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queryTables/queryTable1.xml" ContentType="application/vnd.openxmlformats-officedocument.spreadsheetml.queryTable+xml"/>
  <Override PartName="/xl/queryTables/queryTable2.xml" ContentType="application/vnd.openxmlformats-officedocument.spreadsheetml.queryTable+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IMESModels\TIMES-NO\SuppXLS\"/>
    </mc:Choice>
  </mc:AlternateContent>
  <bookViews>
    <workbookView xWindow="936" yWindow="936" windowWidth="16908" windowHeight="5196" activeTab="2"/>
  </bookViews>
  <sheets>
    <sheet name="LOG" sheetId="33" r:id="rId1"/>
    <sheet name="Intro" sheetId="34" r:id="rId2"/>
    <sheet name="DH data costs" sheetId="20" r:id="rId3"/>
    <sheet name="DH data potentials" sheetId="21" r:id="rId4"/>
    <sheet name="DH losses" sheetId="35" r:id="rId5"/>
    <sheet name="DHareas_potentials" sheetId="22" r:id="rId6"/>
    <sheet name="Next_to_DH_pot_costs" sheetId="23" r:id="rId7"/>
    <sheet name="Heat_exchangers" sheetId="24" r:id="rId8"/>
    <sheet name="DH_areas" sheetId="25" r:id="rId9"/>
    <sheet name="Next_to_DH_areas" sheetId="26" r:id="rId10"/>
    <sheet name="Connecting shares (%)" sheetId="27" r:id="rId11"/>
    <sheet name="Next_to_DH_E_C" sheetId="28" r:id="rId12"/>
    <sheet name="Next_to_DH_E_D" sheetId="29" r:id="rId13"/>
    <sheet name="Next_to_DH_W_C" sheetId="30" r:id="rId14"/>
    <sheet name="Next_to_DH_W_D" sheetId="31" r:id="rId15"/>
    <sheet name="Grpahs_Next_to_DH" sheetId="32" r:id="rId16"/>
  </sheets>
  <externalReferences>
    <externalReference r:id="rId17"/>
    <externalReference r:id="rId18"/>
  </externalReferences>
  <definedNames>
    <definedName name="_xlnm._FilterDatabase" localSheetId="8" hidden="1">DH_areas!$A$1:$AJ$963</definedName>
    <definedName name="_xlnm._FilterDatabase" localSheetId="9" hidden="1">Next_to_DH_areas!$A$1:$AS$963</definedName>
    <definedName name="_xlnm._FilterDatabase" localSheetId="12" hidden="1">Next_to_DH_E_D!#REF!</definedName>
    <definedName name="DHAreas_1" localSheetId="8">DH_areas!$A$1:$R$963</definedName>
    <definedName name="FID_1">[1]AGR_Fuels!$A$2</definedName>
    <definedName name="FIXWSTBP">'[2]O&amp;M waste '!$C$4</definedName>
    <definedName name="NextToDHAreas_1" localSheetId="9">Next_to_DH_areas!$A$1:$S$817</definedName>
    <definedName name="VARWSTBO">'[2]O&amp;M waste '!$D$5</definedName>
    <definedName name="VARWSTBP">'[2]O&amp;M waste '!$D$4</definedName>
  </definedNames>
  <calcPr calcId="162913"/>
</workbook>
</file>

<file path=xl/calcChain.xml><?xml version="1.0" encoding="utf-8"?>
<calcChain xmlns="http://schemas.openxmlformats.org/spreadsheetml/2006/main">
  <c r="O48" i="21" l="1"/>
  <c r="O9" i="21" s="1"/>
  <c r="O47" i="21"/>
  <c r="O8" i="21" s="1"/>
  <c r="N48" i="21"/>
  <c r="N9" i="21" s="1"/>
  <c r="N47" i="21"/>
  <c r="N8" i="21" s="1"/>
  <c r="M11" i="35" l="1"/>
  <c r="N14" i="21" l="1"/>
  <c r="F7" i="21" s="1"/>
  <c r="F8" i="21" s="1"/>
  <c r="N15" i="21"/>
  <c r="F10" i="21" s="1"/>
  <c r="F11" i="21" s="1"/>
  <c r="O15" i="21"/>
  <c r="G10" i="21" s="1"/>
  <c r="G11" i="21" s="1"/>
  <c r="O14" i="21"/>
  <c r="G7" i="21" s="1"/>
  <c r="G8" i="21" s="1"/>
  <c r="G2" i="31" l="1"/>
  <c r="H2" i="31"/>
  <c r="H3" i="31" s="1"/>
  <c r="H4" i="31" s="1"/>
  <c r="H5" i="31" s="1"/>
  <c r="H6" i="31" s="1"/>
  <c r="H7" i="31" s="1"/>
  <c r="H8" i="31" s="1"/>
  <c r="H9" i="31" s="1"/>
  <c r="H10" i="31" s="1"/>
  <c r="H11" i="31" s="1"/>
  <c r="H12" i="31" s="1"/>
  <c r="H13" i="31" s="1"/>
  <c r="H14" i="31" s="1"/>
  <c r="H15" i="31" s="1"/>
  <c r="H16" i="31" s="1"/>
  <c r="H17" i="31" s="1"/>
  <c r="H18" i="31" s="1"/>
  <c r="H19" i="31" s="1"/>
  <c r="H20" i="31" s="1"/>
  <c r="H21" i="31" s="1"/>
  <c r="H22" i="31" s="1"/>
  <c r="H23" i="31" s="1"/>
  <c r="H24" i="31" s="1"/>
  <c r="H25" i="31" s="1"/>
  <c r="H26" i="31" s="1"/>
  <c r="H27" i="31" s="1"/>
  <c r="H28" i="31" s="1"/>
  <c r="H29" i="31" s="1"/>
  <c r="H30" i="31" s="1"/>
  <c r="H31" i="31" s="1"/>
  <c r="H32" i="31" s="1"/>
  <c r="H33" i="31" s="1"/>
  <c r="H34" i="31" s="1"/>
  <c r="H35" i="31" s="1"/>
  <c r="H36" i="31" s="1"/>
  <c r="H37" i="31" s="1"/>
  <c r="H38" i="31" s="1"/>
  <c r="H39" i="31" s="1"/>
  <c r="H40" i="31" s="1"/>
  <c r="H41" i="31" s="1"/>
  <c r="H42" i="31" s="1"/>
  <c r="H43" i="31" s="1"/>
  <c r="H44" i="31" s="1"/>
  <c r="H45" i="31" s="1"/>
  <c r="H46" i="31" s="1"/>
  <c r="H47" i="31" s="1"/>
  <c r="H48" i="31" s="1"/>
  <c r="H49" i="31" s="1"/>
  <c r="H50" i="31" s="1"/>
  <c r="H51" i="31" s="1"/>
  <c r="H52" i="31" s="1"/>
  <c r="H53" i="31" s="1"/>
  <c r="H54" i="31" s="1"/>
  <c r="H55" i="31" s="1"/>
  <c r="H56" i="31" s="1"/>
  <c r="H57" i="31" s="1"/>
  <c r="H58" i="31" s="1"/>
  <c r="H59" i="31" s="1"/>
  <c r="H60" i="31" s="1"/>
  <c r="H61" i="31" s="1"/>
  <c r="H62" i="31" s="1"/>
  <c r="H63" i="31" s="1"/>
  <c r="H64" i="31" s="1"/>
  <c r="H65" i="31" s="1"/>
  <c r="H66" i="31" s="1"/>
  <c r="H67" i="31" s="1"/>
  <c r="H68" i="31" s="1"/>
  <c r="H69" i="31" s="1"/>
  <c r="H70" i="31" s="1"/>
  <c r="H71" i="31" s="1"/>
  <c r="H72" i="31" s="1"/>
  <c r="H73" i="31" s="1"/>
  <c r="H74" i="31" s="1"/>
  <c r="H75" i="31" s="1"/>
  <c r="H76" i="31" s="1"/>
  <c r="H77" i="31" s="1"/>
  <c r="H78" i="31" s="1"/>
  <c r="H79" i="31" s="1"/>
  <c r="H80" i="31" s="1"/>
  <c r="H81" i="31" s="1"/>
  <c r="H82" i="31" s="1"/>
  <c r="H83" i="31" s="1"/>
  <c r="H84" i="31" s="1"/>
  <c r="H85" i="31" s="1"/>
  <c r="H86" i="31" s="1"/>
  <c r="H87" i="31" s="1"/>
  <c r="H88" i="31" s="1"/>
  <c r="H89" i="31" s="1"/>
  <c r="H90" i="31" s="1"/>
  <c r="H91" i="31" s="1"/>
  <c r="H92" i="31" s="1"/>
  <c r="H93" i="31" s="1"/>
  <c r="H94" i="31" s="1"/>
  <c r="H95" i="31" s="1"/>
  <c r="H96" i="31" s="1"/>
  <c r="H97" i="31" s="1"/>
  <c r="H98" i="31" s="1"/>
  <c r="H99" i="31" s="1"/>
  <c r="H100" i="31" s="1"/>
  <c r="H101" i="31" s="1"/>
  <c r="H102" i="31" s="1"/>
  <c r="H103" i="31" s="1"/>
  <c r="H104" i="31" s="1"/>
  <c r="H105" i="31" s="1"/>
  <c r="H106" i="31" s="1"/>
  <c r="H107" i="31" s="1"/>
  <c r="H108" i="31" s="1"/>
  <c r="H109" i="31" s="1"/>
  <c r="H110" i="31" s="1"/>
  <c r="H111" i="31" s="1"/>
  <c r="H112" i="31" s="1"/>
  <c r="H113" i="31" s="1"/>
  <c r="H114" i="31" s="1"/>
  <c r="H115" i="31" s="1"/>
  <c r="H116" i="31" s="1"/>
  <c r="H117" i="31" s="1"/>
  <c r="H118" i="31" s="1"/>
  <c r="H119" i="31" s="1"/>
  <c r="H120" i="31" s="1"/>
  <c r="H121" i="31" s="1"/>
  <c r="H122" i="31" s="1"/>
  <c r="H123" i="31" s="1"/>
  <c r="H124" i="31" s="1"/>
  <c r="H125" i="31" s="1"/>
  <c r="H126" i="31" s="1"/>
  <c r="H127" i="31" s="1"/>
  <c r="H128" i="31" s="1"/>
  <c r="H129" i="31" s="1"/>
  <c r="H130" i="31" s="1"/>
  <c r="H131" i="31" s="1"/>
  <c r="H132" i="31" s="1"/>
  <c r="H133" i="31" s="1"/>
  <c r="H134" i="31" s="1"/>
  <c r="H135" i="31" s="1"/>
  <c r="H136" i="31" s="1"/>
  <c r="H137" i="31" s="1"/>
  <c r="H138" i="31" s="1"/>
  <c r="H139" i="31" s="1"/>
  <c r="H140" i="31" s="1"/>
  <c r="H141" i="31" s="1"/>
  <c r="H142" i="31" s="1"/>
  <c r="H143" i="31" s="1"/>
  <c r="H144" i="31" s="1"/>
  <c r="H145" i="31" s="1"/>
  <c r="H146" i="31" s="1"/>
  <c r="H147" i="31" s="1"/>
  <c r="H148" i="31" s="1"/>
  <c r="H149" i="31" s="1"/>
  <c r="H150" i="31" s="1"/>
  <c r="H151" i="31" s="1"/>
  <c r="H152" i="31" s="1"/>
  <c r="H153" i="31" s="1"/>
  <c r="H154" i="31" s="1"/>
  <c r="H155" i="31" s="1"/>
  <c r="H156" i="31" s="1"/>
  <c r="H157" i="31" s="1"/>
  <c r="H158" i="31" s="1"/>
  <c r="H159" i="31" s="1"/>
  <c r="H160" i="31" s="1"/>
  <c r="H161" i="31" s="1"/>
  <c r="H162" i="31" s="1"/>
  <c r="H163" i="31" s="1"/>
  <c r="H164" i="31" s="1"/>
  <c r="H165" i="31" s="1"/>
  <c r="H166" i="31" s="1"/>
  <c r="H167" i="31" s="1"/>
  <c r="H168" i="31" s="1"/>
  <c r="H169" i="31" s="1"/>
  <c r="H170" i="31" s="1"/>
  <c r="H171" i="31" s="1"/>
  <c r="H172" i="31" s="1"/>
  <c r="H173" i="31" s="1"/>
  <c r="H174" i="31" s="1"/>
  <c r="H175" i="31" s="1"/>
  <c r="H176" i="31" s="1"/>
  <c r="H177" i="31" s="1"/>
  <c r="H178" i="31" s="1"/>
  <c r="H179" i="31" s="1"/>
  <c r="H180" i="31" s="1"/>
  <c r="H181" i="31" s="1"/>
  <c r="H182" i="31" s="1"/>
  <c r="H183" i="31" s="1"/>
  <c r="H184" i="31" s="1"/>
  <c r="H185" i="31" s="1"/>
  <c r="H186" i="31" s="1"/>
  <c r="H187" i="31" s="1"/>
  <c r="H188" i="31" s="1"/>
  <c r="H189" i="31" s="1"/>
  <c r="H190" i="31" s="1"/>
  <c r="H191" i="31" s="1"/>
  <c r="H192" i="31" s="1"/>
  <c r="H193" i="31" s="1"/>
  <c r="H194" i="31" s="1"/>
  <c r="H195" i="31" s="1"/>
  <c r="H196" i="31" s="1"/>
  <c r="H197" i="31" s="1"/>
  <c r="H198" i="31" s="1"/>
  <c r="H199" i="31" s="1"/>
  <c r="H200" i="31" s="1"/>
  <c r="H201" i="31" s="1"/>
  <c r="H202" i="31" s="1"/>
  <c r="H203" i="31" s="1"/>
  <c r="H204" i="31" s="1"/>
  <c r="H205" i="31" s="1"/>
  <c r="H206" i="31" s="1"/>
  <c r="H207" i="31" s="1"/>
  <c r="H208" i="31" s="1"/>
  <c r="H209" i="31" s="1"/>
  <c r="H210" i="31" s="1"/>
  <c r="H211" i="31" s="1"/>
  <c r="H212" i="31" s="1"/>
  <c r="H213" i="31" s="1"/>
  <c r="H214" i="31" s="1"/>
  <c r="H215" i="31" s="1"/>
  <c r="H216" i="31" s="1"/>
  <c r="H217" i="31" s="1"/>
  <c r="H218" i="31" s="1"/>
  <c r="H219" i="31" s="1"/>
  <c r="H220" i="31" s="1"/>
  <c r="H221" i="31" s="1"/>
  <c r="H222" i="31" s="1"/>
  <c r="H223" i="31" s="1"/>
  <c r="H224" i="31" s="1"/>
  <c r="H225" i="31" s="1"/>
  <c r="H226" i="31" s="1"/>
  <c r="H227" i="31" s="1"/>
  <c r="H228" i="31" s="1"/>
  <c r="H229" i="31" s="1"/>
  <c r="H230" i="31" s="1"/>
  <c r="H231" i="31" s="1"/>
  <c r="H232" i="31" s="1"/>
  <c r="H233" i="31" s="1"/>
  <c r="H234" i="31" s="1"/>
  <c r="H235" i="31" s="1"/>
  <c r="H236" i="31" s="1"/>
  <c r="H237" i="31" s="1"/>
  <c r="H238" i="31" s="1"/>
  <c r="H239" i="31" s="1"/>
  <c r="H240" i="31" s="1"/>
  <c r="H241" i="31" s="1"/>
  <c r="H242" i="31" s="1"/>
  <c r="H243" i="31" s="1"/>
  <c r="H244" i="31" s="1"/>
  <c r="H245" i="31" s="1"/>
  <c r="H246" i="31" s="1"/>
  <c r="H247" i="31" s="1"/>
  <c r="H248" i="31" s="1"/>
  <c r="H249" i="31" s="1"/>
  <c r="H250" i="31" s="1"/>
  <c r="H251" i="31" s="1"/>
  <c r="H252" i="31" s="1"/>
  <c r="H253" i="31" s="1"/>
  <c r="H254" i="31" s="1"/>
  <c r="H255" i="31" s="1"/>
  <c r="H256" i="31" s="1"/>
  <c r="H257" i="31" s="1"/>
  <c r="H258" i="31" s="1"/>
  <c r="H259" i="31" s="1"/>
  <c r="H260" i="31" s="1"/>
  <c r="H261" i="31" s="1"/>
  <c r="H262" i="31" s="1"/>
  <c r="H263" i="31" s="1"/>
  <c r="H264" i="31" s="1"/>
  <c r="H265" i="31" s="1"/>
  <c r="H266" i="31" s="1"/>
  <c r="H267" i="31" s="1"/>
  <c r="H268" i="31" s="1"/>
  <c r="H269" i="31" s="1"/>
  <c r="H270" i="31" s="1"/>
  <c r="H271" i="31" s="1"/>
  <c r="H272" i="31" s="1"/>
  <c r="H273" i="31" s="1"/>
  <c r="H274" i="31" s="1"/>
  <c r="H275" i="31" s="1"/>
  <c r="H276" i="31" s="1"/>
  <c r="H277" i="31" s="1"/>
  <c r="H278" i="31" s="1"/>
  <c r="H279" i="31" s="1"/>
  <c r="H280" i="31" s="1"/>
  <c r="H281" i="31" s="1"/>
  <c r="H282" i="31" s="1"/>
  <c r="H283" i="31" s="1"/>
  <c r="H284" i="31" s="1"/>
  <c r="H285" i="31" s="1"/>
  <c r="H286" i="31" s="1"/>
  <c r="H287" i="31" s="1"/>
  <c r="H288" i="31" s="1"/>
  <c r="H6" i="23" s="1"/>
  <c r="I6" i="23" s="1"/>
  <c r="G3" i="31"/>
  <c r="G4" i="31"/>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G236" i="31"/>
  <c r="G237" i="31"/>
  <c r="G238" i="31"/>
  <c r="G239" i="31"/>
  <c r="G240" i="31"/>
  <c r="G241" i="31"/>
  <c r="G242" i="31"/>
  <c r="G243" i="31"/>
  <c r="G244" i="31"/>
  <c r="G245" i="31"/>
  <c r="G246" i="31"/>
  <c r="G247" i="31"/>
  <c r="G248" i="31"/>
  <c r="G249" i="31"/>
  <c r="G250" i="31"/>
  <c r="G251" i="31"/>
  <c r="G252" i="31"/>
  <c r="G253" i="31"/>
  <c r="G254" i="31"/>
  <c r="G255" i="31"/>
  <c r="G256" i="31"/>
  <c r="G257" i="31"/>
  <c r="G258" i="31"/>
  <c r="G259" i="31"/>
  <c r="G260" i="31"/>
  <c r="G261" i="31"/>
  <c r="G262" i="31"/>
  <c r="G263" i="31"/>
  <c r="G264" i="31"/>
  <c r="G265" i="31"/>
  <c r="G266" i="31"/>
  <c r="G267" i="31"/>
  <c r="G268" i="31"/>
  <c r="G269" i="31"/>
  <c r="G270" i="31"/>
  <c r="G271" i="31"/>
  <c r="G272" i="31"/>
  <c r="G273" i="31"/>
  <c r="G274" i="31"/>
  <c r="G275" i="31"/>
  <c r="G276" i="31"/>
  <c r="G277" i="31"/>
  <c r="G278" i="31"/>
  <c r="G279" i="31"/>
  <c r="G280" i="31"/>
  <c r="G281" i="31"/>
  <c r="G282" i="31"/>
  <c r="G283" i="31"/>
  <c r="G284" i="31"/>
  <c r="G285" i="31"/>
  <c r="G286" i="31"/>
  <c r="G287" i="31"/>
  <c r="G288" i="31"/>
  <c r="G289" i="31"/>
  <c r="G290" i="31"/>
  <c r="G291" i="31"/>
  <c r="G292" i="31"/>
  <c r="G293" i="31"/>
  <c r="G294" i="31"/>
  <c r="G295" i="31"/>
  <c r="G296" i="31"/>
  <c r="G297" i="31"/>
  <c r="G298" i="31"/>
  <c r="G299" i="31"/>
  <c r="G300" i="31"/>
  <c r="G301" i="31"/>
  <c r="G302" i="31"/>
  <c r="G303" i="31"/>
  <c r="G304" i="31"/>
  <c r="G305" i="31"/>
  <c r="G306" i="31"/>
  <c r="G307" i="31"/>
  <c r="G308" i="31"/>
  <c r="G309" i="31"/>
  <c r="G310" i="31"/>
  <c r="G311" i="31"/>
  <c r="G312" i="31"/>
  <c r="G313" i="31"/>
  <c r="G314" i="31"/>
  <c r="G315" i="31"/>
  <c r="G316" i="31"/>
  <c r="G317" i="31"/>
  <c r="G318" i="31"/>
  <c r="G319" i="31"/>
  <c r="G320" i="31"/>
  <c r="G321" i="31"/>
  <c r="G322" i="31"/>
  <c r="G323" i="31"/>
  <c r="G324" i="31"/>
  <c r="G325" i="31"/>
  <c r="G326" i="31"/>
  <c r="G327" i="31"/>
  <c r="G328" i="31"/>
  <c r="G329" i="31"/>
  <c r="G330" i="31"/>
  <c r="G331" i="31"/>
  <c r="G332" i="31"/>
  <c r="G333" i="31"/>
  <c r="G334" i="31"/>
  <c r="G335" i="31"/>
  <c r="G336" i="31"/>
  <c r="G337" i="31"/>
  <c r="G338" i="31"/>
  <c r="G339" i="31"/>
  <c r="G340" i="31"/>
  <c r="G341" i="31"/>
  <c r="G342" i="31"/>
  <c r="G343" i="31"/>
  <c r="G344" i="31"/>
  <c r="G345" i="31"/>
  <c r="G346" i="31"/>
  <c r="G347" i="31"/>
  <c r="G348" i="31"/>
  <c r="G349" i="31"/>
  <c r="G350" i="31"/>
  <c r="G351" i="31"/>
  <c r="G352" i="31"/>
  <c r="G353" i="31"/>
  <c r="G354" i="31"/>
  <c r="G355" i="31"/>
  <c r="G356" i="31"/>
  <c r="G357" i="31"/>
  <c r="G358" i="31"/>
  <c r="G359" i="31"/>
  <c r="G360" i="31"/>
  <c r="G361" i="31"/>
  <c r="G362" i="31"/>
  <c r="G363" i="31"/>
  <c r="G364" i="31"/>
  <c r="G365" i="31"/>
  <c r="G366" i="31"/>
  <c r="G367" i="31"/>
  <c r="G368" i="31"/>
  <c r="G369" i="31"/>
  <c r="G370" i="31"/>
  <c r="G371" i="31"/>
  <c r="G372" i="31"/>
  <c r="G373" i="31"/>
  <c r="G374" i="31"/>
  <c r="G375" i="31"/>
  <c r="G376" i="31"/>
  <c r="G377" i="31"/>
  <c r="G378" i="31"/>
  <c r="G379" i="31"/>
  <c r="G380" i="31"/>
  <c r="G381" i="31"/>
  <c r="G382" i="31"/>
  <c r="G383" i="31"/>
  <c r="G384" i="31"/>
  <c r="G385" i="31"/>
  <c r="G386" i="31"/>
  <c r="G387" i="31"/>
  <c r="G388" i="31"/>
  <c r="G389" i="31"/>
  <c r="G390" i="31"/>
  <c r="G391" i="31"/>
  <c r="G392" i="31"/>
  <c r="G393" i="31"/>
  <c r="G394" i="31"/>
  <c r="G395" i="31"/>
  <c r="G396" i="31"/>
  <c r="G397" i="31"/>
  <c r="G398" i="31"/>
  <c r="G399" i="31"/>
  <c r="G400" i="31"/>
  <c r="G401" i="31"/>
  <c r="G402" i="31"/>
  <c r="G403" i="31"/>
  <c r="G404" i="31"/>
  <c r="G405" i="31"/>
  <c r="G406" i="31"/>
  <c r="G407" i="31"/>
  <c r="G408" i="31"/>
  <c r="G409" i="31"/>
  <c r="G410" i="31"/>
  <c r="G411" i="31"/>
  <c r="G412" i="31"/>
  <c r="G413" i="31"/>
  <c r="G414" i="31"/>
  <c r="G415" i="31"/>
  <c r="G416" i="31"/>
  <c r="G417" i="31"/>
  <c r="G418" i="31"/>
  <c r="G419" i="31"/>
  <c r="G420" i="31"/>
  <c r="G421" i="31"/>
  <c r="G422" i="31"/>
  <c r="G423" i="31"/>
  <c r="G424" i="31"/>
  <c r="G425" i="31"/>
  <c r="G426" i="31"/>
  <c r="G427" i="31"/>
  <c r="G428" i="31"/>
  <c r="G429" i="31"/>
  <c r="G430" i="31"/>
  <c r="G431" i="31"/>
  <c r="G432" i="31"/>
  <c r="G433" i="31"/>
  <c r="G434" i="31"/>
  <c r="G435" i="31"/>
  <c r="G436" i="31"/>
  <c r="G437" i="31"/>
  <c r="G438" i="31"/>
  <c r="G439" i="31"/>
  <c r="G440" i="31"/>
  <c r="G441" i="31"/>
  <c r="G442" i="31"/>
  <c r="G443" i="31"/>
  <c r="G444" i="31"/>
  <c r="G445" i="31"/>
  <c r="G446" i="31"/>
  <c r="G447" i="31"/>
  <c r="G448" i="31"/>
  <c r="G449" i="31"/>
  <c r="G2" i="30"/>
  <c r="H2" i="30"/>
  <c r="H3" i="30" s="1"/>
  <c r="H4" i="30" s="1"/>
  <c r="H5" i="30" s="1"/>
  <c r="H6" i="30" s="1"/>
  <c r="H7" i="30" s="1"/>
  <c r="H8" i="30" s="1"/>
  <c r="H9" i="30" s="1"/>
  <c r="H10" i="30" s="1"/>
  <c r="H11" i="30" s="1"/>
  <c r="H12" i="30" s="1"/>
  <c r="H13" i="30" s="1"/>
  <c r="H14" i="30" s="1"/>
  <c r="H15" i="30" s="1"/>
  <c r="H16" i="30" s="1"/>
  <c r="H17" i="30" s="1"/>
  <c r="H18" i="30" s="1"/>
  <c r="H19" i="30" s="1"/>
  <c r="H20" i="30" s="1"/>
  <c r="H21" i="30" s="1"/>
  <c r="H22" i="30" s="1"/>
  <c r="H23" i="30" s="1"/>
  <c r="H24" i="30" s="1"/>
  <c r="H25" i="30" s="1"/>
  <c r="H26" i="30" s="1"/>
  <c r="H27" i="30" s="1"/>
  <c r="H28" i="30" s="1"/>
  <c r="H29" i="30" s="1"/>
  <c r="H30" i="30" s="1"/>
  <c r="H31" i="30" s="1"/>
  <c r="H32" i="30" s="1"/>
  <c r="H33" i="30" s="1"/>
  <c r="H34" i="30" s="1"/>
  <c r="H35" i="30" s="1"/>
  <c r="H36" i="30" s="1"/>
  <c r="H37" i="30" s="1"/>
  <c r="H38" i="30" s="1"/>
  <c r="H39" i="30" s="1"/>
  <c r="H40" i="30" s="1"/>
  <c r="H41" i="30" s="1"/>
  <c r="H42" i="30" s="1"/>
  <c r="H43" i="30" s="1"/>
  <c r="H44" i="30" s="1"/>
  <c r="H45" i="30" s="1"/>
  <c r="H46" i="30" s="1"/>
  <c r="H47" i="30" s="1"/>
  <c r="H48" i="30" s="1"/>
  <c r="H49" i="30" s="1"/>
  <c r="H50" i="30" s="1"/>
  <c r="H51" i="30" s="1"/>
  <c r="H52" i="30" s="1"/>
  <c r="H53" i="30" s="1"/>
  <c r="H54" i="30" s="1"/>
  <c r="H55" i="30" s="1"/>
  <c r="H56" i="30" s="1"/>
  <c r="H57" i="30" s="1"/>
  <c r="H58" i="30" s="1"/>
  <c r="H59" i="30" s="1"/>
  <c r="H60" i="30" s="1"/>
  <c r="H61" i="30" s="1"/>
  <c r="H62" i="30" s="1"/>
  <c r="H63" i="30" s="1"/>
  <c r="H64" i="30" s="1"/>
  <c r="H65" i="30" s="1"/>
  <c r="H66" i="30" s="1"/>
  <c r="H67" i="30" s="1"/>
  <c r="H68" i="30" s="1"/>
  <c r="H69" i="30" s="1"/>
  <c r="H70" i="30" s="1"/>
  <c r="H71" i="30" s="1"/>
  <c r="H72" i="30" s="1"/>
  <c r="H73" i="30" s="1"/>
  <c r="H74" i="30" s="1"/>
  <c r="H75" i="30" s="1"/>
  <c r="H76" i="30" s="1"/>
  <c r="H77" i="30" s="1"/>
  <c r="H78" i="30" s="1"/>
  <c r="H79" i="30" s="1"/>
  <c r="H80" i="30" s="1"/>
  <c r="G3" i="30"/>
  <c r="G4" i="30"/>
  <c r="G5" i="30"/>
  <c r="G6" i="30"/>
  <c r="G7" i="30"/>
  <c r="G8" i="30"/>
  <c r="G9" i="30"/>
  <c r="G10" i="30"/>
  <c r="G11" i="30"/>
  <c r="G12" i="30"/>
  <c r="G13" i="30"/>
  <c r="G14" i="30"/>
  <c r="G15" i="30"/>
  <c r="G16" i="30"/>
  <c r="G17" i="30"/>
  <c r="G18" i="30"/>
  <c r="G19" i="30"/>
  <c r="G20" i="30"/>
  <c r="G21" i="30"/>
  <c r="G22" i="30"/>
  <c r="G23" i="30"/>
  <c r="G24" i="30"/>
  <c r="G25" i="30"/>
  <c r="G26" i="30"/>
  <c r="G27" i="30"/>
  <c r="G28" i="30"/>
  <c r="G29" i="30"/>
  <c r="G30" i="30"/>
  <c r="G31" i="30"/>
  <c r="G32" i="30"/>
  <c r="G33" i="30"/>
  <c r="G34" i="30"/>
  <c r="G35" i="30"/>
  <c r="G36" i="30"/>
  <c r="G37" i="30"/>
  <c r="G38" i="30"/>
  <c r="G39" i="30"/>
  <c r="G40" i="30"/>
  <c r="G41" i="30"/>
  <c r="G42" i="30"/>
  <c r="G43" i="30"/>
  <c r="G44" i="30"/>
  <c r="G45" i="30"/>
  <c r="G46" i="30"/>
  <c r="G47" i="30"/>
  <c r="G48" i="30"/>
  <c r="G49" i="30"/>
  <c r="G50" i="30"/>
  <c r="G51" i="30"/>
  <c r="G52" i="30"/>
  <c r="G53" i="30"/>
  <c r="G54" i="30"/>
  <c r="G55" i="30"/>
  <c r="G56" i="30"/>
  <c r="G57" i="30"/>
  <c r="G58" i="30"/>
  <c r="G59" i="30"/>
  <c r="G60" i="30"/>
  <c r="G61" i="30"/>
  <c r="G62" i="30"/>
  <c r="G63" i="30"/>
  <c r="G64" i="30"/>
  <c r="G65" i="30"/>
  <c r="G66" i="30"/>
  <c r="G67" i="30"/>
  <c r="G68" i="30"/>
  <c r="G69" i="30"/>
  <c r="G70" i="30"/>
  <c r="G71" i="30"/>
  <c r="G72" i="30"/>
  <c r="G73" i="30"/>
  <c r="G74" i="30"/>
  <c r="G75" i="30"/>
  <c r="G76" i="30"/>
  <c r="G77" i="30"/>
  <c r="G78" i="30"/>
  <c r="G79" i="30"/>
  <c r="G80" i="30"/>
  <c r="G81" i="30"/>
  <c r="G82" i="30"/>
  <c r="G83" i="30"/>
  <c r="G84" i="30"/>
  <c r="G85" i="30"/>
  <c r="G86" i="30"/>
  <c r="G87" i="30"/>
  <c r="G88" i="30"/>
  <c r="G89" i="30"/>
  <c r="G90" i="30"/>
  <c r="G91" i="30"/>
  <c r="G92" i="30"/>
  <c r="G93" i="30"/>
  <c r="G94" i="30"/>
  <c r="G95" i="30"/>
  <c r="G96" i="30"/>
  <c r="G97" i="30"/>
  <c r="G98" i="30"/>
  <c r="G99" i="30"/>
  <c r="G100" i="30"/>
  <c r="G101" i="30"/>
  <c r="G102" i="30"/>
  <c r="G103" i="30"/>
  <c r="G104" i="30"/>
  <c r="G105" i="30"/>
  <c r="G106" i="30"/>
  <c r="G107" i="30"/>
  <c r="G108" i="30"/>
  <c r="G109" i="30"/>
  <c r="G110" i="30"/>
  <c r="G111" i="30"/>
  <c r="G112" i="30"/>
  <c r="G113" i="30"/>
  <c r="G114" i="30"/>
  <c r="G115" i="30"/>
  <c r="G116" i="30"/>
  <c r="G117" i="30"/>
  <c r="G118" i="30"/>
  <c r="G119" i="30"/>
  <c r="G120" i="30"/>
  <c r="G121" i="30"/>
  <c r="G122" i="30"/>
  <c r="G123" i="30"/>
  <c r="G124" i="30"/>
  <c r="G125" i="30"/>
  <c r="G126" i="30"/>
  <c r="G127" i="30"/>
  <c r="G128" i="30"/>
  <c r="G129" i="30"/>
  <c r="G130" i="30"/>
  <c r="G131" i="30"/>
  <c r="G132" i="30"/>
  <c r="G133" i="30"/>
  <c r="G134" i="30"/>
  <c r="G135" i="30"/>
  <c r="G136" i="30"/>
  <c r="G137" i="30"/>
  <c r="G138" i="30"/>
  <c r="G139" i="30"/>
  <c r="G140" i="30"/>
  <c r="G141" i="30"/>
  <c r="G142" i="30"/>
  <c r="G143" i="30"/>
  <c r="G144" i="30"/>
  <c r="G145" i="30"/>
  <c r="G146" i="30"/>
  <c r="G147" i="30"/>
  <c r="G148" i="30"/>
  <c r="G149" i="30"/>
  <c r="G150" i="30"/>
  <c r="G151" i="30"/>
  <c r="G152" i="30"/>
  <c r="G153" i="30"/>
  <c r="G154" i="30"/>
  <c r="G155" i="30"/>
  <c r="G156" i="30"/>
  <c r="G157" i="30"/>
  <c r="G158" i="30"/>
  <c r="G2" i="29"/>
  <c r="H2" i="29"/>
  <c r="H3" i="29" s="1"/>
  <c r="H4" i="29" s="1"/>
  <c r="H5" i="29" s="1"/>
  <c r="H6" i="29" s="1"/>
  <c r="H7" i="29" s="1"/>
  <c r="H8" i="29" s="1"/>
  <c r="H9" i="29" s="1"/>
  <c r="H10" i="29" s="1"/>
  <c r="H11" i="29" s="1"/>
  <c r="H12" i="29" s="1"/>
  <c r="H13" i="29" s="1"/>
  <c r="H14" i="29" s="1"/>
  <c r="H15" i="29" s="1"/>
  <c r="H16" i="29" s="1"/>
  <c r="H17" i="29" s="1"/>
  <c r="H18" i="29" s="1"/>
  <c r="H19" i="29" s="1"/>
  <c r="H20" i="29" s="1"/>
  <c r="H21" i="29" s="1"/>
  <c r="H22" i="29" s="1"/>
  <c r="H23" i="29" s="1"/>
  <c r="H24" i="29" s="1"/>
  <c r="H25" i="29" s="1"/>
  <c r="H26" i="29" s="1"/>
  <c r="H27" i="29" s="1"/>
  <c r="H28" i="29" s="1"/>
  <c r="H29" i="29" s="1"/>
  <c r="H30" i="29" s="1"/>
  <c r="H31" i="29" s="1"/>
  <c r="H32" i="29" s="1"/>
  <c r="H33" i="29" s="1"/>
  <c r="H34" i="29" s="1"/>
  <c r="H35" i="29" s="1"/>
  <c r="H36" i="29" s="1"/>
  <c r="H37" i="29" s="1"/>
  <c r="H38" i="29" s="1"/>
  <c r="H39" i="29" s="1"/>
  <c r="H40" i="29" s="1"/>
  <c r="H41" i="29" s="1"/>
  <c r="H42" i="29" s="1"/>
  <c r="H43" i="29" s="1"/>
  <c r="H44" i="29" s="1"/>
  <c r="H45" i="29" s="1"/>
  <c r="H46" i="29" s="1"/>
  <c r="H47" i="29" s="1"/>
  <c r="H48" i="29" s="1"/>
  <c r="H49" i="29" s="1"/>
  <c r="H50" i="29" s="1"/>
  <c r="H51" i="29" s="1"/>
  <c r="H52" i="29" s="1"/>
  <c r="H53" i="29" s="1"/>
  <c r="H54" i="29" s="1"/>
  <c r="H55" i="29" s="1"/>
  <c r="H56" i="29" s="1"/>
  <c r="H57" i="29" s="1"/>
  <c r="H58" i="29" s="1"/>
  <c r="H59" i="29" s="1"/>
  <c r="H60" i="29" s="1"/>
  <c r="H61" i="29" s="1"/>
  <c r="H62" i="29" s="1"/>
  <c r="H63" i="29" s="1"/>
  <c r="H64" i="29" s="1"/>
  <c r="H65" i="29" s="1"/>
  <c r="H66" i="29" s="1"/>
  <c r="H67" i="29" s="1"/>
  <c r="H68" i="29" s="1"/>
  <c r="H69" i="29" s="1"/>
  <c r="H70" i="29" s="1"/>
  <c r="H71" i="29" s="1"/>
  <c r="H72" i="29" s="1"/>
  <c r="H73" i="29" s="1"/>
  <c r="H74" i="29" s="1"/>
  <c r="H75" i="29" s="1"/>
  <c r="H76" i="29" s="1"/>
  <c r="H77" i="29" s="1"/>
  <c r="H78" i="29" s="1"/>
  <c r="H79" i="29" s="1"/>
  <c r="H80" i="29" s="1"/>
  <c r="H81" i="29" s="1"/>
  <c r="H82" i="29" s="1"/>
  <c r="H83" i="29" s="1"/>
  <c r="H84" i="29" s="1"/>
  <c r="H85" i="29" s="1"/>
  <c r="H86" i="29" s="1"/>
  <c r="H87" i="29" s="1"/>
  <c r="H88" i="29" s="1"/>
  <c r="H89" i="29" s="1"/>
  <c r="H90" i="29" s="1"/>
  <c r="H91" i="29" s="1"/>
  <c r="H92" i="29" s="1"/>
  <c r="H93" i="29" s="1"/>
  <c r="H94" i="29" s="1"/>
  <c r="H95" i="29" s="1"/>
  <c r="H96" i="29" s="1"/>
  <c r="H97" i="29" s="1"/>
  <c r="H98" i="29" s="1"/>
  <c r="H99" i="29" s="1"/>
  <c r="H100" i="29" s="1"/>
  <c r="H101" i="29" s="1"/>
  <c r="H102" i="29" s="1"/>
  <c r="H103" i="29" s="1"/>
  <c r="H104" i="29" s="1"/>
  <c r="H105" i="29" s="1"/>
  <c r="H106" i="29" s="1"/>
  <c r="H107" i="29" s="1"/>
  <c r="H108" i="29" s="1"/>
  <c r="H109" i="29" s="1"/>
  <c r="H110" i="29" s="1"/>
  <c r="H111" i="29" s="1"/>
  <c r="H112" i="29" s="1"/>
  <c r="H113" i="29" s="1"/>
  <c r="H114" i="29" s="1"/>
  <c r="H115" i="29" s="1"/>
  <c r="H116" i="29" s="1"/>
  <c r="H117" i="29" s="1"/>
  <c r="H118" i="29" s="1"/>
  <c r="H119" i="29" s="1"/>
  <c r="H120" i="29" s="1"/>
  <c r="H121" i="29" s="1"/>
  <c r="H122" i="29" s="1"/>
  <c r="H123" i="29" s="1"/>
  <c r="H124" i="29" s="1"/>
  <c r="H125" i="29" s="1"/>
  <c r="H126" i="29" s="1"/>
  <c r="H127" i="29" s="1"/>
  <c r="H128" i="29" s="1"/>
  <c r="H129" i="29" s="1"/>
  <c r="H130" i="29" s="1"/>
  <c r="H131" i="29" s="1"/>
  <c r="H132" i="29" s="1"/>
  <c r="H133" i="29" s="1"/>
  <c r="H134" i="29" s="1"/>
  <c r="H135" i="29" s="1"/>
  <c r="H136" i="29" s="1"/>
  <c r="H137" i="29" s="1"/>
  <c r="H138" i="29" s="1"/>
  <c r="H139" i="29" s="1"/>
  <c r="H140" i="29" s="1"/>
  <c r="H141" i="29" s="1"/>
  <c r="H142" i="29" s="1"/>
  <c r="H143" i="29" s="1"/>
  <c r="H144" i="29" s="1"/>
  <c r="H145" i="29" s="1"/>
  <c r="H4" i="23" s="1"/>
  <c r="G3" i="29"/>
  <c r="G4" i="29"/>
  <c r="G5" i="29"/>
  <c r="G6" i="29"/>
  <c r="G7" i="29"/>
  <c r="G8" i="29"/>
  <c r="G9" i="29"/>
  <c r="G10" i="29"/>
  <c r="G11" i="29"/>
  <c r="G12" i="29"/>
  <c r="G13" i="29"/>
  <c r="G14" i="29"/>
  <c r="G15" i="29"/>
  <c r="G16" i="29"/>
  <c r="G17" i="29"/>
  <c r="G18" i="29"/>
  <c r="G19" i="29"/>
  <c r="G20" i="29"/>
  <c r="G21" i="29"/>
  <c r="G22" i="29"/>
  <c r="G23" i="29"/>
  <c r="G24" i="29"/>
  <c r="G25" i="29"/>
  <c r="G26" i="29"/>
  <c r="G27" i="29"/>
  <c r="G28" i="29"/>
  <c r="G29" i="29"/>
  <c r="G30" i="29"/>
  <c r="G31" i="29"/>
  <c r="G32" i="29"/>
  <c r="G33" i="29"/>
  <c r="G34" i="29"/>
  <c r="G35" i="29"/>
  <c r="G36" i="29"/>
  <c r="G37" i="29"/>
  <c r="G38" i="29"/>
  <c r="G39" i="29"/>
  <c r="G40" i="29"/>
  <c r="G41" i="29"/>
  <c r="G42" i="29"/>
  <c r="G43" i="29"/>
  <c r="G44" i="29"/>
  <c r="G45" i="29"/>
  <c r="G46" i="29"/>
  <c r="G47" i="29"/>
  <c r="G48" i="29"/>
  <c r="G49" i="29"/>
  <c r="G50" i="29"/>
  <c r="G51" i="29"/>
  <c r="G52" i="29"/>
  <c r="G53" i="29"/>
  <c r="G54" i="29"/>
  <c r="G55" i="29"/>
  <c r="G56" i="29"/>
  <c r="G57" i="29"/>
  <c r="G58" i="29"/>
  <c r="G59" i="29"/>
  <c r="G60" i="29"/>
  <c r="G61" i="29"/>
  <c r="G62" i="29"/>
  <c r="G63" i="29"/>
  <c r="G64" i="29"/>
  <c r="G65" i="29"/>
  <c r="G66" i="29"/>
  <c r="G67" i="29"/>
  <c r="G68" i="29"/>
  <c r="G69" i="29"/>
  <c r="G70" i="29"/>
  <c r="G71" i="29"/>
  <c r="G72" i="29"/>
  <c r="G73" i="29"/>
  <c r="G74" i="29"/>
  <c r="G75" i="29"/>
  <c r="G76" i="29"/>
  <c r="G77" i="29"/>
  <c r="G78" i="29"/>
  <c r="G79" i="29"/>
  <c r="G80" i="29"/>
  <c r="G81" i="29"/>
  <c r="G82" i="29"/>
  <c r="G83" i="29"/>
  <c r="G84" i="29"/>
  <c r="G85" i="29"/>
  <c r="G86" i="29"/>
  <c r="G87" i="29"/>
  <c r="G88" i="29"/>
  <c r="G89" i="29"/>
  <c r="G90" i="29"/>
  <c r="G91" i="29"/>
  <c r="G92" i="29"/>
  <c r="G93" i="29"/>
  <c r="G94" i="29"/>
  <c r="G95" i="29"/>
  <c r="G96" i="29"/>
  <c r="G97" i="29"/>
  <c r="G98" i="29"/>
  <c r="G99" i="29"/>
  <c r="G100" i="29"/>
  <c r="G101" i="29"/>
  <c r="G102" i="29"/>
  <c r="G103" i="29"/>
  <c r="G104" i="29"/>
  <c r="G105" i="29"/>
  <c r="G106" i="29"/>
  <c r="G107" i="29"/>
  <c r="G108" i="29"/>
  <c r="G109" i="29"/>
  <c r="G110" i="29"/>
  <c r="G111" i="29"/>
  <c r="G112" i="29"/>
  <c r="G113" i="29"/>
  <c r="G114" i="29"/>
  <c r="G115" i="29"/>
  <c r="G116" i="29"/>
  <c r="G117" i="29"/>
  <c r="G118" i="29"/>
  <c r="G119" i="29"/>
  <c r="G120" i="29"/>
  <c r="G121" i="29"/>
  <c r="G122" i="29"/>
  <c r="G123" i="29"/>
  <c r="G124" i="29"/>
  <c r="G125" i="29"/>
  <c r="G126" i="29"/>
  <c r="G127" i="29"/>
  <c r="G128" i="29"/>
  <c r="G129" i="29"/>
  <c r="G130" i="29"/>
  <c r="G131" i="29"/>
  <c r="G132" i="29"/>
  <c r="G133" i="29"/>
  <c r="G134" i="29"/>
  <c r="G135" i="29"/>
  <c r="G136" i="29"/>
  <c r="G137" i="29"/>
  <c r="G138" i="29"/>
  <c r="G139" i="29"/>
  <c r="G140" i="29"/>
  <c r="G141" i="29"/>
  <c r="G142" i="29"/>
  <c r="G143" i="29"/>
  <c r="G144" i="29"/>
  <c r="G145" i="29"/>
  <c r="G146" i="29"/>
  <c r="G147" i="29"/>
  <c r="G148" i="29"/>
  <c r="G149" i="29"/>
  <c r="G150" i="29"/>
  <c r="G151" i="29"/>
  <c r="G152" i="29"/>
  <c r="G153" i="29"/>
  <c r="G154" i="29"/>
  <c r="G155" i="29"/>
  <c r="G156" i="29"/>
  <c r="G157" i="29"/>
  <c r="G158" i="29"/>
  <c r="G159" i="29"/>
  <c r="G160" i="29"/>
  <c r="G161" i="29"/>
  <c r="G162" i="29"/>
  <c r="G163" i="29"/>
  <c r="G164" i="29"/>
  <c r="G165" i="29"/>
  <c r="G166" i="29"/>
  <c r="G167" i="29"/>
  <c r="G168" i="29"/>
  <c r="G169" i="29"/>
  <c r="G170" i="29"/>
  <c r="G171" i="29"/>
  <c r="G172" i="29"/>
  <c r="G173" i="29"/>
  <c r="G174" i="29"/>
  <c r="G175" i="29"/>
  <c r="G2" i="28"/>
  <c r="H2" i="28"/>
  <c r="H3" i="28" s="1"/>
  <c r="H4" i="28" s="1"/>
  <c r="H5" i="28" s="1"/>
  <c r="H6" i="28" s="1"/>
  <c r="G3" i="28"/>
  <c r="G4" i="28"/>
  <c r="G5" i="28"/>
  <c r="G6" i="28"/>
  <c r="G7" i="28"/>
  <c r="G8" i="28"/>
  <c r="G9" i="28"/>
  <c r="G10" i="28"/>
  <c r="G11" i="28"/>
  <c r="G12" i="28"/>
  <c r="G13" i="28"/>
  <c r="G14" i="28"/>
  <c r="G15" i="28"/>
  <c r="G16" i="28"/>
  <c r="G17" i="28"/>
  <c r="G18" i="28"/>
  <c r="G19" i="28"/>
  <c r="G20" i="28"/>
  <c r="G21" i="28"/>
  <c r="G22" i="28"/>
  <c r="G23" i="28"/>
  <c r="G24" i="28"/>
  <c r="G25" i="28"/>
  <c r="G26" i="28"/>
  <c r="G27" i="28"/>
  <c r="G28" i="28"/>
  <c r="G29" i="28"/>
  <c r="G30" i="28"/>
  <c r="G31" i="28"/>
  <c r="G32" i="28"/>
  <c r="G33" i="28"/>
  <c r="G34" i="28"/>
  <c r="G35" i="28"/>
  <c r="G36" i="28"/>
  <c r="G37" i="28"/>
  <c r="G38" i="28"/>
  <c r="T2" i="26"/>
  <c r="U2" i="26"/>
  <c r="V2" i="26"/>
  <c r="W2" i="26"/>
  <c r="X2" i="26"/>
  <c r="Y2" i="26"/>
  <c r="Z2" i="26"/>
  <c r="AA2" i="26"/>
  <c r="AB2" i="26"/>
  <c r="AC2" i="26"/>
  <c r="AD2" i="26"/>
  <c r="AE2" i="26"/>
  <c r="AF2" i="26"/>
  <c r="AG2" i="26"/>
  <c r="AH2" i="26"/>
  <c r="AI2" i="26"/>
  <c r="AK2" i="26"/>
  <c r="AL2" i="26"/>
  <c r="AM2" i="26"/>
  <c r="AN2" i="26"/>
  <c r="AO2" i="26"/>
  <c r="AP2" i="26"/>
  <c r="AQ2" i="26"/>
  <c r="AR2" i="26"/>
  <c r="T3" i="26"/>
  <c r="U3" i="26"/>
  <c r="V3" i="26"/>
  <c r="W3" i="26"/>
  <c r="X3" i="26"/>
  <c r="Y3" i="26"/>
  <c r="Z3" i="26"/>
  <c r="AA3" i="26"/>
  <c r="AB3" i="26"/>
  <c r="AC3" i="26"/>
  <c r="AD3" i="26"/>
  <c r="AE3" i="26"/>
  <c r="AF3" i="26"/>
  <c r="AG3" i="26"/>
  <c r="AH3" i="26"/>
  <c r="AI3" i="26"/>
  <c r="AK3" i="26"/>
  <c r="AL3" i="26"/>
  <c r="AM3" i="26"/>
  <c r="AN3" i="26"/>
  <c r="AO3" i="26"/>
  <c r="AP3" i="26"/>
  <c r="AQ3" i="26"/>
  <c r="AR3" i="26"/>
  <c r="T4" i="26"/>
  <c r="U4" i="26"/>
  <c r="V4" i="26"/>
  <c r="W4" i="26"/>
  <c r="X4" i="26"/>
  <c r="Y4" i="26"/>
  <c r="Z4" i="26"/>
  <c r="AA4" i="26"/>
  <c r="AB4" i="26"/>
  <c r="AC4" i="26"/>
  <c r="AD4" i="26"/>
  <c r="AE4" i="26"/>
  <c r="AF4" i="26"/>
  <c r="AG4" i="26"/>
  <c r="AH4" i="26"/>
  <c r="AI4" i="26"/>
  <c r="AK4" i="26"/>
  <c r="AL4" i="26"/>
  <c r="AM4" i="26"/>
  <c r="AN4" i="26"/>
  <c r="AO4" i="26"/>
  <c r="AP4" i="26"/>
  <c r="AQ4" i="26"/>
  <c r="AR4" i="26"/>
  <c r="T5" i="26"/>
  <c r="U5" i="26"/>
  <c r="V5" i="26"/>
  <c r="W5" i="26"/>
  <c r="X5" i="26"/>
  <c r="Y5" i="26"/>
  <c r="Z5" i="26"/>
  <c r="AA5" i="26"/>
  <c r="AB5" i="26"/>
  <c r="AC5" i="26"/>
  <c r="AD5" i="26"/>
  <c r="AE5" i="26"/>
  <c r="AF5" i="26"/>
  <c r="AG5" i="26"/>
  <c r="AH5" i="26"/>
  <c r="AI5" i="26"/>
  <c r="AK5" i="26"/>
  <c r="AL5" i="26"/>
  <c r="AM5" i="26"/>
  <c r="AN5" i="26"/>
  <c r="AO5" i="26"/>
  <c r="AP5" i="26"/>
  <c r="AQ5" i="26"/>
  <c r="AR5" i="26"/>
  <c r="T6" i="26"/>
  <c r="U6" i="26"/>
  <c r="V6" i="26"/>
  <c r="W6" i="26"/>
  <c r="X6" i="26"/>
  <c r="Y6" i="26"/>
  <c r="Z6" i="26"/>
  <c r="AA6" i="26"/>
  <c r="AB6" i="26"/>
  <c r="AC6" i="26"/>
  <c r="AD6" i="26"/>
  <c r="AE6" i="26"/>
  <c r="AF6" i="26"/>
  <c r="AG6" i="26"/>
  <c r="AH6" i="26"/>
  <c r="AI6" i="26"/>
  <c r="AK6" i="26"/>
  <c r="AL6" i="26"/>
  <c r="AM6" i="26"/>
  <c r="AN6" i="26"/>
  <c r="AO6" i="26"/>
  <c r="AP6" i="26"/>
  <c r="AQ6" i="26"/>
  <c r="AR6" i="26"/>
  <c r="T7" i="26"/>
  <c r="U7" i="26"/>
  <c r="V7" i="26"/>
  <c r="W7" i="26"/>
  <c r="X7" i="26"/>
  <c r="Y7" i="26"/>
  <c r="Z7" i="26"/>
  <c r="AA7" i="26"/>
  <c r="AB7" i="26"/>
  <c r="AC7" i="26"/>
  <c r="AD7" i="26"/>
  <c r="AE7" i="26"/>
  <c r="AF7" i="26"/>
  <c r="AG7" i="26"/>
  <c r="AH7" i="26"/>
  <c r="AI7" i="26"/>
  <c r="AK7" i="26"/>
  <c r="AL7" i="26"/>
  <c r="AM7" i="26"/>
  <c r="AN7" i="26"/>
  <c r="AO7" i="26"/>
  <c r="AP7" i="26"/>
  <c r="AQ7" i="26"/>
  <c r="AR7" i="26"/>
  <c r="T8" i="26"/>
  <c r="U8" i="26"/>
  <c r="V8" i="26"/>
  <c r="W8" i="26"/>
  <c r="X8" i="26"/>
  <c r="Y8" i="26"/>
  <c r="Z8" i="26"/>
  <c r="AA8" i="26"/>
  <c r="AB8" i="26"/>
  <c r="AC8" i="26"/>
  <c r="AD8" i="26"/>
  <c r="AE8" i="26"/>
  <c r="AR8" i="26" s="1"/>
  <c r="AF8" i="26"/>
  <c r="AG8" i="26"/>
  <c r="AH8" i="26"/>
  <c r="AI8" i="26"/>
  <c r="AK8" i="26"/>
  <c r="AL8" i="26"/>
  <c r="AM8" i="26"/>
  <c r="AN8" i="26"/>
  <c r="AO8" i="26"/>
  <c r="AP8" i="26"/>
  <c r="AQ8" i="26"/>
  <c r="T9" i="26"/>
  <c r="U9" i="26"/>
  <c r="V9" i="26"/>
  <c r="W9" i="26"/>
  <c r="X9" i="26"/>
  <c r="Y9" i="26"/>
  <c r="Z9" i="26"/>
  <c r="AA9" i="26"/>
  <c r="AB9" i="26"/>
  <c r="AC9" i="26"/>
  <c r="AD9" i="26"/>
  <c r="AE9" i="26"/>
  <c r="AF9" i="26"/>
  <c r="AG9" i="26"/>
  <c r="AH9" i="26"/>
  <c r="AI9" i="26"/>
  <c r="AK9" i="26"/>
  <c r="AL9" i="26"/>
  <c r="AM9" i="26"/>
  <c r="AN9" i="26"/>
  <c r="AO9" i="26"/>
  <c r="AP9" i="26"/>
  <c r="AQ9" i="26"/>
  <c r="AR9" i="26"/>
  <c r="T10" i="26"/>
  <c r="U10" i="26"/>
  <c r="V10" i="26"/>
  <c r="W10" i="26"/>
  <c r="X10" i="26"/>
  <c r="Y10" i="26"/>
  <c r="Z10" i="26"/>
  <c r="AA10" i="26"/>
  <c r="AB10" i="26"/>
  <c r="AC10" i="26"/>
  <c r="AD10" i="26"/>
  <c r="AE10" i="26"/>
  <c r="AF10" i="26"/>
  <c r="AG10" i="26"/>
  <c r="AH10" i="26"/>
  <c r="AI10" i="26"/>
  <c r="AR10" i="26" s="1"/>
  <c r="AK10" i="26"/>
  <c r="AL10" i="26"/>
  <c r="AM10" i="26"/>
  <c r="AN10" i="26"/>
  <c r="AO10" i="26"/>
  <c r="AP10" i="26"/>
  <c r="AQ10" i="26"/>
  <c r="T11" i="26"/>
  <c r="U11" i="26"/>
  <c r="V11" i="26"/>
  <c r="W11" i="26"/>
  <c r="X11" i="26"/>
  <c r="Y11" i="26"/>
  <c r="Z11" i="26"/>
  <c r="AA11" i="26"/>
  <c r="AB11" i="26"/>
  <c r="AC11" i="26"/>
  <c r="AD11" i="26"/>
  <c r="AE11" i="26"/>
  <c r="AF11" i="26"/>
  <c r="AG11" i="26"/>
  <c r="AH11" i="26"/>
  <c r="AI11" i="26"/>
  <c r="AK11" i="26"/>
  <c r="AL11" i="26"/>
  <c r="AM11" i="26"/>
  <c r="AN11" i="26"/>
  <c r="AO11" i="26"/>
  <c r="AP11" i="26"/>
  <c r="AQ11" i="26"/>
  <c r="AR11" i="26"/>
  <c r="T12" i="26"/>
  <c r="U12" i="26"/>
  <c r="V12" i="26"/>
  <c r="W12" i="26"/>
  <c r="X12" i="26"/>
  <c r="Y12" i="26"/>
  <c r="Z12" i="26"/>
  <c r="AA12" i="26"/>
  <c r="AB12" i="26"/>
  <c r="AC12" i="26"/>
  <c r="AD12" i="26"/>
  <c r="AE12" i="26"/>
  <c r="AF12" i="26"/>
  <c r="AG12" i="26"/>
  <c r="AH12" i="26"/>
  <c r="AI12" i="26"/>
  <c r="AR12" i="26" s="1"/>
  <c r="AK12" i="26"/>
  <c r="AL12" i="26"/>
  <c r="AM12" i="26"/>
  <c r="AN12" i="26"/>
  <c r="AO12" i="26"/>
  <c r="AP12" i="26"/>
  <c r="AQ12" i="26"/>
  <c r="T13" i="26"/>
  <c r="U13" i="26"/>
  <c r="V13" i="26"/>
  <c r="W13" i="26"/>
  <c r="X13" i="26"/>
  <c r="Y13" i="26"/>
  <c r="Z13" i="26"/>
  <c r="AA13" i="26"/>
  <c r="AB13" i="26"/>
  <c r="AC13" i="26"/>
  <c r="AD13" i="26"/>
  <c r="AE13" i="26"/>
  <c r="AF13" i="26"/>
  <c r="AG13" i="26"/>
  <c r="AH13" i="26"/>
  <c r="AI13" i="26"/>
  <c r="AR13" i="26" s="1"/>
  <c r="AK13" i="26"/>
  <c r="AL13" i="26"/>
  <c r="AM13" i="26"/>
  <c r="AN13" i="26"/>
  <c r="AO13" i="26"/>
  <c r="AP13" i="26"/>
  <c r="AQ13" i="26"/>
  <c r="T14" i="26"/>
  <c r="U14" i="26"/>
  <c r="V14" i="26"/>
  <c r="W14" i="26"/>
  <c r="X14" i="26"/>
  <c r="Y14" i="26"/>
  <c r="Z14" i="26"/>
  <c r="AA14" i="26"/>
  <c r="AB14" i="26"/>
  <c r="AC14" i="26"/>
  <c r="AD14" i="26"/>
  <c r="AE14" i="26"/>
  <c r="AF14" i="26"/>
  <c r="AG14" i="26"/>
  <c r="AH14" i="26"/>
  <c r="AI14" i="26"/>
  <c r="AK14" i="26"/>
  <c r="AL14" i="26"/>
  <c r="AM14" i="26"/>
  <c r="AN14" i="26"/>
  <c r="AO14" i="26"/>
  <c r="AP14" i="26"/>
  <c r="AQ14" i="26"/>
  <c r="AR14" i="26"/>
  <c r="T15" i="26"/>
  <c r="U15" i="26"/>
  <c r="V15" i="26"/>
  <c r="W15" i="26"/>
  <c r="X15" i="26"/>
  <c r="Y15" i="26"/>
  <c r="Z15" i="26"/>
  <c r="AA15" i="26"/>
  <c r="AN15" i="26" s="1"/>
  <c r="AB15" i="26"/>
  <c r="AC15" i="26"/>
  <c r="AD15" i="26"/>
  <c r="AE15" i="26"/>
  <c r="AF15" i="26"/>
  <c r="AG15" i="26"/>
  <c r="AH15" i="26"/>
  <c r="AI15" i="26"/>
  <c r="AK15" i="26"/>
  <c r="AL15" i="26"/>
  <c r="AM15" i="26"/>
  <c r="AO15" i="26"/>
  <c r="AP15" i="26"/>
  <c r="AQ15" i="26"/>
  <c r="AR15" i="26"/>
  <c r="T16" i="26"/>
  <c r="U16" i="26"/>
  <c r="V16" i="26"/>
  <c r="W16" i="26"/>
  <c r="X16" i="26"/>
  <c r="Y16" i="26"/>
  <c r="Z16" i="26"/>
  <c r="AA16" i="26"/>
  <c r="AB16" i="26"/>
  <c r="AC16" i="26"/>
  <c r="AD16" i="26"/>
  <c r="AE16" i="26"/>
  <c r="AF16" i="26"/>
  <c r="AG16" i="26"/>
  <c r="AH16" i="26"/>
  <c r="AI16" i="26"/>
  <c r="AK16" i="26"/>
  <c r="AL16" i="26"/>
  <c r="AM16" i="26"/>
  <c r="AN16" i="26"/>
  <c r="AO16" i="26"/>
  <c r="AP16" i="26"/>
  <c r="AQ16" i="26"/>
  <c r="AR16" i="26"/>
  <c r="T17" i="26"/>
  <c r="U17" i="26"/>
  <c r="V17" i="26"/>
  <c r="W17" i="26"/>
  <c r="X17" i="26"/>
  <c r="Y17" i="26"/>
  <c r="Z17" i="26"/>
  <c r="AA17" i="26"/>
  <c r="AB17" i="26"/>
  <c r="AC17" i="26"/>
  <c r="AD17" i="26"/>
  <c r="AE17" i="26"/>
  <c r="AR17" i="26" s="1"/>
  <c r="AF17" i="26"/>
  <c r="AG17" i="26"/>
  <c r="AH17" i="26"/>
  <c r="AI17" i="26"/>
  <c r="AK17" i="26"/>
  <c r="AL17" i="26"/>
  <c r="AM17" i="26"/>
  <c r="AN17" i="26"/>
  <c r="AO17" i="26"/>
  <c r="AP17" i="26"/>
  <c r="AQ17" i="26"/>
  <c r="T18" i="26"/>
  <c r="U18" i="26"/>
  <c r="V18" i="26"/>
  <c r="W18" i="26"/>
  <c r="X18" i="26"/>
  <c r="Y18" i="26"/>
  <c r="Z18" i="26"/>
  <c r="AA18" i="26"/>
  <c r="AN18" i="26" s="1"/>
  <c r="AB18" i="26"/>
  <c r="AC18" i="26"/>
  <c r="AD18" i="26"/>
  <c r="AE18" i="26"/>
  <c r="AF18" i="26"/>
  <c r="AG18" i="26"/>
  <c r="AH18" i="26"/>
  <c r="AI18" i="26"/>
  <c r="AK18" i="26"/>
  <c r="AL18" i="26"/>
  <c r="AM18" i="26"/>
  <c r="AO18" i="26"/>
  <c r="AP18" i="26"/>
  <c r="AQ18" i="26"/>
  <c r="AR18" i="26"/>
  <c r="T19" i="26"/>
  <c r="U19" i="26"/>
  <c r="V19" i="26"/>
  <c r="W19" i="26"/>
  <c r="X19" i="26"/>
  <c r="Y19" i="26"/>
  <c r="Z19" i="26"/>
  <c r="AA19" i="26"/>
  <c r="AN19" i="26" s="1"/>
  <c r="AB19" i="26"/>
  <c r="AC19" i="26"/>
  <c r="AD19" i="26"/>
  <c r="AE19" i="26"/>
  <c r="AF19" i="26"/>
  <c r="AG19" i="26"/>
  <c r="AH19" i="26"/>
  <c r="AI19" i="26"/>
  <c r="AK19" i="26"/>
  <c r="AL19" i="26"/>
  <c r="AM19" i="26"/>
  <c r="AO19" i="26"/>
  <c r="AP19" i="26"/>
  <c r="AQ19" i="26"/>
  <c r="AR19" i="26"/>
  <c r="T20" i="26"/>
  <c r="U20" i="26"/>
  <c r="AL20" i="26" s="1"/>
  <c r="V20" i="26"/>
  <c r="W20" i="26"/>
  <c r="X20" i="26"/>
  <c r="Y20" i="26"/>
  <c r="Z20" i="26"/>
  <c r="AA20" i="26"/>
  <c r="AB20" i="26"/>
  <c r="AC20" i="26"/>
  <c r="AD20" i="26"/>
  <c r="AE20" i="26"/>
  <c r="AR20" i="26" s="1"/>
  <c r="AF20" i="26"/>
  <c r="AO20" i="26" s="1"/>
  <c r="AG20" i="26"/>
  <c r="AP20" i="26" s="1"/>
  <c r="AH20" i="26"/>
  <c r="AQ20" i="26" s="1"/>
  <c r="AI20" i="26"/>
  <c r="T21" i="26"/>
  <c r="U21" i="26"/>
  <c r="V21" i="26"/>
  <c r="W21" i="26"/>
  <c r="X21" i="26"/>
  <c r="Y21" i="26"/>
  <c r="Z21" i="26"/>
  <c r="AA21" i="26"/>
  <c r="AB21" i="26"/>
  <c r="AC21" i="26"/>
  <c r="AD21" i="26"/>
  <c r="AE21" i="26"/>
  <c r="AF21" i="26"/>
  <c r="AG21" i="26"/>
  <c r="AH21" i="26"/>
  <c r="AQ21" i="26" s="1"/>
  <c r="AI21" i="26"/>
  <c r="AK21" i="26"/>
  <c r="AL21" i="26"/>
  <c r="AM21" i="26"/>
  <c r="AN21" i="26"/>
  <c r="AO21" i="26"/>
  <c r="AP21" i="26"/>
  <c r="AR21" i="26"/>
  <c r="T22" i="26"/>
  <c r="U22" i="26"/>
  <c r="V22" i="26"/>
  <c r="W22" i="26"/>
  <c r="X22" i="26"/>
  <c r="Y22" i="26"/>
  <c r="Z22" i="26"/>
  <c r="AA22" i="26"/>
  <c r="AB22" i="26"/>
  <c r="AC22" i="26"/>
  <c r="AD22" i="26"/>
  <c r="AE22" i="26"/>
  <c r="AF22" i="26"/>
  <c r="AG22" i="26"/>
  <c r="AH22" i="26"/>
  <c r="AQ22" i="26" s="1"/>
  <c r="AI22" i="26"/>
  <c r="AK22" i="26"/>
  <c r="AL22" i="26"/>
  <c r="AM22" i="26"/>
  <c r="AN22" i="26"/>
  <c r="AO22" i="26"/>
  <c r="AP22" i="26"/>
  <c r="AR22" i="26"/>
  <c r="T23" i="26"/>
  <c r="U23" i="26"/>
  <c r="V23" i="26"/>
  <c r="W23" i="26"/>
  <c r="X23" i="26"/>
  <c r="Y23" i="26"/>
  <c r="Z23" i="26"/>
  <c r="AA23" i="26"/>
  <c r="AB23" i="26"/>
  <c r="AC23" i="26"/>
  <c r="AD23" i="26"/>
  <c r="AE23" i="26"/>
  <c r="AF23" i="26"/>
  <c r="AG23" i="26"/>
  <c r="AH23" i="26"/>
  <c r="AQ23" i="26" s="1"/>
  <c r="AI23" i="26"/>
  <c r="AK23" i="26"/>
  <c r="AL23" i="26"/>
  <c r="AM23" i="26"/>
  <c r="AN23" i="26"/>
  <c r="AO23" i="26"/>
  <c r="AP23" i="26"/>
  <c r="AR23" i="26"/>
  <c r="T24" i="26"/>
  <c r="U24" i="26"/>
  <c r="V24" i="26"/>
  <c r="W24" i="26"/>
  <c r="X24" i="26"/>
  <c r="Y24" i="26"/>
  <c r="Z24" i="26"/>
  <c r="AA24" i="26"/>
  <c r="AB24" i="26"/>
  <c r="AC24" i="26"/>
  <c r="AD24" i="26"/>
  <c r="AE24" i="26"/>
  <c r="AF24" i="26"/>
  <c r="AG24" i="26"/>
  <c r="AH24" i="26"/>
  <c r="AI24" i="26"/>
  <c r="AK24" i="26"/>
  <c r="AL24" i="26"/>
  <c r="AM24" i="26"/>
  <c r="AN24" i="26"/>
  <c r="AO24" i="26"/>
  <c r="AP24" i="26"/>
  <c r="AQ24" i="26"/>
  <c r="AR24" i="26"/>
  <c r="T25" i="26"/>
  <c r="U25" i="26"/>
  <c r="V25" i="26"/>
  <c r="W25" i="26"/>
  <c r="X25" i="26"/>
  <c r="Y25" i="26"/>
  <c r="Z25" i="26"/>
  <c r="AA25" i="26"/>
  <c r="AB25" i="26"/>
  <c r="AC25" i="26"/>
  <c r="AD25" i="26"/>
  <c r="AE25" i="26"/>
  <c r="AF25" i="26"/>
  <c r="AG25" i="26"/>
  <c r="AH25" i="26"/>
  <c r="AQ25" i="26" s="1"/>
  <c r="AI25" i="26"/>
  <c r="AK25" i="26"/>
  <c r="AL25" i="26"/>
  <c r="AM25" i="26"/>
  <c r="AN25" i="26"/>
  <c r="AO25" i="26"/>
  <c r="AP25" i="26"/>
  <c r="AR25" i="26"/>
  <c r="T26" i="26"/>
  <c r="U26" i="26"/>
  <c r="V26" i="26"/>
  <c r="W26" i="26"/>
  <c r="X26" i="26"/>
  <c r="Y26" i="26"/>
  <c r="Z26" i="26"/>
  <c r="AA26" i="26"/>
  <c r="AB26" i="26"/>
  <c r="AC26" i="26"/>
  <c r="AD26" i="26"/>
  <c r="AE26" i="26"/>
  <c r="AF26" i="26"/>
  <c r="AG26" i="26"/>
  <c r="AH26" i="26"/>
  <c r="AQ26" i="26" s="1"/>
  <c r="AI26" i="26"/>
  <c r="AK26" i="26"/>
  <c r="AL26" i="26"/>
  <c r="AM26" i="26"/>
  <c r="AN26" i="26"/>
  <c r="AO26" i="26"/>
  <c r="AP26" i="26"/>
  <c r="AR26" i="26"/>
  <c r="T27" i="26"/>
  <c r="U27" i="26"/>
  <c r="V27" i="26"/>
  <c r="W27" i="26"/>
  <c r="X27" i="26"/>
  <c r="Y27" i="26"/>
  <c r="Z27" i="26"/>
  <c r="AM27" i="26" s="1"/>
  <c r="AA27" i="26"/>
  <c r="AB27" i="26"/>
  <c r="AC27" i="26"/>
  <c r="AD27" i="26"/>
  <c r="AE27" i="26"/>
  <c r="AF27" i="26"/>
  <c r="AG27" i="26"/>
  <c r="AH27" i="26"/>
  <c r="AI27" i="26"/>
  <c r="AK27" i="26"/>
  <c r="AL27" i="26"/>
  <c r="AN27" i="26"/>
  <c r="AO27" i="26"/>
  <c r="AP27" i="26"/>
  <c r="AQ27" i="26"/>
  <c r="AR27" i="26"/>
  <c r="T28" i="26"/>
  <c r="U28" i="26"/>
  <c r="V28" i="26"/>
  <c r="W28" i="26"/>
  <c r="X28" i="26"/>
  <c r="Y28" i="26"/>
  <c r="Z28" i="26"/>
  <c r="AA28" i="26"/>
  <c r="AB28" i="26"/>
  <c r="AC28" i="26"/>
  <c r="AD28" i="26"/>
  <c r="AE28" i="26"/>
  <c r="AF28" i="26"/>
  <c r="AG28" i="26"/>
  <c r="AH28" i="26"/>
  <c r="AQ28" i="26" s="1"/>
  <c r="AI28" i="26"/>
  <c r="AK28" i="26"/>
  <c r="AL28" i="26"/>
  <c r="AM28" i="26"/>
  <c r="AN28" i="26"/>
  <c r="AO28" i="26"/>
  <c r="AP28" i="26"/>
  <c r="AR28" i="26"/>
  <c r="T29" i="26"/>
  <c r="U29" i="26"/>
  <c r="V29" i="26"/>
  <c r="W29" i="26"/>
  <c r="X29" i="26"/>
  <c r="Y29" i="26"/>
  <c r="Z29" i="26"/>
  <c r="AA29" i="26"/>
  <c r="AB29" i="26"/>
  <c r="AC29" i="26"/>
  <c r="AD29" i="26"/>
  <c r="AE29" i="26"/>
  <c r="AF29" i="26"/>
  <c r="AG29" i="26"/>
  <c r="AH29" i="26"/>
  <c r="AQ29" i="26" s="1"/>
  <c r="AI29" i="26"/>
  <c r="AR29" i="26" s="1"/>
  <c r="AK29" i="26"/>
  <c r="AL29" i="26"/>
  <c r="AO29" i="26"/>
  <c r="AP29" i="26"/>
  <c r="T30" i="26"/>
  <c r="U30" i="26"/>
  <c r="V30" i="26"/>
  <c r="W30" i="26"/>
  <c r="X30" i="26"/>
  <c r="Y30" i="26"/>
  <c r="Z30" i="26"/>
  <c r="AA30" i="26"/>
  <c r="AB30" i="26"/>
  <c r="AC30" i="26"/>
  <c r="AD30" i="26"/>
  <c r="AE30" i="26"/>
  <c r="AF30" i="26"/>
  <c r="AG30" i="26"/>
  <c r="AH30" i="26"/>
  <c r="AI30" i="26"/>
  <c r="AK30" i="26"/>
  <c r="AL30" i="26"/>
  <c r="AM30" i="26"/>
  <c r="AN30" i="26"/>
  <c r="AO30" i="26"/>
  <c r="AP30" i="26"/>
  <c r="AQ30" i="26"/>
  <c r="AR30" i="26"/>
  <c r="T31" i="26"/>
  <c r="U31" i="26"/>
  <c r="V31" i="26"/>
  <c r="W31" i="26"/>
  <c r="X31" i="26"/>
  <c r="Y31" i="26"/>
  <c r="Z31" i="26"/>
  <c r="AA31" i="26"/>
  <c r="AB31" i="26"/>
  <c r="AC31" i="26"/>
  <c r="AD31" i="26"/>
  <c r="AE31" i="26"/>
  <c r="AF31" i="26"/>
  <c r="AG31" i="26"/>
  <c r="AH31" i="26"/>
  <c r="AQ31" i="26" s="1"/>
  <c r="AI31" i="26"/>
  <c r="AK31" i="26"/>
  <c r="AL31" i="26"/>
  <c r="AM31" i="26"/>
  <c r="AN31" i="26"/>
  <c r="AO31" i="26"/>
  <c r="AP31" i="26"/>
  <c r="AR31" i="26"/>
  <c r="T32" i="26"/>
  <c r="U32" i="26"/>
  <c r="V32" i="26"/>
  <c r="W32" i="26"/>
  <c r="X32" i="26"/>
  <c r="Y32" i="26"/>
  <c r="Z32" i="26"/>
  <c r="AA32" i="26"/>
  <c r="AB32" i="26"/>
  <c r="AC32" i="26"/>
  <c r="AD32" i="26"/>
  <c r="AE32" i="26"/>
  <c r="AF32" i="26"/>
  <c r="AG32" i="26"/>
  <c r="AP32" i="26" s="1"/>
  <c r="AH32" i="26"/>
  <c r="AI32" i="26"/>
  <c r="AR32" i="26" s="1"/>
  <c r="AK32" i="26"/>
  <c r="AL32" i="26"/>
  <c r="AO32" i="26"/>
  <c r="T33" i="26"/>
  <c r="U33" i="26"/>
  <c r="V33" i="26"/>
  <c r="W33" i="26"/>
  <c r="X33" i="26"/>
  <c r="Y33" i="26"/>
  <c r="Z33" i="26"/>
  <c r="AA33" i="26"/>
  <c r="AB33" i="26"/>
  <c r="AC33" i="26"/>
  <c r="AD33" i="26"/>
  <c r="AE33" i="26"/>
  <c r="AF33" i="26"/>
  <c r="AG33" i="26"/>
  <c r="AH33" i="26"/>
  <c r="AQ33" i="26" s="1"/>
  <c r="AI33" i="26"/>
  <c r="AK33" i="26"/>
  <c r="AL33" i="26"/>
  <c r="AM33" i="26"/>
  <c r="AN33" i="26"/>
  <c r="AO33" i="26"/>
  <c r="AP33" i="26"/>
  <c r="AR33" i="26"/>
  <c r="T34" i="26"/>
  <c r="U34" i="26"/>
  <c r="V34" i="26"/>
  <c r="W34" i="26"/>
  <c r="X34" i="26"/>
  <c r="Y34" i="26"/>
  <c r="Z34" i="26"/>
  <c r="AA34" i="26"/>
  <c r="AB34" i="26"/>
  <c r="AC34" i="26"/>
  <c r="AD34" i="26"/>
  <c r="AE34" i="26"/>
  <c r="AF34" i="26"/>
  <c r="AG34" i="26"/>
  <c r="AH34" i="26"/>
  <c r="AI34" i="26"/>
  <c r="AK34" i="26"/>
  <c r="AL34" i="26"/>
  <c r="AM34" i="26"/>
  <c r="AN34" i="26"/>
  <c r="AO34" i="26"/>
  <c r="AP34" i="26"/>
  <c r="AQ34" i="26"/>
  <c r="AR34" i="26"/>
  <c r="T35" i="26"/>
  <c r="U35" i="26"/>
  <c r="V35" i="26"/>
  <c r="W35" i="26"/>
  <c r="X35" i="26"/>
  <c r="Y35" i="26"/>
  <c r="Z35" i="26"/>
  <c r="AA35" i="26"/>
  <c r="AB35" i="26"/>
  <c r="AC35" i="26"/>
  <c r="AD35" i="26"/>
  <c r="AE35" i="26"/>
  <c r="AF35" i="26"/>
  <c r="AG35" i="26"/>
  <c r="AH35" i="26"/>
  <c r="AQ35" i="26" s="1"/>
  <c r="AI35" i="26"/>
  <c r="AK35" i="26"/>
  <c r="AL35" i="26"/>
  <c r="AM35" i="26"/>
  <c r="AN35" i="26"/>
  <c r="AO35" i="26"/>
  <c r="AP35" i="26"/>
  <c r="AR35" i="26"/>
  <c r="T36" i="26"/>
  <c r="U36" i="26"/>
  <c r="V36" i="26"/>
  <c r="W36" i="26"/>
  <c r="X36" i="26"/>
  <c r="Y36" i="26"/>
  <c r="Z36" i="26"/>
  <c r="AA36" i="26"/>
  <c r="AB36" i="26"/>
  <c r="AC36" i="26"/>
  <c r="AD36" i="26"/>
  <c r="AE36" i="26"/>
  <c r="AF36" i="26"/>
  <c r="AG36" i="26"/>
  <c r="AH36" i="26"/>
  <c r="AI36" i="26"/>
  <c r="AK36" i="26"/>
  <c r="AL36" i="26"/>
  <c r="AM36" i="26"/>
  <c r="AN36" i="26"/>
  <c r="AO36" i="26"/>
  <c r="AP36" i="26"/>
  <c r="AQ36" i="26"/>
  <c r="AR36" i="26"/>
  <c r="T37" i="26"/>
  <c r="U37" i="26"/>
  <c r="V37" i="26"/>
  <c r="W37" i="26"/>
  <c r="X37" i="26"/>
  <c r="Y37" i="26"/>
  <c r="Z37" i="26"/>
  <c r="AA37" i="26"/>
  <c r="AB37" i="26"/>
  <c r="AC37" i="26"/>
  <c r="AD37" i="26"/>
  <c r="AE37" i="26"/>
  <c r="AF37" i="26"/>
  <c r="AG37" i="26"/>
  <c r="AH37" i="26"/>
  <c r="AI37" i="26"/>
  <c r="AK37" i="26"/>
  <c r="AL37" i="26"/>
  <c r="AM37" i="26"/>
  <c r="AN37" i="26"/>
  <c r="AO37" i="26"/>
  <c r="AP37" i="26"/>
  <c r="AQ37" i="26"/>
  <c r="AR37" i="26"/>
  <c r="T38" i="26"/>
  <c r="U38" i="26"/>
  <c r="V38" i="26"/>
  <c r="W38" i="26"/>
  <c r="X38" i="26"/>
  <c r="Y38" i="26"/>
  <c r="Z38" i="26"/>
  <c r="AA38" i="26"/>
  <c r="AB38" i="26"/>
  <c r="AC38" i="26"/>
  <c r="AD38" i="26"/>
  <c r="AE38" i="26"/>
  <c r="AF38" i="26"/>
  <c r="AG38" i="26"/>
  <c r="AH38" i="26"/>
  <c r="AI38" i="26"/>
  <c r="AK38" i="26"/>
  <c r="AL38" i="26"/>
  <c r="AM38" i="26"/>
  <c r="AN38" i="26"/>
  <c r="AO38" i="26"/>
  <c r="AP38" i="26"/>
  <c r="AQ38" i="26"/>
  <c r="AR38" i="26"/>
  <c r="T39" i="26"/>
  <c r="U39" i="26"/>
  <c r="V39" i="26"/>
  <c r="W39" i="26"/>
  <c r="X39" i="26"/>
  <c r="Y39" i="26"/>
  <c r="Z39" i="26"/>
  <c r="AA39" i="26"/>
  <c r="AB39" i="26"/>
  <c r="AC39" i="26"/>
  <c r="AD39" i="26"/>
  <c r="AE39" i="26"/>
  <c r="AF39" i="26"/>
  <c r="AG39" i="26"/>
  <c r="AH39" i="26"/>
  <c r="AI39" i="26"/>
  <c r="AK39" i="26"/>
  <c r="AL39" i="26"/>
  <c r="AM39" i="26"/>
  <c r="AN39" i="26"/>
  <c r="AO39" i="26"/>
  <c r="AP39" i="26"/>
  <c r="AQ39" i="26"/>
  <c r="AR39" i="26"/>
  <c r="T40" i="26"/>
  <c r="U40" i="26"/>
  <c r="V40" i="26"/>
  <c r="W40" i="26"/>
  <c r="X40" i="26"/>
  <c r="Y40" i="26"/>
  <c r="Z40" i="26"/>
  <c r="AA40" i="26"/>
  <c r="AB40" i="26"/>
  <c r="AC40" i="26"/>
  <c r="AD40" i="26"/>
  <c r="AE40" i="26"/>
  <c r="AF40" i="26"/>
  <c r="AG40" i="26"/>
  <c r="AH40" i="26"/>
  <c r="AI40" i="26"/>
  <c r="AK40" i="26"/>
  <c r="AL40" i="26"/>
  <c r="AM40" i="26"/>
  <c r="AN40" i="26"/>
  <c r="AO40" i="26"/>
  <c r="AP40" i="26"/>
  <c r="AQ40" i="26"/>
  <c r="AR40" i="26"/>
  <c r="T41" i="26"/>
  <c r="U41" i="26"/>
  <c r="V41" i="26"/>
  <c r="W41" i="26"/>
  <c r="X41" i="26"/>
  <c r="Y41" i="26"/>
  <c r="Z41" i="26"/>
  <c r="AA41" i="26"/>
  <c r="AB41" i="26"/>
  <c r="AC41" i="26"/>
  <c r="AD41" i="26"/>
  <c r="AE41" i="26"/>
  <c r="AF41" i="26"/>
  <c r="AG41" i="26"/>
  <c r="AH41" i="26"/>
  <c r="AI41" i="26"/>
  <c r="AK41" i="26"/>
  <c r="AL41" i="26"/>
  <c r="AM41" i="26"/>
  <c r="AN41" i="26"/>
  <c r="AO41" i="26"/>
  <c r="AP41" i="26"/>
  <c r="AQ41" i="26"/>
  <c r="AR41" i="26"/>
  <c r="T42" i="26"/>
  <c r="U42" i="26"/>
  <c r="V42" i="26"/>
  <c r="W42" i="26"/>
  <c r="X42" i="26"/>
  <c r="Y42" i="26"/>
  <c r="Z42" i="26"/>
  <c r="AA42" i="26"/>
  <c r="AB42" i="26"/>
  <c r="AC42" i="26"/>
  <c r="AD42" i="26"/>
  <c r="AE42" i="26"/>
  <c r="AF42" i="26"/>
  <c r="AG42" i="26"/>
  <c r="AH42" i="26"/>
  <c r="AI42" i="26"/>
  <c r="AK42" i="26"/>
  <c r="AL42" i="26"/>
  <c r="AM42" i="26"/>
  <c r="AN42" i="26"/>
  <c r="AO42" i="26"/>
  <c r="AP42" i="26"/>
  <c r="AQ42" i="26"/>
  <c r="AR42" i="26"/>
  <c r="T43" i="26"/>
  <c r="U43" i="26"/>
  <c r="V43" i="26"/>
  <c r="W43" i="26"/>
  <c r="X43" i="26"/>
  <c r="Y43" i="26"/>
  <c r="Z43" i="26"/>
  <c r="AA43" i="26"/>
  <c r="AB43" i="26"/>
  <c r="AC43" i="26"/>
  <c r="AD43" i="26"/>
  <c r="AE43" i="26"/>
  <c r="AF43" i="26"/>
  <c r="AG43" i="26"/>
  <c r="AP43" i="26" s="1"/>
  <c r="AH43" i="26"/>
  <c r="AQ43" i="26" s="1"/>
  <c r="AI43" i="26"/>
  <c r="AR43" i="26" s="1"/>
  <c r="AK43" i="26"/>
  <c r="AL43" i="26"/>
  <c r="AO43" i="26"/>
  <c r="T44" i="26"/>
  <c r="U44" i="26"/>
  <c r="V44" i="26"/>
  <c r="W44" i="26"/>
  <c r="X44" i="26"/>
  <c r="Y44" i="26"/>
  <c r="Z44" i="26"/>
  <c r="AA44" i="26"/>
  <c r="AB44" i="26"/>
  <c r="AC44" i="26"/>
  <c r="AD44" i="26"/>
  <c r="AE44" i="26"/>
  <c r="AF44" i="26"/>
  <c r="AG44" i="26"/>
  <c r="AH44" i="26"/>
  <c r="AQ44" i="26" s="1"/>
  <c r="AI44" i="26"/>
  <c r="AK44" i="26"/>
  <c r="AL44" i="26"/>
  <c r="AM44" i="26"/>
  <c r="AN44" i="26"/>
  <c r="AO44" i="26"/>
  <c r="AP44" i="26"/>
  <c r="AR44" i="26"/>
  <c r="T45" i="26"/>
  <c r="U45" i="26"/>
  <c r="V45" i="26"/>
  <c r="W45" i="26"/>
  <c r="X45" i="26"/>
  <c r="Y45" i="26"/>
  <c r="Z45" i="26"/>
  <c r="AA45" i="26"/>
  <c r="AB45" i="26"/>
  <c r="AC45" i="26"/>
  <c r="AD45" i="26"/>
  <c r="AE45" i="26"/>
  <c r="AF45" i="26"/>
  <c r="AG45" i="26"/>
  <c r="AH45" i="26"/>
  <c r="AI45" i="26"/>
  <c r="AK45" i="26"/>
  <c r="AL45" i="26"/>
  <c r="AM45" i="26"/>
  <c r="AN45" i="26"/>
  <c r="AO45" i="26"/>
  <c r="AP45" i="26"/>
  <c r="AQ45" i="26"/>
  <c r="AR45" i="26"/>
  <c r="T46" i="26"/>
  <c r="U46" i="26"/>
  <c r="V46" i="26"/>
  <c r="W46" i="26"/>
  <c r="X46" i="26"/>
  <c r="Y46" i="26"/>
  <c r="Z46" i="26"/>
  <c r="AA46" i="26"/>
  <c r="AB46" i="26"/>
  <c r="AC46" i="26"/>
  <c r="AD46" i="26"/>
  <c r="AE46" i="26"/>
  <c r="AF46" i="26"/>
  <c r="AG46" i="26"/>
  <c r="AH46" i="26"/>
  <c r="AI46" i="26"/>
  <c r="AK46" i="26"/>
  <c r="AL46" i="26"/>
  <c r="AM46" i="26"/>
  <c r="AN46" i="26"/>
  <c r="AO46" i="26"/>
  <c r="AP46" i="26"/>
  <c r="AQ46" i="26"/>
  <c r="AR46" i="26"/>
  <c r="T47" i="26"/>
  <c r="U47" i="26"/>
  <c r="V47" i="26"/>
  <c r="W47" i="26"/>
  <c r="X47" i="26"/>
  <c r="Y47" i="26"/>
  <c r="Z47" i="26"/>
  <c r="AA47" i="26"/>
  <c r="AB47" i="26"/>
  <c r="AC47" i="26"/>
  <c r="AD47" i="26"/>
  <c r="AE47" i="26"/>
  <c r="AF47" i="26"/>
  <c r="AG47" i="26"/>
  <c r="AH47" i="26"/>
  <c r="AQ47" i="26" s="1"/>
  <c r="AI47" i="26"/>
  <c r="AK47" i="26"/>
  <c r="AL47" i="26"/>
  <c r="AM47" i="26"/>
  <c r="AN47" i="26"/>
  <c r="AO47" i="26"/>
  <c r="AP47" i="26"/>
  <c r="AR47" i="26"/>
  <c r="T48" i="26"/>
  <c r="U48" i="26"/>
  <c r="V48" i="26"/>
  <c r="W48" i="26"/>
  <c r="X48" i="26"/>
  <c r="Y48" i="26"/>
  <c r="Z48" i="26"/>
  <c r="AA48" i="26"/>
  <c r="AB48" i="26"/>
  <c r="AC48" i="26"/>
  <c r="AD48" i="26"/>
  <c r="AE48" i="26"/>
  <c r="AF48" i="26"/>
  <c r="AG48" i="26"/>
  <c r="AH48" i="26"/>
  <c r="AQ48" i="26" s="1"/>
  <c r="AI48" i="26"/>
  <c r="AK48" i="26"/>
  <c r="AL48" i="26"/>
  <c r="AM48" i="26"/>
  <c r="AN48" i="26"/>
  <c r="AO48" i="26"/>
  <c r="AP48" i="26"/>
  <c r="AR48" i="26"/>
  <c r="T49" i="26"/>
  <c r="U49" i="26"/>
  <c r="V49" i="26"/>
  <c r="W49" i="26"/>
  <c r="X49" i="26"/>
  <c r="Y49" i="26"/>
  <c r="Z49" i="26"/>
  <c r="AA49" i="26"/>
  <c r="AB49" i="26"/>
  <c r="AC49" i="26"/>
  <c r="AD49" i="26"/>
  <c r="AQ49" i="26" s="1"/>
  <c r="AE49" i="26"/>
  <c r="AF49" i="26"/>
  <c r="AG49" i="26"/>
  <c r="AH49" i="26"/>
  <c r="AI49" i="26"/>
  <c r="AK49" i="26"/>
  <c r="AL49" i="26"/>
  <c r="AM49" i="26"/>
  <c r="AN49" i="26"/>
  <c r="AO49" i="26"/>
  <c r="AP49" i="26"/>
  <c r="AR49" i="26"/>
  <c r="T50" i="26"/>
  <c r="U50" i="26"/>
  <c r="V50" i="26"/>
  <c r="AM50" i="26" s="1"/>
  <c r="W50" i="26"/>
  <c r="X50" i="26"/>
  <c r="Y50" i="26"/>
  <c r="Z50" i="26"/>
  <c r="AA50" i="26"/>
  <c r="AB50" i="26"/>
  <c r="AC50" i="26"/>
  <c r="AD50" i="26"/>
  <c r="AE50" i="26"/>
  <c r="AF50" i="26"/>
  <c r="AG50" i="26"/>
  <c r="AH50" i="26"/>
  <c r="AI50" i="26"/>
  <c r="AK50" i="26"/>
  <c r="AL50" i="26"/>
  <c r="AN50" i="26"/>
  <c r="AO50" i="26"/>
  <c r="AP50" i="26"/>
  <c r="AQ50" i="26"/>
  <c r="AR50" i="26"/>
  <c r="T51" i="26"/>
  <c r="U51" i="26"/>
  <c r="V51" i="26"/>
  <c r="W51" i="26"/>
  <c r="X51" i="26"/>
  <c r="Y51" i="26"/>
  <c r="Z51" i="26"/>
  <c r="AA51" i="26"/>
  <c r="AB51" i="26"/>
  <c r="AC51" i="26"/>
  <c r="AD51" i="26"/>
  <c r="AE51" i="26"/>
  <c r="AF51" i="26"/>
  <c r="AG51" i="26"/>
  <c r="AH51" i="26"/>
  <c r="AQ51" i="26" s="1"/>
  <c r="AI51" i="26"/>
  <c r="AK51" i="26"/>
  <c r="AL51" i="26"/>
  <c r="AM51" i="26"/>
  <c r="AN51" i="26"/>
  <c r="AO51" i="26"/>
  <c r="AP51" i="26"/>
  <c r="AR51" i="26"/>
  <c r="T52" i="26"/>
  <c r="U52" i="26"/>
  <c r="V52" i="26"/>
  <c r="W52" i="26"/>
  <c r="X52" i="26"/>
  <c r="Y52" i="26"/>
  <c r="Z52" i="26"/>
  <c r="AA52" i="26"/>
  <c r="AB52" i="26"/>
  <c r="AC52" i="26"/>
  <c r="AD52" i="26"/>
  <c r="AE52" i="26"/>
  <c r="AF52" i="26"/>
  <c r="AG52" i="26"/>
  <c r="AH52" i="26"/>
  <c r="AQ52" i="26" s="1"/>
  <c r="AI52" i="26"/>
  <c r="AK52" i="26"/>
  <c r="AL52" i="26"/>
  <c r="AM52" i="26"/>
  <c r="AN52" i="26"/>
  <c r="AO52" i="26"/>
  <c r="AP52" i="26"/>
  <c r="AR52" i="26"/>
  <c r="T53" i="26"/>
  <c r="U53" i="26"/>
  <c r="V53" i="26"/>
  <c r="W53" i="26"/>
  <c r="X53" i="26"/>
  <c r="Y53" i="26"/>
  <c r="Z53" i="26"/>
  <c r="AA53" i="26"/>
  <c r="AB53" i="26"/>
  <c r="AC53" i="26"/>
  <c r="AD53" i="26"/>
  <c r="AE53" i="26"/>
  <c r="AF53" i="26"/>
  <c r="AG53" i="26"/>
  <c r="AH53" i="26"/>
  <c r="AI53" i="26"/>
  <c r="AK53" i="26"/>
  <c r="AL53" i="26"/>
  <c r="AM53" i="26"/>
  <c r="AN53" i="26"/>
  <c r="AO53" i="26"/>
  <c r="AP53" i="26"/>
  <c r="AQ53" i="26"/>
  <c r="AR53" i="26"/>
  <c r="T54" i="26"/>
  <c r="U54" i="26"/>
  <c r="V54" i="26"/>
  <c r="W54" i="26"/>
  <c r="X54" i="26"/>
  <c r="Y54" i="26"/>
  <c r="Z54" i="26"/>
  <c r="AA54" i="26"/>
  <c r="AB54" i="26"/>
  <c r="AC54" i="26"/>
  <c r="AD54" i="26"/>
  <c r="AE54" i="26"/>
  <c r="AF54" i="26"/>
  <c r="AG54" i="26"/>
  <c r="AH54" i="26"/>
  <c r="AQ54" i="26" s="1"/>
  <c r="AI54" i="26"/>
  <c r="AK54" i="26"/>
  <c r="AL54" i="26"/>
  <c r="AM54" i="26"/>
  <c r="AN54" i="26"/>
  <c r="AO54" i="26"/>
  <c r="AP54" i="26"/>
  <c r="AR54" i="26"/>
  <c r="T55" i="26"/>
  <c r="U55" i="26"/>
  <c r="V55" i="26"/>
  <c r="W55" i="26"/>
  <c r="X55" i="26"/>
  <c r="Y55" i="26"/>
  <c r="Z55" i="26"/>
  <c r="AM55" i="26" s="1"/>
  <c r="AA55" i="26"/>
  <c r="AB55" i="26"/>
  <c r="AC55" i="26"/>
  <c r="AD55" i="26"/>
  <c r="AE55" i="26"/>
  <c r="AF55" i="26"/>
  <c r="AG55" i="26"/>
  <c r="AH55" i="26"/>
  <c r="AI55" i="26"/>
  <c r="AK55" i="26"/>
  <c r="AL55" i="26"/>
  <c r="AN55" i="26"/>
  <c r="AO55" i="26"/>
  <c r="AP55" i="26"/>
  <c r="AQ55" i="26"/>
  <c r="AR55" i="26"/>
  <c r="T56" i="26"/>
  <c r="U56" i="26"/>
  <c r="V56" i="26"/>
  <c r="W56" i="26"/>
  <c r="X56" i="26"/>
  <c r="Y56" i="26"/>
  <c r="Z56" i="26"/>
  <c r="AA56" i="26"/>
  <c r="AB56" i="26"/>
  <c r="AC56" i="26"/>
  <c r="AD56" i="26"/>
  <c r="AE56" i="26"/>
  <c r="AF56" i="26"/>
  <c r="AG56" i="26"/>
  <c r="AH56" i="26"/>
  <c r="AI56" i="26"/>
  <c r="AK56" i="26"/>
  <c r="AL56" i="26"/>
  <c r="AM56" i="26"/>
  <c r="AN56" i="26"/>
  <c r="AO56" i="26"/>
  <c r="AP56" i="26"/>
  <c r="AQ56" i="26"/>
  <c r="AR56" i="26"/>
  <c r="T57" i="26"/>
  <c r="U57" i="26"/>
  <c r="V57" i="26"/>
  <c r="W57" i="26"/>
  <c r="X57" i="26"/>
  <c r="Y57" i="26"/>
  <c r="Z57" i="26"/>
  <c r="AA57" i="26"/>
  <c r="AB57" i="26"/>
  <c r="AC57" i="26"/>
  <c r="AD57" i="26"/>
  <c r="AQ57" i="26" s="1"/>
  <c r="AE57" i="26"/>
  <c r="AF57" i="26"/>
  <c r="AO57" i="26" s="1"/>
  <c r="AG57" i="26"/>
  <c r="AP57" i="26" s="1"/>
  <c r="AH57" i="26"/>
  <c r="AI57" i="26"/>
  <c r="AK57" i="26"/>
  <c r="AL57" i="26"/>
  <c r="T58" i="26"/>
  <c r="U58" i="26"/>
  <c r="V58" i="26"/>
  <c r="W58" i="26"/>
  <c r="X58" i="26"/>
  <c r="Y58" i="26"/>
  <c r="Z58" i="26"/>
  <c r="AA58" i="26"/>
  <c r="AB58" i="26"/>
  <c r="AC58" i="26"/>
  <c r="AD58" i="26"/>
  <c r="AE58" i="26"/>
  <c r="AF58" i="26"/>
  <c r="AG58" i="26"/>
  <c r="AH58" i="26"/>
  <c r="AI58" i="26"/>
  <c r="AK58" i="26"/>
  <c r="AL58" i="26"/>
  <c r="AM58" i="26"/>
  <c r="AN58" i="26"/>
  <c r="AO58" i="26"/>
  <c r="AP58" i="26"/>
  <c r="AQ58" i="26"/>
  <c r="AR58" i="26"/>
  <c r="T59" i="26"/>
  <c r="U59" i="26"/>
  <c r="V59" i="26"/>
  <c r="W59" i="26"/>
  <c r="X59" i="26"/>
  <c r="Y59" i="26"/>
  <c r="Z59" i="26"/>
  <c r="AA59" i="26"/>
  <c r="AB59" i="26"/>
  <c r="AC59" i="26"/>
  <c r="AD59" i="26"/>
  <c r="AE59" i="26"/>
  <c r="AF59" i="26"/>
  <c r="AG59" i="26"/>
  <c r="AH59" i="26"/>
  <c r="AI59" i="26"/>
  <c r="AK59" i="26"/>
  <c r="AL59" i="26"/>
  <c r="AM59" i="26"/>
  <c r="AN59" i="26"/>
  <c r="AO59" i="26"/>
  <c r="AP59" i="26"/>
  <c r="AQ59" i="26"/>
  <c r="AR59" i="26"/>
  <c r="T60" i="26"/>
  <c r="U60" i="26"/>
  <c r="V60" i="26"/>
  <c r="W60" i="26"/>
  <c r="X60" i="26"/>
  <c r="Y60" i="26"/>
  <c r="Z60" i="26"/>
  <c r="AA60" i="26"/>
  <c r="AB60" i="26"/>
  <c r="AC60" i="26"/>
  <c r="AD60" i="26"/>
  <c r="AE60" i="26"/>
  <c r="AF60" i="26"/>
  <c r="AG60" i="26"/>
  <c r="AP60" i="26" s="1"/>
  <c r="AH60" i="26"/>
  <c r="AQ60" i="26" s="1"/>
  <c r="AI60" i="26"/>
  <c r="AR60" i="26" s="1"/>
  <c r="AK60" i="26"/>
  <c r="AL60" i="26"/>
  <c r="AO60" i="26"/>
  <c r="T61" i="26"/>
  <c r="U61" i="26"/>
  <c r="V61" i="26"/>
  <c r="W61" i="26"/>
  <c r="X61" i="26"/>
  <c r="Y61" i="26"/>
  <c r="Z61" i="26"/>
  <c r="AA61" i="26"/>
  <c r="AB61" i="26"/>
  <c r="AC61" i="26"/>
  <c r="AD61" i="26"/>
  <c r="AE61" i="26"/>
  <c r="AF61" i="26"/>
  <c r="AG61" i="26"/>
  <c r="AH61" i="26"/>
  <c r="AI61" i="26"/>
  <c r="AK61" i="26"/>
  <c r="AL61" i="26"/>
  <c r="AM61" i="26"/>
  <c r="AN61" i="26"/>
  <c r="AO61" i="26"/>
  <c r="AP61" i="26"/>
  <c r="AQ61" i="26"/>
  <c r="AR61" i="26"/>
  <c r="T62" i="26"/>
  <c r="U62" i="26"/>
  <c r="V62" i="26"/>
  <c r="W62" i="26"/>
  <c r="X62" i="26"/>
  <c r="Y62" i="26"/>
  <c r="Z62" i="26"/>
  <c r="AA62" i="26"/>
  <c r="AB62" i="26"/>
  <c r="AC62" i="26"/>
  <c r="AD62" i="26"/>
  <c r="AE62" i="26"/>
  <c r="AF62" i="26"/>
  <c r="AG62" i="26"/>
  <c r="AH62" i="26"/>
  <c r="AI62" i="26"/>
  <c r="AK62" i="26"/>
  <c r="AL62" i="26"/>
  <c r="AM62" i="26"/>
  <c r="AN62" i="26"/>
  <c r="AO62" i="26"/>
  <c r="AP62" i="26"/>
  <c r="AQ62" i="26"/>
  <c r="AR62" i="26"/>
  <c r="T63" i="26"/>
  <c r="U63" i="26"/>
  <c r="V63" i="26"/>
  <c r="W63" i="26"/>
  <c r="X63" i="26"/>
  <c r="Y63" i="26"/>
  <c r="Z63" i="26"/>
  <c r="AA63" i="26"/>
  <c r="AB63" i="26"/>
  <c r="AC63" i="26"/>
  <c r="AD63" i="26"/>
  <c r="AE63" i="26"/>
  <c r="AF63" i="26"/>
  <c r="AG63" i="26"/>
  <c r="AH63" i="26"/>
  <c r="AI63" i="26"/>
  <c r="AK63" i="26"/>
  <c r="AL63" i="26"/>
  <c r="AM63" i="26"/>
  <c r="AN63" i="26"/>
  <c r="AO63" i="26"/>
  <c r="AP63" i="26"/>
  <c r="AQ63" i="26"/>
  <c r="AR63" i="26"/>
  <c r="T64" i="26"/>
  <c r="U64" i="26"/>
  <c r="V64" i="26"/>
  <c r="W64" i="26"/>
  <c r="X64" i="26"/>
  <c r="Y64" i="26"/>
  <c r="Z64" i="26"/>
  <c r="AA64" i="26"/>
  <c r="AB64" i="26"/>
  <c r="AC64" i="26"/>
  <c r="AD64" i="26"/>
  <c r="AE64" i="26"/>
  <c r="AF64" i="26"/>
  <c r="AO64" i="26" s="1"/>
  <c r="AG64" i="26"/>
  <c r="AP64" i="26" s="1"/>
  <c r="AH64" i="26"/>
  <c r="AQ64" i="26" s="1"/>
  <c r="AI64" i="26"/>
  <c r="AR64" i="26" s="1"/>
  <c r="AK64" i="26"/>
  <c r="AL64" i="26"/>
  <c r="T65" i="26"/>
  <c r="U65" i="26"/>
  <c r="V65" i="26"/>
  <c r="W65" i="26"/>
  <c r="X65" i="26"/>
  <c r="Y65" i="26"/>
  <c r="Z65" i="26"/>
  <c r="AA65" i="26"/>
  <c r="AB65" i="26"/>
  <c r="AC65" i="26"/>
  <c r="AD65" i="26"/>
  <c r="AE65" i="26"/>
  <c r="AF65" i="26"/>
  <c r="AG65" i="26"/>
  <c r="AH65" i="26"/>
  <c r="AI65" i="26"/>
  <c r="AK65" i="26"/>
  <c r="AL65" i="26"/>
  <c r="AM65" i="26"/>
  <c r="AN65" i="26"/>
  <c r="AO65" i="26"/>
  <c r="AP65" i="26"/>
  <c r="AQ65" i="26"/>
  <c r="AR65" i="26"/>
  <c r="T66" i="26"/>
  <c r="U66" i="26"/>
  <c r="V66" i="26"/>
  <c r="W66" i="26"/>
  <c r="X66" i="26"/>
  <c r="Y66" i="26"/>
  <c r="Z66" i="26"/>
  <c r="AA66" i="26"/>
  <c r="AB66" i="26"/>
  <c r="AC66" i="26"/>
  <c r="AD66" i="26"/>
  <c r="AE66" i="26"/>
  <c r="AF66" i="26"/>
  <c r="AG66" i="26"/>
  <c r="AH66" i="26"/>
  <c r="AI66" i="26"/>
  <c r="AK66" i="26"/>
  <c r="AL66" i="26"/>
  <c r="AM66" i="26"/>
  <c r="AN66" i="26"/>
  <c r="AO66" i="26"/>
  <c r="AP66" i="26"/>
  <c r="AQ66" i="26"/>
  <c r="AR66" i="26"/>
  <c r="T67" i="26"/>
  <c r="U67" i="26"/>
  <c r="V67" i="26"/>
  <c r="W67" i="26"/>
  <c r="X67" i="26"/>
  <c r="Y67" i="26"/>
  <c r="Z67" i="26"/>
  <c r="AA67" i="26"/>
  <c r="AB67" i="26"/>
  <c r="AC67" i="26"/>
  <c r="AD67" i="26"/>
  <c r="AE67" i="26"/>
  <c r="AF67" i="26"/>
  <c r="AG67" i="26"/>
  <c r="AH67" i="26"/>
  <c r="AI67" i="26"/>
  <c r="AK67" i="26"/>
  <c r="AL67" i="26"/>
  <c r="AM67" i="26"/>
  <c r="AN67" i="26"/>
  <c r="AO67" i="26"/>
  <c r="AP67" i="26"/>
  <c r="AQ67" i="26"/>
  <c r="AR67" i="26"/>
  <c r="T68" i="26"/>
  <c r="U68" i="26"/>
  <c r="V68" i="26"/>
  <c r="W68" i="26"/>
  <c r="X68" i="26"/>
  <c r="Y68" i="26"/>
  <c r="Z68" i="26"/>
  <c r="AA68" i="26"/>
  <c r="AB68" i="26"/>
  <c r="AC68" i="26"/>
  <c r="AD68" i="26"/>
  <c r="AE68" i="26"/>
  <c r="AF68" i="26"/>
  <c r="AG68" i="26"/>
  <c r="AH68" i="26"/>
  <c r="AI68" i="26"/>
  <c r="AK68" i="26"/>
  <c r="AL68" i="26"/>
  <c r="AM68" i="26"/>
  <c r="AN68" i="26"/>
  <c r="AO68" i="26"/>
  <c r="AP68" i="26"/>
  <c r="AQ68" i="26"/>
  <c r="AR68" i="26"/>
  <c r="T69" i="26"/>
  <c r="U69" i="26"/>
  <c r="V69" i="26"/>
  <c r="W69" i="26"/>
  <c r="X69" i="26"/>
  <c r="Y69" i="26"/>
  <c r="Z69" i="26"/>
  <c r="AA69" i="26"/>
  <c r="AB69" i="26"/>
  <c r="AC69" i="26"/>
  <c r="AD69" i="26"/>
  <c r="AE69" i="26"/>
  <c r="AF69" i="26"/>
  <c r="AG69" i="26"/>
  <c r="AH69" i="26"/>
  <c r="AI69" i="26"/>
  <c r="AK69" i="26"/>
  <c r="AL69" i="26"/>
  <c r="AM69" i="26"/>
  <c r="AN69" i="26"/>
  <c r="AO69" i="26"/>
  <c r="AP69" i="26"/>
  <c r="AQ69" i="26"/>
  <c r="AR69" i="26"/>
  <c r="T70" i="26"/>
  <c r="U70" i="26"/>
  <c r="V70" i="26"/>
  <c r="W70" i="26"/>
  <c r="X70" i="26"/>
  <c r="Y70" i="26"/>
  <c r="Z70" i="26"/>
  <c r="AA70" i="26"/>
  <c r="AB70" i="26"/>
  <c r="AC70" i="26"/>
  <c r="AD70" i="26"/>
  <c r="AE70" i="26"/>
  <c r="AF70" i="26"/>
  <c r="AG70" i="26"/>
  <c r="AH70" i="26"/>
  <c r="AI70" i="26"/>
  <c r="AK70" i="26"/>
  <c r="AL70" i="26"/>
  <c r="AM70" i="26"/>
  <c r="AN70" i="26"/>
  <c r="AO70" i="26"/>
  <c r="AP70" i="26"/>
  <c r="AQ70" i="26"/>
  <c r="AR70" i="26"/>
  <c r="T71" i="26"/>
  <c r="U71" i="26"/>
  <c r="V71" i="26"/>
  <c r="W71" i="26"/>
  <c r="X71" i="26"/>
  <c r="Y71" i="26"/>
  <c r="Z71" i="26"/>
  <c r="AA71" i="26"/>
  <c r="AB71" i="26"/>
  <c r="AC71" i="26"/>
  <c r="AD71" i="26"/>
  <c r="AE71" i="26"/>
  <c r="AF71" i="26"/>
  <c r="AO71" i="26" s="1"/>
  <c r="AG71" i="26"/>
  <c r="AP71" i="26" s="1"/>
  <c r="AH71" i="26"/>
  <c r="AQ71" i="26" s="1"/>
  <c r="AI71" i="26"/>
  <c r="AR71" i="26" s="1"/>
  <c r="AK71" i="26"/>
  <c r="AL71" i="26"/>
  <c r="T72" i="26"/>
  <c r="U72" i="26"/>
  <c r="V72" i="26"/>
  <c r="W72" i="26"/>
  <c r="X72" i="26"/>
  <c r="Y72" i="26"/>
  <c r="Z72" i="26"/>
  <c r="AA72" i="26"/>
  <c r="AB72" i="26"/>
  <c r="AC72" i="26"/>
  <c r="AD72" i="26"/>
  <c r="AE72" i="26"/>
  <c r="AF72" i="26"/>
  <c r="AG72" i="26"/>
  <c r="AH72" i="26"/>
  <c r="AI72" i="26"/>
  <c r="AK72" i="26"/>
  <c r="AL72" i="26"/>
  <c r="AM72" i="26"/>
  <c r="AN72" i="26"/>
  <c r="AO72" i="26"/>
  <c r="AP72" i="26"/>
  <c r="AQ72" i="26"/>
  <c r="AR72" i="26"/>
  <c r="T73" i="26"/>
  <c r="U73" i="26"/>
  <c r="V73" i="26"/>
  <c r="W73" i="26"/>
  <c r="X73" i="26"/>
  <c r="Y73" i="26"/>
  <c r="Z73" i="26"/>
  <c r="AA73" i="26"/>
  <c r="AB73" i="26"/>
  <c r="AC73" i="26"/>
  <c r="AD73" i="26"/>
  <c r="AE73" i="26"/>
  <c r="AF73" i="26"/>
  <c r="AG73" i="26"/>
  <c r="AH73" i="26"/>
  <c r="AI73" i="26"/>
  <c r="AK73" i="26"/>
  <c r="AL73" i="26"/>
  <c r="AM73" i="26"/>
  <c r="AN73" i="26"/>
  <c r="AO73" i="26"/>
  <c r="AP73" i="26"/>
  <c r="AQ73" i="26"/>
  <c r="AR73" i="26"/>
  <c r="T74" i="26"/>
  <c r="U74" i="26"/>
  <c r="V74" i="26"/>
  <c r="W74" i="26"/>
  <c r="X74" i="26"/>
  <c r="Y74" i="26"/>
  <c r="Z74" i="26"/>
  <c r="AA74" i="26"/>
  <c r="AB74" i="26"/>
  <c r="AC74" i="26"/>
  <c r="AD74" i="26"/>
  <c r="AE74" i="26"/>
  <c r="AF74" i="26"/>
  <c r="AG74" i="26"/>
  <c r="AH74" i="26"/>
  <c r="AI74" i="26"/>
  <c r="AK74" i="26"/>
  <c r="AL74" i="26"/>
  <c r="AM74" i="26"/>
  <c r="AN74" i="26"/>
  <c r="AO74" i="26"/>
  <c r="AP74" i="26"/>
  <c r="AQ74" i="26"/>
  <c r="AR74" i="26"/>
  <c r="T75" i="26"/>
  <c r="U75" i="26"/>
  <c r="V75" i="26"/>
  <c r="W75" i="26"/>
  <c r="X75" i="26"/>
  <c r="Y75" i="26"/>
  <c r="Z75" i="26"/>
  <c r="AA75" i="26"/>
  <c r="AB75" i="26"/>
  <c r="AC75" i="26"/>
  <c r="AD75" i="26"/>
  <c r="AE75" i="26"/>
  <c r="AF75" i="26"/>
  <c r="AG75" i="26"/>
  <c r="AH75" i="26"/>
  <c r="AI75" i="26"/>
  <c r="AK75" i="26"/>
  <c r="AL75" i="26"/>
  <c r="AM75" i="26"/>
  <c r="AN75" i="26"/>
  <c r="AO75" i="26"/>
  <c r="AP75" i="26"/>
  <c r="AQ75" i="26"/>
  <c r="AR75" i="26"/>
  <c r="T76" i="26"/>
  <c r="U76" i="26"/>
  <c r="V76" i="26"/>
  <c r="W76" i="26"/>
  <c r="X76" i="26"/>
  <c r="Y76" i="26"/>
  <c r="Z76" i="26"/>
  <c r="AA76" i="26"/>
  <c r="AB76" i="26"/>
  <c r="AC76" i="26"/>
  <c r="AD76" i="26"/>
  <c r="AE76" i="26"/>
  <c r="AF76" i="26"/>
  <c r="AG76" i="26"/>
  <c r="AH76" i="26"/>
  <c r="AI76" i="26"/>
  <c r="AK76" i="26"/>
  <c r="AL76" i="26"/>
  <c r="AM76" i="26"/>
  <c r="AN76" i="26"/>
  <c r="AO76" i="26"/>
  <c r="AP76" i="26"/>
  <c r="AQ76" i="26"/>
  <c r="AR76" i="26"/>
  <c r="T77" i="26"/>
  <c r="U77" i="26"/>
  <c r="V77" i="26"/>
  <c r="W77" i="26"/>
  <c r="X77" i="26"/>
  <c r="Y77" i="26"/>
  <c r="Z77" i="26"/>
  <c r="AA77" i="26"/>
  <c r="AB77" i="26"/>
  <c r="AC77" i="26"/>
  <c r="AD77" i="26"/>
  <c r="AE77" i="26"/>
  <c r="AF77" i="26"/>
  <c r="AG77" i="26"/>
  <c r="AH77" i="26"/>
  <c r="AI77" i="26"/>
  <c r="AK77" i="26"/>
  <c r="AL77" i="26"/>
  <c r="AM77" i="26"/>
  <c r="AN77" i="26"/>
  <c r="AO77" i="26"/>
  <c r="AP77" i="26"/>
  <c r="AQ77" i="26"/>
  <c r="AR77" i="26"/>
  <c r="T78" i="26"/>
  <c r="U78" i="26"/>
  <c r="V78" i="26"/>
  <c r="W78" i="26"/>
  <c r="X78" i="26"/>
  <c r="Y78" i="26"/>
  <c r="Z78" i="26"/>
  <c r="AA78" i="26"/>
  <c r="AB78" i="26"/>
  <c r="AC78" i="26"/>
  <c r="AD78" i="26"/>
  <c r="AE78" i="26"/>
  <c r="AF78" i="26"/>
  <c r="AG78" i="26"/>
  <c r="AH78" i="26"/>
  <c r="AI78" i="26"/>
  <c r="AK78" i="26"/>
  <c r="AL78" i="26"/>
  <c r="AM78" i="26"/>
  <c r="AN78" i="26"/>
  <c r="AO78" i="26"/>
  <c r="AP78" i="26"/>
  <c r="AQ78" i="26"/>
  <c r="AR78" i="26"/>
  <c r="T79" i="26"/>
  <c r="U79" i="26"/>
  <c r="V79" i="26"/>
  <c r="W79" i="26"/>
  <c r="X79" i="26"/>
  <c r="Y79" i="26"/>
  <c r="Z79" i="26"/>
  <c r="AA79" i="26"/>
  <c r="AB79" i="26"/>
  <c r="AC79" i="26"/>
  <c r="AD79" i="26"/>
  <c r="AE79" i="26"/>
  <c r="AF79" i="26"/>
  <c r="AG79" i="26"/>
  <c r="AH79" i="26"/>
  <c r="AI79" i="26"/>
  <c r="AK79" i="26"/>
  <c r="AL79" i="26"/>
  <c r="AM79" i="26"/>
  <c r="AN79" i="26"/>
  <c r="AO79" i="26"/>
  <c r="AP79" i="26"/>
  <c r="AQ79" i="26"/>
  <c r="AR79" i="26"/>
  <c r="T80" i="26"/>
  <c r="U80" i="26"/>
  <c r="V80" i="26"/>
  <c r="W80" i="26"/>
  <c r="X80" i="26"/>
  <c r="Y80" i="26"/>
  <c r="Z80" i="26"/>
  <c r="AA80" i="26"/>
  <c r="AB80" i="26"/>
  <c r="AC80" i="26"/>
  <c r="AD80" i="26"/>
  <c r="AE80" i="26"/>
  <c r="AF80" i="26"/>
  <c r="AG80" i="26"/>
  <c r="AH80" i="26"/>
  <c r="AI80" i="26"/>
  <c r="AK80" i="26"/>
  <c r="AL80" i="26"/>
  <c r="AM80" i="26"/>
  <c r="AN80" i="26"/>
  <c r="AO80" i="26"/>
  <c r="AP80" i="26"/>
  <c r="AQ80" i="26"/>
  <c r="AR80" i="26"/>
  <c r="T81" i="26"/>
  <c r="U81" i="26"/>
  <c r="V81" i="26"/>
  <c r="W81" i="26"/>
  <c r="X81" i="26"/>
  <c r="Y81" i="26"/>
  <c r="Z81" i="26"/>
  <c r="AA81" i="26"/>
  <c r="AB81" i="26"/>
  <c r="AC81" i="26"/>
  <c r="AD81" i="26"/>
  <c r="AE81" i="26"/>
  <c r="AF81" i="26"/>
  <c r="AG81" i="26"/>
  <c r="AH81" i="26"/>
  <c r="AI81" i="26"/>
  <c r="AK81" i="26"/>
  <c r="AL81" i="26"/>
  <c r="AM81" i="26"/>
  <c r="AN81" i="26"/>
  <c r="AO81" i="26"/>
  <c r="AP81" i="26"/>
  <c r="AQ81" i="26"/>
  <c r="AR81" i="26"/>
  <c r="T82" i="26"/>
  <c r="U82" i="26"/>
  <c r="V82" i="26"/>
  <c r="W82" i="26"/>
  <c r="X82" i="26"/>
  <c r="Y82" i="26"/>
  <c r="Z82" i="26"/>
  <c r="AA82" i="26"/>
  <c r="AB82" i="26"/>
  <c r="AC82" i="26"/>
  <c r="AD82" i="26"/>
  <c r="AE82" i="26"/>
  <c r="AF82" i="26"/>
  <c r="AG82" i="26"/>
  <c r="AH82" i="26"/>
  <c r="AI82" i="26"/>
  <c r="AK82" i="26"/>
  <c r="AL82" i="26"/>
  <c r="AM82" i="26"/>
  <c r="AN82" i="26"/>
  <c r="AO82" i="26"/>
  <c r="AP82" i="26"/>
  <c r="AQ82" i="26"/>
  <c r="AR82" i="26"/>
  <c r="T83" i="26"/>
  <c r="U83" i="26"/>
  <c r="V83" i="26"/>
  <c r="W83" i="26"/>
  <c r="X83" i="26"/>
  <c r="Y83" i="26"/>
  <c r="Z83" i="26"/>
  <c r="AA83" i="26"/>
  <c r="AB83" i="26"/>
  <c r="AC83" i="26"/>
  <c r="AD83" i="26"/>
  <c r="AE83" i="26"/>
  <c r="AF83" i="26"/>
  <c r="AG83" i="26"/>
  <c r="AH83" i="26"/>
  <c r="AI83" i="26"/>
  <c r="AK83" i="26"/>
  <c r="AL83" i="26"/>
  <c r="AM83" i="26"/>
  <c r="AN83" i="26"/>
  <c r="AO83" i="26"/>
  <c r="AP83" i="26"/>
  <c r="AQ83" i="26"/>
  <c r="AR83" i="26"/>
  <c r="T84" i="26"/>
  <c r="U84" i="26"/>
  <c r="V84" i="26"/>
  <c r="W84" i="26"/>
  <c r="X84" i="26"/>
  <c r="Y84" i="26"/>
  <c r="Z84" i="26"/>
  <c r="AA84" i="26"/>
  <c r="AB84" i="26"/>
  <c r="AC84" i="26"/>
  <c r="AD84" i="26"/>
  <c r="AE84" i="26"/>
  <c r="AF84" i="26"/>
  <c r="AG84" i="26"/>
  <c r="AH84" i="26"/>
  <c r="AI84" i="26"/>
  <c r="AK84" i="26"/>
  <c r="AL84" i="26"/>
  <c r="AM84" i="26"/>
  <c r="AN84" i="26"/>
  <c r="AO84" i="26"/>
  <c r="AP84" i="26"/>
  <c r="AQ84" i="26"/>
  <c r="AR84" i="26"/>
  <c r="T85" i="26"/>
  <c r="U85" i="26"/>
  <c r="V85" i="26"/>
  <c r="W85" i="26"/>
  <c r="X85" i="26"/>
  <c r="Y85" i="26"/>
  <c r="Z85" i="26"/>
  <c r="AA85" i="26"/>
  <c r="AB85" i="26"/>
  <c r="AC85" i="26"/>
  <c r="AD85" i="26"/>
  <c r="AE85" i="26"/>
  <c r="AF85" i="26"/>
  <c r="AG85" i="26"/>
  <c r="AH85" i="26"/>
  <c r="AI85" i="26"/>
  <c r="AK85" i="26"/>
  <c r="AL85" i="26"/>
  <c r="AM85" i="26"/>
  <c r="AN85" i="26"/>
  <c r="AO85" i="26"/>
  <c r="AP85" i="26"/>
  <c r="AQ85" i="26"/>
  <c r="AR85" i="26"/>
  <c r="T86" i="26"/>
  <c r="U86" i="26"/>
  <c r="V86" i="26"/>
  <c r="W86" i="26"/>
  <c r="X86" i="26"/>
  <c r="Y86" i="26"/>
  <c r="Z86" i="26"/>
  <c r="AA86" i="26"/>
  <c r="AB86" i="26"/>
  <c r="AC86" i="26"/>
  <c r="AD86" i="26"/>
  <c r="AE86" i="26"/>
  <c r="AF86" i="26"/>
  <c r="AG86" i="26"/>
  <c r="AH86" i="26"/>
  <c r="AI86" i="26"/>
  <c r="AK86" i="26"/>
  <c r="AL86" i="26"/>
  <c r="AM86" i="26"/>
  <c r="AN86" i="26"/>
  <c r="AO86" i="26"/>
  <c r="AP86" i="26"/>
  <c r="AQ86" i="26"/>
  <c r="AR86" i="26"/>
  <c r="T87" i="26"/>
  <c r="U87" i="26"/>
  <c r="V87" i="26"/>
  <c r="W87" i="26"/>
  <c r="X87" i="26"/>
  <c r="Y87" i="26"/>
  <c r="Z87" i="26"/>
  <c r="AA87" i="26"/>
  <c r="AB87" i="26"/>
  <c r="AC87" i="26"/>
  <c r="AD87" i="26"/>
  <c r="AE87" i="26"/>
  <c r="AF87" i="26"/>
  <c r="AG87" i="26"/>
  <c r="AH87" i="26"/>
  <c r="AI87" i="26"/>
  <c r="AK87" i="26"/>
  <c r="AL87" i="26"/>
  <c r="AM87" i="26"/>
  <c r="AN87" i="26"/>
  <c r="AO87" i="26"/>
  <c r="AP87" i="26"/>
  <c r="AQ87" i="26"/>
  <c r="AR87" i="26"/>
  <c r="T88" i="26"/>
  <c r="U88" i="26"/>
  <c r="V88" i="26"/>
  <c r="W88" i="26"/>
  <c r="X88" i="26"/>
  <c r="Y88" i="26"/>
  <c r="Z88" i="26"/>
  <c r="AA88" i="26"/>
  <c r="AB88" i="26"/>
  <c r="AC88" i="26"/>
  <c r="AD88" i="26"/>
  <c r="AE88" i="26"/>
  <c r="AF88" i="26"/>
  <c r="AG88" i="26"/>
  <c r="AH88" i="26"/>
  <c r="AI88" i="26"/>
  <c r="AK88" i="26"/>
  <c r="AL88" i="26"/>
  <c r="AM88" i="26"/>
  <c r="AN88" i="26"/>
  <c r="AO88" i="26"/>
  <c r="AP88" i="26"/>
  <c r="AQ88" i="26"/>
  <c r="AR88" i="26"/>
  <c r="T89" i="26"/>
  <c r="U89" i="26"/>
  <c r="V89" i="26"/>
  <c r="W89" i="26"/>
  <c r="X89" i="26"/>
  <c r="Y89" i="26"/>
  <c r="Z89" i="26"/>
  <c r="AA89" i="26"/>
  <c r="AB89" i="26"/>
  <c r="AC89" i="26"/>
  <c r="AD89" i="26"/>
  <c r="AE89" i="26"/>
  <c r="AF89" i="26"/>
  <c r="AG89" i="26"/>
  <c r="AH89" i="26"/>
  <c r="AI89" i="26"/>
  <c r="AK89" i="26"/>
  <c r="AL89" i="26"/>
  <c r="AM89" i="26"/>
  <c r="AN89" i="26"/>
  <c r="AO89" i="26"/>
  <c r="AP89" i="26"/>
  <c r="AQ89" i="26"/>
  <c r="AR89" i="26"/>
  <c r="T90" i="26"/>
  <c r="U90" i="26"/>
  <c r="V90" i="26"/>
  <c r="W90" i="26"/>
  <c r="X90" i="26"/>
  <c r="Y90" i="26"/>
  <c r="Z90" i="26"/>
  <c r="AA90" i="26"/>
  <c r="AB90" i="26"/>
  <c r="AC90" i="26"/>
  <c r="AD90" i="26"/>
  <c r="AE90" i="26"/>
  <c r="AF90" i="26"/>
  <c r="AG90" i="26"/>
  <c r="AH90" i="26"/>
  <c r="AI90" i="26"/>
  <c r="AK90" i="26"/>
  <c r="AL90" i="26"/>
  <c r="AM90" i="26"/>
  <c r="AN90" i="26"/>
  <c r="AO90" i="26"/>
  <c r="AP90" i="26"/>
  <c r="AQ90" i="26"/>
  <c r="AR90" i="26"/>
  <c r="T91" i="26"/>
  <c r="U91" i="26"/>
  <c r="V91" i="26"/>
  <c r="W91" i="26"/>
  <c r="X91" i="26"/>
  <c r="Y91" i="26"/>
  <c r="Z91" i="26"/>
  <c r="AA91" i="26"/>
  <c r="AB91" i="26"/>
  <c r="AC91" i="26"/>
  <c r="AD91" i="26"/>
  <c r="AE91" i="26"/>
  <c r="AF91" i="26"/>
  <c r="AG91" i="26"/>
  <c r="AH91" i="26"/>
  <c r="AI91" i="26"/>
  <c r="AK91" i="26"/>
  <c r="AL91" i="26"/>
  <c r="AM91" i="26"/>
  <c r="AN91" i="26"/>
  <c r="AO91" i="26"/>
  <c r="AP91" i="26"/>
  <c r="AQ91" i="26"/>
  <c r="AR91" i="26"/>
  <c r="T92" i="26"/>
  <c r="U92" i="26"/>
  <c r="V92" i="26"/>
  <c r="W92" i="26"/>
  <c r="X92" i="26"/>
  <c r="Y92" i="26"/>
  <c r="Z92" i="26"/>
  <c r="AA92" i="26"/>
  <c r="AB92" i="26"/>
  <c r="AC92" i="26"/>
  <c r="AD92" i="26"/>
  <c r="AE92" i="26"/>
  <c r="AF92" i="26"/>
  <c r="AG92" i="26"/>
  <c r="AH92" i="26"/>
  <c r="AI92" i="26"/>
  <c r="AK92" i="26"/>
  <c r="AL92" i="26"/>
  <c r="AM92" i="26"/>
  <c r="AN92" i="26"/>
  <c r="AO92" i="26"/>
  <c r="AP92" i="26"/>
  <c r="AQ92" i="26"/>
  <c r="AR92" i="26"/>
  <c r="T93" i="26"/>
  <c r="U93" i="26"/>
  <c r="V93" i="26"/>
  <c r="W93" i="26"/>
  <c r="X93" i="26"/>
  <c r="Y93" i="26"/>
  <c r="Z93" i="26"/>
  <c r="AA93" i="26"/>
  <c r="AB93" i="26"/>
  <c r="AC93" i="26"/>
  <c r="AD93" i="26"/>
  <c r="AE93" i="26"/>
  <c r="AF93" i="26"/>
  <c r="AG93" i="26"/>
  <c r="AH93" i="26"/>
  <c r="AI93" i="26"/>
  <c r="AK93" i="26"/>
  <c r="AL93" i="26"/>
  <c r="AM93" i="26"/>
  <c r="AN93" i="26"/>
  <c r="AO93" i="26"/>
  <c r="AP93" i="26"/>
  <c r="AQ93" i="26"/>
  <c r="AR93" i="26"/>
  <c r="T94" i="26"/>
  <c r="U94" i="26"/>
  <c r="V94" i="26"/>
  <c r="W94" i="26"/>
  <c r="X94" i="26"/>
  <c r="Y94" i="26"/>
  <c r="Z94" i="26"/>
  <c r="AA94" i="26"/>
  <c r="AB94" i="26"/>
  <c r="AC94" i="26"/>
  <c r="AD94" i="26"/>
  <c r="AE94" i="26"/>
  <c r="AF94" i="26"/>
  <c r="AG94" i="26"/>
  <c r="AH94" i="26"/>
  <c r="AI94" i="26"/>
  <c r="AK94" i="26"/>
  <c r="AL94" i="26"/>
  <c r="AM94" i="26"/>
  <c r="AN94" i="26"/>
  <c r="AO94" i="26"/>
  <c r="AP94" i="26"/>
  <c r="AQ94" i="26"/>
  <c r="AR94" i="26"/>
  <c r="T95" i="26"/>
  <c r="U95" i="26"/>
  <c r="V95" i="26"/>
  <c r="W95" i="26"/>
  <c r="X95" i="26"/>
  <c r="Y95" i="26"/>
  <c r="Z95" i="26"/>
  <c r="AA95" i="26"/>
  <c r="AB95" i="26"/>
  <c r="AC95" i="26"/>
  <c r="AD95" i="26"/>
  <c r="AE95" i="26"/>
  <c r="AF95" i="26"/>
  <c r="AG95" i="26"/>
  <c r="AH95" i="26"/>
  <c r="AI95" i="26"/>
  <c r="AK95" i="26"/>
  <c r="AL95" i="26"/>
  <c r="AM95" i="26"/>
  <c r="AN95" i="26"/>
  <c r="AO95" i="26"/>
  <c r="AP95" i="26"/>
  <c r="AQ95" i="26"/>
  <c r="AR95" i="26"/>
  <c r="T96" i="26"/>
  <c r="U96" i="26"/>
  <c r="V96" i="26"/>
  <c r="W96" i="26"/>
  <c r="X96" i="26"/>
  <c r="Y96" i="26"/>
  <c r="Z96" i="26"/>
  <c r="AA96" i="26"/>
  <c r="AB96" i="26"/>
  <c r="AC96" i="26"/>
  <c r="AD96" i="26"/>
  <c r="AE96" i="26"/>
  <c r="AF96" i="26"/>
  <c r="AG96" i="26"/>
  <c r="AH96" i="26"/>
  <c r="AI96" i="26"/>
  <c r="AK96" i="26"/>
  <c r="AL96" i="26"/>
  <c r="AM96" i="26"/>
  <c r="AN96" i="26"/>
  <c r="AO96" i="26"/>
  <c r="AP96" i="26"/>
  <c r="AQ96" i="26"/>
  <c r="AR96" i="26"/>
  <c r="T97" i="26"/>
  <c r="U97" i="26"/>
  <c r="V97" i="26"/>
  <c r="W97" i="26"/>
  <c r="X97" i="26"/>
  <c r="Y97" i="26"/>
  <c r="Z97" i="26"/>
  <c r="AA97" i="26"/>
  <c r="AB97" i="26"/>
  <c r="AC97" i="26"/>
  <c r="AD97" i="26"/>
  <c r="AE97" i="26"/>
  <c r="AF97" i="26"/>
  <c r="AG97" i="26"/>
  <c r="AH97" i="26"/>
  <c r="AI97" i="26"/>
  <c r="AK97" i="26"/>
  <c r="AL97" i="26"/>
  <c r="AM97" i="26"/>
  <c r="AN97" i="26"/>
  <c r="AO97" i="26"/>
  <c r="AP97" i="26"/>
  <c r="AQ97" i="26"/>
  <c r="AR97" i="26"/>
  <c r="T98" i="26"/>
  <c r="U98" i="26"/>
  <c r="V98" i="26"/>
  <c r="W98" i="26"/>
  <c r="X98" i="26"/>
  <c r="Y98" i="26"/>
  <c r="Z98" i="26"/>
  <c r="AA98" i="26"/>
  <c r="AB98" i="26"/>
  <c r="AC98" i="26"/>
  <c r="AD98" i="26"/>
  <c r="AE98" i="26"/>
  <c r="AF98" i="26"/>
  <c r="AG98" i="26"/>
  <c r="AH98" i="26"/>
  <c r="AI98" i="26"/>
  <c r="AK98" i="26"/>
  <c r="AL98" i="26"/>
  <c r="AM98" i="26"/>
  <c r="AN98" i="26"/>
  <c r="AO98" i="26"/>
  <c r="AP98" i="26"/>
  <c r="AQ98" i="26"/>
  <c r="AR98" i="26"/>
  <c r="T99" i="26"/>
  <c r="U99" i="26"/>
  <c r="V99" i="26"/>
  <c r="W99" i="26"/>
  <c r="X99" i="26"/>
  <c r="Y99" i="26"/>
  <c r="Z99" i="26"/>
  <c r="AA99" i="26"/>
  <c r="AB99" i="26"/>
  <c r="AC99" i="26"/>
  <c r="AD99" i="26"/>
  <c r="AE99" i="26"/>
  <c r="AF99" i="26"/>
  <c r="AG99" i="26"/>
  <c r="AH99" i="26"/>
  <c r="AI99" i="26"/>
  <c r="AK99" i="26"/>
  <c r="AL99" i="26"/>
  <c r="AM99" i="26"/>
  <c r="AN99" i="26"/>
  <c r="AO99" i="26"/>
  <c r="AP99" i="26"/>
  <c r="AQ99" i="26"/>
  <c r="AR99" i="26"/>
  <c r="T100" i="26"/>
  <c r="U100" i="26"/>
  <c r="V100" i="26"/>
  <c r="W100" i="26"/>
  <c r="X100" i="26"/>
  <c r="Y100" i="26"/>
  <c r="Z100" i="26"/>
  <c r="AA100" i="26"/>
  <c r="AB100" i="26"/>
  <c r="AC100" i="26"/>
  <c r="AD100" i="26"/>
  <c r="AE100" i="26"/>
  <c r="AF100" i="26"/>
  <c r="AO100" i="26" s="1"/>
  <c r="AG100" i="26"/>
  <c r="AP100" i="26" s="1"/>
  <c r="AH100" i="26"/>
  <c r="AQ100" i="26" s="1"/>
  <c r="AI100" i="26"/>
  <c r="AR100" i="26" s="1"/>
  <c r="AK100" i="26"/>
  <c r="AL100" i="26"/>
  <c r="T101" i="26"/>
  <c r="U101" i="26"/>
  <c r="V101" i="26"/>
  <c r="W101" i="26"/>
  <c r="X101" i="26"/>
  <c r="Y101" i="26"/>
  <c r="Z101" i="26"/>
  <c r="AA101" i="26"/>
  <c r="AB101" i="26"/>
  <c r="AC101" i="26"/>
  <c r="AD101" i="26"/>
  <c r="AE101" i="26"/>
  <c r="AF101" i="26"/>
  <c r="AG101" i="26"/>
  <c r="AH101" i="26"/>
  <c r="AI101" i="26"/>
  <c r="AK101" i="26"/>
  <c r="AL101" i="26"/>
  <c r="AM101" i="26"/>
  <c r="AN101" i="26"/>
  <c r="AO101" i="26"/>
  <c r="AP101" i="26"/>
  <c r="AQ101" i="26"/>
  <c r="AR101" i="26"/>
  <c r="T102" i="26"/>
  <c r="U102" i="26"/>
  <c r="V102" i="26"/>
  <c r="W102" i="26"/>
  <c r="X102" i="26"/>
  <c r="Y102" i="26"/>
  <c r="Z102" i="26"/>
  <c r="AA102" i="26"/>
  <c r="AB102" i="26"/>
  <c r="AC102" i="26"/>
  <c r="AD102" i="26"/>
  <c r="AE102" i="26"/>
  <c r="AF102" i="26"/>
  <c r="AG102" i="26"/>
  <c r="AH102" i="26"/>
  <c r="AI102" i="26"/>
  <c r="AK102" i="26"/>
  <c r="AL102" i="26"/>
  <c r="AM102" i="26"/>
  <c r="AN102" i="26"/>
  <c r="AO102" i="26"/>
  <c r="AP102" i="26"/>
  <c r="AQ102" i="26"/>
  <c r="AR102" i="26"/>
  <c r="T103" i="26"/>
  <c r="U103" i="26"/>
  <c r="V103" i="26"/>
  <c r="W103" i="26"/>
  <c r="X103" i="26"/>
  <c r="Y103" i="26"/>
  <c r="Z103" i="26"/>
  <c r="AA103" i="26"/>
  <c r="AB103" i="26"/>
  <c r="AC103" i="26"/>
  <c r="AD103" i="26"/>
  <c r="AE103" i="26"/>
  <c r="AF103" i="26"/>
  <c r="AG103" i="26"/>
  <c r="AH103" i="26"/>
  <c r="AI103" i="26"/>
  <c r="AK103" i="26"/>
  <c r="AL103" i="26"/>
  <c r="AM103" i="26"/>
  <c r="AN103" i="26"/>
  <c r="AO103" i="26"/>
  <c r="AP103" i="26"/>
  <c r="AQ103" i="26"/>
  <c r="AR103" i="26"/>
  <c r="T104" i="26"/>
  <c r="U104" i="26"/>
  <c r="V104" i="26"/>
  <c r="W104" i="26"/>
  <c r="X104" i="26"/>
  <c r="Y104" i="26"/>
  <c r="Z104" i="26"/>
  <c r="AA104" i="26"/>
  <c r="AB104" i="26"/>
  <c r="AC104" i="26"/>
  <c r="AD104" i="26"/>
  <c r="AE104" i="26"/>
  <c r="AF104" i="26"/>
  <c r="AG104" i="26"/>
  <c r="AH104" i="26"/>
  <c r="AI104" i="26"/>
  <c r="AK104" i="26"/>
  <c r="AL104" i="26"/>
  <c r="AM104" i="26"/>
  <c r="AN104" i="26"/>
  <c r="AO104" i="26"/>
  <c r="AP104" i="26"/>
  <c r="AQ104" i="26"/>
  <c r="AR104" i="26"/>
  <c r="T105" i="26"/>
  <c r="U105" i="26"/>
  <c r="V105" i="26"/>
  <c r="W105" i="26"/>
  <c r="X105" i="26"/>
  <c r="Y105" i="26"/>
  <c r="Z105" i="26"/>
  <c r="AA105" i="26"/>
  <c r="AB105" i="26"/>
  <c r="AC105" i="26"/>
  <c r="AD105" i="26"/>
  <c r="AE105" i="26"/>
  <c r="AF105" i="26"/>
  <c r="AG105" i="26"/>
  <c r="AH105" i="26"/>
  <c r="AI105" i="26"/>
  <c r="AK105" i="26"/>
  <c r="AL105" i="26"/>
  <c r="AM105" i="26"/>
  <c r="AN105" i="26"/>
  <c r="AO105" i="26"/>
  <c r="AP105" i="26"/>
  <c r="AQ105" i="26"/>
  <c r="AR105" i="26"/>
  <c r="T106" i="26"/>
  <c r="U106" i="26"/>
  <c r="V106" i="26"/>
  <c r="W106" i="26"/>
  <c r="X106" i="26"/>
  <c r="Y106" i="26"/>
  <c r="Z106" i="26"/>
  <c r="AA106" i="26"/>
  <c r="AB106" i="26"/>
  <c r="AC106" i="26"/>
  <c r="AD106" i="26"/>
  <c r="AE106" i="26"/>
  <c r="AF106" i="26"/>
  <c r="AG106" i="26"/>
  <c r="AH106" i="26"/>
  <c r="AI106" i="26"/>
  <c r="AK106" i="26"/>
  <c r="AL106" i="26"/>
  <c r="AM106" i="26"/>
  <c r="AN106" i="26"/>
  <c r="AO106" i="26"/>
  <c r="AP106" i="26"/>
  <c r="AQ106" i="26"/>
  <c r="AR106" i="26"/>
  <c r="T107" i="26"/>
  <c r="U107" i="26"/>
  <c r="V107" i="26"/>
  <c r="W107" i="26"/>
  <c r="X107" i="26"/>
  <c r="Y107" i="26"/>
  <c r="Z107" i="26"/>
  <c r="AA107" i="26"/>
  <c r="AB107" i="26"/>
  <c r="AC107" i="26"/>
  <c r="AD107" i="26"/>
  <c r="AE107" i="26"/>
  <c r="AF107" i="26"/>
  <c r="AG107" i="26"/>
  <c r="AH107" i="26"/>
  <c r="AI107" i="26"/>
  <c r="AK107" i="26"/>
  <c r="AL107" i="26"/>
  <c r="AM107" i="26"/>
  <c r="AN107" i="26"/>
  <c r="AO107" i="26"/>
  <c r="AP107" i="26"/>
  <c r="AQ107" i="26"/>
  <c r="AR107" i="26"/>
  <c r="T108" i="26"/>
  <c r="U108" i="26"/>
  <c r="V108" i="26"/>
  <c r="W108" i="26"/>
  <c r="X108" i="26"/>
  <c r="Y108" i="26"/>
  <c r="Z108" i="26"/>
  <c r="AA108" i="26"/>
  <c r="AB108" i="26"/>
  <c r="AC108" i="26"/>
  <c r="AD108" i="26"/>
  <c r="AE108" i="26"/>
  <c r="AF108" i="26"/>
  <c r="AG108" i="26"/>
  <c r="AH108" i="26"/>
  <c r="AI108" i="26"/>
  <c r="AK108" i="26"/>
  <c r="AL108" i="26"/>
  <c r="AM108" i="26"/>
  <c r="AN108" i="26"/>
  <c r="AO108" i="26"/>
  <c r="AP108" i="26"/>
  <c r="AQ108" i="26"/>
  <c r="AR108" i="26"/>
  <c r="T109" i="26"/>
  <c r="U109" i="26"/>
  <c r="V109" i="26"/>
  <c r="W109" i="26"/>
  <c r="X109" i="26"/>
  <c r="Y109" i="26"/>
  <c r="Z109" i="26"/>
  <c r="AA109" i="26"/>
  <c r="AB109" i="26"/>
  <c r="AC109" i="26"/>
  <c r="AD109" i="26"/>
  <c r="AE109" i="26"/>
  <c r="AF109" i="26"/>
  <c r="AG109" i="26"/>
  <c r="AH109" i="26"/>
  <c r="AI109" i="26"/>
  <c r="AK109" i="26"/>
  <c r="AL109" i="26"/>
  <c r="AM109" i="26"/>
  <c r="AN109" i="26"/>
  <c r="AO109" i="26"/>
  <c r="AP109" i="26"/>
  <c r="AQ109" i="26"/>
  <c r="AR109" i="26"/>
  <c r="T110" i="26"/>
  <c r="U110" i="26"/>
  <c r="V110" i="26"/>
  <c r="W110" i="26"/>
  <c r="X110" i="26"/>
  <c r="Y110" i="26"/>
  <c r="Z110" i="26"/>
  <c r="AA110" i="26"/>
  <c r="AB110" i="26"/>
  <c r="AC110" i="26"/>
  <c r="AD110" i="26"/>
  <c r="AE110" i="26"/>
  <c r="AF110" i="26"/>
  <c r="AG110" i="26"/>
  <c r="AH110" i="26"/>
  <c r="AI110" i="26"/>
  <c r="AK110" i="26"/>
  <c r="AL110" i="26"/>
  <c r="AM110" i="26"/>
  <c r="AN110" i="26"/>
  <c r="AO110" i="26"/>
  <c r="AP110" i="26"/>
  <c r="AQ110" i="26"/>
  <c r="AR110" i="26"/>
  <c r="T111" i="26"/>
  <c r="U111" i="26"/>
  <c r="V111" i="26"/>
  <c r="W111" i="26"/>
  <c r="X111" i="26"/>
  <c r="Y111" i="26"/>
  <c r="Z111" i="26"/>
  <c r="AA111" i="26"/>
  <c r="AB111" i="26"/>
  <c r="AC111" i="26"/>
  <c r="AD111" i="26"/>
  <c r="AE111" i="26"/>
  <c r="AF111" i="26"/>
  <c r="AG111" i="26"/>
  <c r="AH111" i="26"/>
  <c r="AI111" i="26"/>
  <c r="AK111" i="26"/>
  <c r="AL111" i="26"/>
  <c r="AM111" i="26"/>
  <c r="AN111" i="26"/>
  <c r="AO111" i="26"/>
  <c r="AP111" i="26"/>
  <c r="AQ111" i="26"/>
  <c r="AR111" i="26"/>
  <c r="T112" i="26"/>
  <c r="U112" i="26"/>
  <c r="V112" i="26"/>
  <c r="W112" i="26"/>
  <c r="X112" i="26"/>
  <c r="Y112" i="26"/>
  <c r="Z112" i="26"/>
  <c r="AA112" i="26"/>
  <c r="AB112" i="26"/>
  <c r="AC112" i="26"/>
  <c r="AD112" i="26"/>
  <c r="AE112" i="26"/>
  <c r="AF112" i="26"/>
  <c r="AG112" i="26"/>
  <c r="AH112" i="26"/>
  <c r="AI112" i="26"/>
  <c r="AK112" i="26"/>
  <c r="AL112" i="26"/>
  <c r="AM112" i="26"/>
  <c r="AN112" i="26"/>
  <c r="AO112" i="26"/>
  <c r="AP112" i="26"/>
  <c r="AQ112" i="26"/>
  <c r="AR112" i="26"/>
  <c r="T113" i="26"/>
  <c r="U113" i="26"/>
  <c r="V113" i="26"/>
  <c r="W113" i="26"/>
  <c r="X113" i="26"/>
  <c r="Y113" i="26"/>
  <c r="Z113" i="26"/>
  <c r="AA113" i="26"/>
  <c r="AB113" i="26"/>
  <c r="AC113" i="26"/>
  <c r="AD113" i="26"/>
  <c r="AE113" i="26"/>
  <c r="AF113" i="26"/>
  <c r="AG113" i="26"/>
  <c r="AH113" i="26"/>
  <c r="AI113" i="26"/>
  <c r="AK113" i="26"/>
  <c r="AL113" i="26"/>
  <c r="AM113" i="26"/>
  <c r="AN113" i="26"/>
  <c r="AO113" i="26"/>
  <c r="AP113" i="26"/>
  <c r="AQ113" i="26"/>
  <c r="AR113" i="26"/>
  <c r="T114" i="26"/>
  <c r="U114" i="26"/>
  <c r="V114" i="26"/>
  <c r="W114" i="26"/>
  <c r="X114" i="26"/>
  <c r="Y114" i="26"/>
  <c r="Z114" i="26"/>
  <c r="AA114" i="26"/>
  <c r="AB114" i="26"/>
  <c r="AC114" i="26"/>
  <c r="AD114" i="26"/>
  <c r="AE114" i="26"/>
  <c r="AF114" i="26"/>
  <c r="AG114" i="26"/>
  <c r="AH114" i="26"/>
  <c r="AI114" i="26"/>
  <c r="AK114" i="26"/>
  <c r="AL114" i="26"/>
  <c r="AM114" i="26"/>
  <c r="AN114" i="26"/>
  <c r="AO114" i="26"/>
  <c r="AP114" i="26"/>
  <c r="AQ114" i="26"/>
  <c r="AR114" i="26"/>
  <c r="T115" i="26"/>
  <c r="U115" i="26"/>
  <c r="V115" i="26"/>
  <c r="W115" i="26"/>
  <c r="X115" i="26"/>
  <c r="Y115" i="26"/>
  <c r="Z115" i="26"/>
  <c r="AA115" i="26"/>
  <c r="AB115" i="26"/>
  <c r="AC115" i="26"/>
  <c r="AD115" i="26"/>
  <c r="AE115" i="26"/>
  <c r="AF115" i="26"/>
  <c r="AG115" i="26"/>
  <c r="AH115" i="26"/>
  <c r="AI115" i="26"/>
  <c r="AK115" i="26"/>
  <c r="AL115" i="26"/>
  <c r="AM115" i="26"/>
  <c r="AN115" i="26"/>
  <c r="AO115" i="26"/>
  <c r="AP115" i="26"/>
  <c r="AQ115" i="26"/>
  <c r="AR115" i="26"/>
  <c r="T116" i="26"/>
  <c r="U116" i="26"/>
  <c r="V116" i="26"/>
  <c r="W116" i="26"/>
  <c r="X116" i="26"/>
  <c r="Y116" i="26"/>
  <c r="Z116" i="26"/>
  <c r="AA116" i="26"/>
  <c r="AB116" i="26"/>
  <c r="AC116" i="26"/>
  <c r="AD116" i="26"/>
  <c r="AE116" i="26"/>
  <c r="AF116" i="26"/>
  <c r="AG116" i="26"/>
  <c r="AH116" i="26"/>
  <c r="AI116" i="26"/>
  <c r="AK116" i="26"/>
  <c r="AL116" i="26"/>
  <c r="AM116" i="26"/>
  <c r="AN116" i="26"/>
  <c r="AO116" i="26"/>
  <c r="AP116" i="26"/>
  <c r="AQ116" i="26"/>
  <c r="AR116" i="26"/>
  <c r="T117" i="26"/>
  <c r="U117" i="26"/>
  <c r="V117" i="26"/>
  <c r="W117" i="26"/>
  <c r="X117" i="26"/>
  <c r="Y117" i="26"/>
  <c r="Z117" i="26"/>
  <c r="AA117" i="26"/>
  <c r="AB117" i="26"/>
  <c r="AC117" i="26"/>
  <c r="AD117" i="26"/>
  <c r="AE117" i="26"/>
  <c r="AF117" i="26"/>
  <c r="AG117" i="26"/>
  <c r="AH117" i="26"/>
  <c r="AI117" i="26"/>
  <c r="AK117" i="26"/>
  <c r="AL117" i="26"/>
  <c r="AM117" i="26"/>
  <c r="AN117" i="26"/>
  <c r="AO117" i="26"/>
  <c r="AP117" i="26"/>
  <c r="AQ117" i="26"/>
  <c r="AR117" i="26"/>
  <c r="T118" i="26"/>
  <c r="U118" i="26"/>
  <c r="V118" i="26"/>
  <c r="W118" i="26"/>
  <c r="X118" i="26"/>
  <c r="Y118" i="26"/>
  <c r="Z118" i="26"/>
  <c r="AA118" i="26"/>
  <c r="AB118" i="26"/>
  <c r="AC118" i="26"/>
  <c r="AD118" i="26"/>
  <c r="AE118" i="26"/>
  <c r="AF118" i="26"/>
  <c r="AG118" i="26"/>
  <c r="AH118" i="26"/>
  <c r="AI118" i="26"/>
  <c r="AK118" i="26"/>
  <c r="AL118" i="26"/>
  <c r="AM118" i="26"/>
  <c r="AN118" i="26"/>
  <c r="AO118" i="26"/>
  <c r="AP118" i="26"/>
  <c r="AQ118" i="26"/>
  <c r="AR118" i="26"/>
  <c r="T119" i="26"/>
  <c r="U119" i="26"/>
  <c r="V119" i="26"/>
  <c r="W119" i="26"/>
  <c r="X119" i="26"/>
  <c r="Y119" i="26"/>
  <c r="Z119" i="26"/>
  <c r="AA119" i="26"/>
  <c r="AB119" i="26"/>
  <c r="AC119" i="26"/>
  <c r="AD119" i="26"/>
  <c r="AE119" i="26"/>
  <c r="AF119" i="26"/>
  <c r="AG119" i="26"/>
  <c r="AH119" i="26"/>
  <c r="AI119" i="26"/>
  <c r="AK119" i="26"/>
  <c r="AL119" i="26"/>
  <c r="AM119" i="26"/>
  <c r="AN119" i="26"/>
  <c r="AO119" i="26"/>
  <c r="AP119" i="26"/>
  <c r="AQ119" i="26"/>
  <c r="AR119" i="26"/>
  <c r="T120" i="26"/>
  <c r="U120" i="26"/>
  <c r="V120" i="26"/>
  <c r="W120" i="26"/>
  <c r="X120" i="26"/>
  <c r="Y120" i="26"/>
  <c r="Z120" i="26"/>
  <c r="AA120" i="26"/>
  <c r="AB120" i="26"/>
  <c r="AC120" i="26"/>
  <c r="AD120" i="26"/>
  <c r="AE120" i="26"/>
  <c r="AF120" i="26"/>
  <c r="AG120" i="26"/>
  <c r="AH120" i="26"/>
  <c r="AI120" i="26"/>
  <c r="AK120" i="26"/>
  <c r="AL120" i="26"/>
  <c r="AM120" i="26"/>
  <c r="AN120" i="26"/>
  <c r="AO120" i="26"/>
  <c r="AP120" i="26"/>
  <c r="AQ120" i="26"/>
  <c r="AR120" i="26"/>
  <c r="T121" i="26"/>
  <c r="U121" i="26"/>
  <c r="V121" i="26"/>
  <c r="W121" i="26"/>
  <c r="X121" i="26"/>
  <c r="Y121" i="26"/>
  <c r="Z121" i="26"/>
  <c r="AA121" i="26"/>
  <c r="AB121" i="26"/>
  <c r="AC121" i="26"/>
  <c r="AD121" i="26"/>
  <c r="AE121" i="26"/>
  <c r="AF121" i="26"/>
  <c r="AG121" i="26"/>
  <c r="AH121" i="26"/>
  <c r="AI121" i="26"/>
  <c r="AK121" i="26"/>
  <c r="AL121" i="26"/>
  <c r="AM121" i="26"/>
  <c r="AN121" i="26"/>
  <c r="AO121" i="26"/>
  <c r="AP121" i="26"/>
  <c r="AQ121" i="26"/>
  <c r="AR121" i="26"/>
  <c r="T122" i="26"/>
  <c r="U122" i="26"/>
  <c r="V122" i="26"/>
  <c r="W122" i="26"/>
  <c r="X122" i="26"/>
  <c r="Y122" i="26"/>
  <c r="Z122" i="26"/>
  <c r="AA122" i="26"/>
  <c r="AB122" i="26"/>
  <c r="AC122" i="26"/>
  <c r="AD122" i="26"/>
  <c r="AE122" i="26"/>
  <c r="AF122" i="26"/>
  <c r="AO122" i="26" s="1"/>
  <c r="AG122" i="26"/>
  <c r="AP122" i="26" s="1"/>
  <c r="AH122" i="26"/>
  <c r="AQ122" i="26" s="1"/>
  <c r="AI122" i="26"/>
  <c r="AR122" i="26" s="1"/>
  <c r="AK122" i="26"/>
  <c r="AL122" i="26"/>
  <c r="T123" i="26"/>
  <c r="U123" i="26"/>
  <c r="V123" i="26"/>
  <c r="W123" i="26"/>
  <c r="X123" i="26"/>
  <c r="Y123" i="26"/>
  <c r="Z123" i="26"/>
  <c r="AA123" i="26"/>
  <c r="AB123" i="26"/>
  <c r="AC123" i="26"/>
  <c r="AD123" i="26"/>
  <c r="AE123" i="26"/>
  <c r="AF123" i="26"/>
  <c r="AG123" i="26"/>
  <c r="AH123" i="26"/>
  <c r="AI123" i="26"/>
  <c r="AK123" i="26"/>
  <c r="AL123" i="26"/>
  <c r="AM123" i="26"/>
  <c r="AN123" i="26"/>
  <c r="AO123" i="26"/>
  <c r="AP123" i="26"/>
  <c r="AQ123" i="26"/>
  <c r="AR123" i="26"/>
  <c r="T124" i="26"/>
  <c r="U124" i="26"/>
  <c r="V124" i="26"/>
  <c r="W124" i="26"/>
  <c r="X124" i="26"/>
  <c r="Y124" i="26"/>
  <c r="Z124" i="26"/>
  <c r="AA124" i="26"/>
  <c r="AB124" i="26"/>
  <c r="AC124" i="26"/>
  <c r="AD124" i="26"/>
  <c r="AE124" i="26"/>
  <c r="AF124" i="26"/>
  <c r="AG124" i="26"/>
  <c r="AH124" i="26"/>
  <c r="AI124" i="26"/>
  <c r="AK124" i="26"/>
  <c r="AL124" i="26"/>
  <c r="AM124" i="26"/>
  <c r="AN124" i="26"/>
  <c r="AO124" i="26"/>
  <c r="AP124" i="26"/>
  <c r="AQ124" i="26"/>
  <c r="AR124" i="26"/>
  <c r="T125" i="26"/>
  <c r="U125" i="26"/>
  <c r="V125" i="26"/>
  <c r="W125" i="26"/>
  <c r="X125" i="26"/>
  <c r="Y125" i="26"/>
  <c r="Z125" i="26"/>
  <c r="AA125" i="26"/>
  <c r="AB125" i="26"/>
  <c r="AC125" i="26"/>
  <c r="AD125" i="26"/>
  <c r="AQ125" i="26" s="1"/>
  <c r="AE125" i="26"/>
  <c r="AF125" i="26"/>
  <c r="AO125" i="26"/>
  <c r="AG125" i="26"/>
  <c r="AP125" i="26" s="1"/>
  <c r="AH125" i="26"/>
  <c r="AI125" i="26"/>
  <c r="AR125" i="26" s="1"/>
  <c r="AK125" i="26"/>
  <c r="AL125" i="26"/>
  <c r="T126" i="26"/>
  <c r="U126" i="26"/>
  <c r="V126" i="26"/>
  <c r="W126" i="26"/>
  <c r="X126" i="26"/>
  <c r="Y126" i="26"/>
  <c r="Z126" i="26"/>
  <c r="AA126" i="26"/>
  <c r="AB126" i="26"/>
  <c r="AC126" i="26"/>
  <c r="AD126" i="26"/>
  <c r="AE126" i="26"/>
  <c r="AF126" i="26"/>
  <c r="AG126" i="26"/>
  <c r="AH126" i="26"/>
  <c r="AQ126" i="26" s="1"/>
  <c r="AI126" i="26"/>
  <c r="AK126" i="26"/>
  <c r="AL126" i="26"/>
  <c r="AM126" i="26"/>
  <c r="AN126" i="26"/>
  <c r="AO126" i="26"/>
  <c r="AP126" i="26"/>
  <c r="AR126" i="26"/>
  <c r="T127" i="26"/>
  <c r="U127" i="26"/>
  <c r="V127" i="26"/>
  <c r="W127" i="26"/>
  <c r="X127" i="26"/>
  <c r="Y127" i="26"/>
  <c r="Z127" i="26"/>
  <c r="AA127" i="26"/>
  <c r="AB127" i="26"/>
  <c r="AC127" i="26"/>
  <c r="AD127" i="26"/>
  <c r="AE127" i="26"/>
  <c r="AF127" i="26"/>
  <c r="AG127" i="26"/>
  <c r="AH127" i="26"/>
  <c r="AI127" i="26"/>
  <c r="AK127" i="26"/>
  <c r="AL127" i="26"/>
  <c r="AM127" i="26"/>
  <c r="AN127" i="26"/>
  <c r="AO127" i="26"/>
  <c r="AP127" i="26"/>
  <c r="AQ127" i="26"/>
  <c r="AR127" i="26"/>
  <c r="T128" i="26"/>
  <c r="U128" i="26"/>
  <c r="V128" i="26"/>
  <c r="W128" i="26"/>
  <c r="X128" i="26"/>
  <c r="Y128" i="26"/>
  <c r="Z128" i="26"/>
  <c r="AA128" i="26"/>
  <c r="AB128" i="26"/>
  <c r="AC128" i="26"/>
  <c r="AD128" i="26"/>
  <c r="AE128" i="26"/>
  <c r="AF128" i="26"/>
  <c r="AG128" i="26"/>
  <c r="AH128" i="26"/>
  <c r="AQ128" i="26" s="1"/>
  <c r="AI128" i="26"/>
  <c r="AK128" i="26"/>
  <c r="AL128" i="26"/>
  <c r="AM128" i="26"/>
  <c r="AN128" i="26"/>
  <c r="AO128" i="26"/>
  <c r="AP128" i="26"/>
  <c r="AR128" i="26"/>
  <c r="T129" i="26"/>
  <c r="U129" i="26"/>
  <c r="V129" i="26"/>
  <c r="W129" i="26"/>
  <c r="X129" i="26"/>
  <c r="Y129" i="26"/>
  <c r="Z129" i="26"/>
  <c r="AA129" i="26"/>
  <c r="AB129" i="26"/>
  <c r="AC129" i="26"/>
  <c r="AD129" i="26"/>
  <c r="AE129" i="26"/>
  <c r="AF129" i="26"/>
  <c r="AG129" i="26"/>
  <c r="AH129" i="26"/>
  <c r="AQ129" i="26" s="1"/>
  <c r="AI129" i="26"/>
  <c r="AK129" i="26"/>
  <c r="AL129" i="26"/>
  <c r="AM129" i="26"/>
  <c r="AN129" i="26"/>
  <c r="AO129" i="26"/>
  <c r="AP129" i="26"/>
  <c r="AR129" i="26"/>
  <c r="T130" i="26"/>
  <c r="U130" i="26"/>
  <c r="V130" i="26"/>
  <c r="W130" i="26"/>
  <c r="X130" i="26"/>
  <c r="Y130" i="26"/>
  <c r="Z130" i="26"/>
  <c r="AA130" i="26"/>
  <c r="AB130" i="26"/>
  <c r="AC130" i="26"/>
  <c r="AD130" i="26"/>
  <c r="AE130" i="26"/>
  <c r="AF130" i="26"/>
  <c r="AG130" i="26"/>
  <c r="AH130" i="26"/>
  <c r="AQ130" i="26" s="1"/>
  <c r="AI130" i="26"/>
  <c r="AK130" i="26"/>
  <c r="AL130" i="26"/>
  <c r="AM130" i="26"/>
  <c r="AN130" i="26"/>
  <c r="AO130" i="26"/>
  <c r="AP130" i="26"/>
  <c r="AR130" i="26"/>
  <c r="T131" i="26"/>
  <c r="U131" i="26"/>
  <c r="V131" i="26"/>
  <c r="W131" i="26"/>
  <c r="X131" i="26"/>
  <c r="Y131" i="26"/>
  <c r="Z131" i="26"/>
  <c r="AM131" i="26" s="1"/>
  <c r="AA131" i="26"/>
  <c r="AB131" i="26"/>
  <c r="AC131" i="26"/>
  <c r="AD131" i="26"/>
  <c r="AE131" i="26"/>
  <c r="AF131" i="26"/>
  <c r="AG131" i="26"/>
  <c r="AH131" i="26"/>
  <c r="AI131" i="26"/>
  <c r="AK131" i="26"/>
  <c r="AL131" i="26"/>
  <c r="AN131" i="26"/>
  <c r="AO131" i="26"/>
  <c r="AP131" i="26"/>
  <c r="AQ131" i="26"/>
  <c r="AR131" i="26"/>
  <c r="T132" i="26"/>
  <c r="U132" i="26"/>
  <c r="V132" i="26"/>
  <c r="W132" i="26"/>
  <c r="X132" i="26"/>
  <c r="Y132" i="26"/>
  <c r="Z132" i="26"/>
  <c r="AA132" i="26"/>
  <c r="AB132" i="26"/>
  <c r="AC132" i="26"/>
  <c r="AD132" i="26"/>
  <c r="AE132" i="26"/>
  <c r="AF132" i="26"/>
  <c r="AG132" i="26"/>
  <c r="AH132" i="26"/>
  <c r="AQ132" i="26" s="1"/>
  <c r="AI132" i="26"/>
  <c r="AK132" i="26"/>
  <c r="AL132" i="26"/>
  <c r="AM132" i="26"/>
  <c r="AN132" i="26"/>
  <c r="AO132" i="26"/>
  <c r="AP132" i="26"/>
  <c r="AR132" i="26"/>
  <c r="T133" i="26"/>
  <c r="U133" i="26"/>
  <c r="V133" i="26"/>
  <c r="W133" i="26"/>
  <c r="X133" i="26"/>
  <c r="Y133" i="26"/>
  <c r="Z133" i="26"/>
  <c r="AA133" i="26"/>
  <c r="AB133" i="26"/>
  <c r="AC133" i="26"/>
  <c r="AD133" i="26"/>
  <c r="AE133" i="26"/>
  <c r="AF133" i="26"/>
  <c r="AG133" i="26"/>
  <c r="AH133" i="26"/>
  <c r="AI133" i="26"/>
  <c r="AK133" i="26"/>
  <c r="AL133" i="26"/>
  <c r="AM133" i="26"/>
  <c r="AN133" i="26"/>
  <c r="AO133" i="26"/>
  <c r="AP133" i="26"/>
  <c r="AQ133" i="26"/>
  <c r="AR133" i="26"/>
  <c r="T134" i="26"/>
  <c r="U134" i="26"/>
  <c r="V134" i="26"/>
  <c r="W134" i="26"/>
  <c r="X134" i="26"/>
  <c r="Y134" i="26"/>
  <c r="Z134" i="26"/>
  <c r="AA134" i="26"/>
  <c r="AB134" i="26"/>
  <c r="AC134" i="26"/>
  <c r="AD134" i="26"/>
  <c r="AQ134" i="26" s="1"/>
  <c r="AE134" i="26"/>
  <c r="AF134" i="26"/>
  <c r="AG134" i="26"/>
  <c r="AH134" i="26"/>
  <c r="AI134" i="26"/>
  <c r="AK134" i="26"/>
  <c r="AL134" i="26"/>
  <c r="AM134" i="26"/>
  <c r="AN134" i="26"/>
  <c r="AO134" i="26"/>
  <c r="AP134" i="26"/>
  <c r="AR134" i="26"/>
  <c r="T135" i="26"/>
  <c r="U135" i="26"/>
  <c r="V135" i="26"/>
  <c r="W135" i="26"/>
  <c r="X135" i="26"/>
  <c r="Y135" i="26"/>
  <c r="Z135" i="26"/>
  <c r="AA135" i="26"/>
  <c r="AB135" i="26"/>
  <c r="AC135" i="26"/>
  <c r="AD135" i="26"/>
  <c r="AE135" i="26"/>
  <c r="AF135" i="26"/>
  <c r="AG135" i="26"/>
  <c r="AH135" i="26"/>
  <c r="AI135" i="26"/>
  <c r="AK135" i="26"/>
  <c r="AL135" i="26"/>
  <c r="AM135" i="26"/>
  <c r="AN135" i="26"/>
  <c r="AO135" i="26"/>
  <c r="AP135" i="26"/>
  <c r="AQ135" i="26"/>
  <c r="AR135" i="26"/>
  <c r="T136" i="26"/>
  <c r="U136" i="26"/>
  <c r="V136" i="26"/>
  <c r="W136" i="26"/>
  <c r="X136" i="26"/>
  <c r="Y136" i="26"/>
  <c r="Z136" i="26"/>
  <c r="AA136" i="26"/>
  <c r="AB136" i="26"/>
  <c r="AC136" i="26"/>
  <c r="AD136" i="26"/>
  <c r="AE136" i="26"/>
  <c r="AF136" i="26"/>
  <c r="AG136" i="26"/>
  <c r="AH136" i="26"/>
  <c r="AI136" i="26"/>
  <c r="AK136" i="26"/>
  <c r="AL136" i="26"/>
  <c r="AM136" i="26"/>
  <c r="AN136" i="26"/>
  <c r="AO136" i="26"/>
  <c r="AP136" i="26"/>
  <c r="AQ136" i="26"/>
  <c r="AR136" i="26"/>
  <c r="T137" i="26"/>
  <c r="U137" i="26"/>
  <c r="V137" i="26"/>
  <c r="W137" i="26"/>
  <c r="X137" i="26"/>
  <c r="Y137" i="26"/>
  <c r="Z137" i="26"/>
  <c r="AA137" i="26"/>
  <c r="AB137" i="26"/>
  <c r="AC137" i="26"/>
  <c r="AD137" i="26"/>
  <c r="AQ137" i="26" s="1"/>
  <c r="AE137" i="26"/>
  <c r="AF137" i="26"/>
  <c r="AG137" i="26"/>
  <c r="AH137" i="26"/>
  <c r="AI137" i="26"/>
  <c r="AK137" i="26"/>
  <c r="AL137" i="26"/>
  <c r="AM137" i="26"/>
  <c r="AN137" i="26"/>
  <c r="AO137" i="26"/>
  <c r="AP137" i="26"/>
  <c r="AR137" i="26"/>
  <c r="T138" i="26"/>
  <c r="U138" i="26"/>
  <c r="V138" i="26"/>
  <c r="W138" i="26"/>
  <c r="X138" i="26"/>
  <c r="Y138" i="26"/>
  <c r="Z138" i="26"/>
  <c r="AM138" i="26" s="1"/>
  <c r="AA138" i="26"/>
  <c r="AB138" i="26"/>
  <c r="AC138" i="26"/>
  <c r="AD138" i="26"/>
  <c r="AE138" i="26"/>
  <c r="AF138" i="26"/>
  <c r="AG138" i="26"/>
  <c r="AH138" i="26"/>
  <c r="AI138" i="26"/>
  <c r="AK138" i="26"/>
  <c r="AL138" i="26"/>
  <c r="AN138" i="26"/>
  <c r="AO138" i="26"/>
  <c r="AP138" i="26"/>
  <c r="AQ138" i="26"/>
  <c r="AR138" i="26"/>
  <c r="T139" i="26"/>
  <c r="U139" i="26"/>
  <c r="V139" i="26"/>
  <c r="W139" i="26"/>
  <c r="X139" i="26"/>
  <c r="Y139" i="26"/>
  <c r="Z139" i="26"/>
  <c r="AA139" i="26"/>
  <c r="AB139" i="26"/>
  <c r="AC139" i="26"/>
  <c r="AD139" i="26"/>
  <c r="AE139" i="26"/>
  <c r="AF139" i="26"/>
  <c r="AG139" i="26"/>
  <c r="AH139" i="26"/>
  <c r="AQ139" i="26" s="1"/>
  <c r="AI139" i="26"/>
  <c r="AK139" i="26"/>
  <c r="AL139" i="26"/>
  <c r="AM139" i="26"/>
  <c r="AN139" i="26"/>
  <c r="AO139" i="26"/>
  <c r="AP139" i="26"/>
  <c r="AR139" i="26"/>
  <c r="T140" i="26"/>
  <c r="U140" i="26"/>
  <c r="V140" i="26"/>
  <c r="W140" i="26"/>
  <c r="X140" i="26"/>
  <c r="Y140" i="26"/>
  <c r="Z140" i="26"/>
  <c r="AM140" i="26" s="1"/>
  <c r="AA140" i="26"/>
  <c r="AB140" i="26"/>
  <c r="AC140" i="26"/>
  <c r="AD140" i="26"/>
  <c r="AE140" i="26"/>
  <c r="AF140" i="26"/>
  <c r="AO140" i="26" s="1"/>
  <c r="AG140" i="26"/>
  <c r="AP140" i="26" s="1"/>
  <c r="AH140" i="26"/>
  <c r="AQ140" i="26" s="1"/>
  <c r="AI140" i="26"/>
  <c r="AR140" i="26" s="1"/>
  <c r="AK140" i="26"/>
  <c r="AL140" i="26"/>
  <c r="T141" i="26"/>
  <c r="U141" i="26"/>
  <c r="V141" i="26"/>
  <c r="W141" i="26"/>
  <c r="X141" i="26"/>
  <c r="Y141" i="26"/>
  <c r="Z141" i="26"/>
  <c r="AA141" i="26"/>
  <c r="AB141" i="26"/>
  <c r="AC141" i="26"/>
  <c r="AD141" i="26"/>
  <c r="AE141" i="26"/>
  <c r="AF141" i="26"/>
  <c r="AG141" i="26"/>
  <c r="AH141" i="26"/>
  <c r="AI141" i="26"/>
  <c r="AK141" i="26"/>
  <c r="AL141" i="26"/>
  <c r="AM141" i="26"/>
  <c r="AN141" i="26"/>
  <c r="AO141" i="26"/>
  <c r="AP141" i="26"/>
  <c r="AQ141" i="26"/>
  <c r="AR141" i="26"/>
  <c r="T142" i="26"/>
  <c r="U142" i="26"/>
  <c r="V142" i="26"/>
  <c r="W142" i="26"/>
  <c r="X142" i="26"/>
  <c r="Y142" i="26"/>
  <c r="Z142" i="26"/>
  <c r="AA142" i="26"/>
  <c r="AB142" i="26"/>
  <c r="AC142" i="26"/>
  <c r="AD142" i="26"/>
  <c r="AE142" i="26"/>
  <c r="AF142" i="26"/>
  <c r="AG142" i="26"/>
  <c r="AH142" i="26"/>
  <c r="AI142" i="26"/>
  <c r="AK142" i="26"/>
  <c r="AL142" i="26"/>
  <c r="AM142" i="26"/>
  <c r="AN142" i="26"/>
  <c r="AO142" i="26"/>
  <c r="AP142" i="26"/>
  <c r="AQ142" i="26"/>
  <c r="AR142" i="26"/>
  <c r="T143" i="26"/>
  <c r="U143" i="26"/>
  <c r="V143" i="26"/>
  <c r="W143" i="26"/>
  <c r="X143" i="26"/>
  <c r="Y143" i="26"/>
  <c r="Z143" i="26"/>
  <c r="AA143" i="26"/>
  <c r="AB143" i="26"/>
  <c r="AC143" i="26"/>
  <c r="AD143" i="26"/>
  <c r="AE143" i="26"/>
  <c r="AF143" i="26"/>
  <c r="AG143" i="26"/>
  <c r="AH143" i="26"/>
  <c r="AI143" i="26"/>
  <c r="AK143" i="26"/>
  <c r="AL143" i="26"/>
  <c r="AM143" i="26"/>
  <c r="AN143" i="26"/>
  <c r="AO143" i="26"/>
  <c r="AP143" i="26"/>
  <c r="AQ143" i="26"/>
  <c r="AR143" i="26"/>
  <c r="T144" i="26"/>
  <c r="U144" i="26"/>
  <c r="V144" i="26"/>
  <c r="W144" i="26"/>
  <c r="X144" i="26"/>
  <c r="Y144" i="26"/>
  <c r="Z144" i="26"/>
  <c r="AA144" i="26"/>
  <c r="AB144" i="26"/>
  <c r="AC144" i="26"/>
  <c r="AD144" i="26"/>
  <c r="AE144" i="26"/>
  <c r="AF144" i="26"/>
  <c r="AG144" i="26"/>
  <c r="AH144" i="26"/>
  <c r="AI144" i="26"/>
  <c r="AK144" i="26"/>
  <c r="AL144" i="26"/>
  <c r="AM144" i="26"/>
  <c r="AN144" i="26"/>
  <c r="AO144" i="26"/>
  <c r="AP144" i="26"/>
  <c r="AQ144" i="26"/>
  <c r="AR144" i="26"/>
  <c r="T145" i="26"/>
  <c r="U145" i="26"/>
  <c r="V145" i="26"/>
  <c r="W145" i="26"/>
  <c r="X145" i="26"/>
  <c r="Y145" i="26"/>
  <c r="Z145" i="26"/>
  <c r="AA145" i="26"/>
  <c r="AB145" i="26"/>
  <c r="AC145" i="26"/>
  <c r="AD145" i="26"/>
  <c r="AE145" i="26"/>
  <c r="AF145" i="26"/>
  <c r="AG145" i="26"/>
  <c r="AH145" i="26"/>
  <c r="AI145" i="26"/>
  <c r="AK145" i="26"/>
  <c r="AL145" i="26"/>
  <c r="AM145" i="26"/>
  <c r="AN145" i="26"/>
  <c r="AO145" i="26"/>
  <c r="AP145" i="26"/>
  <c r="AQ145" i="26"/>
  <c r="AR145" i="26"/>
  <c r="T146" i="26"/>
  <c r="U146" i="26"/>
  <c r="V146" i="26"/>
  <c r="W146" i="26"/>
  <c r="X146" i="26"/>
  <c r="Y146" i="26"/>
  <c r="Z146" i="26"/>
  <c r="AA146" i="26"/>
  <c r="AB146" i="26"/>
  <c r="AC146" i="26"/>
  <c r="AD146" i="26"/>
  <c r="AE146" i="26"/>
  <c r="AF146" i="26"/>
  <c r="AG146" i="26"/>
  <c r="AH146" i="26"/>
  <c r="AI146" i="26"/>
  <c r="AK146" i="26"/>
  <c r="AL146" i="26"/>
  <c r="AM146" i="26"/>
  <c r="AN146" i="26"/>
  <c r="AO146" i="26"/>
  <c r="AP146" i="26"/>
  <c r="AQ146" i="26"/>
  <c r="AR146" i="26"/>
  <c r="T147" i="26"/>
  <c r="U147" i="26"/>
  <c r="V147" i="26"/>
  <c r="W147" i="26"/>
  <c r="X147" i="26"/>
  <c r="Y147" i="26"/>
  <c r="Z147" i="26"/>
  <c r="AA147" i="26"/>
  <c r="AB147" i="26"/>
  <c r="AC147" i="26"/>
  <c r="AD147" i="26"/>
  <c r="AE147" i="26"/>
  <c r="AF147" i="26"/>
  <c r="AG147" i="26"/>
  <c r="AH147" i="26"/>
  <c r="AI147" i="26"/>
  <c r="AK147" i="26"/>
  <c r="AL147" i="26"/>
  <c r="AM147" i="26"/>
  <c r="AN147" i="26"/>
  <c r="AO147" i="26"/>
  <c r="AP147" i="26"/>
  <c r="AQ147" i="26"/>
  <c r="AR147" i="26"/>
  <c r="T148" i="26"/>
  <c r="U148" i="26"/>
  <c r="V148" i="26"/>
  <c r="W148" i="26"/>
  <c r="X148" i="26"/>
  <c r="Y148" i="26"/>
  <c r="Z148" i="26"/>
  <c r="AA148" i="26"/>
  <c r="AB148" i="26"/>
  <c r="AC148" i="26"/>
  <c r="AD148" i="26"/>
  <c r="AE148" i="26"/>
  <c r="AF148" i="26"/>
  <c r="AG148" i="26"/>
  <c r="AH148" i="26"/>
  <c r="AI148" i="26"/>
  <c r="AK148" i="26"/>
  <c r="AL148" i="26"/>
  <c r="AM148" i="26"/>
  <c r="AN148" i="26"/>
  <c r="AO148" i="26"/>
  <c r="AP148" i="26"/>
  <c r="AQ148" i="26"/>
  <c r="AR148" i="26"/>
  <c r="T149" i="26"/>
  <c r="U149" i="26"/>
  <c r="V149" i="26"/>
  <c r="W149" i="26"/>
  <c r="X149" i="26"/>
  <c r="Y149" i="26"/>
  <c r="Z149" i="26"/>
  <c r="AA149" i="26"/>
  <c r="AB149" i="26"/>
  <c r="AC149" i="26"/>
  <c r="AD149" i="26"/>
  <c r="AE149" i="26"/>
  <c r="AF149" i="26"/>
  <c r="AO149" i="26" s="1"/>
  <c r="AG149" i="26"/>
  <c r="AP149" i="26" s="1"/>
  <c r="AH149" i="26"/>
  <c r="AQ149" i="26" s="1"/>
  <c r="AI149" i="26"/>
  <c r="AR149" i="26" s="1"/>
  <c r="AK149" i="26"/>
  <c r="AL149" i="26"/>
  <c r="AM149" i="26"/>
  <c r="T150" i="26"/>
  <c r="U150" i="26"/>
  <c r="V150" i="26"/>
  <c r="W150" i="26"/>
  <c r="X150" i="26"/>
  <c r="Y150" i="26"/>
  <c r="Z150" i="26"/>
  <c r="AA150" i="26"/>
  <c r="AB150" i="26"/>
  <c r="AC150" i="26"/>
  <c r="AD150" i="26"/>
  <c r="AE150" i="26"/>
  <c r="AF150" i="26"/>
  <c r="AG150" i="26"/>
  <c r="AH150" i="26"/>
  <c r="AI150" i="26"/>
  <c r="AK150" i="26"/>
  <c r="AL150" i="26"/>
  <c r="AM150" i="26"/>
  <c r="AN150" i="26"/>
  <c r="AO150" i="26"/>
  <c r="AP150" i="26"/>
  <c r="AQ150" i="26"/>
  <c r="AR150" i="26"/>
  <c r="T151" i="26"/>
  <c r="U151" i="26"/>
  <c r="V151" i="26"/>
  <c r="W151" i="26"/>
  <c r="X151" i="26"/>
  <c r="Y151" i="26"/>
  <c r="Z151" i="26"/>
  <c r="AA151" i="26"/>
  <c r="AB151" i="26"/>
  <c r="AC151" i="26"/>
  <c r="AD151" i="26"/>
  <c r="AE151" i="26"/>
  <c r="AF151" i="26"/>
  <c r="AG151" i="26"/>
  <c r="AH151" i="26"/>
  <c r="AI151" i="26"/>
  <c r="AK151" i="26"/>
  <c r="AL151" i="26"/>
  <c r="AM151" i="26"/>
  <c r="AN151" i="26"/>
  <c r="AO151" i="26"/>
  <c r="AP151" i="26"/>
  <c r="AQ151" i="26"/>
  <c r="AR151" i="26"/>
  <c r="T152" i="26"/>
  <c r="U152" i="26"/>
  <c r="V152" i="26"/>
  <c r="W152" i="26"/>
  <c r="X152" i="26"/>
  <c r="Y152" i="26"/>
  <c r="Z152" i="26"/>
  <c r="AA152" i="26"/>
  <c r="AB152" i="26"/>
  <c r="AC152" i="26"/>
  <c r="AD152" i="26"/>
  <c r="AE152" i="26"/>
  <c r="AF152" i="26"/>
  <c r="AG152" i="26"/>
  <c r="AH152" i="26"/>
  <c r="AI152" i="26"/>
  <c r="AK152" i="26"/>
  <c r="AL152" i="26"/>
  <c r="AM152" i="26"/>
  <c r="AN152" i="26"/>
  <c r="AO152" i="26"/>
  <c r="AP152" i="26"/>
  <c r="AQ152" i="26"/>
  <c r="AR152" i="26"/>
  <c r="T153" i="26"/>
  <c r="U153" i="26"/>
  <c r="V153" i="26"/>
  <c r="W153" i="26"/>
  <c r="X153" i="26"/>
  <c r="Y153" i="26"/>
  <c r="Z153" i="26"/>
  <c r="AA153" i="26"/>
  <c r="AB153" i="26"/>
  <c r="AC153" i="26"/>
  <c r="AD153" i="26"/>
  <c r="AE153" i="26"/>
  <c r="AF153" i="26"/>
  <c r="AG153" i="26"/>
  <c r="AH153" i="26"/>
  <c r="AI153" i="26"/>
  <c r="AK153" i="26"/>
  <c r="AL153" i="26"/>
  <c r="AM153" i="26"/>
  <c r="AN153" i="26"/>
  <c r="AO153" i="26"/>
  <c r="AP153" i="26"/>
  <c r="AQ153" i="26"/>
  <c r="AR153" i="26"/>
  <c r="T154" i="26"/>
  <c r="U154" i="26"/>
  <c r="V154" i="26"/>
  <c r="W154" i="26"/>
  <c r="X154" i="26"/>
  <c r="Y154" i="26"/>
  <c r="Z154" i="26"/>
  <c r="AA154" i="26"/>
  <c r="AB154" i="26"/>
  <c r="AC154" i="26"/>
  <c r="AD154" i="26"/>
  <c r="AE154" i="26"/>
  <c r="AF154" i="26"/>
  <c r="AG154" i="26"/>
  <c r="AH154" i="26"/>
  <c r="AI154" i="26"/>
  <c r="AK154" i="26"/>
  <c r="AL154" i="26"/>
  <c r="AM154" i="26"/>
  <c r="AN154" i="26"/>
  <c r="AO154" i="26"/>
  <c r="AP154" i="26"/>
  <c r="AQ154" i="26"/>
  <c r="AR154" i="26"/>
  <c r="T155" i="26"/>
  <c r="U155" i="26"/>
  <c r="V155" i="26"/>
  <c r="W155" i="26"/>
  <c r="X155" i="26"/>
  <c r="Y155" i="26"/>
  <c r="Z155" i="26"/>
  <c r="AA155" i="26"/>
  <c r="AB155" i="26"/>
  <c r="AC155" i="26"/>
  <c r="AD155" i="26"/>
  <c r="AE155" i="26"/>
  <c r="AF155" i="26"/>
  <c r="AG155" i="26"/>
  <c r="AH155" i="26"/>
  <c r="AI155" i="26"/>
  <c r="AK155" i="26"/>
  <c r="AL155" i="26"/>
  <c r="AM155" i="26"/>
  <c r="AN155" i="26"/>
  <c r="AO155" i="26"/>
  <c r="AP155" i="26"/>
  <c r="AQ155" i="26"/>
  <c r="AR155" i="26"/>
  <c r="T156" i="26"/>
  <c r="U156" i="26"/>
  <c r="V156" i="26"/>
  <c r="W156" i="26"/>
  <c r="X156" i="26"/>
  <c r="Y156" i="26"/>
  <c r="Z156" i="26"/>
  <c r="AA156" i="26"/>
  <c r="AB156" i="26"/>
  <c r="AC156" i="26"/>
  <c r="AD156" i="26"/>
  <c r="AE156" i="26"/>
  <c r="AF156" i="26"/>
  <c r="AG156" i="26"/>
  <c r="AH156" i="26"/>
  <c r="AI156" i="26"/>
  <c r="AK156" i="26"/>
  <c r="AL156" i="26"/>
  <c r="AM156" i="26"/>
  <c r="AN156" i="26"/>
  <c r="AO156" i="26"/>
  <c r="AP156" i="26"/>
  <c r="AQ156" i="26"/>
  <c r="AR156" i="26"/>
  <c r="T157" i="26"/>
  <c r="U157" i="26"/>
  <c r="V157" i="26"/>
  <c r="W157" i="26"/>
  <c r="X157" i="26"/>
  <c r="Y157" i="26"/>
  <c r="Z157" i="26"/>
  <c r="AA157" i="26"/>
  <c r="AB157" i="26"/>
  <c r="AC157" i="26"/>
  <c r="AD157" i="26"/>
  <c r="AE157" i="26"/>
  <c r="AF157" i="26"/>
  <c r="AG157" i="26"/>
  <c r="AH157" i="26"/>
  <c r="AI157" i="26"/>
  <c r="AK157" i="26"/>
  <c r="AL157" i="26"/>
  <c r="AM157" i="26"/>
  <c r="AN157" i="26"/>
  <c r="AO157" i="26"/>
  <c r="AP157" i="26"/>
  <c r="AQ157" i="26"/>
  <c r="AR157" i="26"/>
  <c r="T158" i="26"/>
  <c r="U158" i="26"/>
  <c r="V158" i="26"/>
  <c r="W158" i="26"/>
  <c r="X158" i="26"/>
  <c r="Y158" i="26"/>
  <c r="Z158" i="26"/>
  <c r="AA158" i="26"/>
  <c r="AB158" i="26"/>
  <c r="AC158" i="26"/>
  <c r="AD158" i="26"/>
  <c r="AE158" i="26"/>
  <c r="AF158" i="26"/>
  <c r="AG158" i="26"/>
  <c r="AH158" i="26"/>
  <c r="AI158" i="26"/>
  <c r="AK158" i="26"/>
  <c r="AL158" i="26"/>
  <c r="AM158" i="26"/>
  <c r="AN158" i="26"/>
  <c r="AO158" i="26"/>
  <c r="AP158" i="26"/>
  <c r="AQ158" i="26"/>
  <c r="AR158" i="26"/>
  <c r="T159" i="26"/>
  <c r="U159" i="26"/>
  <c r="V159" i="26"/>
  <c r="W159" i="26"/>
  <c r="X159" i="26"/>
  <c r="Y159" i="26"/>
  <c r="Z159" i="26"/>
  <c r="AA159" i="26"/>
  <c r="AB159" i="26"/>
  <c r="AC159" i="26"/>
  <c r="AD159" i="26"/>
  <c r="AE159" i="26"/>
  <c r="AF159" i="26"/>
  <c r="AG159" i="26"/>
  <c r="AH159" i="26"/>
  <c r="AI159" i="26"/>
  <c r="AK159" i="26"/>
  <c r="AL159" i="26"/>
  <c r="AM159" i="26"/>
  <c r="AN159" i="26"/>
  <c r="AO159" i="26"/>
  <c r="AP159" i="26"/>
  <c r="AQ159" i="26"/>
  <c r="AR159" i="26"/>
  <c r="T160" i="26"/>
  <c r="U160" i="26"/>
  <c r="V160" i="26"/>
  <c r="W160" i="26"/>
  <c r="X160" i="26"/>
  <c r="Y160" i="26"/>
  <c r="Z160" i="26"/>
  <c r="AA160" i="26"/>
  <c r="AB160" i="26"/>
  <c r="AC160" i="26"/>
  <c r="AD160" i="26"/>
  <c r="AE160" i="26"/>
  <c r="AF160" i="26"/>
  <c r="AO160" i="26" s="1"/>
  <c r="AG160" i="26"/>
  <c r="AP160" i="26" s="1"/>
  <c r="AH160" i="26"/>
  <c r="AQ160" i="26" s="1"/>
  <c r="AI160" i="26"/>
  <c r="AR160" i="26" s="1"/>
  <c r="AK160" i="26"/>
  <c r="AL160" i="26"/>
  <c r="AM160" i="26"/>
  <c r="T161" i="26"/>
  <c r="U161" i="26"/>
  <c r="V161" i="26"/>
  <c r="W161" i="26"/>
  <c r="X161" i="26"/>
  <c r="Y161" i="26"/>
  <c r="Z161" i="26"/>
  <c r="AA161" i="26"/>
  <c r="AB161" i="26"/>
  <c r="AC161" i="26"/>
  <c r="AD161" i="26"/>
  <c r="AE161" i="26"/>
  <c r="AF161" i="26"/>
  <c r="AO161" i="26" s="1"/>
  <c r="AG161" i="26"/>
  <c r="AP161" i="26" s="1"/>
  <c r="AH161" i="26"/>
  <c r="AQ161" i="26" s="1"/>
  <c r="AI161" i="26"/>
  <c r="AR161" i="26" s="1"/>
  <c r="AK161" i="26"/>
  <c r="AL161" i="26"/>
  <c r="AM161" i="26"/>
  <c r="T162" i="26"/>
  <c r="U162" i="26"/>
  <c r="V162" i="26"/>
  <c r="W162" i="26"/>
  <c r="X162" i="26"/>
  <c r="Y162" i="26"/>
  <c r="Z162" i="26"/>
  <c r="AA162" i="26"/>
  <c r="AB162" i="26"/>
  <c r="AC162" i="26"/>
  <c r="AD162" i="26"/>
  <c r="AE162" i="26"/>
  <c r="AF162" i="26"/>
  <c r="AG162" i="26"/>
  <c r="AH162" i="26"/>
  <c r="AI162" i="26"/>
  <c r="AK162" i="26"/>
  <c r="AL162" i="26"/>
  <c r="AM162" i="26"/>
  <c r="AN162" i="26"/>
  <c r="AO162" i="26"/>
  <c r="AP162" i="26"/>
  <c r="AQ162" i="26"/>
  <c r="AR162" i="26"/>
  <c r="T163" i="26"/>
  <c r="U163" i="26"/>
  <c r="V163" i="26"/>
  <c r="W163" i="26"/>
  <c r="X163" i="26"/>
  <c r="Y163" i="26"/>
  <c r="Z163" i="26"/>
  <c r="AA163" i="26"/>
  <c r="AB163" i="26"/>
  <c r="AC163" i="26"/>
  <c r="AD163" i="26"/>
  <c r="AE163" i="26"/>
  <c r="AF163" i="26"/>
  <c r="AG163" i="26"/>
  <c r="AH163" i="26"/>
  <c r="AI163" i="26"/>
  <c r="AK163" i="26"/>
  <c r="AL163" i="26"/>
  <c r="AM163" i="26"/>
  <c r="AN163" i="26"/>
  <c r="AO163" i="26"/>
  <c r="AP163" i="26"/>
  <c r="AQ163" i="26"/>
  <c r="AR163" i="26"/>
  <c r="T164" i="26"/>
  <c r="U164" i="26"/>
  <c r="V164" i="26"/>
  <c r="W164" i="26"/>
  <c r="X164" i="26"/>
  <c r="Y164" i="26"/>
  <c r="Z164" i="26"/>
  <c r="AA164" i="26"/>
  <c r="AB164" i="26"/>
  <c r="AC164" i="26"/>
  <c r="AD164" i="26"/>
  <c r="AE164" i="26"/>
  <c r="AF164" i="26"/>
  <c r="AG164" i="26"/>
  <c r="AH164" i="26"/>
  <c r="AI164" i="26"/>
  <c r="AK164" i="26"/>
  <c r="AL164" i="26"/>
  <c r="AM164" i="26"/>
  <c r="AN164" i="26"/>
  <c r="AO164" i="26"/>
  <c r="AP164" i="26"/>
  <c r="AQ164" i="26"/>
  <c r="AR164" i="26"/>
  <c r="T165" i="26"/>
  <c r="U165" i="26"/>
  <c r="V165" i="26"/>
  <c r="W165" i="26"/>
  <c r="X165" i="26"/>
  <c r="Y165" i="26"/>
  <c r="Z165" i="26"/>
  <c r="AA165" i="26"/>
  <c r="AB165" i="26"/>
  <c r="AC165" i="26"/>
  <c r="AD165" i="26"/>
  <c r="AE165" i="26"/>
  <c r="AF165" i="26"/>
  <c r="AO165" i="26" s="1"/>
  <c r="AG165" i="26"/>
  <c r="AH165" i="26"/>
  <c r="AQ165" i="26" s="1"/>
  <c r="AI165" i="26"/>
  <c r="AR165" i="26" s="1"/>
  <c r="AK165" i="26"/>
  <c r="AL165" i="26"/>
  <c r="AM165" i="26"/>
  <c r="AP165" i="26"/>
  <c r="T166" i="26"/>
  <c r="U166" i="26"/>
  <c r="V166" i="26"/>
  <c r="W166" i="26"/>
  <c r="X166" i="26"/>
  <c r="Y166" i="26"/>
  <c r="Z166" i="26"/>
  <c r="AA166" i="26"/>
  <c r="AB166" i="26"/>
  <c r="AC166" i="26"/>
  <c r="AD166" i="26"/>
  <c r="AE166" i="26"/>
  <c r="AF166" i="26"/>
  <c r="AG166" i="26"/>
  <c r="AP166" i="26" s="1"/>
  <c r="AH166" i="26"/>
  <c r="AQ166" i="26" s="1"/>
  <c r="AI166" i="26"/>
  <c r="AR166" i="26" s="1"/>
  <c r="AK166" i="26"/>
  <c r="AL166" i="26"/>
  <c r="AO166" i="26"/>
  <c r="T167" i="26"/>
  <c r="U167" i="26"/>
  <c r="V167" i="26"/>
  <c r="W167" i="26"/>
  <c r="X167" i="26"/>
  <c r="Y167" i="26"/>
  <c r="Z167" i="26"/>
  <c r="AM167" i="26" s="1"/>
  <c r="AA167" i="26"/>
  <c r="AB167" i="26"/>
  <c r="AC167" i="26"/>
  <c r="AD167" i="26"/>
  <c r="AE167" i="26"/>
  <c r="AF167" i="26"/>
  <c r="AO167" i="26" s="1"/>
  <c r="AG167" i="26"/>
  <c r="AP167" i="26" s="1"/>
  <c r="AH167" i="26"/>
  <c r="AI167" i="26"/>
  <c r="AR167" i="26" s="1"/>
  <c r="AK167" i="26"/>
  <c r="AL167" i="26"/>
  <c r="AQ167" i="26"/>
  <c r="T168" i="26"/>
  <c r="U168" i="26"/>
  <c r="V168" i="26"/>
  <c r="W168" i="26"/>
  <c r="X168" i="26"/>
  <c r="Y168" i="26"/>
  <c r="Z168" i="26"/>
  <c r="AA168" i="26"/>
  <c r="AB168" i="26"/>
  <c r="AC168" i="26"/>
  <c r="AD168" i="26"/>
  <c r="AE168" i="26"/>
  <c r="AF168" i="26"/>
  <c r="AO168" i="26" s="1"/>
  <c r="AG168" i="26"/>
  <c r="AP168" i="26" s="1"/>
  <c r="AH168" i="26"/>
  <c r="AQ168" i="26" s="1"/>
  <c r="AI168" i="26"/>
  <c r="AR168" i="26" s="1"/>
  <c r="AK168" i="26"/>
  <c r="AL168" i="26"/>
  <c r="AM168" i="26"/>
  <c r="T169" i="26"/>
  <c r="U169" i="26"/>
  <c r="V169" i="26"/>
  <c r="W169" i="26"/>
  <c r="X169" i="26"/>
  <c r="Y169" i="26"/>
  <c r="Z169" i="26"/>
  <c r="AA169" i="26"/>
  <c r="AB169" i="26"/>
  <c r="AC169" i="26"/>
  <c r="AD169" i="26"/>
  <c r="AE169" i="26"/>
  <c r="AF169" i="26"/>
  <c r="AG169" i="26"/>
  <c r="AP169" i="26" s="1"/>
  <c r="AH169" i="26"/>
  <c r="AI169" i="26"/>
  <c r="AK169" i="26"/>
  <c r="AL169" i="26"/>
  <c r="AM169" i="26"/>
  <c r="AN169" i="26"/>
  <c r="AO169" i="26"/>
  <c r="AQ169" i="26"/>
  <c r="AR169" i="26"/>
  <c r="T170" i="26"/>
  <c r="U170" i="26"/>
  <c r="V170" i="26"/>
  <c r="W170" i="26"/>
  <c r="X170" i="26"/>
  <c r="Y170" i="26"/>
  <c r="Z170" i="26"/>
  <c r="AA170" i="26"/>
  <c r="AB170" i="26"/>
  <c r="AC170" i="26"/>
  <c r="AD170" i="26"/>
  <c r="AE170" i="26"/>
  <c r="AF170" i="26"/>
  <c r="AG170" i="26"/>
  <c r="AP170" i="26" s="1"/>
  <c r="AH170" i="26"/>
  <c r="AI170" i="26"/>
  <c r="AK170" i="26"/>
  <c r="AL170" i="26"/>
  <c r="AM170" i="26"/>
  <c r="AN170" i="26"/>
  <c r="AO170" i="26"/>
  <c r="AQ170" i="26"/>
  <c r="AR170" i="26"/>
  <c r="T171" i="26"/>
  <c r="U171" i="26"/>
  <c r="V171" i="26"/>
  <c r="W171" i="26"/>
  <c r="X171" i="26"/>
  <c r="Y171" i="26"/>
  <c r="Z171" i="26"/>
  <c r="AA171" i="26"/>
  <c r="AB171" i="26"/>
  <c r="AC171" i="26"/>
  <c r="AD171" i="26"/>
  <c r="AE171" i="26"/>
  <c r="AF171" i="26"/>
  <c r="AG171" i="26"/>
  <c r="AP171" i="26" s="1"/>
  <c r="AH171" i="26"/>
  <c r="AI171" i="26"/>
  <c r="AK171" i="26"/>
  <c r="AL171" i="26"/>
  <c r="AM171" i="26"/>
  <c r="AN171" i="26"/>
  <c r="AO171" i="26"/>
  <c r="AQ171" i="26"/>
  <c r="AR171" i="26"/>
  <c r="T172" i="26"/>
  <c r="U172" i="26"/>
  <c r="V172" i="26"/>
  <c r="W172" i="26"/>
  <c r="X172" i="26"/>
  <c r="Y172" i="26"/>
  <c r="Z172" i="26"/>
  <c r="AA172" i="26"/>
  <c r="AB172" i="26"/>
  <c r="AC172" i="26"/>
  <c r="AD172" i="26"/>
  <c r="AE172" i="26"/>
  <c r="AF172" i="26"/>
  <c r="AG172" i="26"/>
  <c r="AH172" i="26"/>
  <c r="AI172" i="26"/>
  <c r="AK172" i="26"/>
  <c r="AL172" i="26"/>
  <c r="AM172" i="26"/>
  <c r="AN172" i="26"/>
  <c r="AO172" i="26"/>
  <c r="AP172" i="26"/>
  <c r="AQ172" i="26"/>
  <c r="AR172" i="26"/>
  <c r="T173" i="26"/>
  <c r="U173" i="26"/>
  <c r="V173" i="26"/>
  <c r="W173" i="26"/>
  <c r="X173" i="26"/>
  <c r="Y173" i="26"/>
  <c r="Z173" i="26"/>
  <c r="AA173" i="26"/>
  <c r="AB173" i="26"/>
  <c r="AC173" i="26"/>
  <c r="AD173" i="26"/>
  <c r="AE173" i="26"/>
  <c r="AF173" i="26"/>
  <c r="AG173" i="26"/>
  <c r="AH173" i="26"/>
  <c r="AI173" i="26"/>
  <c r="AK173" i="26"/>
  <c r="AL173" i="26"/>
  <c r="AM173" i="26"/>
  <c r="AN173" i="26"/>
  <c r="AO173" i="26"/>
  <c r="AP173" i="26"/>
  <c r="AQ173" i="26"/>
  <c r="AR173" i="26"/>
  <c r="T174" i="26"/>
  <c r="U174" i="26"/>
  <c r="V174" i="26"/>
  <c r="W174" i="26"/>
  <c r="X174" i="26"/>
  <c r="Y174" i="26"/>
  <c r="Z174" i="26"/>
  <c r="AA174" i="26"/>
  <c r="AB174" i="26"/>
  <c r="AC174" i="26"/>
  <c r="AD174" i="26"/>
  <c r="AE174" i="26"/>
  <c r="AF174" i="26"/>
  <c r="AG174" i="26"/>
  <c r="AP174" i="26" s="1"/>
  <c r="AH174" i="26"/>
  <c r="AI174" i="26"/>
  <c r="AK174" i="26"/>
  <c r="AL174" i="26"/>
  <c r="AM174" i="26"/>
  <c r="AN174" i="26"/>
  <c r="AO174" i="26"/>
  <c r="AQ174" i="26"/>
  <c r="AR174" i="26"/>
  <c r="T175" i="26"/>
  <c r="U175" i="26"/>
  <c r="V175" i="26"/>
  <c r="W175" i="26"/>
  <c r="X175" i="26"/>
  <c r="Y175" i="26"/>
  <c r="Z175" i="26"/>
  <c r="AA175" i="26"/>
  <c r="AB175" i="26"/>
  <c r="AC175" i="26"/>
  <c r="AD175" i="26"/>
  <c r="AE175" i="26"/>
  <c r="AF175" i="26"/>
  <c r="AG175" i="26"/>
  <c r="AH175" i="26"/>
  <c r="AI175" i="26"/>
  <c r="AK175" i="26"/>
  <c r="AL175" i="26"/>
  <c r="AM175" i="26"/>
  <c r="AN175" i="26"/>
  <c r="AO175" i="26"/>
  <c r="AP175" i="26"/>
  <c r="AQ175" i="26"/>
  <c r="AR175" i="26"/>
  <c r="T176" i="26"/>
  <c r="U176" i="26"/>
  <c r="V176" i="26"/>
  <c r="W176" i="26"/>
  <c r="X176" i="26"/>
  <c r="Y176" i="26"/>
  <c r="Z176" i="26"/>
  <c r="AA176" i="26"/>
  <c r="AB176" i="26"/>
  <c r="AC176" i="26"/>
  <c r="AD176" i="26"/>
  <c r="AE176" i="26"/>
  <c r="AF176" i="26"/>
  <c r="AG176" i="26"/>
  <c r="AP176" i="26" s="1"/>
  <c r="AH176" i="26"/>
  <c r="AI176" i="26"/>
  <c r="AR176" i="26" s="1"/>
  <c r="AK176" i="26"/>
  <c r="AL176" i="26"/>
  <c r="AM176" i="26"/>
  <c r="AN176" i="26"/>
  <c r="AO176" i="26"/>
  <c r="AQ176" i="26"/>
  <c r="T177" i="26"/>
  <c r="U177" i="26"/>
  <c r="V177" i="26"/>
  <c r="W177" i="26"/>
  <c r="X177" i="26"/>
  <c r="Y177" i="26"/>
  <c r="Z177" i="26"/>
  <c r="AA177" i="26"/>
  <c r="AB177" i="26"/>
  <c r="AC177" i="26"/>
  <c r="AD177" i="26"/>
  <c r="AE177" i="26"/>
  <c r="AF177" i="26"/>
  <c r="AG177" i="26"/>
  <c r="AH177" i="26"/>
  <c r="AQ177" i="26" s="1"/>
  <c r="AI177" i="26"/>
  <c r="AK177" i="26"/>
  <c r="AL177" i="26"/>
  <c r="AM177" i="26"/>
  <c r="AN177" i="26"/>
  <c r="AO177" i="26"/>
  <c r="AP177" i="26"/>
  <c r="AR177" i="26"/>
  <c r="T178" i="26"/>
  <c r="U178" i="26"/>
  <c r="V178" i="26"/>
  <c r="W178" i="26"/>
  <c r="X178" i="26"/>
  <c r="Y178" i="26"/>
  <c r="Z178" i="26"/>
  <c r="AA178" i="26"/>
  <c r="AB178" i="26"/>
  <c r="AC178" i="26"/>
  <c r="AD178" i="26"/>
  <c r="AE178" i="26"/>
  <c r="AF178" i="26"/>
  <c r="AG178" i="26"/>
  <c r="AH178" i="26"/>
  <c r="AQ178" i="26" s="1"/>
  <c r="AI178" i="26"/>
  <c r="AK178" i="26"/>
  <c r="AL178" i="26"/>
  <c r="AM178" i="26"/>
  <c r="AN178" i="26"/>
  <c r="AO178" i="26"/>
  <c r="AP178" i="26"/>
  <c r="AR178" i="26"/>
  <c r="T179" i="26"/>
  <c r="U179" i="26"/>
  <c r="V179" i="26"/>
  <c r="W179" i="26"/>
  <c r="X179" i="26"/>
  <c r="Y179" i="26"/>
  <c r="Z179" i="26"/>
  <c r="AM179" i="26" s="1"/>
  <c r="AA179" i="26"/>
  <c r="AB179" i="26"/>
  <c r="AC179" i="26"/>
  <c r="AD179" i="26"/>
  <c r="AE179" i="26"/>
  <c r="AF179" i="26"/>
  <c r="AG179" i="26"/>
  <c r="AH179" i="26"/>
  <c r="AI179" i="26"/>
  <c r="AK179" i="26"/>
  <c r="AL179" i="26"/>
  <c r="AN179" i="26"/>
  <c r="AO179" i="26"/>
  <c r="AP179" i="26"/>
  <c r="AQ179" i="26"/>
  <c r="AR179" i="26"/>
  <c r="T180" i="26"/>
  <c r="U180" i="26"/>
  <c r="V180" i="26"/>
  <c r="W180" i="26"/>
  <c r="X180" i="26"/>
  <c r="Y180" i="26"/>
  <c r="Z180" i="26"/>
  <c r="AA180" i="26"/>
  <c r="AB180" i="26"/>
  <c r="AC180" i="26"/>
  <c r="AD180" i="26"/>
  <c r="AE180" i="26"/>
  <c r="AF180" i="26"/>
  <c r="AG180" i="26"/>
  <c r="AH180" i="26"/>
  <c r="AQ180" i="26" s="1"/>
  <c r="AI180" i="26"/>
  <c r="AK180" i="26"/>
  <c r="AL180" i="26"/>
  <c r="AM180" i="26"/>
  <c r="AN180" i="26"/>
  <c r="AO180" i="26"/>
  <c r="AP180" i="26"/>
  <c r="AR180" i="26"/>
  <c r="T181" i="26"/>
  <c r="U181" i="26"/>
  <c r="V181" i="26"/>
  <c r="W181" i="26"/>
  <c r="X181" i="26"/>
  <c r="Y181" i="26"/>
  <c r="Z181" i="26"/>
  <c r="AM181" i="26" s="1"/>
  <c r="AA181" i="26"/>
  <c r="AB181" i="26"/>
  <c r="AC181" i="26"/>
  <c r="AD181" i="26"/>
  <c r="AE181" i="26"/>
  <c r="AF181" i="26"/>
  <c r="AG181" i="26"/>
  <c r="AH181" i="26"/>
  <c r="AI181" i="26"/>
  <c r="AK181" i="26"/>
  <c r="AL181" i="26"/>
  <c r="AN181" i="26"/>
  <c r="AO181" i="26"/>
  <c r="AP181" i="26"/>
  <c r="AQ181" i="26"/>
  <c r="AR181" i="26"/>
  <c r="T182" i="26"/>
  <c r="U182" i="26"/>
  <c r="V182" i="26"/>
  <c r="W182" i="26"/>
  <c r="X182" i="26"/>
  <c r="Y182" i="26"/>
  <c r="Z182" i="26"/>
  <c r="AA182" i="26"/>
  <c r="AB182" i="26"/>
  <c r="AC182" i="26"/>
  <c r="AD182" i="26"/>
  <c r="AE182" i="26"/>
  <c r="AF182" i="26"/>
  <c r="AG182" i="26"/>
  <c r="AH182" i="26"/>
  <c r="AQ182" i="26" s="1"/>
  <c r="AI182" i="26"/>
  <c r="AK182" i="26"/>
  <c r="AL182" i="26"/>
  <c r="AM182" i="26"/>
  <c r="AN182" i="26"/>
  <c r="AO182" i="26"/>
  <c r="AP182" i="26"/>
  <c r="AR182" i="26"/>
  <c r="T183" i="26"/>
  <c r="U183" i="26"/>
  <c r="V183" i="26"/>
  <c r="W183" i="26"/>
  <c r="X183" i="26"/>
  <c r="Y183" i="26"/>
  <c r="Z183" i="26"/>
  <c r="AM183" i="26" s="1"/>
  <c r="AA183" i="26"/>
  <c r="AB183" i="26"/>
  <c r="AC183" i="26"/>
  <c r="AD183" i="26"/>
  <c r="AE183" i="26"/>
  <c r="AF183" i="26"/>
  <c r="AG183" i="26"/>
  <c r="AH183" i="26"/>
  <c r="AI183" i="26"/>
  <c r="AK183" i="26"/>
  <c r="AL183" i="26"/>
  <c r="AN183" i="26"/>
  <c r="AO183" i="26"/>
  <c r="AP183" i="26"/>
  <c r="AQ183" i="26"/>
  <c r="AR183" i="26"/>
  <c r="T184" i="26"/>
  <c r="U184" i="26"/>
  <c r="V184" i="26"/>
  <c r="W184" i="26"/>
  <c r="X184" i="26"/>
  <c r="Y184" i="26"/>
  <c r="Z184" i="26"/>
  <c r="AA184" i="26"/>
  <c r="AB184" i="26"/>
  <c r="AC184" i="26"/>
  <c r="AD184" i="26"/>
  <c r="AE184" i="26"/>
  <c r="AF184" i="26"/>
  <c r="AG184" i="26"/>
  <c r="AH184" i="26"/>
  <c r="AQ184" i="26" s="1"/>
  <c r="AI184" i="26"/>
  <c r="AK184" i="26"/>
  <c r="AL184" i="26"/>
  <c r="AM184" i="26"/>
  <c r="AN184" i="26"/>
  <c r="AO184" i="26"/>
  <c r="AP184" i="26"/>
  <c r="AR184" i="26"/>
  <c r="T185" i="26"/>
  <c r="U185" i="26"/>
  <c r="V185" i="26"/>
  <c r="W185" i="26"/>
  <c r="X185" i="26"/>
  <c r="Y185" i="26"/>
  <c r="Z185" i="26"/>
  <c r="AA185" i="26"/>
  <c r="AB185" i="26"/>
  <c r="AC185" i="26"/>
  <c r="AD185" i="26"/>
  <c r="AE185" i="26"/>
  <c r="AF185" i="26"/>
  <c r="AG185" i="26"/>
  <c r="AH185" i="26"/>
  <c r="AQ185" i="26" s="1"/>
  <c r="AI185" i="26"/>
  <c r="AK185" i="26"/>
  <c r="AL185" i="26"/>
  <c r="AM185" i="26"/>
  <c r="AN185" i="26"/>
  <c r="AO185" i="26"/>
  <c r="AP185" i="26"/>
  <c r="AR185" i="26"/>
  <c r="T186" i="26"/>
  <c r="U186" i="26"/>
  <c r="V186" i="26"/>
  <c r="W186" i="26"/>
  <c r="X186" i="26"/>
  <c r="Y186" i="26"/>
  <c r="Z186" i="26"/>
  <c r="AM186" i="26" s="1"/>
  <c r="AA186" i="26"/>
  <c r="AB186" i="26"/>
  <c r="AC186" i="26"/>
  <c r="AD186" i="26"/>
  <c r="AE186" i="26"/>
  <c r="AF186" i="26"/>
  <c r="AG186" i="26"/>
  <c r="AH186" i="26"/>
  <c r="AI186" i="26"/>
  <c r="AK186" i="26"/>
  <c r="AL186" i="26"/>
  <c r="AN186" i="26"/>
  <c r="AO186" i="26"/>
  <c r="AP186" i="26"/>
  <c r="AQ186" i="26"/>
  <c r="AR186" i="26"/>
  <c r="T187" i="26"/>
  <c r="U187" i="26"/>
  <c r="V187" i="26"/>
  <c r="W187" i="26"/>
  <c r="X187" i="26"/>
  <c r="Y187" i="26"/>
  <c r="Z187" i="26"/>
  <c r="AA187" i="26"/>
  <c r="AB187" i="26"/>
  <c r="AC187" i="26"/>
  <c r="AD187" i="26"/>
  <c r="AE187" i="26"/>
  <c r="AF187" i="26"/>
  <c r="AG187" i="26"/>
  <c r="AH187" i="26"/>
  <c r="AQ187" i="26" s="1"/>
  <c r="AI187" i="26"/>
  <c r="AK187" i="26"/>
  <c r="AL187" i="26"/>
  <c r="AM187" i="26"/>
  <c r="AN187" i="26"/>
  <c r="AO187" i="26"/>
  <c r="AP187" i="26"/>
  <c r="AR187" i="26"/>
  <c r="T188" i="26"/>
  <c r="U188" i="26"/>
  <c r="V188" i="26"/>
  <c r="W188" i="26"/>
  <c r="X188" i="26"/>
  <c r="Y188" i="26"/>
  <c r="Z188" i="26"/>
  <c r="AA188" i="26"/>
  <c r="AB188" i="26"/>
  <c r="AC188" i="26"/>
  <c r="AD188" i="26"/>
  <c r="AQ188" i="26" s="1"/>
  <c r="AE188" i="26"/>
  <c r="AF188" i="26"/>
  <c r="AG188" i="26"/>
  <c r="AH188" i="26"/>
  <c r="AI188" i="26"/>
  <c r="AK188" i="26"/>
  <c r="AL188" i="26"/>
  <c r="AM188" i="26"/>
  <c r="AN188" i="26"/>
  <c r="AO188" i="26"/>
  <c r="AP188" i="26"/>
  <c r="AR188" i="26"/>
  <c r="T189" i="26"/>
  <c r="U189" i="26"/>
  <c r="V189" i="26"/>
  <c r="W189" i="26"/>
  <c r="X189" i="26"/>
  <c r="Y189" i="26"/>
  <c r="Z189" i="26"/>
  <c r="AA189" i="26"/>
  <c r="AB189" i="26"/>
  <c r="AC189" i="26"/>
  <c r="AD189" i="26"/>
  <c r="AE189" i="26"/>
  <c r="AF189" i="26"/>
  <c r="AG189" i="26"/>
  <c r="AH189" i="26"/>
  <c r="AQ189" i="26" s="1"/>
  <c r="AI189" i="26"/>
  <c r="AK189" i="26"/>
  <c r="AL189" i="26"/>
  <c r="AM189" i="26"/>
  <c r="AN189" i="26"/>
  <c r="AO189" i="26"/>
  <c r="AP189" i="26"/>
  <c r="AR189" i="26"/>
  <c r="T190" i="26"/>
  <c r="U190" i="26"/>
  <c r="V190" i="26"/>
  <c r="W190" i="26"/>
  <c r="X190" i="26"/>
  <c r="Y190" i="26"/>
  <c r="Z190" i="26"/>
  <c r="AA190" i="26"/>
  <c r="AB190" i="26"/>
  <c r="AC190" i="26"/>
  <c r="AD190" i="26"/>
  <c r="AE190" i="26"/>
  <c r="AF190" i="26"/>
  <c r="AG190" i="26"/>
  <c r="AH190" i="26"/>
  <c r="AQ190" i="26" s="1"/>
  <c r="AI190" i="26"/>
  <c r="AK190" i="26"/>
  <c r="AL190" i="26"/>
  <c r="AM190" i="26"/>
  <c r="AN190" i="26"/>
  <c r="AO190" i="26"/>
  <c r="AP190" i="26"/>
  <c r="AR190" i="26"/>
  <c r="T191" i="26"/>
  <c r="U191" i="26"/>
  <c r="V191" i="26"/>
  <c r="W191" i="26"/>
  <c r="X191" i="26"/>
  <c r="Y191" i="26"/>
  <c r="Z191" i="26"/>
  <c r="AA191" i="26"/>
  <c r="AB191" i="26"/>
  <c r="AC191" i="26"/>
  <c r="AD191" i="26"/>
  <c r="AQ191" i="26" s="1"/>
  <c r="AE191" i="26"/>
  <c r="AF191" i="26"/>
  <c r="AG191" i="26"/>
  <c r="AH191" i="26"/>
  <c r="AI191" i="26"/>
  <c r="AK191" i="26"/>
  <c r="AL191" i="26"/>
  <c r="AM191" i="26"/>
  <c r="AN191" i="26"/>
  <c r="AO191" i="26"/>
  <c r="AP191" i="26"/>
  <c r="AR191" i="26"/>
  <c r="T192" i="26"/>
  <c r="U192" i="26"/>
  <c r="V192" i="26"/>
  <c r="W192" i="26"/>
  <c r="X192" i="26"/>
  <c r="Y192" i="26"/>
  <c r="Z192" i="26"/>
  <c r="AA192" i="26"/>
  <c r="AB192" i="26"/>
  <c r="AC192" i="26"/>
  <c r="AD192" i="26"/>
  <c r="AE192" i="26"/>
  <c r="AF192" i="26"/>
  <c r="AG192" i="26"/>
  <c r="AH192" i="26"/>
  <c r="AQ192" i="26" s="1"/>
  <c r="AI192" i="26"/>
  <c r="AK192" i="26"/>
  <c r="AL192" i="26"/>
  <c r="AM192" i="26"/>
  <c r="AN192" i="26"/>
  <c r="AO192" i="26"/>
  <c r="AP192" i="26"/>
  <c r="AR192" i="26"/>
  <c r="T193" i="26"/>
  <c r="U193" i="26"/>
  <c r="V193" i="26"/>
  <c r="W193" i="26"/>
  <c r="X193" i="26"/>
  <c r="Y193" i="26"/>
  <c r="Z193" i="26"/>
  <c r="AA193" i="26"/>
  <c r="AB193" i="26"/>
  <c r="AC193" i="26"/>
  <c r="AD193" i="26"/>
  <c r="AE193" i="26"/>
  <c r="AF193" i="26"/>
  <c r="AG193" i="26"/>
  <c r="AH193" i="26"/>
  <c r="AI193" i="26"/>
  <c r="AK193" i="26"/>
  <c r="AL193" i="26"/>
  <c r="AM193" i="26"/>
  <c r="AN193" i="26"/>
  <c r="AO193" i="26"/>
  <c r="AP193" i="26"/>
  <c r="AQ193" i="26"/>
  <c r="AR193" i="26"/>
  <c r="T194" i="26"/>
  <c r="U194" i="26"/>
  <c r="V194" i="26"/>
  <c r="W194" i="26"/>
  <c r="X194" i="26"/>
  <c r="Y194" i="26"/>
  <c r="Z194" i="26"/>
  <c r="AA194" i="26"/>
  <c r="AB194" i="26"/>
  <c r="AC194" i="26"/>
  <c r="AD194" i="26"/>
  <c r="AE194" i="26"/>
  <c r="AF194" i="26"/>
  <c r="AG194" i="26"/>
  <c r="AH194" i="26"/>
  <c r="AI194" i="26"/>
  <c r="AK194" i="26"/>
  <c r="AL194" i="26"/>
  <c r="AM194" i="26"/>
  <c r="AN194" i="26"/>
  <c r="AO194" i="26"/>
  <c r="AP194" i="26"/>
  <c r="AQ194" i="26"/>
  <c r="AR194" i="26"/>
  <c r="T195" i="26"/>
  <c r="U195" i="26"/>
  <c r="V195" i="26"/>
  <c r="W195" i="26"/>
  <c r="X195" i="26"/>
  <c r="Y195" i="26"/>
  <c r="Z195" i="26"/>
  <c r="AA195" i="26"/>
  <c r="AB195" i="26"/>
  <c r="AC195" i="26"/>
  <c r="AD195" i="26"/>
  <c r="AQ195" i="26" s="1"/>
  <c r="AE195" i="26"/>
  <c r="AF195" i="26"/>
  <c r="AG195" i="26"/>
  <c r="AH195" i="26"/>
  <c r="AI195" i="26"/>
  <c r="AK195" i="26"/>
  <c r="AL195" i="26"/>
  <c r="AM195" i="26"/>
  <c r="AN195" i="26"/>
  <c r="AO195" i="26"/>
  <c r="AP195" i="26"/>
  <c r="AR195" i="26"/>
  <c r="T196" i="26"/>
  <c r="U196" i="26"/>
  <c r="V196" i="26"/>
  <c r="W196" i="26"/>
  <c r="X196" i="26"/>
  <c r="Y196" i="26"/>
  <c r="Z196" i="26"/>
  <c r="AA196" i="26"/>
  <c r="AB196" i="26"/>
  <c r="AC196" i="26"/>
  <c r="AD196" i="26"/>
  <c r="AE196" i="26"/>
  <c r="AF196" i="26"/>
  <c r="AG196" i="26"/>
  <c r="AH196" i="26"/>
  <c r="AQ196" i="26" s="1"/>
  <c r="AI196" i="26"/>
  <c r="AK196" i="26"/>
  <c r="AL196" i="26"/>
  <c r="AM196" i="26"/>
  <c r="AN196" i="26"/>
  <c r="AO196" i="26"/>
  <c r="AP196" i="26"/>
  <c r="AR196" i="26"/>
  <c r="T197" i="26"/>
  <c r="U197" i="26"/>
  <c r="V197" i="26"/>
  <c r="W197" i="26"/>
  <c r="X197" i="26"/>
  <c r="Y197" i="26"/>
  <c r="Z197" i="26"/>
  <c r="AA197" i="26"/>
  <c r="AB197" i="26"/>
  <c r="AC197" i="26"/>
  <c r="AD197" i="26"/>
  <c r="AQ197" i="26" s="1"/>
  <c r="AE197" i="26"/>
  <c r="AF197" i="26"/>
  <c r="AG197" i="26"/>
  <c r="AH197" i="26"/>
  <c r="AI197" i="26"/>
  <c r="AK197" i="26"/>
  <c r="AL197" i="26"/>
  <c r="AM197" i="26"/>
  <c r="AN197" i="26"/>
  <c r="AO197" i="26"/>
  <c r="AP197" i="26"/>
  <c r="AR197" i="26"/>
  <c r="T198" i="26"/>
  <c r="U198" i="26"/>
  <c r="V198" i="26"/>
  <c r="W198" i="26"/>
  <c r="X198" i="26"/>
  <c r="Y198" i="26"/>
  <c r="Z198" i="26"/>
  <c r="AA198" i="26"/>
  <c r="AB198" i="26"/>
  <c r="AC198" i="26"/>
  <c r="AD198" i="26"/>
  <c r="AE198" i="26"/>
  <c r="AF198" i="26"/>
  <c r="AG198" i="26"/>
  <c r="AH198" i="26"/>
  <c r="AQ198" i="26" s="1"/>
  <c r="AI198" i="26"/>
  <c r="AK198" i="26"/>
  <c r="AL198" i="26"/>
  <c r="AM198" i="26"/>
  <c r="AN198" i="26"/>
  <c r="AO198" i="26"/>
  <c r="AP198" i="26"/>
  <c r="AR198" i="26"/>
  <c r="T199" i="26"/>
  <c r="U199" i="26"/>
  <c r="V199" i="26"/>
  <c r="W199" i="26"/>
  <c r="X199" i="26"/>
  <c r="Y199" i="26"/>
  <c r="Z199" i="26"/>
  <c r="AM199" i="26" s="1"/>
  <c r="AA199" i="26"/>
  <c r="AB199" i="26"/>
  <c r="AC199" i="26"/>
  <c r="AD199" i="26"/>
  <c r="AE199" i="26"/>
  <c r="AF199" i="26"/>
  <c r="AG199" i="26"/>
  <c r="AH199" i="26"/>
  <c r="AI199" i="26"/>
  <c r="AK199" i="26"/>
  <c r="AL199" i="26"/>
  <c r="AN199" i="26"/>
  <c r="AO199" i="26"/>
  <c r="AP199" i="26"/>
  <c r="AQ199" i="26"/>
  <c r="AR199" i="26"/>
  <c r="T200" i="26"/>
  <c r="U200" i="26"/>
  <c r="V200" i="26"/>
  <c r="W200" i="26"/>
  <c r="X200" i="26"/>
  <c r="Y200" i="26"/>
  <c r="Z200" i="26"/>
  <c r="AA200" i="26"/>
  <c r="AB200" i="26"/>
  <c r="AC200" i="26"/>
  <c r="AD200" i="26"/>
  <c r="AE200" i="26"/>
  <c r="AF200" i="26"/>
  <c r="AG200" i="26"/>
  <c r="AH200" i="26"/>
  <c r="AI200" i="26"/>
  <c r="AK200" i="26"/>
  <c r="AL200" i="26"/>
  <c r="AM200" i="26"/>
  <c r="AN200" i="26"/>
  <c r="AO200" i="26"/>
  <c r="AP200" i="26"/>
  <c r="AQ200" i="26"/>
  <c r="AR200" i="26"/>
  <c r="T201" i="26"/>
  <c r="U201" i="26"/>
  <c r="V201" i="26"/>
  <c r="W201" i="26"/>
  <c r="X201" i="26"/>
  <c r="Y201" i="26"/>
  <c r="Z201" i="26"/>
  <c r="AA201" i="26"/>
  <c r="AB201" i="26"/>
  <c r="AC201" i="26"/>
  <c r="AD201" i="26"/>
  <c r="AE201" i="26"/>
  <c r="AF201" i="26"/>
  <c r="AG201" i="26"/>
  <c r="AH201" i="26"/>
  <c r="AQ201" i="26" s="1"/>
  <c r="AI201" i="26"/>
  <c r="AK201" i="26"/>
  <c r="AL201" i="26"/>
  <c r="AM201" i="26"/>
  <c r="AN201" i="26"/>
  <c r="AO201" i="26"/>
  <c r="AP201" i="26"/>
  <c r="AR201" i="26"/>
  <c r="T202" i="26"/>
  <c r="U202" i="26"/>
  <c r="V202" i="26"/>
  <c r="W202" i="26"/>
  <c r="X202" i="26"/>
  <c r="Y202" i="26"/>
  <c r="Z202" i="26"/>
  <c r="AA202" i="26"/>
  <c r="AB202" i="26"/>
  <c r="AC202" i="26"/>
  <c r="AD202" i="26"/>
  <c r="AE202" i="26"/>
  <c r="AF202" i="26"/>
  <c r="AG202" i="26"/>
  <c r="AH202" i="26"/>
  <c r="AQ202" i="26" s="1"/>
  <c r="AI202" i="26"/>
  <c r="AK202" i="26"/>
  <c r="AL202" i="26"/>
  <c r="AM202" i="26"/>
  <c r="AN202" i="26"/>
  <c r="AO202" i="26"/>
  <c r="AP202" i="26"/>
  <c r="AR202" i="26"/>
  <c r="T203" i="26"/>
  <c r="U203" i="26"/>
  <c r="V203" i="26"/>
  <c r="W203" i="26"/>
  <c r="X203" i="26"/>
  <c r="Y203" i="26"/>
  <c r="Z203" i="26"/>
  <c r="AA203" i="26"/>
  <c r="AB203" i="26"/>
  <c r="AC203" i="26"/>
  <c r="AD203" i="26"/>
  <c r="AE203" i="26"/>
  <c r="AF203" i="26"/>
  <c r="AG203" i="26"/>
  <c r="AH203" i="26"/>
  <c r="AQ203" i="26" s="1"/>
  <c r="AI203" i="26"/>
  <c r="AK203" i="26"/>
  <c r="AL203" i="26"/>
  <c r="AM203" i="26"/>
  <c r="AN203" i="26"/>
  <c r="AO203" i="26"/>
  <c r="AP203" i="26"/>
  <c r="AR203" i="26"/>
  <c r="T204" i="26"/>
  <c r="U204" i="26"/>
  <c r="V204" i="26"/>
  <c r="W204" i="26"/>
  <c r="X204" i="26"/>
  <c r="Y204" i="26"/>
  <c r="Z204" i="26"/>
  <c r="AA204" i="26"/>
  <c r="AB204" i="26"/>
  <c r="AC204" i="26"/>
  <c r="AD204" i="26"/>
  <c r="AE204" i="26"/>
  <c r="AF204" i="26"/>
  <c r="AG204" i="26"/>
  <c r="AH204" i="26"/>
  <c r="AQ204" i="26" s="1"/>
  <c r="AI204" i="26"/>
  <c r="AK204" i="26"/>
  <c r="AL204" i="26"/>
  <c r="AM204" i="26"/>
  <c r="AN204" i="26"/>
  <c r="AO204" i="26"/>
  <c r="AP204" i="26"/>
  <c r="AR204" i="26"/>
  <c r="T205" i="26"/>
  <c r="U205" i="26"/>
  <c r="V205" i="26"/>
  <c r="W205" i="26"/>
  <c r="X205" i="26"/>
  <c r="Y205" i="26"/>
  <c r="Z205" i="26"/>
  <c r="AA205" i="26"/>
  <c r="AB205" i="26"/>
  <c r="AC205" i="26"/>
  <c r="AD205" i="26"/>
  <c r="AQ205" i="26" s="1"/>
  <c r="AE205" i="26"/>
  <c r="AF205" i="26"/>
  <c r="AG205" i="26"/>
  <c r="AH205" i="26"/>
  <c r="AI205" i="26"/>
  <c r="AK205" i="26"/>
  <c r="AL205" i="26"/>
  <c r="AM205" i="26"/>
  <c r="AN205" i="26"/>
  <c r="AO205" i="26"/>
  <c r="AP205" i="26"/>
  <c r="AR205" i="26"/>
  <c r="T206" i="26"/>
  <c r="U206" i="26"/>
  <c r="V206" i="26"/>
  <c r="W206" i="26"/>
  <c r="X206" i="26"/>
  <c r="Y206" i="26"/>
  <c r="Z206" i="26"/>
  <c r="AM206" i="26" s="1"/>
  <c r="AA206" i="26"/>
  <c r="AB206" i="26"/>
  <c r="AC206" i="26"/>
  <c r="AD206" i="26"/>
  <c r="AE206" i="26"/>
  <c r="AF206" i="26"/>
  <c r="AG206" i="26"/>
  <c r="AH206" i="26"/>
  <c r="AI206" i="26"/>
  <c r="AK206" i="26"/>
  <c r="AL206" i="26"/>
  <c r="AN206" i="26"/>
  <c r="AO206" i="26"/>
  <c r="AP206" i="26"/>
  <c r="AQ206" i="26"/>
  <c r="AR206" i="26"/>
  <c r="T207" i="26"/>
  <c r="U207" i="26"/>
  <c r="V207" i="26"/>
  <c r="W207" i="26"/>
  <c r="X207" i="26"/>
  <c r="Y207" i="26"/>
  <c r="Z207" i="26"/>
  <c r="AA207" i="26"/>
  <c r="AB207" i="26"/>
  <c r="AC207" i="26"/>
  <c r="AD207" i="26"/>
  <c r="AE207" i="26"/>
  <c r="AF207" i="26"/>
  <c r="AO207" i="26" s="1"/>
  <c r="AG207" i="26"/>
  <c r="AP207" i="26" s="1"/>
  <c r="AH207" i="26"/>
  <c r="AQ207" i="26" s="1"/>
  <c r="AI207" i="26"/>
  <c r="AR207" i="26" s="1"/>
  <c r="AK207" i="26"/>
  <c r="AN207" i="26"/>
  <c r="T208" i="26"/>
  <c r="U208" i="26"/>
  <c r="V208" i="26"/>
  <c r="W208" i="26"/>
  <c r="X208" i="26"/>
  <c r="Y208" i="26"/>
  <c r="Z208" i="26"/>
  <c r="AA208" i="26"/>
  <c r="AB208" i="26"/>
  <c r="AC208" i="26"/>
  <c r="AD208" i="26"/>
  <c r="AE208" i="26"/>
  <c r="AF208" i="26"/>
  <c r="AG208" i="26"/>
  <c r="AH208" i="26"/>
  <c r="AI208" i="26"/>
  <c r="AK208" i="26"/>
  <c r="AL208" i="26"/>
  <c r="AM208" i="26"/>
  <c r="AN208" i="26"/>
  <c r="AO208" i="26"/>
  <c r="AP208" i="26"/>
  <c r="AQ208" i="26"/>
  <c r="AR208" i="26"/>
  <c r="T209" i="26"/>
  <c r="U209" i="26"/>
  <c r="V209" i="26"/>
  <c r="W209" i="26"/>
  <c r="X209" i="26"/>
  <c r="Y209" i="26"/>
  <c r="Z209" i="26"/>
  <c r="AA209" i="26"/>
  <c r="AB209" i="26"/>
  <c r="AC209" i="26"/>
  <c r="AD209" i="26"/>
  <c r="AE209" i="26"/>
  <c r="AF209" i="26"/>
  <c r="AG209" i="26"/>
  <c r="AP209" i="26" s="1"/>
  <c r="AH209" i="26"/>
  <c r="AQ209" i="26" s="1"/>
  <c r="AI209" i="26"/>
  <c r="AR209" i="26" s="1"/>
  <c r="AK209" i="26"/>
  <c r="AL209" i="26"/>
  <c r="AM209" i="26"/>
  <c r="AN209" i="26"/>
  <c r="AO209" i="26"/>
  <c r="T210" i="26"/>
  <c r="U210" i="26"/>
  <c r="V210" i="26"/>
  <c r="W210" i="26"/>
  <c r="X210" i="26"/>
  <c r="Y210" i="26"/>
  <c r="Z210" i="26"/>
  <c r="AA210" i="26"/>
  <c r="AB210" i="26"/>
  <c r="AC210" i="26"/>
  <c r="AD210" i="26"/>
  <c r="AE210" i="26"/>
  <c r="AF210" i="26"/>
  <c r="AG210" i="26"/>
  <c r="AP210" i="26" s="1"/>
  <c r="AH210" i="26"/>
  <c r="AQ210" i="26" s="1"/>
  <c r="AI210" i="26"/>
  <c r="AK210" i="26"/>
  <c r="AL210" i="26"/>
  <c r="AM210" i="26"/>
  <c r="AN210" i="26"/>
  <c r="AO210" i="26"/>
  <c r="AR210" i="26"/>
  <c r="T211" i="26"/>
  <c r="U211" i="26"/>
  <c r="V211" i="26"/>
  <c r="W211" i="26"/>
  <c r="X211" i="26"/>
  <c r="Y211" i="26"/>
  <c r="Z211" i="26"/>
  <c r="AA211" i="26"/>
  <c r="AB211" i="26"/>
  <c r="AC211" i="26"/>
  <c r="AP211" i="26" s="1"/>
  <c r="AD211" i="26"/>
  <c r="AE211" i="26"/>
  <c r="AF211" i="26"/>
  <c r="AG211" i="26"/>
  <c r="AH211" i="26"/>
  <c r="AI211" i="26"/>
  <c r="AK211" i="26"/>
  <c r="AL211" i="26"/>
  <c r="AM211" i="26"/>
  <c r="AN211" i="26"/>
  <c r="AO211" i="26"/>
  <c r="AQ211" i="26"/>
  <c r="AR211" i="26"/>
  <c r="T212" i="26"/>
  <c r="U212" i="26"/>
  <c r="V212" i="26"/>
  <c r="W212" i="26"/>
  <c r="X212" i="26"/>
  <c r="Y212" i="26"/>
  <c r="Z212" i="26"/>
  <c r="AA212" i="26"/>
  <c r="AB212" i="26"/>
  <c r="AC212" i="26"/>
  <c r="AD212" i="26"/>
  <c r="AE212" i="26"/>
  <c r="AF212" i="26"/>
  <c r="AG212" i="26"/>
  <c r="AP212" i="26" s="1"/>
  <c r="AH212" i="26"/>
  <c r="AI212" i="26"/>
  <c r="AR212" i="26" s="1"/>
  <c r="AK212" i="26"/>
  <c r="AL212" i="26"/>
  <c r="AM212" i="26"/>
  <c r="AN212" i="26"/>
  <c r="AO212" i="26"/>
  <c r="AQ212" i="26"/>
  <c r="T213" i="26"/>
  <c r="U213" i="26"/>
  <c r="V213" i="26"/>
  <c r="W213" i="26"/>
  <c r="X213" i="26"/>
  <c r="Y213" i="26"/>
  <c r="Z213" i="26"/>
  <c r="AM213" i="26" s="1"/>
  <c r="AA213" i="26"/>
  <c r="AB213" i="26"/>
  <c r="AC213" i="26"/>
  <c r="AD213" i="26"/>
  <c r="AE213" i="26"/>
  <c r="AF213" i="26"/>
  <c r="AO213" i="26" s="1"/>
  <c r="AG213" i="26"/>
  <c r="AH213" i="26"/>
  <c r="AQ213" i="26" s="1"/>
  <c r="AI213" i="26"/>
  <c r="AK213" i="26"/>
  <c r="AL213" i="26"/>
  <c r="AN213" i="26"/>
  <c r="AP213" i="26"/>
  <c r="AR213" i="26"/>
  <c r="T214" i="26"/>
  <c r="U214" i="26"/>
  <c r="V214" i="26"/>
  <c r="W214" i="26"/>
  <c r="X214" i="26"/>
  <c r="Y214" i="26"/>
  <c r="Z214" i="26"/>
  <c r="AA214" i="26"/>
  <c r="AB214" i="26"/>
  <c r="AC214" i="26"/>
  <c r="AD214" i="26"/>
  <c r="AE214" i="26"/>
  <c r="AF214" i="26"/>
  <c r="AG214" i="26"/>
  <c r="AP214" i="26" s="1"/>
  <c r="AH214" i="26"/>
  <c r="AQ214" i="26" s="1"/>
  <c r="AI214" i="26"/>
  <c r="AR214" i="26" s="1"/>
  <c r="AK214" i="26"/>
  <c r="AL214" i="26"/>
  <c r="AM214" i="26"/>
  <c r="AN214" i="26"/>
  <c r="AO214" i="26"/>
  <c r="T215" i="26"/>
  <c r="U215" i="26"/>
  <c r="V215" i="26"/>
  <c r="W215" i="26"/>
  <c r="X215" i="26"/>
  <c r="Y215" i="26"/>
  <c r="Z215" i="26"/>
  <c r="AA215" i="26"/>
  <c r="AB215" i="26"/>
  <c r="AC215" i="26"/>
  <c r="AD215" i="26"/>
  <c r="AE215" i="26"/>
  <c r="AF215" i="26"/>
  <c r="AG215" i="26"/>
  <c r="AP215" i="26" s="1"/>
  <c r="AH215" i="26"/>
  <c r="AI215" i="26"/>
  <c r="AR215" i="26" s="1"/>
  <c r="AK215" i="26"/>
  <c r="AL215" i="26"/>
  <c r="AM215" i="26"/>
  <c r="AN215" i="26"/>
  <c r="AO215" i="26"/>
  <c r="AQ215" i="26"/>
  <c r="T216" i="26"/>
  <c r="U216" i="26"/>
  <c r="V216" i="26"/>
  <c r="W216" i="26"/>
  <c r="X216" i="26"/>
  <c r="Y216" i="26"/>
  <c r="Z216" i="26"/>
  <c r="AA216" i="26"/>
  <c r="AB216" i="26"/>
  <c r="AC216" i="26"/>
  <c r="AD216" i="26"/>
  <c r="AE216" i="26"/>
  <c r="AF216" i="26"/>
  <c r="AG216" i="26"/>
  <c r="AP216" i="26" s="1"/>
  <c r="AH216" i="26"/>
  <c r="AI216" i="26"/>
  <c r="AR216" i="26" s="1"/>
  <c r="AK216" i="26"/>
  <c r="AL216" i="26"/>
  <c r="AM216" i="26"/>
  <c r="AN216" i="26"/>
  <c r="AO216" i="26"/>
  <c r="AQ216" i="26"/>
  <c r="T217" i="26"/>
  <c r="U217" i="26"/>
  <c r="V217" i="26"/>
  <c r="W217" i="26"/>
  <c r="X217" i="26"/>
  <c r="Y217" i="26"/>
  <c r="Z217" i="26"/>
  <c r="AA217" i="26"/>
  <c r="AB217" i="26"/>
  <c r="AC217" i="26"/>
  <c r="AD217" i="26"/>
  <c r="AE217" i="26"/>
  <c r="AF217" i="26"/>
  <c r="AG217" i="26"/>
  <c r="AP217" i="26" s="1"/>
  <c r="AH217" i="26"/>
  <c r="AQ217" i="26" s="1"/>
  <c r="AI217" i="26"/>
  <c r="AK217" i="26"/>
  <c r="AL217" i="26"/>
  <c r="AM217" i="26"/>
  <c r="AN217" i="26"/>
  <c r="AO217" i="26"/>
  <c r="AR217" i="26"/>
  <c r="T218" i="26"/>
  <c r="U218" i="26"/>
  <c r="V218" i="26"/>
  <c r="W218" i="26"/>
  <c r="X218" i="26"/>
  <c r="Y218" i="26"/>
  <c r="Z218" i="26"/>
  <c r="AA218" i="26"/>
  <c r="AB218" i="26"/>
  <c r="AC218" i="26"/>
  <c r="AD218" i="26"/>
  <c r="AE218" i="26"/>
  <c r="AF218" i="26"/>
  <c r="AG218" i="26"/>
  <c r="AP218" i="26" s="1"/>
  <c r="AH218" i="26"/>
  <c r="AQ218" i="26" s="1"/>
  <c r="AI218" i="26"/>
  <c r="AR218" i="26" s="1"/>
  <c r="AK218" i="26"/>
  <c r="AL218" i="26"/>
  <c r="AM218" i="26"/>
  <c r="AN218" i="26"/>
  <c r="AO218" i="26"/>
  <c r="T219" i="26"/>
  <c r="U219" i="26"/>
  <c r="V219" i="26"/>
  <c r="AM219" i="26" s="1"/>
  <c r="W219" i="26"/>
  <c r="X219" i="26"/>
  <c r="Y219" i="26"/>
  <c r="Z219" i="26"/>
  <c r="AA219" i="26"/>
  <c r="AB219" i="26"/>
  <c r="AC219" i="26"/>
  <c r="AD219" i="26"/>
  <c r="AE219" i="26"/>
  <c r="AF219" i="26"/>
  <c r="AO219" i="26" s="1"/>
  <c r="AG219" i="26"/>
  <c r="AP219" i="26" s="1"/>
  <c r="AH219" i="26"/>
  <c r="AQ219" i="26" s="1"/>
  <c r="AI219" i="26"/>
  <c r="AR219" i="26"/>
  <c r="AN219" i="26"/>
  <c r="T220" i="26"/>
  <c r="U220" i="26"/>
  <c r="V220" i="26"/>
  <c r="W220" i="26"/>
  <c r="X220" i="26"/>
  <c r="Y220" i="26"/>
  <c r="Z220" i="26"/>
  <c r="AA220" i="26"/>
  <c r="AB220" i="26"/>
  <c r="AC220" i="26"/>
  <c r="AD220" i="26"/>
  <c r="AE220" i="26"/>
  <c r="AF220" i="26"/>
  <c r="AO220" i="26" s="1"/>
  <c r="AG220" i="26"/>
  <c r="AH220" i="26"/>
  <c r="AI220" i="26"/>
  <c r="AK220" i="26"/>
  <c r="AL220" i="26"/>
  <c r="AM220" i="26"/>
  <c r="AN220" i="26"/>
  <c r="AP220" i="26"/>
  <c r="AQ220" i="26"/>
  <c r="AR220" i="26"/>
  <c r="T221" i="26"/>
  <c r="U221" i="26"/>
  <c r="V221" i="26"/>
  <c r="W221" i="26"/>
  <c r="X221" i="26"/>
  <c r="Y221" i="26"/>
  <c r="Z221" i="26"/>
  <c r="AA221" i="26"/>
  <c r="AB221" i="26"/>
  <c r="AC221" i="26"/>
  <c r="AD221" i="26"/>
  <c r="AE221" i="26"/>
  <c r="AF221" i="26"/>
  <c r="AO221" i="26" s="1"/>
  <c r="AG221" i="26"/>
  <c r="AH221" i="26"/>
  <c r="AI221" i="26"/>
  <c r="AK221" i="26"/>
  <c r="AL221" i="26"/>
  <c r="AM221" i="26"/>
  <c r="AN221" i="26"/>
  <c r="AP221" i="26"/>
  <c r="AQ221" i="26"/>
  <c r="AR221" i="26"/>
  <c r="T222" i="26"/>
  <c r="U222" i="26"/>
  <c r="V222" i="26"/>
  <c r="W222" i="26"/>
  <c r="X222" i="26"/>
  <c r="Y222" i="26"/>
  <c r="Z222" i="26"/>
  <c r="AA222" i="26"/>
  <c r="AB222" i="26"/>
  <c r="AC222" i="26"/>
  <c r="AD222" i="26"/>
  <c r="AE222" i="26"/>
  <c r="AF222" i="26"/>
  <c r="AO222" i="26" s="1"/>
  <c r="AG222" i="26"/>
  <c r="AH222" i="26"/>
  <c r="AI222" i="26"/>
  <c r="AK222" i="26"/>
  <c r="AL222" i="26"/>
  <c r="AM222" i="26"/>
  <c r="AN222" i="26"/>
  <c r="AP222" i="26"/>
  <c r="AQ222" i="26"/>
  <c r="AR222" i="26"/>
  <c r="T223" i="26"/>
  <c r="U223" i="26"/>
  <c r="V223" i="26"/>
  <c r="W223" i="26"/>
  <c r="X223" i="26"/>
  <c r="Y223" i="26"/>
  <c r="Z223" i="26"/>
  <c r="AA223" i="26"/>
  <c r="AB223" i="26"/>
  <c r="AC223" i="26"/>
  <c r="AD223" i="26"/>
  <c r="AE223" i="26"/>
  <c r="AF223" i="26"/>
  <c r="AO223" i="26" s="1"/>
  <c r="AG223" i="26"/>
  <c r="AH223" i="26"/>
  <c r="AI223" i="26"/>
  <c r="AK223" i="26"/>
  <c r="AL223" i="26"/>
  <c r="AM223" i="26"/>
  <c r="AN223" i="26"/>
  <c r="AP223" i="26"/>
  <c r="AQ223" i="26"/>
  <c r="AR223" i="26"/>
  <c r="T224" i="26"/>
  <c r="U224" i="26"/>
  <c r="V224" i="26"/>
  <c r="AM224" i="26" s="1"/>
  <c r="W224" i="26"/>
  <c r="X224" i="26"/>
  <c r="Y224" i="26"/>
  <c r="Z224" i="26"/>
  <c r="AA224" i="26"/>
  <c r="AB224" i="26"/>
  <c r="AC224" i="26"/>
  <c r="AD224" i="26"/>
  <c r="AE224" i="26"/>
  <c r="AF224" i="26"/>
  <c r="AG224" i="26"/>
  <c r="AP224" i="26" s="1"/>
  <c r="AH224" i="26"/>
  <c r="AI224" i="26"/>
  <c r="AR224" i="26" s="1"/>
  <c r="AK224" i="26"/>
  <c r="AN224" i="26"/>
  <c r="AQ224" i="26"/>
  <c r="T225" i="26"/>
  <c r="U225" i="26"/>
  <c r="V225" i="26"/>
  <c r="W225" i="26"/>
  <c r="X225" i="26"/>
  <c r="Y225" i="26"/>
  <c r="Z225" i="26"/>
  <c r="AA225" i="26"/>
  <c r="AB225" i="26"/>
  <c r="AC225" i="26"/>
  <c r="AD225" i="26"/>
  <c r="AE225" i="26"/>
  <c r="AF225" i="26"/>
  <c r="AG225" i="26"/>
  <c r="AP225" i="26" s="1"/>
  <c r="AH225" i="26"/>
  <c r="AI225" i="26"/>
  <c r="AR225" i="26" s="1"/>
  <c r="AK225" i="26"/>
  <c r="AL225" i="26"/>
  <c r="AM225" i="26"/>
  <c r="AN225" i="26"/>
  <c r="AO225" i="26"/>
  <c r="AQ225" i="26"/>
  <c r="T226" i="26"/>
  <c r="U226" i="26"/>
  <c r="V226" i="26"/>
  <c r="W226" i="26"/>
  <c r="X226" i="26"/>
  <c r="Y226" i="26"/>
  <c r="Z226" i="26"/>
  <c r="AA226" i="26"/>
  <c r="AB226" i="26"/>
  <c r="AC226" i="26"/>
  <c r="AD226" i="26"/>
  <c r="AE226" i="26"/>
  <c r="AF226" i="26"/>
  <c r="AG226" i="26"/>
  <c r="AP226" i="26" s="1"/>
  <c r="AH226" i="26"/>
  <c r="AI226" i="26"/>
  <c r="AR226" i="26" s="1"/>
  <c r="AK226" i="26"/>
  <c r="AL226" i="26"/>
  <c r="AM226" i="26"/>
  <c r="AN226" i="26"/>
  <c r="AO226" i="26"/>
  <c r="AQ226" i="26"/>
  <c r="T227" i="26"/>
  <c r="U227" i="26"/>
  <c r="V227" i="26"/>
  <c r="W227" i="26"/>
  <c r="X227" i="26"/>
  <c r="Y227" i="26"/>
  <c r="Z227" i="26"/>
  <c r="AA227" i="26"/>
  <c r="AB227" i="26"/>
  <c r="AC227" i="26"/>
  <c r="AD227" i="26"/>
  <c r="AE227" i="26"/>
  <c r="AF227" i="26"/>
  <c r="AG227" i="26"/>
  <c r="AP227" i="26" s="1"/>
  <c r="AH227" i="26"/>
  <c r="AQ227" i="26" s="1"/>
  <c r="AI227" i="26"/>
  <c r="AK227" i="26"/>
  <c r="AL227" i="26"/>
  <c r="AM227" i="26"/>
  <c r="AN227" i="26"/>
  <c r="AO227" i="26"/>
  <c r="AR227" i="26"/>
  <c r="T228" i="26"/>
  <c r="U228" i="26"/>
  <c r="V228" i="26"/>
  <c r="W228" i="26"/>
  <c r="X228" i="26"/>
  <c r="Y228" i="26"/>
  <c r="Z228" i="26"/>
  <c r="AA228" i="26"/>
  <c r="AB228" i="26"/>
  <c r="AC228" i="26"/>
  <c r="AD228" i="26"/>
  <c r="AE228" i="26"/>
  <c r="AF228" i="26"/>
  <c r="AG228" i="26"/>
  <c r="AP228" i="26" s="1"/>
  <c r="AH228" i="26"/>
  <c r="AQ228" i="26" s="1"/>
  <c r="AI228" i="26"/>
  <c r="AR228" i="26" s="1"/>
  <c r="AK228" i="26"/>
  <c r="AL228" i="26"/>
  <c r="AM228" i="26"/>
  <c r="AN228" i="26"/>
  <c r="AO228" i="26"/>
  <c r="T229" i="26"/>
  <c r="U229" i="26"/>
  <c r="V229" i="26"/>
  <c r="W229" i="26"/>
  <c r="X229" i="26"/>
  <c r="Y229" i="26"/>
  <c r="Z229" i="26"/>
  <c r="AA229" i="26"/>
  <c r="AB229" i="26"/>
  <c r="AC229" i="26"/>
  <c r="AD229" i="26"/>
  <c r="AE229" i="26"/>
  <c r="AF229" i="26"/>
  <c r="AG229" i="26"/>
  <c r="AP229" i="26" s="1"/>
  <c r="AH229" i="26"/>
  <c r="AQ229" i="26" s="1"/>
  <c r="AI229" i="26"/>
  <c r="AR229" i="26" s="1"/>
  <c r="AK229" i="26"/>
  <c r="AL229" i="26"/>
  <c r="AM229" i="26"/>
  <c r="AN229" i="26"/>
  <c r="AO229" i="26"/>
  <c r="T230" i="26"/>
  <c r="U230" i="26"/>
  <c r="V230" i="26"/>
  <c r="W230" i="26"/>
  <c r="X230" i="26"/>
  <c r="Y230" i="26"/>
  <c r="Z230" i="26"/>
  <c r="AA230" i="26"/>
  <c r="AB230" i="26"/>
  <c r="AC230" i="26"/>
  <c r="AD230" i="26"/>
  <c r="AE230" i="26"/>
  <c r="AF230" i="26"/>
  <c r="AG230" i="26"/>
  <c r="AP230" i="26" s="1"/>
  <c r="AH230" i="26"/>
  <c r="AQ230" i="26" s="1"/>
  <c r="AI230" i="26"/>
  <c r="AK230" i="26"/>
  <c r="AL230" i="26"/>
  <c r="AM230" i="26"/>
  <c r="AN230" i="26"/>
  <c r="AO230" i="26"/>
  <c r="AR230" i="26"/>
  <c r="T231" i="26"/>
  <c r="U231" i="26"/>
  <c r="V231" i="26"/>
  <c r="W231" i="26"/>
  <c r="X231" i="26"/>
  <c r="Y231" i="26"/>
  <c r="Z231" i="26"/>
  <c r="AA231" i="26"/>
  <c r="AB231" i="26"/>
  <c r="AC231" i="26"/>
  <c r="AD231" i="26"/>
  <c r="AE231" i="26"/>
  <c r="AF231" i="26"/>
  <c r="AG231" i="26"/>
  <c r="AP231" i="26" s="1"/>
  <c r="AH231" i="26"/>
  <c r="AI231" i="26"/>
  <c r="AR231" i="26" s="1"/>
  <c r="AK231" i="26"/>
  <c r="AL231" i="26"/>
  <c r="AM231" i="26"/>
  <c r="AN231" i="26"/>
  <c r="AO231" i="26"/>
  <c r="AQ231" i="26"/>
  <c r="T232" i="26"/>
  <c r="U232" i="26"/>
  <c r="V232" i="26"/>
  <c r="W232" i="26"/>
  <c r="X232" i="26"/>
  <c r="Y232" i="26"/>
  <c r="Z232" i="26"/>
  <c r="AA232" i="26"/>
  <c r="AB232" i="26"/>
  <c r="AC232" i="26"/>
  <c r="AD232" i="26"/>
  <c r="AE232" i="26"/>
  <c r="AF232" i="26"/>
  <c r="AO232" i="26" s="1"/>
  <c r="AG232" i="26"/>
  <c r="AP232" i="26" s="1"/>
  <c r="AH232" i="26"/>
  <c r="AQ232" i="26" s="1"/>
  <c r="AI232" i="26"/>
  <c r="AR232" i="26" s="1"/>
  <c r="AN232" i="26"/>
  <c r="T233" i="26"/>
  <c r="U233" i="26"/>
  <c r="V233" i="26"/>
  <c r="W233" i="26"/>
  <c r="X233" i="26"/>
  <c r="Y233" i="26"/>
  <c r="Z233" i="26"/>
  <c r="AA233" i="26"/>
  <c r="AB233" i="26"/>
  <c r="AC233" i="26"/>
  <c r="AD233" i="26"/>
  <c r="AE233" i="26"/>
  <c r="AF233" i="26"/>
  <c r="AO233" i="26" s="1"/>
  <c r="AG233" i="26"/>
  <c r="AH233" i="26"/>
  <c r="AI233" i="26"/>
  <c r="AK233" i="26"/>
  <c r="AL233" i="26"/>
  <c r="AM233" i="26"/>
  <c r="AN233" i="26"/>
  <c r="AP233" i="26"/>
  <c r="AQ233" i="26"/>
  <c r="AR233" i="26"/>
  <c r="T234" i="26"/>
  <c r="U234" i="26"/>
  <c r="V234" i="26"/>
  <c r="W234" i="26"/>
  <c r="X234" i="26"/>
  <c r="Y234" i="26"/>
  <c r="Z234" i="26"/>
  <c r="AA234" i="26"/>
  <c r="AB234" i="26"/>
  <c r="AC234" i="26"/>
  <c r="AD234" i="26"/>
  <c r="AE234" i="26"/>
  <c r="AF234" i="26"/>
  <c r="AO234" i="26" s="1"/>
  <c r="AG234" i="26"/>
  <c r="AH234" i="26"/>
  <c r="AI234" i="26"/>
  <c r="AK234" i="26"/>
  <c r="AL234" i="26"/>
  <c r="AM234" i="26"/>
  <c r="AN234" i="26"/>
  <c r="AP234" i="26"/>
  <c r="AQ234" i="26"/>
  <c r="AR234" i="26"/>
  <c r="T235" i="26"/>
  <c r="U235" i="26"/>
  <c r="V235" i="26"/>
  <c r="W235" i="26"/>
  <c r="X235" i="26"/>
  <c r="Y235" i="26"/>
  <c r="Z235" i="26"/>
  <c r="AA235" i="26"/>
  <c r="AB235" i="26"/>
  <c r="AC235" i="26"/>
  <c r="AD235" i="26"/>
  <c r="AE235" i="26"/>
  <c r="AF235" i="26"/>
  <c r="AO235" i="26" s="1"/>
  <c r="AG235" i="26"/>
  <c r="AH235" i="26"/>
  <c r="AI235" i="26"/>
  <c r="AK235" i="26"/>
  <c r="AL235" i="26"/>
  <c r="AM235" i="26"/>
  <c r="AN235" i="26"/>
  <c r="AP235" i="26"/>
  <c r="AQ235" i="26"/>
  <c r="AR235" i="26"/>
  <c r="T236" i="26"/>
  <c r="U236" i="26"/>
  <c r="V236" i="26"/>
  <c r="W236" i="26"/>
  <c r="X236" i="26"/>
  <c r="Y236" i="26"/>
  <c r="Z236" i="26"/>
  <c r="AA236" i="26"/>
  <c r="AB236" i="26"/>
  <c r="AC236" i="26"/>
  <c r="AD236" i="26"/>
  <c r="AE236" i="26"/>
  <c r="AF236" i="26"/>
  <c r="AO236" i="26" s="1"/>
  <c r="AG236" i="26"/>
  <c r="AP236" i="26" s="1"/>
  <c r="AH236" i="26"/>
  <c r="AQ236" i="26" s="1"/>
  <c r="AI236" i="26"/>
  <c r="AR236" i="26"/>
  <c r="AM236" i="26"/>
  <c r="AN236" i="26"/>
  <c r="T237" i="26"/>
  <c r="U237" i="26"/>
  <c r="V237" i="26"/>
  <c r="W237" i="26"/>
  <c r="X237" i="26"/>
  <c r="Y237" i="26"/>
  <c r="Z237" i="26"/>
  <c r="AA237" i="26"/>
  <c r="AB237" i="26"/>
  <c r="AC237" i="26"/>
  <c r="AD237" i="26"/>
  <c r="AE237" i="26"/>
  <c r="AF237" i="26"/>
  <c r="AG237" i="26"/>
  <c r="AP237" i="26" s="1"/>
  <c r="AH237" i="26"/>
  <c r="AQ237" i="26" s="1"/>
  <c r="AI237" i="26"/>
  <c r="AK237" i="26"/>
  <c r="AL237" i="26"/>
  <c r="AM237" i="26"/>
  <c r="AN237" i="26"/>
  <c r="AO237" i="26"/>
  <c r="AR237" i="26"/>
  <c r="T238" i="26"/>
  <c r="U238" i="26"/>
  <c r="V238" i="26"/>
  <c r="W238" i="26"/>
  <c r="X238" i="26"/>
  <c r="Y238" i="26"/>
  <c r="Z238" i="26"/>
  <c r="AA238" i="26"/>
  <c r="AB238" i="26"/>
  <c r="AC238" i="26"/>
  <c r="AD238" i="26"/>
  <c r="AE238" i="26"/>
  <c r="AF238" i="26"/>
  <c r="AG238" i="26"/>
  <c r="AP238" i="26" s="1"/>
  <c r="AH238" i="26"/>
  <c r="AQ238" i="26" s="1"/>
  <c r="AI238" i="26"/>
  <c r="AR238" i="26" s="1"/>
  <c r="AK238" i="26"/>
  <c r="AL238" i="26"/>
  <c r="AM238" i="26"/>
  <c r="AN238" i="26"/>
  <c r="AO238" i="26"/>
  <c r="T239" i="26"/>
  <c r="U239" i="26"/>
  <c r="V239" i="26"/>
  <c r="W239" i="26"/>
  <c r="X239" i="26"/>
  <c r="Y239" i="26"/>
  <c r="Z239" i="26"/>
  <c r="AA239" i="26"/>
  <c r="AB239" i="26"/>
  <c r="AC239" i="26"/>
  <c r="AD239" i="26"/>
  <c r="AE239" i="26"/>
  <c r="AF239" i="26"/>
  <c r="AG239" i="26"/>
  <c r="AP239" i="26" s="1"/>
  <c r="AH239" i="26"/>
  <c r="AQ239" i="26" s="1"/>
  <c r="AI239" i="26"/>
  <c r="AK239" i="26"/>
  <c r="AL239" i="26"/>
  <c r="AM239" i="26"/>
  <c r="AN239" i="26"/>
  <c r="AO239" i="26"/>
  <c r="AR239" i="26"/>
  <c r="T240" i="26"/>
  <c r="U240" i="26"/>
  <c r="V240" i="26"/>
  <c r="W240" i="26"/>
  <c r="X240" i="26"/>
  <c r="Y240" i="26"/>
  <c r="Z240" i="26"/>
  <c r="AA240" i="26"/>
  <c r="AB240" i="26"/>
  <c r="AC240" i="26"/>
  <c r="AD240" i="26"/>
  <c r="AE240" i="26"/>
  <c r="AF240" i="26"/>
  <c r="AG240" i="26"/>
  <c r="AP240" i="26" s="1"/>
  <c r="AH240" i="26"/>
  <c r="AQ240" i="26" s="1"/>
  <c r="AI240" i="26"/>
  <c r="AR240" i="26" s="1"/>
  <c r="AK240" i="26"/>
  <c r="AL240" i="26"/>
  <c r="AM240" i="26"/>
  <c r="AN240" i="26"/>
  <c r="AO240" i="26"/>
  <c r="T241" i="26"/>
  <c r="U241" i="26"/>
  <c r="V241" i="26"/>
  <c r="W241" i="26"/>
  <c r="X241" i="26"/>
  <c r="Y241" i="26"/>
  <c r="Z241" i="26"/>
  <c r="AA241" i="26"/>
  <c r="AB241" i="26"/>
  <c r="AC241" i="26"/>
  <c r="AD241" i="26"/>
  <c r="AE241" i="26"/>
  <c r="AF241" i="26"/>
  <c r="AG241" i="26"/>
  <c r="AP241" i="26" s="1"/>
  <c r="AH241" i="26"/>
  <c r="AQ241" i="26" s="1"/>
  <c r="AI241" i="26"/>
  <c r="AR241" i="26" s="1"/>
  <c r="AK241" i="26"/>
  <c r="AL241" i="26"/>
  <c r="AM241" i="26"/>
  <c r="AN241" i="26"/>
  <c r="AO241" i="26"/>
  <c r="T242" i="26"/>
  <c r="U242" i="26"/>
  <c r="V242" i="26"/>
  <c r="W242" i="26"/>
  <c r="X242" i="26"/>
  <c r="Y242" i="26"/>
  <c r="Z242" i="26"/>
  <c r="AA242" i="26"/>
  <c r="AB242" i="26"/>
  <c r="AC242" i="26"/>
  <c r="AD242" i="26"/>
  <c r="AE242" i="26"/>
  <c r="AF242" i="26"/>
  <c r="AG242" i="26"/>
  <c r="AP242" i="26" s="1"/>
  <c r="AH242" i="26"/>
  <c r="AQ242" i="26" s="1"/>
  <c r="AI242" i="26"/>
  <c r="AR242" i="26" s="1"/>
  <c r="AK242" i="26"/>
  <c r="AL242" i="26"/>
  <c r="AM242" i="26"/>
  <c r="AN242" i="26"/>
  <c r="AO242" i="26"/>
  <c r="T243" i="26"/>
  <c r="U243" i="26"/>
  <c r="V243" i="26"/>
  <c r="W243" i="26"/>
  <c r="X243" i="26"/>
  <c r="Y243" i="26"/>
  <c r="Z243" i="26"/>
  <c r="AA243" i="26"/>
  <c r="AB243" i="26"/>
  <c r="AC243" i="26"/>
  <c r="AD243" i="26"/>
  <c r="AE243" i="26"/>
  <c r="AF243" i="26"/>
  <c r="AG243" i="26"/>
  <c r="AH243" i="26"/>
  <c r="AI243" i="26"/>
  <c r="AK243" i="26"/>
  <c r="AL243" i="26"/>
  <c r="AM243" i="26"/>
  <c r="AN243" i="26"/>
  <c r="AO243" i="26"/>
  <c r="AP243" i="26"/>
  <c r="AQ243" i="26"/>
  <c r="AR243" i="26"/>
  <c r="T244" i="26"/>
  <c r="AK244" i="26" s="1"/>
  <c r="U244" i="26"/>
  <c r="V244" i="26"/>
  <c r="W244" i="26"/>
  <c r="X244" i="26"/>
  <c r="Y244" i="26"/>
  <c r="Z244" i="26"/>
  <c r="AA244" i="26"/>
  <c r="AB244" i="26"/>
  <c r="AC244" i="26"/>
  <c r="AD244" i="26"/>
  <c r="AE244" i="26"/>
  <c r="AF244" i="26"/>
  <c r="AG244" i="26"/>
  <c r="AP244" i="26" s="1"/>
  <c r="AH244" i="26"/>
  <c r="AQ244" i="26" s="1"/>
  <c r="AI244" i="26"/>
  <c r="AR244" i="26"/>
  <c r="AM244" i="26"/>
  <c r="AN244" i="26"/>
  <c r="AO244" i="26"/>
  <c r="T245" i="26"/>
  <c r="AK245" i="26" s="1"/>
  <c r="U245" i="26"/>
  <c r="V245" i="26"/>
  <c r="W245" i="26"/>
  <c r="AN245" i="26" s="1"/>
  <c r="X245" i="26"/>
  <c r="Y245" i="26"/>
  <c r="Z245" i="26"/>
  <c r="AA245" i="26"/>
  <c r="AB245" i="26"/>
  <c r="AC245" i="26"/>
  <c r="AD245" i="26"/>
  <c r="AE245" i="26"/>
  <c r="AF245" i="26"/>
  <c r="AO245" i="26" s="1"/>
  <c r="AG245" i="26"/>
  <c r="AH245" i="26"/>
  <c r="AQ245" i="26" s="1"/>
  <c r="AI245" i="26"/>
  <c r="AM245" i="26"/>
  <c r="T246" i="26"/>
  <c r="U246" i="26"/>
  <c r="V246" i="26"/>
  <c r="W246" i="26"/>
  <c r="X246" i="26"/>
  <c r="Y246" i="26"/>
  <c r="Z246" i="26"/>
  <c r="AA246" i="26"/>
  <c r="AB246" i="26"/>
  <c r="AC246" i="26"/>
  <c r="AD246" i="26"/>
  <c r="AE246" i="26"/>
  <c r="AF246" i="26"/>
  <c r="AG246" i="26"/>
  <c r="AH246" i="26"/>
  <c r="AI246" i="26"/>
  <c r="AK246" i="26"/>
  <c r="AL246" i="26"/>
  <c r="AM246" i="26"/>
  <c r="AN246" i="26"/>
  <c r="AO246" i="26"/>
  <c r="AP246" i="26"/>
  <c r="AQ246" i="26"/>
  <c r="AR246" i="26"/>
  <c r="T247" i="26"/>
  <c r="U247" i="26"/>
  <c r="V247" i="26"/>
  <c r="W247" i="26"/>
  <c r="X247" i="26"/>
  <c r="Y247" i="26"/>
  <c r="Z247" i="26"/>
  <c r="AA247" i="26"/>
  <c r="AB247" i="26"/>
  <c r="AC247" i="26"/>
  <c r="AD247" i="26"/>
  <c r="AE247" i="26"/>
  <c r="AF247" i="26"/>
  <c r="AG247" i="26"/>
  <c r="AH247" i="26"/>
  <c r="AI247" i="26"/>
  <c r="AK247" i="26"/>
  <c r="AL247" i="26"/>
  <c r="AM247" i="26"/>
  <c r="AN247" i="26"/>
  <c r="AO247" i="26"/>
  <c r="AP247" i="26"/>
  <c r="AQ247" i="26"/>
  <c r="AR247" i="26"/>
  <c r="T248" i="26"/>
  <c r="U248" i="26"/>
  <c r="V248" i="26"/>
  <c r="W248" i="26"/>
  <c r="X248" i="26"/>
  <c r="Y248" i="26"/>
  <c r="Z248" i="26"/>
  <c r="AA248" i="26"/>
  <c r="AB248" i="26"/>
  <c r="AC248" i="26"/>
  <c r="AD248" i="26"/>
  <c r="AE248" i="26"/>
  <c r="AF248" i="26"/>
  <c r="AG248" i="26"/>
  <c r="AH248" i="26"/>
  <c r="AI248" i="26"/>
  <c r="AK248" i="26"/>
  <c r="AL248" i="26"/>
  <c r="AM248" i="26"/>
  <c r="AN248" i="26"/>
  <c r="AO248" i="26"/>
  <c r="AP248" i="26"/>
  <c r="AQ248" i="26"/>
  <c r="AR248" i="26"/>
  <c r="T249" i="26"/>
  <c r="U249" i="26"/>
  <c r="V249" i="26"/>
  <c r="W249" i="26"/>
  <c r="X249" i="26"/>
  <c r="Y249" i="26"/>
  <c r="Z249" i="26"/>
  <c r="AA249" i="26"/>
  <c r="AB249" i="26"/>
  <c r="AC249" i="26"/>
  <c r="AD249" i="26"/>
  <c r="AE249" i="26"/>
  <c r="AF249" i="26"/>
  <c r="AG249" i="26"/>
  <c r="AH249" i="26"/>
  <c r="AI249" i="26"/>
  <c r="AK249" i="26"/>
  <c r="AL249" i="26"/>
  <c r="AM249" i="26"/>
  <c r="AN249" i="26"/>
  <c r="AO249" i="26"/>
  <c r="AP249" i="26"/>
  <c r="AQ249" i="26"/>
  <c r="AR249" i="26"/>
  <c r="T250" i="26"/>
  <c r="U250" i="26"/>
  <c r="V250" i="26"/>
  <c r="W250" i="26"/>
  <c r="X250" i="26"/>
  <c r="Y250" i="26"/>
  <c r="Z250" i="26"/>
  <c r="AA250" i="26"/>
  <c r="AB250" i="26"/>
  <c r="AC250" i="26"/>
  <c r="AD250" i="26"/>
  <c r="AE250" i="26"/>
  <c r="AF250" i="26"/>
  <c r="AG250" i="26"/>
  <c r="AH250" i="26"/>
  <c r="AI250" i="26"/>
  <c r="AK250" i="26"/>
  <c r="AL250" i="26"/>
  <c r="AM250" i="26"/>
  <c r="AN250" i="26"/>
  <c r="AO250" i="26"/>
  <c r="AP250" i="26"/>
  <c r="AQ250" i="26"/>
  <c r="AR250" i="26"/>
  <c r="T251" i="26"/>
  <c r="U251" i="26"/>
  <c r="V251" i="26"/>
  <c r="W251" i="26"/>
  <c r="X251" i="26"/>
  <c r="Y251" i="26"/>
  <c r="Z251" i="26"/>
  <c r="AA251" i="26"/>
  <c r="AB251" i="26"/>
  <c r="AC251" i="26"/>
  <c r="AD251" i="26"/>
  <c r="AE251" i="26"/>
  <c r="AF251" i="26"/>
  <c r="AG251" i="26"/>
  <c r="AH251" i="26"/>
  <c r="AI251" i="26"/>
  <c r="AK251" i="26"/>
  <c r="AL251" i="26"/>
  <c r="AM251" i="26"/>
  <c r="AN251" i="26"/>
  <c r="AO251" i="26"/>
  <c r="AP251" i="26"/>
  <c r="AQ251" i="26"/>
  <c r="AR251" i="26"/>
  <c r="T252" i="26"/>
  <c r="U252" i="26"/>
  <c r="V252" i="26"/>
  <c r="W252" i="26"/>
  <c r="X252" i="26"/>
  <c r="Y252" i="26"/>
  <c r="Z252" i="26"/>
  <c r="AA252" i="26"/>
  <c r="AB252" i="26"/>
  <c r="AC252" i="26"/>
  <c r="AD252" i="26"/>
  <c r="AE252" i="26"/>
  <c r="AF252" i="26"/>
  <c r="AG252" i="26"/>
  <c r="AH252" i="26"/>
  <c r="AI252" i="26"/>
  <c r="AK252" i="26"/>
  <c r="AL252" i="26"/>
  <c r="AM252" i="26"/>
  <c r="AN252" i="26"/>
  <c r="AO252" i="26"/>
  <c r="AP252" i="26"/>
  <c r="AQ252" i="26"/>
  <c r="AR252" i="26"/>
  <c r="T253" i="26"/>
  <c r="U253" i="26"/>
  <c r="V253" i="26"/>
  <c r="W253" i="26"/>
  <c r="X253" i="26"/>
  <c r="Y253" i="26"/>
  <c r="Z253" i="26"/>
  <c r="AA253" i="26"/>
  <c r="AB253" i="26"/>
  <c r="AC253" i="26"/>
  <c r="AD253" i="26"/>
  <c r="AE253" i="26"/>
  <c r="AF253" i="26"/>
  <c r="AG253" i="26"/>
  <c r="AH253" i="26"/>
  <c r="AI253" i="26"/>
  <c r="AK253" i="26"/>
  <c r="AL253" i="26"/>
  <c r="AM253" i="26"/>
  <c r="AN253" i="26"/>
  <c r="AO253" i="26"/>
  <c r="AP253" i="26"/>
  <c r="AQ253" i="26"/>
  <c r="AR253" i="26"/>
  <c r="T254" i="26"/>
  <c r="U254" i="26"/>
  <c r="V254" i="26"/>
  <c r="W254" i="26"/>
  <c r="X254" i="26"/>
  <c r="Y254" i="26"/>
  <c r="Z254" i="26"/>
  <c r="AA254" i="26"/>
  <c r="AB254" i="26"/>
  <c r="AC254" i="26"/>
  <c r="AD254" i="26"/>
  <c r="AE254" i="26"/>
  <c r="AF254" i="26"/>
  <c r="AG254" i="26"/>
  <c r="AH254" i="26"/>
  <c r="AI254" i="26"/>
  <c r="AK254" i="26"/>
  <c r="AL254" i="26"/>
  <c r="AM254" i="26"/>
  <c r="AN254" i="26"/>
  <c r="AO254" i="26"/>
  <c r="AP254" i="26"/>
  <c r="AQ254" i="26"/>
  <c r="AR254" i="26"/>
  <c r="T255" i="26"/>
  <c r="U255" i="26"/>
  <c r="V255" i="26"/>
  <c r="W255" i="26"/>
  <c r="X255" i="26"/>
  <c r="Y255" i="26"/>
  <c r="Z255" i="26"/>
  <c r="AA255" i="26"/>
  <c r="AB255" i="26"/>
  <c r="AC255" i="26"/>
  <c r="AD255" i="26"/>
  <c r="AE255" i="26"/>
  <c r="AF255" i="26"/>
  <c r="AG255" i="26"/>
  <c r="AH255" i="26"/>
  <c r="AI255" i="26"/>
  <c r="AK255" i="26"/>
  <c r="AL255" i="26"/>
  <c r="AM255" i="26"/>
  <c r="AN255" i="26"/>
  <c r="AO255" i="26"/>
  <c r="AP255" i="26"/>
  <c r="AQ255" i="26"/>
  <c r="AR255" i="26"/>
  <c r="T256" i="26"/>
  <c r="U256" i="26"/>
  <c r="V256" i="26"/>
  <c r="W256" i="26"/>
  <c r="X256" i="26"/>
  <c r="Y256" i="26"/>
  <c r="Z256" i="26"/>
  <c r="AA256" i="26"/>
  <c r="AB256" i="26"/>
  <c r="AC256" i="26"/>
  <c r="AD256" i="26"/>
  <c r="AE256" i="26"/>
  <c r="AF256" i="26"/>
  <c r="AG256" i="26"/>
  <c r="AH256" i="26"/>
  <c r="AI256" i="26"/>
  <c r="AK256" i="26"/>
  <c r="AL256" i="26"/>
  <c r="AM256" i="26"/>
  <c r="AN256" i="26"/>
  <c r="AO256" i="26"/>
  <c r="AP256" i="26"/>
  <c r="AQ256" i="26"/>
  <c r="AR256" i="26"/>
  <c r="T257" i="26"/>
  <c r="U257" i="26"/>
  <c r="V257" i="26"/>
  <c r="W257" i="26"/>
  <c r="X257" i="26"/>
  <c r="Y257" i="26"/>
  <c r="Z257" i="26"/>
  <c r="AA257" i="26"/>
  <c r="AB257" i="26"/>
  <c r="AC257" i="26"/>
  <c r="AD257" i="26"/>
  <c r="AE257" i="26"/>
  <c r="AF257" i="26"/>
  <c r="AG257" i="26"/>
  <c r="AH257" i="26"/>
  <c r="AI257" i="26"/>
  <c r="AK257" i="26"/>
  <c r="AL257" i="26"/>
  <c r="AM257" i="26"/>
  <c r="AN257" i="26"/>
  <c r="AO257" i="26"/>
  <c r="AP257" i="26"/>
  <c r="AQ257" i="26"/>
  <c r="AR257" i="26"/>
  <c r="T258" i="26"/>
  <c r="U258" i="26"/>
  <c r="V258" i="26"/>
  <c r="W258" i="26"/>
  <c r="X258" i="26"/>
  <c r="Y258" i="26"/>
  <c r="Z258" i="26"/>
  <c r="AA258" i="26"/>
  <c r="AB258" i="26"/>
  <c r="AC258" i="26"/>
  <c r="AD258" i="26"/>
  <c r="AE258" i="26"/>
  <c r="AF258" i="26"/>
  <c r="AG258" i="26"/>
  <c r="AH258" i="26"/>
  <c r="AI258" i="26"/>
  <c r="AK258" i="26"/>
  <c r="AL258" i="26"/>
  <c r="AM258" i="26"/>
  <c r="AN258" i="26"/>
  <c r="AO258" i="26"/>
  <c r="AP258" i="26"/>
  <c r="AQ258" i="26"/>
  <c r="AR258" i="26"/>
  <c r="T259" i="26"/>
  <c r="U259" i="26"/>
  <c r="V259" i="26"/>
  <c r="W259" i="26"/>
  <c r="X259" i="26"/>
  <c r="Y259" i="26"/>
  <c r="Z259" i="26"/>
  <c r="AA259" i="26"/>
  <c r="AB259" i="26"/>
  <c r="AC259" i="26"/>
  <c r="AD259" i="26"/>
  <c r="AE259" i="26"/>
  <c r="AF259" i="26"/>
  <c r="AG259" i="26"/>
  <c r="AH259" i="26"/>
  <c r="AI259" i="26"/>
  <c r="AK259" i="26"/>
  <c r="AL259" i="26"/>
  <c r="AM259" i="26"/>
  <c r="AN259" i="26"/>
  <c r="AO259" i="26"/>
  <c r="AP259" i="26"/>
  <c r="AQ259" i="26"/>
  <c r="AR259" i="26"/>
  <c r="T260" i="26"/>
  <c r="U260" i="26"/>
  <c r="V260" i="26"/>
  <c r="W260" i="26"/>
  <c r="X260" i="26"/>
  <c r="Y260" i="26"/>
  <c r="Z260" i="26"/>
  <c r="AA260" i="26"/>
  <c r="AB260" i="26"/>
  <c r="AC260" i="26"/>
  <c r="AD260" i="26"/>
  <c r="AE260" i="26"/>
  <c r="AF260" i="26"/>
  <c r="AG260" i="26"/>
  <c r="AH260" i="26"/>
  <c r="AI260" i="26"/>
  <c r="AK260" i="26"/>
  <c r="AL260" i="26"/>
  <c r="AM260" i="26"/>
  <c r="AN260" i="26"/>
  <c r="AO260" i="26"/>
  <c r="AP260" i="26"/>
  <c r="AQ260" i="26"/>
  <c r="AR260" i="26"/>
  <c r="T261" i="26"/>
  <c r="U261" i="26"/>
  <c r="V261" i="26"/>
  <c r="W261" i="26"/>
  <c r="X261" i="26"/>
  <c r="Y261" i="26"/>
  <c r="Z261" i="26"/>
  <c r="AA261" i="26"/>
  <c r="AB261" i="26"/>
  <c r="AC261" i="26"/>
  <c r="AD261" i="26"/>
  <c r="AE261" i="26"/>
  <c r="AF261" i="26"/>
  <c r="AG261" i="26"/>
  <c r="AH261" i="26"/>
  <c r="AI261" i="26"/>
  <c r="AK261" i="26"/>
  <c r="AL261" i="26"/>
  <c r="AM261" i="26"/>
  <c r="AN261" i="26"/>
  <c r="AO261" i="26"/>
  <c r="AP261" i="26"/>
  <c r="AQ261" i="26"/>
  <c r="AR261" i="26"/>
  <c r="T262" i="26"/>
  <c r="U262" i="26"/>
  <c r="V262" i="26"/>
  <c r="W262" i="26"/>
  <c r="X262" i="26"/>
  <c r="Y262" i="26"/>
  <c r="Z262" i="26"/>
  <c r="AA262" i="26"/>
  <c r="AB262" i="26"/>
  <c r="AC262" i="26"/>
  <c r="AD262" i="26"/>
  <c r="AE262" i="26"/>
  <c r="AF262" i="26"/>
  <c r="AG262" i="26"/>
  <c r="AH262" i="26"/>
  <c r="AI262" i="26"/>
  <c r="AK262" i="26"/>
  <c r="AL262" i="26"/>
  <c r="AM262" i="26"/>
  <c r="AN262" i="26"/>
  <c r="AO262" i="26"/>
  <c r="AP262" i="26"/>
  <c r="AQ262" i="26"/>
  <c r="AR262" i="26"/>
  <c r="T263" i="26"/>
  <c r="U263" i="26"/>
  <c r="V263" i="26"/>
  <c r="W263" i="26"/>
  <c r="X263" i="26"/>
  <c r="Y263" i="26"/>
  <c r="Z263" i="26"/>
  <c r="AA263" i="26"/>
  <c r="AB263" i="26"/>
  <c r="AC263" i="26"/>
  <c r="AD263" i="26"/>
  <c r="AE263" i="26"/>
  <c r="AF263" i="26"/>
  <c r="AG263" i="26"/>
  <c r="AH263" i="26"/>
  <c r="AI263" i="26"/>
  <c r="AK263" i="26"/>
  <c r="AL263" i="26"/>
  <c r="AM263" i="26"/>
  <c r="AN263" i="26"/>
  <c r="AO263" i="26"/>
  <c r="AP263" i="26"/>
  <c r="AQ263" i="26"/>
  <c r="AR263" i="26"/>
  <c r="T264" i="26"/>
  <c r="U264" i="26"/>
  <c r="V264" i="26"/>
  <c r="W264" i="26"/>
  <c r="X264" i="26"/>
  <c r="Y264" i="26"/>
  <c r="Z264" i="26"/>
  <c r="AA264" i="26"/>
  <c r="AB264" i="26"/>
  <c r="AC264" i="26"/>
  <c r="AD264" i="26"/>
  <c r="AE264" i="26"/>
  <c r="AF264" i="26"/>
  <c r="AG264" i="26"/>
  <c r="AH264" i="26"/>
  <c r="AI264" i="26"/>
  <c r="AK264" i="26"/>
  <c r="AL264" i="26"/>
  <c r="AM264" i="26"/>
  <c r="AN264" i="26"/>
  <c r="AO264" i="26"/>
  <c r="AP264" i="26"/>
  <c r="AQ264" i="26"/>
  <c r="AR264" i="26"/>
  <c r="T265" i="26"/>
  <c r="U265" i="26"/>
  <c r="V265" i="26"/>
  <c r="W265" i="26"/>
  <c r="X265" i="26"/>
  <c r="Y265" i="26"/>
  <c r="Z265" i="26"/>
  <c r="AA265" i="26"/>
  <c r="AB265" i="26"/>
  <c r="AC265" i="26"/>
  <c r="AD265" i="26"/>
  <c r="AE265" i="26"/>
  <c r="AF265" i="26"/>
  <c r="AG265" i="26"/>
  <c r="AH265" i="26"/>
  <c r="AI265" i="26"/>
  <c r="AK265" i="26"/>
  <c r="AL265" i="26"/>
  <c r="AM265" i="26"/>
  <c r="AN265" i="26"/>
  <c r="AO265" i="26"/>
  <c r="AP265" i="26"/>
  <c r="AQ265" i="26"/>
  <c r="AR265" i="26"/>
  <c r="T266" i="26"/>
  <c r="U266" i="26"/>
  <c r="V266" i="26"/>
  <c r="W266" i="26"/>
  <c r="X266" i="26"/>
  <c r="Y266" i="26"/>
  <c r="Z266" i="26"/>
  <c r="AA266" i="26"/>
  <c r="AB266" i="26"/>
  <c r="AC266" i="26"/>
  <c r="AD266" i="26"/>
  <c r="AE266" i="26"/>
  <c r="AF266" i="26"/>
  <c r="AG266" i="26"/>
  <c r="AH266" i="26"/>
  <c r="AI266" i="26"/>
  <c r="AK266" i="26"/>
  <c r="AL266" i="26"/>
  <c r="AM266" i="26"/>
  <c r="AN266" i="26"/>
  <c r="AO266" i="26"/>
  <c r="AP266" i="26"/>
  <c r="AQ266" i="26"/>
  <c r="AR266" i="26"/>
  <c r="T267" i="26"/>
  <c r="U267" i="26"/>
  <c r="V267" i="26"/>
  <c r="W267" i="26"/>
  <c r="X267" i="26"/>
  <c r="Y267" i="26"/>
  <c r="Z267" i="26"/>
  <c r="AA267" i="26"/>
  <c r="AB267" i="26"/>
  <c r="AC267" i="26"/>
  <c r="AD267" i="26"/>
  <c r="AE267" i="26"/>
  <c r="AF267" i="26"/>
  <c r="AG267" i="26"/>
  <c r="AH267" i="26"/>
  <c r="AI267" i="26"/>
  <c r="AK267" i="26"/>
  <c r="AL267" i="26"/>
  <c r="AM267" i="26"/>
  <c r="AN267" i="26"/>
  <c r="AO267" i="26"/>
  <c r="AP267" i="26"/>
  <c r="AQ267" i="26"/>
  <c r="T268" i="26"/>
  <c r="U268" i="26"/>
  <c r="V268" i="26"/>
  <c r="W268" i="26"/>
  <c r="X268" i="26"/>
  <c r="Y268" i="26"/>
  <c r="Z268" i="26"/>
  <c r="AA268" i="26"/>
  <c r="AB268" i="26"/>
  <c r="AC268" i="26"/>
  <c r="AD268" i="26"/>
  <c r="AE268" i="26"/>
  <c r="AF268" i="26"/>
  <c r="AG268" i="26"/>
  <c r="AP268" i="26" s="1"/>
  <c r="AH268" i="26"/>
  <c r="AQ268" i="26" s="1"/>
  <c r="AI268" i="26"/>
  <c r="AR268" i="26" s="1"/>
  <c r="AO268" i="26"/>
  <c r="T269" i="26"/>
  <c r="U269" i="26"/>
  <c r="V269" i="26"/>
  <c r="W269" i="26"/>
  <c r="X269" i="26"/>
  <c r="Y269" i="26"/>
  <c r="Z269" i="26"/>
  <c r="AA269" i="26"/>
  <c r="AB269" i="26"/>
  <c r="AC269" i="26"/>
  <c r="AD269" i="26"/>
  <c r="AE269" i="26"/>
  <c r="AF269" i="26"/>
  <c r="AG269" i="26"/>
  <c r="AH269" i="26"/>
  <c r="AI269" i="26"/>
  <c r="AK269" i="26"/>
  <c r="AL269" i="26"/>
  <c r="AM269" i="26"/>
  <c r="AN269" i="26"/>
  <c r="AO269" i="26"/>
  <c r="AP269" i="26"/>
  <c r="AQ269" i="26"/>
  <c r="AR269" i="26"/>
  <c r="T270" i="26"/>
  <c r="U270" i="26"/>
  <c r="V270" i="26"/>
  <c r="W270" i="26"/>
  <c r="X270" i="26"/>
  <c r="Y270" i="26"/>
  <c r="Z270" i="26"/>
  <c r="AA270" i="26"/>
  <c r="AB270" i="26"/>
  <c r="AC270" i="26"/>
  <c r="AD270" i="26"/>
  <c r="AE270" i="26"/>
  <c r="AF270" i="26"/>
  <c r="AO270" i="26" s="1"/>
  <c r="AG270" i="26"/>
  <c r="AH270" i="26"/>
  <c r="AQ270" i="26" s="1"/>
  <c r="AI270" i="26"/>
  <c r="AK270" i="26"/>
  <c r="AL270" i="26"/>
  <c r="AM270" i="26"/>
  <c r="AN270" i="26"/>
  <c r="AP270" i="26"/>
  <c r="AR270" i="26"/>
  <c r="T271" i="26"/>
  <c r="U271" i="26"/>
  <c r="V271" i="26"/>
  <c r="W271" i="26"/>
  <c r="X271" i="26"/>
  <c r="Y271" i="26"/>
  <c r="Z271" i="26"/>
  <c r="AA271" i="26"/>
  <c r="AB271" i="26"/>
  <c r="AC271" i="26"/>
  <c r="AD271" i="26"/>
  <c r="AE271" i="26"/>
  <c r="AF271" i="26"/>
  <c r="AG271" i="26"/>
  <c r="AH271" i="26"/>
  <c r="AI271" i="26"/>
  <c r="AK271" i="26"/>
  <c r="AL271" i="26"/>
  <c r="AM271" i="26"/>
  <c r="AN271" i="26"/>
  <c r="AO271" i="26"/>
  <c r="AP271" i="26"/>
  <c r="AQ271" i="26"/>
  <c r="AR271" i="26"/>
  <c r="T272" i="26"/>
  <c r="U272" i="26"/>
  <c r="V272" i="26"/>
  <c r="W272" i="26"/>
  <c r="X272" i="26"/>
  <c r="Y272" i="26"/>
  <c r="Z272" i="26"/>
  <c r="AA272" i="26"/>
  <c r="AB272" i="26"/>
  <c r="AC272" i="26"/>
  <c r="AD272" i="26"/>
  <c r="AE272" i="26"/>
  <c r="AF272" i="26"/>
  <c r="AO272" i="26" s="1"/>
  <c r="AG272" i="26"/>
  <c r="AP272" i="26" s="1"/>
  <c r="AH272" i="26"/>
  <c r="AI272" i="26"/>
  <c r="AR272" i="26" s="1"/>
  <c r="AK272" i="26"/>
  <c r="AL272" i="26"/>
  <c r="AM272" i="26"/>
  <c r="AN272" i="26"/>
  <c r="AQ272" i="26"/>
  <c r="T273" i="26"/>
  <c r="U273" i="26"/>
  <c r="V273" i="26"/>
  <c r="W273" i="26"/>
  <c r="X273" i="26"/>
  <c r="Y273" i="26"/>
  <c r="Z273" i="26"/>
  <c r="AA273" i="26"/>
  <c r="AB273" i="26"/>
  <c r="AC273" i="26"/>
  <c r="AD273" i="26"/>
  <c r="AE273" i="26"/>
  <c r="AF273" i="26"/>
  <c r="AO273" i="26" s="1"/>
  <c r="AG273" i="26"/>
  <c r="AH273" i="26"/>
  <c r="AQ273" i="26" s="1"/>
  <c r="AI273" i="26"/>
  <c r="AK273" i="26"/>
  <c r="AL273" i="26"/>
  <c r="AM273" i="26"/>
  <c r="AN273" i="26"/>
  <c r="AP273" i="26"/>
  <c r="AR273" i="26"/>
  <c r="T274" i="26"/>
  <c r="U274" i="26"/>
  <c r="V274" i="26"/>
  <c r="W274" i="26"/>
  <c r="X274" i="26"/>
  <c r="Y274" i="26"/>
  <c r="Z274" i="26"/>
  <c r="AA274" i="26"/>
  <c r="AB274" i="26"/>
  <c r="AC274" i="26"/>
  <c r="AD274" i="26"/>
  <c r="AE274" i="26"/>
  <c r="AF274" i="26"/>
  <c r="AG274" i="26"/>
  <c r="AH274" i="26"/>
  <c r="AI274" i="26"/>
  <c r="AK274" i="26"/>
  <c r="AL274" i="26"/>
  <c r="AM274" i="26"/>
  <c r="AN274" i="26"/>
  <c r="AO274" i="26"/>
  <c r="AP274" i="26"/>
  <c r="AQ274" i="26"/>
  <c r="AR274" i="26"/>
  <c r="T275" i="26"/>
  <c r="U275" i="26"/>
  <c r="V275" i="26"/>
  <c r="W275" i="26"/>
  <c r="X275" i="26"/>
  <c r="Y275" i="26"/>
  <c r="Z275" i="26"/>
  <c r="AA275" i="26"/>
  <c r="AB275" i="26"/>
  <c r="AC275" i="26"/>
  <c r="AD275" i="26"/>
  <c r="AE275" i="26"/>
  <c r="AF275" i="26"/>
  <c r="AO275" i="26" s="1"/>
  <c r="AG275" i="26"/>
  <c r="AP275" i="26" s="1"/>
  <c r="AH275" i="26"/>
  <c r="AI275" i="26"/>
  <c r="AR275" i="26" s="1"/>
  <c r="AK275" i="26"/>
  <c r="AL275" i="26"/>
  <c r="AM275" i="26"/>
  <c r="AN275" i="26"/>
  <c r="AQ275" i="26"/>
  <c r="T276" i="26"/>
  <c r="U276" i="26"/>
  <c r="V276" i="26"/>
  <c r="W276" i="26"/>
  <c r="X276" i="26"/>
  <c r="Y276" i="26"/>
  <c r="Z276" i="26"/>
  <c r="AA276" i="26"/>
  <c r="AB276" i="26"/>
  <c r="AC276" i="26"/>
  <c r="AD276" i="26"/>
  <c r="AE276" i="26"/>
  <c r="AF276" i="26"/>
  <c r="AG276" i="26"/>
  <c r="AH276" i="26"/>
  <c r="AQ276" i="26" s="1"/>
  <c r="AI276" i="26"/>
  <c r="AK276" i="26"/>
  <c r="AL276" i="26"/>
  <c r="AM276" i="26"/>
  <c r="AN276" i="26"/>
  <c r="AP276" i="26"/>
  <c r="AR276" i="26"/>
  <c r="T277" i="26"/>
  <c r="U277" i="26"/>
  <c r="V277" i="26"/>
  <c r="W277" i="26"/>
  <c r="X277" i="26"/>
  <c r="Y277" i="26"/>
  <c r="Z277" i="26"/>
  <c r="AA277" i="26"/>
  <c r="AB277" i="26"/>
  <c r="AC277" i="26"/>
  <c r="AD277" i="26"/>
  <c r="AE277" i="26"/>
  <c r="AF277" i="26"/>
  <c r="AO277" i="26" s="1"/>
  <c r="AG277" i="26"/>
  <c r="AP277" i="26" s="1"/>
  <c r="AH277" i="26"/>
  <c r="AI277" i="26"/>
  <c r="AR277" i="26" s="1"/>
  <c r="AK277" i="26"/>
  <c r="AL277" i="26"/>
  <c r="AM277" i="26"/>
  <c r="AN277" i="26"/>
  <c r="AQ277" i="26"/>
  <c r="T278" i="26"/>
  <c r="U278" i="26"/>
  <c r="V278" i="26"/>
  <c r="W278" i="26"/>
  <c r="X278" i="26"/>
  <c r="Y278" i="26"/>
  <c r="Z278" i="26"/>
  <c r="AA278" i="26"/>
  <c r="AB278" i="26"/>
  <c r="AC278" i="26"/>
  <c r="AD278" i="26"/>
  <c r="AE278" i="26"/>
  <c r="AF278" i="26"/>
  <c r="AG278" i="26"/>
  <c r="AH278" i="26"/>
  <c r="AI278" i="26"/>
  <c r="AK278" i="26"/>
  <c r="AL278" i="26"/>
  <c r="AM278" i="26"/>
  <c r="AN278" i="26"/>
  <c r="AO278" i="26"/>
  <c r="AP278" i="26"/>
  <c r="AQ278" i="26"/>
  <c r="AR278" i="26"/>
  <c r="T279" i="26"/>
  <c r="U279" i="26"/>
  <c r="V279" i="26"/>
  <c r="W279" i="26"/>
  <c r="X279" i="26"/>
  <c r="Y279" i="26"/>
  <c r="Z279" i="26"/>
  <c r="AA279" i="26"/>
  <c r="AB279" i="26"/>
  <c r="AC279" i="26"/>
  <c r="AD279" i="26"/>
  <c r="AE279" i="26"/>
  <c r="AF279" i="26"/>
  <c r="AO279" i="26" s="1"/>
  <c r="AG279" i="26"/>
  <c r="AH279" i="26"/>
  <c r="AQ279" i="26" s="1"/>
  <c r="AI279" i="26"/>
  <c r="AK279" i="26"/>
  <c r="AL279" i="26"/>
  <c r="AM279" i="26"/>
  <c r="AN279" i="26"/>
  <c r="AP279" i="26"/>
  <c r="AR279" i="26"/>
  <c r="T280" i="26"/>
  <c r="U280" i="26"/>
  <c r="V280" i="26"/>
  <c r="W280" i="26"/>
  <c r="X280" i="26"/>
  <c r="Y280" i="26"/>
  <c r="Z280" i="26"/>
  <c r="AA280" i="26"/>
  <c r="AB280" i="26"/>
  <c r="AC280" i="26"/>
  <c r="AD280" i="26"/>
  <c r="AE280" i="26"/>
  <c r="AF280" i="26"/>
  <c r="AO280" i="26" s="1"/>
  <c r="AG280" i="26"/>
  <c r="AP280" i="26" s="1"/>
  <c r="AH280" i="26"/>
  <c r="AI280" i="26"/>
  <c r="AR280" i="26" s="1"/>
  <c r="AK280" i="26"/>
  <c r="AL280" i="26"/>
  <c r="AM280" i="26"/>
  <c r="AN280" i="26"/>
  <c r="AQ280" i="26"/>
  <c r="T281" i="26"/>
  <c r="U281" i="26"/>
  <c r="V281" i="26"/>
  <c r="W281" i="26"/>
  <c r="X281" i="26"/>
  <c r="Y281" i="26"/>
  <c r="Z281" i="26"/>
  <c r="AA281" i="26"/>
  <c r="AB281" i="26"/>
  <c r="AC281" i="26"/>
  <c r="AD281" i="26"/>
  <c r="AE281" i="26"/>
  <c r="AF281" i="26"/>
  <c r="AO281" i="26" s="1"/>
  <c r="AG281" i="26"/>
  <c r="AH281" i="26"/>
  <c r="AI281" i="26"/>
  <c r="AR281" i="26" s="1"/>
  <c r="AN281" i="26"/>
  <c r="AP281" i="26"/>
  <c r="T282" i="26"/>
  <c r="U282" i="26"/>
  <c r="V282" i="26"/>
  <c r="W282" i="26"/>
  <c r="X282" i="26"/>
  <c r="Y282" i="26"/>
  <c r="Z282" i="26"/>
  <c r="AA282" i="26"/>
  <c r="AB282" i="26"/>
  <c r="AC282" i="26"/>
  <c r="AD282" i="26"/>
  <c r="AE282" i="26"/>
  <c r="AF282" i="26"/>
  <c r="AG282" i="26"/>
  <c r="AH282" i="26"/>
  <c r="AI282" i="26"/>
  <c r="AR282" i="26" s="1"/>
  <c r="AK282" i="26"/>
  <c r="AL282" i="26"/>
  <c r="AM282" i="26"/>
  <c r="AN282" i="26"/>
  <c r="AO282" i="26"/>
  <c r="AP282" i="26"/>
  <c r="AQ282" i="26"/>
  <c r="T283" i="26"/>
  <c r="U283" i="26"/>
  <c r="V283" i="26"/>
  <c r="W283" i="26"/>
  <c r="X283" i="26"/>
  <c r="Y283" i="26"/>
  <c r="Z283" i="26"/>
  <c r="AA283" i="26"/>
  <c r="AB283" i="26"/>
  <c r="AC283" i="26"/>
  <c r="AD283" i="26"/>
  <c r="AE283" i="26"/>
  <c r="AF283" i="26"/>
  <c r="AG283" i="26"/>
  <c r="AH283" i="26"/>
  <c r="AI283" i="26"/>
  <c r="AK283" i="26"/>
  <c r="AL283" i="26"/>
  <c r="AM283" i="26"/>
  <c r="AN283" i="26"/>
  <c r="AO283" i="26"/>
  <c r="AP283" i="26"/>
  <c r="AQ283" i="26"/>
  <c r="AR283" i="26"/>
  <c r="T284" i="26"/>
  <c r="U284" i="26"/>
  <c r="V284" i="26"/>
  <c r="W284" i="26"/>
  <c r="X284" i="26"/>
  <c r="Y284" i="26"/>
  <c r="Z284" i="26"/>
  <c r="AA284" i="26"/>
  <c r="AB284" i="26"/>
  <c r="AC284" i="26"/>
  <c r="AD284" i="26"/>
  <c r="AE284" i="26"/>
  <c r="AF284" i="26"/>
  <c r="AO284" i="26" s="1"/>
  <c r="AG284" i="26"/>
  <c r="AP284" i="26" s="1"/>
  <c r="AH284" i="26"/>
  <c r="AI284" i="26"/>
  <c r="AR284" i="26" s="1"/>
  <c r="AM284" i="26"/>
  <c r="AQ284" i="26"/>
  <c r="T285" i="26"/>
  <c r="U285" i="26"/>
  <c r="V285" i="26"/>
  <c r="W285" i="26"/>
  <c r="X285" i="26"/>
  <c r="Y285" i="26"/>
  <c r="Z285" i="26"/>
  <c r="AA285" i="26"/>
  <c r="AB285" i="26"/>
  <c r="AC285" i="26"/>
  <c r="AD285" i="26"/>
  <c r="AE285" i="26"/>
  <c r="AF285" i="26"/>
  <c r="AG285" i="26"/>
  <c r="AP285" i="26" s="1"/>
  <c r="AH285" i="26"/>
  <c r="AQ285" i="26" s="1"/>
  <c r="AI285" i="26"/>
  <c r="AK285" i="26"/>
  <c r="AL285" i="26"/>
  <c r="AM285" i="26"/>
  <c r="AN285" i="26"/>
  <c r="AO285" i="26"/>
  <c r="AR285" i="26"/>
  <c r="T286" i="26"/>
  <c r="U286" i="26"/>
  <c r="V286" i="26"/>
  <c r="W286" i="26"/>
  <c r="X286" i="26"/>
  <c r="Y286" i="26"/>
  <c r="Z286" i="26"/>
  <c r="AA286" i="26"/>
  <c r="AB286" i="26"/>
  <c r="AC286" i="26"/>
  <c r="AD286" i="26"/>
  <c r="AE286" i="26"/>
  <c r="AF286" i="26"/>
  <c r="AG286" i="26"/>
  <c r="AP286" i="26" s="1"/>
  <c r="AH286" i="26"/>
  <c r="AQ286" i="26" s="1"/>
  <c r="AI286" i="26"/>
  <c r="AR286" i="26" s="1"/>
  <c r="AK286" i="26"/>
  <c r="AL286" i="26"/>
  <c r="AM286" i="26"/>
  <c r="AN286" i="26"/>
  <c r="AO286" i="26"/>
  <c r="T287" i="26"/>
  <c r="U287" i="26"/>
  <c r="V287" i="26"/>
  <c r="W287" i="26"/>
  <c r="X287" i="26"/>
  <c r="Y287" i="26"/>
  <c r="Z287" i="26"/>
  <c r="AA287" i="26"/>
  <c r="AB287" i="26"/>
  <c r="AC287" i="26"/>
  <c r="AD287" i="26"/>
  <c r="AE287" i="26"/>
  <c r="AF287" i="26"/>
  <c r="AG287" i="26"/>
  <c r="AP287" i="26" s="1"/>
  <c r="AH287" i="26"/>
  <c r="AQ287" i="26" s="1"/>
  <c r="AI287" i="26"/>
  <c r="AR287" i="26" s="1"/>
  <c r="AK287" i="26"/>
  <c r="AL287" i="26"/>
  <c r="AM287" i="26"/>
  <c r="AN287" i="26"/>
  <c r="AO287" i="26"/>
  <c r="T288" i="26"/>
  <c r="U288" i="26"/>
  <c r="V288" i="26"/>
  <c r="W288" i="26"/>
  <c r="X288" i="26"/>
  <c r="Y288" i="26"/>
  <c r="Z288" i="26"/>
  <c r="AA288" i="26"/>
  <c r="AB288" i="26"/>
  <c r="AC288" i="26"/>
  <c r="AD288" i="26"/>
  <c r="AE288" i="26"/>
  <c r="AF288" i="26"/>
  <c r="AO288" i="26" s="1"/>
  <c r="AG288" i="26"/>
  <c r="AP288" i="26" s="1"/>
  <c r="AH288" i="26"/>
  <c r="AQ288" i="26" s="1"/>
  <c r="AI288" i="26"/>
  <c r="AK288" i="26"/>
  <c r="AL288" i="26"/>
  <c r="AM288" i="26"/>
  <c r="AN288" i="26"/>
  <c r="AR288" i="26"/>
  <c r="T289" i="26"/>
  <c r="U289" i="26"/>
  <c r="V289" i="26"/>
  <c r="W289" i="26"/>
  <c r="X289" i="26"/>
  <c r="Y289" i="26"/>
  <c r="Z289" i="26"/>
  <c r="AA289" i="26"/>
  <c r="AB289" i="26"/>
  <c r="AC289" i="26"/>
  <c r="AD289" i="26"/>
  <c r="AE289" i="26"/>
  <c r="AF289" i="26"/>
  <c r="AG289" i="26"/>
  <c r="AP289" i="26" s="1"/>
  <c r="AH289" i="26"/>
  <c r="AQ289" i="26" s="1"/>
  <c r="AI289" i="26"/>
  <c r="AK289" i="26"/>
  <c r="AL289" i="26"/>
  <c r="AM289" i="26"/>
  <c r="AN289" i="26"/>
  <c r="AO289" i="26"/>
  <c r="AR289" i="26"/>
  <c r="T290" i="26"/>
  <c r="U290" i="26"/>
  <c r="V290" i="26"/>
  <c r="W290" i="26"/>
  <c r="X290" i="26"/>
  <c r="Y290" i="26"/>
  <c r="Z290" i="26"/>
  <c r="AA290" i="26"/>
  <c r="AB290" i="26"/>
  <c r="AC290" i="26"/>
  <c r="AD290" i="26"/>
  <c r="AE290" i="26"/>
  <c r="AF290" i="26"/>
  <c r="AG290" i="26"/>
  <c r="AP290" i="26" s="1"/>
  <c r="AH290" i="26"/>
  <c r="AQ290" i="26" s="1"/>
  <c r="AI290" i="26"/>
  <c r="AR290" i="26" s="1"/>
  <c r="AK290" i="26"/>
  <c r="AL290" i="26"/>
  <c r="AM290" i="26"/>
  <c r="AN290" i="26"/>
  <c r="AO290" i="26"/>
  <c r="T291" i="26"/>
  <c r="U291" i="26"/>
  <c r="V291" i="26"/>
  <c r="W291" i="26"/>
  <c r="X291" i="26"/>
  <c r="Y291" i="26"/>
  <c r="Z291" i="26"/>
  <c r="AA291" i="26"/>
  <c r="AB291" i="26"/>
  <c r="AC291" i="26"/>
  <c r="AD291" i="26"/>
  <c r="AE291" i="26"/>
  <c r="AF291" i="26"/>
  <c r="AG291" i="26"/>
  <c r="AP291" i="26" s="1"/>
  <c r="AH291" i="26"/>
  <c r="AI291" i="26"/>
  <c r="AR291" i="26" s="1"/>
  <c r="AM291" i="26"/>
  <c r="AO291" i="26"/>
  <c r="AQ291" i="26"/>
  <c r="T292" i="26"/>
  <c r="U292" i="26"/>
  <c r="V292" i="26"/>
  <c r="W292" i="26"/>
  <c r="X292" i="26"/>
  <c r="Y292" i="26"/>
  <c r="Z292" i="26"/>
  <c r="AA292" i="26"/>
  <c r="AB292" i="26"/>
  <c r="AC292" i="26"/>
  <c r="AD292" i="26"/>
  <c r="AE292" i="26"/>
  <c r="AF292" i="26"/>
  <c r="AG292" i="26"/>
  <c r="AH292" i="26"/>
  <c r="AI292" i="26"/>
  <c r="AK292" i="26"/>
  <c r="AL292" i="26"/>
  <c r="AM292" i="26"/>
  <c r="AN292" i="26"/>
  <c r="AO292" i="26"/>
  <c r="AP292" i="26"/>
  <c r="AQ292" i="26"/>
  <c r="AR292" i="26"/>
  <c r="T293" i="26"/>
  <c r="U293" i="26"/>
  <c r="V293" i="26"/>
  <c r="W293" i="26"/>
  <c r="X293" i="26"/>
  <c r="Y293" i="26"/>
  <c r="Z293" i="26"/>
  <c r="AA293" i="26"/>
  <c r="AB293" i="26"/>
  <c r="AC293" i="26"/>
  <c r="AD293" i="26"/>
  <c r="AE293" i="26"/>
  <c r="AF293" i="26"/>
  <c r="AG293" i="26"/>
  <c r="AH293" i="26"/>
  <c r="AI293" i="26"/>
  <c r="AK293" i="26"/>
  <c r="AL293" i="26"/>
  <c r="AM293" i="26"/>
  <c r="AN293" i="26"/>
  <c r="AO293" i="26"/>
  <c r="AP293" i="26"/>
  <c r="AR293" i="26"/>
  <c r="T294" i="26"/>
  <c r="U294" i="26"/>
  <c r="V294" i="26"/>
  <c r="W294" i="26"/>
  <c r="X294" i="26"/>
  <c r="Y294" i="26"/>
  <c r="Z294" i="26"/>
  <c r="AA294" i="26"/>
  <c r="AB294" i="26"/>
  <c r="AC294" i="26"/>
  <c r="AD294" i="26"/>
  <c r="AE294" i="26"/>
  <c r="AF294" i="26"/>
  <c r="AG294" i="26"/>
  <c r="AH294" i="26"/>
  <c r="AQ294" i="26" s="1"/>
  <c r="AI294" i="26"/>
  <c r="AR294" i="26" s="1"/>
  <c r="AK294" i="26"/>
  <c r="AL294" i="26"/>
  <c r="AM294" i="26"/>
  <c r="AN294" i="26"/>
  <c r="AO294" i="26"/>
  <c r="AP294" i="26"/>
  <c r="T295" i="26"/>
  <c r="U295" i="26"/>
  <c r="V295" i="26"/>
  <c r="W295" i="26"/>
  <c r="X295" i="26"/>
  <c r="Y295" i="26"/>
  <c r="Z295" i="26"/>
  <c r="AA295" i="26"/>
  <c r="AB295" i="26"/>
  <c r="AC295" i="26"/>
  <c r="AD295" i="26"/>
  <c r="AE295" i="26"/>
  <c r="AF295" i="26"/>
  <c r="AG295" i="26"/>
  <c r="AH295" i="26"/>
  <c r="AI295" i="26"/>
  <c r="AK295" i="26"/>
  <c r="AL295" i="26"/>
  <c r="AM295" i="26"/>
  <c r="AN295" i="26"/>
  <c r="AO295" i="26"/>
  <c r="AP295" i="26"/>
  <c r="AQ295" i="26"/>
  <c r="AR295" i="26"/>
  <c r="T296" i="26"/>
  <c r="U296" i="26"/>
  <c r="V296" i="26"/>
  <c r="W296" i="26"/>
  <c r="X296" i="26"/>
  <c r="Y296" i="26"/>
  <c r="Z296" i="26"/>
  <c r="AA296" i="26"/>
  <c r="AB296" i="26"/>
  <c r="AC296" i="26"/>
  <c r="AD296" i="26"/>
  <c r="AE296" i="26"/>
  <c r="AF296" i="26"/>
  <c r="AG296" i="26"/>
  <c r="AH296" i="26"/>
  <c r="AI296" i="26"/>
  <c r="AK296" i="26"/>
  <c r="AL296" i="26"/>
  <c r="AM296" i="26"/>
  <c r="AN296" i="26"/>
  <c r="AO296" i="26"/>
  <c r="AP296" i="26"/>
  <c r="AQ296" i="26"/>
  <c r="AR296" i="26"/>
  <c r="T297" i="26"/>
  <c r="U297" i="26"/>
  <c r="V297" i="26"/>
  <c r="W297" i="26"/>
  <c r="X297" i="26"/>
  <c r="Y297" i="26"/>
  <c r="Z297" i="26"/>
  <c r="AA297" i="26"/>
  <c r="AB297" i="26"/>
  <c r="AC297" i="26"/>
  <c r="AD297" i="26"/>
  <c r="AE297" i="26"/>
  <c r="AF297" i="26"/>
  <c r="AG297" i="26"/>
  <c r="AH297" i="26"/>
  <c r="AI297" i="26"/>
  <c r="AK297" i="26"/>
  <c r="AL297" i="26"/>
  <c r="AM297" i="26"/>
  <c r="AN297" i="26"/>
  <c r="AO297" i="26"/>
  <c r="AP297" i="26"/>
  <c r="AQ297" i="26"/>
  <c r="AR297" i="26"/>
  <c r="T298" i="26"/>
  <c r="U298" i="26"/>
  <c r="V298" i="26"/>
  <c r="W298" i="26"/>
  <c r="X298" i="26"/>
  <c r="Y298" i="26"/>
  <c r="Z298" i="26"/>
  <c r="AA298" i="26"/>
  <c r="AB298" i="26"/>
  <c r="AC298" i="26"/>
  <c r="AD298" i="26"/>
  <c r="AE298" i="26"/>
  <c r="AF298" i="26"/>
  <c r="AG298" i="26"/>
  <c r="AH298" i="26"/>
  <c r="AI298" i="26"/>
  <c r="AK298" i="26"/>
  <c r="AL298" i="26"/>
  <c r="AM298" i="26"/>
  <c r="AN298" i="26"/>
  <c r="AO298" i="26"/>
  <c r="AP298" i="26"/>
  <c r="AQ298" i="26"/>
  <c r="AR298" i="26"/>
  <c r="T299" i="26"/>
  <c r="U299" i="26"/>
  <c r="V299" i="26"/>
  <c r="W299" i="26"/>
  <c r="X299" i="26"/>
  <c r="Y299" i="26"/>
  <c r="Z299" i="26"/>
  <c r="AA299" i="26"/>
  <c r="AB299" i="26"/>
  <c r="AC299" i="26"/>
  <c r="AD299" i="26"/>
  <c r="AE299" i="26"/>
  <c r="AF299" i="26"/>
  <c r="AG299" i="26"/>
  <c r="AH299" i="26"/>
  <c r="AI299" i="26"/>
  <c r="AK299" i="26"/>
  <c r="AL299" i="26"/>
  <c r="AM299" i="26"/>
  <c r="AN299" i="26"/>
  <c r="AO299" i="26"/>
  <c r="AP299" i="26"/>
  <c r="AQ299" i="26"/>
  <c r="AR299" i="26"/>
  <c r="T300" i="26"/>
  <c r="U300" i="26"/>
  <c r="V300" i="26"/>
  <c r="W300" i="26"/>
  <c r="X300" i="26"/>
  <c r="Y300" i="26"/>
  <c r="Z300" i="26"/>
  <c r="AA300" i="26"/>
  <c r="AB300" i="26"/>
  <c r="AC300" i="26"/>
  <c r="AD300" i="26"/>
  <c r="AE300" i="26"/>
  <c r="AF300" i="26"/>
  <c r="AG300" i="26"/>
  <c r="AH300" i="26"/>
  <c r="AI300" i="26"/>
  <c r="AK300" i="26"/>
  <c r="AL300" i="26"/>
  <c r="AM300" i="26"/>
  <c r="AN300" i="26"/>
  <c r="AO300" i="26"/>
  <c r="AP300" i="26"/>
  <c r="AQ300" i="26"/>
  <c r="AR300" i="26"/>
  <c r="T301" i="26"/>
  <c r="U301" i="26"/>
  <c r="V301" i="26"/>
  <c r="W301" i="26"/>
  <c r="X301" i="26"/>
  <c r="Y301" i="26"/>
  <c r="Z301" i="26"/>
  <c r="AA301" i="26"/>
  <c r="AB301" i="26"/>
  <c r="AC301" i="26"/>
  <c r="AD301" i="26"/>
  <c r="AE301" i="26"/>
  <c r="AF301" i="26"/>
  <c r="AG301" i="26"/>
  <c r="AH301" i="26"/>
  <c r="AI301" i="26"/>
  <c r="AK301" i="26"/>
  <c r="AL301" i="26"/>
  <c r="AM301" i="26"/>
  <c r="AN301" i="26"/>
  <c r="AO301" i="26"/>
  <c r="AP301" i="26"/>
  <c r="AQ301" i="26"/>
  <c r="AR301" i="26"/>
  <c r="T302" i="26"/>
  <c r="U302" i="26"/>
  <c r="V302" i="26"/>
  <c r="W302" i="26"/>
  <c r="X302" i="26"/>
  <c r="Y302" i="26"/>
  <c r="Z302" i="26"/>
  <c r="AA302" i="26"/>
  <c r="AB302" i="26"/>
  <c r="AC302" i="26"/>
  <c r="AD302" i="26"/>
  <c r="AE302" i="26"/>
  <c r="AF302" i="26"/>
  <c r="AG302" i="26"/>
  <c r="AH302" i="26"/>
  <c r="AI302" i="26"/>
  <c r="AK302" i="26"/>
  <c r="AL302" i="26"/>
  <c r="AM302" i="26"/>
  <c r="AN302" i="26"/>
  <c r="AO302" i="26"/>
  <c r="AP302" i="26"/>
  <c r="AQ302" i="26"/>
  <c r="AR302" i="26"/>
  <c r="T303" i="26"/>
  <c r="U303" i="26"/>
  <c r="V303" i="26"/>
  <c r="W303" i="26"/>
  <c r="AN303" i="26" s="1"/>
  <c r="X303" i="26"/>
  <c r="Y303" i="26"/>
  <c r="Z303" i="26"/>
  <c r="AA303" i="26"/>
  <c r="AB303" i="26"/>
  <c r="AC303" i="26"/>
  <c r="AD303" i="26"/>
  <c r="AE303" i="26"/>
  <c r="AF303" i="26"/>
  <c r="AO303" i="26" s="1"/>
  <c r="AG303" i="26"/>
  <c r="AP303" i="26" s="1"/>
  <c r="AH303" i="26"/>
  <c r="AQ303" i="26" s="1"/>
  <c r="AI303" i="26"/>
  <c r="AR303" i="26" s="1"/>
  <c r="AK303" i="26"/>
  <c r="T304" i="26"/>
  <c r="U304" i="26"/>
  <c r="V304" i="26"/>
  <c r="W304" i="26"/>
  <c r="X304" i="26"/>
  <c r="Y304" i="26"/>
  <c r="Z304" i="26"/>
  <c r="AA304" i="26"/>
  <c r="AB304" i="26"/>
  <c r="AC304" i="26"/>
  <c r="AD304" i="26"/>
  <c r="AE304" i="26"/>
  <c r="AF304" i="26"/>
  <c r="AG304" i="26"/>
  <c r="AP304" i="26" s="1"/>
  <c r="AH304" i="26"/>
  <c r="AI304" i="26"/>
  <c r="AR304" i="26" s="1"/>
  <c r="AK304" i="26"/>
  <c r="AL304" i="26"/>
  <c r="AM304" i="26"/>
  <c r="AN304" i="26"/>
  <c r="AO304" i="26"/>
  <c r="AQ304" i="26"/>
  <c r="T305" i="26"/>
  <c r="U305" i="26"/>
  <c r="V305" i="26"/>
  <c r="W305" i="26"/>
  <c r="X305" i="26"/>
  <c r="Y305" i="26"/>
  <c r="Z305" i="26"/>
  <c r="AA305" i="26"/>
  <c r="AB305" i="26"/>
  <c r="AC305" i="26"/>
  <c r="AD305" i="26"/>
  <c r="AE305" i="26"/>
  <c r="AF305" i="26"/>
  <c r="AG305" i="26"/>
  <c r="AP305" i="26" s="1"/>
  <c r="AH305" i="26"/>
  <c r="AI305" i="26"/>
  <c r="AR305" i="26" s="1"/>
  <c r="AK305" i="26"/>
  <c r="AL305" i="26"/>
  <c r="AM305" i="26"/>
  <c r="AN305" i="26"/>
  <c r="AO305" i="26"/>
  <c r="AQ305" i="26"/>
  <c r="T306" i="26"/>
  <c r="U306" i="26"/>
  <c r="V306" i="26"/>
  <c r="W306" i="26"/>
  <c r="X306" i="26"/>
  <c r="Y306" i="26"/>
  <c r="Z306" i="26"/>
  <c r="AA306" i="26"/>
  <c r="AB306" i="26"/>
  <c r="AC306" i="26"/>
  <c r="AD306" i="26"/>
  <c r="AE306" i="26"/>
  <c r="AF306" i="26"/>
  <c r="AG306" i="26"/>
  <c r="AH306" i="26"/>
  <c r="AI306" i="26"/>
  <c r="AK306" i="26"/>
  <c r="AL306" i="26"/>
  <c r="AM306" i="26"/>
  <c r="AN306" i="26"/>
  <c r="AO306" i="26"/>
  <c r="AP306" i="26"/>
  <c r="AQ306" i="26"/>
  <c r="AR306" i="26"/>
  <c r="T307" i="26"/>
  <c r="U307" i="26"/>
  <c r="V307" i="26"/>
  <c r="W307" i="26"/>
  <c r="X307" i="26"/>
  <c r="Y307" i="26"/>
  <c r="Z307" i="26"/>
  <c r="AA307" i="26"/>
  <c r="AB307" i="26"/>
  <c r="AC307" i="26"/>
  <c r="AD307" i="26"/>
  <c r="AE307" i="26"/>
  <c r="AF307" i="26"/>
  <c r="AG307" i="26"/>
  <c r="AP307" i="26" s="1"/>
  <c r="AH307" i="26"/>
  <c r="AQ307" i="26" s="1"/>
  <c r="AI307" i="26"/>
  <c r="AR307" i="26" s="1"/>
  <c r="AK307" i="26"/>
  <c r="AL307" i="26"/>
  <c r="AM307" i="26"/>
  <c r="AN307" i="26"/>
  <c r="AO307" i="26"/>
  <c r="T308" i="26"/>
  <c r="U308" i="26"/>
  <c r="V308" i="26"/>
  <c r="W308" i="26"/>
  <c r="X308" i="26"/>
  <c r="Y308" i="26"/>
  <c r="Z308" i="26"/>
  <c r="AA308" i="26"/>
  <c r="AB308" i="26"/>
  <c r="AC308" i="26"/>
  <c r="AD308" i="26"/>
  <c r="AE308" i="26"/>
  <c r="AF308" i="26"/>
  <c r="AG308" i="26"/>
  <c r="AH308" i="26"/>
  <c r="AI308" i="26"/>
  <c r="AK308" i="26"/>
  <c r="AL308" i="26"/>
  <c r="AM308" i="26"/>
  <c r="AN308" i="26"/>
  <c r="AO308" i="26"/>
  <c r="AP308" i="26"/>
  <c r="AQ308" i="26"/>
  <c r="AR308" i="26"/>
  <c r="T309" i="26"/>
  <c r="U309" i="26"/>
  <c r="V309" i="26"/>
  <c r="W309" i="26"/>
  <c r="X309" i="26"/>
  <c r="Y309" i="26"/>
  <c r="Z309" i="26"/>
  <c r="AA309" i="26"/>
  <c r="AB309" i="26"/>
  <c r="AC309" i="26"/>
  <c r="AD309" i="26"/>
  <c r="AE309" i="26"/>
  <c r="AF309" i="26"/>
  <c r="AG309" i="26"/>
  <c r="AH309" i="26"/>
  <c r="AI309" i="26"/>
  <c r="AK309" i="26"/>
  <c r="AL309" i="26"/>
  <c r="AM309" i="26"/>
  <c r="AN309" i="26"/>
  <c r="AO309" i="26"/>
  <c r="AP309" i="26"/>
  <c r="AQ309" i="26"/>
  <c r="AR309" i="26"/>
  <c r="T310" i="26"/>
  <c r="U310" i="26"/>
  <c r="V310" i="26"/>
  <c r="W310" i="26"/>
  <c r="X310" i="26"/>
  <c r="Y310" i="26"/>
  <c r="Z310" i="26"/>
  <c r="AA310" i="26"/>
  <c r="AB310" i="26"/>
  <c r="AC310" i="26"/>
  <c r="AD310" i="26"/>
  <c r="AE310" i="26"/>
  <c r="AF310" i="26"/>
  <c r="AG310" i="26"/>
  <c r="AP310" i="26" s="1"/>
  <c r="AH310" i="26"/>
  <c r="AQ310" i="26" s="1"/>
  <c r="AI310" i="26"/>
  <c r="AK310" i="26"/>
  <c r="AL310" i="26"/>
  <c r="AM310" i="26"/>
  <c r="AN310" i="26"/>
  <c r="AO310" i="26"/>
  <c r="AR310" i="26"/>
  <c r="T311" i="26"/>
  <c r="U311" i="26"/>
  <c r="V311" i="26"/>
  <c r="AM311" i="26" s="1"/>
  <c r="W311" i="26"/>
  <c r="X311" i="26"/>
  <c r="Y311" i="26"/>
  <c r="AL311" i="26" s="1"/>
  <c r="Z311" i="26"/>
  <c r="AA311" i="26"/>
  <c r="AB311" i="26"/>
  <c r="AC311" i="26"/>
  <c r="AD311" i="26"/>
  <c r="AE311" i="26"/>
  <c r="AF311" i="26"/>
  <c r="AO311" i="26" s="1"/>
  <c r="AG311" i="26"/>
  <c r="AH311" i="26"/>
  <c r="AI311" i="26"/>
  <c r="AR311" i="26" s="1"/>
  <c r="AK311" i="26"/>
  <c r="AP311" i="26"/>
  <c r="AQ311" i="26"/>
  <c r="T312" i="26"/>
  <c r="U312" i="26"/>
  <c r="V312" i="26"/>
  <c r="W312" i="26"/>
  <c r="X312" i="26"/>
  <c r="Y312" i="26"/>
  <c r="Z312" i="26"/>
  <c r="AA312" i="26"/>
  <c r="AB312" i="26"/>
  <c r="AC312" i="26"/>
  <c r="AD312" i="26"/>
  <c r="AE312" i="26"/>
  <c r="AF312" i="26"/>
  <c r="AG312" i="26"/>
  <c r="AH312" i="26"/>
  <c r="AI312" i="26"/>
  <c r="AK312" i="26"/>
  <c r="AL312" i="26"/>
  <c r="AM312" i="26"/>
  <c r="AN312" i="26"/>
  <c r="AO312" i="26"/>
  <c r="AP312" i="26"/>
  <c r="AQ312" i="26"/>
  <c r="AR312" i="26"/>
  <c r="T313" i="26"/>
  <c r="U313" i="26"/>
  <c r="V313" i="26"/>
  <c r="W313" i="26"/>
  <c r="X313" i="26"/>
  <c r="Y313" i="26"/>
  <c r="Z313" i="26"/>
  <c r="AA313" i="26"/>
  <c r="AB313" i="26"/>
  <c r="AC313" i="26"/>
  <c r="AD313" i="26"/>
  <c r="AE313" i="26"/>
  <c r="AF313" i="26"/>
  <c r="AG313" i="26"/>
  <c r="AP313" i="26" s="1"/>
  <c r="AH313" i="26"/>
  <c r="AI313" i="26"/>
  <c r="AR313" i="26" s="1"/>
  <c r="AK313" i="26"/>
  <c r="AL313" i="26"/>
  <c r="AM313" i="26"/>
  <c r="AN313" i="26"/>
  <c r="AO313" i="26"/>
  <c r="AQ313" i="26"/>
  <c r="T314" i="26"/>
  <c r="U314" i="26"/>
  <c r="V314" i="26"/>
  <c r="W314" i="26"/>
  <c r="X314" i="26"/>
  <c r="Y314" i="26"/>
  <c r="Z314" i="26"/>
  <c r="AA314" i="26"/>
  <c r="AB314" i="26"/>
  <c r="AC314" i="26"/>
  <c r="AD314" i="26"/>
  <c r="AE314" i="26"/>
  <c r="AF314" i="26"/>
  <c r="AG314" i="26"/>
  <c r="AP314" i="26" s="1"/>
  <c r="AH314" i="26"/>
  <c r="AQ314" i="26" s="1"/>
  <c r="AI314" i="26"/>
  <c r="AR314" i="26" s="1"/>
  <c r="AK314" i="26"/>
  <c r="AL314" i="26"/>
  <c r="AM314" i="26"/>
  <c r="AN314" i="26"/>
  <c r="AO314" i="26"/>
  <c r="T315" i="26"/>
  <c r="U315" i="26"/>
  <c r="V315" i="26"/>
  <c r="W315" i="26"/>
  <c r="X315" i="26"/>
  <c r="Y315" i="26"/>
  <c r="Z315" i="26"/>
  <c r="AA315" i="26"/>
  <c r="AB315" i="26"/>
  <c r="AC315" i="26"/>
  <c r="AD315" i="26"/>
  <c r="AE315" i="26"/>
  <c r="AF315" i="26"/>
  <c r="AG315" i="26"/>
  <c r="AP315" i="26" s="1"/>
  <c r="AH315" i="26"/>
  <c r="AQ315" i="26" s="1"/>
  <c r="AI315" i="26"/>
  <c r="AR315" i="26" s="1"/>
  <c r="AK315" i="26"/>
  <c r="AL315" i="26"/>
  <c r="AM315" i="26"/>
  <c r="AN315" i="26"/>
  <c r="AO315" i="26"/>
  <c r="T316" i="26"/>
  <c r="U316" i="26"/>
  <c r="V316" i="26"/>
  <c r="W316" i="26"/>
  <c r="X316" i="26"/>
  <c r="Y316" i="26"/>
  <c r="Z316" i="26"/>
  <c r="AA316" i="26"/>
  <c r="AB316" i="26"/>
  <c r="AC316" i="26"/>
  <c r="AD316" i="26"/>
  <c r="AE316" i="26"/>
  <c r="AF316" i="26"/>
  <c r="AG316" i="26"/>
  <c r="AH316" i="26"/>
  <c r="AI316" i="26"/>
  <c r="AK316" i="26"/>
  <c r="AL316" i="26"/>
  <c r="AM316" i="26"/>
  <c r="AN316" i="26"/>
  <c r="AO316" i="26"/>
  <c r="AP316" i="26"/>
  <c r="AQ316" i="26"/>
  <c r="AR316" i="26"/>
  <c r="T317" i="26"/>
  <c r="U317" i="26"/>
  <c r="V317" i="26"/>
  <c r="W317" i="26"/>
  <c r="X317" i="26"/>
  <c r="Y317" i="26"/>
  <c r="Z317" i="26"/>
  <c r="AA317" i="26"/>
  <c r="AB317" i="26"/>
  <c r="AC317" i="26"/>
  <c r="AD317" i="26"/>
  <c r="AE317" i="26"/>
  <c r="AF317" i="26"/>
  <c r="AG317" i="26"/>
  <c r="AP317" i="26" s="1"/>
  <c r="AH317" i="26"/>
  <c r="AI317" i="26"/>
  <c r="AR317" i="26" s="1"/>
  <c r="AK317" i="26"/>
  <c r="AL317" i="26"/>
  <c r="AM317" i="26"/>
  <c r="AN317" i="26"/>
  <c r="AO317" i="26"/>
  <c r="AQ317" i="26"/>
  <c r="T318" i="26"/>
  <c r="U318" i="26"/>
  <c r="V318" i="26"/>
  <c r="W318" i="26"/>
  <c r="X318" i="26"/>
  <c r="Y318" i="26"/>
  <c r="Z318" i="26"/>
  <c r="AA318" i="26"/>
  <c r="AB318" i="26"/>
  <c r="AC318" i="26"/>
  <c r="AD318" i="26"/>
  <c r="AE318" i="26"/>
  <c r="AF318" i="26"/>
  <c r="AG318" i="26"/>
  <c r="AH318" i="26"/>
  <c r="AI318" i="26"/>
  <c r="AK318" i="26"/>
  <c r="AL318" i="26"/>
  <c r="AM318" i="26"/>
  <c r="AN318" i="26"/>
  <c r="AO318" i="26"/>
  <c r="AP318" i="26"/>
  <c r="AQ318" i="26"/>
  <c r="AR318" i="26"/>
  <c r="T319" i="26"/>
  <c r="U319" i="26"/>
  <c r="V319" i="26"/>
  <c r="W319" i="26"/>
  <c r="X319" i="26"/>
  <c r="Y319" i="26"/>
  <c r="Z319" i="26"/>
  <c r="AA319" i="26"/>
  <c r="AB319" i="26"/>
  <c r="AC319" i="26"/>
  <c r="AD319" i="26"/>
  <c r="AE319" i="26"/>
  <c r="AF319" i="26"/>
  <c r="AG319" i="26"/>
  <c r="AP319" i="26" s="1"/>
  <c r="AH319" i="26"/>
  <c r="AQ319" i="26" s="1"/>
  <c r="AI319" i="26"/>
  <c r="AR319" i="26" s="1"/>
  <c r="AK319" i="26"/>
  <c r="AL319" i="26"/>
  <c r="AM319" i="26"/>
  <c r="AN319" i="26"/>
  <c r="AO319" i="26"/>
  <c r="T320" i="26"/>
  <c r="U320" i="26"/>
  <c r="V320" i="26"/>
  <c r="W320" i="26"/>
  <c r="X320" i="26"/>
  <c r="Y320" i="26"/>
  <c r="Z320" i="26"/>
  <c r="AA320" i="26"/>
  <c r="AB320" i="26"/>
  <c r="AC320" i="26"/>
  <c r="AD320" i="26"/>
  <c r="AE320" i="26"/>
  <c r="AF320" i="26"/>
  <c r="AG320" i="26"/>
  <c r="AP320" i="26" s="1"/>
  <c r="AH320" i="26"/>
  <c r="AI320" i="26"/>
  <c r="AR320" i="26" s="1"/>
  <c r="AK320" i="26"/>
  <c r="AL320" i="26"/>
  <c r="AM320" i="26"/>
  <c r="AN320" i="26"/>
  <c r="AO320" i="26"/>
  <c r="AQ320" i="26"/>
  <c r="T321" i="26"/>
  <c r="U321" i="26"/>
  <c r="V321" i="26"/>
  <c r="W321" i="26"/>
  <c r="X321" i="26"/>
  <c r="Y321" i="26"/>
  <c r="Z321" i="26"/>
  <c r="AA321" i="26"/>
  <c r="AB321" i="26"/>
  <c r="AC321" i="26"/>
  <c r="AD321" i="26"/>
  <c r="AE321" i="26"/>
  <c r="AF321" i="26"/>
  <c r="AG321" i="26"/>
  <c r="AP321" i="26" s="1"/>
  <c r="AH321" i="26"/>
  <c r="AQ321" i="26" s="1"/>
  <c r="AI321" i="26"/>
  <c r="AR321" i="26" s="1"/>
  <c r="AK321" i="26"/>
  <c r="AL321" i="26"/>
  <c r="AM321" i="26"/>
  <c r="AN321" i="26"/>
  <c r="AO321" i="26"/>
  <c r="T322" i="26"/>
  <c r="U322" i="26"/>
  <c r="V322" i="26"/>
  <c r="W322" i="26"/>
  <c r="AN322" i="26" s="1"/>
  <c r="X322" i="26"/>
  <c r="Y322" i="26"/>
  <c r="Z322" i="26"/>
  <c r="AA322" i="26"/>
  <c r="AB322" i="26"/>
  <c r="AC322" i="26"/>
  <c r="AD322" i="26"/>
  <c r="AE322" i="26"/>
  <c r="AF322" i="26"/>
  <c r="AG322" i="26"/>
  <c r="AP322" i="26" s="1"/>
  <c r="AH322" i="26"/>
  <c r="AI322" i="26"/>
  <c r="AR322" i="26" s="1"/>
  <c r="AM322" i="26"/>
  <c r="AO322" i="26"/>
  <c r="AQ322" i="26"/>
  <c r="T323" i="26"/>
  <c r="U323" i="26"/>
  <c r="V323" i="26"/>
  <c r="W323" i="26"/>
  <c r="X323" i="26"/>
  <c r="Y323" i="26"/>
  <c r="Z323" i="26"/>
  <c r="AA323" i="26"/>
  <c r="AB323" i="26"/>
  <c r="AC323" i="26"/>
  <c r="AD323" i="26"/>
  <c r="AE323" i="26"/>
  <c r="AF323" i="26"/>
  <c r="AG323" i="26"/>
  <c r="AH323" i="26"/>
  <c r="AI323" i="26"/>
  <c r="AK323" i="26"/>
  <c r="AL323" i="26"/>
  <c r="AM323" i="26"/>
  <c r="AN323" i="26"/>
  <c r="AO323" i="26"/>
  <c r="AP323" i="26"/>
  <c r="AQ323" i="26"/>
  <c r="AR323" i="26"/>
  <c r="T324" i="26"/>
  <c r="U324" i="26"/>
  <c r="V324" i="26"/>
  <c r="W324" i="26"/>
  <c r="X324" i="26"/>
  <c r="Y324" i="26"/>
  <c r="Z324" i="26"/>
  <c r="AA324" i="26"/>
  <c r="AB324" i="26"/>
  <c r="AC324" i="26"/>
  <c r="AD324" i="26"/>
  <c r="AE324" i="26"/>
  <c r="AF324" i="26"/>
  <c r="AG324" i="26"/>
  <c r="AH324" i="26"/>
  <c r="AI324" i="26"/>
  <c r="AK324" i="26"/>
  <c r="AL324" i="26"/>
  <c r="AM324" i="26"/>
  <c r="AN324" i="26"/>
  <c r="AO324" i="26"/>
  <c r="AP324" i="26"/>
  <c r="AQ324" i="26"/>
  <c r="AR324" i="26"/>
  <c r="T325" i="26"/>
  <c r="U325" i="26"/>
  <c r="V325" i="26"/>
  <c r="W325" i="26"/>
  <c r="X325" i="26"/>
  <c r="Y325" i="26"/>
  <c r="Z325" i="26"/>
  <c r="AA325" i="26"/>
  <c r="AB325" i="26"/>
  <c r="AC325" i="26"/>
  <c r="AD325" i="26"/>
  <c r="AE325" i="26"/>
  <c r="AF325" i="26"/>
  <c r="AG325" i="26"/>
  <c r="AH325" i="26"/>
  <c r="AI325" i="26"/>
  <c r="AK325" i="26"/>
  <c r="AL325" i="26"/>
  <c r="AM325" i="26"/>
  <c r="AN325" i="26"/>
  <c r="AO325" i="26"/>
  <c r="AP325" i="26"/>
  <c r="AQ325" i="26"/>
  <c r="AR325" i="26"/>
  <c r="T326" i="26"/>
  <c r="U326" i="26"/>
  <c r="V326" i="26"/>
  <c r="W326" i="26"/>
  <c r="X326" i="26"/>
  <c r="Y326" i="26"/>
  <c r="Z326" i="26"/>
  <c r="AA326" i="26"/>
  <c r="AB326" i="26"/>
  <c r="AC326" i="26"/>
  <c r="AD326" i="26"/>
  <c r="AE326" i="26"/>
  <c r="AF326" i="26"/>
  <c r="AG326" i="26"/>
  <c r="AH326" i="26"/>
  <c r="AI326" i="26"/>
  <c r="AK326" i="26"/>
  <c r="AL326" i="26"/>
  <c r="AM326" i="26"/>
  <c r="AN326" i="26"/>
  <c r="AO326" i="26"/>
  <c r="AP326" i="26"/>
  <c r="AQ326" i="26"/>
  <c r="AR326" i="26"/>
  <c r="T327" i="26"/>
  <c r="U327" i="26"/>
  <c r="V327" i="26"/>
  <c r="W327" i="26"/>
  <c r="X327" i="26"/>
  <c r="Y327" i="26"/>
  <c r="Z327" i="26"/>
  <c r="AA327" i="26"/>
  <c r="AB327" i="26"/>
  <c r="AC327" i="26"/>
  <c r="AD327" i="26"/>
  <c r="AE327" i="26"/>
  <c r="AF327" i="26"/>
  <c r="AG327" i="26"/>
  <c r="AH327" i="26"/>
  <c r="AI327" i="26"/>
  <c r="AK327" i="26"/>
  <c r="AL327" i="26"/>
  <c r="AM327" i="26"/>
  <c r="AN327" i="26"/>
  <c r="AO327" i="26"/>
  <c r="AP327" i="26"/>
  <c r="AQ327" i="26"/>
  <c r="AR327" i="26"/>
  <c r="T328" i="26"/>
  <c r="U328" i="26"/>
  <c r="V328" i="26"/>
  <c r="W328" i="26"/>
  <c r="X328" i="26"/>
  <c r="Y328" i="26"/>
  <c r="Z328" i="26"/>
  <c r="AA328" i="26"/>
  <c r="AB328" i="26"/>
  <c r="AC328" i="26"/>
  <c r="AD328" i="26"/>
  <c r="AE328" i="26"/>
  <c r="AF328" i="26"/>
  <c r="AG328" i="26"/>
  <c r="AH328" i="26"/>
  <c r="AI328" i="26"/>
  <c r="AK328" i="26"/>
  <c r="AL328" i="26"/>
  <c r="AM328" i="26"/>
  <c r="AN328" i="26"/>
  <c r="AO328" i="26"/>
  <c r="AP328" i="26"/>
  <c r="AQ328" i="26"/>
  <c r="AR328" i="26"/>
  <c r="T329" i="26"/>
  <c r="U329" i="26"/>
  <c r="V329" i="26"/>
  <c r="W329" i="26"/>
  <c r="X329" i="26"/>
  <c r="Y329" i="26"/>
  <c r="Z329" i="26"/>
  <c r="AA329" i="26"/>
  <c r="AB329" i="26"/>
  <c r="AC329" i="26"/>
  <c r="AD329" i="26"/>
  <c r="AE329" i="26"/>
  <c r="AF329" i="26"/>
  <c r="AG329" i="26"/>
  <c r="AH329" i="26"/>
  <c r="AI329" i="26"/>
  <c r="AK329" i="26"/>
  <c r="AL329" i="26"/>
  <c r="AM329" i="26"/>
  <c r="AN329" i="26"/>
  <c r="AO329" i="26"/>
  <c r="AP329" i="26"/>
  <c r="AQ329" i="26"/>
  <c r="AR329" i="26"/>
  <c r="T330" i="26"/>
  <c r="U330" i="26"/>
  <c r="V330" i="26"/>
  <c r="W330" i="26"/>
  <c r="X330" i="26"/>
  <c r="Y330" i="26"/>
  <c r="Z330" i="26"/>
  <c r="AA330" i="26"/>
  <c r="AB330" i="26"/>
  <c r="AC330" i="26"/>
  <c r="AD330" i="26"/>
  <c r="AE330" i="26"/>
  <c r="AF330" i="26"/>
  <c r="AG330" i="26"/>
  <c r="AH330" i="26"/>
  <c r="AI330" i="26"/>
  <c r="AK330" i="26"/>
  <c r="AL330" i="26"/>
  <c r="AM330" i="26"/>
  <c r="AN330" i="26"/>
  <c r="AO330" i="26"/>
  <c r="AP330" i="26"/>
  <c r="AQ330" i="26"/>
  <c r="AR330" i="26"/>
  <c r="T331" i="26"/>
  <c r="U331" i="26"/>
  <c r="V331" i="26"/>
  <c r="W331" i="26"/>
  <c r="X331" i="26"/>
  <c r="Y331" i="26"/>
  <c r="Z331" i="26"/>
  <c r="AA331" i="26"/>
  <c r="AB331" i="26"/>
  <c r="AC331" i="26"/>
  <c r="AD331" i="26"/>
  <c r="AE331" i="26"/>
  <c r="AF331" i="26"/>
  <c r="AG331" i="26"/>
  <c r="AH331" i="26"/>
  <c r="AI331" i="26"/>
  <c r="AK331" i="26"/>
  <c r="AL331" i="26"/>
  <c r="AM331" i="26"/>
  <c r="AN331" i="26"/>
  <c r="AO331" i="26"/>
  <c r="AP331" i="26"/>
  <c r="AQ331" i="26"/>
  <c r="AR331" i="26"/>
  <c r="T332" i="26"/>
  <c r="U332" i="26"/>
  <c r="V332" i="26"/>
  <c r="W332" i="26"/>
  <c r="X332" i="26"/>
  <c r="Y332" i="26"/>
  <c r="Z332" i="26"/>
  <c r="AA332" i="26"/>
  <c r="AB332" i="26"/>
  <c r="AC332" i="26"/>
  <c r="AD332" i="26"/>
  <c r="AE332" i="26"/>
  <c r="AF332" i="26"/>
  <c r="AG332" i="26"/>
  <c r="AH332" i="26"/>
  <c r="AI332" i="26"/>
  <c r="AK332" i="26"/>
  <c r="AL332" i="26"/>
  <c r="AM332" i="26"/>
  <c r="AN332" i="26"/>
  <c r="AO332" i="26"/>
  <c r="AP332" i="26"/>
  <c r="AQ332" i="26"/>
  <c r="AR332" i="26"/>
  <c r="T333" i="26"/>
  <c r="U333" i="26"/>
  <c r="V333" i="26"/>
  <c r="W333" i="26"/>
  <c r="X333" i="26"/>
  <c r="Y333" i="26"/>
  <c r="Z333" i="26"/>
  <c r="AA333" i="26"/>
  <c r="AB333" i="26"/>
  <c r="AC333" i="26"/>
  <c r="AD333" i="26"/>
  <c r="AE333" i="26"/>
  <c r="AF333" i="26"/>
  <c r="AG333" i="26"/>
  <c r="AH333" i="26"/>
  <c r="AI333" i="26"/>
  <c r="AK333" i="26"/>
  <c r="AL333" i="26"/>
  <c r="AM333" i="26"/>
  <c r="AN333" i="26"/>
  <c r="AO333" i="26"/>
  <c r="AP333" i="26"/>
  <c r="AQ333" i="26"/>
  <c r="AR333" i="26"/>
  <c r="T334" i="26"/>
  <c r="U334" i="26"/>
  <c r="V334" i="26"/>
  <c r="W334" i="26"/>
  <c r="X334" i="26"/>
  <c r="Y334" i="26"/>
  <c r="Z334" i="26"/>
  <c r="AA334" i="26"/>
  <c r="AB334" i="26"/>
  <c r="AC334" i="26"/>
  <c r="AD334" i="26"/>
  <c r="AE334" i="26"/>
  <c r="AF334" i="26"/>
  <c r="AG334" i="26"/>
  <c r="AH334" i="26"/>
  <c r="AI334" i="26"/>
  <c r="AK334" i="26"/>
  <c r="AL334" i="26"/>
  <c r="AM334" i="26"/>
  <c r="AN334" i="26"/>
  <c r="AO334" i="26"/>
  <c r="AP334" i="26"/>
  <c r="AQ334" i="26"/>
  <c r="AR334" i="26"/>
  <c r="T335" i="26"/>
  <c r="U335" i="26"/>
  <c r="V335" i="26"/>
  <c r="W335" i="26"/>
  <c r="X335" i="26"/>
  <c r="Y335" i="26"/>
  <c r="Z335" i="26"/>
  <c r="AA335" i="26"/>
  <c r="AB335" i="26"/>
  <c r="AC335" i="26"/>
  <c r="AD335" i="26"/>
  <c r="AE335" i="26"/>
  <c r="AF335" i="26"/>
  <c r="AG335" i="26"/>
  <c r="AH335" i="26"/>
  <c r="AI335" i="26"/>
  <c r="AK335" i="26"/>
  <c r="AL335" i="26"/>
  <c r="AM335" i="26"/>
  <c r="AN335" i="26"/>
  <c r="AO335" i="26"/>
  <c r="AP335" i="26"/>
  <c r="AQ335" i="26"/>
  <c r="AR335" i="26"/>
  <c r="T336" i="26"/>
  <c r="U336" i="26"/>
  <c r="V336" i="26"/>
  <c r="W336" i="26"/>
  <c r="X336" i="26"/>
  <c r="Y336" i="26"/>
  <c r="Z336" i="26"/>
  <c r="AA336" i="26"/>
  <c r="AB336" i="26"/>
  <c r="AC336" i="26"/>
  <c r="AD336" i="26"/>
  <c r="AE336" i="26"/>
  <c r="AF336" i="26"/>
  <c r="AG336" i="26"/>
  <c r="AH336" i="26"/>
  <c r="AI336" i="26"/>
  <c r="AK336" i="26"/>
  <c r="AL336" i="26"/>
  <c r="AM336" i="26"/>
  <c r="AN336" i="26"/>
  <c r="AO336" i="26"/>
  <c r="AP336" i="26"/>
  <c r="AQ336" i="26"/>
  <c r="AR336" i="26"/>
  <c r="T337" i="26"/>
  <c r="U337" i="26"/>
  <c r="V337" i="26"/>
  <c r="W337" i="26"/>
  <c r="X337" i="26"/>
  <c r="Y337" i="26"/>
  <c r="Z337" i="26"/>
  <c r="AA337" i="26"/>
  <c r="AB337" i="26"/>
  <c r="AC337" i="26"/>
  <c r="AD337" i="26"/>
  <c r="AE337" i="26"/>
  <c r="AF337" i="26"/>
  <c r="AG337" i="26"/>
  <c r="AH337" i="26"/>
  <c r="AI337" i="26"/>
  <c r="AK337" i="26"/>
  <c r="AL337" i="26"/>
  <c r="AM337" i="26"/>
  <c r="AN337" i="26"/>
  <c r="AO337" i="26"/>
  <c r="AP337" i="26"/>
  <c r="AQ337" i="26"/>
  <c r="AR337" i="26"/>
  <c r="T338" i="26"/>
  <c r="U338" i="26"/>
  <c r="V338" i="26"/>
  <c r="W338" i="26"/>
  <c r="X338" i="26"/>
  <c r="Y338" i="26"/>
  <c r="Z338" i="26"/>
  <c r="AA338" i="26"/>
  <c r="AB338" i="26"/>
  <c r="AC338" i="26"/>
  <c r="AD338" i="26"/>
  <c r="AE338" i="26"/>
  <c r="AF338" i="26"/>
  <c r="AG338" i="26"/>
  <c r="AH338" i="26"/>
  <c r="AI338" i="26"/>
  <c r="AK338" i="26"/>
  <c r="AL338" i="26"/>
  <c r="AM338" i="26"/>
  <c r="AN338" i="26"/>
  <c r="AO338" i="26"/>
  <c r="AP338" i="26"/>
  <c r="AQ338" i="26"/>
  <c r="AR338" i="26"/>
  <c r="T339" i="26"/>
  <c r="U339" i="26"/>
  <c r="V339" i="26"/>
  <c r="W339" i="26"/>
  <c r="X339" i="26"/>
  <c r="Y339" i="26"/>
  <c r="Z339" i="26"/>
  <c r="AA339" i="26"/>
  <c r="AB339" i="26"/>
  <c r="AC339" i="26"/>
  <c r="AD339" i="26"/>
  <c r="AE339" i="26"/>
  <c r="AF339" i="26"/>
  <c r="AG339" i="26"/>
  <c r="AH339" i="26"/>
  <c r="AI339" i="26"/>
  <c r="AK339" i="26"/>
  <c r="AL339" i="26"/>
  <c r="AM339" i="26"/>
  <c r="AN339" i="26"/>
  <c r="AO339" i="26"/>
  <c r="AP339" i="26"/>
  <c r="AQ339" i="26"/>
  <c r="AR339" i="26"/>
  <c r="T340" i="26"/>
  <c r="U340" i="26"/>
  <c r="V340" i="26"/>
  <c r="W340" i="26"/>
  <c r="X340" i="26"/>
  <c r="Y340" i="26"/>
  <c r="Z340" i="26"/>
  <c r="AA340" i="26"/>
  <c r="AB340" i="26"/>
  <c r="AC340" i="26"/>
  <c r="AD340" i="26"/>
  <c r="AE340" i="26"/>
  <c r="AF340" i="26"/>
  <c r="AO340" i="26" s="1"/>
  <c r="AG340" i="26"/>
  <c r="AH340" i="26"/>
  <c r="AI340" i="26"/>
  <c r="AM340" i="26"/>
  <c r="AN340" i="26"/>
  <c r="T341" i="26"/>
  <c r="U341" i="26"/>
  <c r="V341" i="26"/>
  <c r="W341" i="26"/>
  <c r="X341" i="26"/>
  <c r="Y341" i="26"/>
  <c r="Z341" i="26"/>
  <c r="AA341" i="26"/>
  <c r="AB341" i="26"/>
  <c r="AC341" i="26"/>
  <c r="AD341" i="26"/>
  <c r="AE341" i="26"/>
  <c r="AF341" i="26"/>
  <c r="AG341" i="26"/>
  <c r="AH341" i="26"/>
  <c r="AI341" i="26"/>
  <c r="AK341" i="26"/>
  <c r="AL341" i="26"/>
  <c r="AM341" i="26"/>
  <c r="AN341" i="26"/>
  <c r="AO341" i="26"/>
  <c r="AP341" i="26"/>
  <c r="AQ341" i="26"/>
  <c r="AR341" i="26"/>
  <c r="T342" i="26"/>
  <c r="U342" i="26"/>
  <c r="V342" i="26"/>
  <c r="W342" i="26"/>
  <c r="X342" i="26"/>
  <c r="Y342" i="26"/>
  <c r="Z342" i="26"/>
  <c r="AA342" i="26"/>
  <c r="AB342" i="26"/>
  <c r="AC342" i="26"/>
  <c r="AD342" i="26"/>
  <c r="AE342" i="26"/>
  <c r="AF342" i="26"/>
  <c r="AG342" i="26"/>
  <c r="AH342" i="26"/>
  <c r="AI342" i="26"/>
  <c r="AK342" i="26"/>
  <c r="AL342" i="26"/>
  <c r="AM342" i="26"/>
  <c r="AN342" i="26"/>
  <c r="AO342" i="26"/>
  <c r="AP342" i="26"/>
  <c r="AQ342" i="26"/>
  <c r="AR342" i="26"/>
  <c r="T343" i="26"/>
  <c r="U343" i="26"/>
  <c r="V343" i="26"/>
  <c r="W343" i="26"/>
  <c r="X343" i="26"/>
  <c r="Y343" i="26"/>
  <c r="Z343" i="26"/>
  <c r="AA343" i="26"/>
  <c r="AB343" i="26"/>
  <c r="AC343" i="26"/>
  <c r="AD343" i="26"/>
  <c r="AE343" i="26"/>
  <c r="AF343" i="26"/>
  <c r="AG343" i="26"/>
  <c r="AH343" i="26"/>
  <c r="AI343" i="26"/>
  <c r="AK343" i="26"/>
  <c r="AL343" i="26"/>
  <c r="AM343" i="26"/>
  <c r="AN343" i="26"/>
  <c r="AO343" i="26"/>
  <c r="AP343" i="26"/>
  <c r="AQ343" i="26"/>
  <c r="AR343" i="26"/>
  <c r="T344" i="26"/>
  <c r="U344" i="26"/>
  <c r="V344" i="26"/>
  <c r="W344" i="26"/>
  <c r="X344" i="26"/>
  <c r="Y344" i="26"/>
  <c r="Z344" i="26"/>
  <c r="AA344" i="26"/>
  <c r="AB344" i="26"/>
  <c r="AC344" i="26"/>
  <c r="AD344" i="26"/>
  <c r="AE344" i="26"/>
  <c r="AF344" i="26"/>
  <c r="AG344" i="26"/>
  <c r="AH344" i="26"/>
  <c r="AI344" i="26"/>
  <c r="AK344" i="26"/>
  <c r="AL344" i="26"/>
  <c r="AM344" i="26"/>
  <c r="AN344" i="26"/>
  <c r="AO344" i="26"/>
  <c r="AP344" i="26"/>
  <c r="AQ344" i="26"/>
  <c r="AR344" i="26"/>
  <c r="T345" i="26"/>
  <c r="U345" i="26"/>
  <c r="V345" i="26"/>
  <c r="W345" i="26"/>
  <c r="X345" i="26"/>
  <c r="Y345" i="26"/>
  <c r="Z345" i="26"/>
  <c r="AA345" i="26"/>
  <c r="AB345" i="26"/>
  <c r="AC345" i="26"/>
  <c r="AD345" i="26"/>
  <c r="AE345" i="26"/>
  <c r="AF345" i="26"/>
  <c r="AG345" i="26"/>
  <c r="AH345" i="26"/>
  <c r="AI345" i="26"/>
  <c r="AK345" i="26"/>
  <c r="AL345" i="26"/>
  <c r="AM345" i="26"/>
  <c r="AN345" i="26"/>
  <c r="AO345" i="26"/>
  <c r="AP345" i="26"/>
  <c r="AQ345" i="26"/>
  <c r="AR345" i="26"/>
  <c r="T346" i="26"/>
  <c r="U346" i="26"/>
  <c r="V346" i="26"/>
  <c r="W346" i="26"/>
  <c r="X346" i="26"/>
  <c r="Y346" i="26"/>
  <c r="Z346" i="26"/>
  <c r="AA346" i="26"/>
  <c r="AB346" i="26"/>
  <c r="AC346" i="26"/>
  <c r="AD346" i="26"/>
  <c r="AE346" i="26"/>
  <c r="AF346" i="26"/>
  <c r="AG346" i="26"/>
  <c r="AH346" i="26"/>
  <c r="AI346" i="26"/>
  <c r="AK346" i="26"/>
  <c r="AL346" i="26"/>
  <c r="AM346" i="26"/>
  <c r="AN346" i="26"/>
  <c r="AO346" i="26"/>
  <c r="AP346" i="26"/>
  <c r="AQ346" i="26"/>
  <c r="AR346" i="26"/>
  <c r="T347" i="26"/>
  <c r="U347" i="26"/>
  <c r="V347" i="26"/>
  <c r="W347" i="26"/>
  <c r="X347" i="26"/>
  <c r="Y347" i="26"/>
  <c r="Z347" i="26"/>
  <c r="AA347" i="26"/>
  <c r="AB347" i="26"/>
  <c r="AC347" i="26"/>
  <c r="AD347" i="26"/>
  <c r="AE347" i="26"/>
  <c r="AF347" i="26"/>
  <c r="AG347" i="26"/>
  <c r="AH347" i="26"/>
  <c r="AI347" i="26"/>
  <c r="AK347" i="26"/>
  <c r="AL347" i="26"/>
  <c r="AM347" i="26"/>
  <c r="AN347" i="26"/>
  <c r="AO347" i="26"/>
  <c r="AP347" i="26"/>
  <c r="AQ347" i="26"/>
  <c r="AR347" i="26"/>
  <c r="T348" i="26"/>
  <c r="U348" i="26"/>
  <c r="V348" i="26"/>
  <c r="W348" i="26"/>
  <c r="AN348" i="26" s="1"/>
  <c r="X348" i="26"/>
  <c r="Y348" i="26"/>
  <c r="Z348" i="26"/>
  <c r="AA348" i="26"/>
  <c r="AB348" i="26"/>
  <c r="AC348" i="26"/>
  <c r="AD348" i="26"/>
  <c r="AE348" i="26"/>
  <c r="AF348" i="26"/>
  <c r="AO348" i="26" s="1"/>
  <c r="AG348" i="26"/>
  <c r="AP348" i="26" s="1"/>
  <c r="AH348" i="26"/>
  <c r="AQ348" i="26" s="1"/>
  <c r="AI348" i="26"/>
  <c r="AR348" i="26" s="1"/>
  <c r="AK348" i="26"/>
  <c r="T349" i="26"/>
  <c r="U349" i="26"/>
  <c r="V349" i="26"/>
  <c r="W349" i="26"/>
  <c r="X349" i="26"/>
  <c r="Y349" i="26"/>
  <c r="Z349" i="26"/>
  <c r="AA349" i="26"/>
  <c r="AB349" i="26"/>
  <c r="AC349" i="26"/>
  <c r="AD349" i="26"/>
  <c r="AE349" i="26"/>
  <c r="AF349" i="26"/>
  <c r="AG349" i="26"/>
  <c r="AH349" i="26"/>
  <c r="AI349" i="26"/>
  <c r="AK349" i="26"/>
  <c r="AL349" i="26"/>
  <c r="AM349" i="26"/>
  <c r="AN349" i="26"/>
  <c r="AO349" i="26"/>
  <c r="AP349" i="26"/>
  <c r="AQ349" i="26"/>
  <c r="AR349" i="26"/>
  <c r="T350" i="26"/>
  <c r="U350" i="26"/>
  <c r="V350" i="26"/>
  <c r="W350" i="26"/>
  <c r="X350" i="26"/>
  <c r="Y350" i="26"/>
  <c r="Z350" i="26"/>
  <c r="AA350" i="26"/>
  <c r="AB350" i="26"/>
  <c r="AC350" i="26"/>
  <c r="AD350" i="26"/>
  <c r="AE350" i="26"/>
  <c r="AF350" i="26"/>
  <c r="AG350" i="26"/>
  <c r="AH350" i="26"/>
  <c r="AI350" i="26"/>
  <c r="AK350" i="26"/>
  <c r="AL350" i="26"/>
  <c r="AM350" i="26"/>
  <c r="AN350" i="26"/>
  <c r="AO350" i="26"/>
  <c r="AP350" i="26"/>
  <c r="AQ350" i="26"/>
  <c r="AR350" i="26"/>
  <c r="T351" i="26"/>
  <c r="U351" i="26"/>
  <c r="V351" i="26"/>
  <c r="W351" i="26"/>
  <c r="X351" i="26"/>
  <c r="Y351" i="26"/>
  <c r="Z351" i="26"/>
  <c r="AA351" i="26"/>
  <c r="AB351" i="26"/>
  <c r="AC351" i="26"/>
  <c r="AD351" i="26"/>
  <c r="AE351" i="26"/>
  <c r="AF351" i="26"/>
  <c r="AG351" i="26"/>
  <c r="AH351" i="26"/>
  <c r="AI351" i="26"/>
  <c r="AK351" i="26"/>
  <c r="AL351" i="26"/>
  <c r="AM351" i="26"/>
  <c r="AN351" i="26"/>
  <c r="AO351" i="26"/>
  <c r="AP351" i="26"/>
  <c r="AQ351" i="26"/>
  <c r="AR351" i="26"/>
  <c r="T352" i="26"/>
  <c r="U352" i="26"/>
  <c r="V352" i="26"/>
  <c r="W352" i="26"/>
  <c r="X352" i="26"/>
  <c r="Y352" i="26"/>
  <c r="Z352" i="26"/>
  <c r="AA352" i="26"/>
  <c r="AB352" i="26"/>
  <c r="AC352" i="26"/>
  <c r="AD352" i="26"/>
  <c r="AE352" i="26"/>
  <c r="AF352" i="26"/>
  <c r="AG352" i="26"/>
  <c r="AH352" i="26"/>
  <c r="AI352" i="26"/>
  <c r="AK352" i="26"/>
  <c r="AL352" i="26"/>
  <c r="AM352" i="26"/>
  <c r="AN352" i="26"/>
  <c r="AO352" i="26"/>
  <c r="AP352" i="26"/>
  <c r="AQ352" i="26"/>
  <c r="AR352" i="26"/>
  <c r="T353" i="26"/>
  <c r="U353" i="26"/>
  <c r="V353" i="26"/>
  <c r="W353" i="26"/>
  <c r="X353" i="26"/>
  <c r="Y353" i="26"/>
  <c r="Z353" i="26"/>
  <c r="AA353" i="26"/>
  <c r="AB353" i="26"/>
  <c r="AC353" i="26"/>
  <c r="AD353" i="26"/>
  <c r="AE353" i="26"/>
  <c r="AF353" i="26"/>
  <c r="AG353" i="26"/>
  <c r="AH353" i="26"/>
  <c r="AI353" i="26"/>
  <c r="AK353" i="26"/>
  <c r="AL353" i="26"/>
  <c r="AM353" i="26"/>
  <c r="AN353" i="26"/>
  <c r="AO353" i="26"/>
  <c r="AP353" i="26"/>
  <c r="AQ353" i="26"/>
  <c r="AR353" i="26"/>
  <c r="T354" i="26"/>
  <c r="U354" i="26"/>
  <c r="V354" i="26"/>
  <c r="W354" i="26"/>
  <c r="X354" i="26"/>
  <c r="Y354" i="26"/>
  <c r="Z354" i="26"/>
  <c r="AA354" i="26"/>
  <c r="AB354" i="26"/>
  <c r="AC354" i="26"/>
  <c r="AD354" i="26"/>
  <c r="AE354" i="26"/>
  <c r="AF354" i="26"/>
  <c r="AG354" i="26"/>
  <c r="AP354" i="26" s="1"/>
  <c r="AH354" i="26"/>
  <c r="AI354" i="26"/>
  <c r="AR354" i="26" s="1"/>
  <c r="AK354" i="26"/>
  <c r="AM354" i="26"/>
  <c r="AN354" i="26"/>
  <c r="AO354" i="26"/>
  <c r="AQ354" i="26"/>
  <c r="T355" i="26"/>
  <c r="U355" i="26"/>
  <c r="V355" i="26"/>
  <c r="W355" i="26"/>
  <c r="X355" i="26"/>
  <c r="Y355" i="26"/>
  <c r="Z355" i="26"/>
  <c r="AA355" i="26"/>
  <c r="AB355" i="26"/>
  <c r="AC355" i="26"/>
  <c r="AD355" i="26"/>
  <c r="AE355" i="26"/>
  <c r="AF355" i="26"/>
  <c r="AG355" i="26"/>
  <c r="AH355" i="26"/>
  <c r="AI355" i="26"/>
  <c r="AR355" i="26" s="1"/>
  <c r="AK355" i="26"/>
  <c r="AL355" i="26"/>
  <c r="AM355" i="26"/>
  <c r="AN355" i="26"/>
  <c r="AO355" i="26"/>
  <c r="AP355" i="26"/>
  <c r="AQ355" i="26"/>
  <c r="T356" i="26"/>
  <c r="U356" i="26"/>
  <c r="V356" i="26"/>
  <c r="W356" i="26"/>
  <c r="X356" i="26"/>
  <c r="Y356" i="26"/>
  <c r="Z356" i="26"/>
  <c r="AA356" i="26"/>
  <c r="AB356" i="26"/>
  <c r="AC356" i="26"/>
  <c r="AD356" i="26"/>
  <c r="AE356" i="26"/>
  <c r="AF356" i="26"/>
  <c r="AG356" i="26"/>
  <c r="AH356" i="26"/>
  <c r="AI356" i="26"/>
  <c r="AR356" i="26" s="1"/>
  <c r="AK356" i="26"/>
  <c r="AL356" i="26"/>
  <c r="AM356" i="26"/>
  <c r="AN356" i="26"/>
  <c r="AO356" i="26"/>
  <c r="AP356" i="26"/>
  <c r="AQ356" i="26"/>
  <c r="T357" i="26"/>
  <c r="U357" i="26"/>
  <c r="V357" i="26"/>
  <c r="W357" i="26"/>
  <c r="X357" i="26"/>
  <c r="Y357" i="26"/>
  <c r="Z357" i="26"/>
  <c r="AA357" i="26"/>
  <c r="AN357" i="26" s="1"/>
  <c r="AB357" i="26"/>
  <c r="AC357" i="26"/>
  <c r="AD357" i="26"/>
  <c r="AE357" i="26"/>
  <c r="AF357" i="26"/>
  <c r="AG357" i="26"/>
  <c r="AH357" i="26"/>
  <c r="AI357" i="26"/>
  <c r="AK357" i="26"/>
  <c r="AL357" i="26"/>
  <c r="AM357" i="26"/>
  <c r="AO357" i="26"/>
  <c r="AP357" i="26"/>
  <c r="AQ357" i="26"/>
  <c r="AR357" i="26"/>
  <c r="T358" i="26"/>
  <c r="U358" i="26"/>
  <c r="V358" i="26"/>
  <c r="W358" i="26"/>
  <c r="X358" i="26"/>
  <c r="Y358" i="26"/>
  <c r="Z358" i="26"/>
  <c r="AA358" i="26"/>
  <c r="AB358" i="26"/>
  <c r="AC358" i="26"/>
  <c r="AD358" i="26"/>
  <c r="AE358" i="26"/>
  <c r="AF358" i="26"/>
  <c r="AG358" i="26"/>
  <c r="AH358" i="26"/>
  <c r="AI358" i="26"/>
  <c r="AR358" i="26" s="1"/>
  <c r="AK358" i="26"/>
  <c r="AL358" i="26"/>
  <c r="AM358" i="26"/>
  <c r="AN358" i="26"/>
  <c r="AO358" i="26"/>
  <c r="AP358" i="26"/>
  <c r="AQ358" i="26"/>
  <c r="T359" i="26"/>
  <c r="U359" i="26"/>
  <c r="V359" i="26"/>
  <c r="W359" i="26"/>
  <c r="X359" i="26"/>
  <c r="Y359" i="26"/>
  <c r="Z359" i="26"/>
  <c r="AA359" i="26"/>
  <c r="AB359" i="26"/>
  <c r="AC359" i="26"/>
  <c r="AD359" i="26"/>
  <c r="AE359" i="26"/>
  <c r="AF359" i="26"/>
  <c r="AG359" i="26"/>
  <c r="AH359" i="26"/>
  <c r="AI359" i="26"/>
  <c r="AK359" i="26"/>
  <c r="AL359" i="26"/>
  <c r="AM359" i="26"/>
  <c r="AN359" i="26"/>
  <c r="AO359" i="26"/>
  <c r="AP359" i="26"/>
  <c r="AQ359" i="26"/>
  <c r="AR359" i="26"/>
  <c r="T360" i="26"/>
  <c r="U360" i="26"/>
  <c r="V360" i="26"/>
  <c r="W360" i="26"/>
  <c r="X360" i="26"/>
  <c r="Y360" i="26"/>
  <c r="Z360" i="26"/>
  <c r="AA360" i="26"/>
  <c r="AB360" i="26"/>
  <c r="AC360" i="26"/>
  <c r="AD360" i="26"/>
  <c r="AE360" i="26"/>
  <c r="AF360" i="26"/>
  <c r="AG360" i="26"/>
  <c r="AH360" i="26"/>
  <c r="AI360" i="26"/>
  <c r="AR360" i="26" s="1"/>
  <c r="AK360" i="26"/>
  <c r="AL360" i="26"/>
  <c r="AM360" i="26"/>
  <c r="AN360" i="26"/>
  <c r="AO360" i="26"/>
  <c r="AP360" i="26"/>
  <c r="AQ360" i="26"/>
  <c r="T361" i="26"/>
  <c r="U361" i="26"/>
  <c r="V361" i="26"/>
  <c r="W361" i="26"/>
  <c r="X361" i="26"/>
  <c r="Y361" i="26"/>
  <c r="Z361" i="26"/>
  <c r="AA361" i="26"/>
  <c r="AB361" i="26"/>
  <c r="AC361" i="26"/>
  <c r="AD361" i="26"/>
  <c r="AE361" i="26"/>
  <c r="AR361" i="26" s="1"/>
  <c r="AF361" i="26"/>
  <c r="AG361" i="26"/>
  <c r="AH361" i="26"/>
  <c r="AI361" i="26"/>
  <c r="AK361" i="26"/>
  <c r="AL361" i="26"/>
  <c r="AM361" i="26"/>
  <c r="AN361" i="26"/>
  <c r="AO361" i="26"/>
  <c r="AP361" i="26"/>
  <c r="AQ361" i="26"/>
  <c r="T362" i="26"/>
  <c r="U362" i="26"/>
  <c r="V362" i="26"/>
  <c r="W362" i="26"/>
  <c r="X362" i="26"/>
  <c r="Y362" i="26"/>
  <c r="Z362" i="26"/>
  <c r="AA362" i="26"/>
  <c r="AB362" i="26"/>
  <c r="AC362" i="26"/>
  <c r="AD362" i="26"/>
  <c r="AE362" i="26"/>
  <c r="AR362" i="26" s="1"/>
  <c r="AF362" i="26"/>
  <c r="AG362" i="26"/>
  <c r="AH362" i="26"/>
  <c r="AI362" i="26"/>
  <c r="AK362" i="26"/>
  <c r="AL362" i="26"/>
  <c r="AM362" i="26"/>
  <c r="AN362" i="26"/>
  <c r="AO362" i="26"/>
  <c r="AP362" i="26"/>
  <c r="AQ362" i="26"/>
  <c r="T363" i="26"/>
  <c r="U363" i="26"/>
  <c r="V363" i="26"/>
  <c r="W363" i="26"/>
  <c r="X363" i="26"/>
  <c r="Y363" i="26"/>
  <c r="Z363" i="26"/>
  <c r="AA363" i="26"/>
  <c r="AN363" i="26" s="1"/>
  <c r="AB363" i="26"/>
  <c r="AC363" i="26"/>
  <c r="AD363" i="26"/>
  <c r="AE363" i="26"/>
  <c r="AF363" i="26"/>
  <c r="AG363" i="26"/>
  <c r="AH363" i="26"/>
  <c r="AI363" i="26"/>
  <c r="AK363" i="26"/>
  <c r="AL363" i="26"/>
  <c r="AM363" i="26"/>
  <c r="AO363" i="26"/>
  <c r="AP363" i="26"/>
  <c r="AQ363" i="26"/>
  <c r="AR363" i="26"/>
  <c r="T364" i="26"/>
  <c r="U364" i="26"/>
  <c r="V364" i="26"/>
  <c r="W364" i="26"/>
  <c r="X364" i="26"/>
  <c r="Y364" i="26"/>
  <c r="Z364" i="26"/>
  <c r="AA364" i="26"/>
  <c r="AB364" i="26"/>
  <c r="AC364" i="26"/>
  <c r="AD364" i="26"/>
  <c r="AE364" i="26"/>
  <c r="AF364" i="26"/>
  <c r="AG364" i="26"/>
  <c r="AH364" i="26"/>
  <c r="AI364" i="26"/>
  <c r="AR364" i="26" s="1"/>
  <c r="AK364" i="26"/>
  <c r="AL364" i="26"/>
  <c r="AM364" i="26"/>
  <c r="AN364" i="26"/>
  <c r="AO364" i="26"/>
  <c r="AP364" i="26"/>
  <c r="AQ364" i="26"/>
  <c r="T365" i="26"/>
  <c r="U365" i="26"/>
  <c r="V365" i="26"/>
  <c r="W365" i="26"/>
  <c r="X365" i="26"/>
  <c r="Y365" i="26"/>
  <c r="Z365" i="26"/>
  <c r="AA365" i="26"/>
  <c r="AN365" i="26" s="1"/>
  <c r="AB365" i="26"/>
  <c r="AC365" i="26"/>
  <c r="AD365" i="26"/>
  <c r="AE365" i="26"/>
  <c r="AF365" i="26"/>
  <c r="AG365" i="26"/>
  <c r="AH365" i="26"/>
  <c r="AI365" i="26"/>
  <c r="AK365" i="26"/>
  <c r="AL365" i="26"/>
  <c r="AM365" i="26"/>
  <c r="AO365" i="26"/>
  <c r="AP365" i="26"/>
  <c r="AQ365" i="26"/>
  <c r="AR365" i="26"/>
  <c r="T366" i="26"/>
  <c r="U366" i="26"/>
  <c r="V366" i="26"/>
  <c r="W366" i="26"/>
  <c r="X366" i="26"/>
  <c r="Y366" i="26"/>
  <c r="Z366" i="26"/>
  <c r="AA366" i="26"/>
  <c r="AB366" i="26"/>
  <c r="AC366" i="26"/>
  <c r="AD366" i="26"/>
  <c r="AE366" i="26"/>
  <c r="AR366" i="26" s="1"/>
  <c r="AF366" i="26"/>
  <c r="AG366" i="26"/>
  <c r="AH366" i="26"/>
  <c r="AI366" i="26"/>
  <c r="AK366" i="26"/>
  <c r="AL366" i="26"/>
  <c r="AM366" i="26"/>
  <c r="AN366" i="26"/>
  <c r="AO366" i="26"/>
  <c r="AP366" i="26"/>
  <c r="AQ366" i="26"/>
  <c r="T367" i="26"/>
  <c r="U367" i="26"/>
  <c r="V367" i="26"/>
  <c r="W367" i="26"/>
  <c r="X367" i="26"/>
  <c r="Y367" i="26"/>
  <c r="Z367" i="26"/>
  <c r="AA367" i="26"/>
  <c r="AB367" i="26"/>
  <c r="AC367" i="26"/>
  <c r="AD367" i="26"/>
  <c r="AE367" i="26"/>
  <c r="AR367" i="26" s="1"/>
  <c r="AF367" i="26"/>
  <c r="AG367" i="26"/>
  <c r="AH367" i="26"/>
  <c r="AI367" i="26"/>
  <c r="AK367" i="26"/>
  <c r="AL367" i="26"/>
  <c r="AM367" i="26"/>
  <c r="AN367" i="26"/>
  <c r="AO367" i="26"/>
  <c r="AP367" i="26"/>
  <c r="AQ367" i="26"/>
  <c r="T368" i="26"/>
  <c r="U368" i="26"/>
  <c r="V368" i="26"/>
  <c r="W368" i="26"/>
  <c r="X368" i="26"/>
  <c r="Y368" i="26"/>
  <c r="Z368" i="26"/>
  <c r="AA368" i="26"/>
  <c r="AB368" i="26"/>
  <c r="AC368" i="26"/>
  <c r="AD368" i="26"/>
  <c r="AE368" i="26"/>
  <c r="AF368" i="26"/>
  <c r="AG368" i="26"/>
  <c r="AH368" i="26"/>
  <c r="AI368" i="26"/>
  <c r="AR368" i="26" s="1"/>
  <c r="AK368" i="26"/>
  <c r="AL368" i="26"/>
  <c r="AM368" i="26"/>
  <c r="AN368" i="26"/>
  <c r="AO368" i="26"/>
  <c r="AP368" i="26"/>
  <c r="AQ368" i="26"/>
  <c r="T369" i="26"/>
  <c r="U369" i="26"/>
  <c r="V369" i="26"/>
  <c r="W369" i="26"/>
  <c r="X369" i="26"/>
  <c r="Y369" i="26"/>
  <c r="Z369" i="26"/>
  <c r="AA369" i="26"/>
  <c r="AB369" i="26"/>
  <c r="AC369" i="26"/>
  <c r="AD369" i="26"/>
  <c r="AE369" i="26"/>
  <c r="AR369" i="26" s="1"/>
  <c r="AF369" i="26"/>
  <c r="AG369" i="26"/>
  <c r="AH369" i="26"/>
  <c r="AI369" i="26"/>
  <c r="AK369" i="26"/>
  <c r="AL369" i="26"/>
  <c r="AM369" i="26"/>
  <c r="AN369" i="26"/>
  <c r="AO369" i="26"/>
  <c r="AP369" i="26"/>
  <c r="AQ369" i="26"/>
  <c r="T370" i="26"/>
  <c r="U370" i="26"/>
  <c r="V370" i="26"/>
  <c r="W370" i="26"/>
  <c r="X370" i="26"/>
  <c r="Y370" i="26"/>
  <c r="Z370" i="26"/>
  <c r="AA370" i="26"/>
  <c r="AB370" i="26"/>
  <c r="AC370" i="26"/>
  <c r="AD370" i="26"/>
  <c r="AE370" i="26"/>
  <c r="AF370" i="26"/>
  <c r="AG370" i="26"/>
  <c r="AH370" i="26"/>
  <c r="AI370" i="26"/>
  <c r="AR370" i="26" s="1"/>
  <c r="AK370" i="26"/>
  <c r="AL370" i="26"/>
  <c r="AM370" i="26"/>
  <c r="AN370" i="26"/>
  <c r="AO370" i="26"/>
  <c r="AP370" i="26"/>
  <c r="AQ370" i="26"/>
  <c r="T371" i="26"/>
  <c r="U371" i="26"/>
  <c r="V371" i="26"/>
  <c r="W371" i="26"/>
  <c r="X371" i="26"/>
  <c r="Y371" i="26"/>
  <c r="Z371" i="26"/>
  <c r="AA371" i="26"/>
  <c r="AB371" i="26"/>
  <c r="AC371" i="26"/>
  <c r="AD371" i="26"/>
  <c r="AE371" i="26"/>
  <c r="AR371" i="26" s="1"/>
  <c r="AF371" i="26"/>
  <c r="AG371" i="26"/>
  <c r="AH371" i="26"/>
  <c r="AI371" i="26"/>
  <c r="AK371" i="26"/>
  <c r="AL371" i="26"/>
  <c r="AM371" i="26"/>
  <c r="AN371" i="26"/>
  <c r="AO371" i="26"/>
  <c r="AP371" i="26"/>
  <c r="AQ371" i="26"/>
  <c r="T372" i="26"/>
  <c r="U372" i="26"/>
  <c r="V372" i="26"/>
  <c r="W372" i="26"/>
  <c r="X372" i="26"/>
  <c r="Y372" i="26"/>
  <c r="Z372" i="26"/>
  <c r="AA372" i="26"/>
  <c r="AB372" i="26"/>
  <c r="AC372" i="26"/>
  <c r="AD372" i="26"/>
  <c r="AE372" i="26"/>
  <c r="AF372" i="26"/>
  <c r="AG372" i="26"/>
  <c r="AH372" i="26"/>
  <c r="AI372" i="26"/>
  <c r="AK372" i="26"/>
  <c r="AL372" i="26"/>
  <c r="AM372" i="26"/>
  <c r="AN372" i="26"/>
  <c r="AO372" i="26"/>
  <c r="AP372" i="26"/>
  <c r="AQ372" i="26"/>
  <c r="AR372" i="26"/>
  <c r="T373" i="26"/>
  <c r="U373" i="26"/>
  <c r="V373" i="26"/>
  <c r="W373" i="26"/>
  <c r="AN373" i="26" s="1"/>
  <c r="X373" i="26"/>
  <c r="Y373" i="26"/>
  <c r="Z373" i="26"/>
  <c r="AA373" i="26"/>
  <c r="AB373" i="26"/>
  <c r="AC373" i="26"/>
  <c r="AD373" i="26"/>
  <c r="AE373" i="26"/>
  <c r="AF373" i="26"/>
  <c r="AG373" i="26"/>
  <c r="AH373" i="26"/>
  <c r="AI373" i="26"/>
  <c r="AK373" i="26"/>
  <c r="AL373" i="26"/>
  <c r="AM373" i="26"/>
  <c r="AO373" i="26"/>
  <c r="AP373" i="26"/>
  <c r="AQ373" i="26"/>
  <c r="AR373" i="26"/>
  <c r="T374" i="26"/>
  <c r="U374" i="26"/>
  <c r="V374" i="26"/>
  <c r="W374" i="26"/>
  <c r="X374" i="26"/>
  <c r="Y374" i="26"/>
  <c r="Z374" i="26"/>
  <c r="AA374" i="26"/>
  <c r="AB374" i="26"/>
  <c r="AC374" i="26"/>
  <c r="AD374" i="26"/>
  <c r="AE374" i="26"/>
  <c r="AR374" i="26" s="1"/>
  <c r="AF374" i="26"/>
  <c r="AG374" i="26"/>
  <c r="AH374" i="26"/>
  <c r="AI374" i="26"/>
  <c r="AK374" i="26"/>
  <c r="AL374" i="26"/>
  <c r="AM374" i="26"/>
  <c r="AN374" i="26"/>
  <c r="AO374" i="26"/>
  <c r="AP374" i="26"/>
  <c r="AQ374" i="26"/>
  <c r="T375" i="26"/>
  <c r="U375" i="26"/>
  <c r="V375" i="26"/>
  <c r="W375" i="26"/>
  <c r="X375" i="26"/>
  <c r="Y375" i="26"/>
  <c r="Z375" i="26"/>
  <c r="AA375" i="26"/>
  <c r="AB375" i="26"/>
  <c r="AC375" i="26"/>
  <c r="AD375" i="26"/>
  <c r="AE375" i="26"/>
  <c r="AF375" i="26"/>
  <c r="AG375" i="26"/>
  <c r="AH375" i="26"/>
  <c r="AI375" i="26"/>
  <c r="AK375" i="26"/>
  <c r="AL375" i="26"/>
  <c r="AM375" i="26"/>
  <c r="AN375" i="26"/>
  <c r="AO375" i="26"/>
  <c r="AP375" i="26"/>
  <c r="AQ375" i="26"/>
  <c r="AR375" i="26"/>
  <c r="T376" i="26"/>
  <c r="U376" i="26"/>
  <c r="V376" i="26"/>
  <c r="W376" i="26"/>
  <c r="X376" i="26"/>
  <c r="Y376" i="26"/>
  <c r="Z376" i="26"/>
  <c r="AA376" i="26"/>
  <c r="AB376" i="26"/>
  <c r="AC376" i="26"/>
  <c r="AD376" i="26"/>
  <c r="AE376" i="26"/>
  <c r="AF376" i="26"/>
  <c r="AG376" i="26"/>
  <c r="AH376" i="26"/>
  <c r="AI376" i="26"/>
  <c r="AK376" i="26"/>
  <c r="AL376" i="26"/>
  <c r="AM376" i="26"/>
  <c r="AN376" i="26"/>
  <c r="AO376" i="26"/>
  <c r="AP376" i="26"/>
  <c r="AQ376" i="26"/>
  <c r="AR376" i="26"/>
  <c r="T377" i="26"/>
  <c r="U377" i="26"/>
  <c r="V377" i="26"/>
  <c r="W377" i="26"/>
  <c r="X377" i="26"/>
  <c r="Y377" i="26"/>
  <c r="Z377" i="26"/>
  <c r="AA377" i="26"/>
  <c r="AB377" i="26"/>
  <c r="AC377" i="26"/>
  <c r="AD377" i="26"/>
  <c r="AE377" i="26"/>
  <c r="AF377" i="26"/>
  <c r="AG377" i="26"/>
  <c r="AH377" i="26"/>
  <c r="AI377" i="26"/>
  <c r="AR377" i="26" s="1"/>
  <c r="AK377" i="26"/>
  <c r="AL377" i="26"/>
  <c r="AM377" i="26"/>
  <c r="AN377" i="26"/>
  <c r="AO377" i="26"/>
  <c r="AP377" i="26"/>
  <c r="AQ377" i="26"/>
  <c r="T378" i="26"/>
  <c r="U378" i="26"/>
  <c r="V378" i="26"/>
  <c r="W378" i="26"/>
  <c r="X378" i="26"/>
  <c r="Y378" i="26"/>
  <c r="Z378" i="26"/>
  <c r="AA378" i="26"/>
  <c r="AB378" i="26"/>
  <c r="AC378" i="26"/>
  <c r="AD378" i="26"/>
  <c r="AE378" i="26"/>
  <c r="AF378" i="26"/>
  <c r="AG378" i="26"/>
  <c r="AH378" i="26"/>
  <c r="AI378" i="26"/>
  <c r="AR378" i="26" s="1"/>
  <c r="AK378" i="26"/>
  <c r="AL378" i="26"/>
  <c r="AM378" i="26"/>
  <c r="AN378" i="26"/>
  <c r="AO378" i="26"/>
  <c r="AP378" i="26"/>
  <c r="AQ378" i="26"/>
  <c r="T379" i="26"/>
  <c r="U379" i="26"/>
  <c r="V379" i="26"/>
  <c r="W379" i="26"/>
  <c r="X379" i="26"/>
  <c r="Y379" i="26"/>
  <c r="Z379" i="26"/>
  <c r="AA379" i="26"/>
  <c r="AB379" i="26"/>
  <c r="AC379" i="26"/>
  <c r="AD379" i="26"/>
  <c r="AE379" i="26"/>
  <c r="AF379" i="26"/>
  <c r="AG379" i="26"/>
  <c r="AH379" i="26"/>
  <c r="AI379" i="26"/>
  <c r="AR379" i="26" s="1"/>
  <c r="AK379" i="26"/>
  <c r="AL379" i="26"/>
  <c r="AM379" i="26"/>
  <c r="AN379" i="26"/>
  <c r="AO379" i="26"/>
  <c r="AP379" i="26"/>
  <c r="AQ379" i="26"/>
  <c r="T380" i="26"/>
  <c r="U380" i="26"/>
  <c r="V380" i="26"/>
  <c r="W380" i="26"/>
  <c r="X380" i="26"/>
  <c r="Y380" i="26"/>
  <c r="Z380" i="26"/>
  <c r="AA380" i="26"/>
  <c r="AB380" i="26"/>
  <c r="AC380" i="26"/>
  <c r="AD380" i="26"/>
  <c r="AE380" i="26"/>
  <c r="AF380" i="26"/>
  <c r="AO380" i="26"/>
  <c r="AG380" i="26"/>
  <c r="AH380" i="26"/>
  <c r="AQ380" i="26" s="1"/>
  <c r="AI380" i="26"/>
  <c r="AK380" i="26"/>
  <c r="AM380" i="26"/>
  <c r="AN380" i="26"/>
  <c r="T381" i="26"/>
  <c r="U381" i="26"/>
  <c r="V381" i="26"/>
  <c r="W381" i="26"/>
  <c r="X381" i="26"/>
  <c r="Y381" i="26"/>
  <c r="Z381" i="26"/>
  <c r="AA381" i="26"/>
  <c r="AB381" i="26"/>
  <c r="AC381" i="26"/>
  <c r="AD381" i="26"/>
  <c r="AE381" i="26"/>
  <c r="AF381" i="26"/>
  <c r="AG381" i="26"/>
  <c r="AP381" i="26" s="1"/>
  <c r="AH381" i="26"/>
  <c r="AQ381" i="26" s="1"/>
  <c r="AI381" i="26"/>
  <c r="AR381" i="26" s="1"/>
  <c r="AK381" i="26"/>
  <c r="AL381" i="26"/>
  <c r="AM381" i="26"/>
  <c r="AN381" i="26"/>
  <c r="AO381" i="26"/>
  <c r="T382" i="26"/>
  <c r="U382" i="26"/>
  <c r="V382" i="26"/>
  <c r="W382" i="26"/>
  <c r="X382" i="26"/>
  <c r="Y382" i="26"/>
  <c r="Z382" i="26"/>
  <c r="AA382" i="26"/>
  <c r="AB382" i="26"/>
  <c r="AC382" i="26"/>
  <c r="AD382" i="26"/>
  <c r="AE382" i="26"/>
  <c r="AF382" i="26"/>
  <c r="AG382" i="26"/>
  <c r="AP382" i="26" s="1"/>
  <c r="AH382" i="26"/>
  <c r="AQ382" i="26" s="1"/>
  <c r="AI382" i="26"/>
  <c r="AR382" i="26" s="1"/>
  <c r="AK382" i="26"/>
  <c r="AL382" i="26"/>
  <c r="AM382" i="26"/>
  <c r="AN382" i="26"/>
  <c r="AO382" i="26"/>
  <c r="T383" i="26"/>
  <c r="U383" i="26"/>
  <c r="V383" i="26"/>
  <c r="W383" i="26"/>
  <c r="X383" i="26"/>
  <c r="Y383" i="26"/>
  <c r="Z383" i="26"/>
  <c r="AA383" i="26"/>
  <c r="AB383" i="26"/>
  <c r="AC383" i="26"/>
  <c r="AD383" i="26"/>
  <c r="AE383" i="26"/>
  <c r="AF383" i="26"/>
  <c r="AG383" i="26"/>
  <c r="AP383" i="26" s="1"/>
  <c r="AH383" i="26"/>
  <c r="AI383" i="26"/>
  <c r="AR383" i="26" s="1"/>
  <c r="AK383" i="26"/>
  <c r="AL383" i="26"/>
  <c r="AM383" i="26"/>
  <c r="AN383" i="26"/>
  <c r="AO383" i="26"/>
  <c r="AQ383" i="26"/>
  <c r="T384" i="26"/>
  <c r="U384" i="26"/>
  <c r="V384" i="26"/>
  <c r="W384" i="26"/>
  <c r="X384" i="26"/>
  <c r="Y384" i="26"/>
  <c r="Z384" i="26"/>
  <c r="AA384" i="26"/>
  <c r="AB384" i="26"/>
  <c r="AC384" i="26"/>
  <c r="AD384" i="26"/>
  <c r="AE384" i="26"/>
  <c r="AF384" i="26"/>
  <c r="AG384" i="26"/>
  <c r="AP384" i="26" s="1"/>
  <c r="AH384" i="26"/>
  <c r="AQ384" i="26" s="1"/>
  <c r="AI384" i="26"/>
  <c r="AR384" i="26" s="1"/>
  <c r="AK384" i="26"/>
  <c r="AL384" i="26"/>
  <c r="AM384" i="26"/>
  <c r="AN384" i="26"/>
  <c r="AO384" i="26"/>
  <c r="T385" i="26"/>
  <c r="U385" i="26"/>
  <c r="V385" i="26"/>
  <c r="W385" i="26"/>
  <c r="X385" i="26"/>
  <c r="Y385" i="26"/>
  <c r="Z385" i="26"/>
  <c r="AA385" i="26"/>
  <c r="AB385" i="26"/>
  <c r="AC385" i="26"/>
  <c r="AD385" i="26"/>
  <c r="AE385" i="26"/>
  <c r="AF385" i="26"/>
  <c r="AG385" i="26"/>
  <c r="AH385" i="26"/>
  <c r="AI385" i="26"/>
  <c r="AK385" i="26"/>
  <c r="AL385" i="26"/>
  <c r="AM385" i="26"/>
  <c r="AN385" i="26"/>
  <c r="AO385" i="26"/>
  <c r="AP385" i="26"/>
  <c r="AQ385" i="26"/>
  <c r="AR385" i="26"/>
  <c r="T386" i="26"/>
  <c r="U386" i="26"/>
  <c r="V386" i="26"/>
  <c r="W386" i="26"/>
  <c r="X386" i="26"/>
  <c r="Y386" i="26"/>
  <c r="Z386" i="26"/>
  <c r="AA386" i="26"/>
  <c r="AB386" i="26"/>
  <c r="AC386" i="26"/>
  <c r="AD386" i="26"/>
  <c r="AE386" i="26"/>
  <c r="AF386" i="26"/>
  <c r="AG386" i="26"/>
  <c r="AP386" i="26" s="1"/>
  <c r="AH386" i="26"/>
  <c r="AI386" i="26"/>
  <c r="AR386" i="26" s="1"/>
  <c r="AK386" i="26"/>
  <c r="AL386" i="26"/>
  <c r="AM386" i="26"/>
  <c r="AN386" i="26"/>
  <c r="AO386" i="26"/>
  <c r="AQ386" i="26"/>
  <c r="T387" i="26"/>
  <c r="U387" i="26"/>
  <c r="V387" i="26"/>
  <c r="W387" i="26"/>
  <c r="X387" i="26"/>
  <c r="Y387" i="26"/>
  <c r="Z387" i="26"/>
  <c r="AA387" i="26"/>
  <c r="AB387" i="26"/>
  <c r="AC387" i="26"/>
  <c r="AD387" i="26"/>
  <c r="AE387" i="26"/>
  <c r="AF387" i="26"/>
  <c r="AG387" i="26"/>
  <c r="AP387" i="26" s="1"/>
  <c r="AH387" i="26"/>
  <c r="AQ387" i="26" s="1"/>
  <c r="AI387" i="26"/>
  <c r="AR387" i="26" s="1"/>
  <c r="AK387" i="26"/>
  <c r="AL387" i="26"/>
  <c r="AM387" i="26"/>
  <c r="AN387" i="26"/>
  <c r="AO387" i="26"/>
  <c r="T388" i="26"/>
  <c r="U388" i="26"/>
  <c r="V388" i="26"/>
  <c r="W388" i="26"/>
  <c r="X388" i="26"/>
  <c r="Y388" i="26"/>
  <c r="Z388" i="26"/>
  <c r="AA388" i="26"/>
  <c r="AB388" i="26"/>
  <c r="AC388" i="26"/>
  <c r="AD388" i="26"/>
  <c r="AE388" i="26"/>
  <c r="AF388" i="26"/>
  <c r="AG388" i="26"/>
  <c r="AH388" i="26"/>
  <c r="AI388" i="26"/>
  <c r="AK388" i="26"/>
  <c r="AL388" i="26"/>
  <c r="AM388" i="26"/>
  <c r="AN388" i="26"/>
  <c r="AO388" i="26"/>
  <c r="AP388" i="26"/>
  <c r="AQ388" i="26"/>
  <c r="AR388" i="26"/>
  <c r="T389" i="26"/>
  <c r="U389" i="26"/>
  <c r="V389" i="26"/>
  <c r="W389" i="26"/>
  <c r="X389" i="26"/>
  <c r="Y389" i="26"/>
  <c r="Z389" i="26"/>
  <c r="AA389" i="26"/>
  <c r="AB389" i="26"/>
  <c r="AC389" i="26"/>
  <c r="AD389" i="26"/>
  <c r="AE389" i="26"/>
  <c r="AF389" i="26"/>
  <c r="AG389" i="26"/>
  <c r="AP389" i="26" s="1"/>
  <c r="AH389" i="26"/>
  <c r="AI389" i="26"/>
  <c r="AR389" i="26" s="1"/>
  <c r="AK389" i="26"/>
  <c r="AL389" i="26"/>
  <c r="AM389" i="26"/>
  <c r="AN389" i="26"/>
  <c r="AO389" i="26"/>
  <c r="AQ389" i="26"/>
  <c r="T390" i="26"/>
  <c r="U390" i="26"/>
  <c r="V390" i="26"/>
  <c r="W390" i="26"/>
  <c r="X390" i="26"/>
  <c r="Y390" i="26"/>
  <c r="Z390" i="26"/>
  <c r="AA390" i="26"/>
  <c r="AB390" i="26"/>
  <c r="AC390" i="26"/>
  <c r="AD390" i="26"/>
  <c r="AE390" i="26"/>
  <c r="AF390" i="26"/>
  <c r="AG390" i="26"/>
  <c r="AP390" i="26" s="1"/>
  <c r="AH390" i="26"/>
  <c r="AQ390" i="26" s="1"/>
  <c r="AI390" i="26"/>
  <c r="AR390" i="26" s="1"/>
  <c r="AK390" i="26"/>
  <c r="AL390" i="26"/>
  <c r="AM390" i="26"/>
  <c r="AN390" i="26"/>
  <c r="AO390" i="26"/>
  <c r="T391" i="26"/>
  <c r="U391" i="26"/>
  <c r="V391" i="26"/>
  <c r="W391" i="26"/>
  <c r="X391" i="26"/>
  <c r="Y391" i="26"/>
  <c r="Z391" i="26"/>
  <c r="AA391" i="26"/>
  <c r="AB391" i="26"/>
  <c r="AC391" i="26"/>
  <c r="AD391" i="26"/>
  <c r="AE391" i="26"/>
  <c r="AF391" i="26"/>
  <c r="AG391" i="26"/>
  <c r="AP391" i="26" s="1"/>
  <c r="AH391" i="26"/>
  <c r="AQ391" i="26" s="1"/>
  <c r="AI391" i="26"/>
  <c r="AR391" i="26" s="1"/>
  <c r="AK391" i="26"/>
  <c r="AL391" i="26"/>
  <c r="AM391" i="26"/>
  <c r="AN391" i="26"/>
  <c r="AO391" i="26"/>
  <c r="T392" i="26"/>
  <c r="U392" i="26"/>
  <c r="V392" i="26"/>
  <c r="W392" i="26"/>
  <c r="X392" i="26"/>
  <c r="Y392" i="26"/>
  <c r="Z392" i="26"/>
  <c r="AA392" i="26"/>
  <c r="AB392" i="26"/>
  <c r="AC392" i="26"/>
  <c r="AD392" i="26"/>
  <c r="AE392" i="26"/>
  <c r="AF392" i="26"/>
  <c r="AG392" i="26"/>
  <c r="AH392" i="26"/>
  <c r="AI392" i="26"/>
  <c r="AK392" i="26"/>
  <c r="AL392" i="26"/>
  <c r="AM392" i="26"/>
  <c r="AN392" i="26"/>
  <c r="AO392" i="26"/>
  <c r="AP392" i="26"/>
  <c r="AQ392" i="26"/>
  <c r="AR392" i="26"/>
  <c r="T393" i="26"/>
  <c r="U393" i="26"/>
  <c r="V393" i="26"/>
  <c r="W393" i="26"/>
  <c r="X393" i="26"/>
  <c r="Y393" i="26"/>
  <c r="Z393" i="26"/>
  <c r="AA393" i="26"/>
  <c r="AB393" i="26"/>
  <c r="AC393" i="26"/>
  <c r="AD393" i="26"/>
  <c r="AE393" i="26"/>
  <c r="AF393" i="26"/>
  <c r="AG393" i="26"/>
  <c r="AH393" i="26"/>
  <c r="AI393" i="26"/>
  <c r="AK393" i="26"/>
  <c r="AL393" i="26"/>
  <c r="AM393" i="26"/>
  <c r="AN393" i="26"/>
  <c r="AO393" i="26"/>
  <c r="AP393" i="26"/>
  <c r="AQ393" i="26"/>
  <c r="AR393" i="26"/>
  <c r="T394" i="26"/>
  <c r="U394" i="26"/>
  <c r="V394" i="26"/>
  <c r="W394" i="26"/>
  <c r="X394" i="26"/>
  <c r="Y394" i="26"/>
  <c r="Z394" i="26"/>
  <c r="AA394" i="26"/>
  <c r="AB394" i="26"/>
  <c r="AC394" i="26"/>
  <c r="AD394" i="26"/>
  <c r="AE394" i="26"/>
  <c r="AF394" i="26"/>
  <c r="AG394" i="26"/>
  <c r="AP394" i="26" s="1"/>
  <c r="AH394" i="26"/>
  <c r="AQ394" i="26" s="1"/>
  <c r="AI394" i="26"/>
  <c r="AR394" i="26" s="1"/>
  <c r="AK394" i="26"/>
  <c r="AL394" i="26"/>
  <c r="AM394" i="26"/>
  <c r="AN394" i="26"/>
  <c r="AO394" i="26"/>
  <c r="T395" i="26"/>
  <c r="U395" i="26"/>
  <c r="V395" i="26"/>
  <c r="W395" i="26"/>
  <c r="X395" i="26"/>
  <c r="Y395" i="26"/>
  <c r="Z395" i="26"/>
  <c r="AA395" i="26"/>
  <c r="AB395" i="26"/>
  <c r="AC395" i="26"/>
  <c r="AD395" i="26"/>
  <c r="AE395" i="26"/>
  <c r="AF395" i="26"/>
  <c r="AG395" i="26"/>
  <c r="AP395" i="26" s="1"/>
  <c r="AH395" i="26"/>
  <c r="AI395" i="26"/>
  <c r="AR395" i="26" s="1"/>
  <c r="AK395" i="26"/>
  <c r="AL395" i="26"/>
  <c r="AM395" i="26"/>
  <c r="AN395" i="26"/>
  <c r="AO395" i="26"/>
  <c r="AQ395" i="26"/>
  <c r="T396" i="26"/>
  <c r="U396" i="26"/>
  <c r="V396" i="26"/>
  <c r="W396" i="26"/>
  <c r="X396" i="26"/>
  <c r="Y396" i="26"/>
  <c r="Z396" i="26"/>
  <c r="AA396" i="26"/>
  <c r="AB396" i="26"/>
  <c r="AC396" i="26"/>
  <c r="AD396" i="26"/>
  <c r="AE396" i="26"/>
  <c r="AF396" i="26"/>
  <c r="AG396" i="26"/>
  <c r="AP396" i="26" s="1"/>
  <c r="AH396" i="26"/>
  <c r="AQ396" i="26" s="1"/>
  <c r="AI396" i="26"/>
  <c r="AK396" i="26"/>
  <c r="AL396" i="26"/>
  <c r="AM396" i="26"/>
  <c r="AN396" i="26"/>
  <c r="AO396" i="26"/>
  <c r="AR396" i="26"/>
  <c r="T397" i="26"/>
  <c r="U397" i="26"/>
  <c r="V397" i="26"/>
  <c r="W397" i="26"/>
  <c r="X397" i="26"/>
  <c r="Y397" i="26"/>
  <c r="Z397" i="26"/>
  <c r="AA397" i="26"/>
  <c r="AB397" i="26"/>
  <c r="AC397" i="26"/>
  <c r="AD397" i="26"/>
  <c r="AE397" i="26"/>
  <c r="AF397" i="26"/>
  <c r="AG397" i="26"/>
  <c r="AH397" i="26"/>
  <c r="AI397" i="26"/>
  <c r="AK397" i="26"/>
  <c r="AL397" i="26"/>
  <c r="AM397" i="26"/>
  <c r="AN397" i="26"/>
  <c r="AO397" i="26"/>
  <c r="AP397" i="26"/>
  <c r="AQ397" i="26"/>
  <c r="AR397" i="26"/>
  <c r="T398" i="26"/>
  <c r="U398" i="26"/>
  <c r="V398" i="26"/>
  <c r="W398" i="26"/>
  <c r="X398" i="26"/>
  <c r="Y398" i="26"/>
  <c r="Z398" i="26"/>
  <c r="AA398" i="26"/>
  <c r="AB398" i="26"/>
  <c r="AC398" i="26"/>
  <c r="AD398" i="26"/>
  <c r="AE398" i="26"/>
  <c r="AF398" i="26"/>
  <c r="AG398" i="26"/>
  <c r="AP398" i="26" s="1"/>
  <c r="AH398" i="26"/>
  <c r="AI398" i="26"/>
  <c r="AR398" i="26" s="1"/>
  <c r="AK398" i="26"/>
  <c r="AL398" i="26"/>
  <c r="AM398" i="26"/>
  <c r="AN398" i="26"/>
  <c r="AO398" i="26"/>
  <c r="AQ398" i="26"/>
  <c r="T399" i="26"/>
  <c r="U399" i="26"/>
  <c r="V399" i="26"/>
  <c r="W399" i="26"/>
  <c r="X399" i="26"/>
  <c r="Y399" i="26"/>
  <c r="Z399" i="26"/>
  <c r="AA399" i="26"/>
  <c r="AB399" i="26"/>
  <c r="AC399" i="26"/>
  <c r="AD399" i="26"/>
  <c r="AE399" i="26"/>
  <c r="AF399" i="26"/>
  <c r="AG399" i="26"/>
  <c r="AH399" i="26"/>
  <c r="AI399" i="26"/>
  <c r="AK399" i="26"/>
  <c r="AL399" i="26"/>
  <c r="AM399" i="26"/>
  <c r="AN399" i="26"/>
  <c r="AO399" i="26"/>
  <c r="AP399" i="26"/>
  <c r="AQ399" i="26"/>
  <c r="AR399" i="26"/>
  <c r="T400" i="26"/>
  <c r="U400" i="26"/>
  <c r="V400" i="26"/>
  <c r="W400" i="26"/>
  <c r="X400" i="26"/>
  <c r="Y400" i="26"/>
  <c r="Z400" i="26"/>
  <c r="AA400" i="26"/>
  <c r="AB400" i="26"/>
  <c r="AC400" i="26"/>
  <c r="AD400" i="26"/>
  <c r="AE400" i="26"/>
  <c r="AF400" i="26"/>
  <c r="AG400" i="26"/>
  <c r="AH400" i="26"/>
  <c r="AI400" i="26"/>
  <c r="AK400" i="26"/>
  <c r="AL400" i="26"/>
  <c r="AM400" i="26"/>
  <c r="AN400" i="26"/>
  <c r="AO400" i="26"/>
  <c r="AP400" i="26"/>
  <c r="AQ400" i="26"/>
  <c r="AR400" i="26"/>
  <c r="T401" i="26"/>
  <c r="U401" i="26"/>
  <c r="V401" i="26"/>
  <c r="W401" i="26"/>
  <c r="X401" i="26"/>
  <c r="Y401" i="26"/>
  <c r="Z401" i="26"/>
  <c r="AA401" i="26"/>
  <c r="AB401" i="26"/>
  <c r="AC401" i="26"/>
  <c r="AD401" i="26"/>
  <c r="AE401" i="26"/>
  <c r="AF401" i="26"/>
  <c r="AO401" i="26" s="1"/>
  <c r="AG401" i="26"/>
  <c r="AP401" i="26" s="1"/>
  <c r="AH401" i="26"/>
  <c r="AQ401" i="26" s="1"/>
  <c r="AI401" i="26"/>
  <c r="AR401" i="26" s="1"/>
  <c r="AN401" i="26"/>
  <c r="T402" i="26"/>
  <c r="U402" i="26"/>
  <c r="V402" i="26"/>
  <c r="W402" i="26"/>
  <c r="X402" i="26"/>
  <c r="Y402" i="26"/>
  <c r="Z402" i="26"/>
  <c r="AA402" i="26"/>
  <c r="AB402" i="26"/>
  <c r="AC402" i="26"/>
  <c r="AD402" i="26"/>
  <c r="AE402" i="26"/>
  <c r="AF402" i="26"/>
  <c r="AG402" i="26"/>
  <c r="AH402" i="26"/>
  <c r="AI402" i="26"/>
  <c r="AR402" i="26" s="1"/>
  <c r="AK402" i="26"/>
  <c r="AL402" i="26"/>
  <c r="AM402" i="26"/>
  <c r="AN402" i="26"/>
  <c r="AO402" i="26"/>
  <c r="AP402" i="26"/>
  <c r="AQ402" i="26"/>
  <c r="T403" i="26"/>
  <c r="U403" i="26"/>
  <c r="V403" i="26"/>
  <c r="W403" i="26"/>
  <c r="X403" i="26"/>
  <c r="Y403" i="26"/>
  <c r="Z403" i="26"/>
  <c r="AA403" i="26"/>
  <c r="AN403" i="26" s="1"/>
  <c r="AB403" i="26"/>
  <c r="AC403" i="26"/>
  <c r="AD403" i="26"/>
  <c r="AE403" i="26"/>
  <c r="AF403" i="26"/>
  <c r="AG403" i="26"/>
  <c r="AH403" i="26"/>
  <c r="AI403" i="26"/>
  <c r="AK403" i="26"/>
  <c r="AL403" i="26"/>
  <c r="AM403" i="26"/>
  <c r="AO403" i="26"/>
  <c r="AP403" i="26"/>
  <c r="AQ403" i="26"/>
  <c r="AR403" i="26"/>
  <c r="T404" i="26"/>
  <c r="U404" i="26"/>
  <c r="V404" i="26"/>
  <c r="W404" i="26"/>
  <c r="X404" i="26"/>
  <c r="Y404" i="26"/>
  <c r="Z404" i="26"/>
  <c r="AA404" i="26"/>
  <c r="AB404" i="26"/>
  <c r="AC404" i="26"/>
  <c r="AD404" i="26"/>
  <c r="AE404" i="26"/>
  <c r="AF404" i="26"/>
  <c r="AG404" i="26"/>
  <c r="AH404" i="26"/>
  <c r="AI404" i="26"/>
  <c r="AR404" i="26" s="1"/>
  <c r="AK404" i="26"/>
  <c r="AL404" i="26"/>
  <c r="AM404" i="26"/>
  <c r="AN404" i="26"/>
  <c r="AO404" i="26"/>
  <c r="AP404" i="26"/>
  <c r="AQ404" i="26"/>
  <c r="T405" i="26"/>
  <c r="U405" i="26"/>
  <c r="V405" i="26"/>
  <c r="W405" i="26"/>
  <c r="X405" i="26"/>
  <c r="Y405" i="26"/>
  <c r="Z405" i="26"/>
  <c r="AA405" i="26"/>
  <c r="AB405" i="26"/>
  <c r="AC405" i="26"/>
  <c r="AD405" i="26"/>
  <c r="AE405" i="26"/>
  <c r="AR405" i="26" s="1"/>
  <c r="AF405" i="26"/>
  <c r="AG405" i="26"/>
  <c r="AH405" i="26"/>
  <c r="AI405" i="26"/>
  <c r="AK405" i="26"/>
  <c r="AL405" i="26"/>
  <c r="AM405" i="26"/>
  <c r="AN405" i="26"/>
  <c r="AO405" i="26"/>
  <c r="AP405" i="26"/>
  <c r="AQ405" i="26"/>
  <c r="T406" i="26"/>
  <c r="U406" i="26"/>
  <c r="V406" i="26"/>
  <c r="W406" i="26"/>
  <c r="X406" i="26"/>
  <c r="Y406" i="26"/>
  <c r="Z406" i="26"/>
  <c r="AA406" i="26"/>
  <c r="AN406" i="26" s="1"/>
  <c r="AB406" i="26"/>
  <c r="AC406" i="26"/>
  <c r="AD406" i="26"/>
  <c r="AE406" i="26"/>
  <c r="AF406" i="26"/>
  <c r="AG406" i="26"/>
  <c r="AH406" i="26"/>
  <c r="AI406" i="26"/>
  <c r="AK406" i="26"/>
  <c r="AL406" i="26"/>
  <c r="AM406" i="26"/>
  <c r="AO406" i="26"/>
  <c r="AP406" i="26"/>
  <c r="AQ406" i="26"/>
  <c r="AR406" i="26"/>
  <c r="T407" i="26"/>
  <c r="U407" i="26"/>
  <c r="V407" i="26"/>
  <c r="W407" i="26"/>
  <c r="X407" i="26"/>
  <c r="Y407" i="26"/>
  <c r="Z407" i="26"/>
  <c r="AA407" i="26"/>
  <c r="AB407" i="26"/>
  <c r="AC407" i="26"/>
  <c r="AD407" i="26"/>
  <c r="AE407" i="26"/>
  <c r="AF407" i="26"/>
  <c r="AG407" i="26"/>
  <c r="AP407" i="26" s="1"/>
  <c r="AH407" i="26"/>
  <c r="AQ407" i="26" s="1"/>
  <c r="AI407" i="26"/>
  <c r="AR407" i="26" s="1"/>
  <c r="AM407" i="26"/>
  <c r="AO407" i="26"/>
  <c r="T408" i="26"/>
  <c r="U408" i="26"/>
  <c r="V408" i="26"/>
  <c r="W408" i="26"/>
  <c r="X408" i="26"/>
  <c r="Y408" i="26"/>
  <c r="Z408" i="26"/>
  <c r="AA408" i="26"/>
  <c r="AB408" i="26"/>
  <c r="AC408" i="26"/>
  <c r="AD408" i="26"/>
  <c r="AE408" i="26"/>
  <c r="AF408" i="26"/>
  <c r="AG408" i="26"/>
  <c r="AP408" i="26" s="1"/>
  <c r="AH408" i="26"/>
  <c r="AQ408" i="26" s="1"/>
  <c r="AI408" i="26"/>
  <c r="AR408" i="26" s="1"/>
  <c r="AK408" i="26"/>
  <c r="AL408" i="26"/>
  <c r="AM408" i="26"/>
  <c r="AN408" i="26"/>
  <c r="AO408" i="26"/>
  <c r="T409" i="26"/>
  <c r="U409" i="26"/>
  <c r="V409" i="26"/>
  <c r="W409" i="26"/>
  <c r="X409" i="26"/>
  <c r="Y409" i="26"/>
  <c r="Z409" i="26"/>
  <c r="AA409" i="26"/>
  <c r="AB409" i="26"/>
  <c r="AC409" i="26"/>
  <c r="AD409" i="26"/>
  <c r="AE409" i="26"/>
  <c r="AF409" i="26"/>
  <c r="AG409" i="26"/>
  <c r="AP409" i="26" s="1"/>
  <c r="AH409" i="26"/>
  <c r="AQ409" i="26" s="1"/>
  <c r="AI409" i="26"/>
  <c r="AR409" i="26" s="1"/>
  <c r="AK409" i="26"/>
  <c r="AO409" i="26"/>
  <c r="T410" i="26"/>
  <c r="U410" i="26"/>
  <c r="V410" i="26"/>
  <c r="W410" i="26"/>
  <c r="X410" i="26"/>
  <c r="Y410" i="26"/>
  <c r="Z410" i="26"/>
  <c r="AA410" i="26"/>
  <c r="AB410" i="26"/>
  <c r="AC410" i="26"/>
  <c r="AD410" i="26"/>
  <c r="AE410" i="26"/>
  <c r="AF410" i="26"/>
  <c r="AG410" i="26"/>
  <c r="AP410" i="26" s="1"/>
  <c r="AH410" i="26"/>
  <c r="AQ410" i="26" s="1"/>
  <c r="AI410" i="26"/>
  <c r="AK410" i="26"/>
  <c r="AL410" i="26"/>
  <c r="AM410" i="26"/>
  <c r="AN410" i="26"/>
  <c r="AO410" i="26"/>
  <c r="AR410" i="26"/>
  <c r="T411" i="26"/>
  <c r="U411" i="26"/>
  <c r="V411" i="26"/>
  <c r="W411" i="26"/>
  <c r="X411" i="26"/>
  <c r="Y411" i="26"/>
  <c r="Z411" i="26"/>
  <c r="AA411" i="26"/>
  <c r="AB411" i="26"/>
  <c r="AC411" i="26"/>
  <c r="AD411" i="26"/>
  <c r="AE411" i="26"/>
  <c r="AF411" i="26"/>
  <c r="AG411" i="26"/>
  <c r="AP411" i="26" s="1"/>
  <c r="AH411" i="26"/>
  <c r="AQ411" i="26" s="1"/>
  <c r="AI411" i="26"/>
  <c r="AR411" i="26" s="1"/>
  <c r="AK411" i="26"/>
  <c r="AL411" i="26"/>
  <c r="AM411" i="26"/>
  <c r="AN411" i="26"/>
  <c r="AO411" i="26"/>
  <c r="T412" i="26"/>
  <c r="U412" i="26"/>
  <c r="V412" i="26"/>
  <c r="W412" i="26"/>
  <c r="X412" i="26"/>
  <c r="Y412" i="26"/>
  <c r="Z412" i="26"/>
  <c r="AA412" i="26"/>
  <c r="AB412" i="26"/>
  <c r="AC412" i="26"/>
  <c r="AD412" i="26"/>
  <c r="AE412" i="26"/>
  <c r="AF412" i="26"/>
  <c r="AG412" i="26"/>
  <c r="AP412" i="26" s="1"/>
  <c r="AH412" i="26"/>
  <c r="AQ412" i="26" s="1"/>
  <c r="AI412" i="26"/>
  <c r="AR412" i="26" s="1"/>
  <c r="AK412" i="26"/>
  <c r="AL412" i="26"/>
  <c r="AM412" i="26"/>
  <c r="AN412" i="26"/>
  <c r="AO412" i="26"/>
  <c r="T413" i="26"/>
  <c r="U413" i="26"/>
  <c r="V413" i="26"/>
  <c r="W413" i="26"/>
  <c r="X413" i="26"/>
  <c r="Y413" i="26"/>
  <c r="Z413" i="26"/>
  <c r="AA413" i="26"/>
  <c r="AB413" i="26"/>
  <c r="AC413" i="26"/>
  <c r="AD413" i="26"/>
  <c r="AE413" i="26"/>
  <c r="AF413" i="26"/>
  <c r="AG413" i="26"/>
  <c r="AP413" i="26" s="1"/>
  <c r="AH413" i="26"/>
  <c r="AQ413" i="26" s="1"/>
  <c r="AI413" i="26"/>
  <c r="AR413" i="26" s="1"/>
  <c r="AK413" i="26"/>
  <c r="AL413" i="26"/>
  <c r="AM413" i="26"/>
  <c r="AN413" i="26"/>
  <c r="AO413" i="26"/>
  <c r="T414" i="26"/>
  <c r="U414" i="26"/>
  <c r="V414" i="26"/>
  <c r="W414" i="26"/>
  <c r="X414" i="26"/>
  <c r="Y414" i="26"/>
  <c r="Z414" i="26"/>
  <c r="AA414" i="26"/>
  <c r="AB414" i="26"/>
  <c r="AC414" i="26"/>
  <c r="AD414" i="26"/>
  <c r="AE414" i="26"/>
  <c r="AF414" i="26"/>
  <c r="AG414" i="26"/>
  <c r="AP414" i="26" s="1"/>
  <c r="AH414" i="26"/>
  <c r="AQ414" i="26" s="1"/>
  <c r="AI414" i="26"/>
  <c r="AK414" i="26"/>
  <c r="AL414" i="26"/>
  <c r="AM414" i="26"/>
  <c r="AN414" i="26"/>
  <c r="AO414" i="26"/>
  <c r="AR414" i="26"/>
  <c r="T415" i="26"/>
  <c r="U415" i="26"/>
  <c r="V415" i="26"/>
  <c r="W415" i="26"/>
  <c r="X415" i="26"/>
  <c r="Y415" i="26"/>
  <c r="Z415" i="26"/>
  <c r="AA415" i="26"/>
  <c r="AB415" i="26"/>
  <c r="AC415" i="26"/>
  <c r="AD415" i="26"/>
  <c r="AE415" i="26"/>
  <c r="AF415" i="26"/>
  <c r="AG415" i="26"/>
  <c r="AP415" i="26" s="1"/>
  <c r="AH415" i="26"/>
  <c r="AQ415" i="26" s="1"/>
  <c r="AI415" i="26"/>
  <c r="AR415" i="26" s="1"/>
  <c r="AK415" i="26"/>
  <c r="AL415" i="26"/>
  <c r="AM415" i="26"/>
  <c r="AN415" i="26"/>
  <c r="AO415" i="26"/>
  <c r="T416" i="26"/>
  <c r="U416" i="26"/>
  <c r="V416" i="26"/>
  <c r="W416" i="26"/>
  <c r="X416" i="26"/>
  <c r="Y416" i="26"/>
  <c r="Z416" i="26"/>
  <c r="AA416" i="26"/>
  <c r="AB416" i="26"/>
  <c r="AC416" i="26"/>
  <c r="AD416" i="26"/>
  <c r="AE416" i="26"/>
  <c r="AF416" i="26"/>
  <c r="AG416" i="26"/>
  <c r="AP416" i="26" s="1"/>
  <c r="AH416" i="26"/>
  <c r="AQ416" i="26" s="1"/>
  <c r="AI416" i="26"/>
  <c r="AK416" i="26"/>
  <c r="AL416" i="26"/>
  <c r="AM416" i="26"/>
  <c r="AN416" i="26"/>
  <c r="AO416" i="26"/>
  <c r="AR416" i="26"/>
  <c r="T417" i="26"/>
  <c r="U417" i="26"/>
  <c r="V417" i="26"/>
  <c r="W417" i="26"/>
  <c r="X417" i="26"/>
  <c r="Y417" i="26"/>
  <c r="Z417" i="26"/>
  <c r="AA417" i="26"/>
  <c r="AB417" i="26"/>
  <c r="AC417" i="26"/>
  <c r="AD417" i="26"/>
  <c r="AE417" i="26"/>
  <c r="AF417" i="26"/>
  <c r="AG417" i="26"/>
  <c r="AP417" i="26" s="1"/>
  <c r="AH417" i="26"/>
  <c r="AI417" i="26"/>
  <c r="AR417" i="26" s="1"/>
  <c r="AK417" i="26"/>
  <c r="AM417" i="26"/>
  <c r="AO417" i="26"/>
  <c r="AQ417" i="26"/>
  <c r="T418" i="26"/>
  <c r="U418" i="26"/>
  <c r="V418" i="26"/>
  <c r="W418" i="26"/>
  <c r="X418" i="26"/>
  <c r="Y418" i="26"/>
  <c r="Z418" i="26"/>
  <c r="AA418" i="26"/>
  <c r="AB418" i="26"/>
  <c r="AC418" i="26"/>
  <c r="AD418" i="26"/>
  <c r="AE418" i="26"/>
  <c r="AF418" i="26"/>
  <c r="AG418" i="26"/>
  <c r="AH418" i="26"/>
  <c r="AI418" i="26"/>
  <c r="AK418" i="26"/>
  <c r="AL418" i="26"/>
  <c r="AM418" i="26"/>
  <c r="AN418" i="26"/>
  <c r="AO418" i="26"/>
  <c r="AP418" i="26"/>
  <c r="AQ418" i="26"/>
  <c r="AR418" i="26"/>
  <c r="T419" i="26"/>
  <c r="U419" i="26"/>
  <c r="V419" i="26"/>
  <c r="W419" i="26"/>
  <c r="X419" i="26"/>
  <c r="Y419" i="26"/>
  <c r="Z419" i="26"/>
  <c r="AA419" i="26"/>
  <c r="AB419" i="26"/>
  <c r="AC419" i="26"/>
  <c r="AD419" i="26"/>
  <c r="AE419" i="26"/>
  <c r="AF419" i="26"/>
  <c r="AG419" i="26"/>
  <c r="AH419" i="26"/>
  <c r="AI419" i="26"/>
  <c r="AK419" i="26"/>
  <c r="AL419" i="26"/>
  <c r="AM419" i="26"/>
  <c r="AN419" i="26"/>
  <c r="AO419" i="26"/>
  <c r="AP419" i="26"/>
  <c r="AQ419" i="26"/>
  <c r="AR419" i="26"/>
  <c r="T420" i="26"/>
  <c r="U420" i="26"/>
  <c r="V420" i="26"/>
  <c r="W420" i="26"/>
  <c r="X420" i="26"/>
  <c r="Y420" i="26"/>
  <c r="Z420" i="26"/>
  <c r="AA420" i="26"/>
  <c r="AB420" i="26"/>
  <c r="AC420" i="26"/>
  <c r="AD420" i="26"/>
  <c r="AE420" i="26"/>
  <c r="AF420" i="26"/>
  <c r="AG420" i="26"/>
  <c r="AH420" i="26"/>
  <c r="AI420" i="26"/>
  <c r="AK420" i="26"/>
  <c r="AL420" i="26"/>
  <c r="AM420" i="26"/>
  <c r="AN420" i="26"/>
  <c r="AO420" i="26"/>
  <c r="AP420" i="26"/>
  <c r="AQ420" i="26"/>
  <c r="AR420" i="26"/>
  <c r="T421" i="26"/>
  <c r="U421" i="26"/>
  <c r="V421" i="26"/>
  <c r="W421" i="26"/>
  <c r="X421" i="26"/>
  <c r="Y421" i="26"/>
  <c r="Z421" i="26"/>
  <c r="AA421" i="26"/>
  <c r="AB421" i="26"/>
  <c r="AC421" i="26"/>
  <c r="AD421" i="26"/>
  <c r="AE421" i="26"/>
  <c r="AF421" i="26"/>
  <c r="AG421" i="26"/>
  <c r="AH421" i="26"/>
  <c r="AI421" i="26"/>
  <c r="AK421" i="26"/>
  <c r="AL421" i="26"/>
  <c r="AM421" i="26"/>
  <c r="AN421" i="26"/>
  <c r="AO421" i="26"/>
  <c r="AP421" i="26"/>
  <c r="AQ421" i="26"/>
  <c r="AR421" i="26"/>
  <c r="T422" i="26"/>
  <c r="U422" i="26"/>
  <c r="V422" i="26"/>
  <c r="W422" i="26"/>
  <c r="X422" i="26"/>
  <c r="Y422" i="26"/>
  <c r="Z422" i="26"/>
  <c r="AA422" i="26"/>
  <c r="AB422" i="26"/>
  <c r="AC422" i="26"/>
  <c r="AD422" i="26"/>
  <c r="AE422" i="26"/>
  <c r="AF422" i="26"/>
  <c r="AG422" i="26"/>
  <c r="AH422" i="26"/>
  <c r="AI422" i="26"/>
  <c r="AK422" i="26"/>
  <c r="AL422" i="26"/>
  <c r="AM422" i="26"/>
  <c r="AN422" i="26"/>
  <c r="AO422" i="26"/>
  <c r="AP422" i="26"/>
  <c r="AQ422" i="26"/>
  <c r="AR422" i="26"/>
  <c r="T423" i="26"/>
  <c r="U423" i="26"/>
  <c r="V423" i="26"/>
  <c r="W423" i="26"/>
  <c r="X423" i="26"/>
  <c r="Y423" i="26"/>
  <c r="Z423" i="26"/>
  <c r="AA423" i="26"/>
  <c r="AB423" i="26"/>
  <c r="AC423" i="26"/>
  <c r="AD423" i="26"/>
  <c r="AE423" i="26"/>
  <c r="AF423" i="26"/>
  <c r="AG423" i="26"/>
  <c r="AH423" i="26"/>
  <c r="AI423" i="26"/>
  <c r="AK423" i="26"/>
  <c r="AL423" i="26"/>
  <c r="AM423" i="26"/>
  <c r="AN423" i="26"/>
  <c r="AO423" i="26"/>
  <c r="AP423" i="26"/>
  <c r="AQ423" i="26"/>
  <c r="AR423" i="26"/>
  <c r="T424" i="26"/>
  <c r="U424" i="26"/>
  <c r="V424" i="26"/>
  <c r="W424" i="26"/>
  <c r="X424" i="26"/>
  <c r="Y424" i="26"/>
  <c r="Z424" i="26"/>
  <c r="AA424" i="26"/>
  <c r="AB424" i="26"/>
  <c r="AC424" i="26"/>
  <c r="AD424" i="26"/>
  <c r="AE424" i="26"/>
  <c r="AF424" i="26"/>
  <c r="AG424" i="26"/>
  <c r="AH424" i="26"/>
  <c r="AI424" i="26"/>
  <c r="AR424" i="26" s="1"/>
  <c r="AK424" i="26"/>
  <c r="AL424" i="26"/>
  <c r="AM424" i="26"/>
  <c r="AN424" i="26"/>
  <c r="AO424" i="26"/>
  <c r="AP424" i="26"/>
  <c r="AQ424" i="26"/>
  <c r="T425" i="26"/>
  <c r="U425" i="26"/>
  <c r="V425" i="26"/>
  <c r="W425" i="26"/>
  <c r="X425" i="26"/>
  <c r="Y425" i="26"/>
  <c r="Z425" i="26"/>
  <c r="AA425" i="26"/>
  <c r="AB425" i="26"/>
  <c r="AC425" i="26"/>
  <c r="AD425" i="26"/>
  <c r="AE425" i="26"/>
  <c r="AF425" i="26"/>
  <c r="AG425" i="26"/>
  <c r="AH425" i="26"/>
  <c r="AI425" i="26"/>
  <c r="AK425" i="26"/>
  <c r="AL425" i="26"/>
  <c r="AM425" i="26"/>
  <c r="AN425" i="26"/>
  <c r="AO425" i="26"/>
  <c r="AP425" i="26"/>
  <c r="AQ425" i="26"/>
  <c r="AR425" i="26"/>
  <c r="T426" i="26"/>
  <c r="U426" i="26"/>
  <c r="V426" i="26"/>
  <c r="W426" i="26"/>
  <c r="X426" i="26"/>
  <c r="Y426" i="26"/>
  <c r="Z426" i="26"/>
  <c r="AA426" i="26"/>
  <c r="AB426" i="26"/>
  <c r="AC426" i="26"/>
  <c r="AD426" i="26"/>
  <c r="AE426" i="26"/>
  <c r="AF426" i="26"/>
  <c r="AG426" i="26"/>
  <c r="AH426" i="26"/>
  <c r="AI426" i="26"/>
  <c r="AK426" i="26"/>
  <c r="AL426" i="26"/>
  <c r="AM426" i="26"/>
  <c r="AN426" i="26"/>
  <c r="AO426" i="26"/>
  <c r="AP426" i="26"/>
  <c r="AQ426" i="26"/>
  <c r="AR426" i="26"/>
  <c r="T427" i="26"/>
  <c r="U427" i="26"/>
  <c r="V427" i="26"/>
  <c r="W427" i="26"/>
  <c r="X427" i="26"/>
  <c r="Y427" i="26"/>
  <c r="Z427" i="26"/>
  <c r="AA427" i="26"/>
  <c r="AB427" i="26"/>
  <c r="AC427" i="26"/>
  <c r="AD427" i="26"/>
  <c r="AE427" i="26"/>
  <c r="AF427" i="26"/>
  <c r="AG427" i="26"/>
  <c r="AH427" i="26"/>
  <c r="AI427" i="26"/>
  <c r="AK427" i="26"/>
  <c r="AL427" i="26"/>
  <c r="AM427" i="26"/>
  <c r="AN427" i="26"/>
  <c r="AO427" i="26"/>
  <c r="AP427" i="26"/>
  <c r="AQ427" i="26"/>
  <c r="AR427" i="26"/>
  <c r="T428" i="26"/>
  <c r="U428" i="26"/>
  <c r="V428" i="26"/>
  <c r="W428" i="26"/>
  <c r="X428" i="26"/>
  <c r="Y428" i="26"/>
  <c r="Z428" i="26"/>
  <c r="AA428" i="26"/>
  <c r="AB428" i="26"/>
  <c r="AC428" i="26"/>
  <c r="AD428" i="26"/>
  <c r="AE428" i="26"/>
  <c r="AF428" i="26"/>
  <c r="AG428" i="26"/>
  <c r="AH428" i="26"/>
  <c r="AI428" i="26"/>
  <c r="AK428" i="26"/>
  <c r="AL428" i="26"/>
  <c r="AM428" i="26"/>
  <c r="AN428" i="26"/>
  <c r="AO428" i="26"/>
  <c r="AP428" i="26"/>
  <c r="AQ428" i="26"/>
  <c r="AR428" i="26"/>
  <c r="T429" i="26"/>
  <c r="U429" i="26"/>
  <c r="V429" i="26"/>
  <c r="W429" i="26"/>
  <c r="X429" i="26"/>
  <c r="Y429" i="26"/>
  <c r="Z429" i="26"/>
  <c r="AA429" i="26"/>
  <c r="AB429" i="26"/>
  <c r="AC429" i="26"/>
  <c r="AD429" i="26"/>
  <c r="AE429" i="26"/>
  <c r="AF429" i="26"/>
  <c r="AG429" i="26"/>
  <c r="AH429" i="26"/>
  <c r="AI429" i="26"/>
  <c r="AK429" i="26"/>
  <c r="AL429" i="26"/>
  <c r="AM429" i="26"/>
  <c r="AN429" i="26"/>
  <c r="AO429" i="26"/>
  <c r="AP429" i="26"/>
  <c r="AQ429" i="26"/>
  <c r="AR429" i="26"/>
  <c r="T430" i="26"/>
  <c r="U430" i="26"/>
  <c r="V430" i="26"/>
  <c r="W430" i="26"/>
  <c r="X430" i="26"/>
  <c r="Y430" i="26"/>
  <c r="Z430" i="26"/>
  <c r="AA430" i="26"/>
  <c r="AB430" i="26"/>
  <c r="AC430" i="26"/>
  <c r="AD430" i="26"/>
  <c r="AE430" i="26"/>
  <c r="AF430" i="26"/>
  <c r="AG430" i="26"/>
  <c r="AH430" i="26"/>
  <c r="AI430" i="26"/>
  <c r="AK430" i="26"/>
  <c r="AL430" i="26"/>
  <c r="AM430" i="26"/>
  <c r="AN430" i="26"/>
  <c r="AO430" i="26"/>
  <c r="AP430" i="26"/>
  <c r="AQ430" i="26"/>
  <c r="AR430" i="26"/>
  <c r="T431" i="26"/>
  <c r="U431" i="26"/>
  <c r="V431" i="26"/>
  <c r="W431" i="26"/>
  <c r="X431" i="26"/>
  <c r="Y431" i="26"/>
  <c r="Z431" i="26"/>
  <c r="AA431" i="26"/>
  <c r="AB431" i="26"/>
  <c r="AC431" i="26"/>
  <c r="AD431" i="26"/>
  <c r="AE431" i="26"/>
  <c r="AF431" i="26"/>
  <c r="AG431" i="26"/>
  <c r="AH431" i="26"/>
  <c r="AI431" i="26"/>
  <c r="AK431" i="26"/>
  <c r="AL431" i="26"/>
  <c r="AM431" i="26"/>
  <c r="AN431" i="26"/>
  <c r="AO431" i="26"/>
  <c r="AP431" i="26"/>
  <c r="AQ431" i="26"/>
  <c r="AR431" i="26"/>
  <c r="T432" i="26"/>
  <c r="U432" i="26"/>
  <c r="V432" i="26"/>
  <c r="W432" i="26"/>
  <c r="X432" i="26"/>
  <c r="Y432" i="26"/>
  <c r="Z432" i="26"/>
  <c r="AA432" i="26"/>
  <c r="AB432" i="26"/>
  <c r="AC432" i="26"/>
  <c r="AD432" i="26"/>
  <c r="AE432" i="26"/>
  <c r="AF432" i="26"/>
  <c r="AG432" i="26"/>
  <c r="AH432" i="26"/>
  <c r="AI432" i="26"/>
  <c r="AK432" i="26"/>
  <c r="AL432" i="26"/>
  <c r="AM432" i="26"/>
  <c r="AN432" i="26"/>
  <c r="AO432" i="26"/>
  <c r="AP432" i="26"/>
  <c r="AQ432" i="26"/>
  <c r="AR432" i="26"/>
  <c r="T433" i="26"/>
  <c r="U433" i="26"/>
  <c r="V433" i="26"/>
  <c r="W433" i="26"/>
  <c r="X433" i="26"/>
  <c r="Y433" i="26"/>
  <c r="Z433" i="26"/>
  <c r="AA433" i="26"/>
  <c r="AB433" i="26"/>
  <c r="AC433" i="26"/>
  <c r="AD433" i="26"/>
  <c r="AE433" i="26"/>
  <c r="AF433" i="26"/>
  <c r="AG433" i="26"/>
  <c r="AH433" i="26"/>
  <c r="AI433" i="26"/>
  <c r="AK433" i="26"/>
  <c r="AL433" i="26"/>
  <c r="AM433" i="26"/>
  <c r="AN433" i="26"/>
  <c r="AO433" i="26"/>
  <c r="AP433" i="26"/>
  <c r="AQ433" i="26"/>
  <c r="AR433" i="26"/>
  <c r="T434" i="26"/>
  <c r="U434" i="26"/>
  <c r="V434" i="26"/>
  <c r="W434" i="26"/>
  <c r="X434" i="26"/>
  <c r="Y434" i="26"/>
  <c r="Z434" i="26"/>
  <c r="AA434" i="26"/>
  <c r="AB434" i="26"/>
  <c r="AC434" i="26"/>
  <c r="AD434" i="26"/>
  <c r="AE434" i="26"/>
  <c r="AF434" i="26"/>
  <c r="AG434" i="26"/>
  <c r="AH434" i="26"/>
  <c r="AI434" i="26"/>
  <c r="AK434" i="26"/>
  <c r="AL434" i="26"/>
  <c r="AM434" i="26"/>
  <c r="AN434" i="26"/>
  <c r="AO434" i="26"/>
  <c r="AP434" i="26"/>
  <c r="AQ434" i="26"/>
  <c r="AR434" i="26"/>
  <c r="T435" i="26"/>
  <c r="U435" i="26"/>
  <c r="V435" i="26"/>
  <c r="W435" i="26"/>
  <c r="X435" i="26"/>
  <c r="Y435" i="26"/>
  <c r="Z435" i="26"/>
  <c r="AA435" i="26"/>
  <c r="AB435" i="26"/>
  <c r="AC435" i="26"/>
  <c r="AD435" i="26"/>
  <c r="AE435" i="26"/>
  <c r="AF435" i="26"/>
  <c r="AG435" i="26"/>
  <c r="AH435" i="26"/>
  <c r="AI435" i="26"/>
  <c r="AK435" i="26"/>
  <c r="AL435" i="26"/>
  <c r="AM435" i="26"/>
  <c r="AN435" i="26"/>
  <c r="AO435" i="26"/>
  <c r="AP435" i="26"/>
  <c r="AQ435" i="26"/>
  <c r="AR435" i="26"/>
  <c r="T436" i="26"/>
  <c r="U436" i="26"/>
  <c r="V436" i="26"/>
  <c r="W436" i="26"/>
  <c r="X436" i="26"/>
  <c r="Y436" i="26"/>
  <c r="Z436" i="26"/>
  <c r="AA436" i="26"/>
  <c r="AB436" i="26"/>
  <c r="AC436" i="26"/>
  <c r="AP436" i="26" s="1"/>
  <c r="AD436" i="26"/>
  <c r="AE436" i="26"/>
  <c r="AF436" i="26"/>
  <c r="AO436" i="26"/>
  <c r="AG436" i="26"/>
  <c r="AH436" i="26"/>
  <c r="AQ436" i="26" s="1"/>
  <c r="AI436" i="26"/>
  <c r="AK436" i="26"/>
  <c r="AM436" i="26"/>
  <c r="AN436" i="26"/>
  <c r="T437" i="26"/>
  <c r="U437" i="26"/>
  <c r="V437" i="26"/>
  <c r="W437" i="26"/>
  <c r="X437" i="26"/>
  <c r="Y437" i="26"/>
  <c r="Z437" i="26"/>
  <c r="AA437" i="26"/>
  <c r="AB437" i="26"/>
  <c r="AC437" i="26"/>
  <c r="AD437" i="26"/>
  <c r="AE437" i="26"/>
  <c r="AF437" i="26"/>
  <c r="AG437" i="26"/>
  <c r="AH437" i="26"/>
  <c r="AI437" i="26"/>
  <c r="AK437" i="26"/>
  <c r="AL437" i="26"/>
  <c r="AM437" i="26"/>
  <c r="AN437" i="26"/>
  <c r="AO437" i="26"/>
  <c r="AP437" i="26"/>
  <c r="AQ437" i="26"/>
  <c r="AR437" i="26"/>
  <c r="T438" i="26"/>
  <c r="U438" i="26"/>
  <c r="V438" i="26"/>
  <c r="W438" i="26"/>
  <c r="X438" i="26"/>
  <c r="Y438" i="26"/>
  <c r="Z438" i="26"/>
  <c r="AA438" i="26"/>
  <c r="AB438" i="26"/>
  <c r="AC438" i="26"/>
  <c r="AD438" i="26"/>
  <c r="AE438" i="26"/>
  <c r="AF438" i="26"/>
  <c r="AG438" i="26"/>
  <c r="AH438" i="26"/>
  <c r="AI438" i="26"/>
  <c r="AK438" i="26"/>
  <c r="AL438" i="26"/>
  <c r="AM438" i="26"/>
  <c r="AN438" i="26"/>
  <c r="AO438" i="26"/>
  <c r="AP438" i="26"/>
  <c r="AQ438" i="26"/>
  <c r="AR438" i="26"/>
  <c r="T439" i="26"/>
  <c r="U439" i="26"/>
  <c r="V439" i="26"/>
  <c r="W439" i="26"/>
  <c r="X439" i="26"/>
  <c r="Y439" i="26"/>
  <c r="Z439" i="26"/>
  <c r="AA439" i="26"/>
  <c r="AB439" i="26"/>
  <c r="AC439" i="26"/>
  <c r="AD439" i="26"/>
  <c r="AE439" i="26"/>
  <c r="AF439" i="26"/>
  <c r="AG439" i="26"/>
  <c r="AH439" i="26"/>
  <c r="AI439" i="26"/>
  <c r="AK439" i="26"/>
  <c r="AL439" i="26"/>
  <c r="AM439" i="26"/>
  <c r="AN439" i="26"/>
  <c r="AO439" i="26"/>
  <c r="AP439" i="26"/>
  <c r="AQ439" i="26"/>
  <c r="AR439" i="26"/>
  <c r="T440" i="26"/>
  <c r="U440" i="26"/>
  <c r="V440" i="26"/>
  <c r="W440" i="26"/>
  <c r="X440" i="26"/>
  <c r="Y440" i="26"/>
  <c r="Z440" i="26"/>
  <c r="AA440" i="26"/>
  <c r="AB440" i="26"/>
  <c r="AC440" i="26"/>
  <c r="AD440" i="26"/>
  <c r="AE440" i="26"/>
  <c r="AF440" i="26"/>
  <c r="AG440" i="26"/>
  <c r="AH440" i="26"/>
  <c r="AI440" i="26"/>
  <c r="AK440" i="26"/>
  <c r="AL440" i="26"/>
  <c r="AM440" i="26"/>
  <c r="AN440" i="26"/>
  <c r="AO440" i="26"/>
  <c r="AP440" i="26"/>
  <c r="AQ440" i="26"/>
  <c r="AR440" i="26"/>
  <c r="T441" i="26"/>
  <c r="U441" i="26"/>
  <c r="V441" i="26"/>
  <c r="W441" i="26"/>
  <c r="X441" i="26"/>
  <c r="Y441" i="26"/>
  <c r="Z441" i="26"/>
  <c r="AA441" i="26"/>
  <c r="AB441" i="26"/>
  <c r="AC441" i="26"/>
  <c r="AD441" i="26"/>
  <c r="AE441" i="26"/>
  <c r="AF441" i="26"/>
  <c r="AG441" i="26"/>
  <c r="AH441" i="26"/>
  <c r="AI441" i="26"/>
  <c r="AK441" i="26"/>
  <c r="AL441" i="26"/>
  <c r="AM441" i="26"/>
  <c r="AN441" i="26"/>
  <c r="AO441" i="26"/>
  <c r="AP441" i="26"/>
  <c r="AQ441" i="26"/>
  <c r="AR441" i="26"/>
  <c r="T442" i="26"/>
  <c r="U442" i="26"/>
  <c r="V442" i="26"/>
  <c r="W442" i="26"/>
  <c r="X442" i="26"/>
  <c r="Y442" i="26"/>
  <c r="Z442" i="26"/>
  <c r="AA442" i="26"/>
  <c r="AB442" i="26"/>
  <c r="AC442" i="26"/>
  <c r="AD442" i="26"/>
  <c r="AE442" i="26"/>
  <c r="AF442" i="26"/>
  <c r="AG442" i="26"/>
  <c r="AH442" i="26"/>
  <c r="AI442" i="26"/>
  <c r="AK442" i="26"/>
  <c r="AL442" i="26"/>
  <c r="AM442" i="26"/>
  <c r="AN442" i="26"/>
  <c r="AO442" i="26"/>
  <c r="AP442" i="26"/>
  <c r="AQ442" i="26"/>
  <c r="AR442" i="26"/>
  <c r="T443" i="26"/>
  <c r="U443" i="26"/>
  <c r="V443" i="26"/>
  <c r="W443" i="26"/>
  <c r="X443" i="26"/>
  <c r="Y443" i="26"/>
  <c r="Z443" i="26"/>
  <c r="AA443" i="26"/>
  <c r="AB443" i="26"/>
  <c r="AC443" i="26"/>
  <c r="AD443" i="26"/>
  <c r="AE443" i="26"/>
  <c r="AF443" i="26"/>
  <c r="AG443" i="26"/>
  <c r="AH443" i="26"/>
  <c r="AI443" i="26"/>
  <c r="AK443" i="26"/>
  <c r="AL443" i="26"/>
  <c r="AM443" i="26"/>
  <c r="AN443" i="26"/>
  <c r="AO443" i="26"/>
  <c r="AP443" i="26"/>
  <c r="AQ443" i="26"/>
  <c r="AR443" i="26"/>
  <c r="T444" i="26"/>
  <c r="U444" i="26"/>
  <c r="V444" i="26"/>
  <c r="W444" i="26"/>
  <c r="X444" i="26"/>
  <c r="Y444" i="26"/>
  <c r="Z444" i="26"/>
  <c r="AA444" i="26"/>
  <c r="AB444" i="26"/>
  <c r="AC444" i="26"/>
  <c r="AD444" i="26"/>
  <c r="AE444" i="26"/>
  <c r="AF444" i="26"/>
  <c r="AG444" i="26"/>
  <c r="AH444" i="26"/>
  <c r="AI444" i="26"/>
  <c r="AK444" i="26"/>
  <c r="AL444" i="26"/>
  <c r="AM444" i="26"/>
  <c r="AN444" i="26"/>
  <c r="AO444" i="26"/>
  <c r="AP444" i="26"/>
  <c r="AQ444" i="26"/>
  <c r="AR444" i="26"/>
  <c r="T445" i="26"/>
  <c r="U445" i="26"/>
  <c r="V445" i="26"/>
  <c r="W445" i="26"/>
  <c r="X445" i="26"/>
  <c r="Y445" i="26"/>
  <c r="Z445" i="26"/>
  <c r="AA445" i="26"/>
  <c r="AB445" i="26"/>
  <c r="AC445" i="26"/>
  <c r="AD445" i="26"/>
  <c r="AE445" i="26"/>
  <c r="AF445" i="26"/>
  <c r="AG445" i="26"/>
  <c r="AH445" i="26"/>
  <c r="AI445" i="26"/>
  <c r="AK445" i="26"/>
  <c r="AL445" i="26"/>
  <c r="AM445" i="26"/>
  <c r="AN445" i="26"/>
  <c r="AO445" i="26"/>
  <c r="AP445" i="26"/>
  <c r="AQ445" i="26"/>
  <c r="AR445" i="26"/>
  <c r="T446" i="26"/>
  <c r="U446" i="26"/>
  <c r="V446" i="26"/>
  <c r="W446" i="26"/>
  <c r="X446" i="26"/>
  <c r="Y446" i="26"/>
  <c r="Z446" i="26"/>
  <c r="AA446" i="26"/>
  <c r="AB446" i="26"/>
  <c r="AC446" i="26"/>
  <c r="AD446" i="26"/>
  <c r="AE446" i="26"/>
  <c r="AF446" i="26"/>
  <c r="AG446" i="26"/>
  <c r="AP446" i="26" s="1"/>
  <c r="AH446" i="26"/>
  <c r="AI446" i="26"/>
  <c r="AR446" i="26" s="1"/>
  <c r="AK446" i="26"/>
  <c r="AM446" i="26"/>
  <c r="AO446" i="26"/>
  <c r="AQ446" i="26"/>
  <c r="T447" i="26"/>
  <c r="U447" i="26"/>
  <c r="V447" i="26"/>
  <c r="W447" i="26"/>
  <c r="X447" i="26"/>
  <c r="Y447" i="26"/>
  <c r="Z447" i="26"/>
  <c r="AA447" i="26"/>
  <c r="AB447" i="26"/>
  <c r="AC447" i="26"/>
  <c r="AD447" i="26"/>
  <c r="AE447" i="26"/>
  <c r="AF447" i="26"/>
  <c r="AG447" i="26"/>
  <c r="AH447" i="26"/>
  <c r="AI447" i="26"/>
  <c r="AK447" i="26"/>
  <c r="AL447" i="26"/>
  <c r="AM447" i="26"/>
  <c r="AN447" i="26"/>
  <c r="AO447" i="26"/>
  <c r="AP447" i="26"/>
  <c r="AQ447" i="26"/>
  <c r="AR447" i="26"/>
  <c r="T448" i="26"/>
  <c r="U448" i="26"/>
  <c r="V448" i="26"/>
  <c r="W448" i="26"/>
  <c r="X448" i="26"/>
  <c r="Y448" i="26"/>
  <c r="Z448" i="26"/>
  <c r="AA448" i="26"/>
  <c r="AB448" i="26"/>
  <c r="AC448" i="26"/>
  <c r="AD448" i="26"/>
  <c r="AE448" i="26"/>
  <c r="AF448" i="26"/>
  <c r="AG448" i="26"/>
  <c r="AH448" i="26"/>
  <c r="AI448" i="26"/>
  <c r="AK448" i="26"/>
  <c r="AL448" i="26"/>
  <c r="AM448" i="26"/>
  <c r="AN448" i="26"/>
  <c r="AO448" i="26"/>
  <c r="AP448" i="26"/>
  <c r="AQ448" i="26"/>
  <c r="AR448" i="26"/>
  <c r="T449" i="26"/>
  <c r="U449" i="26"/>
  <c r="V449" i="26"/>
  <c r="W449" i="26"/>
  <c r="X449" i="26"/>
  <c r="Y449" i="26"/>
  <c r="Z449" i="26"/>
  <c r="AA449" i="26"/>
  <c r="AB449" i="26"/>
  <c r="AC449" i="26"/>
  <c r="AD449" i="26"/>
  <c r="AE449" i="26"/>
  <c r="AF449" i="26"/>
  <c r="AG449" i="26"/>
  <c r="AH449" i="26"/>
  <c r="AI449" i="26"/>
  <c r="AK449" i="26"/>
  <c r="AL449" i="26"/>
  <c r="AM449" i="26"/>
  <c r="AN449" i="26"/>
  <c r="AO449" i="26"/>
  <c r="AP449" i="26"/>
  <c r="AQ449" i="26"/>
  <c r="AR449" i="26"/>
  <c r="T450" i="26"/>
  <c r="U450" i="26"/>
  <c r="V450" i="26"/>
  <c r="W450" i="26"/>
  <c r="X450" i="26"/>
  <c r="Y450" i="26"/>
  <c r="Z450" i="26"/>
  <c r="AA450" i="26"/>
  <c r="AB450" i="26"/>
  <c r="AC450" i="26"/>
  <c r="AD450" i="26"/>
  <c r="AE450" i="26"/>
  <c r="AF450" i="26"/>
  <c r="AG450" i="26"/>
  <c r="AH450" i="26"/>
  <c r="AI450" i="26"/>
  <c r="AK450" i="26"/>
  <c r="AL450" i="26"/>
  <c r="AM450" i="26"/>
  <c r="AN450" i="26"/>
  <c r="AO450" i="26"/>
  <c r="AP450" i="26"/>
  <c r="AQ450" i="26"/>
  <c r="AR450" i="26"/>
  <c r="T451" i="26"/>
  <c r="U451" i="26"/>
  <c r="V451" i="26"/>
  <c r="W451" i="26"/>
  <c r="X451" i="26"/>
  <c r="Y451" i="26"/>
  <c r="Z451" i="26"/>
  <c r="AA451" i="26"/>
  <c r="AB451" i="26"/>
  <c r="AC451" i="26"/>
  <c r="AD451" i="26"/>
  <c r="AE451" i="26"/>
  <c r="AF451" i="26"/>
  <c r="AG451" i="26"/>
  <c r="AH451" i="26"/>
  <c r="AI451" i="26"/>
  <c r="AK451" i="26"/>
  <c r="AL451" i="26"/>
  <c r="AM451" i="26"/>
  <c r="AN451" i="26"/>
  <c r="AO451" i="26"/>
  <c r="AP451" i="26"/>
  <c r="AQ451" i="26"/>
  <c r="AR451" i="26"/>
  <c r="T452" i="26"/>
  <c r="U452" i="26"/>
  <c r="V452" i="26"/>
  <c r="W452" i="26"/>
  <c r="X452" i="26"/>
  <c r="Y452" i="26"/>
  <c r="Z452" i="26"/>
  <c r="AA452" i="26"/>
  <c r="AB452" i="26"/>
  <c r="AC452" i="26"/>
  <c r="AD452" i="26"/>
  <c r="AE452" i="26"/>
  <c r="AF452" i="26"/>
  <c r="AO452" i="26" s="1"/>
  <c r="AG452" i="26"/>
  <c r="AP452" i="26" s="1"/>
  <c r="AH452" i="26"/>
  <c r="AI452" i="26"/>
  <c r="AR452" i="26" s="1"/>
  <c r="AM452" i="26"/>
  <c r="AQ452" i="26"/>
  <c r="T453" i="26"/>
  <c r="U453" i="26"/>
  <c r="V453" i="26"/>
  <c r="W453" i="26"/>
  <c r="X453" i="26"/>
  <c r="Y453" i="26"/>
  <c r="Z453" i="26"/>
  <c r="AA453" i="26"/>
  <c r="AB453" i="26"/>
  <c r="AC453" i="26"/>
  <c r="AD453" i="26"/>
  <c r="AE453" i="26"/>
  <c r="AF453" i="26"/>
  <c r="AG453" i="26"/>
  <c r="AH453" i="26"/>
  <c r="AI453" i="26"/>
  <c r="AK453" i="26"/>
  <c r="AL453" i="26"/>
  <c r="AM453" i="26"/>
  <c r="AN453" i="26"/>
  <c r="AO453" i="26"/>
  <c r="AP453" i="26"/>
  <c r="AQ453" i="26"/>
  <c r="AR453" i="26"/>
  <c r="T454" i="26"/>
  <c r="U454" i="26"/>
  <c r="V454" i="26"/>
  <c r="W454" i="26"/>
  <c r="X454" i="26"/>
  <c r="Y454" i="26"/>
  <c r="Z454" i="26"/>
  <c r="AA454" i="26"/>
  <c r="AB454" i="26"/>
  <c r="AC454" i="26"/>
  <c r="AD454" i="26"/>
  <c r="AE454" i="26"/>
  <c r="AF454" i="26"/>
  <c r="AG454" i="26"/>
  <c r="AH454" i="26"/>
  <c r="AI454" i="26"/>
  <c r="AK454" i="26"/>
  <c r="AL454" i="26"/>
  <c r="AM454" i="26"/>
  <c r="AN454" i="26"/>
  <c r="AO454" i="26"/>
  <c r="AP454" i="26"/>
  <c r="AQ454" i="26"/>
  <c r="AR454" i="26"/>
  <c r="T455" i="26"/>
  <c r="U455" i="26"/>
  <c r="V455" i="26"/>
  <c r="W455" i="26"/>
  <c r="X455" i="26"/>
  <c r="Y455" i="26"/>
  <c r="Z455" i="26"/>
  <c r="AA455" i="26"/>
  <c r="AB455" i="26"/>
  <c r="AC455" i="26"/>
  <c r="AD455" i="26"/>
  <c r="AE455" i="26"/>
  <c r="AF455" i="26"/>
  <c r="AG455" i="26"/>
  <c r="AH455" i="26"/>
  <c r="AI455" i="26"/>
  <c r="AK455" i="26"/>
  <c r="AL455" i="26"/>
  <c r="AM455" i="26"/>
  <c r="AN455" i="26"/>
  <c r="AO455" i="26"/>
  <c r="AP455" i="26"/>
  <c r="AQ455" i="26"/>
  <c r="AR455" i="26"/>
  <c r="T456" i="26"/>
  <c r="U456" i="26"/>
  <c r="V456" i="26"/>
  <c r="W456" i="26"/>
  <c r="X456" i="26"/>
  <c r="Y456" i="26"/>
  <c r="Z456" i="26"/>
  <c r="AA456" i="26"/>
  <c r="AB456" i="26"/>
  <c r="AC456" i="26"/>
  <c r="AD456" i="26"/>
  <c r="AE456" i="26"/>
  <c r="AF456" i="26"/>
  <c r="AG456" i="26"/>
  <c r="AH456" i="26"/>
  <c r="AI456" i="26"/>
  <c r="AK456" i="26"/>
  <c r="AL456" i="26"/>
  <c r="AM456" i="26"/>
  <c r="AN456" i="26"/>
  <c r="AO456" i="26"/>
  <c r="AP456" i="26"/>
  <c r="AQ456" i="26"/>
  <c r="AR456" i="26"/>
  <c r="T457" i="26"/>
  <c r="U457" i="26"/>
  <c r="V457" i="26"/>
  <c r="W457" i="26"/>
  <c r="X457" i="26"/>
  <c r="Y457" i="26"/>
  <c r="Z457" i="26"/>
  <c r="AA457" i="26"/>
  <c r="AB457" i="26"/>
  <c r="AC457" i="26"/>
  <c r="AD457" i="26"/>
  <c r="AE457" i="26"/>
  <c r="AF457" i="26"/>
  <c r="AG457" i="26"/>
  <c r="AH457" i="26"/>
  <c r="AI457" i="26"/>
  <c r="AK457" i="26"/>
  <c r="AL457" i="26"/>
  <c r="AM457" i="26"/>
  <c r="AN457" i="26"/>
  <c r="AO457" i="26"/>
  <c r="AP457" i="26"/>
  <c r="AQ457" i="26"/>
  <c r="AR457" i="26"/>
  <c r="T458" i="26"/>
  <c r="U458" i="26"/>
  <c r="V458" i="26"/>
  <c r="W458" i="26"/>
  <c r="X458" i="26"/>
  <c r="Y458" i="26"/>
  <c r="Z458" i="26"/>
  <c r="AA458" i="26"/>
  <c r="AB458" i="26"/>
  <c r="AC458" i="26"/>
  <c r="AD458" i="26"/>
  <c r="AE458" i="26"/>
  <c r="AF458" i="26"/>
  <c r="AG458" i="26"/>
  <c r="AH458" i="26"/>
  <c r="AI458" i="26"/>
  <c r="AK458" i="26"/>
  <c r="AL458" i="26"/>
  <c r="AM458" i="26"/>
  <c r="AN458" i="26"/>
  <c r="AO458" i="26"/>
  <c r="AP458" i="26"/>
  <c r="AQ458" i="26"/>
  <c r="AR458" i="26"/>
  <c r="T459" i="26"/>
  <c r="U459" i="26"/>
  <c r="V459" i="26"/>
  <c r="W459" i="26"/>
  <c r="X459" i="26"/>
  <c r="Y459" i="26"/>
  <c r="Z459" i="26"/>
  <c r="AA459" i="26"/>
  <c r="AB459" i="26"/>
  <c r="AC459" i="26"/>
  <c r="AD459" i="26"/>
  <c r="AE459" i="26"/>
  <c r="AF459" i="26"/>
  <c r="AG459" i="26"/>
  <c r="AH459" i="26"/>
  <c r="AI459" i="26"/>
  <c r="AK459" i="26"/>
  <c r="AL459" i="26"/>
  <c r="AM459" i="26"/>
  <c r="AN459" i="26"/>
  <c r="AO459" i="26"/>
  <c r="AP459" i="26"/>
  <c r="AQ459" i="26"/>
  <c r="AR459" i="26"/>
  <c r="T460" i="26"/>
  <c r="U460" i="26"/>
  <c r="V460" i="26"/>
  <c r="W460" i="26"/>
  <c r="X460" i="26"/>
  <c r="Y460" i="26"/>
  <c r="Z460" i="26"/>
  <c r="AA460" i="26"/>
  <c r="AB460" i="26"/>
  <c r="AC460" i="26"/>
  <c r="AD460" i="26"/>
  <c r="AE460" i="26"/>
  <c r="AF460" i="26"/>
  <c r="AG460" i="26"/>
  <c r="AH460" i="26"/>
  <c r="AI460" i="26"/>
  <c r="AK460" i="26"/>
  <c r="AL460" i="26"/>
  <c r="AM460" i="26"/>
  <c r="AN460" i="26"/>
  <c r="AO460" i="26"/>
  <c r="AP460" i="26"/>
  <c r="AQ460" i="26"/>
  <c r="AR460" i="26"/>
  <c r="T461" i="26"/>
  <c r="U461" i="26"/>
  <c r="V461" i="26"/>
  <c r="W461" i="26"/>
  <c r="X461" i="26"/>
  <c r="Y461" i="26"/>
  <c r="Z461" i="26"/>
  <c r="AA461" i="26"/>
  <c r="AB461" i="26"/>
  <c r="AC461" i="26"/>
  <c r="AD461" i="26"/>
  <c r="AE461" i="26"/>
  <c r="AF461" i="26"/>
  <c r="AG461" i="26"/>
  <c r="AH461" i="26"/>
  <c r="AI461" i="26"/>
  <c r="AK461" i="26"/>
  <c r="AL461" i="26"/>
  <c r="AM461" i="26"/>
  <c r="AN461" i="26"/>
  <c r="AO461" i="26"/>
  <c r="AP461" i="26"/>
  <c r="AQ461" i="26"/>
  <c r="AR461" i="26"/>
  <c r="T462" i="26"/>
  <c r="U462" i="26"/>
  <c r="V462" i="26"/>
  <c r="W462" i="26"/>
  <c r="X462" i="26"/>
  <c r="Y462" i="26"/>
  <c r="Z462" i="26"/>
  <c r="AA462" i="26"/>
  <c r="AB462" i="26"/>
  <c r="AC462" i="26"/>
  <c r="AD462" i="26"/>
  <c r="AE462" i="26"/>
  <c r="AF462" i="26"/>
  <c r="AG462" i="26"/>
  <c r="AH462" i="26"/>
  <c r="AI462" i="26"/>
  <c r="AK462" i="26"/>
  <c r="AL462" i="26"/>
  <c r="AM462" i="26"/>
  <c r="AN462" i="26"/>
  <c r="AO462" i="26"/>
  <c r="AP462" i="26"/>
  <c r="AQ462" i="26"/>
  <c r="AR462" i="26"/>
  <c r="T463" i="26"/>
  <c r="U463" i="26"/>
  <c r="V463" i="26"/>
  <c r="W463" i="26"/>
  <c r="X463" i="26"/>
  <c r="Y463" i="26"/>
  <c r="Z463" i="26"/>
  <c r="AA463" i="26"/>
  <c r="AB463" i="26"/>
  <c r="AC463" i="26"/>
  <c r="AD463" i="26"/>
  <c r="AE463" i="26"/>
  <c r="AF463" i="26"/>
  <c r="AG463" i="26"/>
  <c r="AH463" i="26"/>
  <c r="AI463" i="26"/>
  <c r="AK463" i="26"/>
  <c r="AL463" i="26"/>
  <c r="AM463" i="26"/>
  <c r="AN463" i="26"/>
  <c r="AO463" i="26"/>
  <c r="AP463" i="26"/>
  <c r="AQ463" i="26"/>
  <c r="AR463" i="26"/>
  <c r="T464" i="26"/>
  <c r="U464" i="26"/>
  <c r="V464" i="26"/>
  <c r="W464" i="26"/>
  <c r="X464" i="26"/>
  <c r="Y464" i="26"/>
  <c r="Z464" i="26"/>
  <c r="AA464" i="26"/>
  <c r="AB464" i="26"/>
  <c r="AC464" i="26"/>
  <c r="AD464" i="26"/>
  <c r="AE464" i="26"/>
  <c r="AF464" i="26"/>
  <c r="AG464" i="26"/>
  <c r="AH464" i="26"/>
  <c r="AI464" i="26"/>
  <c r="AK464" i="26"/>
  <c r="AL464" i="26"/>
  <c r="AM464" i="26"/>
  <c r="AN464" i="26"/>
  <c r="AO464" i="26"/>
  <c r="AP464" i="26"/>
  <c r="AQ464" i="26"/>
  <c r="AR464" i="26"/>
  <c r="T465" i="26"/>
  <c r="U465" i="26"/>
  <c r="V465" i="26"/>
  <c r="W465" i="26"/>
  <c r="X465" i="26"/>
  <c r="Y465" i="26"/>
  <c r="Z465" i="26"/>
  <c r="AA465" i="26"/>
  <c r="AB465" i="26"/>
  <c r="AC465" i="26"/>
  <c r="AD465" i="26"/>
  <c r="AE465" i="26"/>
  <c r="AF465" i="26"/>
  <c r="AG465" i="26"/>
  <c r="AH465" i="26"/>
  <c r="AI465" i="26"/>
  <c r="AK465" i="26"/>
  <c r="AL465" i="26"/>
  <c r="AM465" i="26"/>
  <c r="AN465" i="26"/>
  <c r="AO465" i="26"/>
  <c r="AP465" i="26"/>
  <c r="AQ465" i="26"/>
  <c r="AR465" i="26"/>
  <c r="T466" i="26"/>
  <c r="U466" i="26"/>
  <c r="V466" i="26"/>
  <c r="W466" i="26"/>
  <c r="X466" i="26"/>
  <c r="Y466" i="26"/>
  <c r="Z466" i="26"/>
  <c r="AA466" i="26"/>
  <c r="AB466" i="26"/>
  <c r="AC466" i="26"/>
  <c r="AD466" i="26"/>
  <c r="AE466" i="26"/>
  <c r="AF466" i="26"/>
  <c r="AG466" i="26"/>
  <c r="AH466" i="26"/>
  <c r="AI466" i="26"/>
  <c r="AK466" i="26"/>
  <c r="AL466" i="26"/>
  <c r="AM466" i="26"/>
  <c r="AN466" i="26"/>
  <c r="AO466" i="26"/>
  <c r="AP466" i="26"/>
  <c r="AQ466" i="26"/>
  <c r="AR466" i="26"/>
  <c r="T467" i="26"/>
  <c r="U467" i="26"/>
  <c r="V467" i="26"/>
  <c r="W467" i="26"/>
  <c r="X467" i="26"/>
  <c r="Y467" i="26"/>
  <c r="Z467" i="26"/>
  <c r="AA467" i="26"/>
  <c r="AB467" i="26"/>
  <c r="AC467" i="26"/>
  <c r="AD467" i="26"/>
  <c r="AE467" i="26"/>
  <c r="AF467" i="26"/>
  <c r="AG467" i="26"/>
  <c r="AH467" i="26"/>
  <c r="AI467" i="26"/>
  <c r="AK467" i="26"/>
  <c r="AL467" i="26"/>
  <c r="AM467" i="26"/>
  <c r="AN467" i="26"/>
  <c r="AO467" i="26"/>
  <c r="AP467" i="26"/>
  <c r="AQ467" i="26"/>
  <c r="AR467" i="26"/>
  <c r="T468" i="26"/>
  <c r="U468" i="26"/>
  <c r="V468" i="26"/>
  <c r="W468" i="26"/>
  <c r="X468" i="26"/>
  <c r="Y468" i="26"/>
  <c r="Z468" i="26"/>
  <c r="AA468" i="26"/>
  <c r="AB468" i="26"/>
  <c r="AC468" i="26"/>
  <c r="AD468" i="26"/>
  <c r="AE468" i="26"/>
  <c r="AF468" i="26"/>
  <c r="AG468" i="26"/>
  <c r="AH468" i="26"/>
  <c r="AI468" i="26"/>
  <c r="AK468" i="26"/>
  <c r="AL468" i="26"/>
  <c r="AM468" i="26"/>
  <c r="AN468" i="26"/>
  <c r="AO468" i="26"/>
  <c r="AP468" i="26"/>
  <c r="AQ468" i="26"/>
  <c r="AR468" i="26"/>
  <c r="T469" i="26"/>
  <c r="U469" i="26"/>
  <c r="V469" i="26"/>
  <c r="W469" i="26"/>
  <c r="X469" i="26"/>
  <c r="Y469" i="26"/>
  <c r="Z469" i="26"/>
  <c r="AA469" i="26"/>
  <c r="AB469" i="26"/>
  <c r="AC469" i="26"/>
  <c r="AD469" i="26"/>
  <c r="AE469" i="26"/>
  <c r="AF469" i="26"/>
  <c r="AG469" i="26"/>
  <c r="AH469" i="26"/>
  <c r="AI469" i="26"/>
  <c r="AK469" i="26"/>
  <c r="AL469" i="26"/>
  <c r="AM469" i="26"/>
  <c r="AN469" i="26"/>
  <c r="AO469" i="26"/>
  <c r="AP469" i="26"/>
  <c r="AQ469" i="26"/>
  <c r="AR469" i="26"/>
  <c r="T470" i="26"/>
  <c r="U470" i="26"/>
  <c r="V470" i="26"/>
  <c r="W470" i="26"/>
  <c r="X470" i="26"/>
  <c r="Y470" i="26"/>
  <c r="Z470" i="26"/>
  <c r="AA470" i="26"/>
  <c r="AB470" i="26"/>
  <c r="AC470" i="26"/>
  <c r="AD470" i="26"/>
  <c r="AE470" i="26"/>
  <c r="AF470" i="26"/>
  <c r="AG470" i="26"/>
  <c r="AH470" i="26"/>
  <c r="AI470" i="26"/>
  <c r="AK470" i="26"/>
  <c r="AL470" i="26"/>
  <c r="AM470" i="26"/>
  <c r="AN470" i="26"/>
  <c r="AO470" i="26"/>
  <c r="AP470" i="26"/>
  <c r="AQ470" i="26"/>
  <c r="AR470" i="26"/>
  <c r="T471" i="26"/>
  <c r="U471" i="26"/>
  <c r="V471" i="26"/>
  <c r="W471" i="26"/>
  <c r="X471" i="26"/>
  <c r="Y471" i="26"/>
  <c r="Z471" i="26"/>
  <c r="AA471" i="26"/>
  <c r="AB471" i="26"/>
  <c r="AC471" i="26"/>
  <c r="AD471" i="26"/>
  <c r="AE471" i="26"/>
  <c r="AF471" i="26"/>
  <c r="AG471" i="26"/>
  <c r="AH471" i="26"/>
  <c r="AI471" i="26"/>
  <c r="AK471" i="26"/>
  <c r="AL471" i="26"/>
  <c r="AM471" i="26"/>
  <c r="AN471" i="26"/>
  <c r="AO471" i="26"/>
  <c r="AP471" i="26"/>
  <c r="AQ471" i="26"/>
  <c r="AR471" i="26"/>
  <c r="T472" i="26"/>
  <c r="U472" i="26"/>
  <c r="V472" i="26"/>
  <c r="W472" i="26"/>
  <c r="X472" i="26"/>
  <c r="Y472" i="26"/>
  <c r="Z472" i="26"/>
  <c r="AA472" i="26"/>
  <c r="AB472" i="26"/>
  <c r="AC472" i="26"/>
  <c r="AD472" i="26"/>
  <c r="AE472" i="26"/>
  <c r="AF472" i="26"/>
  <c r="AG472" i="26"/>
  <c r="AH472" i="26"/>
  <c r="AI472" i="26"/>
  <c r="AK472" i="26"/>
  <c r="AL472" i="26"/>
  <c r="AM472" i="26"/>
  <c r="AN472" i="26"/>
  <c r="AO472" i="26"/>
  <c r="AP472" i="26"/>
  <c r="AQ472" i="26"/>
  <c r="AR472" i="26"/>
  <c r="T473" i="26"/>
  <c r="U473" i="26"/>
  <c r="V473" i="26"/>
  <c r="W473" i="26"/>
  <c r="X473" i="26"/>
  <c r="Y473" i="26"/>
  <c r="Z473" i="26"/>
  <c r="AA473" i="26"/>
  <c r="AB473" i="26"/>
  <c r="AC473" i="26"/>
  <c r="AD473" i="26"/>
  <c r="AE473" i="26"/>
  <c r="AF473" i="26"/>
  <c r="AG473" i="26"/>
  <c r="AH473" i="26"/>
  <c r="AI473" i="26"/>
  <c r="AK473" i="26"/>
  <c r="AL473" i="26"/>
  <c r="AM473" i="26"/>
  <c r="AN473" i="26"/>
  <c r="AO473" i="26"/>
  <c r="AP473" i="26"/>
  <c r="AQ473" i="26"/>
  <c r="AR473" i="26"/>
  <c r="T474" i="26"/>
  <c r="U474" i="26"/>
  <c r="V474" i="26"/>
  <c r="W474" i="26"/>
  <c r="X474" i="26"/>
  <c r="Y474" i="26"/>
  <c r="Z474" i="26"/>
  <c r="AA474" i="26"/>
  <c r="AB474" i="26"/>
  <c r="AC474" i="26"/>
  <c r="AD474" i="26"/>
  <c r="AE474" i="26"/>
  <c r="AF474" i="26"/>
  <c r="AG474" i="26"/>
  <c r="AH474" i="26"/>
  <c r="AI474" i="26"/>
  <c r="AK474" i="26"/>
  <c r="AL474" i="26"/>
  <c r="AM474" i="26"/>
  <c r="AN474" i="26"/>
  <c r="AO474" i="26"/>
  <c r="AP474" i="26"/>
  <c r="AQ474" i="26"/>
  <c r="AR474" i="26"/>
  <c r="T475" i="26"/>
  <c r="U475" i="26"/>
  <c r="V475" i="26"/>
  <c r="W475" i="26"/>
  <c r="X475" i="26"/>
  <c r="Y475" i="26"/>
  <c r="Z475" i="26"/>
  <c r="AA475" i="26"/>
  <c r="AB475" i="26"/>
  <c r="AC475" i="26"/>
  <c r="AD475" i="26"/>
  <c r="AE475" i="26"/>
  <c r="AF475" i="26"/>
  <c r="AG475" i="26"/>
  <c r="AH475" i="26"/>
  <c r="AI475" i="26"/>
  <c r="AK475" i="26"/>
  <c r="AL475" i="26"/>
  <c r="AM475" i="26"/>
  <c r="AN475" i="26"/>
  <c r="AO475" i="26"/>
  <c r="AP475" i="26"/>
  <c r="AQ475" i="26"/>
  <c r="AR475" i="26"/>
  <c r="T476" i="26"/>
  <c r="U476" i="26"/>
  <c r="V476" i="26"/>
  <c r="W476" i="26"/>
  <c r="X476" i="26"/>
  <c r="Y476" i="26"/>
  <c r="Z476" i="26"/>
  <c r="AA476" i="26"/>
  <c r="AB476" i="26"/>
  <c r="AC476" i="26"/>
  <c r="AD476" i="26"/>
  <c r="AE476" i="26"/>
  <c r="AF476" i="26"/>
  <c r="AG476" i="26"/>
  <c r="AH476" i="26"/>
  <c r="AI476" i="26"/>
  <c r="AK476" i="26"/>
  <c r="AL476" i="26"/>
  <c r="AM476" i="26"/>
  <c r="AN476" i="26"/>
  <c r="AO476" i="26"/>
  <c r="AP476" i="26"/>
  <c r="AQ476" i="26"/>
  <c r="AR476" i="26"/>
  <c r="T477" i="26"/>
  <c r="U477" i="26"/>
  <c r="V477" i="26"/>
  <c r="W477" i="26"/>
  <c r="X477" i="26"/>
  <c r="Y477" i="26"/>
  <c r="Z477" i="26"/>
  <c r="AA477" i="26"/>
  <c r="AB477" i="26"/>
  <c r="AC477" i="26"/>
  <c r="AD477" i="26"/>
  <c r="AE477" i="26"/>
  <c r="AF477" i="26"/>
  <c r="AG477" i="26"/>
  <c r="AH477" i="26"/>
  <c r="AI477" i="26"/>
  <c r="AK477" i="26"/>
  <c r="AL477" i="26"/>
  <c r="AM477" i="26"/>
  <c r="AN477" i="26"/>
  <c r="AO477" i="26"/>
  <c r="AP477" i="26"/>
  <c r="AQ477" i="26"/>
  <c r="AR477" i="26"/>
  <c r="T478" i="26"/>
  <c r="U478" i="26"/>
  <c r="V478" i="26"/>
  <c r="W478" i="26"/>
  <c r="X478" i="26"/>
  <c r="Y478" i="26"/>
  <c r="Z478" i="26"/>
  <c r="AA478" i="26"/>
  <c r="AB478" i="26"/>
  <c r="AC478" i="26"/>
  <c r="AD478" i="26"/>
  <c r="AE478" i="26"/>
  <c r="AF478" i="26"/>
  <c r="AG478" i="26"/>
  <c r="AH478" i="26"/>
  <c r="AI478" i="26"/>
  <c r="AK478" i="26"/>
  <c r="AL478" i="26"/>
  <c r="AM478" i="26"/>
  <c r="AN478" i="26"/>
  <c r="AO478" i="26"/>
  <c r="AP478" i="26"/>
  <c r="AQ478" i="26"/>
  <c r="AR478" i="26"/>
  <c r="T479" i="26"/>
  <c r="U479" i="26"/>
  <c r="V479" i="26"/>
  <c r="W479" i="26"/>
  <c r="X479" i="26"/>
  <c r="Y479" i="26"/>
  <c r="Z479" i="26"/>
  <c r="AA479" i="26"/>
  <c r="AB479" i="26"/>
  <c r="AC479" i="26"/>
  <c r="AD479" i="26"/>
  <c r="AE479" i="26"/>
  <c r="AF479" i="26"/>
  <c r="AG479" i="26"/>
  <c r="AH479" i="26"/>
  <c r="AI479" i="26"/>
  <c r="AK479" i="26"/>
  <c r="AL479" i="26"/>
  <c r="AM479" i="26"/>
  <c r="AN479" i="26"/>
  <c r="AO479" i="26"/>
  <c r="AP479" i="26"/>
  <c r="AQ479" i="26"/>
  <c r="AR479" i="26"/>
  <c r="T480" i="26"/>
  <c r="U480" i="26"/>
  <c r="V480" i="26"/>
  <c r="W480" i="26"/>
  <c r="X480" i="26"/>
  <c r="Y480" i="26"/>
  <c r="Z480" i="26"/>
  <c r="AA480" i="26"/>
  <c r="AB480" i="26"/>
  <c r="AC480" i="26"/>
  <c r="AD480" i="26"/>
  <c r="AE480" i="26"/>
  <c r="AF480" i="26"/>
  <c r="AG480" i="26"/>
  <c r="AH480" i="26"/>
  <c r="AI480" i="26"/>
  <c r="AK480" i="26"/>
  <c r="AL480" i="26"/>
  <c r="AM480" i="26"/>
  <c r="AN480" i="26"/>
  <c r="AO480" i="26"/>
  <c r="AP480" i="26"/>
  <c r="AQ480" i="26"/>
  <c r="AR480" i="26"/>
  <c r="T481" i="26"/>
  <c r="U481" i="26"/>
  <c r="V481" i="26"/>
  <c r="W481" i="26"/>
  <c r="X481" i="26"/>
  <c r="Y481" i="26"/>
  <c r="Z481" i="26"/>
  <c r="AA481" i="26"/>
  <c r="AB481" i="26"/>
  <c r="AC481" i="26"/>
  <c r="AD481" i="26"/>
  <c r="AE481" i="26"/>
  <c r="AF481" i="26"/>
  <c r="AG481" i="26"/>
  <c r="AH481" i="26"/>
  <c r="AI481" i="26"/>
  <c r="AK481" i="26"/>
  <c r="AL481" i="26"/>
  <c r="AM481" i="26"/>
  <c r="AN481" i="26"/>
  <c r="AO481" i="26"/>
  <c r="AP481" i="26"/>
  <c r="AQ481" i="26"/>
  <c r="AR481" i="26"/>
  <c r="T482" i="26"/>
  <c r="U482" i="26"/>
  <c r="V482" i="26"/>
  <c r="W482" i="26"/>
  <c r="X482" i="26"/>
  <c r="Y482" i="26"/>
  <c r="Z482" i="26"/>
  <c r="AA482" i="26"/>
  <c r="AB482" i="26"/>
  <c r="AC482" i="26"/>
  <c r="AD482" i="26"/>
  <c r="AE482" i="26"/>
  <c r="AF482" i="26"/>
  <c r="AG482" i="26"/>
  <c r="AH482" i="26"/>
  <c r="AI482" i="26"/>
  <c r="AK482" i="26"/>
  <c r="AL482" i="26"/>
  <c r="AM482" i="26"/>
  <c r="AN482" i="26"/>
  <c r="AO482" i="26"/>
  <c r="AP482" i="26"/>
  <c r="AQ482" i="26"/>
  <c r="AR482" i="26"/>
  <c r="T483" i="26"/>
  <c r="U483" i="26"/>
  <c r="V483" i="26"/>
  <c r="W483" i="26"/>
  <c r="X483" i="26"/>
  <c r="Y483" i="26"/>
  <c r="Z483" i="26"/>
  <c r="AA483" i="26"/>
  <c r="AB483" i="26"/>
  <c r="AC483" i="26"/>
  <c r="AD483" i="26"/>
  <c r="AE483" i="26"/>
  <c r="AF483" i="26"/>
  <c r="AG483" i="26"/>
  <c r="AH483" i="26"/>
  <c r="AI483" i="26"/>
  <c r="AK483" i="26"/>
  <c r="AL483" i="26"/>
  <c r="AM483" i="26"/>
  <c r="AN483" i="26"/>
  <c r="AO483" i="26"/>
  <c r="AP483" i="26"/>
  <c r="AQ483" i="26"/>
  <c r="AR483" i="26"/>
  <c r="T484" i="26"/>
  <c r="U484" i="26"/>
  <c r="V484" i="26"/>
  <c r="W484" i="26"/>
  <c r="X484" i="26"/>
  <c r="Y484" i="26"/>
  <c r="Z484" i="26"/>
  <c r="AA484" i="26"/>
  <c r="AB484" i="26"/>
  <c r="AC484" i="26"/>
  <c r="AD484" i="26"/>
  <c r="AE484" i="26"/>
  <c r="AF484" i="26"/>
  <c r="AG484" i="26"/>
  <c r="AP484" i="26" s="1"/>
  <c r="AH484" i="26"/>
  <c r="AQ484" i="26" s="1"/>
  <c r="AI484" i="26"/>
  <c r="AR484" i="26" s="1"/>
  <c r="AK484" i="26"/>
  <c r="AO484" i="26"/>
  <c r="T485" i="26"/>
  <c r="U485" i="26"/>
  <c r="V485" i="26"/>
  <c r="W485" i="26"/>
  <c r="X485" i="26"/>
  <c r="Y485" i="26"/>
  <c r="Z485" i="26"/>
  <c r="AA485" i="26"/>
  <c r="AB485" i="26"/>
  <c r="AC485" i="26"/>
  <c r="AD485" i="26"/>
  <c r="AE485" i="26"/>
  <c r="AF485" i="26"/>
  <c r="AO485" i="26" s="1"/>
  <c r="AG485" i="26"/>
  <c r="AH485" i="26"/>
  <c r="AI485" i="26"/>
  <c r="AK485" i="26"/>
  <c r="AL485" i="26"/>
  <c r="AM485" i="26"/>
  <c r="AN485" i="26"/>
  <c r="AP485" i="26"/>
  <c r="AQ485" i="26"/>
  <c r="AR485" i="26"/>
  <c r="T486" i="26"/>
  <c r="U486" i="26"/>
  <c r="V486" i="26"/>
  <c r="W486" i="26"/>
  <c r="X486" i="26"/>
  <c r="Y486" i="26"/>
  <c r="Z486" i="26"/>
  <c r="AA486" i="26"/>
  <c r="AB486" i="26"/>
  <c r="AO486" i="26" s="1"/>
  <c r="AC486" i="26"/>
  <c r="AD486" i="26"/>
  <c r="AE486" i="26"/>
  <c r="AF486" i="26"/>
  <c r="AG486" i="26"/>
  <c r="AH486" i="26"/>
  <c r="AI486" i="26"/>
  <c r="AK486" i="26"/>
  <c r="AL486" i="26"/>
  <c r="AM486" i="26"/>
  <c r="AN486" i="26"/>
  <c r="AP486" i="26"/>
  <c r="AQ486" i="26"/>
  <c r="AR486" i="26"/>
  <c r="T487" i="26"/>
  <c r="U487" i="26"/>
  <c r="V487" i="26"/>
  <c r="W487" i="26"/>
  <c r="X487" i="26"/>
  <c r="Y487" i="26"/>
  <c r="Z487" i="26"/>
  <c r="AA487" i="26"/>
  <c r="AB487" i="26"/>
  <c r="AC487" i="26"/>
  <c r="AD487" i="26"/>
  <c r="AE487" i="26"/>
  <c r="AF487" i="26"/>
  <c r="AG487" i="26"/>
  <c r="AH487" i="26"/>
  <c r="AI487" i="26"/>
  <c r="AK487" i="26"/>
  <c r="AL487" i="26"/>
  <c r="AM487" i="26"/>
  <c r="AN487" i="26"/>
  <c r="AO487" i="26"/>
  <c r="AP487" i="26"/>
  <c r="AQ487" i="26"/>
  <c r="AR487" i="26"/>
  <c r="T488" i="26"/>
  <c r="U488" i="26"/>
  <c r="V488" i="26"/>
  <c r="W488" i="26"/>
  <c r="X488" i="26"/>
  <c r="Y488" i="26"/>
  <c r="Z488" i="26"/>
  <c r="AA488" i="26"/>
  <c r="AB488" i="26"/>
  <c r="AC488" i="26"/>
  <c r="AD488" i="26"/>
  <c r="AE488" i="26"/>
  <c r="AF488" i="26"/>
  <c r="AO488" i="26" s="1"/>
  <c r="AG488" i="26"/>
  <c r="AH488" i="26"/>
  <c r="AI488" i="26"/>
  <c r="AK488" i="26"/>
  <c r="AL488" i="26"/>
  <c r="AM488" i="26"/>
  <c r="AN488" i="26"/>
  <c r="AP488" i="26"/>
  <c r="AQ488" i="26"/>
  <c r="AR488" i="26"/>
  <c r="T489" i="26"/>
  <c r="U489" i="26"/>
  <c r="V489" i="26"/>
  <c r="W489" i="26"/>
  <c r="X489" i="26"/>
  <c r="Y489" i="26"/>
  <c r="Z489" i="26"/>
  <c r="AA489" i="26"/>
  <c r="AB489" i="26"/>
  <c r="AC489" i="26"/>
  <c r="AD489" i="26"/>
  <c r="AE489" i="26"/>
  <c r="AF489" i="26"/>
  <c r="AG489" i="26"/>
  <c r="AH489" i="26"/>
  <c r="AI489" i="26"/>
  <c r="AK489" i="26"/>
  <c r="AL489" i="26"/>
  <c r="AM489" i="26"/>
  <c r="AN489" i="26"/>
  <c r="AO489" i="26"/>
  <c r="AP489" i="26"/>
  <c r="AQ489" i="26"/>
  <c r="AR489" i="26"/>
  <c r="T490" i="26"/>
  <c r="U490" i="26"/>
  <c r="V490" i="26"/>
  <c r="W490" i="26"/>
  <c r="X490" i="26"/>
  <c r="Y490" i="26"/>
  <c r="Z490" i="26"/>
  <c r="AA490" i="26"/>
  <c r="AB490" i="26"/>
  <c r="AC490" i="26"/>
  <c r="AD490" i="26"/>
  <c r="AE490" i="26"/>
  <c r="AF490" i="26"/>
  <c r="AG490" i="26"/>
  <c r="AH490" i="26"/>
  <c r="AI490" i="26"/>
  <c r="AK490" i="26"/>
  <c r="AL490" i="26"/>
  <c r="AM490" i="26"/>
  <c r="AN490" i="26"/>
  <c r="AO490" i="26"/>
  <c r="AP490" i="26"/>
  <c r="AQ490" i="26"/>
  <c r="AR490" i="26"/>
  <c r="T491" i="26"/>
  <c r="U491" i="26"/>
  <c r="V491" i="26"/>
  <c r="W491" i="26"/>
  <c r="X491" i="26"/>
  <c r="Y491" i="26"/>
  <c r="Z491" i="26"/>
  <c r="AA491" i="26"/>
  <c r="AB491" i="26"/>
  <c r="AC491" i="26"/>
  <c r="AD491" i="26"/>
  <c r="AE491" i="26"/>
  <c r="AF491" i="26"/>
  <c r="AO491" i="26" s="1"/>
  <c r="AG491" i="26"/>
  <c r="AH491" i="26"/>
  <c r="AI491" i="26"/>
  <c r="AR491" i="26" s="1"/>
  <c r="AM491" i="26"/>
  <c r="AN491" i="26"/>
  <c r="T492" i="26"/>
  <c r="U492" i="26"/>
  <c r="V492" i="26"/>
  <c r="W492" i="26"/>
  <c r="X492" i="26"/>
  <c r="Y492" i="26"/>
  <c r="Z492" i="26"/>
  <c r="AA492" i="26"/>
  <c r="AB492" i="26"/>
  <c r="AC492" i="26"/>
  <c r="AD492" i="26"/>
  <c r="AE492" i="26"/>
  <c r="AF492" i="26"/>
  <c r="AG492" i="26"/>
  <c r="AH492" i="26"/>
  <c r="AI492" i="26"/>
  <c r="AK492" i="26"/>
  <c r="AL492" i="26"/>
  <c r="AM492" i="26"/>
  <c r="AN492" i="26"/>
  <c r="AO492" i="26"/>
  <c r="AP492" i="26"/>
  <c r="AQ492" i="26"/>
  <c r="AR492" i="26"/>
  <c r="T493" i="26"/>
  <c r="U493" i="26"/>
  <c r="V493" i="26"/>
  <c r="W493" i="26"/>
  <c r="X493" i="26"/>
  <c r="Y493" i="26"/>
  <c r="Z493" i="26"/>
  <c r="AA493" i="26"/>
  <c r="AB493" i="26"/>
  <c r="AC493" i="26"/>
  <c r="AD493" i="26"/>
  <c r="AE493" i="26"/>
  <c r="AF493" i="26"/>
  <c r="AG493" i="26"/>
  <c r="AH493" i="26"/>
  <c r="AI493" i="26"/>
  <c r="AK493" i="26"/>
  <c r="AL493" i="26"/>
  <c r="AM493" i="26"/>
  <c r="AN493" i="26"/>
  <c r="AO493" i="26"/>
  <c r="AP493" i="26"/>
  <c r="AQ493" i="26"/>
  <c r="AR493" i="26"/>
  <c r="T494" i="26"/>
  <c r="U494" i="26"/>
  <c r="V494" i="26"/>
  <c r="W494" i="26"/>
  <c r="X494" i="26"/>
  <c r="Y494" i="26"/>
  <c r="Z494" i="26"/>
  <c r="AA494" i="26"/>
  <c r="AB494" i="26"/>
  <c r="AC494" i="26"/>
  <c r="AD494" i="26"/>
  <c r="AE494" i="26"/>
  <c r="AF494" i="26"/>
  <c r="AG494" i="26"/>
  <c r="AH494" i="26"/>
  <c r="AI494" i="26"/>
  <c r="AK494" i="26"/>
  <c r="AL494" i="26"/>
  <c r="AM494" i="26"/>
  <c r="AN494" i="26"/>
  <c r="AO494" i="26"/>
  <c r="AP494" i="26"/>
  <c r="AQ494" i="26"/>
  <c r="AR494" i="26"/>
  <c r="T495" i="26"/>
  <c r="U495" i="26"/>
  <c r="V495" i="26"/>
  <c r="W495" i="26"/>
  <c r="X495" i="26"/>
  <c r="Y495" i="26"/>
  <c r="Z495" i="26"/>
  <c r="AA495" i="26"/>
  <c r="AB495" i="26"/>
  <c r="AC495" i="26"/>
  <c r="AD495" i="26"/>
  <c r="AE495" i="26"/>
  <c r="AF495" i="26"/>
  <c r="AG495" i="26"/>
  <c r="AH495" i="26"/>
  <c r="AI495" i="26"/>
  <c r="AK495" i="26"/>
  <c r="AL495" i="26"/>
  <c r="AM495" i="26"/>
  <c r="AN495" i="26"/>
  <c r="AO495" i="26"/>
  <c r="AP495" i="26"/>
  <c r="AQ495" i="26"/>
  <c r="AR495" i="26"/>
  <c r="T496" i="26"/>
  <c r="U496" i="26"/>
  <c r="V496" i="26"/>
  <c r="W496" i="26"/>
  <c r="X496" i="26"/>
  <c r="Y496" i="26"/>
  <c r="Z496" i="26"/>
  <c r="AA496" i="26"/>
  <c r="AB496" i="26"/>
  <c r="AC496" i="26"/>
  <c r="AD496" i="26"/>
  <c r="AE496" i="26"/>
  <c r="AF496" i="26"/>
  <c r="AO496" i="26" s="1"/>
  <c r="AG496" i="26"/>
  <c r="AP496" i="26" s="1"/>
  <c r="AH496" i="26"/>
  <c r="AQ496" i="26" s="1"/>
  <c r="AI496" i="26"/>
  <c r="AR496" i="26"/>
  <c r="T497" i="26"/>
  <c r="U497" i="26"/>
  <c r="V497" i="26"/>
  <c r="W497" i="26"/>
  <c r="X497" i="26"/>
  <c r="Y497" i="26"/>
  <c r="Z497" i="26"/>
  <c r="AA497" i="26"/>
  <c r="AB497" i="26"/>
  <c r="AC497" i="26"/>
  <c r="AD497" i="26"/>
  <c r="AE497" i="26"/>
  <c r="AF497" i="26"/>
  <c r="AG497" i="26"/>
  <c r="AP497" i="26" s="1"/>
  <c r="AH497" i="26"/>
  <c r="AQ497" i="26" s="1"/>
  <c r="AI497" i="26"/>
  <c r="AR497" i="26" s="1"/>
  <c r="AK497" i="26"/>
  <c r="AL497" i="26"/>
  <c r="AM497" i="26"/>
  <c r="AN497" i="26"/>
  <c r="AO497" i="26"/>
  <c r="T498" i="26"/>
  <c r="U498" i="26"/>
  <c r="V498" i="26"/>
  <c r="W498" i="26"/>
  <c r="X498" i="26"/>
  <c r="Y498" i="26"/>
  <c r="Z498" i="26"/>
  <c r="AA498" i="26"/>
  <c r="AB498" i="26"/>
  <c r="AC498" i="26"/>
  <c r="AD498" i="26"/>
  <c r="AE498" i="26"/>
  <c r="AF498" i="26"/>
  <c r="AG498" i="26"/>
  <c r="AP498" i="26" s="1"/>
  <c r="AH498" i="26"/>
  <c r="AI498" i="26"/>
  <c r="AR498" i="26" s="1"/>
  <c r="AK498" i="26"/>
  <c r="AL498" i="26"/>
  <c r="AM498" i="26"/>
  <c r="AN498" i="26"/>
  <c r="AO498" i="26"/>
  <c r="AQ498" i="26"/>
  <c r="T499" i="26"/>
  <c r="U499" i="26"/>
  <c r="V499" i="26"/>
  <c r="W499" i="26"/>
  <c r="X499" i="26"/>
  <c r="Y499" i="26"/>
  <c r="Z499" i="26"/>
  <c r="AA499" i="26"/>
  <c r="AB499" i="26"/>
  <c r="AC499" i="26"/>
  <c r="AD499" i="26"/>
  <c r="AE499" i="26"/>
  <c r="AF499" i="26"/>
  <c r="AG499" i="26"/>
  <c r="AH499" i="26"/>
  <c r="AI499" i="26"/>
  <c r="AK499" i="26"/>
  <c r="AL499" i="26"/>
  <c r="AM499" i="26"/>
  <c r="AN499" i="26"/>
  <c r="AO499" i="26"/>
  <c r="AP499" i="26"/>
  <c r="AQ499" i="26"/>
  <c r="AR499" i="26"/>
  <c r="T500" i="26"/>
  <c r="U500" i="26"/>
  <c r="V500" i="26"/>
  <c r="W500" i="26"/>
  <c r="X500" i="26"/>
  <c r="Y500" i="26"/>
  <c r="Z500" i="26"/>
  <c r="AA500" i="26"/>
  <c r="AB500" i="26"/>
  <c r="AC500" i="26"/>
  <c r="AD500" i="26"/>
  <c r="AE500" i="26"/>
  <c r="AF500" i="26"/>
  <c r="AG500" i="26"/>
  <c r="AP500" i="26" s="1"/>
  <c r="AH500" i="26"/>
  <c r="AQ500" i="26" s="1"/>
  <c r="AI500" i="26"/>
  <c r="AR500" i="26" s="1"/>
  <c r="AK500" i="26"/>
  <c r="AL500" i="26"/>
  <c r="AM500" i="26"/>
  <c r="AN500" i="26"/>
  <c r="AO500" i="26"/>
  <c r="T501" i="26"/>
  <c r="U501" i="26"/>
  <c r="V501" i="26"/>
  <c r="W501" i="26"/>
  <c r="X501" i="26"/>
  <c r="Y501" i="26"/>
  <c r="Z501" i="26"/>
  <c r="AA501" i="26"/>
  <c r="AB501" i="26"/>
  <c r="AC501" i="26"/>
  <c r="AD501" i="26"/>
  <c r="AE501" i="26"/>
  <c r="AF501" i="26"/>
  <c r="AG501" i="26"/>
  <c r="AP501" i="26" s="1"/>
  <c r="AH501" i="26"/>
  <c r="AI501" i="26"/>
  <c r="AR501" i="26" s="1"/>
  <c r="AK501" i="26"/>
  <c r="AL501" i="26"/>
  <c r="AM501" i="26"/>
  <c r="AN501" i="26"/>
  <c r="AO501" i="26"/>
  <c r="AQ501" i="26"/>
  <c r="T502" i="26"/>
  <c r="U502" i="26"/>
  <c r="V502" i="26"/>
  <c r="W502" i="26"/>
  <c r="X502" i="26"/>
  <c r="Y502" i="26"/>
  <c r="Z502" i="26"/>
  <c r="AA502" i="26"/>
  <c r="AB502" i="26"/>
  <c r="AC502" i="26"/>
  <c r="AD502" i="26"/>
  <c r="AE502" i="26"/>
  <c r="AF502" i="26"/>
  <c r="AG502" i="26"/>
  <c r="AP502" i="26" s="1"/>
  <c r="AH502" i="26"/>
  <c r="AQ502" i="26" s="1"/>
  <c r="AI502" i="26"/>
  <c r="AR502" i="26" s="1"/>
  <c r="AK502" i="26"/>
  <c r="AL502" i="26"/>
  <c r="AM502" i="26"/>
  <c r="AN502" i="26"/>
  <c r="AO502" i="26"/>
  <c r="T503" i="26"/>
  <c r="U503" i="26"/>
  <c r="V503" i="26"/>
  <c r="W503" i="26"/>
  <c r="X503" i="26"/>
  <c r="Y503" i="26"/>
  <c r="Z503" i="26"/>
  <c r="AA503" i="26"/>
  <c r="AB503" i="26"/>
  <c r="AC503" i="26"/>
  <c r="AD503" i="26"/>
  <c r="AE503" i="26"/>
  <c r="AF503" i="26"/>
  <c r="AG503" i="26"/>
  <c r="AH503" i="26"/>
  <c r="AI503" i="26"/>
  <c r="AK503" i="26"/>
  <c r="AL503" i="26"/>
  <c r="AM503" i="26"/>
  <c r="AN503" i="26"/>
  <c r="AO503" i="26"/>
  <c r="AP503" i="26"/>
  <c r="AQ503" i="26"/>
  <c r="AR503" i="26"/>
  <c r="T504" i="26"/>
  <c r="U504" i="26"/>
  <c r="V504" i="26"/>
  <c r="W504" i="26"/>
  <c r="X504" i="26"/>
  <c r="Y504" i="26"/>
  <c r="Z504" i="26"/>
  <c r="AA504" i="26"/>
  <c r="AB504" i="26"/>
  <c r="AC504" i="26"/>
  <c r="AD504" i="26"/>
  <c r="AE504" i="26"/>
  <c r="AF504" i="26"/>
  <c r="AG504" i="26"/>
  <c r="AP504" i="26" s="1"/>
  <c r="AH504" i="26"/>
  <c r="AQ504" i="26" s="1"/>
  <c r="AI504" i="26"/>
  <c r="AR504" i="26" s="1"/>
  <c r="AK504" i="26"/>
  <c r="AL504" i="26"/>
  <c r="AM504" i="26"/>
  <c r="AN504" i="26"/>
  <c r="AO504" i="26"/>
  <c r="T505" i="26"/>
  <c r="U505" i="26"/>
  <c r="V505" i="26"/>
  <c r="W505" i="26"/>
  <c r="X505" i="26"/>
  <c r="Y505" i="26"/>
  <c r="Z505" i="26"/>
  <c r="AA505" i="26"/>
  <c r="AB505" i="26"/>
  <c r="AC505" i="26"/>
  <c r="AD505" i="26"/>
  <c r="AE505" i="26"/>
  <c r="AF505" i="26"/>
  <c r="AO505" i="26" s="1"/>
  <c r="AG505" i="26"/>
  <c r="AP505" i="26" s="1"/>
  <c r="AH505" i="26"/>
  <c r="AQ505" i="26" s="1"/>
  <c r="AI505" i="26"/>
  <c r="AR505" i="26" s="1"/>
  <c r="AK505" i="26"/>
  <c r="AL505" i="26"/>
  <c r="AM505" i="26"/>
  <c r="AN505" i="26"/>
  <c r="T506" i="26"/>
  <c r="U506" i="26"/>
  <c r="V506" i="26"/>
  <c r="W506" i="26"/>
  <c r="X506" i="26"/>
  <c r="Y506" i="26"/>
  <c r="Z506" i="26"/>
  <c r="AA506" i="26"/>
  <c r="AB506" i="26"/>
  <c r="AC506" i="26"/>
  <c r="AD506" i="26"/>
  <c r="AE506" i="26"/>
  <c r="AF506" i="26"/>
  <c r="AG506" i="26"/>
  <c r="AP506" i="26" s="1"/>
  <c r="AH506" i="26"/>
  <c r="AI506" i="26"/>
  <c r="AR506" i="26" s="1"/>
  <c r="AK506" i="26"/>
  <c r="AL506" i="26"/>
  <c r="AM506" i="26"/>
  <c r="AN506" i="26"/>
  <c r="AO506" i="26"/>
  <c r="AQ506" i="26"/>
  <c r="T507" i="26"/>
  <c r="U507" i="26"/>
  <c r="V507" i="26"/>
  <c r="W507" i="26"/>
  <c r="X507" i="26"/>
  <c r="Y507" i="26"/>
  <c r="Z507" i="26"/>
  <c r="AA507" i="26"/>
  <c r="AB507" i="26"/>
  <c r="AC507" i="26"/>
  <c r="AD507" i="26"/>
  <c r="AE507" i="26"/>
  <c r="AF507" i="26"/>
  <c r="AG507" i="26"/>
  <c r="AH507" i="26"/>
  <c r="AI507" i="26"/>
  <c r="AK507" i="26"/>
  <c r="AL507" i="26"/>
  <c r="AM507" i="26"/>
  <c r="AN507" i="26"/>
  <c r="AO507" i="26"/>
  <c r="AP507" i="26"/>
  <c r="AQ507" i="26"/>
  <c r="AR507" i="26"/>
  <c r="T508" i="26"/>
  <c r="U508" i="26"/>
  <c r="V508" i="26"/>
  <c r="W508" i="26"/>
  <c r="X508" i="26"/>
  <c r="Y508" i="26"/>
  <c r="Z508" i="26"/>
  <c r="AA508" i="26"/>
  <c r="AB508" i="26"/>
  <c r="AC508" i="26"/>
  <c r="AD508" i="26"/>
  <c r="AE508" i="26"/>
  <c r="AF508" i="26"/>
  <c r="AG508" i="26"/>
  <c r="AP508" i="26" s="1"/>
  <c r="AH508" i="26"/>
  <c r="AQ508" i="26" s="1"/>
  <c r="AI508" i="26"/>
  <c r="AK508" i="26"/>
  <c r="AL508" i="26"/>
  <c r="AM508" i="26"/>
  <c r="AN508" i="26"/>
  <c r="AO508" i="26"/>
  <c r="AR508" i="26"/>
  <c r="T509" i="26"/>
  <c r="U509" i="26"/>
  <c r="V509" i="26"/>
  <c r="W509" i="26"/>
  <c r="X509" i="26"/>
  <c r="Y509" i="26"/>
  <c r="Z509" i="26"/>
  <c r="AA509" i="26"/>
  <c r="AB509" i="26"/>
  <c r="AC509" i="26"/>
  <c r="AD509" i="26"/>
  <c r="AE509" i="26"/>
  <c r="AF509" i="26"/>
  <c r="AG509" i="26"/>
  <c r="AP509" i="26" s="1"/>
  <c r="AH509" i="26"/>
  <c r="AI509" i="26"/>
  <c r="AR509" i="26" s="1"/>
  <c r="AK509" i="26"/>
  <c r="AL509" i="26"/>
  <c r="AM509" i="26"/>
  <c r="AN509" i="26"/>
  <c r="AO509" i="26"/>
  <c r="AQ509" i="26"/>
  <c r="T510" i="26"/>
  <c r="U510" i="26"/>
  <c r="V510" i="26"/>
  <c r="W510" i="26"/>
  <c r="X510" i="26"/>
  <c r="Y510" i="26"/>
  <c r="Z510" i="26"/>
  <c r="AA510" i="26"/>
  <c r="AB510" i="26"/>
  <c r="AC510" i="26"/>
  <c r="AD510" i="26"/>
  <c r="AE510" i="26"/>
  <c r="AF510" i="26"/>
  <c r="AG510" i="26"/>
  <c r="AH510" i="26"/>
  <c r="AQ510" i="26" s="1"/>
  <c r="AI510" i="26"/>
  <c r="AK510" i="26"/>
  <c r="AL510" i="26"/>
  <c r="AM510" i="26"/>
  <c r="AN510" i="26"/>
  <c r="AO510" i="26"/>
  <c r="AR510" i="26"/>
  <c r="T511" i="26"/>
  <c r="U511" i="26"/>
  <c r="V511" i="26"/>
  <c r="W511" i="26"/>
  <c r="X511" i="26"/>
  <c r="Y511" i="26"/>
  <c r="Z511" i="26"/>
  <c r="AA511" i="26"/>
  <c r="AB511" i="26"/>
  <c r="AC511" i="26"/>
  <c r="AD511" i="26"/>
  <c r="AE511" i="26"/>
  <c r="AF511" i="26"/>
  <c r="AG511" i="26"/>
  <c r="AP511" i="26" s="1"/>
  <c r="AH511" i="26"/>
  <c r="AI511" i="26"/>
  <c r="AR511" i="26" s="1"/>
  <c r="AK511" i="26"/>
  <c r="AL511" i="26"/>
  <c r="AM511" i="26"/>
  <c r="AN511" i="26"/>
  <c r="AO511" i="26"/>
  <c r="AQ511" i="26"/>
  <c r="T512" i="26"/>
  <c r="U512" i="26"/>
  <c r="V512" i="26"/>
  <c r="W512" i="26"/>
  <c r="X512" i="26"/>
  <c r="Y512" i="26"/>
  <c r="Z512" i="26"/>
  <c r="AA512" i="26"/>
  <c r="AB512" i="26"/>
  <c r="AC512" i="26"/>
  <c r="AD512" i="26"/>
  <c r="AE512" i="26"/>
  <c r="AF512" i="26"/>
  <c r="AG512" i="26"/>
  <c r="AH512" i="26"/>
  <c r="AQ512" i="26" s="1"/>
  <c r="AI512" i="26"/>
  <c r="AK512" i="26"/>
  <c r="AL512" i="26"/>
  <c r="AM512" i="26"/>
  <c r="AN512" i="26"/>
  <c r="AO512" i="26"/>
  <c r="AR512" i="26"/>
  <c r="T513" i="26"/>
  <c r="U513" i="26"/>
  <c r="V513" i="26"/>
  <c r="W513" i="26"/>
  <c r="X513" i="26"/>
  <c r="Y513" i="26"/>
  <c r="Z513" i="26"/>
  <c r="AA513" i="26"/>
  <c r="AB513" i="26"/>
  <c r="AC513" i="26"/>
  <c r="AD513" i="26"/>
  <c r="AE513" i="26"/>
  <c r="AF513" i="26"/>
  <c r="AG513" i="26"/>
  <c r="AP513" i="26" s="1"/>
  <c r="AH513" i="26"/>
  <c r="AQ513" i="26" s="1"/>
  <c r="AI513" i="26"/>
  <c r="AR513" i="26" s="1"/>
  <c r="AK513" i="26"/>
  <c r="AO513" i="26"/>
  <c r="T514" i="26"/>
  <c r="U514" i="26"/>
  <c r="V514" i="26"/>
  <c r="W514" i="26"/>
  <c r="X514" i="26"/>
  <c r="Y514" i="26"/>
  <c r="Z514" i="26"/>
  <c r="AA514" i="26"/>
  <c r="AB514" i="26"/>
  <c r="AC514" i="26"/>
  <c r="AD514" i="26"/>
  <c r="AE514" i="26"/>
  <c r="AF514" i="26"/>
  <c r="AG514" i="26"/>
  <c r="AH514" i="26"/>
  <c r="AI514" i="26"/>
  <c r="AK514" i="26"/>
  <c r="AL514" i="26"/>
  <c r="AM514" i="26"/>
  <c r="AN514" i="26"/>
  <c r="AO514" i="26"/>
  <c r="AP514" i="26"/>
  <c r="AQ514" i="26"/>
  <c r="AR514" i="26"/>
  <c r="T515" i="26"/>
  <c r="U515" i="26"/>
  <c r="V515" i="26"/>
  <c r="W515" i="26"/>
  <c r="X515" i="26"/>
  <c r="Y515" i="26"/>
  <c r="Z515" i="26"/>
  <c r="AA515" i="26"/>
  <c r="AB515" i="26"/>
  <c r="AC515" i="26"/>
  <c r="AD515" i="26"/>
  <c r="AE515" i="26"/>
  <c r="AF515" i="26"/>
  <c r="AG515" i="26"/>
  <c r="AH515" i="26"/>
  <c r="AI515" i="26"/>
  <c r="AK515" i="26"/>
  <c r="AL515" i="26"/>
  <c r="AM515" i="26"/>
  <c r="AN515" i="26"/>
  <c r="AO515" i="26"/>
  <c r="AP515" i="26"/>
  <c r="AQ515" i="26"/>
  <c r="AR515" i="26"/>
  <c r="T516" i="26"/>
  <c r="U516" i="26"/>
  <c r="V516" i="26"/>
  <c r="W516" i="26"/>
  <c r="X516" i="26"/>
  <c r="Y516" i="26"/>
  <c r="Z516" i="26"/>
  <c r="AA516" i="26"/>
  <c r="AB516" i="26"/>
  <c r="AC516" i="26"/>
  <c r="AD516" i="26"/>
  <c r="AE516" i="26"/>
  <c r="AF516" i="26"/>
  <c r="AG516" i="26"/>
  <c r="AH516" i="26"/>
  <c r="AI516" i="26"/>
  <c r="AK516" i="26"/>
  <c r="AL516" i="26"/>
  <c r="AM516" i="26"/>
  <c r="AN516" i="26"/>
  <c r="AO516" i="26"/>
  <c r="AP516" i="26"/>
  <c r="AQ516" i="26"/>
  <c r="AR516" i="26"/>
  <c r="T517" i="26"/>
  <c r="U517" i="26"/>
  <c r="V517" i="26"/>
  <c r="W517" i="26"/>
  <c r="X517" i="26"/>
  <c r="Y517" i="26"/>
  <c r="Z517" i="26"/>
  <c r="AA517" i="26"/>
  <c r="AB517" i="26"/>
  <c r="AC517" i="26"/>
  <c r="AD517" i="26"/>
  <c r="AE517" i="26"/>
  <c r="AF517" i="26"/>
  <c r="AG517" i="26"/>
  <c r="AP517" i="26" s="1"/>
  <c r="AH517" i="26"/>
  <c r="AI517" i="26"/>
  <c r="AK517" i="26"/>
  <c r="AL517" i="26"/>
  <c r="AM517" i="26"/>
  <c r="AN517" i="26"/>
  <c r="AO517" i="26"/>
  <c r="AQ517" i="26"/>
  <c r="AR517" i="26"/>
  <c r="T518" i="26"/>
  <c r="U518" i="26"/>
  <c r="V518" i="26"/>
  <c r="W518" i="26"/>
  <c r="X518" i="26"/>
  <c r="Y518" i="26"/>
  <c r="Z518" i="26"/>
  <c r="AA518" i="26"/>
  <c r="AB518" i="26"/>
  <c r="AC518" i="26"/>
  <c r="AD518" i="26"/>
  <c r="AE518" i="26"/>
  <c r="AF518" i="26"/>
  <c r="AG518" i="26"/>
  <c r="AP518" i="26" s="1"/>
  <c r="AH518" i="26"/>
  <c r="AI518" i="26"/>
  <c r="AK518" i="26"/>
  <c r="AL518" i="26"/>
  <c r="AM518" i="26"/>
  <c r="AN518" i="26"/>
  <c r="AO518" i="26"/>
  <c r="AQ518" i="26"/>
  <c r="AR518" i="26"/>
  <c r="T519" i="26"/>
  <c r="U519" i="26"/>
  <c r="V519" i="26"/>
  <c r="W519" i="26"/>
  <c r="X519" i="26"/>
  <c r="Y519" i="26"/>
  <c r="Z519" i="26"/>
  <c r="AA519" i="26"/>
  <c r="AB519" i="26"/>
  <c r="AC519" i="26"/>
  <c r="AP519" i="26" s="1"/>
  <c r="AD519" i="26"/>
  <c r="AE519" i="26"/>
  <c r="AF519" i="26"/>
  <c r="AG519" i="26"/>
  <c r="AH519" i="26"/>
  <c r="AI519" i="26"/>
  <c r="AK519" i="26"/>
  <c r="AL519" i="26"/>
  <c r="AM519" i="26"/>
  <c r="AN519" i="26"/>
  <c r="AO519" i="26"/>
  <c r="AQ519" i="26"/>
  <c r="AR519" i="26"/>
  <c r="T520" i="26"/>
  <c r="U520" i="26"/>
  <c r="V520" i="26"/>
  <c r="W520" i="26"/>
  <c r="X520" i="26"/>
  <c r="Y520" i="26"/>
  <c r="Z520" i="26"/>
  <c r="AA520" i="26"/>
  <c r="AB520" i="26"/>
  <c r="AC520" i="26"/>
  <c r="AD520" i="26"/>
  <c r="AE520" i="26"/>
  <c r="AF520" i="26"/>
  <c r="AG520" i="26"/>
  <c r="AH520" i="26"/>
  <c r="AI520" i="26"/>
  <c r="AK520" i="26"/>
  <c r="AL520" i="26"/>
  <c r="AM520" i="26"/>
  <c r="AN520" i="26"/>
  <c r="AO520" i="26"/>
  <c r="AP520" i="26"/>
  <c r="AQ520" i="26"/>
  <c r="AR520" i="26"/>
  <c r="T521" i="26"/>
  <c r="U521" i="26"/>
  <c r="V521" i="26"/>
  <c r="W521" i="26"/>
  <c r="X521" i="26"/>
  <c r="Y521" i="26"/>
  <c r="Z521" i="26"/>
  <c r="AA521" i="26"/>
  <c r="AB521" i="26"/>
  <c r="AC521" i="26"/>
  <c r="AD521" i="26"/>
  <c r="AE521" i="26"/>
  <c r="AF521" i="26"/>
  <c r="AG521" i="26"/>
  <c r="AP521" i="26" s="1"/>
  <c r="AH521" i="26"/>
  <c r="AI521" i="26"/>
  <c r="AK521" i="26"/>
  <c r="AL521" i="26"/>
  <c r="AM521" i="26"/>
  <c r="AN521" i="26"/>
  <c r="AO521" i="26"/>
  <c r="AQ521" i="26"/>
  <c r="AR521" i="26"/>
  <c r="T522" i="26"/>
  <c r="U522" i="26"/>
  <c r="V522" i="26"/>
  <c r="W522" i="26"/>
  <c r="X522" i="26"/>
  <c r="Y522" i="26"/>
  <c r="Z522" i="26"/>
  <c r="AA522" i="26"/>
  <c r="AB522" i="26"/>
  <c r="AC522" i="26"/>
  <c r="AD522" i="26"/>
  <c r="AE522" i="26"/>
  <c r="AF522" i="26"/>
  <c r="AG522" i="26"/>
  <c r="AP522" i="26" s="1"/>
  <c r="AH522" i="26"/>
  <c r="AI522" i="26"/>
  <c r="AK522" i="26"/>
  <c r="AL522" i="26"/>
  <c r="AM522" i="26"/>
  <c r="AN522" i="26"/>
  <c r="AO522" i="26"/>
  <c r="AQ522" i="26"/>
  <c r="AR522" i="26"/>
  <c r="T523" i="26"/>
  <c r="U523" i="26"/>
  <c r="V523" i="26"/>
  <c r="W523" i="26"/>
  <c r="X523" i="26"/>
  <c r="Y523" i="26"/>
  <c r="Z523" i="26"/>
  <c r="AA523" i="26"/>
  <c r="AB523" i="26"/>
  <c r="AC523" i="26"/>
  <c r="AP523" i="26" s="1"/>
  <c r="AD523" i="26"/>
  <c r="AE523" i="26"/>
  <c r="AF523" i="26"/>
  <c r="AG523" i="26"/>
  <c r="AH523" i="26"/>
  <c r="AI523" i="26"/>
  <c r="AK523" i="26"/>
  <c r="AL523" i="26"/>
  <c r="AM523" i="26"/>
  <c r="AN523" i="26"/>
  <c r="AO523" i="26"/>
  <c r="AQ523" i="26"/>
  <c r="AR523" i="26"/>
  <c r="T524" i="26"/>
  <c r="U524" i="26"/>
  <c r="V524" i="26"/>
  <c r="W524" i="26"/>
  <c r="X524" i="26"/>
  <c r="Y524" i="26"/>
  <c r="Z524" i="26"/>
  <c r="AA524" i="26"/>
  <c r="AB524" i="26"/>
  <c r="AC524" i="26"/>
  <c r="AP524" i="26" s="1"/>
  <c r="AD524" i="26"/>
  <c r="AE524" i="26"/>
  <c r="AF524" i="26"/>
  <c r="AG524" i="26"/>
  <c r="AH524" i="26"/>
  <c r="AI524" i="26"/>
  <c r="AK524" i="26"/>
  <c r="AL524" i="26"/>
  <c r="AM524" i="26"/>
  <c r="AN524" i="26"/>
  <c r="AO524" i="26"/>
  <c r="AQ524" i="26"/>
  <c r="AR524" i="26"/>
  <c r="T525" i="26"/>
  <c r="U525" i="26"/>
  <c r="V525" i="26"/>
  <c r="W525" i="26"/>
  <c r="X525" i="26"/>
  <c r="Y525" i="26"/>
  <c r="Z525" i="26"/>
  <c r="AA525" i="26"/>
  <c r="AB525" i="26"/>
  <c r="AC525" i="26"/>
  <c r="AD525" i="26"/>
  <c r="AE525" i="26"/>
  <c r="AF525" i="26"/>
  <c r="AG525" i="26"/>
  <c r="AH525" i="26"/>
  <c r="AI525" i="26"/>
  <c r="AK525" i="26"/>
  <c r="AL525" i="26"/>
  <c r="AM525" i="26"/>
  <c r="AN525" i="26"/>
  <c r="AO525" i="26"/>
  <c r="AP525" i="26"/>
  <c r="AQ525" i="26"/>
  <c r="AR525" i="26"/>
  <c r="T526" i="26"/>
  <c r="U526" i="26"/>
  <c r="V526" i="26"/>
  <c r="W526" i="26"/>
  <c r="X526" i="26"/>
  <c r="Y526" i="26"/>
  <c r="Z526" i="26"/>
  <c r="AA526" i="26"/>
  <c r="AB526" i="26"/>
  <c r="AC526" i="26"/>
  <c r="AD526" i="26"/>
  <c r="AE526" i="26"/>
  <c r="AF526" i="26"/>
  <c r="AG526" i="26"/>
  <c r="AP526" i="26" s="1"/>
  <c r="AH526" i="26"/>
  <c r="AI526" i="26"/>
  <c r="AR526" i="26" s="1"/>
  <c r="AK526" i="26"/>
  <c r="AM526" i="26"/>
  <c r="AN526" i="26"/>
  <c r="AO526" i="26"/>
  <c r="AQ526" i="26"/>
  <c r="T527" i="26"/>
  <c r="U527" i="26"/>
  <c r="V527" i="26"/>
  <c r="W527" i="26"/>
  <c r="X527" i="26"/>
  <c r="Y527" i="26"/>
  <c r="Z527" i="26"/>
  <c r="AA527" i="26"/>
  <c r="AB527" i="26"/>
  <c r="AC527" i="26"/>
  <c r="AD527" i="26"/>
  <c r="AE527" i="26"/>
  <c r="AF527" i="26"/>
  <c r="AG527" i="26"/>
  <c r="AP527" i="26" s="1"/>
  <c r="AH527" i="26"/>
  <c r="AQ527" i="26" s="1"/>
  <c r="AI527" i="26"/>
  <c r="AR527" i="26" s="1"/>
  <c r="AK527" i="26"/>
  <c r="AL527" i="26"/>
  <c r="AM527" i="26"/>
  <c r="AN527" i="26"/>
  <c r="AO527" i="26"/>
  <c r="T528" i="26"/>
  <c r="U528" i="26"/>
  <c r="V528" i="26"/>
  <c r="W528" i="26"/>
  <c r="X528" i="26"/>
  <c r="Y528" i="26"/>
  <c r="Z528" i="26"/>
  <c r="AA528" i="26"/>
  <c r="AB528" i="26"/>
  <c r="AC528" i="26"/>
  <c r="AD528" i="26"/>
  <c r="AE528" i="26"/>
  <c r="AF528" i="26"/>
  <c r="AG528" i="26"/>
  <c r="AP528" i="26" s="1"/>
  <c r="AH528" i="26"/>
  <c r="AQ528" i="26" s="1"/>
  <c r="AI528" i="26"/>
  <c r="AK528" i="26"/>
  <c r="AL528" i="26"/>
  <c r="AM528" i="26"/>
  <c r="AN528" i="26"/>
  <c r="AO528" i="26"/>
  <c r="AR528" i="26"/>
  <c r="T529" i="26"/>
  <c r="U529" i="26"/>
  <c r="V529" i="26"/>
  <c r="W529" i="26"/>
  <c r="X529" i="26"/>
  <c r="Y529" i="26"/>
  <c r="Z529" i="26"/>
  <c r="AA529" i="26"/>
  <c r="AB529" i="26"/>
  <c r="AC529" i="26"/>
  <c r="AD529" i="26"/>
  <c r="AE529" i="26"/>
  <c r="AF529" i="26"/>
  <c r="AG529" i="26"/>
  <c r="AP529" i="26" s="1"/>
  <c r="AH529" i="26"/>
  <c r="AQ529" i="26" s="1"/>
  <c r="AI529" i="26"/>
  <c r="AR529" i="26" s="1"/>
  <c r="AK529" i="26"/>
  <c r="AL529" i="26"/>
  <c r="AM529" i="26"/>
  <c r="AN529" i="26"/>
  <c r="AO529" i="26"/>
  <c r="T530" i="26"/>
  <c r="U530" i="26"/>
  <c r="V530" i="26"/>
  <c r="W530" i="26"/>
  <c r="X530" i="26"/>
  <c r="Y530" i="26"/>
  <c r="Z530" i="26"/>
  <c r="AA530" i="26"/>
  <c r="AB530" i="26"/>
  <c r="AC530" i="26"/>
  <c r="AD530" i="26"/>
  <c r="AE530" i="26"/>
  <c r="AF530" i="26"/>
  <c r="AG530" i="26"/>
  <c r="AP530" i="26" s="1"/>
  <c r="AH530" i="26"/>
  <c r="AQ530" i="26" s="1"/>
  <c r="AI530" i="26"/>
  <c r="AK530" i="26"/>
  <c r="AL530" i="26"/>
  <c r="AM530" i="26"/>
  <c r="AN530" i="26"/>
  <c r="AO530" i="26"/>
  <c r="AR530" i="26"/>
  <c r="T531" i="26"/>
  <c r="U531" i="26"/>
  <c r="V531" i="26"/>
  <c r="W531" i="26"/>
  <c r="X531" i="26"/>
  <c r="Y531" i="26"/>
  <c r="Z531" i="26"/>
  <c r="AA531" i="26"/>
  <c r="AB531" i="26"/>
  <c r="AC531" i="26"/>
  <c r="AD531" i="26"/>
  <c r="AE531" i="26"/>
  <c r="AF531" i="26"/>
  <c r="AG531" i="26"/>
  <c r="AP531" i="26" s="1"/>
  <c r="AH531" i="26"/>
  <c r="AQ531" i="26" s="1"/>
  <c r="AI531" i="26"/>
  <c r="AR531" i="26" s="1"/>
  <c r="AK531" i="26"/>
  <c r="AO531" i="26"/>
  <c r="T532" i="26"/>
  <c r="U532" i="26"/>
  <c r="V532" i="26"/>
  <c r="W532" i="26"/>
  <c r="X532" i="26"/>
  <c r="Y532" i="26"/>
  <c r="Z532" i="26"/>
  <c r="AA532" i="26"/>
  <c r="AB532" i="26"/>
  <c r="AC532" i="26"/>
  <c r="AD532" i="26"/>
  <c r="AE532" i="26"/>
  <c r="AF532" i="26"/>
  <c r="AO532" i="26" s="1"/>
  <c r="AG532" i="26"/>
  <c r="AH532" i="26"/>
  <c r="AI532" i="26"/>
  <c r="AK532" i="26"/>
  <c r="AL532" i="26"/>
  <c r="AM532" i="26"/>
  <c r="AN532" i="26"/>
  <c r="AP532" i="26"/>
  <c r="AQ532" i="26"/>
  <c r="AR532" i="26"/>
  <c r="T533" i="26"/>
  <c r="U533" i="26"/>
  <c r="V533" i="26"/>
  <c r="W533" i="26"/>
  <c r="X533" i="26"/>
  <c r="Y533" i="26"/>
  <c r="Z533" i="26"/>
  <c r="AA533" i="26"/>
  <c r="AB533" i="26"/>
  <c r="AC533" i="26"/>
  <c r="AD533" i="26"/>
  <c r="AE533" i="26"/>
  <c r="AF533" i="26"/>
  <c r="AG533" i="26"/>
  <c r="AH533" i="26"/>
  <c r="AI533" i="26"/>
  <c r="AK533" i="26"/>
  <c r="AL533" i="26"/>
  <c r="AM533" i="26"/>
  <c r="AN533" i="26"/>
  <c r="AO533" i="26"/>
  <c r="AP533" i="26"/>
  <c r="AQ533" i="26"/>
  <c r="AR533" i="26"/>
  <c r="T534" i="26"/>
  <c r="U534" i="26"/>
  <c r="V534" i="26"/>
  <c r="W534" i="26"/>
  <c r="X534" i="26"/>
  <c r="Y534" i="26"/>
  <c r="Z534" i="26"/>
  <c r="AA534" i="26"/>
  <c r="AB534" i="26"/>
  <c r="AC534" i="26"/>
  <c r="AD534" i="26"/>
  <c r="AE534" i="26"/>
  <c r="AF534" i="26"/>
  <c r="AG534" i="26"/>
  <c r="AH534" i="26"/>
  <c r="AI534" i="26"/>
  <c r="AK534" i="26"/>
  <c r="AL534" i="26"/>
  <c r="AM534" i="26"/>
  <c r="AN534" i="26"/>
  <c r="AO534" i="26"/>
  <c r="AP534" i="26"/>
  <c r="AQ534" i="26"/>
  <c r="AR534" i="26"/>
  <c r="T535" i="26"/>
  <c r="U535" i="26"/>
  <c r="V535" i="26"/>
  <c r="W535" i="26"/>
  <c r="X535" i="26"/>
  <c r="Y535" i="26"/>
  <c r="Z535" i="26"/>
  <c r="AA535" i="26"/>
  <c r="AB535" i="26"/>
  <c r="AC535" i="26"/>
  <c r="AD535" i="26"/>
  <c r="AE535" i="26"/>
  <c r="AF535" i="26"/>
  <c r="AO535" i="26" s="1"/>
  <c r="AG535" i="26"/>
  <c r="AH535" i="26"/>
  <c r="AI535" i="26"/>
  <c r="AK535" i="26"/>
  <c r="AL535" i="26"/>
  <c r="AM535" i="26"/>
  <c r="AN535" i="26"/>
  <c r="AP535" i="26"/>
  <c r="AQ535" i="26"/>
  <c r="AR535" i="26"/>
  <c r="T536" i="26"/>
  <c r="U536" i="26"/>
  <c r="V536" i="26"/>
  <c r="W536" i="26"/>
  <c r="X536" i="26"/>
  <c r="Y536" i="26"/>
  <c r="Z536" i="26"/>
  <c r="AA536" i="26"/>
  <c r="AB536" i="26"/>
  <c r="AC536" i="26"/>
  <c r="AD536" i="26"/>
  <c r="AE536" i="26"/>
  <c r="AF536" i="26"/>
  <c r="AG536" i="26"/>
  <c r="AH536" i="26"/>
  <c r="AI536" i="26"/>
  <c r="AK536" i="26"/>
  <c r="AL536" i="26"/>
  <c r="AM536" i="26"/>
  <c r="AN536" i="26"/>
  <c r="AO536" i="26"/>
  <c r="AP536" i="26"/>
  <c r="AQ536" i="26"/>
  <c r="AR536" i="26"/>
  <c r="T537" i="26"/>
  <c r="U537" i="26"/>
  <c r="V537" i="26"/>
  <c r="W537" i="26"/>
  <c r="X537" i="26"/>
  <c r="Y537" i="26"/>
  <c r="Z537" i="26"/>
  <c r="AA537" i="26"/>
  <c r="AB537" i="26"/>
  <c r="AC537" i="26"/>
  <c r="AD537" i="26"/>
  <c r="AE537" i="26"/>
  <c r="AF537" i="26"/>
  <c r="AO537" i="26" s="1"/>
  <c r="AG537" i="26"/>
  <c r="AH537" i="26"/>
  <c r="AI537" i="26"/>
  <c r="AK537" i="26"/>
  <c r="AL537" i="26"/>
  <c r="AM537" i="26"/>
  <c r="AN537" i="26"/>
  <c r="AP537" i="26"/>
  <c r="AQ537" i="26"/>
  <c r="AR537" i="26"/>
  <c r="T538" i="26"/>
  <c r="U538" i="26"/>
  <c r="V538" i="26"/>
  <c r="W538" i="26"/>
  <c r="X538" i="26"/>
  <c r="AK538" i="26" s="1"/>
  <c r="Y538" i="26"/>
  <c r="Z538" i="26"/>
  <c r="AA538" i="26"/>
  <c r="AB538" i="26"/>
  <c r="AC538" i="26"/>
  <c r="AD538" i="26"/>
  <c r="AE538" i="26"/>
  <c r="AF538" i="26"/>
  <c r="AG538" i="26"/>
  <c r="AH538" i="26"/>
  <c r="AI538" i="26"/>
  <c r="AL538" i="26"/>
  <c r="AM538" i="26"/>
  <c r="AN538" i="26"/>
  <c r="AO538" i="26"/>
  <c r="AP538" i="26"/>
  <c r="AQ538" i="26"/>
  <c r="AR538" i="26"/>
  <c r="T539" i="26"/>
  <c r="U539" i="26"/>
  <c r="V539" i="26"/>
  <c r="W539" i="26"/>
  <c r="X539" i="26"/>
  <c r="Y539" i="26"/>
  <c r="Z539" i="26"/>
  <c r="AA539" i="26"/>
  <c r="AB539" i="26"/>
  <c r="AC539" i="26"/>
  <c r="AD539" i="26"/>
  <c r="AE539" i="26"/>
  <c r="AF539" i="26"/>
  <c r="AG539" i="26"/>
  <c r="AH539" i="26"/>
  <c r="AI539" i="26"/>
  <c r="AK539" i="26"/>
  <c r="AL539" i="26"/>
  <c r="AM539" i="26"/>
  <c r="AN539" i="26"/>
  <c r="AO539" i="26"/>
  <c r="AP539" i="26"/>
  <c r="AQ539" i="26"/>
  <c r="AR539" i="26"/>
  <c r="T540" i="26"/>
  <c r="U540" i="26"/>
  <c r="V540" i="26"/>
  <c r="W540" i="26"/>
  <c r="X540" i="26"/>
  <c r="AK540" i="26" s="1"/>
  <c r="Y540" i="26"/>
  <c r="Z540" i="26"/>
  <c r="AA540" i="26"/>
  <c r="AB540" i="26"/>
  <c r="AC540" i="26"/>
  <c r="AD540" i="26"/>
  <c r="AE540" i="26"/>
  <c r="AF540" i="26"/>
  <c r="AG540" i="26"/>
  <c r="AH540" i="26"/>
  <c r="AI540" i="26"/>
  <c r="AL540" i="26"/>
  <c r="AM540" i="26"/>
  <c r="AN540" i="26"/>
  <c r="AO540" i="26"/>
  <c r="AP540" i="26"/>
  <c r="AQ540" i="26"/>
  <c r="AR540" i="26"/>
  <c r="T541" i="26"/>
  <c r="U541" i="26"/>
  <c r="V541" i="26"/>
  <c r="W541" i="26"/>
  <c r="X541" i="26"/>
  <c r="Y541" i="26"/>
  <c r="Z541" i="26"/>
  <c r="AA541" i="26"/>
  <c r="AB541" i="26"/>
  <c r="AC541" i="26"/>
  <c r="AD541" i="26"/>
  <c r="AE541" i="26"/>
  <c r="AF541" i="26"/>
  <c r="AO541" i="26" s="1"/>
  <c r="AG541" i="26"/>
  <c r="AH541" i="26"/>
  <c r="AI541" i="26"/>
  <c r="AK541" i="26"/>
  <c r="AL541" i="26"/>
  <c r="AM541" i="26"/>
  <c r="AN541" i="26"/>
  <c r="AP541" i="26"/>
  <c r="AQ541" i="26"/>
  <c r="AR541" i="26"/>
  <c r="T542" i="26"/>
  <c r="U542" i="26"/>
  <c r="V542" i="26"/>
  <c r="W542" i="26"/>
  <c r="X542" i="26"/>
  <c r="Y542" i="26"/>
  <c r="Z542" i="26"/>
  <c r="AA542" i="26"/>
  <c r="AB542" i="26"/>
  <c r="AC542" i="26"/>
  <c r="AD542" i="26"/>
  <c r="AE542" i="26"/>
  <c r="AF542" i="26"/>
  <c r="AO542" i="26" s="1"/>
  <c r="AG542" i="26"/>
  <c r="AH542" i="26"/>
  <c r="AI542" i="26"/>
  <c r="AK542" i="26"/>
  <c r="AL542" i="26"/>
  <c r="AM542" i="26"/>
  <c r="AN542" i="26"/>
  <c r="AP542" i="26"/>
  <c r="AQ542" i="26"/>
  <c r="AR542" i="26"/>
  <c r="T543" i="26"/>
  <c r="U543" i="26"/>
  <c r="V543" i="26"/>
  <c r="W543" i="26"/>
  <c r="X543" i="26"/>
  <c r="Y543" i="26"/>
  <c r="Z543" i="26"/>
  <c r="AA543" i="26"/>
  <c r="AB543" i="26"/>
  <c r="AC543" i="26"/>
  <c r="AD543" i="26"/>
  <c r="AE543" i="26"/>
  <c r="AF543" i="26"/>
  <c r="AG543" i="26"/>
  <c r="AH543" i="26"/>
  <c r="AI543" i="26"/>
  <c r="AK543" i="26"/>
  <c r="AL543" i="26"/>
  <c r="AM543" i="26"/>
  <c r="AN543" i="26"/>
  <c r="AO543" i="26"/>
  <c r="AP543" i="26"/>
  <c r="AQ543" i="26"/>
  <c r="AR543" i="26"/>
  <c r="T544" i="26"/>
  <c r="U544" i="26"/>
  <c r="V544" i="26"/>
  <c r="W544" i="26"/>
  <c r="X544" i="26"/>
  <c r="Y544" i="26"/>
  <c r="Z544" i="26"/>
  <c r="AA544" i="26"/>
  <c r="AB544" i="26"/>
  <c r="AO544" i="26" s="1"/>
  <c r="AC544" i="26"/>
  <c r="AD544" i="26"/>
  <c r="AE544" i="26"/>
  <c r="AF544" i="26"/>
  <c r="AG544" i="26"/>
  <c r="AH544" i="26"/>
  <c r="AI544" i="26"/>
  <c r="AK544" i="26"/>
  <c r="AL544" i="26"/>
  <c r="AM544" i="26"/>
  <c r="AN544" i="26"/>
  <c r="AP544" i="26"/>
  <c r="AQ544" i="26"/>
  <c r="AR544" i="26"/>
  <c r="T545" i="26"/>
  <c r="U545" i="26"/>
  <c r="V545" i="26"/>
  <c r="W545" i="26"/>
  <c r="X545" i="26"/>
  <c r="Y545" i="26"/>
  <c r="Z545" i="26"/>
  <c r="AA545" i="26"/>
  <c r="AB545" i="26"/>
  <c r="AC545" i="26"/>
  <c r="AD545" i="26"/>
  <c r="AE545" i="26"/>
  <c r="AF545" i="26"/>
  <c r="AO545" i="26" s="1"/>
  <c r="AG545" i="26"/>
  <c r="AH545" i="26"/>
  <c r="AI545" i="26"/>
  <c r="AK545" i="26"/>
  <c r="AL545" i="26"/>
  <c r="AM545" i="26"/>
  <c r="AN545" i="26"/>
  <c r="AP545" i="26"/>
  <c r="AQ545" i="26"/>
  <c r="AR545" i="26"/>
  <c r="T546" i="26"/>
  <c r="U546" i="26"/>
  <c r="V546" i="26"/>
  <c r="W546" i="26"/>
  <c r="X546" i="26"/>
  <c r="Y546" i="26"/>
  <c r="Z546" i="26"/>
  <c r="AA546" i="26"/>
  <c r="AB546" i="26"/>
  <c r="AO546" i="26" s="1"/>
  <c r="AC546" i="26"/>
  <c r="AD546" i="26"/>
  <c r="AE546" i="26"/>
  <c r="AF546" i="26"/>
  <c r="AG546" i="26"/>
  <c r="AH546" i="26"/>
  <c r="AI546" i="26"/>
  <c r="AK546" i="26"/>
  <c r="AL546" i="26"/>
  <c r="AM546" i="26"/>
  <c r="AN546" i="26"/>
  <c r="AP546" i="26"/>
  <c r="AQ546" i="26"/>
  <c r="AR546" i="26"/>
  <c r="T547" i="26"/>
  <c r="U547" i="26"/>
  <c r="V547" i="26"/>
  <c r="W547" i="26"/>
  <c r="X547" i="26"/>
  <c r="Y547" i="26"/>
  <c r="Z547" i="26"/>
  <c r="AA547" i="26"/>
  <c r="AB547" i="26"/>
  <c r="AC547" i="26"/>
  <c r="AD547" i="26"/>
  <c r="AE547" i="26"/>
  <c r="AF547" i="26"/>
  <c r="AG547" i="26"/>
  <c r="AH547" i="26"/>
  <c r="AI547" i="26"/>
  <c r="AK547" i="26"/>
  <c r="AL547" i="26"/>
  <c r="AM547" i="26"/>
  <c r="AN547" i="26"/>
  <c r="AO547" i="26"/>
  <c r="AP547" i="26"/>
  <c r="AQ547" i="26"/>
  <c r="AR547" i="26"/>
  <c r="T548" i="26"/>
  <c r="U548" i="26"/>
  <c r="V548" i="26"/>
  <c r="W548" i="26"/>
  <c r="X548" i="26"/>
  <c r="Y548" i="26"/>
  <c r="Z548" i="26"/>
  <c r="AA548" i="26"/>
  <c r="AB548" i="26"/>
  <c r="AC548" i="26"/>
  <c r="AD548" i="26"/>
  <c r="AE548" i="26"/>
  <c r="AF548" i="26"/>
  <c r="AG548" i="26"/>
  <c r="AH548" i="26"/>
  <c r="AI548" i="26"/>
  <c r="AK548" i="26"/>
  <c r="AL548" i="26"/>
  <c r="AM548" i="26"/>
  <c r="AN548" i="26"/>
  <c r="AO548" i="26"/>
  <c r="AP548" i="26"/>
  <c r="AQ548" i="26"/>
  <c r="AR548" i="26"/>
  <c r="T549" i="26"/>
  <c r="U549" i="26"/>
  <c r="V549" i="26"/>
  <c r="W549" i="26"/>
  <c r="X549" i="26"/>
  <c r="Y549" i="26"/>
  <c r="Z549" i="26"/>
  <c r="AA549" i="26"/>
  <c r="AB549" i="26"/>
  <c r="AC549" i="26"/>
  <c r="AD549" i="26"/>
  <c r="AE549" i="26"/>
  <c r="AF549" i="26"/>
  <c r="AG549" i="26"/>
  <c r="AH549" i="26"/>
  <c r="AI549" i="26"/>
  <c r="AK549" i="26"/>
  <c r="AL549" i="26"/>
  <c r="AM549" i="26"/>
  <c r="AN549" i="26"/>
  <c r="AO549" i="26"/>
  <c r="AP549" i="26"/>
  <c r="AQ549" i="26"/>
  <c r="AR549" i="26"/>
  <c r="T550" i="26"/>
  <c r="U550" i="26"/>
  <c r="V550" i="26"/>
  <c r="W550" i="26"/>
  <c r="X550" i="26"/>
  <c r="Y550" i="26"/>
  <c r="Z550" i="26"/>
  <c r="AA550" i="26"/>
  <c r="AB550" i="26"/>
  <c r="AC550" i="26"/>
  <c r="AD550" i="26"/>
  <c r="AE550" i="26"/>
  <c r="AF550" i="26"/>
  <c r="AG550" i="26"/>
  <c r="AH550" i="26"/>
  <c r="AI550" i="26"/>
  <c r="AK550" i="26"/>
  <c r="AL550" i="26"/>
  <c r="AM550" i="26"/>
  <c r="AN550" i="26"/>
  <c r="AO550" i="26"/>
  <c r="AP550" i="26"/>
  <c r="AQ550" i="26"/>
  <c r="AR550" i="26"/>
  <c r="T551" i="26"/>
  <c r="U551" i="26"/>
  <c r="V551" i="26"/>
  <c r="W551" i="26"/>
  <c r="X551" i="26"/>
  <c r="Y551" i="26"/>
  <c r="Z551" i="26"/>
  <c r="AA551" i="26"/>
  <c r="AB551" i="26"/>
  <c r="AC551" i="26"/>
  <c r="AD551" i="26"/>
  <c r="AE551" i="26"/>
  <c r="AF551" i="26"/>
  <c r="AG551" i="26"/>
  <c r="AH551" i="26"/>
  <c r="AI551" i="26"/>
  <c r="AK551" i="26"/>
  <c r="AL551" i="26"/>
  <c r="AM551" i="26"/>
  <c r="AN551" i="26"/>
  <c r="AO551" i="26"/>
  <c r="AP551" i="26"/>
  <c r="AQ551" i="26"/>
  <c r="AR551" i="26"/>
  <c r="T552" i="26"/>
  <c r="U552" i="26"/>
  <c r="V552" i="26"/>
  <c r="W552" i="26"/>
  <c r="X552" i="26"/>
  <c r="Y552" i="26"/>
  <c r="Z552" i="26"/>
  <c r="AA552" i="26"/>
  <c r="AB552" i="26"/>
  <c r="AO552" i="26" s="1"/>
  <c r="AC552" i="26"/>
  <c r="AD552" i="26"/>
  <c r="AE552" i="26"/>
  <c r="AF552" i="26"/>
  <c r="AG552" i="26"/>
  <c r="AH552" i="26"/>
  <c r="AI552" i="26"/>
  <c r="AK552" i="26"/>
  <c r="AL552" i="26"/>
  <c r="AM552" i="26"/>
  <c r="AN552" i="26"/>
  <c r="AP552" i="26"/>
  <c r="AQ552" i="26"/>
  <c r="AR552" i="26"/>
  <c r="T553" i="26"/>
  <c r="U553" i="26"/>
  <c r="V553" i="26"/>
  <c r="W553" i="26"/>
  <c r="X553" i="26"/>
  <c r="Y553" i="26"/>
  <c r="Z553" i="26"/>
  <c r="AA553" i="26"/>
  <c r="AB553" i="26"/>
  <c r="AC553" i="26"/>
  <c r="AD553" i="26"/>
  <c r="AE553" i="26"/>
  <c r="AF553" i="26"/>
  <c r="AG553" i="26"/>
  <c r="AH553" i="26"/>
  <c r="AI553" i="26"/>
  <c r="AK553" i="26"/>
  <c r="AL553" i="26"/>
  <c r="AM553" i="26"/>
  <c r="AN553" i="26"/>
  <c r="AO553" i="26"/>
  <c r="AP553" i="26"/>
  <c r="AQ553" i="26"/>
  <c r="AR553" i="26"/>
  <c r="T554" i="26"/>
  <c r="U554" i="26"/>
  <c r="V554" i="26"/>
  <c r="W554" i="26"/>
  <c r="X554" i="26"/>
  <c r="AK554" i="26" s="1"/>
  <c r="Y554" i="26"/>
  <c r="Z554" i="26"/>
  <c r="AA554" i="26"/>
  <c r="AB554" i="26"/>
  <c r="AC554" i="26"/>
  <c r="AD554" i="26"/>
  <c r="AE554" i="26"/>
  <c r="AF554" i="26"/>
  <c r="AG554" i="26"/>
  <c r="AH554" i="26"/>
  <c r="AI554" i="26"/>
  <c r="AL554" i="26"/>
  <c r="AM554" i="26"/>
  <c r="AN554" i="26"/>
  <c r="AO554" i="26"/>
  <c r="AP554" i="26"/>
  <c r="AQ554" i="26"/>
  <c r="AR554" i="26"/>
  <c r="T555" i="26"/>
  <c r="U555" i="26"/>
  <c r="V555" i="26"/>
  <c r="W555" i="26"/>
  <c r="X555" i="26"/>
  <c r="Y555" i="26"/>
  <c r="Z555" i="26"/>
  <c r="AA555" i="26"/>
  <c r="AB555" i="26"/>
  <c r="AC555" i="26"/>
  <c r="AD555" i="26"/>
  <c r="AE555" i="26"/>
  <c r="AF555" i="26"/>
  <c r="AO555" i="26" s="1"/>
  <c r="AG555" i="26"/>
  <c r="AH555" i="26"/>
  <c r="AI555" i="26"/>
  <c r="AK555" i="26"/>
  <c r="AL555" i="26"/>
  <c r="AM555" i="26"/>
  <c r="AN555" i="26"/>
  <c r="AP555" i="26"/>
  <c r="AQ555" i="26"/>
  <c r="AR555" i="26"/>
  <c r="T556" i="26"/>
  <c r="U556" i="26"/>
  <c r="V556" i="26"/>
  <c r="W556" i="26"/>
  <c r="X556" i="26"/>
  <c r="Y556" i="26"/>
  <c r="Z556" i="26"/>
  <c r="AA556" i="26"/>
  <c r="AB556" i="26"/>
  <c r="AO556" i="26" s="1"/>
  <c r="AC556" i="26"/>
  <c r="AD556" i="26"/>
  <c r="AE556" i="26"/>
  <c r="AF556" i="26"/>
  <c r="AG556" i="26"/>
  <c r="AH556" i="26"/>
  <c r="AI556" i="26"/>
  <c r="AK556" i="26"/>
  <c r="AL556" i="26"/>
  <c r="AM556" i="26"/>
  <c r="AN556" i="26"/>
  <c r="AP556" i="26"/>
  <c r="AQ556" i="26"/>
  <c r="AR556" i="26"/>
  <c r="T557" i="26"/>
  <c r="U557" i="26"/>
  <c r="V557" i="26"/>
  <c r="W557" i="26"/>
  <c r="X557" i="26"/>
  <c r="Y557" i="26"/>
  <c r="Z557" i="26"/>
  <c r="AA557" i="26"/>
  <c r="AB557" i="26"/>
  <c r="AC557" i="26"/>
  <c r="AD557" i="26"/>
  <c r="AE557" i="26"/>
  <c r="AF557" i="26"/>
  <c r="AG557" i="26"/>
  <c r="AH557" i="26"/>
  <c r="AI557" i="26"/>
  <c r="AK557" i="26"/>
  <c r="AL557" i="26"/>
  <c r="AM557" i="26"/>
  <c r="AN557" i="26"/>
  <c r="AO557" i="26"/>
  <c r="AP557" i="26"/>
  <c r="AQ557" i="26"/>
  <c r="AR557" i="26"/>
  <c r="T558" i="26"/>
  <c r="U558" i="26"/>
  <c r="V558" i="26"/>
  <c r="W558" i="26"/>
  <c r="X558" i="26"/>
  <c r="Y558" i="26"/>
  <c r="Z558" i="26"/>
  <c r="AA558" i="26"/>
  <c r="AB558" i="26"/>
  <c r="AC558" i="26"/>
  <c r="AD558" i="26"/>
  <c r="AE558" i="26"/>
  <c r="AF558" i="26"/>
  <c r="AG558" i="26"/>
  <c r="AH558" i="26"/>
  <c r="AI558" i="26"/>
  <c r="AK558" i="26"/>
  <c r="AL558" i="26"/>
  <c r="AM558" i="26"/>
  <c r="AN558" i="26"/>
  <c r="AO558" i="26"/>
  <c r="AP558" i="26"/>
  <c r="AQ558" i="26"/>
  <c r="AR558" i="26"/>
  <c r="T559" i="26"/>
  <c r="U559" i="26"/>
  <c r="V559" i="26"/>
  <c r="W559" i="26"/>
  <c r="X559" i="26"/>
  <c r="Y559" i="26"/>
  <c r="Z559" i="26"/>
  <c r="AA559" i="26"/>
  <c r="AB559" i="26"/>
  <c r="AC559" i="26"/>
  <c r="AD559" i="26"/>
  <c r="AE559" i="26"/>
  <c r="AF559" i="26"/>
  <c r="AO559" i="26" s="1"/>
  <c r="AG559" i="26"/>
  <c r="AH559" i="26"/>
  <c r="AI559" i="26"/>
  <c r="AK559" i="26"/>
  <c r="AL559" i="26"/>
  <c r="AM559" i="26"/>
  <c r="AN559" i="26"/>
  <c r="AP559" i="26"/>
  <c r="AQ559" i="26"/>
  <c r="AR559" i="26"/>
  <c r="T560" i="26"/>
  <c r="U560" i="26"/>
  <c r="V560" i="26"/>
  <c r="W560" i="26"/>
  <c r="X560" i="26"/>
  <c r="Y560" i="26"/>
  <c r="Z560" i="26"/>
  <c r="AA560" i="26"/>
  <c r="AB560" i="26"/>
  <c r="AC560" i="26"/>
  <c r="AD560" i="26"/>
  <c r="AE560" i="26"/>
  <c r="AF560" i="26"/>
  <c r="AO560" i="26" s="1"/>
  <c r="AG560" i="26"/>
  <c r="AH560" i="26"/>
  <c r="AI560" i="26"/>
  <c r="AK560" i="26"/>
  <c r="AL560" i="26"/>
  <c r="AM560" i="26"/>
  <c r="AN560" i="26"/>
  <c r="AP560" i="26"/>
  <c r="AQ560" i="26"/>
  <c r="AR560" i="26"/>
  <c r="T561" i="26"/>
  <c r="U561" i="26"/>
  <c r="V561" i="26"/>
  <c r="W561" i="26"/>
  <c r="X561" i="26"/>
  <c r="AK561" i="26" s="1"/>
  <c r="Y561" i="26"/>
  <c r="Z561" i="26"/>
  <c r="AA561" i="26"/>
  <c r="AB561" i="26"/>
  <c r="AC561" i="26"/>
  <c r="AD561" i="26"/>
  <c r="AE561" i="26"/>
  <c r="AF561" i="26"/>
  <c r="AG561" i="26"/>
  <c r="AH561" i="26"/>
  <c r="AI561" i="26"/>
  <c r="AL561" i="26"/>
  <c r="AM561" i="26"/>
  <c r="AN561" i="26"/>
  <c r="AO561" i="26"/>
  <c r="AP561" i="26"/>
  <c r="AQ561" i="26"/>
  <c r="AR561" i="26"/>
  <c r="T562" i="26"/>
  <c r="U562" i="26"/>
  <c r="V562" i="26"/>
  <c r="W562" i="26"/>
  <c r="X562" i="26"/>
  <c r="Y562" i="26"/>
  <c r="Z562" i="26"/>
  <c r="AA562" i="26"/>
  <c r="AB562" i="26"/>
  <c r="AC562" i="26"/>
  <c r="AD562" i="26"/>
  <c r="AE562" i="26"/>
  <c r="AF562" i="26"/>
  <c r="AO562" i="26" s="1"/>
  <c r="AG562" i="26"/>
  <c r="AH562" i="26"/>
  <c r="AI562" i="26"/>
  <c r="AK562" i="26"/>
  <c r="AL562" i="26"/>
  <c r="AM562" i="26"/>
  <c r="AN562" i="26"/>
  <c r="AP562" i="26"/>
  <c r="AQ562" i="26"/>
  <c r="AR562" i="26"/>
  <c r="T563" i="26"/>
  <c r="U563" i="26"/>
  <c r="V563" i="26"/>
  <c r="W563" i="26"/>
  <c r="X563" i="26"/>
  <c r="Y563" i="26"/>
  <c r="Z563" i="26"/>
  <c r="AA563" i="26"/>
  <c r="AB563" i="26"/>
  <c r="AO563" i="26" s="1"/>
  <c r="AC563" i="26"/>
  <c r="AD563" i="26"/>
  <c r="AE563" i="26"/>
  <c r="AF563" i="26"/>
  <c r="AG563" i="26"/>
  <c r="AH563" i="26"/>
  <c r="AI563" i="26"/>
  <c r="AK563" i="26"/>
  <c r="AL563" i="26"/>
  <c r="AM563" i="26"/>
  <c r="AN563" i="26"/>
  <c r="AP563" i="26"/>
  <c r="AQ563" i="26"/>
  <c r="AR563" i="26"/>
  <c r="T564" i="26"/>
  <c r="U564" i="26"/>
  <c r="V564" i="26"/>
  <c r="W564" i="26"/>
  <c r="X564" i="26"/>
  <c r="Y564" i="26"/>
  <c r="Z564" i="26"/>
  <c r="AA564" i="26"/>
  <c r="AB564" i="26"/>
  <c r="AC564" i="26"/>
  <c r="AD564" i="26"/>
  <c r="AE564" i="26"/>
  <c r="AF564" i="26"/>
  <c r="AO564" i="26" s="1"/>
  <c r="AG564" i="26"/>
  <c r="AH564" i="26"/>
  <c r="AI564" i="26"/>
  <c r="AK564" i="26"/>
  <c r="AL564" i="26"/>
  <c r="AM564" i="26"/>
  <c r="AN564" i="26"/>
  <c r="AP564" i="26"/>
  <c r="AQ564" i="26"/>
  <c r="AR564" i="26"/>
  <c r="T565" i="26"/>
  <c r="U565" i="26"/>
  <c r="V565" i="26"/>
  <c r="W565" i="26"/>
  <c r="X565" i="26"/>
  <c r="Y565" i="26"/>
  <c r="Z565" i="26"/>
  <c r="AA565" i="26"/>
  <c r="AB565" i="26"/>
  <c r="AC565" i="26"/>
  <c r="AD565" i="26"/>
  <c r="AE565" i="26"/>
  <c r="AF565" i="26"/>
  <c r="AG565" i="26"/>
  <c r="AH565" i="26"/>
  <c r="AI565" i="26"/>
  <c r="AK565" i="26"/>
  <c r="AL565" i="26"/>
  <c r="AM565" i="26"/>
  <c r="AN565" i="26"/>
  <c r="AO565" i="26"/>
  <c r="AP565" i="26"/>
  <c r="AQ565" i="26"/>
  <c r="AR565" i="26"/>
  <c r="T566" i="26"/>
  <c r="U566" i="26"/>
  <c r="V566" i="26"/>
  <c r="W566" i="26"/>
  <c r="X566" i="26"/>
  <c r="Y566" i="26"/>
  <c r="Z566" i="26"/>
  <c r="AA566" i="26"/>
  <c r="AB566" i="26"/>
  <c r="AC566" i="26"/>
  <c r="AD566" i="26"/>
  <c r="AE566" i="26"/>
  <c r="AF566" i="26"/>
  <c r="AG566" i="26"/>
  <c r="AH566" i="26"/>
  <c r="AI566" i="26"/>
  <c r="AK566" i="26"/>
  <c r="AL566" i="26"/>
  <c r="AM566" i="26"/>
  <c r="AN566" i="26"/>
  <c r="AO566" i="26"/>
  <c r="AP566" i="26"/>
  <c r="AQ566" i="26"/>
  <c r="AR566" i="26"/>
  <c r="T567" i="26"/>
  <c r="U567" i="26"/>
  <c r="V567" i="26"/>
  <c r="W567" i="26"/>
  <c r="X567" i="26"/>
  <c r="Y567" i="26"/>
  <c r="Z567" i="26"/>
  <c r="AA567" i="26"/>
  <c r="AB567" i="26"/>
  <c r="AO567" i="26" s="1"/>
  <c r="AC567" i="26"/>
  <c r="AD567" i="26"/>
  <c r="AE567" i="26"/>
  <c r="AF567" i="26"/>
  <c r="AG567" i="26"/>
  <c r="AH567" i="26"/>
  <c r="AI567" i="26"/>
  <c r="AK567" i="26"/>
  <c r="AL567" i="26"/>
  <c r="AM567" i="26"/>
  <c r="AN567" i="26"/>
  <c r="AP567" i="26"/>
  <c r="AQ567" i="26"/>
  <c r="AR567" i="26"/>
  <c r="T568" i="26"/>
  <c r="U568" i="26"/>
  <c r="V568" i="26"/>
  <c r="W568" i="26"/>
  <c r="X568" i="26"/>
  <c r="Y568" i="26"/>
  <c r="Z568" i="26"/>
  <c r="AA568" i="26"/>
  <c r="AB568" i="26"/>
  <c r="AC568" i="26"/>
  <c r="AD568" i="26"/>
  <c r="AE568" i="26"/>
  <c r="AF568" i="26"/>
  <c r="AG568" i="26"/>
  <c r="AH568" i="26"/>
  <c r="AI568" i="26"/>
  <c r="AK568" i="26"/>
  <c r="AL568" i="26"/>
  <c r="AM568" i="26"/>
  <c r="AN568" i="26"/>
  <c r="AO568" i="26"/>
  <c r="AP568" i="26"/>
  <c r="AQ568" i="26"/>
  <c r="AR568" i="26"/>
  <c r="T569" i="26"/>
  <c r="U569" i="26"/>
  <c r="V569" i="26"/>
  <c r="W569" i="26"/>
  <c r="X569" i="26"/>
  <c r="Y569" i="26"/>
  <c r="Z569" i="26"/>
  <c r="AA569" i="26"/>
  <c r="AB569" i="26"/>
  <c r="AC569" i="26"/>
  <c r="AD569" i="26"/>
  <c r="AE569" i="26"/>
  <c r="AF569" i="26"/>
  <c r="AG569" i="26"/>
  <c r="AH569" i="26"/>
  <c r="AI569" i="26"/>
  <c r="AK569" i="26"/>
  <c r="AL569" i="26"/>
  <c r="AM569" i="26"/>
  <c r="AN569" i="26"/>
  <c r="AO569" i="26"/>
  <c r="AP569" i="26"/>
  <c r="AQ569" i="26"/>
  <c r="AR569" i="26"/>
  <c r="T570" i="26"/>
  <c r="U570" i="26"/>
  <c r="V570" i="26"/>
  <c r="W570" i="26"/>
  <c r="X570" i="26"/>
  <c r="Y570" i="26"/>
  <c r="Z570" i="26"/>
  <c r="AA570" i="26"/>
  <c r="AB570" i="26"/>
  <c r="AC570" i="26"/>
  <c r="AD570" i="26"/>
  <c r="AE570" i="26"/>
  <c r="AF570" i="26"/>
  <c r="AO570" i="26" s="1"/>
  <c r="AG570" i="26"/>
  <c r="AH570" i="26"/>
  <c r="AI570" i="26"/>
  <c r="AK570" i="26"/>
  <c r="AL570" i="26"/>
  <c r="AM570" i="26"/>
  <c r="AN570" i="26"/>
  <c r="AP570" i="26"/>
  <c r="AQ570" i="26"/>
  <c r="AR570" i="26"/>
  <c r="T571" i="26"/>
  <c r="U571" i="26"/>
  <c r="V571" i="26"/>
  <c r="W571" i="26"/>
  <c r="X571" i="26"/>
  <c r="Y571" i="26"/>
  <c r="Z571" i="26"/>
  <c r="AA571" i="26"/>
  <c r="AB571" i="26"/>
  <c r="AO571" i="26" s="1"/>
  <c r="AC571" i="26"/>
  <c r="AD571" i="26"/>
  <c r="AE571" i="26"/>
  <c r="AF571" i="26"/>
  <c r="AG571" i="26"/>
  <c r="AH571" i="26"/>
  <c r="AI571" i="26"/>
  <c r="AK571" i="26"/>
  <c r="AL571" i="26"/>
  <c r="AM571" i="26"/>
  <c r="AN571" i="26"/>
  <c r="AP571" i="26"/>
  <c r="AQ571" i="26"/>
  <c r="AR571" i="26"/>
  <c r="T572" i="26"/>
  <c r="U572" i="26"/>
  <c r="V572" i="26"/>
  <c r="W572" i="26"/>
  <c r="X572" i="26"/>
  <c r="Y572" i="26"/>
  <c r="Z572" i="26"/>
  <c r="AA572" i="26"/>
  <c r="AB572" i="26"/>
  <c r="AC572" i="26"/>
  <c r="AD572" i="26"/>
  <c r="AE572" i="26"/>
  <c r="AF572" i="26"/>
  <c r="AG572" i="26"/>
  <c r="AH572" i="26"/>
  <c r="AI572" i="26"/>
  <c r="AK572" i="26"/>
  <c r="AL572" i="26"/>
  <c r="AM572" i="26"/>
  <c r="AN572" i="26"/>
  <c r="AO572" i="26"/>
  <c r="AP572" i="26"/>
  <c r="AQ572" i="26"/>
  <c r="AR572" i="26"/>
  <c r="T573" i="26"/>
  <c r="U573" i="26"/>
  <c r="V573" i="26"/>
  <c r="W573" i="26"/>
  <c r="X573" i="26"/>
  <c r="Y573" i="26"/>
  <c r="Z573" i="26"/>
  <c r="AA573" i="26"/>
  <c r="AB573" i="26"/>
  <c r="AC573" i="26"/>
  <c r="AD573" i="26"/>
  <c r="AE573" i="26"/>
  <c r="AF573" i="26"/>
  <c r="AO573" i="26" s="1"/>
  <c r="AG573" i="26"/>
  <c r="AH573" i="26"/>
  <c r="AI573" i="26"/>
  <c r="AK573" i="26"/>
  <c r="AL573" i="26"/>
  <c r="AM573" i="26"/>
  <c r="AN573" i="26"/>
  <c r="AP573" i="26"/>
  <c r="AQ573" i="26"/>
  <c r="AR573" i="26"/>
  <c r="T574" i="26"/>
  <c r="U574" i="26"/>
  <c r="V574" i="26"/>
  <c r="W574" i="26"/>
  <c r="X574" i="26"/>
  <c r="Y574" i="26"/>
  <c r="Z574" i="26"/>
  <c r="AA574" i="26"/>
  <c r="AB574" i="26"/>
  <c r="AO574" i="26" s="1"/>
  <c r="AC574" i="26"/>
  <c r="AD574" i="26"/>
  <c r="AE574" i="26"/>
  <c r="AF574" i="26"/>
  <c r="AG574" i="26"/>
  <c r="AH574" i="26"/>
  <c r="AI574" i="26"/>
  <c r="AK574" i="26"/>
  <c r="AL574" i="26"/>
  <c r="AM574" i="26"/>
  <c r="AN574" i="26"/>
  <c r="AP574" i="26"/>
  <c r="AQ574" i="26"/>
  <c r="AR574" i="26"/>
  <c r="T575" i="26"/>
  <c r="U575" i="26"/>
  <c r="V575" i="26"/>
  <c r="W575" i="26"/>
  <c r="X575" i="26"/>
  <c r="Y575" i="26"/>
  <c r="Z575" i="26"/>
  <c r="AA575" i="26"/>
  <c r="AB575" i="26"/>
  <c r="AC575" i="26"/>
  <c r="AD575" i="26"/>
  <c r="AE575" i="26"/>
  <c r="AF575" i="26"/>
  <c r="AO575" i="26" s="1"/>
  <c r="AG575" i="26"/>
  <c r="AH575" i="26"/>
  <c r="AI575" i="26"/>
  <c r="AR575" i="26" s="1"/>
  <c r="AM575" i="26"/>
  <c r="AN575" i="26"/>
  <c r="T576" i="26"/>
  <c r="U576" i="26"/>
  <c r="V576" i="26"/>
  <c r="W576" i="26"/>
  <c r="X576" i="26"/>
  <c r="Y576" i="26"/>
  <c r="Z576" i="26"/>
  <c r="AA576" i="26"/>
  <c r="AB576" i="26"/>
  <c r="AC576" i="26"/>
  <c r="AD576" i="26"/>
  <c r="AE576" i="26"/>
  <c r="AF576" i="26"/>
  <c r="AG576" i="26"/>
  <c r="AH576" i="26"/>
  <c r="AI576" i="26"/>
  <c r="AK576" i="26"/>
  <c r="AL576" i="26"/>
  <c r="AM576" i="26"/>
  <c r="AN576" i="26"/>
  <c r="AO576" i="26"/>
  <c r="AP576" i="26"/>
  <c r="AQ576" i="26"/>
  <c r="AR576" i="26"/>
  <c r="T577" i="26"/>
  <c r="U577" i="26"/>
  <c r="V577" i="26"/>
  <c r="W577" i="26"/>
  <c r="X577" i="26"/>
  <c r="Y577" i="26"/>
  <c r="Z577" i="26"/>
  <c r="AA577" i="26"/>
  <c r="AB577" i="26"/>
  <c r="AC577" i="26"/>
  <c r="AD577" i="26"/>
  <c r="AE577" i="26"/>
  <c r="AF577" i="26"/>
  <c r="AG577" i="26"/>
  <c r="AH577" i="26"/>
  <c r="AI577" i="26"/>
  <c r="AK577" i="26"/>
  <c r="AL577" i="26"/>
  <c r="AM577" i="26"/>
  <c r="AN577" i="26"/>
  <c r="AO577" i="26"/>
  <c r="AP577" i="26"/>
  <c r="AQ577" i="26"/>
  <c r="AR577" i="26"/>
  <c r="T578" i="26"/>
  <c r="U578" i="26"/>
  <c r="V578" i="26"/>
  <c r="W578" i="26"/>
  <c r="X578" i="26"/>
  <c r="Y578" i="26"/>
  <c r="Z578" i="26"/>
  <c r="AA578" i="26"/>
  <c r="AB578" i="26"/>
  <c r="AC578" i="26"/>
  <c r="AD578" i="26"/>
  <c r="AE578" i="26"/>
  <c r="AF578" i="26"/>
  <c r="AG578" i="26"/>
  <c r="AH578" i="26"/>
  <c r="AI578" i="26"/>
  <c r="AK578" i="26"/>
  <c r="AL578" i="26"/>
  <c r="AM578" i="26"/>
  <c r="AN578" i="26"/>
  <c r="AO578" i="26"/>
  <c r="AP578" i="26"/>
  <c r="AQ578" i="26"/>
  <c r="AR578" i="26"/>
  <c r="T579" i="26"/>
  <c r="U579" i="26"/>
  <c r="V579" i="26"/>
  <c r="W579" i="26"/>
  <c r="X579" i="26"/>
  <c r="Y579" i="26"/>
  <c r="Z579" i="26"/>
  <c r="AA579" i="26"/>
  <c r="AB579" i="26"/>
  <c r="AC579" i="26"/>
  <c r="AD579" i="26"/>
  <c r="AE579" i="26"/>
  <c r="AF579" i="26"/>
  <c r="AG579" i="26"/>
  <c r="AH579" i="26"/>
  <c r="AI579" i="26"/>
  <c r="AK579" i="26"/>
  <c r="AL579" i="26"/>
  <c r="AM579" i="26"/>
  <c r="AN579" i="26"/>
  <c r="AO579" i="26"/>
  <c r="AP579" i="26"/>
  <c r="AQ579" i="26"/>
  <c r="AR579" i="26"/>
  <c r="T580" i="26"/>
  <c r="U580" i="26"/>
  <c r="V580" i="26"/>
  <c r="W580" i="26"/>
  <c r="X580" i="26"/>
  <c r="Y580" i="26"/>
  <c r="Z580" i="26"/>
  <c r="AA580" i="26"/>
  <c r="AB580" i="26"/>
  <c r="AC580" i="26"/>
  <c r="AD580" i="26"/>
  <c r="AE580" i="26"/>
  <c r="AF580" i="26"/>
  <c r="AG580" i="26"/>
  <c r="AH580" i="26"/>
  <c r="AI580" i="26"/>
  <c r="AK580" i="26"/>
  <c r="AL580" i="26"/>
  <c r="AM580" i="26"/>
  <c r="AN580" i="26"/>
  <c r="AO580" i="26"/>
  <c r="AP580" i="26"/>
  <c r="AQ580" i="26"/>
  <c r="AR580" i="26"/>
  <c r="T581" i="26"/>
  <c r="U581" i="26"/>
  <c r="V581" i="26"/>
  <c r="W581" i="26"/>
  <c r="X581" i="26"/>
  <c r="Y581" i="26"/>
  <c r="Z581" i="26"/>
  <c r="AA581" i="26"/>
  <c r="AB581" i="26"/>
  <c r="AC581" i="26"/>
  <c r="AD581" i="26"/>
  <c r="AE581" i="26"/>
  <c r="AF581" i="26"/>
  <c r="AG581" i="26"/>
  <c r="AH581" i="26"/>
  <c r="AI581" i="26"/>
  <c r="AK581" i="26"/>
  <c r="AL581" i="26"/>
  <c r="AM581" i="26"/>
  <c r="AN581" i="26"/>
  <c r="AO581" i="26"/>
  <c r="AP581" i="26"/>
  <c r="AQ581" i="26"/>
  <c r="AR581" i="26"/>
  <c r="T582" i="26"/>
  <c r="U582" i="26"/>
  <c r="V582" i="26"/>
  <c r="W582" i="26"/>
  <c r="X582" i="26"/>
  <c r="Y582" i="26"/>
  <c r="Z582" i="26"/>
  <c r="AA582" i="26"/>
  <c r="AB582" i="26"/>
  <c r="AC582" i="26"/>
  <c r="AD582" i="26"/>
  <c r="AE582" i="26"/>
  <c r="AF582" i="26"/>
  <c r="AG582" i="26"/>
  <c r="AH582" i="26"/>
  <c r="AI582" i="26"/>
  <c r="AK582" i="26"/>
  <c r="AL582" i="26"/>
  <c r="AM582" i="26"/>
  <c r="AN582" i="26"/>
  <c r="AO582" i="26"/>
  <c r="AP582" i="26"/>
  <c r="AQ582" i="26"/>
  <c r="AR582" i="26"/>
  <c r="T583" i="26"/>
  <c r="U583" i="26"/>
  <c r="V583" i="26"/>
  <c r="W583" i="26"/>
  <c r="X583" i="26"/>
  <c r="Y583" i="26"/>
  <c r="Z583" i="26"/>
  <c r="AA583" i="26"/>
  <c r="AB583" i="26"/>
  <c r="AC583" i="26"/>
  <c r="AD583" i="26"/>
  <c r="AE583" i="26"/>
  <c r="AF583" i="26"/>
  <c r="AG583" i="26"/>
  <c r="AH583" i="26"/>
  <c r="AI583" i="26"/>
  <c r="AK583" i="26"/>
  <c r="AL583" i="26"/>
  <c r="AM583" i="26"/>
  <c r="AN583" i="26"/>
  <c r="AO583" i="26"/>
  <c r="AP583" i="26"/>
  <c r="AQ583" i="26"/>
  <c r="AR583" i="26"/>
  <c r="T584" i="26"/>
  <c r="U584" i="26"/>
  <c r="V584" i="26"/>
  <c r="W584" i="26"/>
  <c r="X584" i="26"/>
  <c r="Y584" i="26"/>
  <c r="Z584" i="26"/>
  <c r="AA584" i="26"/>
  <c r="AB584" i="26"/>
  <c r="AC584" i="26"/>
  <c r="AD584" i="26"/>
  <c r="AE584" i="26"/>
  <c r="AF584" i="26"/>
  <c r="AG584" i="26"/>
  <c r="AH584" i="26"/>
  <c r="AI584" i="26"/>
  <c r="AK584" i="26"/>
  <c r="AL584" i="26"/>
  <c r="AM584" i="26"/>
  <c r="AN584" i="26"/>
  <c r="AO584" i="26"/>
  <c r="AP584" i="26"/>
  <c r="AQ584" i="26"/>
  <c r="AR584" i="26"/>
  <c r="T585" i="26"/>
  <c r="U585" i="26"/>
  <c r="V585" i="26"/>
  <c r="W585" i="26"/>
  <c r="X585" i="26"/>
  <c r="Y585" i="26"/>
  <c r="Z585" i="26"/>
  <c r="AA585" i="26"/>
  <c r="AB585" i="26"/>
  <c r="AC585" i="26"/>
  <c r="AD585" i="26"/>
  <c r="AE585" i="26"/>
  <c r="AF585" i="26"/>
  <c r="AG585" i="26"/>
  <c r="AH585" i="26"/>
  <c r="AI585" i="26"/>
  <c r="AK585" i="26"/>
  <c r="AL585" i="26"/>
  <c r="AM585" i="26"/>
  <c r="AN585" i="26"/>
  <c r="AO585" i="26"/>
  <c r="AP585" i="26"/>
  <c r="AQ585" i="26"/>
  <c r="AR585" i="26"/>
  <c r="T586" i="26"/>
  <c r="U586" i="26"/>
  <c r="V586" i="26"/>
  <c r="W586" i="26"/>
  <c r="X586" i="26"/>
  <c r="Y586" i="26"/>
  <c r="Z586" i="26"/>
  <c r="AA586" i="26"/>
  <c r="AB586" i="26"/>
  <c r="AC586" i="26"/>
  <c r="AD586" i="26"/>
  <c r="AE586" i="26"/>
  <c r="AF586" i="26"/>
  <c r="AG586" i="26"/>
  <c r="AH586" i="26"/>
  <c r="AI586" i="26"/>
  <c r="AK586" i="26"/>
  <c r="AL586" i="26"/>
  <c r="AM586" i="26"/>
  <c r="AN586" i="26"/>
  <c r="AO586" i="26"/>
  <c r="AP586" i="26"/>
  <c r="AQ586" i="26"/>
  <c r="AR586" i="26"/>
  <c r="T587" i="26"/>
  <c r="U587" i="26"/>
  <c r="V587" i="26"/>
  <c r="W587" i="26"/>
  <c r="X587" i="26"/>
  <c r="Y587" i="26"/>
  <c r="Z587" i="26"/>
  <c r="AA587" i="26"/>
  <c r="AB587" i="26"/>
  <c r="AC587" i="26"/>
  <c r="AD587" i="26"/>
  <c r="AE587" i="26"/>
  <c r="AF587" i="26"/>
  <c r="AG587" i="26"/>
  <c r="AH587" i="26"/>
  <c r="AI587" i="26"/>
  <c r="AK587" i="26"/>
  <c r="AL587" i="26"/>
  <c r="AM587" i="26"/>
  <c r="AN587" i="26"/>
  <c r="AO587" i="26"/>
  <c r="AP587" i="26"/>
  <c r="AQ587" i="26"/>
  <c r="AR587" i="26"/>
  <c r="T588" i="26"/>
  <c r="U588" i="26"/>
  <c r="V588" i="26"/>
  <c r="W588" i="26"/>
  <c r="X588" i="26"/>
  <c r="Y588" i="26"/>
  <c r="Z588" i="26"/>
  <c r="AA588" i="26"/>
  <c r="AB588" i="26"/>
  <c r="AC588" i="26"/>
  <c r="AD588" i="26"/>
  <c r="AE588" i="26"/>
  <c r="AF588" i="26"/>
  <c r="AG588" i="26"/>
  <c r="AH588" i="26"/>
  <c r="AI588" i="26"/>
  <c r="AK588" i="26"/>
  <c r="AL588" i="26"/>
  <c r="AM588" i="26"/>
  <c r="AN588" i="26"/>
  <c r="AO588" i="26"/>
  <c r="AP588" i="26"/>
  <c r="AQ588" i="26"/>
  <c r="AR588" i="26"/>
  <c r="T589" i="26"/>
  <c r="U589" i="26"/>
  <c r="V589" i="26"/>
  <c r="W589" i="26"/>
  <c r="X589" i="26"/>
  <c r="Y589" i="26"/>
  <c r="Z589" i="26"/>
  <c r="AA589" i="26"/>
  <c r="AB589" i="26"/>
  <c r="AC589" i="26"/>
  <c r="AD589" i="26"/>
  <c r="AE589" i="26"/>
  <c r="AF589" i="26"/>
  <c r="AG589" i="26"/>
  <c r="AH589" i="26"/>
  <c r="AI589" i="26"/>
  <c r="AK589" i="26"/>
  <c r="AL589" i="26"/>
  <c r="AM589" i="26"/>
  <c r="AN589" i="26"/>
  <c r="AO589" i="26"/>
  <c r="AP589" i="26"/>
  <c r="AQ589" i="26"/>
  <c r="AR589" i="26"/>
  <c r="T590" i="26"/>
  <c r="U590" i="26"/>
  <c r="V590" i="26"/>
  <c r="W590" i="26"/>
  <c r="X590" i="26"/>
  <c r="Y590" i="26"/>
  <c r="Z590" i="26"/>
  <c r="AA590" i="26"/>
  <c r="AB590" i="26"/>
  <c r="AC590" i="26"/>
  <c r="AD590" i="26"/>
  <c r="AE590" i="26"/>
  <c r="AF590" i="26"/>
  <c r="AG590" i="26"/>
  <c r="AH590" i="26"/>
  <c r="AI590" i="26"/>
  <c r="AK590" i="26"/>
  <c r="AL590" i="26"/>
  <c r="AM590" i="26"/>
  <c r="AN590" i="26"/>
  <c r="AO590" i="26"/>
  <c r="AP590" i="26"/>
  <c r="AQ590" i="26"/>
  <c r="AR590" i="26"/>
  <c r="T591" i="26"/>
  <c r="U591" i="26"/>
  <c r="V591" i="26"/>
  <c r="W591" i="26"/>
  <c r="X591" i="26"/>
  <c r="Y591" i="26"/>
  <c r="Z591" i="26"/>
  <c r="AA591" i="26"/>
  <c r="AB591" i="26"/>
  <c r="AC591" i="26"/>
  <c r="AD591" i="26"/>
  <c r="AE591" i="26"/>
  <c r="AF591" i="26"/>
  <c r="AG591" i="26"/>
  <c r="AH591" i="26"/>
  <c r="AI591" i="26"/>
  <c r="AK591" i="26"/>
  <c r="AL591" i="26"/>
  <c r="AM591" i="26"/>
  <c r="AN591" i="26"/>
  <c r="AO591" i="26"/>
  <c r="AP591" i="26"/>
  <c r="AQ591" i="26"/>
  <c r="AR591" i="26"/>
  <c r="T592" i="26"/>
  <c r="U592" i="26"/>
  <c r="V592" i="26"/>
  <c r="W592" i="26"/>
  <c r="X592" i="26"/>
  <c r="Y592" i="26"/>
  <c r="Z592" i="26"/>
  <c r="AA592" i="26"/>
  <c r="AB592" i="26"/>
  <c r="AC592" i="26"/>
  <c r="AD592" i="26"/>
  <c r="AE592" i="26"/>
  <c r="AF592" i="26"/>
  <c r="AG592" i="26"/>
  <c r="AH592" i="26"/>
  <c r="AI592" i="26"/>
  <c r="AK592" i="26"/>
  <c r="AL592" i="26"/>
  <c r="AM592" i="26"/>
  <c r="AN592" i="26"/>
  <c r="AO592" i="26"/>
  <c r="AP592" i="26"/>
  <c r="AQ592" i="26"/>
  <c r="AR592" i="26"/>
  <c r="T593" i="26"/>
  <c r="U593" i="26"/>
  <c r="V593" i="26"/>
  <c r="W593" i="26"/>
  <c r="X593" i="26"/>
  <c r="Y593" i="26"/>
  <c r="Z593" i="26"/>
  <c r="AA593" i="26"/>
  <c r="AB593" i="26"/>
  <c r="AC593" i="26"/>
  <c r="AD593" i="26"/>
  <c r="AE593" i="26"/>
  <c r="AF593" i="26"/>
  <c r="AG593" i="26"/>
  <c r="AH593" i="26"/>
  <c r="AI593" i="26"/>
  <c r="AK593" i="26"/>
  <c r="AL593" i="26"/>
  <c r="AM593" i="26"/>
  <c r="AN593" i="26"/>
  <c r="AO593" i="26"/>
  <c r="AP593" i="26"/>
  <c r="AQ593" i="26"/>
  <c r="AR593" i="26"/>
  <c r="T594" i="26"/>
  <c r="U594" i="26"/>
  <c r="V594" i="26"/>
  <c r="W594" i="26"/>
  <c r="X594" i="26"/>
  <c r="Y594" i="26"/>
  <c r="Z594" i="26"/>
  <c r="AA594" i="26"/>
  <c r="AB594" i="26"/>
  <c r="AC594" i="26"/>
  <c r="AD594" i="26"/>
  <c r="AE594" i="26"/>
  <c r="AF594" i="26"/>
  <c r="AG594" i="26"/>
  <c r="AH594" i="26"/>
  <c r="AI594" i="26"/>
  <c r="AK594" i="26"/>
  <c r="AL594" i="26"/>
  <c r="AM594" i="26"/>
  <c r="AN594" i="26"/>
  <c r="AO594" i="26"/>
  <c r="AP594" i="26"/>
  <c r="AQ594" i="26"/>
  <c r="AR594" i="26"/>
  <c r="T595" i="26"/>
  <c r="U595" i="26"/>
  <c r="V595" i="26"/>
  <c r="W595" i="26"/>
  <c r="X595" i="26"/>
  <c r="Y595" i="26"/>
  <c r="Z595" i="26"/>
  <c r="AA595" i="26"/>
  <c r="AB595" i="26"/>
  <c r="AC595" i="26"/>
  <c r="AD595" i="26"/>
  <c r="AE595" i="26"/>
  <c r="AF595" i="26"/>
  <c r="AG595" i="26"/>
  <c r="AH595" i="26"/>
  <c r="AI595" i="26"/>
  <c r="AK595" i="26"/>
  <c r="AL595" i="26"/>
  <c r="AM595" i="26"/>
  <c r="AN595" i="26"/>
  <c r="AO595" i="26"/>
  <c r="AP595" i="26"/>
  <c r="AQ595" i="26"/>
  <c r="AR595" i="26"/>
  <c r="T596" i="26"/>
  <c r="U596" i="26"/>
  <c r="V596" i="26"/>
  <c r="W596" i="26"/>
  <c r="X596" i="26"/>
  <c r="Y596" i="26"/>
  <c r="Z596" i="26"/>
  <c r="AA596" i="26"/>
  <c r="AB596" i="26"/>
  <c r="AC596" i="26"/>
  <c r="AD596" i="26"/>
  <c r="AE596" i="26"/>
  <c r="AF596" i="26"/>
  <c r="AG596" i="26"/>
  <c r="AH596" i="26"/>
  <c r="AI596" i="26"/>
  <c r="AK596" i="26"/>
  <c r="AL596" i="26"/>
  <c r="AM596" i="26"/>
  <c r="AN596" i="26"/>
  <c r="AO596" i="26"/>
  <c r="AP596" i="26"/>
  <c r="AQ596" i="26"/>
  <c r="AR596" i="26"/>
  <c r="T597" i="26"/>
  <c r="U597" i="26"/>
  <c r="V597" i="26"/>
  <c r="W597" i="26"/>
  <c r="X597" i="26"/>
  <c r="Y597" i="26"/>
  <c r="Z597" i="26"/>
  <c r="AA597" i="26"/>
  <c r="AB597" i="26"/>
  <c r="AC597" i="26"/>
  <c r="AD597" i="26"/>
  <c r="AE597" i="26"/>
  <c r="AF597" i="26"/>
  <c r="AG597" i="26"/>
  <c r="AH597" i="26"/>
  <c r="AI597" i="26"/>
  <c r="AK597" i="26"/>
  <c r="AL597" i="26"/>
  <c r="AM597" i="26"/>
  <c r="AN597" i="26"/>
  <c r="AO597" i="26"/>
  <c r="AP597" i="26"/>
  <c r="AQ597" i="26"/>
  <c r="AR597" i="26"/>
  <c r="T598" i="26"/>
  <c r="U598" i="26"/>
  <c r="V598" i="26"/>
  <c r="W598" i="26"/>
  <c r="X598" i="26"/>
  <c r="Y598" i="26"/>
  <c r="Z598" i="26"/>
  <c r="AA598" i="26"/>
  <c r="AB598" i="26"/>
  <c r="AC598" i="26"/>
  <c r="AD598" i="26"/>
  <c r="AE598" i="26"/>
  <c r="AF598" i="26"/>
  <c r="AG598" i="26"/>
  <c r="AH598" i="26"/>
  <c r="AI598" i="26"/>
  <c r="AK598" i="26"/>
  <c r="AL598" i="26"/>
  <c r="AM598" i="26"/>
  <c r="AN598" i="26"/>
  <c r="AO598" i="26"/>
  <c r="AP598" i="26"/>
  <c r="AQ598" i="26"/>
  <c r="AR598" i="26"/>
  <c r="T599" i="26"/>
  <c r="U599" i="26"/>
  <c r="V599" i="26"/>
  <c r="W599" i="26"/>
  <c r="X599" i="26"/>
  <c r="Y599" i="26"/>
  <c r="Z599" i="26"/>
  <c r="AA599" i="26"/>
  <c r="AB599" i="26"/>
  <c r="AC599" i="26"/>
  <c r="AD599" i="26"/>
  <c r="AE599" i="26"/>
  <c r="AF599" i="26"/>
  <c r="AG599" i="26"/>
  <c r="AH599" i="26"/>
  <c r="AI599" i="26"/>
  <c r="AK599" i="26"/>
  <c r="AL599" i="26"/>
  <c r="AM599" i="26"/>
  <c r="AN599" i="26"/>
  <c r="AO599" i="26"/>
  <c r="AP599" i="26"/>
  <c r="AQ599" i="26"/>
  <c r="AR599" i="26"/>
  <c r="T600" i="26"/>
  <c r="U600" i="26"/>
  <c r="V600" i="26"/>
  <c r="W600" i="26"/>
  <c r="X600" i="26"/>
  <c r="Y600" i="26"/>
  <c r="Z600" i="26"/>
  <c r="AA600" i="26"/>
  <c r="AB600" i="26"/>
  <c r="AC600" i="26"/>
  <c r="AD600" i="26"/>
  <c r="AE600" i="26"/>
  <c r="AF600" i="26"/>
  <c r="AG600" i="26"/>
  <c r="AH600" i="26"/>
  <c r="AI600" i="26"/>
  <c r="AK600" i="26"/>
  <c r="AL600" i="26"/>
  <c r="AM600" i="26"/>
  <c r="AN600" i="26"/>
  <c r="AO600" i="26"/>
  <c r="AP600" i="26"/>
  <c r="AQ600" i="26"/>
  <c r="AR600" i="26"/>
  <c r="T601" i="26"/>
  <c r="U601" i="26"/>
  <c r="V601" i="26"/>
  <c r="W601" i="26"/>
  <c r="X601" i="26"/>
  <c r="Y601" i="26"/>
  <c r="Z601" i="26"/>
  <c r="AA601" i="26"/>
  <c r="AB601" i="26"/>
  <c r="AC601" i="26"/>
  <c r="AD601" i="26"/>
  <c r="AE601" i="26"/>
  <c r="AF601" i="26"/>
  <c r="AG601" i="26"/>
  <c r="AH601" i="26"/>
  <c r="AI601" i="26"/>
  <c r="AK601" i="26"/>
  <c r="AL601" i="26"/>
  <c r="AM601" i="26"/>
  <c r="AN601" i="26"/>
  <c r="AO601" i="26"/>
  <c r="AP601" i="26"/>
  <c r="AQ601" i="26"/>
  <c r="AR601" i="26"/>
  <c r="T602" i="26"/>
  <c r="U602" i="26"/>
  <c r="V602" i="26"/>
  <c r="W602" i="26"/>
  <c r="X602" i="26"/>
  <c r="Y602" i="26"/>
  <c r="Z602" i="26"/>
  <c r="AA602" i="26"/>
  <c r="AB602" i="26"/>
  <c r="AC602" i="26"/>
  <c r="AD602" i="26"/>
  <c r="AE602" i="26"/>
  <c r="AF602" i="26"/>
  <c r="AG602" i="26"/>
  <c r="AH602" i="26"/>
  <c r="AI602" i="26"/>
  <c r="AK602" i="26"/>
  <c r="AL602" i="26"/>
  <c r="AM602" i="26"/>
  <c r="AN602" i="26"/>
  <c r="AO602" i="26"/>
  <c r="AP602" i="26"/>
  <c r="AQ602" i="26"/>
  <c r="AR602" i="26"/>
  <c r="T603" i="26"/>
  <c r="U603" i="26"/>
  <c r="V603" i="26"/>
  <c r="W603" i="26"/>
  <c r="X603" i="26"/>
  <c r="Y603" i="26"/>
  <c r="Z603" i="26"/>
  <c r="AA603" i="26"/>
  <c r="AB603" i="26"/>
  <c r="AC603" i="26"/>
  <c r="AD603" i="26"/>
  <c r="AE603" i="26"/>
  <c r="AF603" i="26"/>
  <c r="AG603" i="26"/>
  <c r="AH603" i="26"/>
  <c r="AI603" i="26"/>
  <c r="AK603" i="26"/>
  <c r="AL603" i="26"/>
  <c r="AM603" i="26"/>
  <c r="AN603" i="26"/>
  <c r="AO603" i="26"/>
  <c r="AP603" i="26"/>
  <c r="AQ603" i="26"/>
  <c r="AR603" i="26"/>
  <c r="T604" i="26"/>
  <c r="U604" i="26"/>
  <c r="V604" i="26"/>
  <c r="W604" i="26"/>
  <c r="X604" i="26"/>
  <c r="Y604" i="26"/>
  <c r="Z604" i="26"/>
  <c r="AA604" i="26"/>
  <c r="AB604" i="26"/>
  <c r="AC604" i="26"/>
  <c r="AD604" i="26"/>
  <c r="AE604" i="26"/>
  <c r="AF604" i="26"/>
  <c r="AG604" i="26"/>
  <c r="AH604" i="26"/>
  <c r="AI604" i="26"/>
  <c r="AK604" i="26"/>
  <c r="AL604" i="26"/>
  <c r="AM604" i="26"/>
  <c r="AN604" i="26"/>
  <c r="AO604" i="26"/>
  <c r="AP604" i="26"/>
  <c r="AQ604" i="26"/>
  <c r="AR604" i="26"/>
  <c r="T605" i="26"/>
  <c r="U605" i="26"/>
  <c r="V605" i="26"/>
  <c r="W605" i="26"/>
  <c r="X605" i="26"/>
  <c r="Y605" i="26"/>
  <c r="Z605" i="26"/>
  <c r="AA605" i="26"/>
  <c r="AB605" i="26"/>
  <c r="AC605" i="26"/>
  <c r="AD605" i="26"/>
  <c r="AE605" i="26"/>
  <c r="AF605" i="26"/>
  <c r="AG605" i="26"/>
  <c r="AH605" i="26"/>
  <c r="AI605" i="26"/>
  <c r="AK605" i="26"/>
  <c r="AL605" i="26"/>
  <c r="AM605" i="26"/>
  <c r="AN605" i="26"/>
  <c r="AO605" i="26"/>
  <c r="AP605" i="26"/>
  <c r="AQ605" i="26"/>
  <c r="AR605" i="26"/>
  <c r="T606" i="26"/>
  <c r="U606" i="26"/>
  <c r="V606" i="26"/>
  <c r="W606" i="26"/>
  <c r="X606" i="26"/>
  <c r="Y606" i="26"/>
  <c r="Z606" i="26"/>
  <c r="AA606" i="26"/>
  <c r="AB606" i="26"/>
  <c r="AC606" i="26"/>
  <c r="AD606" i="26"/>
  <c r="AE606" i="26"/>
  <c r="AF606" i="26"/>
  <c r="AG606" i="26"/>
  <c r="AH606" i="26"/>
  <c r="AI606" i="26"/>
  <c r="AK606" i="26"/>
  <c r="AL606" i="26"/>
  <c r="AM606" i="26"/>
  <c r="AN606" i="26"/>
  <c r="AO606" i="26"/>
  <c r="AP606" i="26"/>
  <c r="AQ606" i="26"/>
  <c r="AR606" i="26"/>
  <c r="T607" i="26"/>
  <c r="U607" i="26"/>
  <c r="V607" i="26"/>
  <c r="W607" i="26"/>
  <c r="X607" i="26"/>
  <c r="Y607" i="26"/>
  <c r="Z607" i="26"/>
  <c r="AA607" i="26"/>
  <c r="AB607" i="26"/>
  <c r="AC607" i="26"/>
  <c r="AD607" i="26"/>
  <c r="AE607" i="26"/>
  <c r="AF607" i="26"/>
  <c r="AG607" i="26"/>
  <c r="AH607" i="26"/>
  <c r="AI607" i="26"/>
  <c r="AK607" i="26"/>
  <c r="AL607" i="26"/>
  <c r="AM607" i="26"/>
  <c r="AN607" i="26"/>
  <c r="AO607" i="26"/>
  <c r="AP607" i="26"/>
  <c r="AQ607" i="26"/>
  <c r="AR607" i="26"/>
  <c r="T608" i="26"/>
  <c r="U608" i="26"/>
  <c r="V608" i="26"/>
  <c r="W608" i="26"/>
  <c r="X608" i="26"/>
  <c r="Y608" i="26"/>
  <c r="Z608" i="26"/>
  <c r="AA608" i="26"/>
  <c r="AB608" i="26"/>
  <c r="AC608" i="26"/>
  <c r="AD608" i="26"/>
  <c r="AE608" i="26"/>
  <c r="AF608" i="26"/>
  <c r="AG608" i="26"/>
  <c r="AH608" i="26"/>
  <c r="AI608" i="26"/>
  <c r="AK608" i="26"/>
  <c r="AL608" i="26"/>
  <c r="AM608" i="26"/>
  <c r="AN608" i="26"/>
  <c r="AO608" i="26"/>
  <c r="AP608" i="26"/>
  <c r="AQ608" i="26"/>
  <c r="AR608" i="26"/>
  <c r="T609" i="26"/>
  <c r="U609" i="26"/>
  <c r="V609" i="26"/>
  <c r="W609" i="26"/>
  <c r="X609" i="26"/>
  <c r="Y609" i="26"/>
  <c r="Z609" i="26"/>
  <c r="AA609" i="26"/>
  <c r="AB609" i="26"/>
  <c r="AC609" i="26"/>
  <c r="AD609" i="26"/>
  <c r="AE609" i="26"/>
  <c r="AF609" i="26"/>
  <c r="AG609" i="26"/>
  <c r="AH609" i="26"/>
  <c r="AI609" i="26"/>
  <c r="AK609" i="26"/>
  <c r="AL609" i="26"/>
  <c r="AM609" i="26"/>
  <c r="AN609" i="26"/>
  <c r="AO609" i="26"/>
  <c r="AP609" i="26"/>
  <c r="AQ609" i="26"/>
  <c r="AR609" i="26"/>
  <c r="T610" i="26"/>
  <c r="U610" i="26"/>
  <c r="V610" i="26"/>
  <c r="W610" i="26"/>
  <c r="X610" i="26"/>
  <c r="Y610" i="26"/>
  <c r="Z610" i="26"/>
  <c r="AA610" i="26"/>
  <c r="AB610" i="26"/>
  <c r="AC610" i="26"/>
  <c r="AD610" i="26"/>
  <c r="AE610" i="26"/>
  <c r="AF610" i="26"/>
  <c r="AG610" i="26"/>
  <c r="AH610" i="26"/>
  <c r="AI610" i="26"/>
  <c r="AK610" i="26"/>
  <c r="AL610" i="26"/>
  <c r="AM610" i="26"/>
  <c r="AN610" i="26"/>
  <c r="AO610" i="26"/>
  <c r="AP610" i="26"/>
  <c r="AQ610" i="26"/>
  <c r="AR610" i="26"/>
  <c r="T611" i="26"/>
  <c r="U611" i="26"/>
  <c r="V611" i="26"/>
  <c r="W611" i="26"/>
  <c r="X611" i="26"/>
  <c r="Y611" i="26"/>
  <c r="Z611" i="26"/>
  <c r="AA611" i="26"/>
  <c r="AB611" i="26"/>
  <c r="AC611" i="26"/>
  <c r="AD611" i="26"/>
  <c r="AE611" i="26"/>
  <c r="AF611" i="26"/>
  <c r="AG611" i="26"/>
  <c r="AH611" i="26"/>
  <c r="AI611" i="26"/>
  <c r="AK611" i="26"/>
  <c r="AL611" i="26"/>
  <c r="AM611" i="26"/>
  <c r="AN611" i="26"/>
  <c r="AO611" i="26"/>
  <c r="AP611" i="26"/>
  <c r="AQ611" i="26"/>
  <c r="AR611" i="26"/>
  <c r="T612" i="26"/>
  <c r="U612" i="26"/>
  <c r="V612" i="26"/>
  <c r="W612" i="26"/>
  <c r="X612" i="26"/>
  <c r="Y612" i="26"/>
  <c r="Z612" i="26"/>
  <c r="AA612" i="26"/>
  <c r="AB612" i="26"/>
  <c r="AC612" i="26"/>
  <c r="AD612" i="26"/>
  <c r="AE612" i="26"/>
  <c r="AF612" i="26"/>
  <c r="AG612" i="26"/>
  <c r="AH612" i="26"/>
  <c r="AI612" i="26"/>
  <c r="AK612" i="26"/>
  <c r="AL612" i="26"/>
  <c r="AM612" i="26"/>
  <c r="AN612" i="26"/>
  <c r="AO612" i="26"/>
  <c r="AP612" i="26"/>
  <c r="AQ612" i="26"/>
  <c r="AR612" i="26"/>
  <c r="T613" i="26"/>
  <c r="U613" i="26"/>
  <c r="V613" i="26"/>
  <c r="W613" i="26"/>
  <c r="X613" i="26"/>
  <c r="Y613" i="26"/>
  <c r="Z613" i="26"/>
  <c r="AA613" i="26"/>
  <c r="AB613" i="26"/>
  <c r="AC613" i="26"/>
  <c r="AD613" i="26"/>
  <c r="AE613" i="26"/>
  <c r="AF613" i="26"/>
  <c r="AG613" i="26"/>
  <c r="AH613" i="26"/>
  <c r="AI613" i="26"/>
  <c r="AK613" i="26"/>
  <c r="AL613" i="26"/>
  <c r="AM613" i="26"/>
  <c r="AN613" i="26"/>
  <c r="AO613" i="26"/>
  <c r="AP613" i="26"/>
  <c r="AQ613" i="26"/>
  <c r="AR613" i="26"/>
  <c r="T614" i="26"/>
  <c r="U614" i="26"/>
  <c r="V614" i="26"/>
  <c r="W614" i="26"/>
  <c r="X614" i="26"/>
  <c r="Y614" i="26"/>
  <c r="Z614" i="26"/>
  <c r="AA614" i="26"/>
  <c r="AB614" i="26"/>
  <c r="AC614" i="26"/>
  <c r="AD614" i="26"/>
  <c r="AE614" i="26"/>
  <c r="AF614" i="26"/>
  <c r="AG614" i="26"/>
  <c r="AH614" i="26"/>
  <c r="AI614" i="26"/>
  <c r="AK614" i="26"/>
  <c r="AL614" i="26"/>
  <c r="AM614" i="26"/>
  <c r="AN614" i="26"/>
  <c r="AO614" i="26"/>
  <c r="AP614" i="26"/>
  <c r="AQ614" i="26"/>
  <c r="AR614" i="26"/>
  <c r="T615" i="26"/>
  <c r="U615" i="26"/>
  <c r="V615" i="26"/>
  <c r="W615" i="26"/>
  <c r="X615" i="26"/>
  <c r="Y615" i="26"/>
  <c r="Z615" i="26"/>
  <c r="AA615" i="26"/>
  <c r="AB615" i="26"/>
  <c r="AC615" i="26"/>
  <c r="AD615" i="26"/>
  <c r="AE615" i="26"/>
  <c r="AF615" i="26"/>
  <c r="AG615" i="26"/>
  <c r="AH615" i="26"/>
  <c r="AI615" i="26"/>
  <c r="AK615" i="26"/>
  <c r="AL615" i="26"/>
  <c r="AM615" i="26"/>
  <c r="AN615" i="26"/>
  <c r="AO615" i="26"/>
  <c r="AP615" i="26"/>
  <c r="AQ615" i="26"/>
  <c r="AR615" i="26"/>
  <c r="T616" i="26"/>
  <c r="U616" i="26"/>
  <c r="V616" i="26"/>
  <c r="W616" i="26"/>
  <c r="X616" i="26"/>
  <c r="Y616" i="26"/>
  <c r="Z616" i="26"/>
  <c r="AA616" i="26"/>
  <c r="AB616" i="26"/>
  <c r="AC616" i="26"/>
  <c r="AD616" i="26"/>
  <c r="AE616" i="26"/>
  <c r="AF616" i="26"/>
  <c r="AG616" i="26"/>
  <c r="AH616" i="26"/>
  <c r="AI616" i="26"/>
  <c r="AK616" i="26"/>
  <c r="AL616" i="26"/>
  <c r="AM616" i="26"/>
  <c r="AN616" i="26"/>
  <c r="AO616" i="26"/>
  <c r="AP616" i="26"/>
  <c r="AQ616" i="26"/>
  <c r="AR616" i="26"/>
  <c r="T617" i="26"/>
  <c r="U617" i="26"/>
  <c r="V617" i="26"/>
  <c r="W617" i="26"/>
  <c r="X617" i="26"/>
  <c r="Y617" i="26"/>
  <c r="Z617" i="26"/>
  <c r="AA617" i="26"/>
  <c r="AB617" i="26"/>
  <c r="AC617" i="26"/>
  <c r="AD617" i="26"/>
  <c r="AE617" i="26"/>
  <c r="AF617" i="26"/>
  <c r="AG617" i="26"/>
  <c r="AH617" i="26"/>
  <c r="AI617" i="26"/>
  <c r="AK617" i="26"/>
  <c r="AL617" i="26"/>
  <c r="AM617" i="26"/>
  <c r="AN617" i="26"/>
  <c r="AO617" i="26"/>
  <c r="AP617" i="26"/>
  <c r="AQ617" i="26"/>
  <c r="AR617" i="26"/>
  <c r="T618" i="26"/>
  <c r="U618" i="26"/>
  <c r="V618" i="26"/>
  <c r="W618" i="26"/>
  <c r="X618" i="26"/>
  <c r="Y618" i="26"/>
  <c r="Z618" i="26"/>
  <c r="AA618" i="26"/>
  <c r="AB618" i="26"/>
  <c r="AC618" i="26"/>
  <c r="AD618" i="26"/>
  <c r="AE618" i="26"/>
  <c r="AF618" i="26"/>
  <c r="AG618" i="26"/>
  <c r="AH618" i="26"/>
  <c r="AI618" i="26"/>
  <c r="AK618" i="26"/>
  <c r="AL618" i="26"/>
  <c r="AM618" i="26"/>
  <c r="AN618" i="26"/>
  <c r="AO618" i="26"/>
  <c r="AP618" i="26"/>
  <c r="AQ618" i="26"/>
  <c r="AR618" i="26"/>
  <c r="T619" i="26"/>
  <c r="U619" i="26"/>
  <c r="V619" i="26"/>
  <c r="W619" i="26"/>
  <c r="X619" i="26"/>
  <c r="Y619" i="26"/>
  <c r="Z619" i="26"/>
  <c r="AA619" i="26"/>
  <c r="AB619" i="26"/>
  <c r="AC619" i="26"/>
  <c r="AD619" i="26"/>
  <c r="AE619" i="26"/>
  <c r="AF619" i="26"/>
  <c r="AG619" i="26"/>
  <c r="AH619" i="26"/>
  <c r="AI619" i="26"/>
  <c r="AK619" i="26"/>
  <c r="AL619" i="26"/>
  <c r="AM619" i="26"/>
  <c r="AN619" i="26"/>
  <c r="AO619" i="26"/>
  <c r="AP619" i="26"/>
  <c r="AQ619" i="26"/>
  <c r="AR619" i="26"/>
  <c r="T620" i="26"/>
  <c r="U620" i="26"/>
  <c r="V620" i="26"/>
  <c r="W620" i="26"/>
  <c r="X620" i="26"/>
  <c r="Y620" i="26"/>
  <c r="Z620" i="26"/>
  <c r="AA620" i="26"/>
  <c r="AB620" i="26"/>
  <c r="AC620" i="26"/>
  <c r="AD620" i="26"/>
  <c r="AE620" i="26"/>
  <c r="AF620" i="26"/>
  <c r="AG620" i="26"/>
  <c r="AH620" i="26"/>
  <c r="AI620" i="26"/>
  <c r="AK620" i="26"/>
  <c r="AL620" i="26"/>
  <c r="AM620" i="26"/>
  <c r="AN620" i="26"/>
  <c r="AO620" i="26"/>
  <c r="AP620" i="26"/>
  <c r="AQ620" i="26"/>
  <c r="AR620" i="26"/>
  <c r="T621" i="26"/>
  <c r="U621" i="26"/>
  <c r="V621" i="26"/>
  <c r="W621" i="26"/>
  <c r="X621" i="26"/>
  <c r="Y621" i="26"/>
  <c r="Z621" i="26"/>
  <c r="AA621" i="26"/>
  <c r="AB621" i="26"/>
  <c r="AC621" i="26"/>
  <c r="AD621" i="26"/>
  <c r="AE621" i="26"/>
  <c r="AF621" i="26"/>
  <c r="AG621" i="26"/>
  <c r="AH621" i="26"/>
  <c r="AI621" i="26"/>
  <c r="AK621" i="26"/>
  <c r="AL621" i="26"/>
  <c r="AM621" i="26"/>
  <c r="AN621" i="26"/>
  <c r="AO621" i="26"/>
  <c r="AP621" i="26"/>
  <c r="AQ621" i="26"/>
  <c r="AR621" i="26"/>
  <c r="T622" i="26"/>
  <c r="U622" i="26"/>
  <c r="V622" i="26"/>
  <c r="W622" i="26"/>
  <c r="X622" i="26"/>
  <c r="Y622" i="26"/>
  <c r="Z622" i="26"/>
  <c r="AA622" i="26"/>
  <c r="AB622" i="26"/>
  <c r="AC622" i="26"/>
  <c r="AD622" i="26"/>
  <c r="AE622" i="26"/>
  <c r="AF622" i="26"/>
  <c r="AG622" i="26"/>
  <c r="AH622" i="26"/>
  <c r="AI622" i="26"/>
  <c r="AK622" i="26"/>
  <c r="AL622" i="26"/>
  <c r="AM622" i="26"/>
  <c r="AN622" i="26"/>
  <c r="AO622" i="26"/>
  <c r="AP622" i="26"/>
  <c r="AQ622" i="26"/>
  <c r="AR622" i="26"/>
  <c r="T623" i="26"/>
  <c r="U623" i="26"/>
  <c r="V623" i="26"/>
  <c r="W623" i="26"/>
  <c r="X623" i="26"/>
  <c r="Y623" i="26"/>
  <c r="Z623" i="26"/>
  <c r="AA623" i="26"/>
  <c r="AB623" i="26"/>
  <c r="AC623" i="26"/>
  <c r="AD623" i="26"/>
  <c r="AE623" i="26"/>
  <c r="AF623" i="26"/>
  <c r="AG623" i="26"/>
  <c r="AH623" i="26"/>
  <c r="AI623" i="26"/>
  <c r="AK623" i="26"/>
  <c r="AL623" i="26"/>
  <c r="AM623" i="26"/>
  <c r="AN623" i="26"/>
  <c r="AO623" i="26"/>
  <c r="AP623" i="26"/>
  <c r="AQ623" i="26"/>
  <c r="AR623" i="26"/>
  <c r="T624" i="26"/>
  <c r="U624" i="26"/>
  <c r="V624" i="26"/>
  <c r="W624" i="26"/>
  <c r="X624" i="26"/>
  <c r="Y624" i="26"/>
  <c r="Z624" i="26"/>
  <c r="AA624" i="26"/>
  <c r="AB624" i="26"/>
  <c r="AC624" i="26"/>
  <c r="AD624" i="26"/>
  <c r="AE624" i="26"/>
  <c r="AF624" i="26"/>
  <c r="AG624" i="26"/>
  <c r="AH624" i="26"/>
  <c r="AI624" i="26"/>
  <c r="AK624" i="26"/>
  <c r="AL624" i="26"/>
  <c r="AM624" i="26"/>
  <c r="AN624" i="26"/>
  <c r="AO624" i="26"/>
  <c r="AP624" i="26"/>
  <c r="AQ624" i="26"/>
  <c r="AR624" i="26"/>
  <c r="T625" i="26"/>
  <c r="U625" i="26"/>
  <c r="V625" i="26"/>
  <c r="W625" i="26"/>
  <c r="X625" i="26"/>
  <c r="Y625" i="26"/>
  <c r="Z625" i="26"/>
  <c r="AA625" i="26"/>
  <c r="AB625" i="26"/>
  <c r="AC625" i="26"/>
  <c r="AD625" i="26"/>
  <c r="AE625" i="26"/>
  <c r="AF625" i="26"/>
  <c r="AG625" i="26"/>
  <c r="AH625" i="26"/>
  <c r="AI625" i="26"/>
  <c r="AK625" i="26"/>
  <c r="AL625" i="26"/>
  <c r="AM625" i="26"/>
  <c r="AN625" i="26"/>
  <c r="AO625" i="26"/>
  <c r="AP625" i="26"/>
  <c r="AQ625" i="26"/>
  <c r="AR625" i="26"/>
  <c r="T626" i="26"/>
  <c r="U626" i="26"/>
  <c r="V626" i="26"/>
  <c r="W626" i="26"/>
  <c r="X626" i="26"/>
  <c r="Y626" i="26"/>
  <c r="Z626" i="26"/>
  <c r="AA626" i="26"/>
  <c r="AB626" i="26"/>
  <c r="AC626" i="26"/>
  <c r="AD626" i="26"/>
  <c r="AE626" i="26"/>
  <c r="AF626" i="26"/>
  <c r="AG626" i="26"/>
  <c r="AH626" i="26"/>
  <c r="AI626" i="26"/>
  <c r="AK626" i="26"/>
  <c r="AL626" i="26"/>
  <c r="AM626" i="26"/>
  <c r="AN626" i="26"/>
  <c r="AO626" i="26"/>
  <c r="AP626" i="26"/>
  <c r="AQ626" i="26"/>
  <c r="AR626" i="26"/>
  <c r="T627" i="26"/>
  <c r="U627" i="26"/>
  <c r="V627" i="26"/>
  <c r="W627" i="26"/>
  <c r="X627" i="26"/>
  <c r="Y627" i="26"/>
  <c r="Z627" i="26"/>
  <c r="AA627" i="26"/>
  <c r="AB627" i="26"/>
  <c r="AC627" i="26"/>
  <c r="AD627" i="26"/>
  <c r="AE627" i="26"/>
  <c r="AF627" i="26"/>
  <c r="AG627" i="26"/>
  <c r="AH627" i="26"/>
  <c r="AI627" i="26"/>
  <c r="AK627" i="26"/>
  <c r="AL627" i="26"/>
  <c r="AM627" i="26"/>
  <c r="AN627" i="26"/>
  <c r="AO627" i="26"/>
  <c r="AP627" i="26"/>
  <c r="AQ627" i="26"/>
  <c r="AR627" i="26"/>
  <c r="T628" i="26"/>
  <c r="U628" i="26"/>
  <c r="V628" i="26"/>
  <c r="W628" i="26"/>
  <c r="X628" i="26"/>
  <c r="Y628" i="26"/>
  <c r="Z628" i="26"/>
  <c r="AA628" i="26"/>
  <c r="AB628" i="26"/>
  <c r="AC628" i="26"/>
  <c r="AD628" i="26"/>
  <c r="AE628" i="26"/>
  <c r="AF628" i="26"/>
  <c r="AG628" i="26"/>
  <c r="AH628" i="26"/>
  <c r="AI628" i="26"/>
  <c r="AK628" i="26"/>
  <c r="AL628" i="26"/>
  <c r="AM628" i="26"/>
  <c r="AN628" i="26"/>
  <c r="AO628" i="26"/>
  <c r="AP628" i="26"/>
  <c r="AQ628" i="26"/>
  <c r="AR628" i="26"/>
  <c r="T629" i="26"/>
  <c r="U629" i="26"/>
  <c r="V629" i="26"/>
  <c r="W629" i="26"/>
  <c r="X629" i="26"/>
  <c r="Y629" i="26"/>
  <c r="Z629" i="26"/>
  <c r="AA629" i="26"/>
  <c r="AB629" i="26"/>
  <c r="AC629" i="26"/>
  <c r="AD629" i="26"/>
  <c r="AE629" i="26"/>
  <c r="AF629" i="26"/>
  <c r="AG629" i="26"/>
  <c r="AH629" i="26"/>
  <c r="AI629" i="26"/>
  <c r="AK629" i="26"/>
  <c r="AL629" i="26"/>
  <c r="AM629" i="26"/>
  <c r="AN629" i="26"/>
  <c r="AO629" i="26"/>
  <c r="AP629" i="26"/>
  <c r="AQ629" i="26"/>
  <c r="AR629" i="26"/>
  <c r="T630" i="26"/>
  <c r="U630" i="26"/>
  <c r="V630" i="26"/>
  <c r="W630" i="26"/>
  <c r="X630" i="26"/>
  <c r="Y630" i="26"/>
  <c r="Z630" i="26"/>
  <c r="AA630" i="26"/>
  <c r="AB630" i="26"/>
  <c r="AC630" i="26"/>
  <c r="AD630" i="26"/>
  <c r="AE630" i="26"/>
  <c r="AF630" i="26"/>
  <c r="AG630" i="26"/>
  <c r="AH630" i="26"/>
  <c r="AI630" i="26"/>
  <c r="AK630" i="26"/>
  <c r="AL630" i="26"/>
  <c r="AM630" i="26"/>
  <c r="AN630" i="26"/>
  <c r="AO630" i="26"/>
  <c r="AP630" i="26"/>
  <c r="AQ630" i="26"/>
  <c r="AR630" i="26"/>
  <c r="T631" i="26"/>
  <c r="U631" i="26"/>
  <c r="V631" i="26"/>
  <c r="W631" i="26"/>
  <c r="X631" i="26"/>
  <c r="Y631" i="26"/>
  <c r="Z631" i="26"/>
  <c r="AA631" i="26"/>
  <c r="AB631" i="26"/>
  <c r="AC631" i="26"/>
  <c r="AD631" i="26"/>
  <c r="AE631" i="26"/>
  <c r="AF631" i="26"/>
  <c r="AG631" i="26"/>
  <c r="AH631" i="26"/>
  <c r="AI631" i="26"/>
  <c r="AK631" i="26"/>
  <c r="AL631" i="26"/>
  <c r="AM631" i="26"/>
  <c r="AN631" i="26"/>
  <c r="AO631" i="26"/>
  <c r="AP631" i="26"/>
  <c r="AQ631" i="26"/>
  <c r="AR631" i="26"/>
  <c r="T632" i="26"/>
  <c r="U632" i="26"/>
  <c r="V632" i="26"/>
  <c r="W632" i="26"/>
  <c r="X632" i="26"/>
  <c r="Y632" i="26"/>
  <c r="Z632" i="26"/>
  <c r="AA632" i="26"/>
  <c r="AB632" i="26"/>
  <c r="AC632" i="26"/>
  <c r="AD632" i="26"/>
  <c r="AE632" i="26"/>
  <c r="AF632" i="26"/>
  <c r="AG632" i="26"/>
  <c r="AH632" i="26"/>
  <c r="AI632" i="26"/>
  <c r="AK632" i="26"/>
  <c r="AL632" i="26"/>
  <c r="AM632" i="26"/>
  <c r="AN632" i="26"/>
  <c r="AO632" i="26"/>
  <c r="AP632" i="26"/>
  <c r="AQ632" i="26"/>
  <c r="AR632" i="26"/>
  <c r="T633" i="26"/>
  <c r="U633" i="26"/>
  <c r="V633" i="26"/>
  <c r="W633" i="26"/>
  <c r="X633" i="26"/>
  <c r="Y633" i="26"/>
  <c r="Z633" i="26"/>
  <c r="AA633" i="26"/>
  <c r="AB633" i="26"/>
  <c r="AC633" i="26"/>
  <c r="AD633" i="26"/>
  <c r="AE633" i="26"/>
  <c r="AF633" i="26"/>
  <c r="AG633" i="26"/>
  <c r="AH633" i="26"/>
  <c r="AI633" i="26"/>
  <c r="AK633" i="26"/>
  <c r="AL633" i="26"/>
  <c r="AM633" i="26"/>
  <c r="AN633" i="26"/>
  <c r="AO633" i="26"/>
  <c r="AP633" i="26"/>
  <c r="AQ633" i="26"/>
  <c r="AR633" i="26"/>
  <c r="T634" i="26"/>
  <c r="U634" i="26"/>
  <c r="V634" i="26"/>
  <c r="W634" i="26"/>
  <c r="X634" i="26"/>
  <c r="Y634" i="26"/>
  <c r="Z634" i="26"/>
  <c r="AA634" i="26"/>
  <c r="AB634" i="26"/>
  <c r="AC634" i="26"/>
  <c r="AD634" i="26"/>
  <c r="AE634" i="26"/>
  <c r="AF634" i="26"/>
  <c r="AG634" i="26"/>
  <c r="AH634" i="26"/>
  <c r="AI634" i="26"/>
  <c r="AK634" i="26"/>
  <c r="AL634" i="26"/>
  <c r="AM634" i="26"/>
  <c r="AN634" i="26"/>
  <c r="AO634" i="26"/>
  <c r="AP634" i="26"/>
  <c r="AQ634" i="26"/>
  <c r="AR634" i="26"/>
  <c r="T635" i="26"/>
  <c r="U635" i="26"/>
  <c r="V635" i="26"/>
  <c r="W635" i="26"/>
  <c r="X635" i="26"/>
  <c r="Y635" i="26"/>
  <c r="Z635" i="26"/>
  <c r="AA635" i="26"/>
  <c r="AB635" i="26"/>
  <c r="AC635" i="26"/>
  <c r="AD635" i="26"/>
  <c r="AE635" i="26"/>
  <c r="AF635" i="26"/>
  <c r="AG635" i="26"/>
  <c r="AH635" i="26"/>
  <c r="AI635" i="26"/>
  <c r="AK635" i="26"/>
  <c r="AL635" i="26"/>
  <c r="AM635" i="26"/>
  <c r="AN635" i="26"/>
  <c r="AO635" i="26"/>
  <c r="AP635" i="26"/>
  <c r="AQ635" i="26"/>
  <c r="AR635" i="26"/>
  <c r="T636" i="26"/>
  <c r="U636" i="26"/>
  <c r="V636" i="26"/>
  <c r="W636" i="26"/>
  <c r="X636" i="26"/>
  <c r="Y636" i="26"/>
  <c r="Z636" i="26"/>
  <c r="AA636" i="26"/>
  <c r="AB636" i="26"/>
  <c r="AC636" i="26"/>
  <c r="AD636" i="26"/>
  <c r="AE636" i="26"/>
  <c r="AF636" i="26"/>
  <c r="AG636" i="26"/>
  <c r="AH636" i="26"/>
  <c r="AI636" i="26"/>
  <c r="AK636" i="26"/>
  <c r="AL636" i="26"/>
  <c r="AM636" i="26"/>
  <c r="AN636" i="26"/>
  <c r="AO636" i="26"/>
  <c r="AP636" i="26"/>
  <c r="AQ636" i="26"/>
  <c r="AR636" i="26"/>
  <c r="T637" i="26"/>
  <c r="U637" i="26"/>
  <c r="V637" i="26"/>
  <c r="W637" i="26"/>
  <c r="X637" i="26"/>
  <c r="Y637" i="26"/>
  <c r="Z637" i="26"/>
  <c r="AA637" i="26"/>
  <c r="AB637" i="26"/>
  <c r="AC637" i="26"/>
  <c r="AD637" i="26"/>
  <c r="AE637" i="26"/>
  <c r="AF637" i="26"/>
  <c r="AG637" i="26"/>
  <c r="AH637" i="26"/>
  <c r="AI637" i="26"/>
  <c r="AK637" i="26"/>
  <c r="AL637" i="26"/>
  <c r="AM637" i="26"/>
  <c r="AN637" i="26"/>
  <c r="AO637" i="26"/>
  <c r="AP637" i="26"/>
  <c r="AQ637" i="26"/>
  <c r="AR637" i="26"/>
  <c r="T638" i="26"/>
  <c r="U638" i="26"/>
  <c r="V638" i="26"/>
  <c r="W638" i="26"/>
  <c r="X638" i="26"/>
  <c r="Y638" i="26"/>
  <c r="Z638" i="26"/>
  <c r="AA638" i="26"/>
  <c r="AB638" i="26"/>
  <c r="AC638" i="26"/>
  <c r="AD638" i="26"/>
  <c r="AE638" i="26"/>
  <c r="AF638" i="26"/>
  <c r="AG638" i="26"/>
  <c r="AH638" i="26"/>
  <c r="AI638" i="26"/>
  <c r="AK638" i="26"/>
  <c r="AL638" i="26"/>
  <c r="AM638" i="26"/>
  <c r="AN638" i="26"/>
  <c r="AO638" i="26"/>
  <c r="AP638" i="26"/>
  <c r="AQ638" i="26"/>
  <c r="AR638" i="26"/>
  <c r="T639" i="26"/>
  <c r="U639" i="26"/>
  <c r="V639" i="26"/>
  <c r="W639" i="26"/>
  <c r="X639" i="26"/>
  <c r="Y639" i="26"/>
  <c r="Z639" i="26"/>
  <c r="AA639" i="26"/>
  <c r="AB639" i="26"/>
  <c r="AC639" i="26"/>
  <c r="AD639" i="26"/>
  <c r="AE639" i="26"/>
  <c r="AF639" i="26"/>
  <c r="AG639" i="26"/>
  <c r="AH639" i="26"/>
  <c r="AI639" i="26"/>
  <c r="AK639" i="26"/>
  <c r="AL639" i="26"/>
  <c r="AM639" i="26"/>
  <c r="AN639" i="26"/>
  <c r="AO639" i="26"/>
  <c r="AP639" i="26"/>
  <c r="AQ639" i="26"/>
  <c r="AR639" i="26"/>
  <c r="T640" i="26"/>
  <c r="U640" i="26"/>
  <c r="V640" i="26"/>
  <c r="W640" i="26"/>
  <c r="X640" i="26"/>
  <c r="Y640" i="26"/>
  <c r="Z640" i="26"/>
  <c r="AA640" i="26"/>
  <c r="AB640" i="26"/>
  <c r="AC640" i="26"/>
  <c r="AD640" i="26"/>
  <c r="AE640" i="26"/>
  <c r="AF640" i="26"/>
  <c r="AG640" i="26"/>
  <c r="AH640" i="26"/>
  <c r="AI640" i="26"/>
  <c r="AK640" i="26"/>
  <c r="AL640" i="26"/>
  <c r="AM640" i="26"/>
  <c r="AN640" i="26"/>
  <c r="AO640" i="26"/>
  <c r="AP640" i="26"/>
  <c r="AQ640" i="26"/>
  <c r="AR640" i="26"/>
  <c r="T641" i="26"/>
  <c r="U641" i="26"/>
  <c r="V641" i="26"/>
  <c r="W641" i="26"/>
  <c r="X641" i="26"/>
  <c r="Y641" i="26"/>
  <c r="Z641" i="26"/>
  <c r="AA641" i="26"/>
  <c r="AB641" i="26"/>
  <c r="AC641" i="26"/>
  <c r="AD641" i="26"/>
  <c r="AE641" i="26"/>
  <c r="AF641" i="26"/>
  <c r="AG641" i="26"/>
  <c r="AH641" i="26"/>
  <c r="AI641" i="26"/>
  <c r="AK641" i="26"/>
  <c r="AL641" i="26"/>
  <c r="AM641" i="26"/>
  <c r="AN641" i="26"/>
  <c r="AO641" i="26"/>
  <c r="AP641" i="26"/>
  <c r="AQ641" i="26"/>
  <c r="AR641" i="26"/>
  <c r="T642" i="26"/>
  <c r="U642" i="26"/>
  <c r="V642" i="26"/>
  <c r="W642" i="26"/>
  <c r="X642" i="26"/>
  <c r="Y642" i="26"/>
  <c r="Z642" i="26"/>
  <c r="AA642" i="26"/>
  <c r="AB642" i="26"/>
  <c r="AC642" i="26"/>
  <c r="AD642" i="26"/>
  <c r="AE642" i="26"/>
  <c r="AF642" i="26"/>
  <c r="AG642" i="26"/>
  <c r="AH642" i="26"/>
  <c r="AI642" i="26"/>
  <c r="AK642" i="26"/>
  <c r="AL642" i="26"/>
  <c r="AM642" i="26"/>
  <c r="AN642" i="26"/>
  <c r="AO642" i="26"/>
  <c r="AP642" i="26"/>
  <c r="AQ642" i="26"/>
  <c r="AR642" i="26"/>
  <c r="T643" i="26"/>
  <c r="U643" i="26"/>
  <c r="V643" i="26"/>
  <c r="W643" i="26"/>
  <c r="X643" i="26"/>
  <c r="Y643" i="26"/>
  <c r="Z643" i="26"/>
  <c r="AA643" i="26"/>
  <c r="AB643" i="26"/>
  <c r="AC643" i="26"/>
  <c r="AD643" i="26"/>
  <c r="AE643" i="26"/>
  <c r="AF643" i="26"/>
  <c r="AG643" i="26"/>
  <c r="AH643" i="26"/>
  <c r="AI643" i="26"/>
  <c r="AK643" i="26"/>
  <c r="AL643" i="26"/>
  <c r="AM643" i="26"/>
  <c r="AN643" i="26"/>
  <c r="AO643" i="26"/>
  <c r="AP643" i="26"/>
  <c r="AQ643" i="26"/>
  <c r="AR643" i="26"/>
  <c r="T644" i="26"/>
  <c r="U644" i="26"/>
  <c r="V644" i="26"/>
  <c r="W644" i="26"/>
  <c r="X644" i="26"/>
  <c r="Y644" i="26"/>
  <c r="Z644" i="26"/>
  <c r="AA644" i="26"/>
  <c r="AB644" i="26"/>
  <c r="AC644" i="26"/>
  <c r="AD644" i="26"/>
  <c r="AE644" i="26"/>
  <c r="AF644" i="26"/>
  <c r="AO644" i="26" s="1"/>
  <c r="AG644" i="26"/>
  <c r="AP644" i="26" s="1"/>
  <c r="AH644" i="26"/>
  <c r="AI644" i="26"/>
  <c r="AR644" i="26" s="1"/>
  <c r="AM644" i="26"/>
  <c r="AQ644" i="26"/>
  <c r="T645" i="26"/>
  <c r="U645" i="26"/>
  <c r="V645" i="26"/>
  <c r="W645" i="26"/>
  <c r="X645" i="26"/>
  <c r="Y645" i="26"/>
  <c r="Z645" i="26"/>
  <c r="AA645" i="26"/>
  <c r="AB645" i="26"/>
  <c r="AC645" i="26"/>
  <c r="AD645" i="26"/>
  <c r="AE645" i="26"/>
  <c r="AF645" i="26"/>
  <c r="AO645" i="26" s="1"/>
  <c r="AG645" i="26"/>
  <c r="AP645" i="26" s="1"/>
  <c r="AH645" i="26"/>
  <c r="AQ645" i="26" s="1"/>
  <c r="AI645" i="26"/>
  <c r="AK645" i="26"/>
  <c r="AL645" i="26"/>
  <c r="AM645" i="26"/>
  <c r="AN645" i="26"/>
  <c r="AR645" i="26"/>
  <c r="T646" i="26"/>
  <c r="U646" i="26"/>
  <c r="V646" i="26"/>
  <c r="W646" i="26"/>
  <c r="X646" i="26"/>
  <c r="Y646" i="26"/>
  <c r="Z646" i="26"/>
  <c r="AA646" i="26"/>
  <c r="AB646" i="26"/>
  <c r="AC646" i="26"/>
  <c r="AD646" i="26"/>
  <c r="AE646" i="26"/>
  <c r="AF646" i="26"/>
  <c r="AO646" i="26" s="1"/>
  <c r="AG646" i="26"/>
  <c r="AP646" i="26" s="1"/>
  <c r="AH646" i="26"/>
  <c r="AQ646" i="26" s="1"/>
  <c r="AI646" i="26"/>
  <c r="AR646" i="26" s="1"/>
  <c r="AK646" i="26"/>
  <c r="AL646" i="26"/>
  <c r="AM646" i="26"/>
  <c r="AN646" i="26"/>
  <c r="T647" i="26"/>
  <c r="U647" i="26"/>
  <c r="V647" i="26"/>
  <c r="W647" i="26"/>
  <c r="X647" i="26"/>
  <c r="Y647" i="26"/>
  <c r="Z647" i="26"/>
  <c r="AA647" i="26"/>
  <c r="AB647" i="26"/>
  <c r="AC647" i="26"/>
  <c r="AD647" i="26"/>
  <c r="AE647" i="26"/>
  <c r="AF647" i="26"/>
  <c r="AO647" i="26" s="1"/>
  <c r="AG647" i="26"/>
  <c r="AP647" i="26" s="1"/>
  <c r="AH647" i="26"/>
  <c r="AQ647" i="26" s="1"/>
  <c r="AI647" i="26"/>
  <c r="AR647" i="26"/>
  <c r="AN647" i="26"/>
  <c r="T648" i="26"/>
  <c r="U648" i="26"/>
  <c r="V648" i="26"/>
  <c r="W648" i="26"/>
  <c r="X648" i="26"/>
  <c r="Y648" i="26"/>
  <c r="Z648" i="26"/>
  <c r="AA648" i="26"/>
  <c r="AB648" i="26"/>
  <c r="AC648" i="26"/>
  <c r="AD648" i="26"/>
  <c r="AE648" i="26"/>
  <c r="AF648" i="26"/>
  <c r="AG648" i="26"/>
  <c r="AH648" i="26"/>
  <c r="AI648" i="26"/>
  <c r="AK648" i="26"/>
  <c r="AL648" i="26"/>
  <c r="AM648" i="26"/>
  <c r="AN648" i="26"/>
  <c r="AO648" i="26"/>
  <c r="AP648" i="26"/>
  <c r="AQ648" i="26"/>
  <c r="AR648" i="26"/>
  <c r="T649" i="26"/>
  <c r="U649" i="26"/>
  <c r="V649" i="26"/>
  <c r="W649" i="26"/>
  <c r="X649" i="26"/>
  <c r="Y649" i="26"/>
  <c r="Z649" i="26"/>
  <c r="AA649" i="26"/>
  <c r="AB649" i="26"/>
  <c r="AC649" i="26"/>
  <c r="AD649" i="26"/>
  <c r="AE649" i="26"/>
  <c r="AF649" i="26"/>
  <c r="AG649" i="26"/>
  <c r="AH649" i="26"/>
  <c r="AI649" i="26"/>
  <c r="AK649" i="26"/>
  <c r="AL649" i="26"/>
  <c r="AM649" i="26"/>
  <c r="AN649" i="26"/>
  <c r="AO649" i="26"/>
  <c r="AP649" i="26"/>
  <c r="AQ649" i="26"/>
  <c r="AR649" i="26"/>
  <c r="T650" i="26"/>
  <c r="U650" i="26"/>
  <c r="V650" i="26"/>
  <c r="W650" i="26"/>
  <c r="X650" i="26"/>
  <c r="Y650" i="26"/>
  <c r="Z650" i="26"/>
  <c r="AA650" i="26"/>
  <c r="AB650" i="26"/>
  <c r="AC650" i="26"/>
  <c r="AD650" i="26"/>
  <c r="AE650" i="26"/>
  <c r="AF650" i="26"/>
  <c r="AG650" i="26"/>
  <c r="AH650" i="26"/>
  <c r="AI650" i="26"/>
  <c r="AK650" i="26"/>
  <c r="AL650" i="26"/>
  <c r="AM650" i="26"/>
  <c r="AN650" i="26"/>
  <c r="AO650" i="26"/>
  <c r="AP650" i="26"/>
  <c r="AQ650" i="26"/>
  <c r="AR650" i="26"/>
  <c r="T651" i="26"/>
  <c r="U651" i="26"/>
  <c r="V651" i="26"/>
  <c r="W651" i="26"/>
  <c r="X651" i="26"/>
  <c r="Y651" i="26"/>
  <c r="Z651" i="26"/>
  <c r="AA651" i="26"/>
  <c r="AB651" i="26"/>
  <c r="AC651" i="26"/>
  <c r="AD651" i="26"/>
  <c r="AE651" i="26"/>
  <c r="AF651" i="26"/>
  <c r="AG651" i="26"/>
  <c r="AH651" i="26"/>
  <c r="AI651" i="26"/>
  <c r="AK651" i="26"/>
  <c r="AL651" i="26"/>
  <c r="AM651" i="26"/>
  <c r="AN651" i="26"/>
  <c r="AO651" i="26"/>
  <c r="AP651" i="26"/>
  <c r="AQ651" i="26"/>
  <c r="AR651" i="26"/>
  <c r="T652" i="26"/>
  <c r="U652" i="26"/>
  <c r="V652" i="26"/>
  <c r="W652" i="26"/>
  <c r="X652" i="26"/>
  <c r="Y652" i="26"/>
  <c r="Z652" i="26"/>
  <c r="AA652" i="26"/>
  <c r="AB652" i="26"/>
  <c r="AC652" i="26"/>
  <c r="AD652" i="26"/>
  <c r="AE652" i="26"/>
  <c r="AF652" i="26"/>
  <c r="AG652" i="26"/>
  <c r="AH652" i="26"/>
  <c r="AI652" i="26"/>
  <c r="AK652" i="26"/>
  <c r="AL652" i="26"/>
  <c r="AM652" i="26"/>
  <c r="AN652" i="26"/>
  <c r="AO652" i="26"/>
  <c r="AP652" i="26"/>
  <c r="AQ652" i="26"/>
  <c r="AR652" i="26"/>
  <c r="T653" i="26"/>
  <c r="U653" i="26"/>
  <c r="V653" i="26"/>
  <c r="W653" i="26"/>
  <c r="X653" i="26"/>
  <c r="Y653" i="26"/>
  <c r="Z653" i="26"/>
  <c r="AA653" i="26"/>
  <c r="AB653" i="26"/>
  <c r="AC653" i="26"/>
  <c r="AD653" i="26"/>
  <c r="AE653" i="26"/>
  <c r="AF653" i="26"/>
  <c r="AG653" i="26"/>
  <c r="AH653" i="26"/>
  <c r="AI653" i="26"/>
  <c r="AK653" i="26"/>
  <c r="AL653" i="26"/>
  <c r="AM653" i="26"/>
  <c r="AN653" i="26"/>
  <c r="AO653" i="26"/>
  <c r="AP653" i="26"/>
  <c r="AQ653" i="26"/>
  <c r="AR653" i="26"/>
  <c r="T654" i="26"/>
  <c r="U654" i="26"/>
  <c r="V654" i="26"/>
  <c r="W654" i="26"/>
  <c r="X654" i="26"/>
  <c r="Y654" i="26"/>
  <c r="Z654" i="26"/>
  <c r="AA654" i="26"/>
  <c r="AB654" i="26"/>
  <c r="AC654" i="26"/>
  <c r="AD654" i="26"/>
  <c r="AE654" i="26"/>
  <c r="AF654" i="26"/>
  <c r="AG654" i="26"/>
  <c r="AH654" i="26"/>
  <c r="AI654" i="26"/>
  <c r="AK654" i="26"/>
  <c r="AL654" i="26"/>
  <c r="AM654" i="26"/>
  <c r="AN654" i="26"/>
  <c r="AO654" i="26"/>
  <c r="AP654" i="26"/>
  <c r="AQ654" i="26"/>
  <c r="AR654" i="26"/>
  <c r="T655" i="26"/>
  <c r="U655" i="26"/>
  <c r="V655" i="26"/>
  <c r="W655" i="26"/>
  <c r="X655" i="26"/>
  <c r="Y655" i="26"/>
  <c r="Z655" i="26"/>
  <c r="AA655" i="26"/>
  <c r="AB655" i="26"/>
  <c r="AC655" i="26"/>
  <c r="AD655" i="26"/>
  <c r="AE655" i="26"/>
  <c r="AF655" i="26"/>
  <c r="AG655" i="26"/>
  <c r="AH655" i="26"/>
  <c r="AI655" i="26"/>
  <c r="AK655" i="26"/>
  <c r="AL655" i="26"/>
  <c r="AM655" i="26"/>
  <c r="AN655" i="26"/>
  <c r="AO655" i="26"/>
  <c r="AP655" i="26"/>
  <c r="AQ655" i="26"/>
  <c r="AR655" i="26"/>
  <c r="T656" i="26"/>
  <c r="U656" i="26"/>
  <c r="V656" i="26"/>
  <c r="W656" i="26"/>
  <c r="X656" i="26"/>
  <c r="Y656" i="26"/>
  <c r="Z656" i="26"/>
  <c r="AA656" i="26"/>
  <c r="AB656" i="26"/>
  <c r="AC656" i="26"/>
  <c r="AD656" i="26"/>
  <c r="AE656" i="26"/>
  <c r="AF656" i="26"/>
  <c r="AG656" i="26"/>
  <c r="AH656" i="26"/>
  <c r="AI656" i="26"/>
  <c r="AK656" i="26"/>
  <c r="AL656" i="26"/>
  <c r="AM656" i="26"/>
  <c r="AN656" i="26"/>
  <c r="AO656" i="26"/>
  <c r="AP656" i="26"/>
  <c r="AQ656" i="26"/>
  <c r="AR656" i="26"/>
  <c r="T657" i="26"/>
  <c r="U657" i="26"/>
  <c r="V657" i="26"/>
  <c r="W657" i="26"/>
  <c r="X657" i="26"/>
  <c r="Y657" i="26"/>
  <c r="Z657" i="26"/>
  <c r="AA657" i="26"/>
  <c r="AB657" i="26"/>
  <c r="AC657" i="26"/>
  <c r="AD657" i="26"/>
  <c r="AE657" i="26"/>
  <c r="AF657" i="26"/>
  <c r="AG657" i="26"/>
  <c r="AH657" i="26"/>
  <c r="AI657" i="26"/>
  <c r="AK657" i="26"/>
  <c r="AL657" i="26"/>
  <c r="AM657" i="26"/>
  <c r="AN657" i="26"/>
  <c r="AO657" i="26"/>
  <c r="AP657" i="26"/>
  <c r="AQ657" i="26"/>
  <c r="AR657" i="26"/>
  <c r="T658" i="26"/>
  <c r="U658" i="26"/>
  <c r="V658" i="26"/>
  <c r="W658" i="26"/>
  <c r="X658" i="26"/>
  <c r="Y658" i="26"/>
  <c r="Z658" i="26"/>
  <c r="AA658" i="26"/>
  <c r="AB658" i="26"/>
  <c r="AC658" i="26"/>
  <c r="AD658" i="26"/>
  <c r="AE658" i="26"/>
  <c r="AF658" i="26"/>
  <c r="AG658" i="26"/>
  <c r="AH658" i="26"/>
  <c r="AI658" i="26"/>
  <c r="AK658" i="26"/>
  <c r="AL658" i="26"/>
  <c r="AM658" i="26"/>
  <c r="AN658" i="26"/>
  <c r="AO658" i="26"/>
  <c r="AP658" i="26"/>
  <c r="AQ658" i="26"/>
  <c r="AR658" i="26"/>
  <c r="T659" i="26"/>
  <c r="U659" i="26"/>
  <c r="V659" i="26"/>
  <c r="W659" i="26"/>
  <c r="X659" i="26"/>
  <c r="Y659" i="26"/>
  <c r="Z659" i="26"/>
  <c r="AA659" i="26"/>
  <c r="AB659" i="26"/>
  <c r="AC659" i="26"/>
  <c r="AD659" i="26"/>
  <c r="AE659" i="26"/>
  <c r="AF659" i="26"/>
  <c r="AG659" i="26"/>
  <c r="AH659" i="26"/>
  <c r="AI659" i="26"/>
  <c r="AK659" i="26"/>
  <c r="AL659" i="26"/>
  <c r="AM659" i="26"/>
  <c r="AN659" i="26"/>
  <c r="AO659" i="26"/>
  <c r="AP659" i="26"/>
  <c r="AQ659" i="26"/>
  <c r="AR659" i="26"/>
  <c r="T660" i="26"/>
  <c r="U660" i="26"/>
  <c r="V660" i="26"/>
  <c r="W660" i="26"/>
  <c r="X660" i="26"/>
  <c r="Y660" i="26"/>
  <c r="Z660" i="26"/>
  <c r="AA660" i="26"/>
  <c r="AB660" i="26"/>
  <c r="AC660" i="26"/>
  <c r="AD660" i="26"/>
  <c r="AE660" i="26"/>
  <c r="AF660" i="26"/>
  <c r="AG660" i="26"/>
  <c r="AH660" i="26"/>
  <c r="AI660" i="26"/>
  <c r="AK660" i="26"/>
  <c r="AL660" i="26"/>
  <c r="AM660" i="26"/>
  <c r="AN660" i="26"/>
  <c r="AO660" i="26"/>
  <c r="AP660" i="26"/>
  <c r="AQ660" i="26"/>
  <c r="AR660" i="26"/>
  <c r="T661" i="26"/>
  <c r="U661" i="26"/>
  <c r="V661" i="26"/>
  <c r="W661" i="26"/>
  <c r="X661" i="26"/>
  <c r="Y661" i="26"/>
  <c r="Z661" i="26"/>
  <c r="AA661" i="26"/>
  <c r="AB661" i="26"/>
  <c r="AC661" i="26"/>
  <c r="AD661" i="26"/>
  <c r="AE661" i="26"/>
  <c r="AF661" i="26"/>
  <c r="AG661" i="26"/>
  <c r="AH661" i="26"/>
  <c r="AI661" i="26"/>
  <c r="AK661" i="26"/>
  <c r="AL661" i="26"/>
  <c r="AM661" i="26"/>
  <c r="AN661" i="26"/>
  <c r="AO661" i="26"/>
  <c r="AP661" i="26"/>
  <c r="AQ661" i="26"/>
  <c r="AR661" i="26"/>
  <c r="T662" i="26"/>
  <c r="U662" i="26"/>
  <c r="V662" i="26"/>
  <c r="W662" i="26"/>
  <c r="X662" i="26"/>
  <c r="Y662" i="26"/>
  <c r="Z662" i="26"/>
  <c r="AA662" i="26"/>
  <c r="AB662" i="26"/>
  <c r="AC662" i="26"/>
  <c r="AD662" i="26"/>
  <c r="AE662" i="26"/>
  <c r="AF662" i="26"/>
  <c r="AG662" i="26"/>
  <c r="AH662" i="26"/>
  <c r="AI662" i="26"/>
  <c r="AK662" i="26"/>
  <c r="AL662" i="26"/>
  <c r="AM662" i="26"/>
  <c r="AN662" i="26"/>
  <c r="AO662" i="26"/>
  <c r="AP662" i="26"/>
  <c r="AQ662" i="26"/>
  <c r="AR662" i="26"/>
  <c r="T663" i="26"/>
  <c r="U663" i="26"/>
  <c r="V663" i="26"/>
  <c r="W663" i="26"/>
  <c r="X663" i="26"/>
  <c r="Y663" i="26"/>
  <c r="Z663" i="26"/>
  <c r="AA663" i="26"/>
  <c r="AB663" i="26"/>
  <c r="AC663" i="26"/>
  <c r="AD663" i="26"/>
  <c r="AE663" i="26"/>
  <c r="AF663" i="26"/>
  <c r="AG663" i="26"/>
  <c r="AH663" i="26"/>
  <c r="AI663" i="26"/>
  <c r="AK663" i="26"/>
  <c r="AL663" i="26"/>
  <c r="AM663" i="26"/>
  <c r="AN663" i="26"/>
  <c r="AO663" i="26"/>
  <c r="AP663" i="26"/>
  <c r="AQ663" i="26"/>
  <c r="AR663" i="26"/>
  <c r="T664" i="26"/>
  <c r="U664" i="26"/>
  <c r="V664" i="26"/>
  <c r="W664" i="26"/>
  <c r="X664" i="26"/>
  <c r="Y664" i="26"/>
  <c r="Z664" i="26"/>
  <c r="AA664" i="26"/>
  <c r="AB664" i="26"/>
  <c r="AC664" i="26"/>
  <c r="AD664" i="26"/>
  <c r="AE664" i="26"/>
  <c r="AF664" i="26"/>
  <c r="AG664" i="26"/>
  <c r="AH664" i="26"/>
  <c r="AI664" i="26"/>
  <c r="AK664" i="26"/>
  <c r="AL664" i="26"/>
  <c r="AM664" i="26"/>
  <c r="AN664" i="26"/>
  <c r="AO664" i="26"/>
  <c r="AP664" i="26"/>
  <c r="AQ664" i="26"/>
  <c r="AR664" i="26"/>
  <c r="T665" i="26"/>
  <c r="U665" i="26"/>
  <c r="V665" i="26"/>
  <c r="W665" i="26"/>
  <c r="X665" i="26"/>
  <c r="Y665" i="26"/>
  <c r="Z665" i="26"/>
  <c r="AA665" i="26"/>
  <c r="AB665" i="26"/>
  <c r="AC665" i="26"/>
  <c r="AD665" i="26"/>
  <c r="AE665" i="26"/>
  <c r="AF665" i="26"/>
  <c r="AG665" i="26"/>
  <c r="AH665" i="26"/>
  <c r="AI665" i="26"/>
  <c r="AK665" i="26"/>
  <c r="AL665" i="26"/>
  <c r="AM665" i="26"/>
  <c r="AN665" i="26"/>
  <c r="AO665" i="26"/>
  <c r="AP665" i="26"/>
  <c r="AQ665" i="26"/>
  <c r="AR665" i="26"/>
  <c r="T666" i="26"/>
  <c r="U666" i="26"/>
  <c r="V666" i="26"/>
  <c r="W666" i="26"/>
  <c r="X666" i="26"/>
  <c r="Y666" i="26"/>
  <c r="Z666" i="26"/>
  <c r="AA666" i="26"/>
  <c r="AB666" i="26"/>
  <c r="AC666" i="26"/>
  <c r="AD666" i="26"/>
  <c r="AE666" i="26"/>
  <c r="AF666" i="26"/>
  <c r="AG666" i="26"/>
  <c r="AH666" i="26"/>
  <c r="AI666" i="26"/>
  <c r="AK666" i="26"/>
  <c r="AL666" i="26"/>
  <c r="AM666" i="26"/>
  <c r="AN666" i="26"/>
  <c r="AO666" i="26"/>
  <c r="AP666" i="26"/>
  <c r="AQ666" i="26"/>
  <c r="AR666" i="26"/>
  <c r="T667" i="26"/>
  <c r="U667" i="26"/>
  <c r="V667" i="26"/>
  <c r="W667" i="26"/>
  <c r="X667" i="26"/>
  <c r="Y667" i="26"/>
  <c r="Z667" i="26"/>
  <c r="AA667" i="26"/>
  <c r="AB667" i="26"/>
  <c r="AC667" i="26"/>
  <c r="AD667" i="26"/>
  <c r="AE667" i="26"/>
  <c r="AF667" i="26"/>
  <c r="AG667" i="26"/>
  <c r="AH667" i="26"/>
  <c r="AI667" i="26"/>
  <c r="AK667" i="26"/>
  <c r="AL667" i="26"/>
  <c r="AM667" i="26"/>
  <c r="AN667" i="26"/>
  <c r="AO667" i="26"/>
  <c r="AP667" i="26"/>
  <c r="AQ667" i="26"/>
  <c r="AR667" i="26"/>
  <c r="T668" i="26"/>
  <c r="U668" i="26"/>
  <c r="V668" i="26"/>
  <c r="W668" i="26"/>
  <c r="X668" i="26"/>
  <c r="Y668" i="26"/>
  <c r="Z668" i="26"/>
  <c r="AA668" i="26"/>
  <c r="AB668" i="26"/>
  <c r="AC668" i="26"/>
  <c r="AD668" i="26"/>
  <c r="AE668" i="26"/>
  <c r="AF668" i="26"/>
  <c r="AG668" i="26"/>
  <c r="AH668" i="26"/>
  <c r="AI668" i="26"/>
  <c r="AK668" i="26"/>
  <c r="AL668" i="26"/>
  <c r="AM668" i="26"/>
  <c r="AN668" i="26"/>
  <c r="AO668" i="26"/>
  <c r="AP668" i="26"/>
  <c r="AQ668" i="26"/>
  <c r="AR668" i="26"/>
  <c r="T669" i="26"/>
  <c r="U669" i="26"/>
  <c r="V669" i="26"/>
  <c r="W669" i="26"/>
  <c r="X669" i="26"/>
  <c r="Y669" i="26"/>
  <c r="Z669" i="26"/>
  <c r="AA669" i="26"/>
  <c r="AB669" i="26"/>
  <c r="AC669" i="26"/>
  <c r="AD669" i="26"/>
  <c r="AE669" i="26"/>
  <c r="AF669" i="26"/>
  <c r="AG669" i="26"/>
  <c r="AH669" i="26"/>
  <c r="AI669" i="26"/>
  <c r="AK669" i="26"/>
  <c r="AL669" i="26"/>
  <c r="AM669" i="26"/>
  <c r="AN669" i="26"/>
  <c r="AO669" i="26"/>
  <c r="AP669" i="26"/>
  <c r="AQ669" i="26"/>
  <c r="AR669" i="26"/>
  <c r="T670" i="26"/>
  <c r="U670" i="26"/>
  <c r="V670" i="26"/>
  <c r="W670" i="26"/>
  <c r="X670" i="26"/>
  <c r="Y670" i="26"/>
  <c r="Z670" i="26"/>
  <c r="AA670" i="26"/>
  <c r="AB670" i="26"/>
  <c r="AC670" i="26"/>
  <c r="AD670" i="26"/>
  <c r="AE670" i="26"/>
  <c r="AF670" i="26"/>
  <c r="AG670" i="26"/>
  <c r="AH670" i="26"/>
  <c r="AI670" i="26"/>
  <c r="AK670" i="26"/>
  <c r="AL670" i="26"/>
  <c r="AM670" i="26"/>
  <c r="AN670" i="26"/>
  <c r="AO670" i="26"/>
  <c r="AP670" i="26"/>
  <c r="AQ670" i="26"/>
  <c r="AR670" i="26"/>
  <c r="T671" i="26"/>
  <c r="U671" i="26"/>
  <c r="V671" i="26"/>
  <c r="W671" i="26"/>
  <c r="X671" i="26"/>
  <c r="Y671" i="26"/>
  <c r="Z671" i="26"/>
  <c r="AA671" i="26"/>
  <c r="AB671" i="26"/>
  <c r="AC671" i="26"/>
  <c r="AD671" i="26"/>
  <c r="AE671" i="26"/>
  <c r="AF671" i="26"/>
  <c r="AG671" i="26"/>
  <c r="AH671" i="26"/>
  <c r="AI671" i="26"/>
  <c r="AK671" i="26"/>
  <c r="AL671" i="26"/>
  <c r="AM671" i="26"/>
  <c r="AN671" i="26"/>
  <c r="AO671" i="26"/>
  <c r="AP671" i="26"/>
  <c r="AQ671" i="26"/>
  <c r="AR671" i="26"/>
  <c r="T672" i="26"/>
  <c r="U672" i="26"/>
  <c r="V672" i="26"/>
  <c r="W672" i="26"/>
  <c r="X672" i="26"/>
  <c r="Y672" i="26"/>
  <c r="Z672" i="26"/>
  <c r="AA672" i="26"/>
  <c r="AB672" i="26"/>
  <c r="AC672" i="26"/>
  <c r="AD672" i="26"/>
  <c r="AE672" i="26"/>
  <c r="AF672" i="26"/>
  <c r="AG672" i="26"/>
  <c r="AH672" i="26"/>
  <c r="AI672" i="26"/>
  <c r="AK672" i="26"/>
  <c r="AL672" i="26"/>
  <c r="AM672" i="26"/>
  <c r="AN672" i="26"/>
  <c r="AO672" i="26"/>
  <c r="AP672" i="26"/>
  <c r="AQ672" i="26"/>
  <c r="AR672" i="26"/>
  <c r="T673" i="26"/>
  <c r="U673" i="26"/>
  <c r="V673" i="26"/>
  <c r="W673" i="26"/>
  <c r="X673" i="26"/>
  <c r="Y673" i="26"/>
  <c r="Z673" i="26"/>
  <c r="AA673" i="26"/>
  <c r="AB673" i="26"/>
  <c r="AC673" i="26"/>
  <c r="AD673" i="26"/>
  <c r="AE673" i="26"/>
  <c r="AF673" i="26"/>
  <c r="AG673" i="26"/>
  <c r="AH673" i="26"/>
  <c r="AI673" i="26"/>
  <c r="AK673" i="26"/>
  <c r="AL673" i="26"/>
  <c r="AM673" i="26"/>
  <c r="AN673" i="26"/>
  <c r="AO673" i="26"/>
  <c r="AP673" i="26"/>
  <c r="AQ673" i="26"/>
  <c r="AR673" i="26"/>
  <c r="T674" i="26"/>
  <c r="U674" i="26"/>
  <c r="V674" i="26"/>
  <c r="W674" i="26"/>
  <c r="X674" i="26"/>
  <c r="Y674" i="26"/>
  <c r="Z674" i="26"/>
  <c r="AA674" i="26"/>
  <c r="AB674" i="26"/>
  <c r="AC674" i="26"/>
  <c r="AD674" i="26"/>
  <c r="AE674" i="26"/>
  <c r="AF674" i="26"/>
  <c r="AG674" i="26"/>
  <c r="AH674" i="26"/>
  <c r="AI674" i="26"/>
  <c r="AK674" i="26"/>
  <c r="AL674" i="26"/>
  <c r="AM674" i="26"/>
  <c r="AN674" i="26"/>
  <c r="AO674" i="26"/>
  <c r="AP674" i="26"/>
  <c r="AQ674" i="26"/>
  <c r="AR674" i="26"/>
  <c r="T675" i="26"/>
  <c r="U675" i="26"/>
  <c r="V675" i="26"/>
  <c r="W675" i="26"/>
  <c r="X675" i="26"/>
  <c r="Y675" i="26"/>
  <c r="Z675" i="26"/>
  <c r="AA675" i="26"/>
  <c r="AB675" i="26"/>
  <c r="AC675" i="26"/>
  <c r="AD675" i="26"/>
  <c r="AE675" i="26"/>
  <c r="AF675" i="26"/>
  <c r="AG675" i="26"/>
  <c r="AH675" i="26"/>
  <c r="AI675" i="26"/>
  <c r="AK675" i="26"/>
  <c r="AL675" i="26"/>
  <c r="AM675" i="26"/>
  <c r="AN675" i="26"/>
  <c r="AO675" i="26"/>
  <c r="AP675" i="26"/>
  <c r="AQ675" i="26"/>
  <c r="AR675" i="26"/>
  <c r="T676" i="26"/>
  <c r="U676" i="26"/>
  <c r="V676" i="26"/>
  <c r="W676" i="26"/>
  <c r="X676" i="26"/>
  <c r="Y676" i="26"/>
  <c r="Z676" i="26"/>
  <c r="AA676" i="26"/>
  <c r="AB676" i="26"/>
  <c r="AC676" i="26"/>
  <c r="AD676" i="26"/>
  <c r="AE676" i="26"/>
  <c r="AF676" i="26"/>
  <c r="AG676" i="26"/>
  <c r="AH676" i="26"/>
  <c r="AI676" i="26"/>
  <c r="AK676" i="26"/>
  <c r="AL676" i="26"/>
  <c r="AM676" i="26"/>
  <c r="AN676" i="26"/>
  <c r="AO676" i="26"/>
  <c r="AP676" i="26"/>
  <c r="AQ676" i="26"/>
  <c r="AR676" i="26"/>
  <c r="T677" i="26"/>
  <c r="U677" i="26"/>
  <c r="V677" i="26"/>
  <c r="W677" i="26"/>
  <c r="X677" i="26"/>
  <c r="Y677" i="26"/>
  <c r="Z677" i="26"/>
  <c r="AA677" i="26"/>
  <c r="AB677" i="26"/>
  <c r="AC677" i="26"/>
  <c r="AD677" i="26"/>
  <c r="AE677" i="26"/>
  <c r="AF677" i="26"/>
  <c r="AG677" i="26"/>
  <c r="AH677" i="26"/>
  <c r="AI677" i="26"/>
  <c r="AK677" i="26"/>
  <c r="AL677" i="26"/>
  <c r="AM677" i="26"/>
  <c r="AN677" i="26"/>
  <c r="AO677" i="26"/>
  <c r="AP677" i="26"/>
  <c r="AQ677" i="26"/>
  <c r="AR677" i="26"/>
  <c r="T678" i="26"/>
  <c r="U678" i="26"/>
  <c r="V678" i="26"/>
  <c r="W678" i="26"/>
  <c r="X678" i="26"/>
  <c r="Y678" i="26"/>
  <c r="Z678" i="26"/>
  <c r="AA678" i="26"/>
  <c r="AB678" i="26"/>
  <c r="AC678" i="26"/>
  <c r="AD678" i="26"/>
  <c r="AE678" i="26"/>
  <c r="AF678" i="26"/>
  <c r="AG678" i="26"/>
  <c r="AH678" i="26"/>
  <c r="AI678" i="26"/>
  <c r="AK678" i="26"/>
  <c r="AL678" i="26"/>
  <c r="AM678" i="26"/>
  <c r="AN678" i="26"/>
  <c r="AO678" i="26"/>
  <c r="AP678" i="26"/>
  <c r="AQ678" i="26"/>
  <c r="AR678" i="26"/>
  <c r="T679" i="26"/>
  <c r="U679" i="26"/>
  <c r="V679" i="26"/>
  <c r="W679" i="26"/>
  <c r="X679" i="26"/>
  <c r="Y679" i="26"/>
  <c r="Z679" i="26"/>
  <c r="AA679" i="26"/>
  <c r="AB679" i="26"/>
  <c r="AC679" i="26"/>
  <c r="AD679" i="26"/>
  <c r="AE679" i="26"/>
  <c r="AF679" i="26"/>
  <c r="AG679" i="26"/>
  <c r="AH679" i="26"/>
  <c r="AI679" i="26"/>
  <c r="AK679" i="26"/>
  <c r="AL679" i="26"/>
  <c r="AM679" i="26"/>
  <c r="AN679" i="26"/>
  <c r="AO679" i="26"/>
  <c r="AP679" i="26"/>
  <c r="AQ679" i="26"/>
  <c r="AR679" i="26"/>
  <c r="T680" i="26"/>
  <c r="U680" i="26"/>
  <c r="V680" i="26"/>
  <c r="W680" i="26"/>
  <c r="X680" i="26"/>
  <c r="Y680" i="26"/>
  <c r="Z680" i="26"/>
  <c r="AA680" i="26"/>
  <c r="AB680" i="26"/>
  <c r="AC680" i="26"/>
  <c r="AD680" i="26"/>
  <c r="AE680" i="26"/>
  <c r="AF680" i="26"/>
  <c r="AG680" i="26"/>
  <c r="AH680" i="26"/>
  <c r="AI680" i="26"/>
  <c r="AK680" i="26"/>
  <c r="AL680" i="26"/>
  <c r="AM680" i="26"/>
  <c r="AN680" i="26"/>
  <c r="AO680" i="26"/>
  <c r="AP680" i="26"/>
  <c r="AQ680" i="26"/>
  <c r="AR680" i="26"/>
  <c r="T681" i="26"/>
  <c r="U681" i="26"/>
  <c r="V681" i="26"/>
  <c r="W681" i="26"/>
  <c r="X681" i="26"/>
  <c r="Y681" i="26"/>
  <c r="Z681" i="26"/>
  <c r="AA681" i="26"/>
  <c r="AB681" i="26"/>
  <c r="AC681" i="26"/>
  <c r="AD681" i="26"/>
  <c r="AE681" i="26"/>
  <c r="AF681" i="26"/>
  <c r="AG681" i="26"/>
  <c r="AH681" i="26"/>
  <c r="AI681" i="26"/>
  <c r="AK681" i="26"/>
  <c r="AL681" i="26"/>
  <c r="AM681" i="26"/>
  <c r="AN681" i="26"/>
  <c r="AO681" i="26"/>
  <c r="AP681" i="26"/>
  <c r="AQ681" i="26"/>
  <c r="AR681" i="26"/>
  <c r="T682" i="26"/>
  <c r="U682" i="26"/>
  <c r="V682" i="26"/>
  <c r="W682" i="26"/>
  <c r="X682" i="26"/>
  <c r="Y682" i="26"/>
  <c r="Z682" i="26"/>
  <c r="AA682" i="26"/>
  <c r="AB682" i="26"/>
  <c r="AC682" i="26"/>
  <c r="AD682" i="26"/>
  <c r="AE682" i="26"/>
  <c r="AF682" i="26"/>
  <c r="AG682" i="26"/>
  <c r="AH682" i="26"/>
  <c r="AI682" i="26"/>
  <c r="AK682" i="26"/>
  <c r="AL682" i="26"/>
  <c r="AM682" i="26"/>
  <c r="AN682" i="26"/>
  <c r="AO682" i="26"/>
  <c r="AP682" i="26"/>
  <c r="AQ682" i="26"/>
  <c r="AR682" i="26"/>
  <c r="T683" i="26"/>
  <c r="U683" i="26"/>
  <c r="V683" i="26"/>
  <c r="W683" i="26"/>
  <c r="X683" i="26"/>
  <c r="Y683" i="26"/>
  <c r="Z683" i="26"/>
  <c r="AA683" i="26"/>
  <c r="AB683" i="26"/>
  <c r="AC683" i="26"/>
  <c r="AD683" i="26"/>
  <c r="AE683" i="26"/>
  <c r="AF683" i="26"/>
  <c r="AG683" i="26"/>
  <c r="AH683" i="26"/>
  <c r="AI683" i="26"/>
  <c r="AK683" i="26"/>
  <c r="AL683" i="26"/>
  <c r="AM683" i="26"/>
  <c r="AN683" i="26"/>
  <c r="AO683" i="26"/>
  <c r="AP683" i="26"/>
  <c r="AQ683" i="26"/>
  <c r="AR683" i="26"/>
  <c r="T684" i="26"/>
  <c r="U684" i="26"/>
  <c r="V684" i="26"/>
  <c r="W684" i="26"/>
  <c r="X684" i="26"/>
  <c r="Y684" i="26"/>
  <c r="Z684" i="26"/>
  <c r="AA684" i="26"/>
  <c r="AB684" i="26"/>
  <c r="AC684" i="26"/>
  <c r="AD684" i="26"/>
  <c r="AE684" i="26"/>
  <c r="AF684" i="26"/>
  <c r="AG684" i="26"/>
  <c r="AH684" i="26"/>
  <c r="AI684" i="26"/>
  <c r="AK684" i="26"/>
  <c r="AL684" i="26"/>
  <c r="AM684" i="26"/>
  <c r="AN684" i="26"/>
  <c r="AO684" i="26"/>
  <c r="AP684" i="26"/>
  <c r="AQ684" i="26"/>
  <c r="AR684" i="26"/>
  <c r="T685" i="26"/>
  <c r="U685" i="26"/>
  <c r="V685" i="26"/>
  <c r="W685" i="26"/>
  <c r="X685" i="26"/>
  <c r="Y685" i="26"/>
  <c r="Z685" i="26"/>
  <c r="AA685" i="26"/>
  <c r="AB685" i="26"/>
  <c r="AC685" i="26"/>
  <c r="AD685" i="26"/>
  <c r="AE685" i="26"/>
  <c r="AF685" i="26"/>
  <c r="AO685" i="26" s="1"/>
  <c r="AG685" i="26"/>
  <c r="AH685" i="26"/>
  <c r="AQ685" i="26" s="1"/>
  <c r="AI685" i="26"/>
  <c r="AN685" i="26"/>
  <c r="AP685" i="26"/>
  <c r="AR685" i="26"/>
  <c r="T686" i="26"/>
  <c r="U686" i="26"/>
  <c r="V686" i="26"/>
  <c r="W686" i="26"/>
  <c r="X686" i="26"/>
  <c r="Y686" i="26"/>
  <c r="Z686" i="26"/>
  <c r="AA686" i="26"/>
  <c r="AB686" i="26"/>
  <c r="AC686" i="26"/>
  <c r="AD686" i="26"/>
  <c r="AE686" i="26"/>
  <c r="AF686" i="26"/>
  <c r="AG686" i="26"/>
  <c r="AH686" i="26"/>
  <c r="AI686" i="26"/>
  <c r="AK686" i="26"/>
  <c r="AL686" i="26"/>
  <c r="AM686" i="26"/>
  <c r="AN686" i="26"/>
  <c r="AO686" i="26"/>
  <c r="AP686" i="26"/>
  <c r="AQ686" i="26"/>
  <c r="AR686" i="26"/>
  <c r="T687" i="26"/>
  <c r="U687" i="26"/>
  <c r="V687" i="26"/>
  <c r="W687" i="26"/>
  <c r="X687" i="26"/>
  <c r="Y687" i="26"/>
  <c r="Z687" i="26"/>
  <c r="AA687" i="26"/>
  <c r="AB687" i="26"/>
  <c r="AC687" i="26"/>
  <c r="AD687" i="26"/>
  <c r="AE687" i="26"/>
  <c r="AF687" i="26"/>
  <c r="AG687" i="26"/>
  <c r="AH687" i="26"/>
  <c r="AI687" i="26"/>
  <c r="AR687" i="26" s="1"/>
  <c r="AK687" i="26"/>
  <c r="AL687" i="26"/>
  <c r="AM687" i="26"/>
  <c r="AN687" i="26"/>
  <c r="AO687" i="26"/>
  <c r="AP687" i="26"/>
  <c r="AQ687" i="26"/>
  <c r="T688" i="26"/>
  <c r="U688" i="26"/>
  <c r="V688" i="26"/>
  <c r="W688" i="26"/>
  <c r="X688" i="26"/>
  <c r="Y688" i="26"/>
  <c r="Z688" i="26"/>
  <c r="AA688" i="26"/>
  <c r="AB688" i="26"/>
  <c r="AC688" i="26"/>
  <c r="AD688" i="26"/>
  <c r="AE688" i="26"/>
  <c r="AF688" i="26"/>
  <c r="AG688" i="26"/>
  <c r="AH688" i="26"/>
  <c r="AI688" i="26"/>
  <c r="AR688" i="26" s="1"/>
  <c r="AK688" i="26"/>
  <c r="AL688" i="26"/>
  <c r="AM688" i="26"/>
  <c r="AN688" i="26"/>
  <c r="AO688" i="26"/>
  <c r="AP688" i="26"/>
  <c r="AQ688" i="26"/>
  <c r="T689" i="26"/>
  <c r="U689" i="26"/>
  <c r="V689" i="26"/>
  <c r="W689" i="26"/>
  <c r="X689" i="26"/>
  <c r="Y689" i="26"/>
  <c r="Z689" i="26"/>
  <c r="AA689" i="26"/>
  <c r="AB689" i="26"/>
  <c r="AC689" i="26"/>
  <c r="AD689" i="26"/>
  <c r="AE689" i="26"/>
  <c r="AF689" i="26"/>
  <c r="AG689" i="26"/>
  <c r="AH689" i="26"/>
  <c r="AI689" i="26"/>
  <c r="AR689" i="26" s="1"/>
  <c r="AK689" i="26"/>
  <c r="AL689" i="26"/>
  <c r="AM689" i="26"/>
  <c r="AN689" i="26"/>
  <c r="AO689" i="26"/>
  <c r="AP689" i="26"/>
  <c r="AQ689" i="26"/>
  <c r="T690" i="26"/>
  <c r="U690" i="26"/>
  <c r="V690" i="26"/>
  <c r="W690" i="26"/>
  <c r="X690" i="26"/>
  <c r="Y690" i="26"/>
  <c r="Z690" i="26"/>
  <c r="AA690" i="26"/>
  <c r="AN690" i="26" s="1"/>
  <c r="AB690" i="26"/>
  <c r="AC690" i="26"/>
  <c r="AD690" i="26"/>
  <c r="AE690" i="26"/>
  <c r="AF690" i="26"/>
  <c r="AO690" i="26" s="1"/>
  <c r="AG690" i="26"/>
  <c r="AH690" i="26"/>
  <c r="AQ690" i="26" s="1"/>
  <c r="AI690" i="26"/>
  <c r="AR690" i="26" s="1"/>
  <c r="AK690" i="26"/>
  <c r="AL690" i="26"/>
  <c r="AM690" i="26"/>
  <c r="AP690" i="26"/>
  <c r="T691" i="26"/>
  <c r="U691" i="26"/>
  <c r="V691" i="26"/>
  <c r="W691" i="26"/>
  <c r="X691" i="26"/>
  <c r="Y691" i="26"/>
  <c r="Z691" i="26"/>
  <c r="AA691" i="26"/>
  <c r="AB691" i="26"/>
  <c r="AC691" i="26"/>
  <c r="AD691" i="26"/>
  <c r="AE691" i="26"/>
  <c r="AF691" i="26"/>
  <c r="AG691" i="26"/>
  <c r="AH691" i="26"/>
  <c r="AI691" i="26"/>
  <c r="AK691" i="26"/>
  <c r="AL691" i="26"/>
  <c r="AM691" i="26"/>
  <c r="AN691" i="26"/>
  <c r="AO691" i="26"/>
  <c r="AP691" i="26"/>
  <c r="AQ691" i="26"/>
  <c r="AR691" i="26"/>
  <c r="T692" i="26"/>
  <c r="U692" i="26"/>
  <c r="V692" i="26"/>
  <c r="AM692" i="26" s="1"/>
  <c r="W692" i="26"/>
  <c r="X692" i="26"/>
  <c r="Y692" i="26"/>
  <c r="Z692" i="26"/>
  <c r="AA692" i="26"/>
  <c r="AB692" i="26"/>
  <c r="AC692" i="26"/>
  <c r="AD692" i="26"/>
  <c r="AE692" i="26"/>
  <c r="AF692" i="26"/>
  <c r="AO692" i="26" s="1"/>
  <c r="AG692" i="26"/>
  <c r="AP692" i="26" s="1"/>
  <c r="AH692" i="26"/>
  <c r="AI692" i="26"/>
  <c r="AR692" i="26" s="1"/>
  <c r="AK692" i="26"/>
  <c r="AQ692" i="26"/>
  <c r="T693" i="26"/>
  <c r="U693" i="26"/>
  <c r="V693" i="26"/>
  <c r="W693" i="26"/>
  <c r="X693" i="26"/>
  <c r="Y693" i="26"/>
  <c r="Z693" i="26"/>
  <c r="AA693" i="26"/>
  <c r="AB693" i="26"/>
  <c r="AC693" i="26"/>
  <c r="AD693" i="26"/>
  <c r="AE693" i="26"/>
  <c r="AF693" i="26"/>
  <c r="AG693" i="26"/>
  <c r="AH693" i="26"/>
  <c r="AI693" i="26"/>
  <c r="AR693" i="26" s="1"/>
  <c r="AK693" i="26"/>
  <c r="AL693" i="26"/>
  <c r="AM693" i="26"/>
  <c r="AN693" i="26"/>
  <c r="AO693" i="26"/>
  <c r="AP693" i="26"/>
  <c r="AQ693" i="26"/>
  <c r="T694" i="26"/>
  <c r="U694" i="26"/>
  <c r="V694" i="26"/>
  <c r="W694" i="26"/>
  <c r="X694" i="26"/>
  <c r="Y694" i="26"/>
  <c r="Z694" i="26"/>
  <c r="AA694" i="26"/>
  <c r="AB694" i="26"/>
  <c r="AC694" i="26"/>
  <c r="AD694" i="26"/>
  <c r="AE694" i="26"/>
  <c r="AF694" i="26"/>
  <c r="AG694" i="26"/>
  <c r="AH694" i="26"/>
  <c r="AI694" i="26"/>
  <c r="AR694" i="26" s="1"/>
  <c r="AK694" i="26"/>
  <c r="AL694" i="26"/>
  <c r="AM694" i="26"/>
  <c r="AN694" i="26"/>
  <c r="AO694" i="26"/>
  <c r="AP694" i="26"/>
  <c r="AQ694" i="26"/>
  <c r="T695" i="26"/>
  <c r="U695" i="26"/>
  <c r="V695" i="26"/>
  <c r="W695" i="26"/>
  <c r="X695" i="26"/>
  <c r="Y695" i="26"/>
  <c r="Z695" i="26"/>
  <c r="AA695" i="26"/>
  <c r="AB695" i="26"/>
  <c r="AC695" i="26"/>
  <c r="AD695" i="26"/>
  <c r="AE695" i="26"/>
  <c r="AF695" i="26"/>
  <c r="AG695" i="26"/>
  <c r="AH695" i="26"/>
  <c r="AI695" i="26"/>
  <c r="AR695" i="26" s="1"/>
  <c r="AK695" i="26"/>
  <c r="AL695" i="26"/>
  <c r="AM695" i="26"/>
  <c r="AN695" i="26"/>
  <c r="AO695" i="26"/>
  <c r="AP695" i="26"/>
  <c r="AQ695" i="26"/>
  <c r="T696" i="26"/>
  <c r="U696" i="26"/>
  <c r="V696" i="26"/>
  <c r="W696" i="26"/>
  <c r="X696" i="26"/>
  <c r="Y696" i="26"/>
  <c r="Z696" i="26"/>
  <c r="AA696" i="26"/>
  <c r="AB696" i="26"/>
  <c r="AC696" i="26"/>
  <c r="AD696" i="26"/>
  <c r="AE696" i="26"/>
  <c r="AF696" i="26"/>
  <c r="AG696" i="26"/>
  <c r="AH696" i="26"/>
  <c r="AI696" i="26"/>
  <c r="AR696" i="26" s="1"/>
  <c r="AK696" i="26"/>
  <c r="AL696" i="26"/>
  <c r="AM696" i="26"/>
  <c r="AN696" i="26"/>
  <c r="AO696" i="26"/>
  <c r="AP696" i="26"/>
  <c r="AQ696" i="26"/>
  <c r="T697" i="26"/>
  <c r="U697" i="26"/>
  <c r="V697" i="26"/>
  <c r="W697" i="26"/>
  <c r="X697" i="26"/>
  <c r="Y697" i="26"/>
  <c r="Z697" i="26"/>
  <c r="AA697" i="26"/>
  <c r="AB697" i="26"/>
  <c r="AC697" i="26"/>
  <c r="AD697" i="26"/>
  <c r="AE697" i="26"/>
  <c r="AF697" i="26"/>
  <c r="AG697" i="26"/>
  <c r="AH697" i="26"/>
  <c r="AI697" i="26"/>
  <c r="AK697" i="26"/>
  <c r="AL697" i="26"/>
  <c r="AM697" i="26"/>
  <c r="AN697" i="26"/>
  <c r="AO697" i="26"/>
  <c r="AP697" i="26"/>
  <c r="AQ697" i="26"/>
  <c r="AR697" i="26"/>
  <c r="T698" i="26"/>
  <c r="U698" i="26"/>
  <c r="V698" i="26"/>
  <c r="W698" i="26"/>
  <c r="X698" i="26"/>
  <c r="Y698" i="26"/>
  <c r="Z698" i="26"/>
  <c r="AA698" i="26"/>
  <c r="AB698" i="26"/>
  <c r="AC698" i="26"/>
  <c r="AD698" i="26"/>
  <c r="AE698" i="26"/>
  <c r="AF698" i="26"/>
  <c r="AO698" i="26" s="1"/>
  <c r="AG698" i="26"/>
  <c r="AP698" i="26" s="1"/>
  <c r="AH698" i="26"/>
  <c r="AI698" i="26"/>
  <c r="AR698" i="26" s="1"/>
  <c r="AK698" i="26"/>
  <c r="AM698" i="26"/>
  <c r="AQ698" i="26"/>
  <c r="T699" i="26"/>
  <c r="U699" i="26"/>
  <c r="V699" i="26"/>
  <c r="W699" i="26"/>
  <c r="X699" i="26"/>
  <c r="Y699" i="26"/>
  <c r="Z699" i="26"/>
  <c r="AA699" i="26"/>
  <c r="AB699" i="26"/>
  <c r="AC699" i="26"/>
  <c r="AD699" i="26"/>
  <c r="AE699" i="26"/>
  <c r="AF699" i="26"/>
  <c r="AG699" i="26"/>
  <c r="AH699" i="26"/>
  <c r="AI699" i="26"/>
  <c r="AR699" i="26" s="1"/>
  <c r="AK699" i="26"/>
  <c r="AL699" i="26"/>
  <c r="AM699" i="26"/>
  <c r="AN699" i="26"/>
  <c r="AO699" i="26"/>
  <c r="AP699" i="26"/>
  <c r="AQ699" i="26"/>
  <c r="T700" i="26"/>
  <c r="U700" i="26"/>
  <c r="V700" i="26"/>
  <c r="W700" i="26"/>
  <c r="X700" i="26"/>
  <c r="Y700" i="26"/>
  <c r="Z700" i="26"/>
  <c r="AA700" i="26"/>
  <c r="AN700" i="26" s="1"/>
  <c r="AB700" i="26"/>
  <c r="AC700" i="26"/>
  <c r="AD700" i="26"/>
  <c r="AE700" i="26"/>
  <c r="AF700" i="26"/>
  <c r="AO700" i="26" s="1"/>
  <c r="AG700" i="26"/>
  <c r="AH700" i="26"/>
  <c r="AQ700" i="26" s="1"/>
  <c r="AI700" i="26"/>
  <c r="AR700" i="26" s="1"/>
  <c r="AK700" i="26"/>
  <c r="AL700" i="26"/>
  <c r="AM700" i="26"/>
  <c r="AP700" i="26"/>
  <c r="T701" i="26"/>
  <c r="U701" i="26"/>
  <c r="V701" i="26"/>
  <c r="W701" i="26"/>
  <c r="X701" i="26"/>
  <c r="Y701" i="26"/>
  <c r="Z701" i="26"/>
  <c r="AA701" i="26"/>
  <c r="AB701" i="26"/>
  <c r="AC701" i="26"/>
  <c r="AD701" i="26"/>
  <c r="AE701" i="26"/>
  <c r="AF701" i="26"/>
  <c r="AG701" i="26"/>
  <c r="AH701" i="26"/>
  <c r="AI701" i="26"/>
  <c r="AR701" i="26" s="1"/>
  <c r="AK701" i="26"/>
  <c r="AL701" i="26"/>
  <c r="AM701" i="26"/>
  <c r="AN701" i="26"/>
  <c r="AO701" i="26"/>
  <c r="AP701" i="26"/>
  <c r="AQ701" i="26"/>
  <c r="T702" i="26"/>
  <c r="U702" i="26"/>
  <c r="V702" i="26"/>
  <c r="W702" i="26"/>
  <c r="X702" i="26"/>
  <c r="Y702" i="26"/>
  <c r="Z702" i="26"/>
  <c r="AA702" i="26"/>
  <c r="AB702" i="26"/>
  <c r="AC702" i="26"/>
  <c r="AD702" i="26"/>
  <c r="AE702" i="26"/>
  <c r="AF702" i="26"/>
  <c r="AG702" i="26"/>
  <c r="AH702" i="26"/>
  <c r="AI702" i="26"/>
  <c r="AR702" i="26" s="1"/>
  <c r="AK702" i="26"/>
  <c r="AL702" i="26"/>
  <c r="AM702" i="26"/>
  <c r="AN702" i="26"/>
  <c r="AO702" i="26"/>
  <c r="AP702" i="26"/>
  <c r="AQ702" i="26"/>
  <c r="T703" i="26"/>
  <c r="U703" i="26"/>
  <c r="V703" i="26"/>
  <c r="W703" i="26"/>
  <c r="X703" i="26"/>
  <c r="Y703" i="26"/>
  <c r="Z703" i="26"/>
  <c r="AA703" i="26"/>
  <c r="AB703" i="26"/>
  <c r="AC703" i="26"/>
  <c r="AD703" i="26"/>
  <c r="AE703" i="26"/>
  <c r="AF703" i="26"/>
  <c r="AG703" i="26"/>
  <c r="AH703" i="26"/>
  <c r="AI703" i="26"/>
  <c r="AR703" i="26" s="1"/>
  <c r="AK703" i="26"/>
  <c r="AL703" i="26"/>
  <c r="AM703" i="26"/>
  <c r="AN703" i="26"/>
  <c r="AO703" i="26"/>
  <c r="AP703" i="26"/>
  <c r="AQ703" i="26"/>
  <c r="T704" i="26"/>
  <c r="U704" i="26"/>
  <c r="V704" i="26"/>
  <c r="W704" i="26"/>
  <c r="X704" i="26"/>
  <c r="Y704" i="26"/>
  <c r="Z704" i="26"/>
  <c r="AA704" i="26"/>
  <c r="AB704" i="26"/>
  <c r="AC704" i="26"/>
  <c r="AD704" i="26"/>
  <c r="AE704" i="26"/>
  <c r="AF704" i="26"/>
  <c r="AG704" i="26"/>
  <c r="AH704" i="26"/>
  <c r="AI704" i="26"/>
  <c r="AR704" i="26" s="1"/>
  <c r="AK704" i="26"/>
  <c r="AL704" i="26"/>
  <c r="AM704" i="26"/>
  <c r="AN704" i="26"/>
  <c r="AO704" i="26"/>
  <c r="AP704" i="26"/>
  <c r="AQ704" i="26"/>
  <c r="T705" i="26"/>
  <c r="U705" i="26"/>
  <c r="V705" i="26"/>
  <c r="W705" i="26"/>
  <c r="X705" i="26"/>
  <c r="Y705" i="26"/>
  <c r="Z705" i="26"/>
  <c r="AA705" i="26"/>
  <c r="AB705" i="26"/>
  <c r="AC705" i="26"/>
  <c r="AD705" i="26"/>
  <c r="AE705" i="26"/>
  <c r="AF705" i="26"/>
  <c r="AO705" i="26" s="1"/>
  <c r="AG705" i="26"/>
  <c r="AH705" i="26"/>
  <c r="AQ705" i="26" s="1"/>
  <c r="AI705" i="26"/>
  <c r="AR705" i="26" s="1"/>
  <c r="AK705" i="26"/>
  <c r="AL705" i="26"/>
  <c r="AM705" i="26"/>
  <c r="AP705" i="26"/>
  <c r="T706" i="26"/>
  <c r="U706" i="26"/>
  <c r="V706" i="26"/>
  <c r="W706" i="26"/>
  <c r="X706" i="26"/>
  <c r="Y706" i="26"/>
  <c r="Z706" i="26"/>
  <c r="AA706" i="26"/>
  <c r="AB706" i="26"/>
  <c r="AC706" i="26"/>
  <c r="AD706" i="26"/>
  <c r="AE706" i="26"/>
  <c r="AF706" i="26"/>
  <c r="AG706" i="26"/>
  <c r="AH706" i="26"/>
  <c r="AI706" i="26"/>
  <c r="AR706" i="26" s="1"/>
  <c r="AK706" i="26"/>
  <c r="AL706" i="26"/>
  <c r="AM706" i="26"/>
  <c r="AN706" i="26"/>
  <c r="AO706" i="26"/>
  <c r="AP706" i="26"/>
  <c r="AQ706" i="26"/>
  <c r="T707" i="26"/>
  <c r="U707" i="26"/>
  <c r="V707" i="26"/>
  <c r="W707" i="26"/>
  <c r="X707" i="26"/>
  <c r="Y707" i="26"/>
  <c r="Z707" i="26"/>
  <c r="AA707" i="26"/>
  <c r="AB707" i="26"/>
  <c r="AC707" i="26"/>
  <c r="AD707" i="26"/>
  <c r="AE707" i="26"/>
  <c r="AF707" i="26"/>
  <c r="AG707" i="26"/>
  <c r="AH707" i="26"/>
  <c r="AI707" i="26"/>
  <c r="AR707" i="26" s="1"/>
  <c r="AK707" i="26"/>
  <c r="AL707" i="26"/>
  <c r="AM707" i="26"/>
  <c r="AN707" i="26"/>
  <c r="AO707" i="26"/>
  <c r="AP707" i="26"/>
  <c r="AQ707" i="26"/>
  <c r="T708" i="26"/>
  <c r="U708" i="26"/>
  <c r="V708" i="26"/>
  <c r="W708" i="26"/>
  <c r="X708" i="26"/>
  <c r="Y708" i="26"/>
  <c r="Z708" i="26"/>
  <c r="AA708" i="26"/>
  <c r="AN708" i="26" s="1"/>
  <c r="AB708" i="26"/>
  <c r="AC708" i="26"/>
  <c r="AD708" i="26"/>
  <c r="AE708" i="26"/>
  <c r="AF708" i="26"/>
  <c r="AG708" i="26"/>
  <c r="AP708" i="26" s="1"/>
  <c r="AH708" i="26"/>
  <c r="AQ708" i="26" s="1"/>
  <c r="AI708" i="26"/>
  <c r="AR708" i="26" s="1"/>
  <c r="AK708" i="26"/>
  <c r="AL708" i="26"/>
  <c r="AM708" i="26"/>
  <c r="AO708" i="26"/>
  <c r="T709" i="26"/>
  <c r="U709" i="26"/>
  <c r="V709" i="26"/>
  <c r="W709" i="26"/>
  <c r="X709" i="26"/>
  <c r="Y709" i="26"/>
  <c r="Z709" i="26"/>
  <c r="AA709" i="26"/>
  <c r="AB709" i="26"/>
  <c r="AC709" i="26"/>
  <c r="AD709" i="26"/>
  <c r="AE709" i="26"/>
  <c r="AF709" i="26"/>
  <c r="AG709" i="26"/>
  <c r="AH709" i="26"/>
  <c r="AI709" i="26"/>
  <c r="AK709" i="26"/>
  <c r="AL709" i="26"/>
  <c r="AM709" i="26"/>
  <c r="AN709" i="26"/>
  <c r="AO709" i="26"/>
  <c r="AP709" i="26"/>
  <c r="AQ709" i="26"/>
  <c r="AR709" i="26"/>
  <c r="T710" i="26"/>
  <c r="U710" i="26"/>
  <c r="V710" i="26"/>
  <c r="W710" i="26"/>
  <c r="X710" i="26"/>
  <c r="Y710" i="26"/>
  <c r="Z710" i="26"/>
  <c r="AA710" i="26"/>
  <c r="AB710" i="26"/>
  <c r="AC710" i="26"/>
  <c r="AD710" i="26"/>
  <c r="AE710" i="26"/>
  <c r="AF710" i="26"/>
  <c r="AG710" i="26"/>
  <c r="AH710" i="26"/>
  <c r="AI710" i="26"/>
  <c r="AR710" i="26" s="1"/>
  <c r="AK710" i="26"/>
  <c r="AL710" i="26"/>
  <c r="AM710" i="26"/>
  <c r="AN710" i="26"/>
  <c r="AO710" i="26"/>
  <c r="AP710" i="26"/>
  <c r="AQ710" i="26"/>
  <c r="T711" i="26"/>
  <c r="U711" i="26"/>
  <c r="V711" i="26"/>
  <c r="W711" i="26"/>
  <c r="X711" i="26"/>
  <c r="Y711" i="26"/>
  <c r="Z711" i="26"/>
  <c r="AA711" i="26"/>
  <c r="AB711" i="26"/>
  <c r="AC711" i="26"/>
  <c r="AD711" i="26"/>
  <c r="AE711" i="26"/>
  <c r="AF711" i="26"/>
  <c r="AG711" i="26"/>
  <c r="AH711" i="26"/>
  <c r="AI711" i="26"/>
  <c r="AR711" i="26" s="1"/>
  <c r="AK711" i="26"/>
  <c r="AL711" i="26"/>
  <c r="AM711" i="26"/>
  <c r="AN711" i="26"/>
  <c r="AO711" i="26"/>
  <c r="AP711" i="26"/>
  <c r="AQ711" i="26"/>
  <c r="T712" i="26"/>
  <c r="U712" i="26"/>
  <c r="V712" i="26"/>
  <c r="W712" i="26"/>
  <c r="X712" i="26"/>
  <c r="Y712" i="26"/>
  <c r="Z712" i="26"/>
  <c r="AA712" i="26"/>
  <c r="AB712" i="26"/>
  <c r="AC712" i="26"/>
  <c r="AD712" i="26"/>
  <c r="AE712" i="26"/>
  <c r="AF712" i="26"/>
  <c r="AG712" i="26"/>
  <c r="AH712" i="26"/>
  <c r="AI712" i="26"/>
  <c r="AR712" i="26" s="1"/>
  <c r="AK712" i="26"/>
  <c r="AL712" i="26"/>
  <c r="AM712" i="26"/>
  <c r="AN712" i="26"/>
  <c r="AO712" i="26"/>
  <c r="AP712" i="26"/>
  <c r="AQ712" i="26"/>
  <c r="T713" i="26"/>
  <c r="U713" i="26"/>
  <c r="V713" i="26"/>
  <c r="W713" i="26"/>
  <c r="X713" i="26"/>
  <c r="Y713" i="26"/>
  <c r="Z713" i="26"/>
  <c r="AA713" i="26"/>
  <c r="AB713" i="26"/>
  <c r="AC713" i="26"/>
  <c r="AD713" i="26"/>
  <c r="AE713" i="26"/>
  <c r="AF713" i="26"/>
  <c r="AG713" i="26"/>
  <c r="AH713" i="26"/>
  <c r="AI713" i="26"/>
  <c r="AR713" i="26" s="1"/>
  <c r="AK713" i="26"/>
  <c r="AL713" i="26"/>
  <c r="AM713" i="26"/>
  <c r="AN713" i="26"/>
  <c r="AO713" i="26"/>
  <c r="AP713" i="26"/>
  <c r="AQ713" i="26"/>
  <c r="T714" i="26"/>
  <c r="U714" i="26"/>
  <c r="V714" i="26"/>
  <c r="W714" i="26"/>
  <c r="X714" i="26"/>
  <c r="Y714" i="26"/>
  <c r="Z714" i="26"/>
  <c r="AA714" i="26"/>
  <c r="AN714" i="26" s="1"/>
  <c r="AB714" i="26"/>
  <c r="AC714" i="26"/>
  <c r="AD714" i="26"/>
  <c r="AE714" i="26"/>
  <c r="AF714" i="26"/>
  <c r="AO714" i="26" s="1"/>
  <c r="AG714" i="26"/>
  <c r="AP714" i="26" s="1"/>
  <c r="AH714" i="26"/>
  <c r="AQ714" i="26" s="1"/>
  <c r="AI714" i="26"/>
  <c r="AR714" i="26" s="1"/>
  <c r="AK714" i="26"/>
  <c r="AL714" i="26"/>
  <c r="AM714" i="26"/>
  <c r="T715" i="26"/>
  <c r="U715" i="26"/>
  <c r="V715" i="26"/>
  <c r="W715" i="26"/>
  <c r="X715" i="26"/>
  <c r="Y715" i="26"/>
  <c r="Z715" i="26"/>
  <c r="AA715" i="26"/>
  <c r="AB715" i="26"/>
  <c r="AC715" i="26"/>
  <c r="AD715" i="26"/>
  <c r="AE715" i="26"/>
  <c r="AF715" i="26"/>
  <c r="AG715" i="26"/>
  <c r="AP715" i="26" s="1"/>
  <c r="AH715" i="26"/>
  <c r="AI715" i="26"/>
  <c r="AR715" i="26" s="1"/>
  <c r="AK715" i="26"/>
  <c r="AL715" i="26"/>
  <c r="AM715" i="26"/>
  <c r="AN715" i="26"/>
  <c r="AO715" i="26"/>
  <c r="AQ715" i="26"/>
  <c r="T716" i="26"/>
  <c r="U716" i="26"/>
  <c r="V716" i="26"/>
  <c r="W716" i="26"/>
  <c r="X716" i="26"/>
  <c r="Y716" i="26"/>
  <c r="Z716" i="26"/>
  <c r="AA716" i="26"/>
  <c r="AB716" i="26"/>
  <c r="AC716" i="26"/>
  <c r="AD716" i="26"/>
  <c r="AE716" i="26"/>
  <c r="AF716" i="26"/>
  <c r="AG716" i="26"/>
  <c r="AH716" i="26"/>
  <c r="AI716" i="26"/>
  <c r="AK716" i="26"/>
  <c r="AL716" i="26"/>
  <c r="AM716" i="26"/>
  <c r="AN716" i="26"/>
  <c r="AO716" i="26"/>
  <c r="AP716" i="26"/>
  <c r="AQ716" i="26"/>
  <c r="AR716" i="26"/>
  <c r="T717" i="26"/>
  <c r="U717" i="26"/>
  <c r="V717" i="26"/>
  <c r="W717" i="26"/>
  <c r="X717" i="26"/>
  <c r="Y717" i="26"/>
  <c r="Z717" i="26"/>
  <c r="AA717" i="26"/>
  <c r="AB717" i="26"/>
  <c r="AC717" i="26"/>
  <c r="AD717" i="26"/>
  <c r="AE717" i="26"/>
  <c r="AF717" i="26"/>
  <c r="AG717" i="26"/>
  <c r="AH717" i="26"/>
  <c r="AI717" i="26"/>
  <c r="AK717" i="26"/>
  <c r="AL717" i="26"/>
  <c r="AM717" i="26"/>
  <c r="AN717" i="26"/>
  <c r="AO717" i="26"/>
  <c r="AP717" i="26"/>
  <c r="AQ717" i="26"/>
  <c r="AR717" i="26"/>
  <c r="T718" i="26"/>
  <c r="U718" i="26"/>
  <c r="V718" i="26"/>
  <c r="W718" i="26"/>
  <c r="X718" i="26"/>
  <c r="Y718" i="26"/>
  <c r="Z718" i="26"/>
  <c r="AA718" i="26"/>
  <c r="AB718" i="26"/>
  <c r="AC718" i="26"/>
  <c r="AD718" i="26"/>
  <c r="AE718" i="26"/>
  <c r="AF718" i="26"/>
  <c r="AG718" i="26"/>
  <c r="AH718" i="26"/>
  <c r="AI718" i="26"/>
  <c r="AR718" i="26" s="1"/>
  <c r="AK718" i="26"/>
  <c r="AL718" i="26"/>
  <c r="AM718" i="26"/>
  <c r="AN718" i="26"/>
  <c r="AO718" i="26"/>
  <c r="AP718" i="26"/>
  <c r="AQ718" i="26"/>
  <c r="T719" i="26"/>
  <c r="U719" i="26"/>
  <c r="V719" i="26"/>
  <c r="W719" i="26"/>
  <c r="X719" i="26"/>
  <c r="Y719" i="26"/>
  <c r="Z719" i="26"/>
  <c r="AA719" i="26"/>
  <c r="AB719" i="26"/>
  <c r="AC719" i="26"/>
  <c r="AD719" i="26"/>
  <c r="AE719" i="26"/>
  <c r="AF719" i="26"/>
  <c r="AG719" i="26"/>
  <c r="AH719" i="26"/>
  <c r="AI719" i="26"/>
  <c r="AR719" i="26" s="1"/>
  <c r="AK719" i="26"/>
  <c r="AL719" i="26"/>
  <c r="AM719" i="26"/>
  <c r="AN719" i="26"/>
  <c r="AO719" i="26"/>
  <c r="AP719" i="26"/>
  <c r="AQ719" i="26"/>
  <c r="T720" i="26"/>
  <c r="U720" i="26"/>
  <c r="V720" i="26"/>
  <c r="W720" i="26"/>
  <c r="X720" i="26"/>
  <c r="Y720" i="26"/>
  <c r="Z720" i="26"/>
  <c r="AA720" i="26"/>
  <c r="AB720" i="26"/>
  <c r="AC720" i="26"/>
  <c r="AD720" i="26"/>
  <c r="AE720" i="26"/>
  <c r="AF720" i="26"/>
  <c r="AO720" i="26" s="1"/>
  <c r="AG720" i="26"/>
  <c r="AH720" i="26"/>
  <c r="AI720" i="26"/>
  <c r="AR720" i="26" s="1"/>
  <c r="AK720" i="26"/>
  <c r="AL720" i="26"/>
  <c r="AM720" i="26"/>
  <c r="AN720" i="26"/>
  <c r="AP720" i="26"/>
  <c r="AQ720" i="26"/>
  <c r="T721" i="26"/>
  <c r="U721" i="26"/>
  <c r="V721" i="26"/>
  <c r="W721" i="26"/>
  <c r="X721" i="26"/>
  <c r="Y721" i="26"/>
  <c r="Z721" i="26"/>
  <c r="AA721" i="26"/>
  <c r="AB721" i="26"/>
  <c r="AC721" i="26"/>
  <c r="AD721" i="26"/>
  <c r="AE721" i="26"/>
  <c r="AF721" i="26"/>
  <c r="AG721" i="26"/>
  <c r="AP721" i="26" s="1"/>
  <c r="AH721" i="26"/>
  <c r="AI721" i="26"/>
  <c r="AK721" i="26"/>
  <c r="AL721" i="26"/>
  <c r="AM721" i="26"/>
  <c r="AN721" i="26"/>
  <c r="AO721" i="26"/>
  <c r="AQ721" i="26"/>
  <c r="AR721" i="26"/>
  <c r="T722" i="26"/>
  <c r="U722" i="26"/>
  <c r="V722" i="26"/>
  <c r="W722" i="26"/>
  <c r="X722" i="26"/>
  <c r="Y722" i="26"/>
  <c r="Z722" i="26"/>
  <c r="AA722" i="26"/>
  <c r="AB722" i="26"/>
  <c r="AC722" i="26"/>
  <c r="AD722" i="26"/>
  <c r="AE722" i="26"/>
  <c r="AF722" i="26"/>
  <c r="AG722" i="26"/>
  <c r="AP722" i="26" s="1"/>
  <c r="AH722" i="26"/>
  <c r="AI722" i="26"/>
  <c r="AR722" i="26" s="1"/>
  <c r="AK722" i="26"/>
  <c r="AL722" i="26"/>
  <c r="AM722" i="26"/>
  <c r="AN722" i="26"/>
  <c r="AO722" i="26"/>
  <c r="AQ722" i="26"/>
  <c r="T723" i="26"/>
  <c r="U723" i="26"/>
  <c r="V723" i="26"/>
  <c r="W723" i="26"/>
  <c r="X723" i="26"/>
  <c r="Y723" i="26"/>
  <c r="Z723" i="26"/>
  <c r="AA723" i="26"/>
  <c r="AB723" i="26"/>
  <c r="AC723" i="26"/>
  <c r="AD723" i="26"/>
  <c r="AQ723" i="26" s="1"/>
  <c r="AE723" i="26"/>
  <c r="AF723" i="26"/>
  <c r="AG723" i="26"/>
  <c r="AH723" i="26"/>
  <c r="AI723" i="26"/>
  <c r="AK723" i="26"/>
  <c r="AL723" i="26"/>
  <c r="AM723" i="26"/>
  <c r="AN723" i="26"/>
  <c r="AO723" i="26"/>
  <c r="AP723" i="26"/>
  <c r="AR723" i="26"/>
  <c r="T724" i="26"/>
  <c r="U724" i="26"/>
  <c r="V724" i="26"/>
  <c r="W724" i="26"/>
  <c r="X724" i="26"/>
  <c r="Y724" i="26"/>
  <c r="Z724" i="26"/>
  <c r="AA724" i="26"/>
  <c r="AB724" i="26"/>
  <c r="AC724" i="26"/>
  <c r="AD724" i="26"/>
  <c r="AE724" i="26"/>
  <c r="AF724" i="26"/>
  <c r="AG724" i="26"/>
  <c r="AH724" i="26"/>
  <c r="AI724" i="26"/>
  <c r="AK724" i="26"/>
  <c r="AL724" i="26"/>
  <c r="AM724" i="26"/>
  <c r="AN724" i="26"/>
  <c r="AO724" i="26"/>
  <c r="AP724" i="26"/>
  <c r="AQ724" i="26"/>
  <c r="AR724" i="26"/>
  <c r="T725" i="26"/>
  <c r="U725" i="26"/>
  <c r="V725" i="26"/>
  <c r="W725" i="26"/>
  <c r="X725" i="26"/>
  <c r="Y725" i="26"/>
  <c r="Z725" i="26"/>
  <c r="AM725" i="26" s="1"/>
  <c r="AA725" i="26"/>
  <c r="AB725" i="26"/>
  <c r="AC725" i="26"/>
  <c r="AD725" i="26"/>
  <c r="AE725" i="26"/>
  <c r="AF725" i="26"/>
  <c r="AG725" i="26"/>
  <c r="AH725" i="26"/>
  <c r="AI725" i="26"/>
  <c r="AK725" i="26"/>
  <c r="AL725" i="26"/>
  <c r="AN725" i="26"/>
  <c r="AO725" i="26"/>
  <c r="AP725" i="26"/>
  <c r="AQ725" i="26"/>
  <c r="AR725" i="26"/>
  <c r="T726" i="26"/>
  <c r="U726" i="26"/>
  <c r="V726" i="26"/>
  <c r="W726" i="26"/>
  <c r="X726" i="26"/>
  <c r="Y726" i="26"/>
  <c r="Z726" i="26"/>
  <c r="AA726" i="26"/>
  <c r="AB726" i="26"/>
  <c r="AC726" i="26"/>
  <c r="AD726" i="26"/>
  <c r="AE726" i="26"/>
  <c r="AF726" i="26"/>
  <c r="AG726" i="26"/>
  <c r="AH726" i="26"/>
  <c r="AQ726" i="26" s="1"/>
  <c r="AI726" i="26"/>
  <c r="AK726" i="26"/>
  <c r="AL726" i="26"/>
  <c r="AM726" i="26"/>
  <c r="AN726" i="26"/>
  <c r="AO726" i="26"/>
  <c r="AP726" i="26"/>
  <c r="AR726" i="26"/>
  <c r="T727" i="26"/>
  <c r="U727" i="26"/>
  <c r="V727" i="26"/>
  <c r="W727" i="26"/>
  <c r="X727" i="26"/>
  <c r="Y727" i="26"/>
  <c r="Z727" i="26"/>
  <c r="AA727" i="26"/>
  <c r="AB727" i="26"/>
  <c r="AC727" i="26"/>
  <c r="AD727" i="26"/>
  <c r="AE727" i="26"/>
  <c r="AF727" i="26"/>
  <c r="AO727" i="26" s="1"/>
  <c r="AG727" i="26"/>
  <c r="AP727" i="26" s="1"/>
  <c r="AH727" i="26"/>
  <c r="AQ727" i="26" s="1"/>
  <c r="AI727" i="26"/>
  <c r="AR727" i="26" s="1"/>
  <c r="AK727" i="26"/>
  <c r="T728" i="26"/>
  <c r="U728" i="26"/>
  <c r="V728" i="26"/>
  <c r="W728" i="26"/>
  <c r="X728" i="26"/>
  <c r="Y728" i="26"/>
  <c r="Z728" i="26"/>
  <c r="AA728" i="26"/>
  <c r="AB728" i="26"/>
  <c r="AC728" i="26"/>
  <c r="AD728" i="26"/>
  <c r="AE728" i="26"/>
  <c r="AF728" i="26"/>
  <c r="AO728" i="26" s="1"/>
  <c r="AG728" i="26"/>
  <c r="AH728" i="26"/>
  <c r="AI728" i="26"/>
  <c r="AK728" i="26"/>
  <c r="AL728" i="26"/>
  <c r="AM728" i="26"/>
  <c r="AN728" i="26"/>
  <c r="AP728" i="26"/>
  <c r="AQ728" i="26"/>
  <c r="AR728" i="26"/>
  <c r="T729" i="26"/>
  <c r="U729" i="26"/>
  <c r="V729" i="26"/>
  <c r="W729" i="26"/>
  <c r="X729" i="26"/>
  <c r="AK729" i="26" s="1"/>
  <c r="Y729" i="26"/>
  <c r="Z729" i="26"/>
  <c r="AA729" i="26"/>
  <c r="AB729" i="26"/>
  <c r="AC729" i="26"/>
  <c r="AD729" i="26"/>
  <c r="AE729" i="26"/>
  <c r="AF729" i="26"/>
  <c r="AG729" i="26"/>
  <c r="AH729" i="26"/>
  <c r="AI729" i="26"/>
  <c r="AL729" i="26"/>
  <c r="AM729" i="26"/>
  <c r="AN729" i="26"/>
  <c r="AO729" i="26"/>
  <c r="AP729" i="26"/>
  <c r="AQ729" i="26"/>
  <c r="AR729" i="26"/>
  <c r="T730" i="26"/>
  <c r="U730" i="26"/>
  <c r="V730" i="26"/>
  <c r="W730" i="26"/>
  <c r="X730" i="26"/>
  <c r="AK730" i="26" s="1"/>
  <c r="Y730" i="26"/>
  <c r="Z730" i="26"/>
  <c r="AA730" i="26"/>
  <c r="AB730" i="26"/>
  <c r="AC730" i="26"/>
  <c r="AD730" i="26"/>
  <c r="AE730" i="26"/>
  <c r="AF730" i="26"/>
  <c r="AG730" i="26"/>
  <c r="AH730" i="26"/>
  <c r="AI730" i="26"/>
  <c r="AL730" i="26"/>
  <c r="AM730" i="26"/>
  <c r="AN730" i="26"/>
  <c r="AO730" i="26"/>
  <c r="AP730" i="26"/>
  <c r="AQ730" i="26"/>
  <c r="AR730" i="26"/>
  <c r="T731" i="26"/>
  <c r="U731" i="26"/>
  <c r="V731" i="26"/>
  <c r="W731" i="26"/>
  <c r="X731" i="26"/>
  <c r="Y731" i="26"/>
  <c r="Z731" i="26"/>
  <c r="AA731" i="26"/>
  <c r="AB731" i="26"/>
  <c r="AO731" i="26" s="1"/>
  <c r="AC731" i="26"/>
  <c r="AD731" i="26"/>
  <c r="AE731" i="26"/>
  <c r="AF731" i="26"/>
  <c r="AG731" i="26"/>
  <c r="AH731" i="26"/>
  <c r="AI731" i="26"/>
  <c r="AK731" i="26"/>
  <c r="AL731" i="26"/>
  <c r="AM731" i="26"/>
  <c r="AN731" i="26"/>
  <c r="AP731" i="26"/>
  <c r="AQ731" i="26"/>
  <c r="AR731" i="26"/>
  <c r="T732" i="26"/>
  <c r="U732" i="26"/>
  <c r="V732" i="26"/>
  <c r="W732" i="26"/>
  <c r="X732" i="26"/>
  <c r="AK732" i="26" s="1"/>
  <c r="Y732" i="26"/>
  <c r="Z732" i="26"/>
  <c r="AA732" i="26"/>
  <c r="AB732" i="26"/>
  <c r="AC732" i="26"/>
  <c r="AD732" i="26"/>
  <c r="AE732" i="26"/>
  <c r="AF732" i="26"/>
  <c r="AG732" i="26"/>
  <c r="AH732" i="26"/>
  <c r="AI732" i="26"/>
  <c r="AL732" i="26"/>
  <c r="AM732" i="26"/>
  <c r="AN732" i="26"/>
  <c r="AO732" i="26"/>
  <c r="AP732" i="26"/>
  <c r="AQ732" i="26"/>
  <c r="AR732" i="26"/>
  <c r="T733" i="26"/>
  <c r="U733" i="26"/>
  <c r="V733" i="26"/>
  <c r="W733" i="26"/>
  <c r="X733" i="26"/>
  <c r="Y733" i="26"/>
  <c r="Z733" i="26"/>
  <c r="AA733" i="26"/>
  <c r="AB733" i="26"/>
  <c r="AC733" i="26"/>
  <c r="AD733" i="26"/>
  <c r="AE733" i="26"/>
  <c r="AF733" i="26"/>
  <c r="AG733" i="26"/>
  <c r="AH733" i="26"/>
  <c r="AI733" i="26"/>
  <c r="AK733" i="26"/>
  <c r="AL733" i="26"/>
  <c r="AM733" i="26"/>
  <c r="AN733" i="26"/>
  <c r="AO733" i="26"/>
  <c r="AP733" i="26"/>
  <c r="AQ733" i="26"/>
  <c r="AR733" i="26"/>
  <c r="T734" i="26"/>
  <c r="U734" i="26"/>
  <c r="V734" i="26"/>
  <c r="W734" i="26"/>
  <c r="X734" i="26"/>
  <c r="Y734" i="26"/>
  <c r="Z734" i="26"/>
  <c r="AA734" i="26"/>
  <c r="AB734" i="26"/>
  <c r="AC734" i="26"/>
  <c r="AD734" i="26"/>
  <c r="AE734" i="26"/>
  <c r="AF734" i="26"/>
  <c r="AG734" i="26"/>
  <c r="AP734" i="26" s="1"/>
  <c r="AH734" i="26"/>
  <c r="AQ734" i="26" s="1"/>
  <c r="AI734" i="26"/>
  <c r="AR734" i="26" s="1"/>
  <c r="AK734" i="26"/>
  <c r="T735" i="26"/>
  <c r="U735" i="26"/>
  <c r="V735" i="26"/>
  <c r="W735" i="26"/>
  <c r="X735" i="26"/>
  <c r="Y735" i="26"/>
  <c r="Z735" i="26"/>
  <c r="AA735" i="26"/>
  <c r="AB735" i="26"/>
  <c r="AC735" i="26"/>
  <c r="AD735" i="26"/>
  <c r="AE735" i="26"/>
  <c r="AF735" i="26"/>
  <c r="AG735" i="26"/>
  <c r="AH735" i="26"/>
  <c r="AI735" i="26"/>
  <c r="AK735" i="26"/>
  <c r="AL735" i="26"/>
  <c r="AM735" i="26"/>
  <c r="AN735" i="26"/>
  <c r="AO735" i="26"/>
  <c r="AP735" i="26"/>
  <c r="AQ735" i="26"/>
  <c r="AR735" i="26"/>
  <c r="T736" i="26"/>
  <c r="U736" i="26"/>
  <c r="V736" i="26"/>
  <c r="W736" i="26"/>
  <c r="X736" i="26"/>
  <c r="Y736" i="26"/>
  <c r="Z736" i="26"/>
  <c r="AA736" i="26"/>
  <c r="AB736" i="26"/>
  <c r="AC736" i="26"/>
  <c r="AD736" i="26"/>
  <c r="AE736" i="26"/>
  <c r="AF736" i="26"/>
  <c r="AG736" i="26"/>
  <c r="AH736" i="26"/>
  <c r="AI736" i="26"/>
  <c r="AK736" i="26"/>
  <c r="AL736" i="26"/>
  <c r="AM736" i="26"/>
  <c r="AN736" i="26"/>
  <c r="AO736" i="26"/>
  <c r="AP736" i="26"/>
  <c r="AQ736" i="26"/>
  <c r="AR736" i="26"/>
  <c r="T737" i="26"/>
  <c r="U737" i="26"/>
  <c r="V737" i="26"/>
  <c r="W737" i="26"/>
  <c r="X737" i="26"/>
  <c r="Y737" i="26"/>
  <c r="Z737" i="26"/>
  <c r="AA737" i="26"/>
  <c r="AB737" i="26"/>
  <c r="AC737" i="26"/>
  <c r="AD737" i="26"/>
  <c r="AE737" i="26"/>
  <c r="AF737" i="26"/>
  <c r="AG737" i="26"/>
  <c r="AH737" i="26"/>
  <c r="AI737" i="26"/>
  <c r="AK737" i="26"/>
  <c r="AL737" i="26"/>
  <c r="AM737" i="26"/>
  <c r="AN737" i="26"/>
  <c r="AO737" i="26"/>
  <c r="AP737" i="26"/>
  <c r="AQ737" i="26"/>
  <c r="AR737" i="26"/>
  <c r="T738" i="26"/>
  <c r="U738" i="26"/>
  <c r="V738" i="26"/>
  <c r="W738" i="26"/>
  <c r="X738" i="26"/>
  <c r="Y738" i="26"/>
  <c r="Z738" i="26"/>
  <c r="AA738" i="26"/>
  <c r="AB738" i="26"/>
  <c r="AC738" i="26"/>
  <c r="AD738" i="26"/>
  <c r="AE738" i="26"/>
  <c r="AF738" i="26"/>
  <c r="AG738" i="26"/>
  <c r="AH738" i="26"/>
  <c r="AI738" i="26"/>
  <c r="AK738" i="26"/>
  <c r="AL738" i="26"/>
  <c r="AM738" i="26"/>
  <c r="AN738" i="26"/>
  <c r="AO738" i="26"/>
  <c r="AP738" i="26"/>
  <c r="AQ738" i="26"/>
  <c r="AR738" i="26"/>
  <c r="T739" i="26"/>
  <c r="U739" i="26"/>
  <c r="V739" i="26"/>
  <c r="W739" i="26"/>
  <c r="X739" i="26"/>
  <c r="Y739" i="26"/>
  <c r="Z739" i="26"/>
  <c r="AA739" i="26"/>
  <c r="AB739" i="26"/>
  <c r="AC739" i="26"/>
  <c r="AD739" i="26"/>
  <c r="AE739" i="26"/>
  <c r="AF739" i="26"/>
  <c r="AG739" i="26"/>
  <c r="AH739" i="26"/>
  <c r="AI739" i="26"/>
  <c r="AK739" i="26"/>
  <c r="AL739" i="26"/>
  <c r="AM739" i="26"/>
  <c r="AN739" i="26"/>
  <c r="AO739" i="26"/>
  <c r="AP739" i="26"/>
  <c r="AQ739" i="26"/>
  <c r="AR739" i="26"/>
  <c r="T740" i="26"/>
  <c r="U740" i="26"/>
  <c r="V740" i="26"/>
  <c r="W740" i="26"/>
  <c r="X740" i="26"/>
  <c r="Y740" i="26"/>
  <c r="Z740" i="26"/>
  <c r="AA740" i="26"/>
  <c r="AB740" i="26"/>
  <c r="AC740" i="26"/>
  <c r="AD740" i="26"/>
  <c r="AE740" i="26"/>
  <c r="AF740" i="26"/>
  <c r="AG740" i="26"/>
  <c r="AH740" i="26"/>
  <c r="AI740" i="26"/>
  <c r="AK740" i="26"/>
  <c r="AL740" i="26"/>
  <c r="AM740" i="26"/>
  <c r="AN740" i="26"/>
  <c r="AO740" i="26"/>
  <c r="AP740" i="26"/>
  <c r="AQ740" i="26"/>
  <c r="AR740" i="26"/>
  <c r="T741" i="26"/>
  <c r="U741" i="26"/>
  <c r="V741" i="26"/>
  <c r="W741" i="26"/>
  <c r="X741" i="26"/>
  <c r="Y741" i="26"/>
  <c r="Z741" i="26"/>
  <c r="AA741" i="26"/>
  <c r="AB741" i="26"/>
  <c r="AC741" i="26"/>
  <c r="AD741" i="26"/>
  <c r="AE741" i="26"/>
  <c r="AF741" i="26"/>
  <c r="AG741" i="26"/>
  <c r="AH741" i="26"/>
  <c r="AI741" i="26"/>
  <c r="AK741" i="26"/>
  <c r="AL741" i="26"/>
  <c r="AM741" i="26"/>
  <c r="AN741" i="26"/>
  <c r="AO741" i="26"/>
  <c r="AP741" i="26"/>
  <c r="AQ741" i="26"/>
  <c r="AR741" i="26"/>
  <c r="T742" i="26"/>
  <c r="U742" i="26"/>
  <c r="V742" i="26"/>
  <c r="W742" i="26"/>
  <c r="X742" i="26"/>
  <c r="Y742" i="26"/>
  <c r="Z742" i="26"/>
  <c r="AA742" i="26"/>
  <c r="AB742" i="26"/>
  <c r="AC742" i="26"/>
  <c r="AD742" i="26"/>
  <c r="AE742" i="26"/>
  <c r="AF742" i="26"/>
  <c r="AG742" i="26"/>
  <c r="AH742" i="26"/>
  <c r="AI742" i="26"/>
  <c r="AK742" i="26"/>
  <c r="AL742" i="26"/>
  <c r="AM742" i="26"/>
  <c r="AN742" i="26"/>
  <c r="AO742" i="26"/>
  <c r="AP742" i="26"/>
  <c r="AQ742" i="26"/>
  <c r="AR742" i="26"/>
  <c r="T743" i="26"/>
  <c r="U743" i="26"/>
  <c r="V743" i="26"/>
  <c r="W743" i="26"/>
  <c r="X743" i="26"/>
  <c r="Y743" i="26"/>
  <c r="Z743" i="26"/>
  <c r="AA743" i="26"/>
  <c r="AB743" i="26"/>
  <c r="AC743" i="26"/>
  <c r="AD743" i="26"/>
  <c r="AE743" i="26"/>
  <c r="AF743" i="26"/>
  <c r="AO743" i="26" s="1"/>
  <c r="AG743" i="26"/>
  <c r="AP743" i="26" s="1"/>
  <c r="AH743" i="26"/>
  <c r="AQ743" i="26" s="1"/>
  <c r="AI743" i="26"/>
  <c r="AR743" i="26" s="1"/>
  <c r="AK743" i="26"/>
  <c r="AL743" i="26"/>
  <c r="AM743" i="26"/>
  <c r="T744" i="26"/>
  <c r="U744" i="26"/>
  <c r="V744" i="26"/>
  <c r="W744" i="26"/>
  <c r="X744" i="26"/>
  <c r="Y744" i="26"/>
  <c r="Z744" i="26"/>
  <c r="AA744" i="26"/>
  <c r="AB744" i="26"/>
  <c r="AC744" i="26"/>
  <c r="AD744" i="26"/>
  <c r="AE744" i="26"/>
  <c r="AF744" i="26"/>
  <c r="AG744" i="26"/>
  <c r="AH744" i="26"/>
  <c r="AI744" i="26"/>
  <c r="AK744" i="26"/>
  <c r="AL744" i="26"/>
  <c r="AM744" i="26"/>
  <c r="AN744" i="26"/>
  <c r="AO744" i="26"/>
  <c r="AP744" i="26"/>
  <c r="AQ744" i="26"/>
  <c r="AR744" i="26"/>
  <c r="T745" i="26"/>
  <c r="U745" i="26"/>
  <c r="V745" i="26"/>
  <c r="W745" i="26"/>
  <c r="X745" i="26"/>
  <c r="Y745" i="26"/>
  <c r="Z745" i="26"/>
  <c r="AA745" i="26"/>
  <c r="AB745" i="26"/>
  <c r="AC745" i="26"/>
  <c r="AD745" i="26"/>
  <c r="AE745" i="26"/>
  <c r="AF745" i="26"/>
  <c r="AG745" i="26"/>
  <c r="AH745" i="26"/>
  <c r="AI745" i="26"/>
  <c r="AK745" i="26"/>
  <c r="AL745" i="26"/>
  <c r="AM745" i="26"/>
  <c r="AN745" i="26"/>
  <c r="AO745" i="26"/>
  <c r="AP745" i="26"/>
  <c r="AQ745" i="26"/>
  <c r="AR745" i="26"/>
  <c r="T746" i="26"/>
  <c r="U746" i="26"/>
  <c r="V746" i="26"/>
  <c r="W746" i="26"/>
  <c r="X746" i="26"/>
  <c r="Y746" i="26"/>
  <c r="Z746" i="26"/>
  <c r="AA746" i="26"/>
  <c r="AB746" i="26"/>
  <c r="AC746" i="26"/>
  <c r="AD746" i="26"/>
  <c r="AE746" i="26"/>
  <c r="AF746" i="26"/>
  <c r="AG746" i="26"/>
  <c r="AH746" i="26"/>
  <c r="AI746" i="26"/>
  <c r="AK746" i="26"/>
  <c r="AL746" i="26"/>
  <c r="AM746" i="26"/>
  <c r="AN746" i="26"/>
  <c r="AO746" i="26"/>
  <c r="AP746" i="26"/>
  <c r="AQ746" i="26"/>
  <c r="AR746" i="26"/>
  <c r="T747" i="26"/>
  <c r="U747" i="26"/>
  <c r="V747" i="26"/>
  <c r="W747" i="26"/>
  <c r="X747" i="26"/>
  <c r="Y747" i="26"/>
  <c r="Z747" i="26"/>
  <c r="AA747" i="26"/>
  <c r="AB747" i="26"/>
  <c r="AC747" i="26"/>
  <c r="AD747" i="26"/>
  <c r="AE747" i="26"/>
  <c r="AF747" i="26"/>
  <c r="AG747" i="26"/>
  <c r="AH747" i="26"/>
  <c r="AI747" i="26"/>
  <c r="AK747" i="26"/>
  <c r="AL747" i="26"/>
  <c r="AM747" i="26"/>
  <c r="AN747" i="26"/>
  <c r="AO747" i="26"/>
  <c r="AP747" i="26"/>
  <c r="AQ747" i="26"/>
  <c r="AR747" i="26"/>
  <c r="T748" i="26"/>
  <c r="U748" i="26"/>
  <c r="V748" i="26"/>
  <c r="W748" i="26"/>
  <c r="X748" i="26"/>
  <c r="Y748" i="26"/>
  <c r="Z748" i="26"/>
  <c r="AA748" i="26"/>
  <c r="AB748" i="26"/>
  <c r="AC748" i="26"/>
  <c r="AD748" i="26"/>
  <c r="AE748" i="26"/>
  <c r="AF748" i="26"/>
  <c r="AG748" i="26"/>
  <c r="AH748" i="26"/>
  <c r="AI748" i="26"/>
  <c r="AK748" i="26"/>
  <c r="AL748" i="26"/>
  <c r="AM748" i="26"/>
  <c r="AN748" i="26"/>
  <c r="AO748" i="26"/>
  <c r="AP748" i="26"/>
  <c r="AQ748" i="26"/>
  <c r="AR748" i="26"/>
  <c r="T749" i="26"/>
  <c r="U749" i="26"/>
  <c r="V749" i="26"/>
  <c r="W749" i="26"/>
  <c r="X749" i="26"/>
  <c r="Y749" i="26"/>
  <c r="Z749" i="26"/>
  <c r="AA749" i="26"/>
  <c r="AB749" i="26"/>
  <c r="AC749" i="26"/>
  <c r="AD749" i="26"/>
  <c r="AE749" i="26"/>
  <c r="AF749" i="26"/>
  <c r="AG749" i="26"/>
  <c r="AH749" i="26"/>
  <c r="AI749" i="26"/>
  <c r="AR749" i="26" s="1"/>
  <c r="AK749" i="26"/>
  <c r="AL749" i="26"/>
  <c r="AM749" i="26"/>
  <c r="AN749" i="26"/>
  <c r="AO749" i="26"/>
  <c r="AP749" i="26"/>
  <c r="AQ749" i="26"/>
  <c r="T750" i="26"/>
  <c r="U750" i="26"/>
  <c r="V750" i="26"/>
  <c r="W750" i="26"/>
  <c r="X750" i="26"/>
  <c r="Y750" i="26"/>
  <c r="Z750" i="26"/>
  <c r="AA750" i="26"/>
  <c r="AB750" i="26"/>
  <c r="AC750" i="26"/>
  <c r="AD750" i="26"/>
  <c r="AE750" i="26"/>
  <c r="AF750" i="26"/>
  <c r="AG750" i="26"/>
  <c r="AH750" i="26"/>
  <c r="AI750" i="26"/>
  <c r="AK750" i="26"/>
  <c r="AL750" i="26"/>
  <c r="AM750" i="26"/>
  <c r="AN750" i="26"/>
  <c r="AO750" i="26"/>
  <c r="AP750" i="26"/>
  <c r="AQ750" i="26"/>
  <c r="AR750" i="26"/>
  <c r="T751" i="26"/>
  <c r="U751" i="26"/>
  <c r="V751" i="26"/>
  <c r="W751" i="26"/>
  <c r="X751" i="26"/>
  <c r="Y751" i="26"/>
  <c r="Z751" i="26"/>
  <c r="AA751" i="26"/>
  <c r="AB751" i="26"/>
  <c r="AC751" i="26"/>
  <c r="AD751" i="26"/>
  <c r="AE751" i="26"/>
  <c r="AF751" i="26"/>
  <c r="AG751" i="26"/>
  <c r="AH751" i="26"/>
  <c r="AI751" i="26"/>
  <c r="AR751" i="26" s="1"/>
  <c r="AK751" i="26"/>
  <c r="AL751" i="26"/>
  <c r="AM751" i="26"/>
  <c r="AN751" i="26"/>
  <c r="AO751" i="26"/>
  <c r="AP751" i="26"/>
  <c r="AQ751" i="26"/>
  <c r="T752" i="26"/>
  <c r="U752" i="26"/>
  <c r="V752" i="26"/>
  <c r="W752" i="26"/>
  <c r="X752" i="26"/>
  <c r="Y752" i="26"/>
  <c r="Z752" i="26"/>
  <c r="AA752" i="26"/>
  <c r="AB752" i="26"/>
  <c r="AC752" i="26"/>
  <c r="AD752" i="26"/>
  <c r="AE752" i="26"/>
  <c r="AF752" i="26"/>
  <c r="AG752" i="26"/>
  <c r="AH752" i="26"/>
  <c r="AI752" i="26"/>
  <c r="AK752" i="26"/>
  <c r="AL752" i="26"/>
  <c r="AM752" i="26"/>
  <c r="AN752" i="26"/>
  <c r="AO752" i="26"/>
  <c r="AP752" i="26"/>
  <c r="AQ752" i="26"/>
  <c r="AR752" i="26"/>
  <c r="T753" i="26"/>
  <c r="U753" i="26"/>
  <c r="V753" i="26"/>
  <c r="W753" i="26"/>
  <c r="X753" i="26"/>
  <c r="Y753" i="26"/>
  <c r="Z753" i="26"/>
  <c r="AA753" i="26"/>
  <c r="AB753" i="26"/>
  <c r="AC753" i="26"/>
  <c r="AD753" i="26"/>
  <c r="AE753" i="26"/>
  <c r="AF753" i="26"/>
  <c r="AG753" i="26"/>
  <c r="AH753" i="26"/>
  <c r="AI753" i="26"/>
  <c r="AR753" i="26" s="1"/>
  <c r="AK753" i="26"/>
  <c r="AL753" i="26"/>
  <c r="AM753" i="26"/>
  <c r="AN753" i="26"/>
  <c r="AO753" i="26"/>
  <c r="AP753" i="26"/>
  <c r="AQ753" i="26"/>
  <c r="T754" i="26"/>
  <c r="U754" i="26"/>
  <c r="V754" i="26"/>
  <c r="W754" i="26"/>
  <c r="X754" i="26"/>
  <c r="Y754" i="26"/>
  <c r="Z754" i="26"/>
  <c r="AA754" i="26"/>
  <c r="AB754" i="26"/>
  <c r="AC754" i="26"/>
  <c r="AD754" i="26"/>
  <c r="AE754" i="26"/>
  <c r="AF754" i="26"/>
  <c r="AG754" i="26"/>
  <c r="AH754" i="26"/>
  <c r="AI754" i="26"/>
  <c r="AK754" i="26"/>
  <c r="AL754" i="26"/>
  <c r="AM754" i="26"/>
  <c r="AN754" i="26"/>
  <c r="AO754" i="26"/>
  <c r="AP754" i="26"/>
  <c r="AQ754" i="26"/>
  <c r="AR754" i="26"/>
  <c r="T755" i="26"/>
  <c r="U755" i="26"/>
  <c r="V755" i="26"/>
  <c r="W755" i="26"/>
  <c r="X755" i="26"/>
  <c r="Y755" i="26"/>
  <c r="Z755" i="26"/>
  <c r="AA755" i="26"/>
  <c r="AB755" i="26"/>
  <c r="AC755" i="26"/>
  <c r="AD755" i="26"/>
  <c r="AE755" i="26"/>
  <c r="AF755" i="26"/>
  <c r="AG755" i="26"/>
  <c r="AH755" i="26"/>
  <c r="AI755" i="26"/>
  <c r="AK755" i="26"/>
  <c r="AL755" i="26"/>
  <c r="AM755" i="26"/>
  <c r="AN755" i="26"/>
  <c r="AO755" i="26"/>
  <c r="AP755" i="26"/>
  <c r="AQ755" i="26"/>
  <c r="AR755" i="26"/>
  <c r="T756" i="26"/>
  <c r="U756" i="26"/>
  <c r="V756" i="26"/>
  <c r="W756" i="26"/>
  <c r="X756" i="26"/>
  <c r="Y756" i="26"/>
  <c r="Z756" i="26"/>
  <c r="AA756" i="26"/>
  <c r="AB756" i="26"/>
  <c r="AC756" i="26"/>
  <c r="AD756" i="26"/>
  <c r="AE756" i="26"/>
  <c r="AF756" i="26"/>
  <c r="AG756" i="26"/>
  <c r="AH756" i="26"/>
  <c r="AI756" i="26"/>
  <c r="AK756" i="26"/>
  <c r="AL756" i="26"/>
  <c r="AM756" i="26"/>
  <c r="AN756" i="26"/>
  <c r="AO756" i="26"/>
  <c r="AP756" i="26"/>
  <c r="AQ756" i="26"/>
  <c r="AR756" i="26"/>
  <c r="T757" i="26"/>
  <c r="U757" i="26"/>
  <c r="V757" i="26"/>
  <c r="W757" i="26"/>
  <c r="X757" i="26"/>
  <c r="Y757" i="26"/>
  <c r="Z757" i="26"/>
  <c r="AA757" i="26"/>
  <c r="AB757" i="26"/>
  <c r="AC757" i="26"/>
  <c r="AD757" i="26"/>
  <c r="AE757" i="26"/>
  <c r="AF757" i="26"/>
  <c r="AG757" i="26"/>
  <c r="AH757" i="26"/>
  <c r="AI757" i="26"/>
  <c r="AK757" i="26"/>
  <c r="AL757" i="26"/>
  <c r="AM757" i="26"/>
  <c r="AN757" i="26"/>
  <c r="AO757" i="26"/>
  <c r="AP757" i="26"/>
  <c r="AQ757" i="26"/>
  <c r="AR757" i="26"/>
  <c r="T758" i="26"/>
  <c r="U758" i="26"/>
  <c r="V758" i="26"/>
  <c r="W758" i="26"/>
  <c r="X758" i="26"/>
  <c r="Y758" i="26"/>
  <c r="Z758" i="26"/>
  <c r="AA758" i="26"/>
  <c r="AB758" i="26"/>
  <c r="AC758" i="26"/>
  <c r="AD758" i="26"/>
  <c r="AE758" i="26"/>
  <c r="AF758" i="26"/>
  <c r="AG758" i="26"/>
  <c r="AH758" i="26"/>
  <c r="AI758" i="26"/>
  <c r="AR758" i="26" s="1"/>
  <c r="AK758" i="26"/>
  <c r="AL758" i="26"/>
  <c r="AM758" i="26"/>
  <c r="AN758" i="26"/>
  <c r="AO758" i="26"/>
  <c r="AP758" i="26"/>
  <c r="AQ758" i="26"/>
  <c r="T759" i="26"/>
  <c r="U759" i="26"/>
  <c r="V759" i="26"/>
  <c r="W759" i="26"/>
  <c r="X759" i="26"/>
  <c r="Y759" i="26"/>
  <c r="Z759" i="26"/>
  <c r="AA759" i="26"/>
  <c r="AB759" i="26"/>
  <c r="AC759" i="26"/>
  <c r="AD759" i="26"/>
  <c r="AE759" i="26"/>
  <c r="AF759" i="26"/>
  <c r="AG759" i="26"/>
  <c r="AH759" i="26"/>
  <c r="AI759" i="26"/>
  <c r="AK759" i="26"/>
  <c r="AL759" i="26"/>
  <c r="AM759" i="26"/>
  <c r="AN759" i="26"/>
  <c r="AO759" i="26"/>
  <c r="AP759" i="26"/>
  <c r="AQ759" i="26"/>
  <c r="AR759" i="26"/>
  <c r="T760" i="26"/>
  <c r="U760" i="26"/>
  <c r="V760" i="26"/>
  <c r="W760" i="26"/>
  <c r="X760" i="26"/>
  <c r="Y760" i="26"/>
  <c r="Z760" i="26"/>
  <c r="AA760" i="26"/>
  <c r="AB760" i="26"/>
  <c r="AC760" i="26"/>
  <c r="AD760" i="26"/>
  <c r="AE760" i="26"/>
  <c r="AF760" i="26"/>
  <c r="AG760" i="26"/>
  <c r="AH760" i="26"/>
  <c r="AI760" i="26"/>
  <c r="AK760" i="26"/>
  <c r="AL760" i="26"/>
  <c r="AM760" i="26"/>
  <c r="AN760" i="26"/>
  <c r="AO760" i="26"/>
  <c r="AP760" i="26"/>
  <c r="AQ760" i="26"/>
  <c r="AR760" i="26"/>
  <c r="T761" i="26"/>
  <c r="U761" i="26"/>
  <c r="V761" i="26"/>
  <c r="W761" i="26"/>
  <c r="X761" i="26"/>
  <c r="Y761" i="26"/>
  <c r="Z761" i="26"/>
  <c r="AA761" i="26"/>
  <c r="AB761" i="26"/>
  <c r="AC761" i="26"/>
  <c r="AD761" i="26"/>
  <c r="AE761" i="26"/>
  <c r="AF761" i="26"/>
  <c r="AG761" i="26"/>
  <c r="AH761" i="26"/>
  <c r="AI761" i="26"/>
  <c r="AK761" i="26"/>
  <c r="AL761" i="26"/>
  <c r="AM761" i="26"/>
  <c r="AN761" i="26"/>
  <c r="AO761" i="26"/>
  <c r="AP761" i="26"/>
  <c r="AQ761" i="26"/>
  <c r="AR761" i="26"/>
  <c r="T762" i="26"/>
  <c r="U762" i="26"/>
  <c r="V762" i="26"/>
  <c r="W762" i="26"/>
  <c r="X762" i="26"/>
  <c r="Y762" i="26"/>
  <c r="Z762" i="26"/>
  <c r="AA762" i="26"/>
  <c r="AB762" i="26"/>
  <c r="AC762" i="26"/>
  <c r="AD762" i="26"/>
  <c r="AE762" i="26"/>
  <c r="AF762" i="26"/>
  <c r="AG762" i="26"/>
  <c r="AH762" i="26"/>
  <c r="AI762" i="26"/>
  <c r="AR762" i="26" s="1"/>
  <c r="AK762" i="26"/>
  <c r="AL762" i="26"/>
  <c r="AM762" i="26"/>
  <c r="AN762" i="26"/>
  <c r="AO762" i="26"/>
  <c r="AP762" i="26"/>
  <c r="AQ762" i="26"/>
  <c r="T763" i="26"/>
  <c r="U763" i="26"/>
  <c r="V763" i="26"/>
  <c r="W763" i="26"/>
  <c r="X763" i="26"/>
  <c r="Y763" i="26"/>
  <c r="Z763" i="26"/>
  <c r="AA763" i="26"/>
  <c r="AB763" i="26"/>
  <c r="AC763" i="26"/>
  <c r="AD763" i="26"/>
  <c r="AE763" i="26"/>
  <c r="AF763" i="26"/>
  <c r="AG763" i="26"/>
  <c r="AH763" i="26"/>
  <c r="AI763" i="26"/>
  <c r="AK763" i="26"/>
  <c r="AL763" i="26"/>
  <c r="AM763" i="26"/>
  <c r="AN763" i="26"/>
  <c r="AO763" i="26"/>
  <c r="AP763" i="26"/>
  <c r="AQ763" i="26"/>
  <c r="AR763" i="26"/>
  <c r="T764" i="26"/>
  <c r="U764" i="26"/>
  <c r="V764" i="26"/>
  <c r="W764" i="26"/>
  <c r="X764" i="26"/>
  <c r="Y764" i="26"/>
  <c r="Z764" i="26"/>
  <c r="AA764" i="26"/>
  <c r="AB764" i="26"/>
  <c r="AC764" i="26"/>
  <c r="AD764" i="26"/>
  <c r="AE764" i="26"/>
  <c r="AF764" i="26"/>
  <c r="AG764" i="26"/>
  <c r="AH764" i="26"/>
  <c r="AI764" i="26"/>
  <c r="AR764" i="26" s="1"/>
  <c r="AK764" i="26"/>
  <c r="AL764" i="26"/>
  <c r="AM764" i="26"/>
  <c r="AN764" i="26"/>
  <c r="AO764" i="26"/>
  <c r="AP764" i="26"/>
  <c r="AQ764" i="26"/>
  <c r="T765" i="26"/>
  <c r="U765" i="26"/>
  <c r="V765" i="26"/>
  <c r="W765" i="26"/>
  <c r="X765" i="26"/>
  <c r="Y765" i="26"/>
  <c r="Z765" i="26"/>
  <c r="AA765" i="26"/>
  <c r="AB765" i="26"/>
  <c r="AC765" i="26"/>
  <c r="AD765" i="26"/>
  <c r="AE765" i="26"/>
  <c r="AF765" i="26"/>
  <c r="AO765" i="26" s="1"/>
  <c r="AG765" i="26"/>
  <c r="AP765" i="26" s="1"/>
  <c r="AH765" i="26"/>
  <c r="AQ765" i="26" s="1"/>
  <c r="AI765" i="26"/>
  <c r="AR765" i="26" s="1"/>
  <c r="AK765" i="26"/>
  <c r="AL765" i="26"/>
  <c r="AM765" i="26"/>
  <c r="T766" i="26"/>
  <c r="U766" i="26"/>
  <c r="V766" i="26"/>
  <c r="W766" i="26"/>
  <c r="X766" i="26"/>
  <c r="Y766" i="26"/>
  <c r="Z766" i="26"/>
  <c r="AA766" i="26"/>
  <c r="AB766" i="26"/>
  <c r="AC766" i="26"/>
  <c r="AD766" i="26"/>
  <c r="AE766" i="26"/>
  <c r="AF766" i="26"/>
  <c r="AG766" i="26"/>
  <c r="AH766" i="26"/>
  <c r="AI766" i="26"/>
  <c r="AK766" i="26"/>
  <c r="AL766" i="26"/>
  <c r="AM766" i="26"/>
  <c r="AN766" i="26"/>
  <c r="AO766" i="26"/>
  <c r="AP766" i="26"/>
  <c r="AQ766" i="26"/>
  <c r="AR766" i="26"/>
  <c r="T767" i="26"/>
  <c r="U767" i="26"/>
  <c r="V767" i="26"/>
  <c r="W767" i="26"/>
  <c r="X767" i="26"/>
  <c r="Y767" i="26"/>
  <c r="Z767" i="26"/>
  <c r="AA767" i="26"/>
  <c r="AB767" i="26"/>
  <c r="AC767" i="26"/>
  <c r="AD767" i="26"/>
  <c r="AE767" i="26"/>
  <c r="AF767" i="26"/>
  <c r="AG767" i="26"/>
  <c r="AH767" i="26"/>
  <c r="AI767" i="26"/>
  <c r="AK767" i="26"/>
  <c r="AL767" i="26"/>
  <c r="AM767" i="26"/>
  <c r="AN767" i="26"/>
  <c r="AO767" i="26"/>
  <c r="AP767" i="26"/>
  <c r="AQ767" i="26"/>
  <c r="AR767" i="26"/>
  <c r="T768" i="26"/>
  <c r="U768" i="26"/>
  <c r="V768" i="26"/>
  <c r="W768" i="26"/>
  <c r="X768" i="26"/>
  <c r="Y768" i="26"/>
  <c r="Z768" i="26"/>
  <c r="AA768" i="26"/>
  <c r="AB768" i="26"/>
  <c r="AC768" i="26"/>
  <c r="AD768" i="26"/>
  <c r="AE768" i="26"/>
  <c r="AF768" i="26"/>
  <c r="AG768" i="26"/>
  <c r="AH768" i="26"/>
  <c r="AI768" i="26"/>
  <c r="AK768" i="26"/>
  <c r="AL768" i="26"/>
  <c r="AM768" i="26"/>
  <c r="AN768" i="26"/>
  <c r="AO768" i="26"/>
  <c r="AP768" i="26"/>
  <c r="AQ768" i="26"/>
  <c r="AR768" i="26"/>
  <c r="T769" i="26"/>
  <c r="U769" i="26"/>
  <c r="V769" i="26"/>
  <c r="W769" i="26"/>
  <c r="X769" i="26"/>
  <c r="Y769" i="26"/>
  <c r="Z769" i="26"/>
  <c r="AA769" i="26"/>
  <c r="AB769" i="26"/>
  <c r="AC769" i="26"/>
  <c r="AD769" i="26"/>
  <c r="AE769" i="26"/>
  <c r="AF769" i="26"/>
  <c r="AG769" i="26"/>
  <c r="AH769" i="26"/>
  <c r="AI769" i="26"/>
  <c r="AK769" i="26"/>
  <c r="AL769" i="26"/>
  <c r="AM769" i="26"/>
  <c r="AN769" i="26"/>
  <c r="AO769" i="26"/>
  <c r="AP769" i="26"/>
  <c r="AQ769" i="26"/>
  <c r="AR769" i="26"/>
  <c r="T770" i="26"/>
  <c r="U770" i="26"/>
  <c r="V770" i="26"/>
  <c r="W770" i="26"/>
  <c r="X770" i="26"/>
  <c r="Y770" i="26"/>
  <c r="Z770" i="26"/>
  <c r="AA770" i="26"/>
  <c r="AB770" i="26"/>
  <c r="AC770" i="26"/>
  <c r="AD770" i="26"/>
  <c r="AE770" i="26"/>
  <c r="AF770" i="26"/>
  <c r="AG770" i="26"/>
  <c r="AH770" i="26"/>
  <c r="AI770" i="26"/>
  <c r="AK770" i="26"/>
  <c r="AL770" i="26"/>
  <c r="AM770" i="26"/>
  <c r="AN770" i="26"/>
  <c r="AO770" i="26"/>
  <c r="AP770" i="26"/>
  <c r="AQ770" i="26"/>
  <c r="AR770" i="26"/>
  <c r="T771" i="26"/>
  <c r="U771" i="26"/>
  <c r="V771" i="26"/>
  <c r="W771" i="26"/>
  <c r="X771" i="26"/>
  <c r="Y771" i="26"/>
  <c r="Z771" i="26"/>
  <c r="AA771" i="26"/>
  <c r="AB771" i="26"/>
  <c r="AC771" i="26"/>
  <c r="AD771" i="26"/>
  <c r="AE771" i="26"/>
  <c r="AF771" i="26"/>
  <c r="AG771" i="26"/>
  <c r="AH771" i="26"/>
  <c r="AI771" i="26"/>
  <c r="AK771" i="26"/>
  <c r="AL771" i="26"/>
  <c r="AM771" i="26"/>
  <c r="AN771" i="26"/>
  <c r="AO771" i="26"/>
  <c r="AP771" i="26"/>
  <c r="AQ771" i="26"/>
  <c r="AR771" i="26"/>
  <c r="T772" i="26"/>
  <c r="U772" i="26"/>
  <c r="V772" i="26"/>
  <c r="W772" i="26"/>
  <c r="X772" i="26"/>
  <c r="Y772" i="26"/>
  <c r="Z772" i="26"/>
  <c r="AA772" i="26"/>
  <c r="AB772" i="26"/>
  <c r="AC772" i="26"/>
  <c r="AD772" i="26"/>
  <c r="AE772" i="26"/>
  <c r="AF772" i="26"/>
  <c r="AG772" i="26"/>
  <c r="AH772" i="26"/>
  <c r="AI772" i="26"/>
  <c r="AK772" i="26"/>
  <c r="AL772" i="26"/>
  <c r="AM772" i="26"/>
  <c r="AN772" i="26"/>
  <c r="AO772" i="26"/>
  <c r="AP772" i="26"/>
  <c r="AQ772" i="26"/>
  <c r="AR772" i="26"/>
  <c r="T773" i="26"/>
  <c r="U773" i="26"/>
  <c r="V773" i="26"/>
  <c r="W773" i="26"/>
  <c r="X773" i="26"/>
  <c r="Y773" i="26"/>
  <c r="Z773" i="26"/>
  <c r="AA773" i="26"/>
  <c r="AB773" i="26"/>
  <c r="AC773" i="26"/>
  <c r="AD773" i="26"/>
  <c r="AE773" i="26"/>
  <c r="AF773" i="26"/>
  <c r="AG773" i="26"/>
  <c r="AH773" i="26"/>
  <c r="AI773" i="26"/>
  <c r="AK773" i="26"/>
  <c r="AL773" i="26"/>
  <c r="AM773" i="26"/>
  <c r="AN773" i="26"/>
  <c r="AO773" i="26"/>
  <c r="AP773" i="26"/>
  <c r="AQ773" i="26"/>
  <c r="AR773" i="26"/>
  <c r="T774" i="26"/>
  <c r="U774" i="26"/>
  <c r="V774" i="26"/>
  <c r="W774" i="26"/>
  <c r="X774" i="26"/>
  <c r="Y774" i="26"/>
  <c r="Z774" i="26"/>
  <c r="AA774" i="26"/>
  <c r="AB774" i="26"/>
  <c r="AC774" i="26"/>
  <c r="AD774" i="26"/>
  <c r="AE774" i="26"/>
  <c r="AF774" i="26"/>
  <c r="AG774" i="26"/>
  <c r="AH774" i="26"/>
  <c r="AI774" i="26"/>
  <c r="AK774" i="26"/>
  <c r="AL774" i="26"/>
  <c r="AM774" i="26"/>
  <c r="AN774" i="26"/>
  <c r="AO774" i="26"/>
  <c r="AP774" i="26"/>
  <c r="AQ774" i="26"/>
  <c r="AR774" i="26"/>
  <c r="T775" i="26"/>
  <c r="U775" i="26"/>
  <c r="V775" i="26"/>
  <c r="W775" i="26"/>
  <c r="X775" i="26"/>
  <c r="Y775" i="26"/>
  <c r="Z775" i="26"/>
  <c r="AA775" i="26"/>
  <c r="AB775" i="26"/>
  <c r="AC775" i="26"/>
  <c r="AD775" i="26"/>
  <c r="AE775" i="26"/>
  <c r="AF775" i="26"/>
  <c r="AG775" i="26"/>
  <c r="AH775" i="26"/>
  <c r="AI775" i="26"/>
  <c r="AK775" i="26"/>
  <c r="AL775" i="26"/>
  <c r="AM775" i="26"/>
  <c r="AN775" i="26"/>
  <c r="AO775" i="26"/>
  <c r="AP775" i="26"/>
  <c r="AQ775" i="26"/>
  <c r="AR775" i="26"/>
  <c r="T776" i="26"/>
  <c r="U776" i="26"/>
  <c r="V776" i="26"/>
  <c r="W776" i="26"/>
  <c r="X776" i="26"/>
  <c r="Y776" i="26"/>
  <c r="Z776" i="26"/>
  <c r="AA776" i="26"/>
  <c r="AB776" i="26"/>
  <c r="AC776" i="26"/>
  <c r="AD776" i="26"/>
  <c r="AE776" i="26"/>
  <c r="AF776" i="26"/>
  <c r="AG776" i="26"/>
  <c r="AH776" i="26"/>
  <c r="AI776" i="26"/>
  <c r="AK776" i="26"/>
  <c r="AL776" i="26"/>
  <c r="AM776" i="26"/>
  <c r="AN776" i="26"/>
  <c r="AO776" i="26"/>
  <c r="AP776" i="26"/>
  <c r="AQ776" i="26"/>
  <c r="AR776" i="26"/>
  <c r="T777" i="26"/>
  <c r="U777" i="26"/>
  <c r="V777" i="26"/>
  <c r="W777" i="26"/>
  <c r="X777" i="26"/>
  <c r="Y777" i="26"/>
  <c r="Z777" i="26"/>
  <c r="AA777" i="26"/>
  <c r="AB777" i="26"/>
  <c r="AC777" i="26"/>
  <c r="AD777" i="26"/>
  <c r="AE777" i="26"/>
  <c r="AF777" i="26"/>
  <c r="AG777" i="26"/>
  <c r="AH777" i="26"/>
  <c r="AI777" i="26"/>
  <c r="AK777" i="26"/>
  <c r="AL777" i="26"/>
  <c r="AM777" i="26"/>
  <c r="AN777" i="26"/>
  <c r="AO777" i="26"/>
  <c r="AP777" i="26"/>
  <c r="AQ777" i="26"/>
  <c r="AR777" i="26"/>
  <c r="T778" i="26"/>
  <c r="U778" i="26"/>
  <c r="V778" i="26"/>
  <c r="W778" i="26"/>
  <c r="X778" i="26"/>
  <c r="Y778" i="26"/>
  <c r="Z778" i="26"/>
  <c r="AA778" i="26"/>
  <c r="AB778" i="26"/>
  <c r="AC778" i="26"/>
  <c r="AD778" i="26"/>
  <c r="AE778" i="26"/>
  <c r="AF778" i="26"/>
  <c r="AG778" i="26"/>
  <c r="AH778" i="26"/>
  <c r="AI778" i="26"/>
  <c r="AK778" i="26"/>
  <c r="AL778" i="26"/>
  <c r="AM778" i="26"/>
  <c r="AN778" i="26"/>
  <c r="AO778" i="26"/>
  <c r="AP778" i="26"/>
  <c r="AQ778" i="26"/>
  <c r="AR778" i="26"/>
  <c r="T779" i="26"/>
  <c r="U779" i="26"/>
  <c r="V779" i="26"/>
  <c r="W779" i="26"/>
  <c r="X779" i="26"/>
  <c r="Y779" i="26"/>
  <c r="Z779" i="26"/>
  <c r="AA779" i="26"/>
  <c r="AB779" i="26"/>
  <c r="AC779" i="26"/>
  <c r="AD779" i="26"/>
  <c r="AE779" i="26"/>
  <c r="AF779" i="26"/>
  <c r="AO779" i="26" s="1"/>
  <c r="AG779" i="26"/>
  <c r="AP779" i="26" s="1"/>
  <c r="AH779" i="26"/>
  <c r="AQ779" i="26" s="1"/>
  <c r="AI779" i="26"/>
  <c r="AR779" i="26" s="1"/>
  <c r="AK779" i="26"/>
  <c r="AL779" i="26"/>
  <c r="AM779" i="26"/>
  <c r="T780" i="26"/>
  <c r="U780" i="26"/>
  <c r="V780" i="26"/>
  <c r="W780" i="26"/>
  <c r="X780" i="26"/>
  <c r="Y780" i="26"/>
  <c r="Z780" i="26"/>
  <c r="AA780" i="26"/>
  <c r="AB780" i="26"/>
  <c r="AC780" i="26"/>
  <c r="AD780" i="26"/>
  <c r="AE780" i="26"/>
  <c r="AF780" i="26"/>
  <c r="AG780" i="26"/>
  <c r="AH780" i="26"/>
  <c r="AI780" i="26"/>
  <c r="AK780" i="26"/>
  <c r="AL780" i="26"/>
  <c r="AM780" i="26"/>
  <c r="AN780" i="26"/>
  <c r="AO780" i="26"/>
  <c r="AP780" i="26"/>
  <c r="AQ780" i="26"/>
  <c r="AR780" i="26"/>
  <c r="T781" i="26"/>
  <c r="U781" i="26"/>
  <c r="V781" i="26"/>
  <c r="W781" i="26"/>
  <c r="X781" i="26"/>
  <c r="Y781" i="26"/>
  <c r="Z781" i="26"/>
  <c r="AA781" i="26"/>
  <c r="AB781" i="26"/>
  <c r="AC781" i="26"/>
  <c r="AD781" i="26"/>
  <c r="AE781" i="26"/>
  <c r="AF781" i="26"/>
  <c r="AG781" i="26"/>
  <c r="AH781" i="26"/>
  <c r="AI781" i="26"/>
  <c r="AK781" i="26"/>
  <c r="AL781" i="26"/>
  <c r="AM781" i="26"/>
  <c r="AN781" i="26"/>
  <c r="AO781" i="26"/>
  <c r="AP781" i="26"/>
  <c r="AQ781" i="26"/>
  <c r="AR781" i="26"/>
  <c r="T782" i="26"/>
  <c r="U782" i="26"/>
  <c r="V782" i="26"/>
  <c r="W782" i="26"/>
  <c r="X782" i="26"/>
  <c r="Y782" i="26"/>
  <c r="Z782" i="26"/>
  <c r="AA782" i="26"/>
  <c r="AB782" i="26"/>
  <c r="AC782" i="26"/>
  <c r="AD782" i="26"/>
  <c r="AE782" i="26"/>
  <c r="AF782" i="26"/>
  <c r="AG782" i="26"/>
  <c r="AH782" i="26"/>
  <c r="AI782" i="26"/>
  <c r="AK782" i="26"/>
  <c r="AL782" i="26"/>
  <c r="AM782" i="26"/>
  <c r="AN782" i="26"/>
  <c r="AO782" i="26"/>
  <c r="AP782" i="26"/>
  <c r="AQ782" i="26"/>
  <c r="AR782" i="26"/>
  <c r="T783" i="26"/>
  <c r="U783" i="26"/>
  <c r="V783" i="26"/>
  <c r="W783" i="26"/>
  <c r="X783" i="26"/>
  <c r="Y783" i="26"/>
  <c r="Z783" i="26"/>
  <c r="AA783" i="26"/>
  <c r="AB783" i="26"/>
  <c r="AC783" i="26"/>
  <c r="AD783" i="26"/>
  <c r="AE783" i="26"/>
  <c r="AF783" i="26"/>
  <c r="AG783" i="26"/>
  <c r="AH783" i="26"/>
  <c r="AI783" i="26"/>
  <c r="AR783" i="26" s="1"/>
  <c r="AK783" i="26"/>
  <c r="AL783" i="26"/>
  <c r="AM783" i="26"/>
  <c r="AN783" i="26"/>
  <c r="AO783" i="26"/>
  <c r="AP783" i="26"/>
  <c r="AQ783" i="26"/>
  <c r="T784" i="26"/>
  <c r="U784" i="26"/>
  <c r="V784" i="26"/>
  <c r="W784" i="26"/>
  <c r="X784" i="26"/>
  <c r="Y784" i="26"/>
  <c r="Z784" i="26"/>
  <c r="AA784" i="26"/>
  <c r="AB784" i="26"/>
  <c r="AC784" i="26"/>
  <c r="AD784" i="26"/>
  <c r="AE784" i="26"/>
  <c r="AF784" i="26"/>
  <c r="AG784" i="26"/>
  <c r="AH784" i="26"/>
  <c r="AI784" i="26"/>
  <c r="AK784" i="26"/>
  <c r="AL784" i="26"/>
  <c r="AM784" i="26"/>
  <c r="AN784" i="26"/>
  <c r="AO784" i="26"/>
  <c r="AP784" i="26"/>
  <c r="AQ784" i="26"/>
  <c r="AR784" i="26"/>
  <c r="T785" i="26"/>
  <c r="U785" i="26"/>
  <c r="V785" i="26"/>
  <c r="W785" i="26"/>
  <c r="X785" i="26"/>
  <c r="Y785" i="26"/>
  <c r="Z785" i="26"/>
  <c r="AA785" i="26"/>
  <c r="AB785" i="26"/>
  <c r="AC785" i="26"/>
  <c r="AD785" i="26"/>
  <c r="AE785" i="26"/>
  <c r="AF785" i="26"/>
  <c r="AG785" i="26"/>
  <c r="AH785" i="26"/>
  <c r="AI785" i="26"/>
  <c r="AK785" i="26"/>
  <c r="AL785" i="26"/>
  <c r="AM785" i="26"/>
  <c r="AN785" i="26"/>
  <c r="AO785" i="26"/>
  <c r="AP785" i="26"/>
  <c r="AQ785" i="26"/>
  <c r="AR785" i="26"/>
  <c r="T786" i="26"/>
  <c r="U786" i="26"/>
  <c r="V786" i="26"/>
  <c r="W786" i="26"/>
  <c r="X786" i="26"/>
  <c r="Y786" i="26"/>
  <c r="Z786" i="26"/>
  <c r="AA786" i="26"/>
  <c r="AB786" i="26"/>
  <c r="AC786" i="26"/>
  <c r="AD786" i="26"/>
  <c r="AE786" i="26"/>
  <c r="AF786" i="26"/>
  <c r="AG786" i="26"/>
  <c r="AH786" i="26"/>
  <c r="AI786" i="26"/>
  <c r="AK786" i="26"/>
  <c r="AL786" i="26"/>
  <c r="AM786" i="26"/>
  <c r="AN786" i="26"/>
  <c r="AO786" i="26"/>
  <c r="AP786" i="26"/>
  <c r="AQ786" i="26"/>
  <c r="AR786" i="26"/>
  <c r="T787" i="26"/>
  <c r="U787" i="26"/>
  <c r="V787" i="26"/>
  <c r="W787" i="26"/>
  <c r="X787" i="26"/>
  <c r="Y787" i="26"/>
  <c r="Z787" i="26"/>
  <c r="AA787" i="26"/>
  <c r="AB787" i="26"/>
  <c r="AC787" i="26"/>
  <c r="AD787" i="26"/>
  <c r="AE787" i="26"/>
  <c r="AF787" i="26"/>
  <c r="AG787" i="26"/>
  <c r="AP787" i="26" s="1"/>
  <c r="AH787" i="26"/>
  <c r="AQ787" i="26" s="1"/>
  <c r="AI787" i="26"/>
  <c r="AR787" i="26" s="1"/>
  <c r="AK787" i="26"/>
  <c r="AL787" i="26"/>
  <c r="AM787" i="26"/>
  <c r="AO787" i="26"/>
  <c r="T788" i="26"/>
  <c r="U788" i="26"/>
  <c r="V788" i="26"/>
  <c r="W788" i="26"/>
  <c r="X788" i="26"/>
  <c r="Y788" i="26"/>
  <c r="Z788" i="26"/>
  <c r="AA788" i="26"/>
  <c r="AB788" i="26"/>
  <c r="AC788" i="26"/>
  <c r="AD788" i="26"/>
  <c r="AE788" i="26"/>
  <c r="AF788" i="26"/>
  <c r="AG788" i="26"/>
  <c r="AH788" i="26"/>
  <c r="AI788" i="26"/>
  <c r="AK788" i="26"/>
  <c r="AL788" i="26"/>
  <c r="AM788" i="26"/>
  <c r="AN788" i="26"/>
  <c r="AO788" i="26"/>
  <c r="AP788" i="26"/>
  <c r="AQ788" i="26"/>
  <c r="AR788" i="26"/>
  <c r="T789" i="26"/>
  <c r="U789" i="26"/>
  <c r="V789" i="26"/>
  <c r="W789" i="26"/>
  <c r="X789" i="26"/>
  <c r="Y789" i="26"/>
  <c r="Z789" i="26"/>
  <c r="AA789" i="26"/>
  <c r="AB789" i="26"/>
  <c r="AC789" i="26"/>
  <c r="AD789" i="26"/>
  <c r="AE789" i="26"/>
  <c r="AF789" i="26"/>
  <c r="AG789" i="26"/>
  <c r="AH789" i="26"/>
  <c r="AI789" i="26"/>
  <c r="AK789" i="26"/>
  <c r="AL789" i="26"/>
  <c r="AM789" i="26"/>
  <c r="AN789" i="26"/>
  <c r="AO789" i="26"/>
  <c r="AP789" i="26"/>
  <c r="AQ789" i="26"/>
  <c r="AR789" i="26"/>
  <c r="T790" i="26"/>
  <c r="U790" i="26"/>
  <c r="V790" i="26"/>
  <c r="W790" i="26"/>
  <c r="X790" i="26"/>
  <c r="Y790" i="26"/>
  <c r="Z790" i="26"/>
  <c r="AA790" i="26"/>
  <c r="AB790" i="26"/>
  <c r="AC790" i="26"/>
  <c r="AD790" i="26"/>
  <c r="AE790" i="26"/>
  <c r="AF790" i="26"/>
  <c r="AG790" i="26"/>
  <c r="AH790" i="26"/>
  <c r="AI790" i="26"/>
  <c r="AK790" i="26"/>
  <c r="AL790" i="26"/>
  <c r="AM790" i="26"/>
  <c r="AN790" i="26"/>
  <c r="AO790" i="26"/>
  <c r="AP790" i="26"/>
  <c r="AQ790" i="26"/>
  <c r="AR790" i="26"/>
  <c r="T791" i="26"/>
  <c r="U791" i="26"/>
  <c r="V791" i="26"/>
  <c r="W791" i="26"/>
  <c r="X791" i="26"/>
  <c r="Y791" i="26"/>
  <c r="Z791" i="26"/>
  <c r="AA791" i="26"/>
  <c r="AB791" i="26"/>
  <c r="AC791" i="26"/>
  <c r="AD791" i="26"/>
  <c r="AE791" i="26"/>
  <c r="AF791" i="26"/>
  <c r="AG791" i="26"/>
  <c r="AH791" i="26"/>
  <c r="AI791" i="26"/>
  <c r="AK791" i="26"/>
  <c r="AL791" i="26"/>
  <c r="AM791" i="26"/>
  <c r="AN791" i="26"/>
  <c r="AO791" i="26"/>
  <c r="AP791" i="26"/>
  <c r="AQ791" i="26"/>
  <c r="AR791" i="26"/>
  <c r="T792" i="26"/>
  <c r="U792" i="26"/>
  <c r="V792" i="26"/>
  <c r="W792" i="26"/>
  <c r="X792" i="26"/>
  <c r="Y792" i="26"/>
  <c r="Z792" i="26"/>
  <c r="AA792" i="26"/>
  <c r="AB792" i="26"/>
  <c r="AC792" i="26"/>
  <c r="AD792" i="26"/>
  <c r="AE792" i="26"/>
  <c r="AF792" i="26"/>
  <c r="AG792" i="26"/>
  <c r="AH792" i="26"/>
  <c r="AI792" i="26"/>
  <c r="AK792" i="26"/>
  <c r="AL792" i="26"/>
  <c r="AM792" i="26"/>
  <c r="AN792" i="26"/>
  <c r="AO792" i="26"/>
  <c r="AP792" i="26"/>
  <c r="AQ792" i="26"/>
  <c r="AR792" i="26"/>
  <c r="T793" i="26"/>
  <c r="U793" i="26"/>
  <c r="V793" i="26"/>
  <c r="W793" i="26"/>
  <c r="X793" i="26"/>
  <c r="Y793" i="26"/>
  <c r="Z793" i="26"/>
  <c r="AA793" i="26"/>
  <c r="AB793" i="26"/>
  <c r="AC793" i="26"/>
  <c r="AD793" i="26"/>
  <c r="AE793" i="26"/>
  <c r="AF793" i="26"/>
  <c r="AG793" i="26"/>
  <c r="AH793" i="26"/>
  <c r="AI793" i="26"/>
  <c r="AK793" i="26"/>
  <c r="AL793" i="26"/>
  <c r="AM793" i="26"/>
  <c r="AN793" i="26"/>
  <c r="AO793" i="26"/>
  <c r="AP793" i="26"/>
  <c r="AQ793" i="26"/>
  <c r="AR793" i="26"/>
  <c r="T794" i="26"/>
  <c r="U794" i="26"/>
  <c r="V794" i="26"/>
  <c r="W794" i="26"/>
  <c r="X794" i="26"/>
  <c r="Y794" i="26"/>
  <c r="Z794" i="26"/>
  <c r="AA794" i="26"/>
  <c r="AB794" i="26"/>
  <c r="AC794" i="26"/>
  <c r="AD794" i="26"/>
  <c r="AE794" i="26"/>
  <c r="AF794" i="26"/>
  <c r="AG794" i="26"/>
  <c r="AH794" i="26"/>
  <c r="AI794" i="26"/>
  <c r="AK794" i="26"/>
  <c r="AL794" i="26"/>
  <c r="AM794" i="26"/>
  <c r="AN794" i="26"/>
  <c r="AO794" i="26"/>
  <c r="AP794" i="26"/>
  <c r="AQ794" i="26"/>
  <c r="AR794" i="26"/>
  <c r="T795" i="26"/>
  <c r="U795" i="26"/>
  <c r="V795" i="26"/>
  <c r="W795" i="26"/>
  <c r="X795" i="26"/>
  <c r="Y795" i="26"/>
  <c r="Z795" i="26"/>
  <c r="AA795" i="26"/>
  <c r="AB795" i="26"/>
  <c r="AC795" i="26"/>
  <c r="AD795" i="26"/>
  <c r="AE795" i="26"/>
  <c r="AF795" i="26"/>
  <c r="AG795" i="26"/>
  <c r="AH795" i="26"/>
  <c r="AI795" i="26"/>
  <c r="AK795" i="26"/>
  <c r="AL795" i="26"/>
  <c r="AM795" i="26"/>
  <c r="AN795" i="26"/>
  <c r="AO795" i="26"/>
  <c r="AP795" i="26"/>
  <c r="AQ795" i="26"/>
  <c r="AR795" i="26"/>
  <c r="T796" i="26"/>
  <c r="U796" i="26"/>
  <c r="V796" i="26"/>
  <c r="W796" i="26"/>
  <c r="X796" i="26"/>
  <c r="Y796" i="26"/>
  <c r="Z796" i="26"/>
  <c r="AA796" i="26"/>
  <c r="AB796" i="26"/>
  <c r="AC796" i="26"/>
  <c r="AD796" i="26"/>
  <c r="AE796" i="26"/>
  <c r="AF796" i="26"/>
  <c r="AG796" i="26"/>
  <c r="AH796" i="26"/>
  <c r="AI796" i="26"/>
  <c r="AK796" i="26"/>
  <c r="AL796" i="26"/>
  <c r="AM796" i="26"/>
  <c r="AN796" i="26"/>
  <c r="AO796" i="26"/>
  <c r="AP796" i="26"/>
  <c r="AQ796" i="26"/>
  <c r="AR796" i="26"/>
  <c r="T797" i="26"/>
  <c r="U797" i="26"/>
  <c r="V797" i="26"/>
  <c r="W797" i="26"/>
  <c r="X797" i="26"/>
  <c r="Y797" i="26"/>
  <c r="Z797" i="26"/>
  <c r="AA797" i="26"/>
  <c r="AB797" i="26"/>
  <c r="AC797" i="26"/>
  <c r="AD797" i="26"/>
  <c r="AE797" i="26"/>
  <c r="AR797" i="26" s="1"/>
  <c r="AF797" i="26"/>
  <c r="AO797" i="26"/>
  <c r="AG797" i="26"/>
  <c r="AH797" i="26"/>
  <c r="AQ797" i="26" s="1"/>
  <c r="AI797" i="26"/>
  <c r="AK797" i="26"/>
  <c r="AM797" i="26"/>
  <c r="T798" i="26"/>
  <c r="U798" i="26"/>
  <c r="V798" i="26"/>
  <c r="W798" i="26"/>
  <c r="X798" i="26"/>
  <c r="Y798" i="26"/>
  <c r="Z798" i="26"/>
  <c r="AA798" i="26"/>
  <c r="AB798" i="26"/>
  <c r="AC798" i="26"/>
  <c r="AD798" i="26"/>
  <c r="AE798" i="26"/>
  <c r="AF798" i="26"/>
  <c r="AG798" i="26"/>
  <c r="AH798" i="26"/>
  <c r="AI798" i="26"/>
  <c r="AK798" i="26"/>
  <c r="AL798" i="26"/>
  <c r="AM798" i="26"/>
  <c r="AN798" i="26"/>
  <c r="AO798" i="26"/>
  <c r="AP798" i="26"/>
  <c r="AQ798" i="26"/>
  <c r="AR798" i="26"/>
  <c r="T799" i="26"/>
  <c r="U799" i="26"/>
  <c r="V799" i="26"/>
  <c r="W799" i="26"/>
  <c r="X799" i="26"/>
  <c r="Y799" i="26"/>
  <c r="Z799" i="26"/>
  <c r="AA799" i="26"/>
  <c r="AB799" i="26"/>
  <c r="AC799" i="26"/>
  <c r="AD799" i="26"/>
  <c r="AE799" i="26"/>
  <c r="AF799" i="26"/>
  <c r="AG799" i="26"/>
  <c r="AH799" i="26"/>
  <c r="AI799" i="26"/>
  <c r="AK799" i="26"/>
  <c r="AL799" i="26"/>
  <c r="AM799" i="26"/>
  <c r="AN799" i="26"/>
  <c r="AO799" i="26"/>
  <c r="AP799" i="26"/>
  <c r="AQ799" i="26"/>
  <c r="AR799" i="26"/>
  <c r="T800" i="26"/>
  <c r="U800" i="26"/>
  <c r="V800" i="26"/>
  <c r="W800" i="26"/>
  <c r="X800" i="26"/>
  <c r="Y800" i="26"/>
  <c r="Z800" i="26"/>
  <c r="AA800" i="26"/>
  <c r="AB800" i="26"/>
  <c r="AC800" i="26"/>
  <c r="AD800" i="26"/>
  <c r="AE800" i="26"/>
  <c r="AF800" i="26"/>
  <c r="AG800" i="26"/>
  <c r="AH800" i="26"/>
  <c r="AI800" i="26"/>
  <c r="AK800" i="26"/>
  <c r="AL800" i="26"/>
  <c r="AM800" i="26"/>
  <c r="AN800" i="26"/>
  <c r="AO800" i="26"/>
  <c r="AP800" i="26"/>
  <c r="AQ800" i="26"/>
  <c r="AR800" i="26"/>
  <c r="T801" i="26"/>
  <c r="U801" i="26"/>
  <c r="V801" i="26"/>
  <c r="W801" i="26"/>
  <c r="X801" i="26"/>
  <c r="Y801" i="26"/>
  <c r="Z801" i="26"/>
  <c r="AA801" i="26"/>
  <c r="AB801" i="26"/>
  <c r="AC801" i="26"/>
  <c r="AD801" i="26"/>
  <c r="AE801" i="26"/>
  <c r="AF801" i="26"/>
  <c r="AG801" i="26"/>
  <c r="AH801" i="26"/>
  <c r="AI801" i="26"/>
  <c r="AK801" i="26"/>
  <c r="AL801" i="26"/>
  <c r="AM801" i="26"/>
  <c r="AN801" i="26"/>
  <c r="AO801" i="26"/>
  <c r="AP801" i="26"/>
  <c r="AQ801" i="26"/>
  <c r="AR801" i="26"/>
  <c r="T802" i="26"/>
  <c r="U802" i="26"/>
  <c r="V802" i="26"/>
  <c r="W802" i="26"/>
  <c r="X802" i="26"/>
  <c r="Y802" i="26"/>
  <c r="Z802" i="26"/>
  <c r="AA802" i="26"/>
  <c r="AB802" i="26"/>
  <c r="AC802" i="26"/>
  <c r="AD802" i="26"/>
  <c r="AE802" i="26"/>
  <c r="AF802" i="26"/>
  <c r="AG802" i="26"/>
  <c r="AH802" i="26"/>
  <c r="AI802" i="26"/>
  <c r="AK802" i="26"/>
  <c r="AL802" i="26"/>
  <c r="AM802" i="26"/>
  <c r="AN802" i="26"/>
  <c r="AO802" i="26"/>
  <c r="AP802" i="26"/>
  <c r="AQ802" i="26"/>
  <c r="AR802" i="26"/>
  <c r="T803" i="26"/>
  <c r="U803" i="26"/>
  <c r="V803" i="26"/>
  <c r="W803" i="26"/>
  <c r="X803" i="26"/>
  <c r="Y803" i="26"/>
  <c r="Z803" i="26"/>
  <c r="AA803" i="26"/>
  <c r="AB803" i="26"/>
  <c r="AC803" i="26"/>
  <c r="AD803" i="26"/>
  <c r="AE803" i="26"/>
  <c r="AF803" i="26"/>
  <c r="AG803" i="26"/>
  <c r="AH803" i="26"/>
  <c r="AI803" i="26"/>
  <c r="AK803" i="26"/>
  <c r="AL803" i="26"/>
  <c r="AM803" i="26"/>
  <c r="AN803" i="26"/>
  <c r="AO803" i="26"/>
  <c r="AP803" i="26"/>
  <c r="AQ803" i="26"/>
  <c r="AR803" i="26"/>
  <c r="T804" i="26"/>
  <c r="U804" i="26"/>
  <c r="V804" i="26"/>
  <c r="W804" i="26"/>
  <c r="X804" i="26"/>
  <c r="Y804" i="26"/>
  <c r="Z804" i="26"/>
  <c r="AA804" i="26"/>
  <c r="AB804" i="26"/>
  <c r="AC804" i="26"/>
  <c r="AD804" i="26"/>
  <c r="AE804" i="26"/>
  <c r="AF804" i="26"/>
  <c r="AG804" i="26"/>
  <c r="AH804" i="26"/>
  <c r="AI804" i="26"/>
  <c r="AK804" i="26"/>
  <c r="AL804" i="26"/>
  <c r="AM804" i="26"/>
  <c r="AN804" i="26"/>
  <c r="AO804" i="26"/>
  <c r="AP804" i="26"/>
  <c r="AQ804" i="26"/>
  <c r="AR804" i="26"/>
  <c r="T805" i="26"/>
  <c r="U805" i="26"/>
  <c r="V805" i="26"/>
  <c r="W805" i="26"/>
  <c r="X805" i="26"/>
  <c r="Y805" i="26"/>
  <c r="Z805" i="26"/>
  <c r="AA805" i="26"/>
  <c r="AB805" i="26"/>
  <c r="AC805" i="26"/>
  <c r="AD805" i="26"/>
  <c r="AE805" i="26"/>
  <c r="AF805" i="26"/>
  <c r="AG805" i="26"/>
  <c r="AH805" i="26"/>
  <c r="AI805" i="26"/>
  <c r="AK805" i="26"/>
  <c r="AL805" i="26"/>
  <c r="AM805" i="26"/>
  <c r="AN805" i="26"/>
  <c r="AO805" i="26"/>
  <c r="AP805" i="26"/>
  <c r="AQ805" i="26"/>
  <c r="AR805" i="26"/>
  <c r="T806" i="26"/>
  <c r="U806" i="26"/>
  <c r="V806" i="26"/>
  <c r="W806" i="26"/>
  <c r="X806" i="26"/>
  <c r="Y806" i="26"/>
  <c r="Z806" i="26"/>
  <c r="AA806" i="26"/>
  <c r="AB806" i="26"/>
  <c r="AC806" i="26"/>
  <c r="AD806" i="26"/>
  <c r="AE806" i="26"/>
  <c r="AF806" i="26"/>
  <c r="AG806" i="26"/>
  <c r="AH806" i="26"/>
  <c r="AI806" i="26"/>
  <c r="AK806" i="26"/>
  <c r="AL806" i="26"/>
  <c r="AM806" i="26"/>
  <c r="AN806" i="26"/>
  <c r="AO806" i="26"/>
  <c r="AP806" i="26"/>
  <c r="AQ806" i="26"/>
  <c r="AR806" i="26"/>
  <c r="T807" i="26"/>
  <c r="U807" i="26"/>
  <c r="V807" i="26"/>
  <c r="W807" i="26"/>
  <c r="X807" i="26"/>
  <c r="Y807" i="26"/>
  <c r="Z807" i="26"/>
  <c r="AA807" i="26"/>
  <c r="AB807" i="26"/>
  <c r="AC807" i="26"/>
  <c r="AD807" i="26"/>
  <c r="AE807" i="26"/>
  <c r="AF807" i="26"/>
  <c r="AG807" i="26"/>
  <c r="AH807" i="26"/>
  <c r="AI807" i="26"/>
  <c r="AK807" i="26"/>
  <c r="AL807" i="26"/>
  <c r="AM807" i="26"/>
  <c r="AN807" i="26"/>
  <c r="AO807" i="26"/>
  <c r="AP807" i="26"/>
  <c r="AQ807" i="26"/>
  <c r="AR807" i="26"/>
  <c r="T808" i="26"/>
  <c r="U808" i="26"/>
  <c r="V808" i="26"/>
  <c r="W808" i="26"/>
  <c r="X808" i="26"/>
  <c r="Y808" i="26"/>
  <c r="Z808" i="26"/>
  <c r="AA808" i="26"/>
  <c r="AB808" i="26"/>
  <c r="AC808" i="26"/>
  <c r="AD808" i="26"/>
  <c r="AE808" i="26"/>
  <c r="AF808" i="26"/>
  <c r="AG808" i="26"/>
  <c r="AH808" i="26"/>
  <c r="AI808" i="26"/>
  <c r="AK808" i="26"/>
  <c r="AL808" i="26"/>
  <c r="AM808" i="26"/>
  <c r="AN808" i="26"/>
  <c r="AO808" i="26"/>
  <c r="AP808" i="26"/>
  <c r="AQ808" i="26"/>
  <c r="AR808" i="26"/>
  <c r="T809" i="26"/>
  <c r="U809" i="26"/>
  <c r="V809" i="26"/>
  <c r="W809" i="26"/>
  <c r="X809" i="26"/>
  <c r="Y809" i="26"/>
  <c r="Z809" i="26"/>
  <c r="AA809" i="26"/>
  <c r="AB809" i="26"/>
  <c r="AC809" i="26"/>
  <c r="AD809" i="26"/>
  <c r="AE809" i="26"/>
  <c r="AF809" i="26"/>
  <c r="AG809" i="26"/>
  <c r="AH809" i="26"/>
  <c r="AI809" i="26"/>
  <c r="AK809" i="26"/>
  <c r="AL809" i="26"/>
  <c r="AM809" i="26"/>
  <c r="AN809" i="26"/>
  <c r="AO809" i="26"/>
  <c r="AP809" i="26"/>
  <c r="AQ809" i="26"/>
  <c r="AR809" i="26"/>
  <c r="T810" i="26"/>
  <c r="U810" i="26"/>
  <c r="V810" i="26"/>
  <c r="W810" i="26"/>
  <c r="X810" i="26"/>
  <c r="Y810" i="26"/>
  <c r="Z810" i="26"/>
  <c r="AA810" i="26"/>
  <c r="AB810" i="26"/>
  <c r="AC810" i="26"/>
  <c r="AD810" i="26"/>
  <c r="AE810" i="26"/>
  <c r="AF810" i="26"/>
  <c r="AG810" i="26"/>
  <c r="AH810" i="26"/>
  <c r="AI810" i="26"/>
  <c r="AR810" i="26" s="1"/>
  <c r="AK810" i="26"/>
  <c r="AL810" i="26"/>
  <c r="AM810" i="26"/>
  <c r="AN810" i="26"/>
  <c r="AO810" i="26"/>
  <c r="AP810" i="26"/>
  <c r="AQ810" i="26"/>
  <c r="T811" i="26"/>
  <c r="U811" i="26"/>
  <c r="V811" i="26"/>
  <c r="W811" i="26"/>
  <c r="X811" i="26"/>
  <c r="Y811" i="26"/>
  <c r="Z811" i="26"/>
  <c r="AA811" i="26"/>
  <c r="AB811" i="26"/>
  <c r="AC811" i="26"/>
  <c r="AD811" i="26"/>
  <c r="AE811" i="26"/>
  <c r="AF811" i="26"/>
  <c r="AG811" i="26"/>
  <c r="AH811" i="26"/>
  <c r="AI811" i="26"/>
  <c r="AK811" i="26"/>
  <c r="AL811" i="26"/>
  <c r="AM811" i="26"/>
  <c r="AN811" i="26"/>
  <c r="AO811" i="26"/>
  <c r="AP811" i="26"/>
  <c r="AQ811" i="26"/>
  <c r="AR811" i="26"/>
  <c r="T812" i="26"/>
  <c r="U812" i="26"/>
  <c r="V812" i="26"/>
  <c r="W812" i="26"/>
  <c r="X812" i="26"/>
  <c r="Y812" i="26"/>
  <c r="Z812" i="26"/>
  <c r="AA812" i="26"/>
  <c r="AB812" i="26"/>
  <c r="AC812" i="26"/>
  <c r="AD812" i="26"/>
  <c r="AE812" i="26"/>
  <c r="AF812" i="26"/>
  <c r="AG812" i="26"/>
  <c r="AH812" i="26"/>
  <c r="AI812" i="26"/>
  <c r="AK812" i="26"/>
  <c r="AL812" i="26"/>
  <c r="AM812" i="26"/>
  <c r="AN812" i="26"/>
  <c r="AO812" i="26"/>
  <c r="AP812" i="26"/>
  <c r="AQ812" i="26"/>
  <c r="AR812" i="26"/>
  <c r="T813" i="26"/>
  <c r="U813" i="26"/>
  <c r="V813" i="26"/>
  <c r="W813" i="26"/>
  <c r="X813" i="26"/>
  <c r="Y813" i="26"/>
  <c r="Z813" i="26"/>
  <c r="AA813" i="26"/>
  <c r="AB813" i="26"/>
  <c r="AC813" i="26"/>
  <c r="AD813" i="26"/>
  <c r="AE813" i="26"/>
  <c r="AF813" i="26"/>
  <c r="AG813" i="26"/>
  <c r="AH813" i="26"/>
  <c r="AI813" i="26"/>
  <c r="AK813" i="26"/>
  <c r="AL813" i="26"/>
  <c r="AM813" i="26"/>
  <c r="AN813" i="26"/>
  <c r="AO813" i="26"/>
  <c r="AP813" i="26"/>
  <c r="AQ813" i="26"/>
  <c r="AR813" i="26"/>
  <c r="T814" i="26"/>
  <c r="U814" i="26"/>
  <c r="V814" i="26"/>
  <c r="W814" i="26"/>
  <c r="X814" i="26"/>
  <c r="Y814" i="26"/>
  <c r="Z814" i="26"/>
  <c r="AA814" i="26"/>
  <c r="AB814" i="26"/>
  <c r="AC814" i="26"/>
  <c r="AD814" i="26"/>
  <c r="AE814" i="26"/>
  <c r="AF814" i="26"/>
  <c r="AG814" i="26"/>
  <c r="AH814" i="26"/>
  <c r="AI814" i="26"/>
  <c r="AK814" i="26"/>
  <c r="AL814" i="26"/>
  <c r="AM814" i="26"/>
  <c r="AN814" i="26"/>
  <c r="AO814" i="26"/>
  <c r="AP814" i="26"/>
  <c r="AQ814" i="26"/>
  <c r="AR814" i="26"/>
  <c r="T815" i="26"/>
  <c r="U815" i="26"/>
  <c r="V815" i="26"/>
  <c r="W815" i="26"/>
  <c r="X815" i="26"/>
  <c r="Y815" i="26"/>
  <c r="Z815" i="26"/>
  <c r="AA815" i="26"/>
  <c r="AB815" i="26"/>
  <c r="AC815" i="26"/>
  <c r="AD815" i="26"/>
  <c r="AE815" i="26"/>
  <c r="AF815" i="26"/>
  <c r="AG815" i="26"/>
  <c r="AH815" i="26"/>
  <c r="AI815" i="26"/>
  <c r="AK815" i="26"/>
  <c r="AL815" i="26"/>
  <c r="AM815" i="26"/>
  <c r="AN815" i="26"/>
  <c r="AO815" i="26"/>
  <c r="AP815" i="26"/>
  <c r="AQ815" i="26"/>
  <c r="AR815" i="26"/>
  <c r="T816" i="26"/>
  <c r="U816" i="26"/>
  <c r="V816" i="26"/>
  <c r="W816" i="26"/>
  <c r="X816" i="26"/>
  <c r="Y816" i="26"/>
  <c r="Z816" i="26"/>
  <c r="AA816" i="26"/>
  <c r="AB816" i="26"/>
  <c r="AC816" i="26"/>
  <c r="AD816" i="26"/>
  <c r="AE816" i="26"/>
  <c r="AF816" i="26"/>
  <c r="AG816" i="26"/>
  <c r="AH816" i="26"/>
  <c r="AI816" i="26"/>
  <c r="AK816" i="26"/>
  <c r="AL816" i="26"/>
  <c r="AM816" i="26"/>
  <c r="AN816" i="26"/>
  <c r="AO816" i="26"/>
  <c r="AP816" i="26"/>
  <c r="AQ816" i="26"/>
  <c r="AR816" i="26"/>
  <c r="T817" i="26"/>
  <c r="U817" i="26"/>
  <c r="V817" i="26"/>
  <c r="W817" i="26"/>
  <c r="X817" i="26"/>
  <c r="Y817" i="26"/>
  <c r="Z817" i="26"/>
  <c r="AA817" i="26"/>
  <c r="AB817" i="26"/>
  <c r="AC817" i="26"/>
  <c r="AD817" i="26"/>
  <c r="AE817" i="26"/>
  <c r="AF817" i="26"/>
  <c r="AG817" i="26"/>
  <c r="AH817" i="26"/>
  <c r="AI817" i="26"/>
  <c r="AK817" i="26"/>
  <c r="AL817" i="26"/>
  <c r="AM817" i="26"/>
  <c r="AN817" i="26"/>
  <c r="AO817" i="26"/>
  <c r="AP817" i="26"/>
  <c r="AQ817" i="26"/>
  <c r="AR817" i="26"/>
  <c r="S2" i="25"/>
  <c r="T2" i="25"/>
  <c r="U2" i="25"/>
  <c r="V2" i="25"/>
  <c r="W2" i="25"/>
  <c r="X2" i="25"/>
  <c r="Y2" i="25"/>
  <c r="Z2" i="25"/>
  <c r="AA2" i="25"/>
  <c r="AB2" i="25"/>
  <c r="AC2" i="25"/>
  <c r="AD2" i="25"/>
  <c r="AE2" i="25"/>
  <c r="AF2" i="25"/>
  <c r="AG2" i="25"/>
  <c r="AH2" i="25"/>
  <c r="S3" i="25"/>
  <c r="T3" i="25"/>
  <c r="U3" i="25"/>
  <c r="V3" i="25"/>
  <c r="W3" i="25"/>
  <c r="X3" i="25"/>
  <c r="Y3" i="25"/>
  <c r="Z3" i="25"/>
  <c r="AA3" i="25"/>
  <c r="AB3" i="25"/>
  <c r="AC3" i="25"/>
  <c r="AD3" i="25"/>
  <c r="AE3" i="25"/>
  <c r="AF3" i="25"/>
  <c r="AG3" i="25"/>
  <c r="AH3" i="25"/>
  <c r="S4" i="25"/>
  <c r="T4" i="25"/>
  <c r="U4" i="25"/>
  <c r="V4" i="25"/>
  <c r="W4" i="25"/>
  <c r="X4" i="25"/>
  <c r="Y4" i="25"/>
  <c r="Z4" i="25"/>
  <c r="AA4" i="25"/>
  <c r="AB4" i="25"/>
  <c r="AC4" i="25"/>
  <c r="AD4" i="25"/>
  <c r="AE4" i="25"/>
  <c r="AF4" i="25"/>
  <c r="AG4" i="25"/>
  <c r="AH4" i="25"/>
  <c r="S5" i="25"/>
  <c r="T5" i="25"/>
  <c r="U5" i="25"/>
  <c r="V5" i="25"/>
  <c r="W5" i="25"/>
  <c r="X5" i="25"/>
  <c r="Y5" i="25"/>
  <c r="Z5" i="25"/>
  <c r="AA5" i="25"/>
  <c r="AB5" i="25"/>
  <c r="AC5" i="25"/>
  <c r="AD5" i="25"/>
  <c r="AE5" i="25"/>
  <c r="AF5" i="25"/>
  <c r="AG5" i="25"/>
  <c r="AH5" i="25"/>
  <c r="S6" i="25"/>
  <c r="T6" i="25"/>
  <c r="U6" i="25"/>
  <c r="V6" i="25"/>
  <c r="W6" i="25"/>
  <c r="X6" i="25"/>
  <c r="Y6" i="25"/>
  <c r="Z6" i="25"/>
  <c r="AA6" i="25"/>
  <c r="AB6" i="25"/>
  <c r="AC6" i="25"/>
  <c r="AD6" i="25"/>
  <c r="AE6" i="25"/>
  <c r="AF6" i="25"/>
  <c r="AG6" i="25"/>
  <c r="AH6" i="25"/>
  <c r="S7" i="25"/>
  <c r="T7" i="25"/>
  <c r="U7" i="25"/>
  <c r="V7" i="25"/>
  <c r="W7" i="25"/>
  <c r="X7" i="25"/>
  <c r="Y7" i="25"/>
  <c r="Z7" i="25"/>
  <c r="AA7" i="25"/>
  <c r="AB7" i="25"/>
  <c r="AC7" i="25"/>
  <c r="AD7" i="25"/>
  <c r="AE7" i="25"/>
  <c r="AF7" i="25"/>
  <c r="AG7" i="25"/>
  <c r="AH7" i="25"/>
  <c r="S8" i="25"/>
  <c r="T8" i="25"/>
  <c r="U8" i="25"/>
  <c r="V8" i="25"/>
  <c r="W8" i="25"/>
  <c r="X8" i="25"/>
  <c r="Y8" i="25"/>
  <c r="Z8" i="25"/>
  <c r="AA8" i="25"/>
  <c r="AB8" i="25"/>
  <c r="AC8" i="25"/>
  <c r="AD8" i="25"/>
  <c r="AE8" i="25"/>
  <c r="AF8" i="25"/>
  <c r="AG8" i="25"/>
  <c r="AH8" i="25"/>
  <c r="S9" i="25"/>
  <c r="T9" i="25"/>
  <c r="U9" i="25"/>
  <c r="V9" i="25"/>
  <c r="W9" i="25"/>
  <c r="X9" i="25"/>
  <c r="Y9" i="25"/>
  <c r="Z9" i="25"/>
  <c r="AA9" i="25"/>
  <c r="AB9" i="25"/>
  <c r="AC9" i="25"/>
  <c r="AD9" i="25"/>
  <c r="AE9" i="25"/>
  <c r="AF9" i="25"/>
  <c r="AG9" i="25"/>
  <c r="AH9" i="25"/>
  <c r="S10" i="25"/>
  <c r="T10" i="25"/>
  <c r="U10" i="25"/>
  <c r="V10" i="25"/>
  <c r="W10" i="25"/>
  <c r="X10" i="25"/>
  <c r="Y10" i="25"/>
  <c r="Z10" i="25"/>
  <c r="AA10" i="25"/>
  <c r="AB10" i="25"/>
  <c r="AC10" i="25"/>
  <c r="AD10" i="25"/>
  <c r="AE10" i="25"/>
  <c r="AF10" i="25"/>
  <c r="AG10" i="25"/>
  <c r="AH10" i="25"/>
  <c r="S11" i="25"/>
  <c r="T11" i="25"/>
  <c r="U11" i="25"/>
  <c r="V11" i="25"/>
  <c r="W11" i="25"/>
  <c r="X11" i="25"/>
  <c r="Y11" i="25"/>
  <c r="Z11" i="25"/>
  <c r="AA11" i="25"/>
  <c r="AB11" i="25"/>
  <c r="AC11" i="25"/>
  <c r="AD11" i="25"/>
  <c r="AE11" i="25"/>
  <c r="AF11" i="25"/>
  <c r="AG11" i="25"/>
  <c r="AH11" i="25"/>
  <c r="S12" i="25"/>
  <c r="T12" i="25"/>
  <c r="U12" i="25"/>
  <c r="V12" i="25"/>
  <c r="W12" i="25"/>
  <c r="X12" i="25"/>
  <c r="Y12" i="25"/>
  <c r="Z12" i="25"/>
  <c r="AA12" i="25"/>
  <c r="AB12" i="25"/>
  <c r="AC12" i="25"/>
  <c r="AD12" i="25"/>
  <c r="AE12" i="25"/>
  <c r="AF12" i="25"/>
  <c r="AG12" i="25"/>
  <c r="AH12" i="25"/>
  <c r="S13" i="25"/>
  <c r="T13" i="25"/>
  <c r="U13" i="25"/>
  <c r="V13" i="25"/>
  <c r="W13" i="25"/>
  <c r="X13" i="25"/>
  <c r="Y13" i="25"/>
  <c r="Z13" i="25"/>
  <c r="AA13" i="25"/>
  <c r="AB13" i="25"/>
  <c r="AC13" i="25"/>
  <c r="AD13" i="25"/>
  <c r="AE13" i="25"/>
  <c r="AF13" i="25"/>
  <c r="AG13" i="25"/>
  <c r="AH13" i="25"/>
  <c r="S14" i="25"/>
  <c r="T14" i="25"/>
  <c r="U14" i="25"/>
  <c r="V14" i="25"/>
  <c r="W14" i="25"/>
  <c r="X14" i="25"/>
  <c r="Y14" i="25"/>
  <c r="Z14" i="25"/>
  <c r="AA14" i="25"/>
  <c r="AB14" i="25"/>
  <c r="AC14" i="25"/>
  <c r="AD14" i="25"/>
  <c r="AE14" i="25"/>
  <c r="AF14" i="25"/>
  <c r="AG14" i="25"/>
  <c r="AH14" i="25"/>
  <c r="S15" i="25"/>
  <c r="T15" i="25"/>
  <c r="U15" i="25"/>
  <c r="V15" i="25"/>
  <c r="W15" i="25"/>
  <c r="X15" i="25"/>
  <c r="Y15" i="25"/>
  <c r="Z15" i="25"/>
  <c r="AA15" i="25"/>
  <c r="AB15" i="25"/>
  <c r="AC15" i="25"/>
  <c r="AD15" i="25"/>
  <c r="AE15" i="25"/>
  <c r="AF15" i="25"/>
  <c r="AG15" i="25"/>
  <c r="AH15" i="25"/>
  <c r="S16" i="25"/>
  <c r="T16" i="25"/>
  <c r="U16" i="25"/>
  <c r="V16" i="25"/>
  <c r="W16" i="25"/>
  <c r="X16" i="25"/>
  <c r="Y16" i="25"/>
  <c r="Z16" i="25"/>
  <c r="AA16" i="25"/>
  <c r="AB16" i="25"/>
  <c r="AC16" i="25"/>
  <c r="AD16" i="25"/>
  <c r="AE16" i="25"/>
  <c r="AF16" i="25"/>
  <c r="AG16" i="25"/>
  <c r="AH16" i="25"/>
  <c r="S17" i="25"/>
  <c r="T17" i="25"/>
  <c r="U17" i="25"/>
  <c r="V17" i="25"/>
  <c r="W17" i="25"/>
  <c r="X17" i="25"/>
  <c r="Y17" i="25"/>
  <c r="Z17" i="25"/>
  <c r="AA17" i="25"/>
  <c r="AB17" i="25"/>
  <c r="AC17" i="25"/>
  <c r="AD17" i="25"/>
  <c r="AE17" i="25"/>
  <c r="AF17" i="25"/>
  <c r="AG17" i="25"/>
  <c r="AH17" i="25"/>
  <c r="S18" i="25"/>
  <c r="T18" i="25"/>
  <c r="U18" i="25"/>
  <c r="V18" i="25"/>
  <c r="W18" i="25"/>
  <c r="X18" i="25"/>
  <c r="Y18" i="25"/>
  <c r="Z18" i="25"/>
  <c r="AA18" i="25"/>
  <c r="AB18" i="25"/>
  <c r="AC18" i="25"/>
  <c r="AD18" i="25"/>
  <c r="AE18" i="25"/>
  <c r="AF18" i="25"/>
  <c r="AG18" i="25"/>
  <c r="AH18" i="25"/>
  <c r="S19" i="25"/>
  <c r="T19" i="25"/>
  <c r="U19" i="25"/>
  <c r="V19" i="25"/>
  <c r="W19" i="25"/>
  <c r="X19" i="25"/>
  <c r="Y19" i="25"/>
  <c r="Z19" i="25"/>
  <c r="AA19" i="25"/>
  <c r="AB19" i="25"/>
  <c r="AC19" i="25"/>
  <c r="AD19" i="25"/>
  <c r="AE19" i="25"/>
  <c r="AF19" i="25"/>
  <c r="AG19" i="25"/>
  <c r="AH19" i="25"/>
  <c r="S20" i="25"/>
  <c r="T20" i="25"/>
  <c r="U20" i="25"/>
  <c r="V20" i="25"/>
  <c r="W20" i="25"/>
  <c r="X20" i="25"/>
  <c r="Y20" i="25"/>
  <c r="Z20" i="25"/>
  <c r="AA20" i="25"/>
  <c r="AB20" i="25"/>
  <c r="AC20" i="25"/>
  <c r="AD20" i="25"/>
  <c r="AE20" i="25"/>
  <c r="AF20" i="25"/>
  <c r="AG20" i="25"/>
  <c r="AH20" i="25"/>
  <c r="S21" i="25"/>
  <c r="T21" i="25"/>
  <c r="U21" i="25"/>
  <c r="V21" i="25"/>
  <c r="W21" i="25"/>
  <c r="X21" i="25"/>
  <c r="Y21" i="25"/>
  <c r="Z21" i="25"/>
  <c r="AA21" i="25"/>
  <c r="AB21" i="25"/>
  <c r="AC21" i="25"/>
  <c r="AD21" i="25"/>
  <c r="AE21" i="25"/>
  <c r="AF21" i="25"/>
  <c r="AG21" i="25"/>
  <c r="AH21" i="25"/>
  <c r="S22" i="25"/>
  <c r="T22" i="25"/>
  <c r="U22" i="25"/>
  <c r="V22" i="25"/>
  <c r="W22" i="25"/>
  <c r="X22" i="25"/>
  <c r="Y22" i="25"/>
  <c r="Z22" i="25"/>
  <c r="AA22" i="25"/>
  <c r="AB22" i="25"/>
  <c r="AC22" i="25"/>
  <c r="AD22" i="25"/>
  <c r="AE22" i="25"/>
  <c r="AF22" i="25"/>
  <c r="AG22" i="25"/>
  <c r="AH22" i="25"/>
  <c r="S23" i="25"/>
  <c r="T23" i="25"/>
  <c r="U23" i="25"/>
  <c r="V23" i="25"/>
  <c r="W23" i="25"/>
  <c r="X23" i="25"/>
  <c r="Y23" i="25"/>
  <c r="Z23" i="25"/>
  <c r="AA23" i="25"/>
  <c r="AB23" i="25"/>
  <c r="AC23" i="25"/>
  <c r="AD23" i="25"/>
  <c r="AE23" i="25"/>
  <c r="AF23" i="25"/>
  <c r="AG23" i="25"/>
  <c r="AH23" i="25"/>
  <c r="S24" i="25"/>
  <c r="T24" i="25"/>
  <c r="U24" i="25"/>
  <c r="V24" i="25"/>
  <c r="W24" i="25"/>
  <c r="X24" i="25"/>
  <c r="Y24" i="25"/>
  <c r="Z24" i="25"/>
  <c r="AA24" i="25"/>
  <c r="AB24" i="25"/>
  <c r="AC24" i="25"/>
  <c r="AD24" i="25"/>
  <c r="AE24" i="25"/>
  <c r="AF24" i="25"/>
  <c r="AG24" i="25"/>
  <c r="AH24" i="25"/>
  <c r="S25" i="25"/>
  <c r="T25" i="25"/>
  <c r="U25" i="25"/>
  <c r="V25" i="25"/>
  <c r="W25" i="25"/>
  <c r="X25" i="25"/>
  <c r="Y25" i="25"/>
  <c r="Z25" i="25"/>
  <c r="AA25" i="25"/>
  <c r="AB25" i="25"/>
  <c r="AC25" i="25"/>
  <c r="AD25" i="25"/>
  <c r="AE25" i="25"/>
  <c r="AF25" i="25"/>
  <c r="AG25" i="25"/>
  <c r="AH25" i="25"/>
  <c r="S26" i="25"/>
  <c r="T26" i="25"/>
  <c r="U26" i="25"/>
  <c r="V26" i="25"/>
  <c r="W26" i="25"/>
  <c r="X26" i="25"/>
  <c r="Y26" i="25"/>
  <c r="Z26" i="25"/>
  <c r="AA26" i="25"/>
  <c r="AB26" i="25"/>
  <c r="AC26" i="25"/>
  <c r="AD26" i="25"/>
  <c r="AE26" i="25"/>
  <c r="AF26" i="25"/>
  <c r="AG26" i="25"/>
  <c r="AH26" i="25"/>
  <c r="S27" i="25"/>
  <c r="T27" i="25"/>
  <c r="U27" i="25"/>
  <c r="V27" i="25"/>
  <c r="W27" i="25"/>
  <c r="X27" i="25"/>
  <c r="Y27" i="25"/>
  <c r="Z27" i="25"/>
  <c r="AA27" i="25"/>
  <c r="AB27" i="25"/>
  <c r="AC27" i="25"/>
  <c r="AD27" i="25"/>
  <c r="AE27" i="25"/>
  <c r="AF27" i="25"/>
  <c r="AG27" i="25"/>
  <c r="AH27" i="25"/>
  <c r="S28" i="25"/>
  <c r="T28" i="25"/>
  <c r="U28" i="25"/>
  <c r="V28" i="25"/>
  <c r="W28" i="25"/>
  <c r="X28" i="25"/>
  <c r="Y28" i="25"/>
  <c r="Z28" i="25"/>
  <c r="AA28" i="25"/>
  <c r="AB28" i="25"/>
  <c r="AC28" i="25"/>
  <c r="AD28" i="25"/>
  <c r="AE28" i="25"/>
  <c r="AF28" i="25"/>
  <c r="AG28" i="25"/>
  <c r="AH28" i="25"/>
  <c r="S29" i="25"/>
  <c r="T29" i="25"/>
  <c r="U29" i="25"/>
  <c r="V29" i="25"/>
  <c r="W29" i="25"/>
  <c r="X29" i="25"/>
  <c r="Y29" i="25"/>
  <c r="Z29" i="25"/>
  <c r="AA29" i="25"/>
  <c r="AB29" i="25"/>
  <c r="AC29" i="25"/>
  <c r="AD29" i="25"/>
  <c r="AE29" i="25"/>
  <c r="AF29" i="25"/>
  <c r="AG29" i="25"/>
  <c r="AH29" i="25"/>
  <c r="S30" i="25"/>
  <c r="T30" i="25"/>
  <c r="U30" i="25"/>
  <c r="V30" i="25"/>
  <c r="W30" i="25"/>
  <c r="X30" i="25"/>
  <c r="Y30" i="25"/>
  <c r="Z30" i="25"/>
  <c r="AA30" i="25"/>
  <c r="AB30" i="25"/>
  <c r="AC30" i="25"/>
  <c r="AD30" i="25"/>
  <c r="AE30" i="25"/>
  <c r="AF30" i="25"/>
  <c r="AG30" i="25"/>
  <c r="AH30" i="25"/>
  <c r="S31" i="25"/>
  <c r="T31" i="25"/>
  <c r="U31" i="25"/>
  <c r="V31" i="25"/>
  <c r="W31" i="25"/>
  <c r="X31" i="25"/>
  <c r="Y31" i="25"/>
  <c r="Z31" i="25"/>
  <c r="AA31" i="25"/>
  <c r="AB31" i="25"/>
  <c r="AC31" i="25"/>
  <c r="AD31" i="25"/>
  <c r="AE31" i="25"/>
  <c r="AF31" i="25"/>
  <c r="AG31" i="25"/>
  <c r="AH31" i="25"/>
  <c r="S32" i="25"/>
  <c r="T32" i="25"/>
  <c r="U32" i="25"/>
  <c r="V32" i="25"/>
  <c r="W32" i="25"/>
  <c r="X32" i="25"/>
  <c r="Y32" i="25"/>
  <c r="Z32" i="25"/>
  <c r="AA32" i="25"/>
  <c r="AB32" i="25"/>
  <c r="AC32" i="25"/>
  <c r="AD32" i="25"/>
  <c r="AE32" i="25"/>
  <c r="AF32" i="25"/>
  <c r="AG32" i="25"/>
  <c r="AH32" i="25"/>
  <c r="S33" i="25"/>
  <c r="T33" i="25"/>
  <c r="U33" i="25"/>
  <c r="V33" i="25"/>
  <c r="W33" i="25"/>
  <c r="X33" i="25"/>
  <c r="Y33" i="25"/>
  <c r="Z33" i="25"/>
  <c r="AA33" i="25"/>
  <c r="AB33" i="25"/>
  <c r="AC33" i="25"/>
  <c r="AD33" i="25"/>
  <c r="AE33" i="25"/>
  <c r="AF33" i="25"/>
  <c r="AG33" i="25"/>
  <c r="AH33" i="25"/>
  <c r="S34" i="25"/>
  <c r="T34" i="25"/>
  <c r="U34" i="25"/>
  <c r="V34" i="25"/>
  <c r="W34" i="25"/>
  <c r="X34" i="25"/>
  <c r="Y34" i="25"/>
  <c r="Z34" i="25"/>
  <c r="AA34" i="25"/>
  <c r="AB34" i="25"/>
  <c r="AC34" i="25"/>
  <c r="AD34" i="25"/>
  <c r="AE34" i="25"/>
  <c r="AF34" i="25"/>
  <c r="AG34" i="25"/>
  <c r="AH34" i="25"/>
  <c r="S35" i="25"/>
  <c r="T35" i="25"/>
  <c r="U35" i="25"/>
  <c r="V35" i="25"/>
  <c r="W35" i="25"/>
  <c r="X35" i="25"/>
  <c r="Y35" i="25"/>
  <c r="Z35" i="25"/>
  <c r="AA35" i="25"/>
  <c r="AB35" i="25"/>
  <c r="AC35" i="25"/>
  <c r="AD35" i="25"/>
  <c r="AE35" i="25"/>
  <c r="AF35" i="25"/>
  <c r="AG35" i="25"/>
  <c r="AH35" i="25"/>
  <c r="S36" i="25"/>
  <c r="T36" i="25"/>
  <c r="U36" i="25"/>
  <c r="V36" i="25"/>
  <c r="W36" i="25"/>
  <c r="X36" i="25"/>
  <c r="Y36" i="25"/>
  <c r="Z36" i="25"/>
  <c r="AA36" i="25"/>
  <c r="AB36" i="25"/>
  <c r="AC36" i="25"/>
  <c r="AD36" i="25"/>
  <c r="AE36" i="25"/>
  <c r="AF36" i="25"/>
  <c r="AG36" i="25"/>
  <c r="AH36" i="25"/>
  <c r="S37" i="25"/>
  <c r="T37" i="25"/>
  <c r="U37" i="25"/>
  <c r="V37" i="25"/>
  <c r="W37" i="25"/>
  <c r="X37" i="25"/>
  <c r="Y37" i="25"/>
  <c r="Z37" i="25"/>
  <c r="AA37" i="25"/>
  <c r="AB37" i="25"/>
  <c r="AC37" i="25"/>
  <c r="AD37" i="25"/>
  <c r="AE37" i="25"/>
  <c r="AF37" i="25"/>
  <c r="AG37" i="25"/>
  <c r="AH37" i="25"/>
  <c r="S38" i="25"/>
  <c r="T38" i="25"/>
  <c r="U38" i="25"/>
  <c r="V38" i="25"/>
  <c r="W38" i="25"/>
  <c r="X38" i="25"/>
  <c r="Y38" i="25"/>
  <c r="Z38" i="25"/>
  <c r="AA38" i="25"/>
  <c r="AB38" i="25"/>
  <c r="AC38" i="25"/>
  <c r="AD38" i="25"/>
  <c r="AE38" i="25"/>
  <c r="AF38" i="25"/>
  <c r="AG38" i="25"/>
  <c r="AH38" i="25"/>
  <c r="S39" i="25"/>
  <c r="T39" i="25"/>
  <c r="U39" i="25"/>
  <c r="V39" i="25"/>
  <c r="W39" i="25"/>
  <c r="X39" i="25"/>
  <c r="Y39" i="25"/>
  <c r="Z39" i="25"/>
  <c r="AA39" i="25"/>
  <c r="AB39" i="25"/>
  <c r="AC39" i="25"/>
  <c r="AD39" i="25"/>
  <c r="AE39" i="25"/>
  <c r="AF39" i="25"/>
  <c r="AG39" i="25"/>
  <c r="AH39" i="25"/>
  <c r="S40" i="25"/>
  <c r="T40" i="25"/>
  <c r="U40" i="25"/>
  <c r="V40" i="25"/>
  <c r="W40" i="25"/>
  <c r="X40" i="25"/>
  <c r="Y40" i="25"/>
  <c r="Z40" i="25"/>
  <c r="AA40" i="25"/>
  <c r="AB40" i="25"/>
  <c r="AC40" i="25"/>
  <c r="AD40" i="25"/>
  <c r="AE40" i="25"/>
  <c r="AF40" i="25"/>
  <c r="AG40" i="25"/>
  <c r="AH40" i="25"/>
  <c r="S41" i="25"/>
  <c r="T41" i="25"/>
  <c r="U41" i="25"/>
  <c r="V41" i="25"/>
  <c r="W41" i="25"/>
  <c r="X41" i="25"/>
  <c r="Y41" i="25"/>
  <c r="Z41" i="25"/>
  <c r="AA41" i="25"/>
  <c r="AB41" i="25"/>
  <c r="AC41" i="25"/>
  <c r="AD41" i="25"/>
  <c r="AE41" i="25"/>
  <c r="AF41" i="25"/>
  <c r="AG41" i="25"/>
  <c r="AH41" i="25"/>
  <c r="S42" i="25"/>
  <c r="T42" i="25"/>
  <c r="U42" i="25"/>
  <c r="V42" i="25"/>
  <c r="W42" i="25"/>
  <c r="X42" i="25"/>
  <c r="Y42" i="25"/>
  <c r="Z42" i="25"/>
  <c r="AA42" i="25"/>
  <c r="AB42" i="25"/>
  <c r="AC42" i="25"/>
  <c r="AD42" i="25"/>
  <c r="AE42" i="25"/>
  <c r="AF42" i="25"/>
  <c r="AG42" i="25"/>
  <c r="AH42" i="25"/>
  <c r="S43" i="25"/>
  <c r="T43" i="25"/>
  <c r="U43" i="25"/>
  <c r="V43" i="25"/>
  <c r="W43" i="25"/>
  <c r="X43" i="25"/>
  <c r="Y43" i="25"/>
  <c r="Z43" i="25"/>
  <c r="AA43" i="25"/>
  <c r="AB43" i="25"/>
  <c r="AC43" i="25"/>
  <c r="AD43" i="25"/>
  <c r="AE43" i="25"/>
  <c r="AF43" i="25"/>
  <c r="AG43" i="25"/>
  <c r="AH43" i="25"/>
  <c r="S44" i="25"/>
  <c r="T44" i="25"/>
  <c r="U44" i="25"/>
  <c r="V44" i="25"/>
  <c r="W44" i="25"/>
  <c r="X44" i="25"/>
  <c r="Y44" i="25"/>
  <c r="Z44" i="25"/>
  <c r="AA44" i="25"/>
  <c r="AB44" i="25"/>
  <c r="AC44" i="25"/>
  <c r="AD44" i="25"/>
  <c r="AE44" i="25"/>
  <c r="AF44" i="25"/>
  <c r="AG44" i="25"/>
  <c r="AH44" i="25"/>
  <c r="S45" i="25"/>
  <c r="T45" i="25"/>
  <c r="U45" i="25"/>
  <c r="V45" i="25"/>
  <c r="W45" i="25"/>
  <c r="X45" i="25"/>
  <c r="Y45" i="25"/>
  <c r="Z45" i="25"/>
  <c r="AA45" i="25"/>
  <c r="AB45" i="25"/>
  <c r="AC45" i="25"/>
  <c r="AD45" i="25"/>
  <c r="AE45" i="25"/>
  <c r="AF45" i="25"/>
  <c r="AG45" i="25"/>
  <c r="AH45" i="25"/>
  <c r="S46" i="25"/>
  <c r="T46" i="25"/>
  <c r="U46" i="25"/>
  <c r="V46" i="25"/>
  <c r="W46" i="25"/>
  <c r="X46" i="25"/>
  <c r="Y46" i="25"/>
  <c r="Z46" i="25"/>
  <c r="AA46" i="25"/>
  <c r="AB46" i="25"/>
  <c r="AC46" i="25"/>
  <c r="AD46" i="25"/>
  <c r="AE46" i="25"/>
  <c r="AF46" i="25"/>
  <c r="AG46" i="25"/>
  <c r="AH46" i="25"/>
  <c r="S47" i="25"/>
  <c r="T47" i="25"/>
  <c r="U47" i="25"/>
  <c r="V47" i="25"/>
  <c r="W47" i="25"/>
  <c r="X47" i="25"/>
  <c r="Y47" i="25"/>
  <c r="Z47" i="25"/>
  <c r="AA47" i="25"/>
  <c r="AB47" i="25"/>
  <c r="AC47" i="25"/>
  <c r="AD47" i="25"/>
  <c r="AE47" i="25"/>
  <c r="AF47" i="25"/>
  <c r="AG47" i="25"/>
  <c r="AH47" i="25"/>
  <c r="S48" i="25"/>
  <c r="T48" i="25"/>
  <c r="U48" i="25"/>
  <c r="V48" i="25"/>
  <c r="W48" i="25"/>
  <c r="X48" i="25"/>
  <c r="Y48" i="25"/>
  <c r="Z48" i="25"/>
  <c r="AA48" i="25"/>
  <c r="AB48" i="25"/>
  <c r="AC48" i="25"/>
  <c r="AD48" i="25"/>
  <c r="AE48" i="25"/>
  <c r="AF48" i="25"/>
  <c r="AG48" i="25"/>
  <c r="AH48" i="25"/>
  <c r="S49" i="25"/>
  <c r="T49" i="25"/>
  <c r="U49" i="25"/>
  <c r="V49" i="25"/>
  <c r="W49" i="25"/>
  <c r="X49" i="25"/>
  <c r="Y49" i="25"/>
  <c r="Z49" i="25"/>
  <c r="AA49" i="25"/>
  <c r="AB49" i="25"/>
  <c r="AC49" i="25"/>
  <c r="AD49" i="25"/>
  <c r="AE49" i="25"/>
  <c r="AF49" i="25"/>
  <c r="AG49" i="25"/>
  <c r="AH49" i="25"/>
  <c r="S50" i="25"/>
  <c r="T50" i="25"/>
  <c r="U50" i="25"/>
  <c r="V50" i="25"/>
  <c r="W50" i="25"/>
  <c r="X50" i="25"/>
  <c r="Y50" i="25"/>
  <c r="Z50" i="25"/>
  <c r="AA50" i="25"/>
  <c r="AB50" i="25"/>
  <c r="AC50" i="25"/>
  <c r="AD50" i="25"/>
  <c r="AE50" i="25"/>
  <c r="AF50" i="25"/>
  <c r="AG50" i="25"/>
  <c r="AH50" i="25"/>
  <c r="S51" i="25"/>
  <c r="T51" i="25"/>
  <c r="U51" i="25"/>
  <c r="V51" i="25"/>
  <c r="W51" i="25"/>
  <c r="X51" i="25"/>
  <c r="Y51" i="25"/>
  <c r="Z51" i="25"/>
  <c r="AA51" i="25"/>
  <c r="AB51" i="25"/>
  <c r="AC51" i="25"/>
  <c r="AD51" i="25"/>
  <c r="AE51" i="25"/>
  <c r="AF51" i="25"/>
  <c r="AG51" i="25"/>
  <c r="AH51" i="25"/>
  <c r="S52" i="25"/>
  <c r="T52" i="25"/>
  <c r="U52" i="25"/>
  <c r="V52" i="25"/>
  <c r="W52" i="25"/>
  <c r="X52" i="25"/>
  <c r="Y52" i="25"/>
  <c r="Z52" i="25"/>
  <c r="AA52" i="25"/>
  <c r="AB52" i="25"/>
  <c r="AC52" i="25"/>
  <c r="AD52" i="25"/>
  <c r="AE52" i="25"/>
  <c r="AF52" i="25"/>
  <c r="AG52" i="25"/>
  <c r="AH52" i="25"/>
  <c r="S53" i="25"/>
  <c r="T53" i="25"/>
  <c r="U53" i="25"/>
  <c r="V53" i="25"/>
  <c r="W53" i="25"/>
  <c r="X53" i="25"/>
  <c r="Y53" i="25"/>
  <c r="Z53" i="25"/>
  <c r="AA53" i="25"/>
  <c r="AB53" i="25"/>
  <c r="AC53" i="25"/>
  <c r="AD53" i="25"/>
  <c r="AE53" i="25"/>
  <c r="AF53" i="25"/>
  <c r="AG53" i="25"/>
  <c r="AH53" i="25"/>
  <c r="S54" i="25"/>
  <c r="T54" i="25"/>
  <c r="U54" i="25"/>
  <c r="V54" i="25"/>
  <c r="W54" i="25"/>
  <c r="X54" i="25"/>
  <c r="Y54" i="25"/>
  <c r="Z54" i="25"/>
  <c r="AA54" i="25"/>
  <c r="AB54" i="25"/>
  <c r="AC54" i="25"/>
  <c r="AD54" i="25"/>
  <c r="AE54" i="25"/>
  <c r="AF54" i="25"/>
  <c r="AG54" i="25"/>
  <c r="AH54" i="25"/>
  <c r="S55" i="25"/>
  <c r="T55" i="25"/>
  <c r="U55" i="25"/>
  <c r="V55" i="25"/>
  <c r="W55" i="25"/>
  <c r="X55" i="25"/>
  <c r="Y55" i="25"/>
  <c r="Z55" i="25"/>
  <c r="AA55" i="25"/>
  <c r="AB55" i="25"/>
  <c r="AC55" i="25"/>
  <c r="AD55" i="25"/>
  <c r="AE55" i="25"/>
  <c r="AF55" i="25"/>
  <c r="AG55" i="25"/>
  <c r="AH55" i="25"/>
  <c r="S56" i="25"/>
  <c r="T56" i="25"/>
  <c r="U56" i="25"/>
  <c r="V56" i="25"/>
  <c r="W56" i="25"/>
  <c r="X56" i="25"/>
  <c r="Y56" i="25"/>
  <c r="Z56" i="25"/>
  <c r="AA56" i="25"/>
  <c r="AB56" i="25"/>
  <c r="AC56" i="25"/>
  <c r="AD56" i="25"/>
  <c r="AE56" i="25"/>
  <c r="AF56" i="25"/>
  <c r="AG56" i="25"/>
  <c r="AH56" i="25"/>
  <c r="S57" i="25"/>
  <c r="T57" i="25"/>
  <c r="U57" i="25"/>
  <c r="V57" i="25"/>
  <c r="W57" i="25"/>
  <c r="X57" i="25"/>
  <c r="Y57" i="25"/>
  <c r="Z57" i="25"/>
  <c r="AA57" i="25"/>
  <c r="AB57" i="25"/>
  <c r="AC57" i="25"/>
  <c r="AD57" i="25"/>
  <c r="AE57" i="25"/>
  <c r="AF57" i="25"/>
  <c r="AG57" i="25"/>
  <c r="AH57" i="25"/>
  <c r="S58" i="25"/>
  <c r="T58" i="25"/>
  <c r="U58" i="25"/>
  <c r="V58" i="25"/>
  <c r="W58" i="25"/>
  <c r="X58" i="25"/>
  <c r="Y58" i="25"/>
  <c r="Z58" i="25"/>
  <c r="AA58" i="25"/>
  <c r="AB58" i="25"/>
  <c r="AC58" i="25"/>
  <c r="AD58" i="25"/>
  <c r="AE58" i="25"/>
  <c r="AF58" i="25"/>
  <c r="AG58" i="25"/>
  <c r="AH58" i="25"/>
  <c r="S59" i="25"/>
  <c r="T59" i="25"/>
  <c r="U59" i="25"/>
  <c r="V59" i="25"/>
  <c r="W59" i="25"/>
  <c r="X59" i="25"/>
  <c r="Y59" i="25"/>
  <c r="Z59" i="25"/>
  <c r="AA59" i="25"/>
  <c r="AB59" i="25"/>
  <c r="AC59" i="25"/>
  <c r="AD59" i="25"/>
  <c r="AE59" i="25"/>
  <c r="AF59" i="25"/>
  <c r="AG59" i="25"/>
  <c r="AH59" i="25"/>
  <c r="S60" i="25"/>
  <c r="T60" i="25"/>
  <c r="U60" i="25"/>
  <c r="V60" i="25"/>
  <c r="W60" i="25"/>
  <c r="X60" i="25"/>
  <c r="Y60" i="25"/>
  <c r="Z60" i="25"/>
  <c r="AA60" i="25"/>
  <c r="AB60" i="25"/>
  <c r="AC60" i="25"/>
  <c r="AD60" i="25"/>
  <c r="AE60" i="25"/>
  <c r="AF60" i="25"/>
  <c r="AG60" i="25"/>
  <c r="AH60" i="25"/>
  <c r="S61" i="25"/>
  <c r="T61" i="25"/>
  <c r="U61" i="25"/>
  <c r="V61" i="25"/>
  <c r="W61" i="25"/>
  <c r="X61" i="25"/>
  <c r="Y61" i="25"/>
  <c r="Z61" i="25"/>
  <c r="AA61" i="25"/>
  <c r="AB61" i="25"/>
  <c r="AC61" i="25"/>
  <c r="AD61" i="25"/>
  <c r="AE61" i="25"/>
  <c r="AF61" i="25"/>
  <c r="AG61" i="25"/>
  <c r="AH61" i="25"/>
  <c r="S62" i="25"/>
  <c r="T62" i="25"/>
  <c r="U62" i="25"/>
  <c r="V62" i="25"/>
  <c r="W62" i="25"/>
  <c r="X62" i="25"/>
  <c r="Y62" i="25"/>
  <c r="Z62" i="25"/>
  <c r="AA62" i="25"/>
  <c r="AB62" i="25"/>
  <c r="AC62" i="25"/>
  <c r="AD62" i="25"/>
  <c r="AE62" i="25"/>
  <c r="AF62" i="25"/>
  <c r="AG62" i="25"/>
  <c r="AH62" i="25"/>
  <c r="S63" i="25"/>
  <c r="T63" i="25"/>
  <c r="U63" i="25"/>
  <c r="V63" i="25"/>
  <c r="W63" i="25"/>
  <c r="X63" i="25"/>
  <c r="Y63" i="25"/>
  <c r="Z63" i="25"/>
  <c r="AA63" i="25"/>
  <c r="AB63" i="25"/>
  <c r="AC63" i="25"/>
  <c r="AD63" i="25"/>
  <c r="AE63" i="25"/>
  <c r="AF63" i="25"/>
  <c r="AG63" i="25"/>
  <c r="AH63" i="25"/>
  <c r="S64" i="25"/>
  <c r="T64" i="25"/>
  <c r="U64" i="25"/>
  <c r="V64" i="25"/>
  <c r="W64" i="25"/>
  <c r="X64" i="25"/>
  <c r="Y64" i="25"/>
  <c r="Z64" i="25"/>
  <c r="AA64" i="25"/>
  <c r="AB64" i="25"/>
  <c r="AC64" i="25"/>
  <c r="AD64" i="25"/>
  <c r="AE64" i="25"/>
  <c r="AF64" i="25"/>
  <c r="AG64" i="25"/>
  <c r="AH64" i="25"/>
  <c r="S65" i="25"/>
  <c r="T65" i="25"/>
  <c r="U65" i="25"/>
  <c r="V65" i="25"/>
  <c r="W65" i="25"/>
  <c r="X65" i="25"/>
  <c r="Y65" i="25"/>
  <c r="Z65" i="25"/>
  <c r="AA65" i="25"/>
  <c r="AB65" i="25"/>
  <c r="AC65" i="25"/>
  <c r="AD65" i="25"/>
  <c r="AE65" i="25"/>
  <c r="AF65" i="25"/>
  <c r="AG65" i="25"/>
  <c r="AH65" i="25"/>
  <c r="S66" i="25"/>
  <c r="T66" i="25"/>
  <c r="U66" i="25"/>
  <c r="V66" i="25"/>
  <c r="W66" i="25"/>
  <c r="X66" i="25"/>
  <c r="Y66" i="25"/>
  <c r="Z66" i="25"/>
  <c r="AA66" i="25"/>
  <c r="AB66" i="25"/>
  <c r="AC66" i="25"/>
  <c r="AD66" i="25"/>
  <c r="AE66" i="25"/>
  <c r="AF66" i="25"/>
  <c r="AG66" i="25"/>
  <c r="AH66" i="25"/>
  <c r="S67" i="25"/>
  <c r="T67" i="25"/>
  <c r="U67" i="25"/>
  <c r="V67" i="25"/>
  <c r="W67" i="25"/>
  <c r="X67" i="25"/>
  <c r="Y67" i="25"/>
  <c r="Z67" i="25"/>
  <c r="AA67" i="25"/>
  <c r="AB67" i="25"/>
  <c r="AC67" i="25"/>
  <c r="AD67" i="25"/>
  <c r="AE67" i="25"/>
  <c r="AF67" i="25"/>
  <c r="AG67" i="25"/>
  <c r="AH67" i="25"/>
  <c r="S68" i="25"/>
  <c r="T68" i="25"/>
  <c r="U68" i="25"/>
  <c r="V68" i="25"/>
  <c r="W68" i="25"/>
  <c r="X68" i="25"/>
  <c r="Y68" i="25"/>
  <c r="Z68" i="25"/>
  <c r="AA68" i="25"/>
  <c r="AB68" i="25"/>
  <c r="AC68" i="25"/>
  <c r="AD68" i="25"/>
  <c r="AE68" i="25"/>
  <c r="AF68" i="25"/>
  <c r="AG68" i="25"/>
  <c r="AH68" i="25"/>
  <c r="S69" i="25"/>
  <c r="T69" i="25"/>
  <c r="U69" i="25"/>
  <c r="V69" i="25"/>
  <c r="W69" i="25"/>
  <c r="X69" i="25"/>
  <c r="Y69" i="25"/>
  <c r="Z69" i="25"/>
  <c r="AA69" i="25"/>
  <c r="AB69" i="25"/>
  <c r="AC69" i="25"/>
  <c r="AD69" i="25"/>
  <c r="AE69" i="25"/>
  <c r="AF69" i="25"/>
  <c r="AG69" i="25"/>
  <c r="AH69" i="25"/>
  <c r="S70" i="25"/>
  <c r="T70" i="25"/>
  <c r="U70" i="25"/>
  <c r="V70" i="25"/>
  <c r="W70" i="25"/>
  <c r="X70" i="25"/>
  <c r="Y70" i="25"/>
  <c r="Z70" i="25"/>
  <c r="AA70" i="25"/>
  <c r="AB70" i="25"/>
  <c r="AC70" i="25"/>
  <c r="AD70" i="25"/>
  <c r="AE70" i="25"/>
  <c r="AF70" i="25"/>
  <c r="AG70" i="25"/>
  <c r="AH70" i="25"/>
  <c r="S71" i="25"/>
  <c r="T71" i="25"/>
  <c r="U71" i="25"/>
  <c r="V71" i="25"/>
  <c r="W71" i="25"/>
  <c r="X71" i="25"/>
  <c r="Y71" i="25"/>
  <c r="Z71" i="25"/>
  <c r="AA71" i="25"/>
  <c r="AB71" i="25"/>
  <c r="AC71" i="25"/>
  <c r="AD71" i="25"/>
  <c r="AE71" i="25"/>
  <c r="AF71" i="25"/>
  <c r="AG71" i="25"/>
  <c r="AH71" i="25"/>
  <c r="S72" i="25"/>
  <c r="T72" i="25"/>
  <c r="U72" i="25"/>
  <c r="V72" i="25"/>
  <c r="W72" i="25"/>
  <c r="X72" i="25"/>
  <c r="Y72" i="25"/>
  <c r="Z72" i="25"/>
  <c r="AA72" i="25"/>
  <c r="AB72" i="25"/>
  <c r="AC72" i="25"/>
  <c r="AD72" i="25"/>
  <c r="AE72" i="25"/>
  <c r="AF72" i="25"/>
  <c r="AG72" i="25"/>
  <c r="AH72" i="25"/>
  <c r="S73" i="25"/>
  <c r="T73" i="25"/>
  <c r="U73" i="25"/>
  <c r="V73" i="25"/>
  <c r="W73" i="25"/>
  <c r="X73" i="25"/>
  <c r="Y73" i="25"/>
  <c r="Z73" i="25"/>
  <c r="AA73" i="25"/>
  <c r="AB73" i="25"/>
  <c r="AC73" i="25"/>
  <c r="AD73" i="25"/>
  <c r="AE73" i="25"/>
  <c r="AF73" i="25"/>
  <c r="AG73" i="25"/>
  <c r="AH73" i="25"/>
  <c r="S74" i="25"/>
  <c r="T74" i="25"/>
  <c r="U74" i="25"/>
  <c r="V74" i="25"/>
  <c r="W74" i="25"/>
  <c r="X74" i="25"/>
  <c r="Y74" i="25"/>
  <c r="Z74" i="25"/>
  <c r="AA74" i="25"/>
  <c r="AB74" i="25"/>
  <c r="AC74" i="25"/>
  <c r="AD74" i="25"/>
  <c r="AE74" i="25"/>
  <c r="AF74" i="25"/>
  <c r="AG74" i="25"/>
  <c r="AH74" i="25"/>
  <c r="S75" i="25"/>
  <c r="T75" i="25"/>
  <c r="U75" i="25"/>
  <c r="V75" i="25"/>
  <c r="W75" i="25"/>
  <c r="X75" i="25"/>
  <c r="Y75" i="25"/>
  <c r="Z75" i="25"/>
  <c r="AA75" i="25"/>
  <c r="AB75" i="25"/>
  <c r="AC75" i="25"/>
  <c r="AD75" i="25"/>
  <c r="AE75" i="25"/>
  <c r="AF75" i="25"/>
  <c r="AG75" i="25"/>
  <c r="AH75" i="25"/>
  <c r="S76" i="25"/>
  <c r="T76" i="25"/>
  <c r="U76" i="25"/>
  <c r="V76" i="25"/>
  <c r="W76" i="25"/>
  <c r="X76" i="25"/>
  <c r="Y76" i="25"/>
  <c r="Z76" i="25"/>
  <c r="AA76" i="25"/>
  <c r="AB76" i="25"/>
  <c r="AC76" i="25"/>
  <c r="AD76" i="25"/>
  <c r="AE76" i="25"/>
  <c r="AF76" i="25"/>
  <c r="AG76" i="25"/>
  <c r="AH76" i="25"/>
  <c r="S77" i="25"/>
  <c r="T77" i="25"/>
  <c r="U77" i="25"/>
  <c r="V77" i="25"/>
  <c r="W77" i="25"/>
  <c r="X77" i="25"/>
  <c r="Y77" i="25"/>
  <c r="Z77" i="25"/>
  <c r="AA77" i="25"/>
  <c r="AB77" i="25"/>
  <c r="AC77" i="25"/>
  <c r="AD77" i="25"/>
  <c r="AE77" i="25"/>
  <c r="AF77" i="25"/>
  <c r="AG77" i="25"/>
  <c r="AH77" i="25"/>
  <c r="S78" i="25"/>
  <c r="T78" i="25"/>
  <c r="U78" i="25"/>
  <c r="V78" i="25"/>
  <c r="W78" i="25"/>
  <c r="X78" i="25"/>
  <c r="Y78" i="25"/>
  <c r="Z78" i="25"/>
  <c r="AA78" i="25"/>
  <c r="AB78" i="25"/>
  <c r="AC78" i="25"/>
  <c r="AD78" i="25"/>
  <c r="AE78" i="25"/>
  <c r="AF78" i="25"/>
  <c r="AG78" i="25"/>
  <c r="AH78" i="25"/>
  <c r="S79" i="25"/>
  <c r="T79" i="25"/>
  <c r="U79" i="25"/>
  <c r="V79" i="25"/>
  <c r="W79" i="25"/>
  <c r="X79" i="25"/>
  <c r="Y79" i="25"/>
  <c r="Z79" i="25"/>
  <c r="AA79" i="25"/>
  <c r="AB79" i="25"/>
  <c r="AC79" i="25"/>
  <c r="AD79" i="25"/>
  <c r="AE79" i="25"/>
  <c r="AF79" i="25"/>
  <c r="AG79" i="25"/>
  <c r="AH79" i="25"/>
  <c r="S80" i="25"/>
  <c r="T80" i="25"/>
  <c r="U80" i="25"/>
  <c r="V80" i="25"/>
  <c r="W80" i="25"/>
  <c r="X80" i="25"/>
  <c r="Y80" i="25"/>
  <c r="Z80" i="25"/>
  <c r="AA80" i="25"/>
  <c r="AB80" i="25"/>
  <c r="AC80" i="25"/>
  <c r="AD80" i="25"/>
  <c r="AE80" i="25"/>
  <c r="AF80" i="25"/>
  <c r="AG80" i="25"/>
  <c r="AH80" i="25"/>
  <c r="S81" i="25"/>
  <c r="T81" i="25"/>
  <c r="U81" i="25"/>
  <c r="V81" i="25"/>
  <c r="W81" i="25"/>
  <c r="X81" i="25"/>
  <c r="Y81" i="25"/>
  <c r="Z81" i="25"/>
  <c r="AA81" i="25"/>
  <c r="AB81" i="25"/>
  <c r="AC81" i="25"/>
  <c r="AD81" i="25"/>
  <c r="AE81" i="25"/>
  <c r="AF81" i="25"/>
  <c r="AG81" i="25"/>
  <c r="AH81" i="25"/>
  <c r="S82" i="25"/>
  <c r="T82" i="25"/>
  <c r="U82" i="25"/>
  <c r="V82" i="25"/>
  <c r="W82" i="25"/>
  <c r="X82" i="25"/>
  <c r="Y82" i="25"/>
  <c r="Z82" i="25"/>
  <c r="AA82" i="25"/>
  <c r="AB82" i="25"/>
  <c r="AC82" i="25"/>
  <c r="AD82" i="25"/>
  <c r="AE82" i="25"/>
  <c r="AF82" i="25"/>
  <c r="AG82" i="25"/>
  <c r="AH82" i="25"/>
  <c r="S83" i="25"/>
  <c r="T83" i="25"/>
  <c r="U83" i="25"/>
  <c r="V83" i="25"/>
  <c r="W83" i="25"/>
  <c r="X83" i="25"/>
  <c r="Y83" i="25"/>
  <c r="Z83" i="25"/>
  <c r="AA83" i="25"/>
  <c r="AB83" i="25"/>
  <c r="AC83" i="25"/>
  <c r="AD83" i="25"/>
  <c r="AE83" i="25"/>
  <c r="AF83" i="25"/>
  <c r="AG83" i="25"/>
  <c r="AH83" i="25"/>
  <c r="S84" i="25"/>
  <c r="T84" i="25"/>
  <c r="U84" i="25"/>
  <c r="V84" i="25"/>
  <c r="W84" i="25"/>
  <c r="X84" i="25"/>
  <c r="Y84" i="25"/>
  <c r="Z84" i="25"/>
  <c r="AA84" i="25"/>
  <c r="AB84" i="25"/>
  <c r="AC84" i="25"/>
  <c r="AD84" i="25"/>
  <c r="AE84" i="25"/>
  <c r="AF84" i="25"/>
  <c r="AG84" i="25"/>
  <c r="AH84" i="25"/>
  <c r="S85" i="25"/>
  <c r="T85" i="25"/>
  <c r="U85" i="25"/>
  <c r="V85" i="25"/>
  <c r="W85" i="25"/>
  <c r="X85" i="25"/>
  <c r="Y85" i="25"/>
  <c r="Z85" i="25"/>
  <c r="AA85" i="25"/>
  <c r="AB85" i="25"/>
  <c r="AC85" i="25"/>
  <c r="AD85" i="25"/>
  <c r="AE85" i="25"/>
  <c r="AF85" i="25"/>
  <c r="AG85" i="25"/>
  <c r="AH85" i="25"/>
  <c r="S86" i="25"/>
  <c r="T86" i="25"/>
  <c r="U86" i="25"/>
  <c r="V86" i="25"/>
  <c r="W86" i="25"/>
  <c r="X86" i="25"/>
  <c r="Y86" i="25"/>
  <c r="Z86" i="25"/>
  <c r="AA86" i="25"/>
  <c r="AB86" i="25"/>
  <c r="AC86" i="25"/>
  <c r="AD86" i="25"/>
  <c r="AE86" i="25"/>
  <c r="AF86" i="25"/>
  <c r="AG86" i="25"/>
  <c r="AH86" i="25"/>
  <c r="S87" i="25"/>
  <c r="T87" i="25"/>
  <c r="U87" i="25"/>
  <c r="V87" i="25"/>
  <c r="W87" i="25"/>
  <c r="X87" i="25"/>
  <c r="Y87" i="25"/>
  <c r="Z87" i="25"/>
  <c r="AA87" i="25"/>
  <c r="AB87" i="25"/>
  <c r="AC87" i="25"/>
  <c r="AD87" i="25"/>
  <c r="AE87" i="25"/>
  <c r="AF87" i="25"/>
  <c r="AG87" i="25"/>
  <c r="AH87" i="25"/>
  <c r="S88" i="25"/>
  <c r="T88" i="25"/>
  <c r="U88" i="25"/>
  <c r="V88" i="25"/>
  <c r="W88" i="25"/>
  <c r="X88" i="25"/>
  <c r="Y88" i="25"/>
  <c r="Z88" i="25"/>
  <c r="AA88" i="25"/>
  <c r="AB88" i="25"/>
  <c r="AC88" i="25"/>
  <c r="AD88" i="25"/>
  <c r="AE88" i="25"/>
  <c r="AF88" i="25"/>
  <c r="AG88" i="25"/>
  <c r="AH88" i="25"/>
  <c r="S89" i="25"/>
  <c r="T89" i="25"/>
  <c r="U89" i="25"/>
  <c r="V89" i="25"/>
  <c r="W89" i="25"/>
  <c r="X89" i="25"/>
  <c r="Y89" i="25"/>
  <c r="Z89" i="25"/>
  <c r="AA89" i="25"/>
  <c r="AB89" i="25"/>
  <c r="AC89" i="25"/>
  <c r="AD89" i="25"/>
  <c r="AE89" i="25"/>
  <c r="AF89" i="25"/>
  <c r="AG89" i="25"/>
  <c r="AH89" i="25"/>
  <c r="S90" i="25"/>
  <c r="T90" i="25"/>
  <c r="U90" i="25"/>
  <c r="V90" i="25"/>
  <c r="W90" i="25"/>
  <c r="X90" i="25"/>
  <c r="Y90" i="25"/>
  <c r="Z90" i="25"/>
  <c r="AA90" i="25"/>
  <c r="AB90" i="25"/>
  <c r="AC90" i="25"/>
  <c r="AD90" i="25"/>
  <c r="AE90" i="25"/>
  <c r="AF90" i="25"/>
  <c r="AG90" i="25"/>
  <c r="AH90" i="25"/>
  <c r="S91" i="25"/>
  <c r="T91" i="25"/>
  <c r="U91" i="25"/>
  <c r="V91" i="25"/>
  <c r="W91" i="25"/>
  <c r="X91" i="25"/>
  <c r="Y91" i="25"/>
  <c r="Z91" i="25"/>
  <c r="AA91" i="25"/>
  <c r="AB91" i="25"/>
  <c r="AC91" i="25"/>
  <c r="AD91" i="25"/>
  <c r="AE91" i="25"/>
  <c r="AF91" i="25"/>
  <c r="AG91" i="25"/>
  <c r="AH91" i="25"/>
  <c r="S92" i="25"/>
  <c r="T92" i="25"/>
  <c r="U92" i="25"/>
  <c r="V92" i="25"/>
  <c r="W92" i="25"/>
  <c r="X92" i="25"/>
  <c r="Y92" i="25"/>
  <c r="Z92" i="25"/>
  <c r="AA92" i="25"/>
  <c r="AB92" i="25"/>
  <c r="AC92" i="25"/>
  <c r="AD92" i="25"/>
  <c r="AE92" i="25"/>
  <c r="AF92" i="25"/>
  <c r="AG92" i="25"/>
  <c r="AH92" i="25"/>
  <c r="S93" i="25"/>
  <c r="T93" i="25"/>
  <c r="U93" i="25"/>
  <c r="V93" i="25"/>
  <c r="W93" i="25"/>
  <c r="X93" i="25"/>
  <c r="Y93" i="25"/>
  <c r="Z93" i="25"/>
  <c r="AA93" i="25"/>
  <c r="AB93" i="25"/>
  <c r="AC93" i="25"/>
  <c r="AD93" i="25"/>
  <c r="AE93" i="25"/>
  <c r="AF93" i="25"/>
  <c r="AG93" i="25"/>
  <c r="AH93" i="25"/>
  <c r="S94" i="25"/>
  <c r="T94" i="25"/>
  <c r="U94" i="25"/>
  <c r="V94" i="25"/>
  <c r="W94" i="25"/>
  <c r="X94" i="25"/>
  <c r="Y94" i="25"/>
  <c r="Z94" i="25"/>
  <c r="AA94" i="25"/>
  <c r="AB94" i="25"/>
  <c r="AC94" i="25"/>
  <c r="AD94" i="25"/>
  <c r="AE94" i="25"/>
  <c r="AF94" i="25"/>
  <c r="AG94" i="25"/>
  <c r="AH94" i="25"/>
  <c r="S95" i="25"/>
  <c r="T95" i="25"/>
  <c r="U95" i="25"/>
  <c r="V95" i="25"/>
  <c r="W95" i="25"/>
  <c r="X95" i="25"/>
  <c r="Y95" i="25"/>
  <c r="Z95" i="25"/>
  <c r="AA95" i="25"/>
  <c r="AB95" i="25"/>
  <c r="AC95" i="25"/>
  <c r="AD95" i="25"/>
  <c r="AE95" i="25"/>
  <c r="AF95" i="25"/>
  <c r="AG95" i="25"/>
  <c r="AH95" i="25"/>
  <c r="S96" i="25"/>
  <c r="T96" i="25"/>
  <c r="U96" i="25"/>
  <c r="V96" i="25"/>
  <c r="W96" i="25"/>
  <c r="X96" i="25"/>
  <c r="Y96" i="25"/>
  <c r="Z96" i="25"/>
  <c r="AA96" i="25"/>
  <c r="AB96" i="25"/>
  <c r="AC96" i="25"/>
  <c r="AD96" i="25"/>
  <c r="AE96" i="25"/>
  <c r="AF96" i="25"/>
  <c r="AG96" i="25"/>
  <c r="AH96" i="25"/>
  <c r="S97" i="25"/>
  <c r="T97" i="25"/>
  <c r="U97" i="25"/>
  <c r="V97" i="25"/>
  <c r="W97" i="25"/>
  <c r="X97" i="25"/>
  <c r="Y97" i="25"/>
  <c r="Z97" i="25"/>
  <c r="AA97" i="25"/>
  <c r="AB97" i="25"/>
  <c r="AC97" i="25"/>
  <c r="AD97" i="25"/>
  <c r="AE97" i="25"/>
  <c r="AF97" i="25"/>
  <c r="AG97" i="25"/>
  <c r="AH97" i="25"/>
  <c r="S98" i="25"/>
  <c r="T98" i="25"/>
  <c r="U98" i="25"/>
  <c r="V98" i="25"/>
  <c r="W98" i="25"/>
  <c r="X98" i="25"/>
  <c r="Y98" i="25"/>
  <c r="Z98" i="25"/>
  <c r="AA98" i="25"/>
  <c r="AB98" i="25"/>
  <c r="AC98" i="25"/>
  <c r="AD98" i="25"/>
  <c r="AE98" i="25"/>
  <c r="AF98" i="25"/>
  <c r="AG98" i="25"/>
  <c r="AH98" i="25"/>
  <c r="S99" i="25"/>
  <c r="T99" i="25"/>
  <c r="U99" i="25"/>
  <c r="V99" i="25"/>
  <c r="W99" i="25"/>
  <c r="X99" i="25"/>
  <c r="Y99" i="25"/>
  <c r="Z99" i="25"/>
  <c r="AA99" i="25"/>
  <c r="AB99" i="25"/>
  <c r="AC99" i="25"/>
  <c r="AD99" i="25"/>
  <c r="AE99" i="25"/>
  <c r="AF99" i="25"/>
  <c r="AG99" i="25"/>
  <c r="AH99" i="25"/>
  <c r="S100" i="25"/>
  <c r="T100" i="25"/>
  <c r="U100" i="25"/>
  <c r="V100" i="25"/>
  <c r="W100" i="25"/>
  <c r="X100" i="25"/>
  <c r="Y100" i="25"/>
  <c r="Z100" i="25"/>
  <c r="AA100" i="25"/>
  <c r="AB100" i="25"/>
  <c r="AC100" i="25"/>
  <c r="AD100" i="25"/>
  <c r="AE100" i="25"/>
  <c r="AF100" i="25"/>
  <c r="AG100" i="25"/>
  <c r="AH100" i="25"/>
  <c r="S101" i="25"/>
  <c r="T101" i="25"/>
  <c r="U101" i="25"/>
  <c r="V101" i="25"/>
  <c r="W101" i="25"/>
  <c r="X101" i="25"/>
  <c r="Y101" i="25"/>
  <c r="Z101" i="25"/>
  <c r="AA101" i="25"/>
  <c r="AB101" i="25"/>
  <c r="AC101" i="25"/>
  <c r="AD101" i="25"/>
  <c r="AE101" i="25"/>
  <c r="AF101" i="25"/>
  <c r="AG101" i="25"/>
  <c r="AH101" i="25"/>
  <c r="S102" i="25"/>
  <c r="T102" i="25"/>
  <c r="U102" i="25"/>
  <c r="V102" i="25"/>
  <c r="W102" i="25"/>
  <c r="X102" i="25"/>
  <c r="Y102" i="25"/>
  <c r="Z102" i="25"/>
  <c r="AA102" i="25"/>
  <c r="AB102" i="25"/>
  <c r="AC102" i="25"/>
  <c r="AD102" i="25"/>
  <c r="AE102" i="25"/>
  <c r="AF102" i="25"/>
  <c r="AG102" i="25"/>
  <c r="AH102" i="25"/>
  <c r="S103" i="25"/>
  <c r="T103" i="25"/>
  <c r="U103" i="25"/>
  <c r="V103" i="25"/>
  <c r="W103" i="25"/>
  <c r="X103" i="25"/>
  <c r="Y103" i="25"/>
  <c r="Z103" i="25"/>
  <c r="AA103" i="25"/>
  <c r="AB103" i="25"/>
  <c r="AC103" i="25"/>
  <c r="AD103" i="25"/>
  <c r="AE103" i="25"/>
  <c r="AF103" i="25"/>
  <c r="AG103" i="25"/>
  <c r="AH103" i="25"/>
  <c r="S104" i="25"/>
  <c r="T104" i="25"/>
  <c r="U104" i="25"/>
  <c r="V104" i="25"/>
  <c r="W104" i="25"/>
  <c r="X104" i="25"/>
  <c r="Y104" i="25"/>
  <c r="Z104" i="25"/>
  <c r="AA104" i="25"/>
  <c r="AB104" i="25"/>
  <c r="AC104" i="25"/>
  <c r="AD104" i="25"/>
  <c r="AE104" i="25"/>
  <c r="AF104" i="25"/>
  <c r="AG104" i="25"/>
  <c r="AH104" i="25"/>
  <c r="S105" i="25"/>
  <c r="T105" i="25"/>
  <c r="U105" i="25"/>
  <c r="V105" i="25"/>
  <c r="W105" i="25"/>
  <c r="X105" i="25"/>
  <c r="Y105" i="25"/>
  <c r="Z105" i="25"/>
  <c r="AA105" i="25"/>
  <c r="AB105" i="25"/>
  <c r="AC105" i="25"/>
  <c r="AD105" i="25"/>
  <c r="AE105" i="25"/>
  <c r="AF105" i="25"/>
  <c r="AG105" i="25"/>
  <c r="AH105" i="25"/>
  <c r="S106" i="25"/>
  <c r="T106" i="25"/>
  <c r="U106" i="25"/>
  <c r="V106" i="25"/>
  <c r="W106" i="25"/>
  <c r="X106" i="25"/>
  <c r="Y106" i="25"/>
  <c r="Z106" i="25"/>
  <c r="AA106" i="25"/>
  <c r="AB106" i="25"/>
  <c r="AC106" i="25"/>
  <c r="AD106" i="25"/>
  <c r="AE106" i="25"/>
  <c r="AF106" i="25"/>
  <c r="AG106" i="25"/>
  <c r="AH106" i="25"/>
  <c r="S107" i="25"/>
  <c r="T107" i="25"/>
  <c r="U107" i="25"/>
  <c r="V107" i="25"/>
  <c r="W107" i="25"/>
  <c r="X107" i="25"/>
  <c r="Y107" i="25"/>
  <c r="Z107" i="25"/>
  <c r="AA107" i="25"/>
  <c r="AB107" i="25"/>
  <c r="AC107" i="25"/>
  <c r="AD107" i="25"/>
  <c r="AE107" i="25"/>
  <c r="AF107" i="25"/>
  <c r="AG107" i="25"/>
  <c r="AH107" i="25"/>
  <c r="S108" i="25"/>
  <c r="T108" i="25"/>
  <c r="U108" i="25"/>
  <c r="V108" i="25"/>
  <c r="W108" i="25"/>
  <c r="X108" i="25"/>
  <c r="Y108" i="25"/>
  <c r="Z108" i="25"/>
  <c r="AA108" i="25"/>
  <c r="AB108" i="25"/>
  <c r="AC108" i="25"/>
  <c r="AD108" i="25"/>
  <c r="AE108" i="25"/>
  <c r="AF108" i="25"/>
  <c r="AG108" i="25"/>
  <c r="AH108" i="25"/>
  <c r="S109" i="25"/>
  <c r="T109" i="25"/>
  <c r="U109" i="25"/>
  <c r="V109" i="25"/>
  <c r="W109" i="25"/>
  <c r="X109" i="25"/>
  <c r="Y109" i="25"/>
  <c r="Z109" i="25"/>
  <c r="AA109" i="25"/>
  <c r="AB109" i="25"/>
  <c r="AC109" i="25"/>
  <c r="AD109" i="25"/>
  <c r="AE109" i="25"/>
  <c r="AF109" i="25"/>
  <c r="AG109" i="25"/>
  <c r="AH109" i="25"/>
  <c r="S110" i="25"/>
  <c r="T110" i="25"/>
  <c r="U110" i="25"/>
  <c r="V110" i="25"/>
  <c r="W110" i="25"/>
  <c r="X110" i="25"/>
  <c r="Y110" i="25"/>
  <c r="Z110" i="25"/>
  <c r="AA110" i="25"/>
  <c r="AB110" i="25"/>
  <c r="AC110" i="25"/>
  <c r="AD110" i="25"/>
  <c r="AE110" i="25"/>
  <c r="AF110" i="25"/>
  <c r="AG110" i="25"/>
  <c r="AH110" i="25"/>
  <c r="S111" i="25"/>
  <c r="T111" i="25"/>
  <c r="U111" i="25"/>
  <c r="V111" i="25"/>
  <c r="W111" i="25"/>
  <c r="X111" i="25"/>
  <c r="Y111" i="25"/>
  <c r="Z111" i="25"/>
  <c r="AA111" i="25"/>
  <c r="AB111" i="25"/>
  <c r="AC111" i="25"/>
  <c r="AD111" i="25"/>
  <c r="AE111" i="25"/>
  <c r="AF111" i="25"/>
  <c r="AG111" i="25"/>
  <c r="AH111" i="25"/>
  <c r="S112" i="25"/>
  <c r="T112" i="25"/>
  <c r="U112" i="25"/>
  <c r="V112" i="25"/>
  <c r="W112" i="25"/>
  <c r="X112" i="25"/>
  <c r="Y112" i="25"/>
  <c r="Z112" i="25"/>
  <c r="AA112" i="25"/>
  <c r="AB112" i="25"/>
  <c r="AC112" i="25"/>
  <c r="AD112" i="25"/>
  <c r="AE112" i="25"/>
  <c r="AF112" i="25"/>
  <c r="AG112" i="25"/>
  <c r="AH112" i="25"/>
  <c r="S113" i="25"/>
  <c r="T113" i="25"/>
  <c r="U113" i="25"/>
  <c r="V113" i="25"/>
  <c r="W113" i="25"/>
  <c r="X113" i="25"/>
  <c r="Y113" i="25"/>
  <c r="Z113" i="25"/>
  <c r="AA113" i="25"/>
  <c r="AB113" i="25"/>
  <c r="AC113" i="25"/>
  <c r="AD113" i="25"/>
  <c r="AE113" i="25"/>
  <c r="AF113" i="25"/>
  <c r="AG113" i="25"/>
  <c r="AH113" i="25"/>
  <c r="S114" i="25"/>
  <c r="T114" i="25"/>
  <c r="U114" i="25"/>
  <c r="V114" i="25"/>
  <c r="W114" i="25"/>
  <c r="X114" i="25"/>
  <c r="Y114" i="25"/>
  <c r="Z114" i="25"/>
  <c r="AA114" i="25"/>
  <c r="AB114" i="25"/>
  <c r="AC114" i="25"/>
  <c r="AD114" i="25"/>
  <c r="AE114" i="25"/>
  <c r="AF114" i="25"/>
  <c r="AG114" i="25"/>
  <c r="AH114" i="25"/>
  <c r="S115" i="25"/>
  <c r="T115" i="25"/>
  <c r="U115" i="25"/>
  <c r="V115" i="25"/>
  <c r="W115" i="25"/>
  <c r="X115" i="25"/>
  <c r="Y115" i="25"/>
  <c r="Z115" i="25"/>
  <c r="AA115" i="25"/>
  <c r="AB115" i="25"/>
  <c r="AC115" i="25"/>
  <c r="AD115" i="25"/>
  <c r="AE115" i="25"/>
  <c r="AF115" i="25"/>
  <c r="AG115" i="25"/>
  <c r="AH115" i="25"/>
  <c r="S116" i="25"/>
  <c r="T116" i="25"/>
  <c r="U116" i="25"/>
  <c r="V116" i="25"/>
  <c r="W116" i="25"/>
  <c r="X116" i="25"/>
  <c r="Y116" i="25"/>
  <c r="Z116" i="25"/>
  <c r="AA116" i="25"/>
  <c r="AB116" i="25"/>
  <c r="AC116" i="25"/>
  <c r="AD116" i="25"/>
  <c r="AE116" i="25"/>
  <c r="AF116" i="25"/>
  <c r="AG116" i="25"/>
  <c r="AH116" i="25"/>
  <c r="S117" i="25"/>
  <c r="T117" i="25"/>
  <c r="U117" i="25"/>
  <c r="V117" i="25"/>
  <c r="W117" i="25"/>
  <c r="X117" i="25"/>
  <c r="Y117" i="25"/>
  <c r="Z117" i="25"/>
  <c r="AA117" i="25"/>
  <c r="AB117" i="25"/>
  <c r="AC117" i="25"/>
  <c r="AD117" i="25"/>
  <c r="AE117" i="25"/>
  <c r="AF117" i="25"/>
  <c r="AG117" i="25"/>
  <c r="AH117" i="25"/>
  <c r="S118" i="25"/>
  <c r="T118" i="25"/>
  <c r="U118" i="25"/>
  <c r="V118" i="25"/>
  <c r="W118" i="25"/>
  <c r="X118" i="25"/>
  <c r="Y118" i="25"/>
  <c r="Z118" i="25"/>
  <c r="AA118" i="25"/>
  <c r="AB118" i="25"/>
  <c r="AC118" i="25"/>
  <c r="AD118" i="25"/>
  <c r="AE118" i="25"/>
  <c r="AF118" i="25"/>
  <c r="AG118" i="25"/>
  <c r="AH118" i="25"/>
  <c r="S119" i="25"/>
  <c r="T119" i="25"/>
  <c r="U119" i="25"/>
  <c r="V119" i="25"/>
  <c r="W119" i="25"/>
  <c r="X119" i="25"/>
  <c r="Y119" i="25"/>
  <c r="Z119" i="25"/>
  <c r="AA119" i="25"/>
  <c r="AB119" i="25"/>
  <c r="AC119" i="25"/>
  <c r="AD119" i="25"/>
  <c r="AE119" i="25"/>
  <c r="AF119" i="25"/>
  <c r="AG119" i="25"/>
  <c r="AH119" i="25"/>
  <c r="S120" i="25"/>
  <c r="T120" i="25"/>
  <c r="U120" i="25"/>
  <c r="V120" i="25"/>
  <c r="W120" i="25"/>
  <c r="X120" i="25"/>
  <c r="Y120" i="25"/>
  <c r="Z120" i="25"/>
  <c r="AA120" i="25"/>
  <c r="AB120" i="25"/>
  <c r="AC120" i="25"/>
  <c r="AD120" i="25"/>
  <c r="AE120" i="25"/>
  <c r="AF120" i="25"/>
  <c r="AG120" i="25"/>
  <c r="AH120" i="25"/>
  <c r="S121" i="25"/>
  <c r="T121" i="25"/>
  <c r="U121" i="25"/>
  <c r="V121" i="25"/>
  <c r="W121" i="25"/>
  <c r="X121" i="25"/>
  <c r="Y121" i="25"/>
  <c r="Z121" i="25"/>
  <c r="AA121" i="25"/>
  <c r="AB121" i="25"/>
  <c r="AC121" i="25"/>
  <c r="AD121" i="25"/>
  <c r="AE121" i="25"/>
  <c r="AF121" i="25"/>
  <c r="AG121" i="25"/>
  <c r="AH121" i="25"/>
  <c r="S122" i="25"/>
  <c r="T122" i="25"/>
  <c r="U122" i="25"/>
  <c r="V122" i="25"/>
  <c r="W122" i="25"/>
  <c r="X122" i="25"/>
  <c r="Y122" i="25"/>
  <c r="Z122" i="25"/>
  <c r="AA122" i="25"/>
  <c r="AB122" i="25"/>
  <c r="AC122" i="25"/>
  <c r="AD122" i="25"/>
  <c r="AE122" i="25"/>
  <c r="AF122" i="25"/>
  <c r="AG122" i="25"/>
  <c r="AH122" i="25"/>
  <c r="S123" i="25"/>
  <c r="T123" i="25"/>
  <c r="U123" i="25"/>
  <c r="V123" i="25"/>
  <c r="W123" i="25"/>
  <c r="X123" i="25"/>
  <c r="Y123" i="25"/>
  <c r="Z123" i="25"/>
  <c r="AA123" i="25"/>
  <c r="AB123" i="25"/>
  <c r="AC123" i="25"/>
  <c r="AD123" i="25"/>
  <c r="AE123" i="25"/>
  <c r="AF123" i="25"/>
  <c r="AG123" i="25"/>
  <c r="AH123" i="25"/>
  <c r="S124" i="25"/>
  <c r="T124" i="25"/>
  <c r="U124" i="25"/>
  <c r="V124" i="25"/>
  <c r="W124" i="25"/>
  <c r="X124" i="25"/>
  <c r="Y124" i="25"/>
  <c r="Z124" i="25"/>
  <c r="AA124" i="25"/>
  <c r="AB124" i="25"/>
  <c r="AC124" i="25"/>
  <c r="AD124" i="25"/>
  <c r="AE124" i="25"/>
  <c r="AF124" i="25"/>
  <c r="AG124" i="25"/>
  <c r="AH124" i="25"/>
  <c r="S125" i="25"/>
  <c r="T125" i="25"/>
  <c r="U125" i="25"/>
  <c r="V125" i="25"/>
  <c r="W125" i="25"/>
  <c r="X125" i="25"/>
  <c r="Y125" i="25"/>
  <c r="Z125" i="25"/>
  <c r="AA125" i="25"/>
  <c r="AB125" i="25"/>
  <c r="AC125" i="25"/>
  <c r="AD125" i="25"/>
  <c r="AE125" i="25"/>
  <c r="AF125" i="25"/>
  <c r="AG125" i="25"/>
  <c r="AH125" i="25"/>
  <c r="S126" i="25"/>
  <c r="T126" i="25"/>
  <c r="U126" i="25"/>
  <c r="V126" i="25"/>
  <c r="W126" i="25"/>
  <c r="X126" i="25"/>
  <c r="Y126" i="25"/>
  <c r="Z126" i="25"/>
  <c r="AA126" i="25"/>
  <c r="AB126" i="25"/>
  <c r="AC126" i="25"/>
  <c r="AD126" i="25"/>
  <c r="AE126" i="25"/>
  <c r="AF126" i="25"/>
  <c r="AG126" i="25"/>
  <c r="AH126" i="25"/>
  <c r="S127" i="25"/>
  <c r="T127" i="25"/>
  <c r="U127" i="25"/>
  <c r="V127" i="25"/>
  <c r="W127" i="25"/>
  <c r="X127" i="25"/>
  <c r="Y127" i="25"/>
  <c r="Z127" i="25"/>
  <c r="AA127" i="25"/>
  <c r="AB127" i="25"/>
  <c r="AC127" i="25"/>
  <c r="AD127" i="25"/>
  <c r="AE127" i="25"/>
  <c r="AF127" i="25"/>
  <c r="AG127" i="25"/>
  <c r="AH127" i="25"/>
  <c r="S128" i="25"/>
  <c r="T128" i="25"/>
  <c r="U128" i="25"/>
  <c r="V128" i="25"/>
  <c r="W128" i="25"/>
  <c r="X128" i="25"/>
  <c r="Y128" i="25"/>
  <c r="Z128" i="25"/>
  <c r="AA128" i="25"/>
  <c r="AB128" i="25"/>
  <c r="AC128" i="25"/>
  <c r="AD128" i="25"/>
  <c r="AE128" i="25"/>
  <c r="AF128" i="25"/>
  <c r="AG128" i="25"/>
  <c r="AH128" i="25"/>
  <c r="S129" i="25"/>
  <c r="T129" i="25"/>
  <c r="U129" i="25"/>
  <c r="V129" i="25"/>
  <c r="W129" i="25"/>
  <c r="X129" i="25"/>
  <c r="Y129" i="25"/>
  <c r="Z129" i="25"/>
  <c r="AA129" i="25"/>
  <c r="AB129" i="25"/>
  <c r="AC129" i="25"/>
  <c r="AD129" i="25"/>
  <c r="AE129" i="25"/>
  <c r="AF129" i="25"/>
  <c r="AG129" i="25"/>
  <c r="AH129" i="25"/>
  <c r="S130" i="25"/>
  <c r="T130" i="25"/>
  <c r="U130" i="25"/>
  <c r="V130" i="25"/>
  <c r="W130" i="25"/>
  <c r="X130" i="25"/>
  <c r="Y130" i="25"/>
  <c r="Z130" i="25"/>
  <c r="AA130" i="25"/>
  <c r="AB130" i="25"/>
  <c r="AC130" i="25"/>
  <c r="AD130" i="25"/>
  <c r="AE130" i="25"/>
  <c r="AF130" i="25"/>
  <c r="AG130" i="25"/>
  <c r="AH130" i="25"/>
  <c r="S131" i="25"/>
  <c r="T131" i="25"/>
  <c r="U131" i="25"/>
  <c r="V131" i="25"/>
  <c r="W131" i="25"/>
  <c r="X131" i="25"/>
  <c r="Y131" i="25"/>
  <c r="Z131" i="25"/>
  <c r="AA131" i="25"/>
  <c r="AB131" i="25"/>
  <c r="AC131" i="25"/>
  <c r="AD131" i="25"/>
  <c r="AE131" i="25"/>
  <c r="AF131" i="25"/>
  <c r="AG131" i="25"/>
  <c r="AH131" i="25"/>
  <c r="S132" i="25"/>
  <c r="T132" i="25"/>
  <c r="U132" i="25"/>
  <c r="V132" i="25"/>
  <c r="W132" i="25"/>
  <c r="X132" i="25"/>
  <c r="Y132" i="25"/>
  <c r="Z132" i="25"/>
  <c r="AA132" i="25"/>
  <c r="AB132" i="25"/>
  <c r="AC132" i="25"/>
  <c r="AD132" i="25"/>
  <c r="AE132" i="25"/>
  <c r="AF132" i="25"/>
  <c r="AG132" i="25"/>
  <c r="AH132" i="25"/>
  <c r="S133" i="25"/>
  <c r="T133" i="25"/>
  <c r="U133" i="25"/>
  <c r="V133" i="25"/>
  <c r="W133" i="25"/>
  <c r="X133" i="25"/>
  <c r="Y133" i="25"/>
  <c r="Z133" i="25"/>
  <c r="AA133" i="25"/>
  <c r="AB133" i="25"/>
  <c r="AC133" i="25"/>
  <c r="AD133" i="25"/>
  <c r="AE133" i="25"/>
  <c r="AF133" i="25"/>
  <c r="AG133" i="25"/>
  <c r="AH133" i="25"/>
  <c r="S134" i="25"/>
  <c r="T134" i="25"/>
  <c r="U134" i="25"/>
  <c r="V134" i="25"/>
  <c r="W134" i="25"/>
  <c r="X134" i="25"/>
  <c r="Y134" i="25"/>
  <c r="Z134" i="25"/>
  <c r="AA134" i="25"/>
  <c r="AB134" i="25"/>
  <c r="AC134" i="25"/>
  <c r="AD134" i="25"/>
  <c r="AE134" i="25"/>
  <c r="AF134" i="25"/>
  <c r="AG134" i="25"/>
  <c r="AH134" i="25"/>
  <c r="S135" i="25"/>
  <c r="T135" i="25"/>
  <c r="U135" i="25"/>
  <c r="V135" i="25"/>
  <c r="W135" i="25"/>
  <c r="X135" i="25"/>
  <c r="Y135" i="25"/>
  <c r="Z135" i="25"/>
  <c r="AA135" i="25"/>
  <c r="AB135" i="25"/>
  <c r="AC135" i="25"/>
  <c r="AD135" i="25"/>
  <c r="AE135" i="25"/>
  <c r="AF135" i="25"/>
  <c r="AG135" i="25"/>
  <c r="AH135" i="25"/>
  <c r="S136" i="25"/>
  <c r="T136" i="25"/>
  <c r="U136" i="25"/>
  <c r="V136" i="25"/>
  <c r="W136" i="25"/>
  <c r="X136" i="25"/>
  <c r="Y136" i="25"/>
  <c r="Z136" i="25"/>
  <c r="AA136" i="25"/>
  <c r="AB136" i="25"/>
  <c r="AC136" i="25"/>
  <c r="AD136" i="25"/>
  <c r="AE136" i="25"/>
  <c r="AF136" i="25"/>
  <c r="AG136" i="25"/>
  <c r="AH136" i="25"/>
  <c r="S137" i="25"/>
  <c r="T137" i="25"/>
  <c r="U137" i="25"/>
  <c r="V137" i="25"/>
  <c r="W137" i="25"/>
  <c r="X137" i="25"/>
  <c r="Y137" i="25"/>
  <c r="Z137" i="25"/>
  <c r="AA137" i="25"/>
  <c r="AB137" i="25"/>
  <c r="AC137" i="25"/>
  <c r="AD137" i="25"/>
  <c r="AE137" i="25"/>
  <c r="AF137" i="25"/>
  <c r="AG137" i="25"/>
  <c r="AH137" i="25"/>
  <c r="S138" i="25"/>
  <c r="T138" i="25"/>
  <c r="U138" i="25"/>
  <c r="V138" i="25"/>
  <c r="W138" i="25"/>
  <c r="X138" i="25"/>
  <c r="Y138" i="25"/>
  <c r="Z138" i="25"/>
  <c r="AA138" i="25"/>
  <c r="AB138" i="25"/>
  <c r="AC138" i="25"/>
  <c r="AD138" i="25"/>
  <c r="AE138" i="25"/>
  <c r="AF138" i="25"/>
  <c r="AG138" i="25"/>
  <c r="AH138" i="25"/>
  <c r="S139" i="25"/>
  <c r="T139" i="25"/>
  <c r="U139" i="25"/>
  <c r="V139" i="25"/>
  <c r="W139" i="25"/>
  <c r="X139" i="25"/>
  <c r="Y139" i="25"/>
  <c r="Z139" i="25"/>
  <c r="AA139" i="25"/>
  <c r="AB139" i="25"/>
  <c r="AC139" i="25"/>
  <c r="AD139" i="25"/>
  <c r="AE139" i="25"/>
  <c r="AF139" i="25"/>
  <c r="AG139" i="25"/>
  <c r="AH139" i="25"/>
  <c r="S140" i="25"/>
  <c r="T140" i="25"/>
  <c r="U140" i="25"/>
  <c r="V140" i="25"/>
  <c r="W140" i="25"/>
  <c r="X140" i="25"/>
  <c r="Y140" i="25"/>
  <c r="Z140" i="25"/>
  <c r="AA140" i="25"/>
  <c r="AB140" i="25"/>
  <c r="AC140" i="25"/>
  <c r="AD140" i="25"/>
  <c r="AE140" i="25"/>
  <c r="AF140" i="25"/>
  <c r="AG140" i="25"/>
  <c r="AH140" i="25"/>
  <c r="S141" i="25"/>
  <c r="T141" i="25"/>
  <c r="U141" i="25"/>
  <c r="V141" i="25"/>
  <c r="W141" i="25"/>
  <c r="X141" i="25"/>
  <c r="Y141" i="25"/>
  <c r="Z141" i="25"/>
  <c r="AA141" i="25"/>
  <c r="AB141" i="25"/>
  <c r="AC141" i="25"/>
  <c r="AD141" i="25"/>
  <c r="AE141" i="25"/>
  <c r="AF141" i="25"/>
  <c r="AG141" i="25"/>
  <c r="AH141" i="25"/>
  <c r="S142" i="25"/>
  <c r="T142" i="25"/>
  <c r="U142" i="25"/>
  <c r="V142" i="25"/>
  <c r="W142" i="25"/>
  <c r="X142" i="25"/>
  <c r="Y142" i="25"/>
  <c r="Z142" i="25"/>
  <c r="AA142" i="25"/>
  <c r="AB142" i="25"/>
  <c r="AC142" i="25"/>
  <c r="AD142" i="25"/>
  <c r="AE142" i="25"/>
  <c r="AF142" i="25"/>
  <c r="AG142" i="25"/>
  <c r="AH142" i="25"/>
  <c r="S143" i="25"/>
  <c r="T143" i="25"/>
  <c r="U143" i="25"/>
  <c r="V143" i="25"/>
  <c r="W143" i="25"/>
  <c r="X143" i="25"/>
  <c r="Y143" i="25"/>
  <c r="Z143" i="25"/>
  <c r="AA143" i="25"/>
  <c r="AB143" i="25"/>
  <c r="AC143" i="25"/>
  <c r="AD143" i="25"/>
  <c r="AE143" i="25"/>
  <c r="AF143" i="25"/>
  <c r="AG143" i="25"/>
  <c r="AH143" i="25"/>
  <c r="S144" i="25"/>
  <c r="T144" i="25"/>
  <c r="U144" i="25"/>
  <c r="V144" i="25"/>
  <c r="W144" i="25"/>
  <c r="X144" i="25"/>
  <c r="Y144" i="25"/>
  <c r="Z144" i="25"/>
  <c r="AA144" i="25"/>
  <c r="AB144" i="25"/>
  <c r="AC144" i="25"/>
  <c r="AD144" i="25"/>
  <c r="AE144" i="25"/>
  <c r="AF144" i="25"/>
  <c r="AG144" i="25"/>
  <c r="AH144" i="25"/>
  <c r="S145" i="25"/>
  <c r="T145" i="25"/>
  <c r="U145" i="25"/>
  <c r="V145" i="25"/>
  <c r="W145" i="25"/>
  <c r="X145" i="25"/>
  <c r="Y145" i="25"/>
  <c r="Z145" i="25"/>
  <c r="AA145" i="25"/>
  <c r="AB145" i="25"/>
  <c r="AC145" i="25"/>
  <c r="AD145" i="25"/>
  <c r="AE145" i="25"/>
  <c r="AF145" i="25"/>
  <c r="AG145" i="25"/>
  <c r="AH145" i="25"/>
  <c r="S146" i="25"/>
  <c r="T146" i="25"/>
  <c r="U146" i="25"/>
  <c r="V146" i="25"/>
  <c r="W146" i="25"/>
  <c r="X146" i="25"/>
  <c r="Y146" i="25"/>
  <c r="Z146" i="25"/>
  <c r="AA146" i="25"/>
  <c r="AB146" i="25"/>
  <c r="AC146" i="25"/>
  <c r="AD146" i="25"/>
  <c r="AE146" i="25"/>
  <c r="AF146" i="25"/>
  <c r="AG146" i="25"/>
  <c r="AH146" i="25"/>
  <c r="S147" i="25"/>
  <c r="T147" i="25"/>
  <c r="U147" i="25"/>
  <c r="V147" i="25"/>
  <c r="W147" i="25"/>
  <c r="X147" i="25"/>
  <c r="Y147" i="25"/>
  <c r="Z147" i="25"/>
  <c r="AA147" i="25"/>
  <c r="AB147" i="25"/>
  <c r="AC147" i="25"/>
  <c r="AD147" i="25"/>
  <c r="AE147" i="25"/>
  <c r="AF147" i="25"/>
  <c r="AG147" i="25"/>
  <c r="AH147" i="25"/>
  <c r="S148" i="25"/>
  <c r="T148" i="25"/>
  <c r="U148" i="25"/>
  <c r="V148" i="25"/>
  <c r="W148" i="25"/>
  <c r="X148" i="25"/>
  <c r="Y148" i="25"/>
  <c r="Z148" i="25"/>
  <c r="AA148" i="25"/>
  <c r="AB148" i="25"/>
  <c r="AC148" i="25"/>
  <c r="AD148" i="25"/>
  <c r="AE148" i="25"/>
  <c r="AF148" i="25"/>
  <c r="AG148" i="25"/>
  <c r="AH148" i="25"/>
  <c r="S149" i="25"/>
  <c r="T149" i="25"/>
  <c r="U149" i="25"/>
  <c r="V149" i="25"/>
  <c r="W149" i="25"/>
  <c r="X149" i="25"/>
  <c r="Y149" i="25"/>
  <c r="Z149" i="25"/>
  <c r="AA149" i="25"/>
  <c r="AB149" i="25"/>
  <c r="AC149" i="25"/>
  <c r="AD149" i="25"/>
  <c r="AE149" i="25"/>
  <c r="AF149" i="25"/>
  <c r="AG149" i="25"/>
  <c r="AH149" i="25"/>
  <c r="S150" i="25"/>
  <c r="T150" i="25"/>
  <c r="U150" i="25"/>
  <c r="V150" i="25"/>
  <c r="W150" i="25"/>
  <c r="X150" i="25"/>
  <c r="Y150" i="25"/>
  <c r="Z150" i="25"/>
  <c r="AA150" i="25"/>
  <c r="AB150" i="25"/>
  <c r="AC150" i="25"/>
  <c r="AD150" i="25"/>
  <c r="AE150" i="25"/>
  <c r="AF150" i="25"/>
  <c r="AG150" i="25"/>
  <c r="AH150" i="25"/>
  <c r="S151" i="25"/>
  <c r="T151" i="25"/>
  <c r="U151" i="25"/>
  <c r="V151" i="25"/>
  <c r="W151" i="25"/>
  <c r="X151" i="25"/>
  <c r="Y151" i="25"/>
  <c r="Z151" i="25"/>
  <c r="AA151" i="25"/>
  <c r="AB151" i="25"/>
  <c r="AC151" i="25"/>
  <c r="AD151" i="25"/>
  <c r="AE151" i="25"/>
  <c r="AF151" i="25"/>
  <c r="AG151" i="25"/>
  <c r="AH151" i="25"/>
  <c r="S152" i="25"/>
  <c r="T152" i="25"/>
  <c r="U152" i="25"/>
  <c r="V152" i="25"/>
  <c r="W152" i="25"/>
  <c r="X152" i="25"/>
  <c r="Y152" i="25"/>
  <c r="Z152" i="25"/>
  <c r="AA152" i="25"/>
  <c r="AB152" i="25"/>
  <c r="AC152" i="25"/>
  <c r="AD152" i="25"/>
  <c r="AE152" i="25"/>
  <c r="AF152" i="25"/>
  <c r="AG152" i="25"/>
  <c r="AH152" i="25"/>
  <c r="S153" i="25"/>
  <c r="T153" i="25"/>
  <c r="U153" i="25"/>
  <c r="V153" i="25"/>
  <c r="W153" i="25"/>
  <c r="X153" i="25"/>
  <c r="Y153" i="25"/>
  <c r="Z153" i="25"/>
  <c r="AA153" i="25"/>
  <c r="AB153" i="25"/>
  <c r="AC153" i="25"/>
  <c r="AD153" i="25"/>
  <c r="AE153" i="25"/>
  <c r="AF153" i="25"/>
  <c r="AG153" i="25"/>
  <c r="AH153" i="25"/>
  <c r="S154" i="25"/>
  <c r="T154" i="25"/>
  <c r="U154" i="25"/>
  <c r="V154" i="25"/>
  <c r="W154" i="25"/>
  <c r="X154" i="25"/>
  <c r="Y154" i="25"/>
  <c r="Z154" i="25"/>
  <c r="AA154" i="25"/>
  <c r="AB154" i="25"/>
  <c r="AC154" i="25"/>
  <c r="AD154" i="25"/>
  <c r="AE154" i="25"/>
  <c r="AF154" i="25"/>
  <c r="AG154" i="25"/>
  <c r="AH154" i="25"/>
  <c r="S155" i="25"/>
  <c r="T155" i="25"/>
  <c r="U155" i="25"/>
  <c r="V155" i="25"/>
  <c r="W155" i="25"/>
  <c r="X155" i="25"/>
  <c r="Y155" i="25"/>
  <c r="Z155" i="25"/>
  <c r="AA155" i="25"/>
  <c r="AB155" i="25"/>
  <c r="AC155" i="25"/>
  <c r="AD155" i="25"/>
  <c r="AE155" i="25"/>
  <c r="AF155" i="25"/>
  <c r="AG155" i="25"/>
  <c r="AH155" i="25"/>
  <c r="S156" i="25"/>
  <c r="T156" i="25"/>
  <c r="U156" i="25"/>
  <c r="V156" i="25"/>
  <c r="W156" i="25"/>
  <c r="X156" i="25"/>
  <c r="Y156" i="25"/>
  <c r="Z156" i="25"/>
  <c r="AA156" i="25"/>
  <c r="AB156" i="25"/>
  <c r="AC156" i="25"/>
  <c r="AD156" i="25"/>
  <c r="AE156" i="25"/>
  <c r="AF156" i="25"/>
  <c r="AG156" i="25"/>
  <c r="AH156" i="25"/>
  <c r="S157" i="25"/>
  <c r="T157" i="25"/>
  <c r="U157" i="25"/>
  <c r="V157" i="25"/>
  <c r="W157" i="25"/>
  <c r="X157" i="25"/>
  <c r="Y157" i="25"/>
  <c r="Z157" i="25"/>
  <c r="AA157" i="25"/>
  <c r="AB157" i="25"/>
  <c r="AC157" i="25"/>
  <c r="AD157" i="25"/>
  <c r="AE157" i="25"/>
  <c r="AF157" i="25"/>
  <c r="AG157" i="25"/>
  <c r="AH157" i="25"/>
  <c r="S158" i="25"/>
  <c r="T158" i="25"/>
  <c r="U158" i="25"/>
  <c r="V158" i="25"/>
  <c r="W158" i="25"/>
  <c r="X158" i="25"/>
  <c r="Y158" i="25"/>
  <c r="Z158" i="25"/>
  <c r="AA158" i="25"/>
  <c r="AB158" i="25"/>
  <c r="AC158" i="25"/>
  <c r="AD158" i="25"/>
  <c r="AE158" i="25"/>
  <c r="AF158" i="25"/>
  <c r="AG158" i="25"/>
  <c r="AH158" i="25"/>
  <c r="S159" i="25"/>
  <c r="T159" i="25"/>
  <c r="U159" i="25"/>
  <c r="V159" i="25"/>
  <c r="W159" i="25"/>
  <c r="X159" i="25"/>
  <c r="Y159" i="25"/>
  <c r="Z159" i="25"/>
  <c r="AA159" i="25"/>
  <c r="AB159" i="25"/>
  <c r="AC159" i="25"/>
  <c r="AD159" i="25"/>
  <c r="AE159" i="25"/>
  <c r="AF159" i="25"/>
  <c r="AG159" i="25"/>
  <c r="AH159" i="25"/>
  <c r="S160" i="25"/>
  <c r="T160" i="25"/>
  <c r="U160" i="25"/>
  <c r="V160" i="25"/>
  <c r="W160" i="25"/>
  <c r="X160" i="25"/>
  <c r="Y160" i="25"/>
  <c r="Z160" i="25"/>
  <c r="AA160" i="25"/>
  <c r="AB160" i="25"/>
  <c r="AC160" i="25"/>
  <c r="AD160" i="25"/>
  <c r="AE160" i="25"/>
  <c r="AF160" i="25"/>
  <c r="AG160" i="25"/>
  <c r="AH160" i="25"/>
  <c r="S161" i="25"/>
  <c r="T161" i="25"/>
  <c r="U161" i="25"/>
  <c r="V161" i="25"/>
  <c r="W161" i="25"/>
  <c r="X161" i="25"/>
  <c r="Y161" i="25"/>
  <c r="Z161" i="25"/>
  <c r="AA161" i="25"/>
  <c r="AB161" i="25"/>
  <c r="AC161" i="25"/>
  <c r="AD161" i="25"/>
  <c r="AE161" i="25"/>
  <c r="AF161" i="25"/>
  <c r="AG161" i="25"/>
  <c r="AH161" i="25"/>
  <c r="S162" i="25"/>
  <c r="T162" i="25"/>
  <c r="U162" i="25"/>
  <c r="V162" i="25"/>
  <c r="W162" i="25"/>
  <c r="X162" i="25"/>
  <c r="Y162" i="25"/>
  <c r="Z162" i="25"/>
  <c r="AA162" i="25"/>
  <c r="AB162" i="25"/>
  <c r="AC162" i="25"/>
  <c r="AD162" i="25"/>
  <c r="AE162" i="25"/>
  <c r="AF162" i="25"/>
  <c r="AG162" i="25"/>
  <c r="AH162" i="25"/>
  <c r="S163" i="25"/>
  <c r="T163" i="25"/>
  <c r="U163" i="25"/>
  <c r="V163" i="25"/>
  <c r="W163" i="25"/>
  <c r="X163" i="25"/>
  <c r="Y163" i="25"/>
  <c r="Z163" i="25"/>
  <c r="AA163" i="25"/>
  <c r="AB163" i="25"/>
  <c r="AC163" i="25"/>
  <c r="AD163" i="25"/>
  <c r="AE163" i="25"/>
  <c r="AF163" i="25"/>
  <c r="AG163" i="25"/>
  <c r="AH163" i="25"/>
  <c r="S164" i="25"/>
  <c r="T164" i="25"/>
  <c r="U164" i="25"/>
  <c r="V164" i="25"/>
  <c r="W164" i="25"/>
  <c r="X164" i="25"/>
  <c r="Y164" i="25"/>
  <c r="Z164" i="25"/>
  <c r="AA164" i="25"/>
  <c r="AB164" i="25"/>
  <c r="AC164" i="25"/>
  <c r="AD164" i="25"/>
  <c r="AE164" i="25"/>
  <c r="AF164" i="25"/>
  <c r="AG164" i="25"/>
  <c r="AH164" i="25"/>
  <c r="S165" i="25"/>
  <c r="T165" i="25"/>
  <c r="U165" i="25"/>
  <c r="V165" i="25"/>
  <c r="W165" i="25"/>
  <c r="X165" i="25"/>
  <c r="Y165" i="25"/>
  <c r="Z165" i="25"/>
  <c r="AA165" i="25"/>
  <c r="AB165" i="25"/>
  <c r="AC165" i="25"/>
  <c r="AD165" i="25"/>
  <c r="AE165" i="25"/>
  <c r="AF165" i="25"/>
  <c r="AG165" i="25"/>
  <c r="AH165" i="25"/>
  <c r="S166" i="25"/>
  <c r="T166" i="25"/>
  <c r="U166" i="25"/>
  <c r="V166" i="25"/>
  <c r="W166" i="25"/>
  <c r="X166" i="25"/>
  <c r="Y166" i="25"/>
  <c r="Z166" i="25"/>
  <c r="AA166" i="25"/>
  <c r="AB166" i="25"/>
  <c r="AC166" i="25"/>
  <c r="AD166" i="25"/>
  <c r="AE166" i="25"/>
  <c r="AF166" i="25"/>
  <c r="AG166" i="25"/>
  <c r="AH166" i="25"/>
  <c r="S167" i="25"/>
  <c r="T167" i="25"/>
  <c r="U167" i="25"/>
  <c r="V167" i="25"/>
  <c r="W167" i="25"/>
  <c r="X167" i="25"/>
  <c r="Y167" i="25"/>
  <c r="Z167" i="25"/>
  <c r="AA167" i="25"/>
  <c r="AB167" i="25"/>
  <c r="AC167" i="25"/>
  <c r="AD167" i="25"/>
  <c r="AE167" i="25"/>
  <c r="AF167" i="25"/>
  <c r="AG167" i="25"/>
  <c r="AH167" i="25"/>
  <c r="S168" i="25"/>
  <c r="T168" i="25"/>
  <c r="U168" i="25"/>
  <c r="V168" i="25"/>
  <c r="W168" i="25"/>
  <c r="X168" i="25"/>
  <c r="Y168" i="25"/>
  <c r="Z168" i="25"/>
  <c r="AA168" i="25"/>
  <c r="AB168" i="25"/>
  <c r="AC168" i="25"/>
  <c r="AD168" i="25"/>
  <c r="AE168" i="25"/>
  <c r="AF168" i="25"/>
  <c r="AG168" i="25"/>
  <c r="AH168" i="25"/>
  <c r="S169" i="25"/>
  <c r="T169" i="25"/>
  <c r="U169" i="25"/>
  <c r="V169" i="25"/>
  <c r="W169" i="25"/>
  <c r="X169" i="25"/>
  <c r="Y169" i="25"/>
  <c r="Z169" i="25"/>
  <c r="AA169" i="25"/>
  <c r="AB169" i="25"/>
  <c r="AC169" i="25"/>
  <c r="AD169" i="25"/>
  <c r="AE169" i="25"/>
  <c r="AF169" i="25"/>
  <c r="AG169" i="25"/>
  <c r="AH169" i="25"/>
  <c r="S170" i="25"/>
  <c r="T170" i="25"/>
  <c r="U170" i="25"/>
  <c r="V170" i="25"/>
  <c r="W170" i="25"/>
  <c r="X170" i="25"/>
  <c r="Y170" i="25"/>
  <c r="Z170" i="25"/>
  <c r="AA170" i="25"/>
  <c r="AB170" i="25"/>
  <c r="AC170" i="25"/>
  <c r="AD170" i="25"/>
  <c r="AE170" i="25"/>
  <c r="AF170" i="25"/>
  <c r="AG170" i="25"/>
  <c r="AH170" i="25"/>
  <c r="S171" i="25"/>
  <c r="T171" i="25"/>
  <c r="U171" i="25"/>
  <c r="V171" i="25"/>
  <c r="W171" i="25"/>
  <c r="X171" i="25"/>
  <c r="Y171" i="25"/>
  <c r="Z171" i="25"/>
  <c r="AA171" i="25"/>
  <c r="AB171" i="25"/>
  <c r="AC171" i="25"/>
  <c r="AD171" i="25"/>
  <c r="AE171" i="25"/>
  <c r="AF171" i="25"/>
  <c r="AG171" i="25"/>
  <c r="AH171" i="25"/>
  <c r="S172" i="25"/>
  <c r="T172" i="25"/>
  <c r="U172" i="25"/>
  <c r="V172" i="25"/>
  <c r="W172" i="25"/>
  <c r="X172" i="25"/>
  <c r="Y172" i="25"/>
  <c r="Z172" i="25"/>
  <c r="AA172" i="25"/>
  <c r="AB172" i="25"/>
  <c r="AC172" i="25"/>
  <c r="AD172" i="25"/>
  <c r="AE172" i="25"/>
  <c r="AF172" i="25"/>
  <c r="AG172" i="25"/>
  <c r="AH172" i="25"/>
  <c r="S173" i="25"/>
  <c r="T173" i="25"/>
  <c r="U173" i="25"/>
  <c r="V173" i="25"/>
  <c r="W173" i="25"/>
  <c r="X173" i="25"/>
  <c r="Y173" i="25"/>
  <c r="Z173" i="25"/>
  <c r="AA173" i="25"/>
  <c r="AB173" i="25"/>
  <c r="AC173" i="25"/>
  <c r="AD173" i="25"/>
  <c r="AE173" i="25"/>
  <c r="AF173" i="25"/>
  <c r="AG173" i="25"/>
  <c r="AH173" i="25"/>
  <c r="S174" i="25"/>
  <c r="T174" i="25"/>
  <c r="U174" i="25"/>
  <c r="V174" i="25"/>
  <c r="W174" i="25"/>
  <c r="X174" i="25"/>
  <c r="Y174" i="25"/>
  <c r="Z174" i="25"/>
  <c r="AA174" i="25"/>
  <c r="AB174" i="25"/>
  <c r="AC174" i="25"/>
  <c r="AD174" i="25"/>
  <c r="AE174" i="25"/>
  <c r="AF174" i="25"/>
  <c r="AG174" i="25"/>
  <c r="AH174" i="25"/>
  <c r="S175" i="25"/>
  <c r="T175" i="25"/>
  <c r="U175" i="25"/>
  <c r="V175" i="25"/>
  <c r="W175" i="25"/>
  <c r="X175" i="25"/>
  <c r="Y175" i="25"/>
  <c r="Z175" i="25"/>
  <c r="AA175" i="25"/>
  <c r="AB175" i="25"/>
  <c r="AC175" i="25"/>
  <c r="AD175" i="25"/>
  <c r="AE175" i="25"/>
  <c r="AF175" i="25"/>
  <c r="AG175" i="25"/>
  <c r="AH175" i="25"/>
  <c r="S176" i="25"/>
  <c r="T176" i="25"/>
  <c r="U176" i="25"/>
  <c r="V176" i="25"/>
  <c r="W176" i="25"/>
  <c r="X176" i="25"/>
  <c r="Y176" i="25"/>
  <c r="Z176" i="25"/>
  <c r="AA176" i="25"/>
  <c r="AB176" i="25"/>
  <c r="AC176" i="25"/>
  <c r="AD176" i="25"/>
  <c r="AE176" i="25"/>
  <c r="AF176" i="25"/>
  <c r="AG176" i="25"/>
  <c r="AH176" i="25"/>
  <c r="S177" i="25"/>
  <c r="T177" i="25"/>
  <c r="U177" i="25"/>
  <c r="V177" i="25"/>
  <c r="W177" i="25"/>
  <c r="X177" i="25"/>
  <c r="Y177" i="25"/>
  <c r="Z177" i="25"/>
  <c r="AA177" i="25"/>
  <c r="AB177" i="25"/>
  <c r="AC177" i="25"/>
  <c r="AD177" i="25"/>
  <c r="AE177" i="25"/>
  <c r="AF177" i="25"/>
  <c r="AG177" i="25"/>
  <c r="AH177" i="25"/>
  <c r="S178" i="25"/>
  <c r="T178" i="25"/>
  <c r="U178" i="25"/>
  <c r="V178" i="25"/>
  <c r="W178" i="25"/>
  <c r="X178" i="25"/>
  <c r="Y178" i="25"/>
  <c r="Z178" i="25"/>
  <c r="AA178" i="25"/>
  <c r="AB178" i="25"/>
  <c r="AC178" i="25"/>
  <c r="AD178" i="25"/>
  <c r="AE178" i="25"/>
  <c r="AF178" i="25"/>
  <c r="AG178" i="25"/>
  <c r="AH178" i="25"/>
  <c r="S179" i="25"/>
  <c r="T179" i="25"/>
  <c r="U179" i="25"/>
  <c r="V179" i="25"/>
  <c r="W179" i="25"/>
  <c r="X179" i="25"/>
  <c r="Y179" i="25"/>
  <c r="Z179" i="25"/>
  <c r="AA179" i="25"/>
  <c r="AB179" i="25"/>
  <c r="AC179" i="25"/>
  <c r="AD179" i="25"/>
  <c r="AE179" i="25"/>
  <c r="AF179" i="25"/>
  <c r="AG179" i="25"/>
  <c r="AH179" i="25"/>
  <c r="S180" i="25"/>
  <c r="T180" i="25"/>
  <c r="U180" i="25"/>
  <c r="V180" i="25"/>
  <c r="W180" i="25"/>
  <c r="X180" i="25"/>
  <c r="Y180" i="25"/>
  <c r="Z180" i="25"/>
  <c r="AA180" i="25"/>
  <c r="AB180" i="25"/>
  <c r="AC180" i="25"/>
  <c r="AD180" i="25"/>
  <c r="AE180" i="25"/>
  <c r="AF180" i="25"/>
  <c r="AG180" i="25"/>
  <c r="AH180" i="25"/>
  <c r="S181" i="25"/>
  <c r="T181" i="25"/>
  <c r="U181" i="25"/>
  <c r="V181" i="25"/>
  <c r="W181" i="25"/>
  <c r="X181" i="25"/>
  <c r="Y181" i="25"/>
  <c r="Z181" i="25"/>
  <c r="AA181" i="25"/>
  <c r="AB181" i="25"/>
  <c r="AC181" i="25"/>
  <c r="AD181" i="25"/>
  <c r="AE181" i="25"/>
  <c r="AF181" i="25"/>
  <c r="AG181" i="25"/>
  <c r="AH181" i="25"/>
  <c r="S182" i="25"/>
  <c r="T182" i="25"/>
  <c r="U182" i="25"/>
  <c r="V182" i="25"/>
  <c r="W182" i="25"/>
  <c r="X182" i="25"/>
  <c r="Y182" i="25"/>
  <c r="Z182" i="25"/>
  <c r="AA182" i="25"/>
  <c r="AB182" i="25"/>
  <c r="AC182" i="25"/>
  <c r="AD182" i="25"/>
  <c r="AE182" i="25"/>
  <c r="AF182" i="25"/>
  <c r="AG182" i="25"/>
  <c r="AH182" i="25"/>
  <c r="S183" i="25"/>
  <c r="T183" i="25"/>
  <c r="U183" i="25"/>
  <c r="V183" i="25"/>
  <c r="W183" i="25"/>
  <c r="X183" i="25"/>
  <c r="Y183" i="25"/>
  <c r="Z183" i="25"/>
  <c r="AA183" i="25"/>
  <c r="AB183" i="25"/>
  <c r="AC183" i="25"/>
  <c r="AD183" i="25"/>
  <c r="AE183" i="25"/>
  <c r="AF183" i="25"/>
  <c r="AG183" i="25"/>
  <c r="AH183" i="25"/>
  <c r="S184" i="25"/>
  <c r="T184" i="25"/>
  <c r="U184" i="25"/>
  <c r="V184" i="25"/>
  <c r="W184" i="25"/>
  <c r="X184" i="25"/>
  <c r="Y184" i="25"/>
  <c r="Z184" i="25"/>
  <c r="AA184" i="25"/>
  <c r="AB184" i="25"/>
  <c r="AC184" i="25"/>
  <c r="AD184" i="25"/>
  <c r="AE184" i="25"/>
  <c r="AF184" i="25"/>
  <c r="AG184" i="25"/>
  <c r="AH184" i="25"/>
  <c r="S185" i="25"/>
  <c r="T185" i="25"/>
  <c r="U185" i="25"/>
  <c r="V185" i="25"/>
  <c r="W185" i="25"/>
  <c r="X185" i="25"/>
  <c r="Y185" i="25"/>
  <c r="Z185" i="25"/>
  <c r="AA185" i="25"/>
  <c r="AB185" i="25"/>
  <c r="AC185" i="25"/>
  <c r="AD185" i="25"/>
  <c r="AE185" i="25"/>
  <c r="AF185" i="25"/>
  <c r="AG185" i="25"/>
  <c r="AH185" i="25"/>
  <c r="S186" i="25"/>
  <c r="T186" i="25"/>
  <c r="U186" i="25"/>
  <c r="V186" i="25"/>
  <c r="W186" i="25"/>
  <c r="X186" i="25"/>
  <c r="Y186" i="25"/>
  <c r="Z186" i="25"/>
  <c r="AA186" i="25"/>
  <c r="AB186" i="25"/>
  <c r="AC186" i="25"/>
  <c r="AD186" i="25"/>
  <c r="AE186" i="25"/>
  <c r="AF186" i="25"/>
  <c r="AG186" i="25"/>
  <c r="AH186" i="25"/>
  <c r="S187" i="25"/>
  <c r="T187" i="25"/>
  <c r="U187" i="25"/>
  <c r="V187" i="25"/>
  <c r="W187" i="25"/>
  <c r="X187" i="25"/>
  <c r="Y187" i="25"/>
  <c r="Z187" i="25"/>
  <c r="AA187" i="25"/>
  <c r="AB187" i="25"/>
  <c r="AC187" i="25"/>
  <c r="AD187" i="25"/>
  <c r="AE187" i="25"/>
  <c r="AF187" i="25"/>
  <c r="AG187" i="25"/>
  <c r="AH187" i="25"/>
  <c r="S188" i="25"/>
  <c r="T188" i="25"/>
  <c r="U188" i="25"/>
  <c r="V188" i="25"/>
  <c r="W188" i="25"/>
  <c r="X188" i="25"/>
  <c r="Y188" i="25"/>
  <c r="Z188" i="25"/>
  <c r="AA188" i="25"/>
  <c r="AB188" i="25"/>
  <c r="AC188" i="25"/>
  <c r="AD188" i="25"/>
  <c r="AE188" i="25"/>
  <c r="AF188" i="25"/>
  <c r="AG188" i="25"/>
  <c r="AH188" i="25"/>
  <c r="S189" i="25"/>
  <c r="T189" i="25"/>
  <c r="U189" i="25"/>
  <c r="V189" i="25"/>
  <c r="W189" i="25"/>
  <c r="X189" i="25"/>
  <c r="Y189" i="25"/>
  <c r="Z189" i="25"/>
  <c r="AA189" i="25"/>
  <c r="AB189" i="25"/>
  <c r="AC189" i="25"/>
  <c r="AD189" i="25"/>
  <c r="AE189" i="25"/>
  <c r="AF189" i="25"/>
  <c r="AG189" i="25"/>
  <c r="AH189" i="25"/>
  <c r="S190" i="25"/>
  <c r="T190" i="25"/>
  <c r="U190" i="25"/>
  <c r="V190" i="25"/>
  <c r="W190" i="25"/>
  <c r="X190" i="25"/>
  <c r="Y190" i="25"/>
  <c r="Z190" i="25"/>
  <c r="AA190" i="25"/>
  <c r="AB190" i="25"/>
  <c r="AC190" i="25"/>
  <c r="AD190" i="25"/>
  <c r="AE190" i="25"/>
  <c r="AF190" i="25"/>
  <c r="AG190" i="25"/>
  <c r="AH190" i="25"/>
  <c r="S191" i="25"/>
  <c r="T191" i="25"/>
  <c r="U191" i="25"/>
  <c r="V191" i="25"/>
  <c r="W191" i="25"/>
  <c r="X191" i="25"/>
  <c r="Y191" i="25"/>
  <c r="Z191" i="25"/>
  <c r="AA191" i="25"/>
  <c r="AB191" i="25"/>
  <c r="AC191" i="25"/>
  <c r="AD191" i="25"/>
  <c r="AE191" i="25"/>
  <c r="AF191" i="25"/>
  <c r="AG191" i="25"/>
  <c r="AH191" i="25"/>
  <c r="S192" i="25"/>
  <c r="T192" i="25"/>
  <c r="U192" i="25"/>
  <c r="V192" i="25"/>
  <c r="W192" i="25"/>
  <c r="X192" i="25"/>
  <c r="Y192" i="25"/>
  <c r="Z192" i="25"/>
  <c r="AA192" i="25"/>
  <c r="AB192" i="25"/>
  <c r="AC192" i="25"/>
  <c r="AD192" i="25"/>
  <c r="AE192" i="25"/>
  <c r="AF192" i="25"/>
  <c r="AG192" i="25"/>
  <c r="AH192" i="25"/>
  <c r="S193" i="25"/>
  <c r="T193" i="25"/>
  <c r="U193" i="25"/>
  <c r="V193" i="25"/>
  <c r="W193" i="25"/>
  <c r="X193" i="25"/>
  <c r="Y193" i="25"/>
  <c r="Z193" i="25"/>
  <c r="AA193" i="25"/>
  <c r="AB193" i="25"/>
  <c r="AC193" i="25"/>
  <c r="AD193" i="25"/>
  <c r="AE193" i="25"/>
  <c r="AF193" i="25"/>
  <c r="AG193" i="25"/>
  <c r="AH193" i="25"/>
  <c r="S194" i="25"/>
  <c r="T194" i="25"/>
  <c r="U194" i="25"/>
  <c r="V194" i="25"/>
  <c r="W194" i="25"/>
  <c r="X194" i="25"/>
  <c r="Y194" i="25"/>
  <c r="Z194" i="25"/>
  <c r="AA194" i="25"/>
  <c r="AB194" i="25"/>
  <c r="AC194" i="25"/>
  <c r="AD194" i="25"/>
  <c r="AE194" i="25"/>
  <c r="AF194" i="25"/>
  <c r="AG194" i="25"/>
  <c r="AH194" i="25"/>
  <c r="S195" i="25"/>
  <c r="T195" i="25"/>
  <c r="U195" i="25"/>
  <c r="V195" i="25"/>
  <c r="W195" i="25"/>
  <c r="X195" i="25"/>
  <c r="Y195" i="25"/>
  <c r="Z195" i="25"/>
  <c r="AA195" i="25"/>
  <c r="AB195" i="25"/>
  <c r="AC195" i="25"/>
  <c r="AD195" i="25"/>
  <c r="AE195" i="25"/>
  <c r="AF195" i="25"/>
  <c r="AG195" i="25"/>
  <c r="AH195" i="25"/>
  <c r="S196" i="25"/>
  <c r="T196" i="25"/>
  <c r="U196" i="25"/>
  <c r="V196" i="25"/>
  <c r="W196" i="25"/>
  <c r="X196" i="25"/>
  <c r="Y196" i="25"/>
  <c r="Z196" i="25"/>
  <c r="AA196" i="25"/>
  <c r="AB196" i="25"/>
  <c r="AC196" i="25"/>
  <c r="AD196" i="25"/>
  <c r="AE196" i="25"/>
  <c r="AF196" i="25"/>
  <c r="AG196" i="25"/>
  <c r="AH196" i="25"/>
  <c r="S197" i="25"/>
  <c r="T197" i="25"/>
  <c r="U197" i="25"/>
  <c r="V197" i="25"/>
  <c r="W197" i="25"/>
  <c r="X197" i="25"/>
  <c r="Y197" i="25"/>
  <c r="Z197" i="25"/>
  <c r="AA197" i="25"/>
  <c r="AB197" i="25"/>
  <c r="AC197" i="25"/>
  <c r="AD197" i="25"/>
  <c r="AE197" i="25"/>
  <c r="AF197" i="25"/>
  <c r="AG197" i="25"/>
  <c r="AH197" i="25"/>
  <c r="S198" i="25"/>
  <c r="T198" i="25"/>
  <c r="U198" i="25"/>
  <c r="V198" i="25"/>
  <c r="W198" i="25"/>
  <c r="X198" i="25"/>
  <c r="Y198" i="25"/>
  <c r="Z198" i="25"/>
  <c r="AA198" i="25"/>
  <c r="AB198" i="25"/>
  <c r="AC198" i="25"/>
  <c r="AD198" i="25"/>
  <c r="AE198" i="25"/>
  <c r="AF198" i="25"/>
  <c r="AG198" i="25"/>
  <c r="AH198" i="25"/>
  <c r="S199" i="25"/>
  <c r="T199" i="25"/>
  <c r="U199" i="25"/>
  <c r="V199" i="25"/>
  <c r="W199" i="25"/>
  <c r="X199" i="25"/>
  <c r="Y199" i="25"/>
  <c r="Z199" i="25"/>
  <c r="AA199" i="25"/>
  <c r="AB199" i="25"/>
  <c r="AC199" i="25"/>
  <c r="AD199" i="25"/>
  <c r="AE199" i="25"/>
  <c r="AF199" i="25"/>
  <c r="AG199" i="25"/>
  <c r="AH199" i="25"/>
  <c r="S200" i="25"/>
  <c r="T200" i="25"/>
  <c r="U200" i="25"/>
  <c r="V200" i="25"/>
  <c r="W200" i="25"/>
  <c r="X200" i="25"/>
  <c r="Y200" i="25"/>
  <c r="Z200" i="25"/>
  <c r="AA200" i="25"/>
  <c r="AB200" i="25"/>
  <c r="AC200" i="25"/>
  <c r="AD200" i="25"/>
  <c r="AE200" i="25"/>
  <c r="AF200" i="25"/>
  <c r="AG200" i="25"/>
  <c r="AH200" i="25"/>
  <c r="S201" i="25"/>
  <c r="T201" i="25"/>
  <c r="U201" i="25"/>
  <c r="V201" i="25"/>
  <c r="W201" i="25"/>
  <c r="X201" i="25"/>
  <c r="Y201" i="25"/>
  <c r="Z201" i="25"/>
  <c r="AA201" i="25"/>
  <c r="AB201" i="25"/>
  <c r="AC201" i="25"/>
  <c r="AD201" i="25"/>
  <c r="AE201" i="25"/>
  <c r="AF201" i="25"/>
  <c r="AG201" i="25"/>
  <c r="AH201" i="25"/>
  <c r="S202" i="25"/>
  <c r="T202" i="25"/>
  <c r="U202" i="25"/>
  <c r="V202" i="25"/>
  <c r="W202" i="25"/>
  <c r="X202" i="25"/>
  <c r="Y202" i="25"/>
  <c r="Z202" i="25"/>
  <c r="AA202" i="25"/>
  <c r="AB202" i="25"/>
  <c r="AC202" i="25"/>
  <c r="AD202" i="25"/>
  <c r="AE202" i="25"/>
  <c r="AF202" i="25"/>
  <c r="AG202" i="25"/>
  <c r="AH202" i="25"/>
  <c r="S203" i="25"/>
  <c r="T203" i="25"/>
  <c r="U203" i="25"/>
  <c r="V203" i="25"/>
  <c r="W203" i="25"/>
  <c r="X203" i="25"/>
  <c r="Y203" i="25"/>
  <c r="Z203" i="25"/>
  <c r="AA203" i="25"/>
  <c r="AB203" i="25"/>
  <c r="AC203" i="25"/>
  <c r="AD203" i="25"/>
  <c r="AE203" i="25"/>
  <c r="AF203" i="25"/>
  <c r="AG203" i="25"/>
  <c r="AH203" i="25"/>
  <c r="S204" i="25"/>
  <c r="T204" i="25"/>
  <c r="U204" i="25"/>
  <c r="V204" i="25"/>
  <c r="W204" i="25"/>
  <c r="X204" i="25"/>
  <c r="Y204" i="25"/>
  <c r="Z204" i="25"/>
  <c r="AA204" i="25"/>
  <c r="AB204" i="25"/>
  <c r="AC204" i="25"/>
  <c r="AD204" i="25"/>
  <c r="AE204" i="25"/>
  <c r="AF204" i="25"/>
  <c r="AG204" i="25"/>
  <c r="AH204" i="25"/>
  <c r="S205" i="25"/>
  <c r="T205" i="25"/>
  <c r="U205" i="25"/>
  <c r="V205" i="25"/>
  <c r="W205" i="25"/>
  <c r="X205" i="25"/>
  <c r="Y205" i="25"/>
  <c r="Z205" i="25"/>
  <c r="AA205" i="25"/>
  <c r="AB205" i="25"/>
  <c r="AC205" i="25"/>
  <c r="AD205" i="25"/>
  <c r="AE205" i="25"/>
  <c r="AF205" i="25"/>
  <c r="AG205" i="25"/>
  <c r="AH205" i="25"/>
  <c r="S206" i="25"/>
  <c r="T206" i="25"/>
  <c r="U206" i="25"/>
  <c r="V206" i="25"/>
  <c r="W206" i="25"/>
  <c r="X206" i="25"/>
  <c r="Y206" i="25"/>
  <c r="Z206" i="25"/>
  <c r="AA206" i="25"/>
  <c r="AB206" i="25"/>
  <c r="AC206" i="25"/>
  <c r="AD206" i="25"/>
  <c r="AE206" i="25"/>
  <c r="AF206" i="25"/>
  <c r="AG206" i="25"/>
  <c r="AH206" i="25"/>
  <c r="S207" i="25"/>
  <c r="T207" i="25"/>
  <c r="U207" i="25"/>
  <c r="V207" i="25"/>
  <c r="W207" i="25"/>
  <c r="X207" i="25"/>
  <c r="Y207" i="25"/>
  <c r="Z207" i="25"/>
  <c r="AA207" i="25"/>
  <c r="AB207" i="25"/>
  <c r="AC207" i="25"/>
  <c r="AD207" i="25"/>
  <c r="AE207" i="25"/>
  <c r="AF207" i="25"/>
  <c r="AG207" i="25"/>
  <c r="AH207" i="25"/>
  <c r="S208" i="25"/>
  <c r="T208" i="25"/>
  <c r="U208" i="25"/>
  <c r="V208" i="25"/>
  <c r="W208" i="25"/>
  <c r="X208" i="25"/>
  <c r="Y208" i="25"/>
  <c r="Z208" i="25"/>
  <c r="AA208" i="25"/>
  <c r="AB208" i="25"/>
  <c r="AC208" i="25"/>
  <c r="AD208" i="25"/>
  <c r="AE208" i="25"/>
  <c r="AF208" i="25"/>
  <c r="AG208" i="25"/>
  <c r="AH208" i="25"/>
  <c r="S209" i="25"/>
  <c r="T209" i="25"/>
  <c r="U209" i="25"/>
  <c r="V209" i="25"/>
  <c r="W209" i="25"/>
  <c r="X209" i="25"/>
  <c r="Y209" i="25"/>
  <c r="Z209" i="25"/>
  <c r="AA209" i="25"/>
  <c r="AB209" i="25"/>
  <c r="AC209" i="25"/>
  <c r="AD209" i="25"/>
  <c r="AE209" i="25"/>
  <c r="AF209" i="25"/>
  <c r="AG209" i="25"/>
  <c r="AH209" i="25"/>
  <c r="S210" i="25"/>
  <c r="T210" i="25"/>
  <c r="U210" i="25"/>
  <c r="V210" i="25"/>
  <c r="W210" i="25"/>
  <c r="X210" i="25"/>
  <c r="Y210" i="25"/>
  <c r="Z210" i="25"/>
  <c r="AA210" i="25"/>
  <c r="AB210" i="25"/>
  <c r="AC210" i="25"/>
  <c r="AD210" i="25"/>
  <c r="AE210" i="25"/>
  <c r="AF210" i="25"/>
  <c r="AG210" i="25"/>
  <c r="AH210" i="25"/>
  <c r="S211" i="25"/>
  <c r="T211" i="25"/>
  <c r="U211" i="25"/>
  <c r="V211" i="25"/>
  <c r="W211" i="25"/>
  <c r="X211" i="25"/>
  <c r="Y211" i="25"/>
  <c r="Z211" i="25"/>
  <c r="AA211" i="25"/>
  <c r="AB211" i="25"/>
  <c r="AC211" i="25"/>
  <c r="AD211" i="25"/>
  <c r="AE211" i="25"/>
  <c r="AF211" i="25"/>
  <c r="AG211" i="25"/>
  <c r="AH211" i="25"/>
  <c r="S212" i="25"/>
  <c r="T212" i="25"/>
  <c r="U212" i="25"/>
  <c r="V212" i="25"/>
  <c r="W212" i="25"/>
  <c r="X212" i="25"/>
  <c r="Y212" i="25"/>
  <c r="Z212" i="25"/>
  <c r="AA212" i="25"/>
  <c r="AB212" i="25"/>
  <c r="AC212" i="25"/>
  <c r="AD212" i="25"/>
  <c r="AE212" i="25"/>
  <c r="AF212" i="25"/>
  <c r="AG212" i="25"/>
  <c r="AH212" i="25"/>
  <c r="S213" i="25"/>
  <c r="T213" i="25"/>
  <c r="U213" i="25"/>
  <c r="V213" i="25"/>
  <c r="W213" i="25"/>
  <c r="X213" i="25"/>
  <c r="Y213" i="25"/>
  <c r="Z213" i="25"/>
  <c r="AA213" i="25"/>
  <c r="AB213" i="25"/>
  <c r="AC213" i="25"/>
  <c r="AD213" i="25"/>
  <c r="AE213" i="25"/>
  <c r="AF213" i="25"/>
  <c r="AG213" i="25"/>
  <c r="AH213" i="25"/>
  <c r="S214" i="25"/>
  <c r="T214" i="25"/>
  <c r="U214" i="25"/>
  <c r="V214" i="25"/>
  <c r="W214" i="25"/>
  <c r="X214" i="25"/>
  <c r="Y214" i="25"/>
  <c r="Z214" i="25"/>
  <c r="AA214" i="25"/>
  <c r="AB214" i="25"/>
  <c r="AC214" i="25"/>
  <c r="AD214" i="25"/>
  <c r="AE214" i="25"/>
  <c r="AF214" i="25"/>
  <c r="AG214" i="25"/>
  <c r="AH214" i="25"/>
  <c r="S215" i="25"/>
  <c r="T215" i="25"/>
  <c r="U215" i="25"/>
  <c r="V215" i="25"/>
  <c r="W215" i="25"/>
  <c r="X215" i="25"/>
  <c r="Y215" i="25"/>
  <c r="Z215" i="25"/>
  <c r="AA215" i="25"/>
  <c r="AB215" i="25"/>
  <c r="AC215" i="25"/>
  <c r="AD215" i="25"/>
  <c r="AE215" i="25"/>
  <c r="AF215" i="25"/>
  <c r="AG215" i="25"/>
  <c r="AH215" i="25"/>
  <c r="S216" i="25"/>
  <c r="T216" i="25"/>
  <c r="U216" i="25"/>
  <c r="V216" i="25"/>
  <c r="W216" i="25"/>
  <c r="X216" i="25"/>
  <c r="Y216" i="25"/>
  <c r="Z216" i="25"/>
  <c r="AA216" i="25"/>
  <c r="AB216" i="25"/>
  <c r="AC216" i="25"/>
  <c r="AD216" i="25"/>
  <c r="AE216" i="25"/>
  <c r="AF216" i="25"/>
  <c r="AG216" i="25"/>
  <c r="AH216" i="25"/>
  <c r="S217" i="25"/>
  <c r="T217" i="25"/>
  <c r="U217" i="25"/>
  <c r="V217" i="25"/>
  <c r="W217" i="25"/>
  <c r="X217" i="25"/>
  <c r="Y217" i="25"/>
  <c r="Z217" i="25"/>
  <c r="AA217" i="25"/>
  <c r="AB217" i="25"/>
  <c r="AC217" i="25"/>
  <c r="AD217" i="25"/>
  <c r="AE217" i="25"/>
  <c r="AF217" i="25"/>
  <c r="AG217" i="25"/>
  <c r="AH217" i="25"/>
  <c r="S218" i="25"/>
  <c r="T218" i="25"/>
  <c r="U218" i="25"/>
  <c r="V218" i="25"/>
  <c r="W218" i="25"/>
  <c r="X218" i="25"/>
  <c r="Y218" i="25"/>
  <c r="Z218" i="25"/>
  <c r="AA218" i="25"/>
  <c r="AB218" i="25"/>
  <c r="AC218" i="25"/>
  <c r="AD218" i="25"/>
  <c r="AE218" i="25"/>
  <c r="AF218" i="25"/>
  <c r="AG218" i="25"/>
  <c r="AH218" i="25"/>
  <c r="S219" i="25"/>
  <c r="T219" i="25"/>
  <c r="U219" i="25"/>
  <c r="V219" i="25"/>
  <c r="W219" i="25"/>
  <c r="X219" i="25"/>
  <c r="Y219" i="25"/>
  <c r="Z219" i="25"/>
  <c r="AA219" i="25"/>
  <c r="AB219" i="25"/>
  <c r="AC219" i="25"/>
  <c r="AD219" i="25"/>
  <c r="AE219" i="25"/>
  <c r="AF219" i="25"/>
  <c r="AG219" i="25"/>
  <c r="AH219" i="25"/>
  <c r="S220" i="25"/>
  <c r="T220" i="25"/>
  <c r="U220" i="25"/>
  <c r="V220" i="25"/>
  <c r="W220" i="25"/>
  <c r="X220" i="25"/>
  <c r="Y220" i="25"/>
  <c r="Z220" i="25"/>
  <c r="AA220" i="25"/>
  <c r="AB220" i="25"/>
  <c r="AC220" i="25"/>
  <c r="AD220" i="25"/>
  <c r="AE220" i="25"/>
  <c r="AF220" i="25"/>
  <c r="AG220" i="25"/>
  <c r="AH220" i="25"/>
  <c r="S221" i="25"/>
  <c r="T221" i="25"/>
  <c r="U221" i="25"/>
  <c r="V221" i="25"/>
  <c r="W221" i="25"/>
  <c r="X221" i="25"/>
  <c r="Y221" i="25"/>
  <c r="Z221" i="25"/>
  <c r="AA221" i="25"/>
  <c r="AB221" i="25"/>
  <c r="AC221" i="25"/>
  <c r="AD221" i="25"/>
  <c r="AE221" i="25"/>
  <c r="AF221" i="25"/>
  <c r="AG221" i="25"/>
  <c r="AH221" i="25"/>
  <c r="S222" i="25"/>
  <c r="T222" i="25"/>
  <c r="U222" i="25"/>
  <c r="V222" i="25"/>
  <c r="W222" i="25"/>
  <c r="X222" i="25"/>
  <c r="Y222" i="25"/>
  <c r="Z222" i="25"/>
  <c r="AA222" i="25"/>
  <c r="AB222" i="25"/>
  <c r="AC222" i="25"/>
  <c r="AD222" i="25"/>
  <c r="AE222" i="25"/>
  <c r="AF222" i="25"/>
  <c r="AG222" i="25"/>
  <c r="AH222" i="25"/>
  <c r="S223" i="25"/>
  <c r="T223" i="25"/>
  <c r="U223" i="25"/>
  <c r="V223" i="25"/>
  <c r="W223" i="25"/>
  <c r="X223" i="25"/>
  <c r="Y223" i="25"/>
  <c r="Z223" i="25"/>
  <c r="AA223" i="25"/>
  <c r="AB223" i="25"/>
  <c r="AC223" i="25"/>
  <c r="AD223" i="25"/>
  <c r="AE223" i="25"/>
  <c r="AF223" i="25"/>
  <c r="AG223" i="25"/>
  <c r="AH223" i="25"/>
  <c r="S224" i="25"/>
  <c r="T224" i="25"/>
  <c r="U224" i="25"/>
  <c r="V224" i="25"/>
  <c r="W224" i="25"/>
  <c r="X224" i="25"/>
  <c r="Y224" i="25"/>
  <c r="Z224" i="25"/>
  <c r="AA224" i="25"/>
  <c r="AB224" i="25"/>
  <c r="AC224" i="25"/>
  <c r="AD224" i="25"/>
  <c r="AE224" i="25"/>
  <c r="AF224" i="25"/>
  <c r="AG224" i="25"/>
  <c r="AH224" i="25"/>
  <c r="S225" i="25"/>
  <c r="T225" i="25"/>
  <c r="U225" i="25"/>
  <c r="V225" i="25"/>
  <c r="W225" i="25"/>
  <c r="X225" i="25"/>
  <c r="Y225" i="25"/>
  <c r="Z225" i="25"/>
  <c r="AA225" i="25"/>
  <c r="AB225" i="25"/>
  <c r="AC225" i="25"/>
  <c r="AD225" i="25"/>
  <c r="AE225" i="25"/>
  <c r="AF225" i="25"/>
  <c r="AG225" i="25"/>
  <c r="AH225" i="25"/>
  <c r="S226" i="25"/>
  <c r="T226" i="25"/>
  <c r="U226" i="25"/>
  <c r="V226" i="25"/>
  <c r="W226" i="25"/>
  <c r="X226" i="25"/>
  <c r="Y226" i="25"/>
  <c r="Z226" i="25"/>
  <c r="AA226" i="25"/>
  <c r="AB226" i="25"/>
  <c r="AC226" i="25"/>
  <c r="AD226" i="25"/>
  <c r="AE226" i="25"/>
  <c r="AF226" i="25"/>
  <c r="AG226" i="25"/>
  <c r="AH226" i="25"/>
  <c r="S227" i="25"/>
  <c r="T227" i="25"/>
  <c r="U227" i="25"/>
  <c r="V227" i="25"/>
  <c r="W227" i="25"/>
  <c r="X227" i="25"/>
  <c r="Y227" i="25"/>
  <c r="Z227" i="25"/>
  <c r="AA227" i="25"/>
  <c r="AB227" i="25"/>
  <c r="AC227" i="25"/>
  <c r="AD227" i="25"/>
  <c r="AE227" i="25"/>
  <c r="AF227" i="25"/>
  <c r="AG227" i="25"/>
  <c r="AH227" i="25"/>
  <c r="S228" i="25"/>
  <c r="T228" i="25"/>
  <c r="U228" i="25"/>
  <c r="V228" i="25"/>
  <c r="W228" i="25"/>
  <c r="X228" i="25"/>
  <c r="Y228" i="25"/>
  <c r="Z228" i="25"/>
  <c r="AA228" i="25"/>
  <c r="AB228" i="25"/>
  <c r="AC228" i="25"/>
  <c r="AD228" i="25"/>
  <c r="AE228" i="25"/>
  <c r="AF228" i="25"/>
  <c r="AG228" i="25"/>
  <c r="AH228" i="25"/>
  <c r="S229" i="25"/>
  <c r="T229" i="25"/>
  <c r="U229" i="25"/>
  <c r="V229" i="25"/>
  <c r="W229" i="25"/>
  <c r="X229" i="25"/>
  <c r="Y229" i="25"/>
  <c r="Z229" i="25"/>
  <c r="AA229" i="25"/>
  <c r="AB229" i="25"/>
  <c r="AC229" i="25"/>
  <c r="AD229" i="25"/>
  <c r="AE229" i="25"/>
  <c r="AF229" i="25"/>
  <c r="AG229" i="25"/>
  <c r="AH229" i="25"/>
  <c r="S230" i="25"/>
  <c r="T230" i="25"/>
  <c r="U230" i="25"/>
  <c r="V230" i="25"/>
  <c r="W230" i="25"/>
  <c r="X230" i="25"/>
  <c r="Y230" i="25"/>
  <c r="Z230" i="25"/>
  <c r="AA230" i="25"/>
  <c r="AB230" i="25"/>
  <c r="AC230" i="25"/>
  <c r="AD230" i="25"/>
  <c r="AE230" i="25"/>
  <c r="AF230" i="25"/>
  <c r="AG230" i="25"/>
  <c r="AH230" i="25"/>
  <c r="S231" i="25"/>
  <c r="T231" i="25"/>
  <c r="U231" i="25"/>
  <c r="V231" i="25"/>
  <c r="W231" i="25"/>
  <c r="X231" i="25"/>
  <c r="Y231" i="25"/>
  <c r="Z231" i="25"/>
  <c r="AA231" i="25"/>
  <c r="AB231" i="25"/>
  <c r="AC231" i="25"/>
  <c r="AD231" i="25"/>
  <c r="AE231" i="25"/>
  <c r="AF231" i="25"/>
  <c r="AG231" i="25"/>
  <c r="AH231" i="25"/>
  <c r="S232" i="25"/>
  <c r="T232" i="25"/>
  <c r="U232" i="25"/>
  <c r="V232" i="25"/>
  <c r="W232" i="25"/>
  <c r="X232" i="25"/>
  <c r="Y232" i="25"/>
  <c r="Z232" i="25"/>
  <c r="AA232" i="25"/>
  <c r="AB232" i="25"/>
  <c r="AC232" i="25"/>
  <c r="AD232" i="25"/>
  <c r="AE232" i="25"/>
  <c r="AF232" i="25"/>
  <c r="AG232" i="25"/>
  <c r="AH232" i="25"/>
  <c r="S233" i="25"/>
  <c r="T233" i="25"/>
  <c r="U233" i="25"/>
  <c r="V233" i="25"/>
  <c r="W233" i="25"/>
  <c r="X233" i="25"/>
  <c r="Y233" i="25"/>
  <c r="Z233" i="25"/>
  <c r="AA233" i="25"/>
  <c r="AB233" i="25"/>
  <c r="AC233" i="25"/>
  <c r="AD233" i="25"/>
  <c r="AE233" i="25"/>
  <c r="AF233" i="25"/>
  <c r="AG233" i="25"/>
  <c r="AH233" i="25"/>
  <c r="S234" i="25"/>
  <c r="T234" i="25"/>
  <c r="U234" i="25"/>
  <c r="V234" i="25"/>
  <c r="W234" i="25"/>
  <c r="X234" i="25"/>
  <c r="Y234" i="25"/>
  <c r="Z234" i="25"/>
  <c r="AA234" i="25"/>
  <c r="AB234" i="25"/>
  <c r="AC234" i="25"/>
  <c r="AD234" i="25"/>
  <c r="AE234" i="25"/>
  <c r="AF234" i="25"/>
  <c r="AG234" i="25"/>
  <c r="AH234" i="25"/>
  <c r="S235" i="25"/>
  <c r="T235" i="25"/>
  <c r="U235" i="25"/>
  <c r="V235" i="25"/>
  <c r="W235" i="25"/>
  <c r="X235" i="25"/>
  <c r="Y235" i="25"/>
  <c r="Z235" i="25"/>
  <c r="AA235" i="25"/>
  <c r="AB235" i="25"/>
  <c r="AC235" i="25"/>
  <c r="AD235" i="25"/>
  <c r="AE235" i="25"/>
  <c r="AF235" i="25"/>
  <c r="AG235" i="25"/>
  <c r="AH235" i="25"/>
  <c r="S236" i="25"/>
  <c r="T236" i="25"/>
  <c r="U236" i="25"/>
  <c r="V236" i="25"/>
  <c r="W236" i="25"/>
  <c r="X236" i="25"/>
  <c r="Y236" i="25"/>
  <c r="Z236" i="25"/>
  <c r="AA236" i="25"/>
  <c r="AB236" i="25"/>
  <c r="AC236" i="25"/>
  <c r="AD236" i="25"/>
  <c r="AE236" i="25"/>
  <c r="AF236" i="25"/>
  <c r="AG236" i="25"/>
  <c r="AH236" i="25"/>
  <c r="S237" i="25"/>
  <c r="T237" i="25"/>
  <c r="U237" i="25"/>
  <c r="V237" i="25"/>
  <c r="W237" i="25"/>
  <c r="X237" i="25"/>
  <c r="Y237" i="25"/>
  <c r="Z237" i="25"/>
  <c r="AA237" i="25"/>
  <c r="AB237" i="25"/>
  <c r="AC237" i="25"/>
  <c r="AD237" i="25"/>
  <c r="AE237" i="25"/>
  <c r="AF237" i="25"/>
  <c r="AG237" i="25"/>
  <c r="AH237" i="25"/>
  <c r="S238" i="25"/>
  <c r="T238" i="25"/>
  <c r="U238" i="25"/>
  <c r="V238" i="25"/>
  <c r="W238" i="25"/>
  <c r="X238" i="25"/>
  <c r="Y238" i="25"/>
  <c r="Z238" i="25"/>
  <c r="AA238" i="25"/>
  <c r="AB238" i="25"/>
  <c r="AC238" i="25"/>
  <c r="AD238" i="25"/>
  <c r="AE238" i="25"/>
  <c r="AF238" i="25"/>
  <c r="AG238" i="25"/>
  <c r="AH238" i="25"/>
  <c r="S239" i="25"/>
  <c r="T239" i="25"/>
  <c r="U239" i="25"/>
  <c r="V239" i="25"/>
  <c r="W239" i="25"/>
  <c r="X239" i="25"/>
  <c r="Y239" i="25"/>
  <c r="Z239" i="25"/>
  <c r="AA239" i="25"/>
  <c r="AB239" i="25"/>
  <c r="AC239" i="25"/>
  <c r="AD239" i="25"/>
  <c r="AE239" i="25"/>
  <c r="AF239" i="25"/>
  <c r="AG239" i="25"/>
  <c r="AH239" i="25"/>
  <c r="S240" i="25"/>
  <c r="T240" i="25"/>
  <c r="U240" i="25"/>
  <c r="V240" i="25"/>
  <c r="W240" i="25"/>
  <c r="X240" i="25"/>
  <c r="Y240" i="25"/>
  <c r="Z240" i="25"/>
  <c r="AA240" i="25"/>
  <c r="AB240" i="25"/>
  <c r="AC240" i="25"/>
  <c r="AD240" i="25"/>
  <c r="AE240" i="25"/>
  <c r="AF240" i="25"/>
  <c r="AG240" i="25"/>
  <c r="AH240" i="25"/>
  <c r="S241" i="25"/>
  <c r="T241" i="25"/>
  <c r="U241" i="25"/>
  <c r="V241" i="25"/>
  <c r="W241" i="25"/>
  <c r="X241" i="25"/>
  <c r="Y241" i="25"/>
  <c r="Z241" i="25"/>
  <c r="AA241" i="25"/>
  <c r="AB241" i="25"/>
  <c r="AC241" i="25"/>
  <c r="AD241" i="25"/>
  <c r="AE241" i="25"/>
  <c r="AF241" i="25"/>
  <c r="AG241" i="25"/>
  <c r="AH241" i="25"/>
  <c r="S242" i="25"/>
  <c r="T242" i="25"/>
  <c r="U242" i="25"/>
  <c r="V242" i="25"/>
  <c r="W242" i="25"/>
  <c r="X242" i="25"/>
  <c r="Y242" i="25"/>
  <c r="Z242" i="25"/>
  <c r="AA242" i="25"/>
  <c r="AB242" i="25"/>
  <c r="AC242" i="25"/>
  <c r="AD242" i="25"/>
  <c r="AE242" i="25"/>
  <c r="AF242" i="25"/>
  <c r="AG242" i="25"/>
  <c r="AH242" i="25"/>
  <c r="S243" i="25"/>
  <c r="T243" i="25"/>
  <c r="U243" i="25"/>
  <c r="V243" i="25"/>
  <c r="W243" i="25"/>
  <c r="X243" i="25"/>
  <c r="Y243" i="25"/>
  <c r="Z243" i="25"/>
  <c r="AA243" i="25"/>
  <c r="AB243" i="25"/>
  <c r="AC243" i="25"/>
  <c r="AD243" i="25"/>
  <c r="AE243" i="25"/>
  <c r="AF243" i="25"/>
  <c r="AG243" i="25"/>
  <c r="AH243" i="25"/>
  <c r="S244" i="25"/>
  <c r="T244" i="25"/>
  <c r="U244" i="25"/>
  <c r="V244" i="25"/>
  <c r="W244" i="25"/>
  <c r="X244" i="25"/>
  <c r="Y244" i="25"/>
  <c r="Z244" i="25"/>
  <c r="AA244" i="25"/>
  <c r="AB244" i="25"/>
  <c r="AC244" i="25"/>
  <c r="AD244" i="25"/>
  <c r="AE244" i="25"/>
  <c r="AF244" i="25"/>
  <c r="AG244" i="25"/>
  <c r="AH244" i="25"/>
  <c r="S245" i="25"/>
  <c r="T245" i="25"/>
  <c r="U245" i="25"/>
  <c r="V245" i="25"/>
  <c r="W245" i="25"/>
  <c r="X245" i="25"/>
  <c r="Y245" i="25"/>
  <c r="Z245" i="25"/>
  <c r="AA245" i="25"/>
  <c r="AB245" i="25"/>
  <c r="AC245" i="25"/>
  <c r="AD245" i="25"/>
  <c r="AE245" i="25"/>
  <c r="AF245" i="25"/>
  <c r="AG245" i="25"/>
  <c r="AH245" i="25"/>
  <c r="S246" i="25"/>
  <c r="T246" i="25"/>
  <c r="U246" i="25"/>
  <c r="V246" i="25"/>
  <c r="W246" i="25"/>
  <c r="X246" i="25"/>
  <c r="Y246" i="25"/>
  <c r="Z246" i="25"/>
  <c r="AA246" i="25"/>
  <c r="AB246" i="25"/>
  <c r="AC246" i="25"/>
  <c r="AD246" i="25"/>
  <c r="AE246" i="25"/>
  <c r="AF246" i="25"/>
  <c r="AG246" i="25"/>
  <c r="AH246" i="25"/>
  <c r="S247" i="25"/>
  <c r="T247" i="25"/>
  <c r="U247" i="25"/>
  <c r="V247" i="25"/>
  <c r="W247" i="25"/>
  <c r="X247" i="25"/>
  <c r="Y247" i="25"/>
  <c r="Z247" i="25"/>
  <c r="AA247" i="25"/>
  <c r="AB247" i="25"/>
  <c r="AC247" i="25"/>
  <c r="AD247" i="25"/>
  <c r="AE247" i="25"/>
  <c r="AF247" i="25"/>
  <c r="AG247" i="25"/>
  <c r="AH247" i="25"/>
  <c r="S248" i="25"/>
  <c r="T248" i="25"/>
  <c r="U248" i="25"/>
  <c r="V248" i="25"/>
  <c r="W248" i="25"/>
  <c r="X248" i="25"/>
  <c r="Y248" i="25"/>
  <c r="Z248" i="25"/>
  <c r="AA248" i="25"/>
  <c r="AB248" i="25"/>
  <c r="AC248" i="25"/>
  <c r="AD248" i="25"/>
  <c r="AE248" i="25"/>
  <c r="AF248" i="25"/>
  <c r="AG248" i="25"/>
  <c r="AH248" i="25"/>
  <c r="S249" i="25"/>
  <c r="T249" i="25"/>
  <c r="U249" i="25"/>
  <c r="V249" i="25"/>
  <c r="W249" i="25"/>
  <c r="X249" i="25"/>
  <c r="Y249" i="25"/>
  <c r="Z249" i="25"/>
  <c r="AA249" i="25"/>
  <c r="AB249" i="25"/>
  <c r="AC249" i="25"/>
  <c r="AD249" i="25"/>
  <c r="AE249" i="25"/>
  <c r="AF249" i="25"/>
  <c r="AG249" i="25"/>
  <c r="AH249" i="25"/>
  <c r="S250" i="25"/>
  <c r="T250" i="25"/>
  <c r="U250" i="25"/>
  <c r="V250" i="25"/>
  <c r="W250" i="25"/>
  <c r="X250" i="25"/>
  <c r="Y250" i="25"/>
  <c r="Z250" i="25"/>
  <c r="AA250" i="25"/>
  <c r="AB250" i="25"/>
  <c r="AC250" i="25"/>
  <c r="AD250" i="25"/>
  <c r="AE250" i="25"/>
  <c r="AF250" i="25"/>
  <c r="AG250" i="25"/>
  <c r="AH250" i="25"/>
  <c r="S251" i="25"/>
  <c r="T251" i="25"/>
  <c r="U251" i="25"/>
  <c r="V251" i="25"/>
  <c r="W251" i="25"/>
  <c r="X251" i="25"/>
  <c r="Y251" i="25"/>
  <c r="Z251" i="25"/>
  <c r="AA251" i="25"/>
  <c r="AB251" i="25"/>
  <c r="AC251" i="25"/>
  <c r="AD251" i="25"/>
  <c r="AE251" i="25"/>
  <c r="AF251" i="25"/>
  <c r="AG251" i="25"/>
  <c r="AH251" i="25"/>
  <c r="S252" i="25"/>
  <c r="T252" i="25"/>
  <c r="U252" i="25"/>
  <c r="V252" i="25"/>
  <c r="W252" i="25"/>
  <c r="X252" i="25"/>
  <c r="Y252" i="25"/>
  <c r="Z252" i="25"/>
  <c r="AA252" i="25"/>
  <c r="AB252" i="25"/>
  <c r="AC252" i="25"/>
  <c r="AD252" i="25"/>
  <c r="AE252" i="25"/>
  <c r="AF252" i="25"/>
  <c r="AG252" i="25"/>
  <c r="AH252" i="25"/>
  <c r="S253" i="25"/>
  <c r="T253" i="25"/>
  <c r="U253" i="25"/>
  <c r="V253" i="25"/>
  <c r="W253" i="25"/>
  <c r="X253" i="25"/>
  <c r="Y253" i="25"/>
  <c r="Z253" i="25"/>
  <c r="AA253" i="25"/>
  <c r="AB253" i="25"/>
  <c r="AC253" i="25"/>
  <c r="AD253" i="25"/>
  <c r="AE253" i="25"/>
  <c r="AF253" i="25"/>
  <c r="AG253" i="25"/>
  <c r="AH253" i="25"/>
  <c r="S254" i="25"/>
  <c r="T254" i="25"/>
  <c r="U254" i="25"/>
  <c r="V254" i="25"/>
  <c r="W254" i="25"/>
  <c r="X254" i="25"/>
  <c r="Y254" i="25"/>
  <c r="Z254" i="25"/>
  <c r="AA254" i="25"/>
  <c r="AB254" i="25"/>
  <c r="AC254" i="25"/>
  <c r="AD254" i="25"/>
  <c r="AE254" i="25"/>
  <c r="AF254" i="25"/>
  <c r="AG254" i="25"/>
  <c r="AH254" i="25"/>
  <c r="S255" i="25"/>
  <c r="T255" i="25"/>
  <c r="U255" i="25"/>
  <c r="V255" i="25"/>
  <c r="W255" i="25"/>
  <c r="X255" i="25"/>
  <c r="Y255" i="25"/>
  <c r="Z255" i="25"/>
  <c r="AA255" i="25"/>
  <c r="AB255" i="25"/>
  <c r="AC255" i="25"/>
  <c r="AD255" i="25"/>
  <c r="AE255" i="25"/>
  <c r="AF255" i="25"/>
  <c r="AG255" i="25"/>
  <c r="AH255" i="25"/>
  <c r="S256" i="25"/>
  <c r="T256" i="25"/>
  <c r="U256" i="25"/>
  <c r="V256" i="25"/>
  <c r="W256" i="25"/>
  <c r="X256" i="25"/>
  <c r="Y256" i="25"/>
  <c r="Z256" i="25"/>
  <c r="AA256" i="25"/>
  <c r="AB256" i="25"/>
  <c r="AC256" i="25"/>
  <c r="AD256" i="25"/>
  <c r="AE256" i="25"/>
  <c r="AF256" i="25"/>
  <c r="AG256" i="25"/>
  <c r="AH256" i="25"/>
  <c r="S257" i="25"/>
  <c r="T257" i="25"/>
  <c r="U257" i="25"/>
  <c r="V257" i="25"/>
  <c r="W257" i="25"/>
  <c r="X257" i="25"/>
  <c r="Y257" i="25"/>
  <c r="Z257" i="25"/>
  <c r="AA257" i="25"/>
  <c r="AB257" i="25"/>
  <c r="AC257" i="25"/>
  <c r="AD257" i="25"/>
  <c r="AE257" i="25"/>
  <c r="AF257" i="25"/>
  <c r="AG257" i="25"/>
  <c r="AH257" i="25"/>
  <c r="S258" i="25"/>
  <c r="T258" i="25"/>
  <c r="U258" i="25"/>
  <c r="V258" i="25"/>
  <c r="W258" i="25"/>
  <c r="X258" i="25"/>
  <c r="Y258" i="25"/>
  <c r="Z258" i="25"/>
  <c r="AA258" i="25"/>
  <c r="AB258" i="25"/>
  <c r="AC258" i="25"/>
  <c r="AD258" i="25"/>
  <c r="AE258" i="25"/>
  <c r="AF258" i="25"/>
  <c r="AG258" i="25"/>
  <c r="AH258" i="25"/>
  <c r="S259" i="25"/>
  <c r="T259" i="25"/>
  <c r="U259" i="25"/>
  <c r="V259" i="25"/>
  <c r="W259" i="25"/>
  <c r="X259" i="25"/>
  <c r="Y259" i="25"/>
  <c r="Z259" i="25"/>
  <c r="AA259" i="25"/>
  <c r="AB259" i="25"/>
  <c r="AC259" i="25"/>
  <c r="AD259" i="25"/>
  <c r="AE259" i="25"/>
  <c r="AF259" i="25"/>
  <c r="AG259" i="25"/>
  <c r="AH259" i="25"/>
  <c r="S260" i="25"/>
  <c r="T260" i="25"/>
  <c r="U260" i="25"/>
  <c r="V260" i="25"/>
  <c r="W260" i="25"/>
  <c r="X260" i="25"/>
  <c r="Y260" i="25"/>
  <c r="Z260" i="25"/>
  <c r="AA260" i="25"/>
  <c r="AB260" i="25"/>
  <c r="AC260" i="25"/>
  <c r="AD260" i="25"/>
  <c r="AE260" i="25"/>
  <c r="AF260" i="25"/>
  <c r="AG260" i="25"/>
  <c r="AH260" i="25"/>
  <c r="S261" i="25"/>
  <c r="T261" i="25"/>
  <c r="U261" i="25"/>
  <c r="V261" i="25"/>
  <c r="W261" i="25"/>
  <c r="X261" i="25"/>
  <c r="Y261" i="25"/>
  <c r="Z261" i="25"/>
  <c r="AA261" i="25"/>
  <c r="AB261" i="25"/>
  <c r="AC261" i="25"/>
  <c r="AD261" i="25"/>
  <c r="AE261" i="25"/>
  <c r="AF261" i="25"/>
  <c r="AG261" i="25"/>
  <c r="AH261" i="25"/>
  <c r="S262" i="25"/>
  <c r="T262" i="25"/>
  <c r="U262" i="25"/>
  <c r="V262" i="25"/>
  <c r="W262" i="25"/>
  <c r="X262" i="25"/>
  <c r="Y262" i="25"/>
  <c r="Z262" i="25"/>
  <c r="AA262" i="25"/>
  <c r="AB262" i="25"/>
  <c r="AC262" i="25"/>
  <c r="AD262" i="25"/>
  <c r="AE262" i="25"/>
  <c r="AF262" i="25"/>
  <c r="AG262" i="25"/>
  <c r="AH262" i="25"/>
  <c r="S263" i="25"/>
  <c r="T263" i="25"/>
  <c r="U263" i="25"/>
  <c r="V263" i="25"/>
  <c r="W263" i="25"/>
  <c r="X263" i="25"/>
  <c r="Y263" i="25"/>
  <c r="Z263" i="25"/>
  <c r="AA263" i="25"/>
  <c r="AB263" i="25"/>
  <c r="AC263" i="25"/>
  <c r="AD263" i="25"/>
  <c r="AE263" i="25"/>
  <c r="AF263" i="25"/>
  <c r="AG263" i="25"/>
  <c r="AH263" i="25"/>
  <c r="S264" i="25"/>
  <c r="T264" i="25"/>
  <c r="U264" i="25"/>
  <c r="V264" i="25"/>
  <c r="W264" i="25"/>
  <c r="X264" i="25"/>
  <c r="Y264" i="25"/>
  <c r="Z264" i="25"/>
  <c r="AA264" i="25"/>
  <c r="AB264" i="25"/>
  <c r="AC264" i="25"/>
  <c r="AD264" i="25"/>
  <c r="AE264" i="25"/>
  <c r="AF264" i="25"/>
  <c r="AG264" i="25"/>
  <c r="AH264" i="25"/>
  <c r="S265" i="25"/>
  <c r="T265" i="25"/>
  <c r="U265" i="25"/>
  <c r="V265" i="25"/>
  <c r="W265" i="25"/>
  <c r="X265" i="25"/>
  <c r="Y265" i="25"/>
  <c r="Z265" i="25"/>
  <c r="AA265" i="25"/>
  <c r="AB265" i="25"/>
  <c r="AC265" i="25"/>
  <c r="AD265" i="25"/>
  <c r="AE265" i="25"/>
  <c r="AF265" i="25"/>
  <c r="AG265" i="25"/>
  <c r="AH265" i="25"/>
  <c r="S266" i="25"/>
  <c r="T266" i="25"/>
  <c r="U266" i="25"/>
  <c r="V266" i="25"/>
  <c r="W266" i="25"/>
  <c r="X266" i="25"/>
  <c r="Y266" i="25"/>
  <c r="Z266" i="25"/>
  <c r="AA266" i="25"/>
  <c r="AB266" i="25"/>
  <c r="AC266" i="25"/>
  <c r="AD266" i="25"/>
  <c r="AE266" i="25"/>
  <c r="AF266" i="25"/>
  <c r="AG266" i="25"/>
  <c r="AH266" i="25"/>
  <c r="S267" i="25"/>
  <c r="T267" i="25"/>
  <c r="U267" i="25"/>
  <c r="V267" i="25"/>
  <c r="W267" i="25"/>
  <c r="X267" i="25"/>
  <c r="Y267" i="25"/>
  <c r="Z267" i="25"/>
  <c r="AA267" i="25"/>
  <c r="AB267" i="25"/>
  <c r="AC267" i="25"/>
  <c r="AD267" i="25"/>
  <c r="AE267" i="25"/>
  <c r="AF267" i="25"/>
  <c r="AG267" i="25"/>
  <c r="AH267" i="25"/>
  <c r="S268" i="25"/>
  <c r="T268" i="25"/>
  <c r="U268" i="25"/>
  <c r="V268" i="25"/>
  <c r="W268" i="25"/>
  <c r="X268" i="25"/>
  <c r="Y268" i="25"/>
  <c r="Z268" i="25"/>
  <c r="AA268" i="25"/>
  <c r="AB268" i="25"/>
  <c r="AC268" i="25"/>
  <c r="AD268" i="25"/>
  <c r="AE268" i="25"/>
  <c r="AF268" i="25"/>
  <c r="AG268" i="25"/>
  <c r="AH268" i="25"/>
  <c r="S269" i="25"/>
  <c r="T269" i="25"/>
  <c r="U269" i="25"/>
  <c r="V269" i="25"/>
  <c r="W269" i="25"/>
  <c r="X269" i="25"/>
  <c r="Y269" i="25"/>
  <c r="Z269" i="25"/>
  <c r="AA269" i="25"/>
  <c r="AB269" i="25"/>
  <c r="AC269" i="25"/>
  <c r="AD269" i="25"/>
  <c r="AE269" i="25"/>
  <c r="AF269" i="25"/>
  <c r="AG269" i="25"/>
  <c r="AH269" i="25"/>
  <c r="S270" i="25"/>
  <c r="T270" i="25"/>
  <c r="U270" i="25"/>
  <c r="V270" i="25"/>
  <c r="W270" i="25"/>
  <c r="X270" i="25"/>
  <c r="Y270" i="25"/>
  <c r="Z270" i="25"/>
  <c r="AA270" i="25"/>
  <c r="AB270" i="25"/>
  <c r="AC270" i="25"/>
  <c r="AD270" i="25"/>
  <c r="AE270" i="25"/>
  <c r="AF270" i="25"/>
  <c r="AG270" i="25"/>
  <c r="AH270" i="25"/>
  <c r="S271" i="25"/>
  <c r="T271" i="25"/>
  <c r="U271" i="25"/>
  <c r="V271" i="25"/>
  <c r="W271" i="25"/>
  <c r="X271" i="25"/>
  <c r="Y271" i="25"/>
  <c r="Z271" i="25"/>
  <c r="AA271" i="25"/>
  <c r="AB271" i="25"/>
  <c r="AC271" i="25"/>
  <c r="AD271" i="25"/>
  <c r="AE271" i="25"/>
  <c r="AF271" i="25"/>
  <c r="AG271" i="25"/>
  <c r="AH271" i="25"/>
  <c r="S272" i="25"/>
  <c r="T272" i="25"/>
  <c r="U272" i="25"/>
  <c r="V272" i="25"/>
  <c r="W272" i="25"/>
  <c r="X272" i="25"/>
  <c r="Y272" i="25"/>
  <c r="Z272" i="25"/>
  <c r="AA272" i="25"/>
  <c r="AB272" i="25"/>
  <c r="AC272" i="25"/>
  <c r="AD272" i="25"/>
  <c r="AE272" i="25"/>
  <c r="AF272" i="25"/>
  <c r="AG272" i="25"/>
  <c r="AH272" i="25"/>
  <c r="S273" i="25"/>
  <c r="T273" i="25"/>
  <c r="U273" i="25"/>
  <c r="V273" i="25"/>
  <c r="W273" i="25"/>
  <c r="X273" i="25"/>
  <c r="Y273" i="25"/>
  <c r="Z273" i="25"/>
  <c r="AA273" i="25"/>
  <c r="AB273" i="25"/>
  <c r="AC273" i="25"/>
  <c r="AD273" i="25"/>
  <c r="AE273" i="25"/>
  <c r="AF273" i="25"/>
  <c r="AG273" i="25"/>
  <c r="AH273" i="25"/>
  <c r="S274" i="25"/>
  <c r="T274" i="25"/>
  <c r="U274" i="25"/>
  <c r="V274" i="25"/>
  <c r="W274" i="25"/>
  <c r="X274" i="25"/>
  <c r="Y274" i="25"/>
  <c r="Z274" i="25"/>
  <c r="AA274" i="25"/>
  <c r="AB274" i="25"/>
  <c r="AC274" i="25"/>
  <c r="AD274" i="25"/>
  <c r="AE274" i="25"/>
  <c r="AF274" i="25"/>
  <c r="AG274" i="25"/>
  <c r="AH274" i="25"/>
  <c r="S275" i="25"/>
  <c r="T275" i="25"/>
  <c r="U275" i="25"/>
  <c r="V275" i="25"/>
  <c r="W275" i="25"/>
  <c r="X275" i="25"/>
  <c r="Y275" i="25"/>
  <c r="Z275" i="25"/>
  <c r="AA275" i="25"/>
  <c r="AB275" i="25"/>
  <c r="AC275" i="25"/>
  <c r="AD275" i="25"/>
  <c r="AE275" i="25"/>
  <c r="AF275" i="25"/>
  <c r="AG275" i="25"/>
  <c r="AH275" i="25"/>
  <c r="S276" i="25"/>
  <c r="T276" i="25"/>
  <c r="U276" i="25"/>
  <c r="V276" i="25"/>
  <c r="W276" i="25"/>
  <c r="X276" i="25"/>
  <c r="Y276" i="25"/>
  <c r="Z276" i="25"/>
  <c r="AA276" i="25"/>
  <c r="AB276" i="25"/>
  <c r="AC276" i="25"/>
  <c r="AD276" i="25"/>
  <c r="AE276" i="25"/>
  <c r="AF276" i="25"/>
  <c r="AG276" i="25"/>
  <c r="AH276" i="25"/>
  <c r="S277" i="25"/>
  <c r="T277" i="25"/>
  <c r="U277" i="25"/>
  <c r="V277" i="25"/>
  <c r="W277" i="25"/>
  <c r="X277" i="25"/>
  <c r="Y277" i="25"/>
  <c r="Z277" i="25"/>
  <c r="AA277" i="25"/>
  <c r="AB277" i="25"/>
  <c r="AC277" i="25"/>
  <c r="AD277" i="25"/>
  <c r="AE277" i="25"/>
  <c r="AF277" i="25"/>
  <c r="AG277" i="25"/>
  <c r="AH277" i="25"/>
  <c r="S278" i="25"/>
  <c r="T278" i="25"/>
  <c r="U278" i="25"/>
  <c r="V278" i="25"/>
  <c r="W278" i="25"/>
  <c r="X278" i="25"/>
  <c r="Y278" i="25"/>
  <c r="Z278" i="25"/>
  <c r="AA278" i="25"/>
  <c r="AB278" i="25"/>
  <c r="AC278" i="25"/>
  <c r="AD278" i="25"/>
  <c r="AE278" i="25"/>
  <c r="AF278" i="25"/>
  <c r="AG278" i="25"/>
  <c r="AH278" i="25"/>
  <c r="S279" i="25"/>
  <c r="T279" i="25"/>
  <c r="U279" i="25"/>
  <c r="V279" i="25"/>
  <c r="W279" i="25"/>
  <c r="X279" i="25"/>
  <c r="Y279" i="25"/>
  <c r="Z279" i="25"/>
  <c r="AA279" i="25"/>
  <c r="AB279" i="25"/>
  <c r="AC279" i="25"/>
  <c r="AD279" i="25"/>
  <c r="AE279" i="25"/>
  <c r="AF279" i="25"/>
  <c r="AG279" i="25"/>
  <c r="AH279" i="25"/>
  <c r="S280" i="25"/>
  <c r="T280" i="25"/>
  <c r="U280" i="25"/>
  <c r="V280" i="25"/>
  <c r="W280" i="25"/>
  <c r="X280" i="25"/>
  <c r="Y280" i="25"/>
  <c r="Z280" i="25"/>
  <c r="AA280" i="25"/>
  <c r="AB280" i="25"/>
  <c r="AC280" i="25"/>
  <c r="AD280" i="25"/>
  <c r="AE280" i="25"/>
  <c r="AF280" i="25"/>
  <c r="AG280" i="25"/>
  <c r="AH280" i="25"/>
  <c r="S281" i="25"/>
  <c r="T281" i="25"/>
  <c r="U281" i="25"/>
  <c r="V281" i="25"/>
  <c r="W281" i="25"/>
  <c r="X281" i="25"/>
  <c r="Y281" i="25"/>
  <c r="Z281" i="25"/>
  <c r="AA281" i="25"/>
  <c r="AB281" i="25"/>
  <c r="AC281" i="25"/>
  <c r="AD281" i="25"/>
  <c r="AE281" i="25"/>
  <c r="AF281" i="25"/>
  <c r="AG281" i="25"/>
  <c r="AH281" i="25"/>
  <c r="S282" i="25"/>
  <c r="T282" i="25"/>
  <c r="U282" i="25"/>
  <c r="V282" i="25"/>
  <c r="W282" i="25"/>
  <c r="X282" i="25"/>
  <c r="Y282" i="25"/>
  <c r="Z282" i="25"/>
  <c r="AA282" i="25"/>
  <c r="AB282" i="25"/>
  <c r="AC282" i="25"/>
  <c r="AD282" i="25"/>
  <c r="AE282" i="25"/>
  <c r="AF282" i="25"/>
  <c r="AG282" i="25"/>
  <c r="AH282" i="25"/>
  <c r="S283" i="25"/>
  <c r="T283" i="25"/>
  <c r="U283" i="25"/>
  <c r="V283" i="25"/>
  <c r="W283" i="25"/>
  <c r="X283" i="25"/>
  <c r="Y283" i="25"/>
  <c r="Z283" i="25"/>
  <c r="AA283" i="25"/>
  <c r="AB283" i="25"/>
  <c r="AC283" i="25"/>
  <c r="AD283" i="25"/>
  <c r="AE283" i="25"/>
  <c r="AF283" i="25"/>
  <c r="AG283" i="25"/>
  <c r="AH283" i="25"/>
  <c r="S284" i="25"/>
  <c r="T284" i="25"/>
  <c r="U284" i="25"/>
  <c r="V284" i="25"/>
  <c r="W284" i="25"/>
  <c r="X284" i="25"/>
  <c r="Y284" i="25"/>
  <c r="Z284" i="25"/>
  <c r="AA284" i="25"/>
  <c r="AB284" i="25"/>
  <c r="AC284" i="25"/>
  <c r="AD284" i="25"/>
  <c r="AE284" i="25"/>
  <c r="AF284" i="25"/>
  <c r="AG284" i="25"/>
  <c r="AH284" i="25"/>
  <c r="S285" i="25"/>
  <c r="T285" i="25"/>
  <c r="U285" i="25"/>
  <c r="V285" i="25"/>
  <c r="W285" i="25"/>
  <c r="X285" i="25"/>
  <c r="Y285" i="25"/>
  <c r="Z285" i="25"/>
  <c r="AA285" i="25"/>
  <c r="AB285" i="25"/>
  <c r="AC285" i="25"/>
  <c r="AD285" i="25"/>
  <c r="AE285" i="25"/>
  <c r="AF285" i="25"/>
  <c r="AG285" i="25"/>
  <c r="AH285" i="25"/>
  <c r="S286" i="25"/>
  <c r="T286" i="25"/>
  <c r="U286" i="25"/>
  <c r="V286" i="25"/>
  <c r="W286" i="25"/>
  <c r="X286" i="25"/>
  <c r="Y286" i="25"/>
  <c r="Z286" i="25"/>
  <c r="AA286" i="25"/>
  <c r="AB286" i="25"/>
  <c r="AC286" i="25"/>
  <c r="AD286" i="25"/>
  <c r="AE286" i="25"/>
  <c r="AF286" i="25"/>
  <c r="AG286" i="25"/>
  <c r="AH286" i="25"/>
  <c r="S287" i="25"/>
  <c r="T287" i="25"/>
  <c r="U287" i="25"/>
  <c r="V287" i="25"/>
  <c r="W287" i="25"/>
  <c r="X287" i="25"/>
  <c r="Y287" i="25"/>
  <c r="Z287" i="25"/>
  <c r="AA287" i="25"/>
  <c r="AB287" i="25"/>
  <c r="AC287" i="25"/>
  <c r="AD287" i="25"/>
  <c r="AE287" i="25"/>
  <c r="AF287" i="25"/>
  <c r="AG287" i="25"/>
  <c r="AH287" i="25"/>
  <c r="S288" i="25"/>
  <c r="T288" i="25"/>
  <c r="U288" i="25"/>
  <c r="V288" i="25"/>
  <c r="W288" i="25"/>
  <c r="X288" i="25"/>
  <c r="Y288" i="25"/>
  <c r="Z288" i="25"/>
  <c r="AA288" i="25"/>
  <c r="AB288" i="25"/>
  <c r="AC288" i="25"/>
  <c r="AD288" i="25"/>
  <c r="AE288" i="25"/>
  <c r="AF288" i="25"/>
  <c r="AG288" i="25"/>
  <c r="AH288" i="25"/>
  <c r="S289" i="25"/>
  <c r="T289" i="25"/>
  <c r="U289" i="25"/>
  <c r="V289" i="25"/>
  <c r="W289" i="25"/>
  <c r="X289" i="25"/>
  <c r="Y289" i="25"/>
  <c r="Z289" i="25"/>
  <c r="AA289" i="25"/>
  <c r="AB289" i="25"/>
  <c r="AC289" i="25"/>
  <c r="AD289" i="25"/>
  <c r="AE289" i="25"/>
  <c r="AF289" i="25"/>
  <c r="AG289" i="25"/>
  <c r="AH289" i="25"/>
  <c r="S290" i="25"/>
  <c r="T290" i="25"/>
  <c r="U290" i="25"/>
  <c r="V290" i="25"/>
  <c r="W290" i="25"/>
  <c r="X290" i="25"/>
  <c r="Y290" i="25"/>
  <c r="Z290" i="25"/>
  <c r="AA290" i="25"/>
  <c r="AB290" i="25"/>
  <c r="AC290" i="25"/>
  <c r="AD290" i="25"/>
  <c r="AE290" i="25"/>
  <c r="AF290" i="25"/>
  <c r="AG290" i="25"/>
  <c r="AH290" i="25"/>
  <c r="S291" i="25"/>
  <c r="T291" i="25"/>
  <c r="U291" i="25"/>
  <c r="V291" i="25"/>
  <c r="W291" i="25"/>
  <c r="X291" i="25"/>
  <c r="Y291" i="25"/>
  <c r="Z291" i="25"/>
  <c r="AA291" i="25"/>
  <c r="AB291" i="25"/>
  <c r="AC291" i="25"/>
  <c r="AD291" i="25"/>
  <c r="AE291" i="25"/>
  <c r="AF291" i="25"/>
  <c r="AG291" i="25"/>
  <c r="AH291" i="25"/>
  <c r="S292" i="25"/>
  <c r="T292" i="25"/>
  <c r="U292" i="25"/>
  <c r="V292" i="25"/>
  <c r="W292" i="25"/>
  <c r="X292" i="25"/>
  <c r="Y292" i="25"/>
  <c r="Z292" i="25"/>
  <c r="AA292" i="25"/>
  <c r="AB292" i="25"/>
  <c r="AC292" i="25"/>
  <c r="AD292" i="25"/>
  <c r="AE292" i="25"/>
  <c r="AF292" i="25"/>
  <c r="AG292" i="25"/>
  <c r="AH292" i="25"/>
  <c r="S293" i="25"/>
  <c r="T293" i="25"/>
  <c r="U293" i="25"/>
  <c r="V293" i="25"/>
  <c r="W293" i="25"/>
  <c r="X293" i="25"/>
  <c r="Y293" i="25"/>
  <c r="Z293" i="25"/>
  <c r="AA293" i="25"/>
  <c r="AB293" i="25"/>
  <c r="AC293" i="25"/>
  <c r="AD293" i="25"/>
  <c r="AE293" i="25"/>
  <c r="AF293" i="25"/>
  <c r="AG293" i="25"/>
  <c r="AH293" i="25"/>
  <c r="S294" i="25"/>
  <c r="T294" i="25"/>
  <c r="U294" i="25"/>
  <c r="V294" i="25"/>
  <c r="W294" i="25"/>
  <c r="X294" i="25"/>
  <c r="Y294" i="25"/>
  <c r="Z294" i="25"/>
  <c r="AA294" i="25"/>
  <c r="AB294" i="25"/>
  <c r="AC294" i="25"/>
  <c r="AD294" i="25"/>
  <c r="AE294" i="25"/>
  <c r="AF294" i="25"/>
  <c r="AG294" i="25"/>
  <c r="AH294" i="25"/>
  <c r="S295" i="25"/>
  <c r="T295" i="25"/>
  <c r="U295" i="25"/>
  <c r="V295" i="25"/>
  <c r="W295" i="25"/>
  <c r="X295" i="25"/>
  <c r="Y295" i="25"/>
  <c r="Z295" i="25"/>
  <c r="AA295" i="25"/>
  <c r="AB295" i="25"/>
  <c r="AC295" i="25"/>
  <c r="AD295" i="25"/>
  <c r="AE295" i="25"/>
  <c r="AF295" i="25"/>
  <c r="AG295" i="25"/>
  <c r="AH295" i="25"/>
  <c r="S296" i="25"/>
  <c r="T296" i="25"/>
  <c r="U296" i="25"/>
  <c r="V296" i="25"/>
  <c r="W296" i="25"/>
  <c r="X296" i="25"/>
  <c r="Y296" i="25"/>
  <c r="Z296" i="25"/>
  <c r="AA296" i="25"/>
  <c r="AB296" i="25"/>
  <c r="AC296" i="25"/>
  <c r="AD296" i="25"/>
  <c r="AE296" i="25"/>
  <c r="AF296" i="25"/>
  <c r="AG296" i="25"/>
  <c r="AH296" i="25"/>
  <c r="S297" i="25"/>
  <c r="T297" i="25"/>
  <c r="U297" i="25"/>
  <c r="V297" i="25"/>
  <c r="W297" i="25"/>
  <c r="X297" i="25"/>
  <c r="Y297" i="25"/>
  <c r="Z297" i="25"/>
  <c r="AA297" i="25"/>
  <c r="AB297" i="25"/>
  <c r="AC297" i="25"/>
  <c r="AD297" i="25"/>
  <c r="AE297" i="25"/>
  <c r="AF297" i="25"/>
  <c r="AG297" i="25"/>
  <c r="AH297" i="25"/>
  <c r="S298" i="25"/>
  <c r="T298" i="25"/>
  <c r="U298" i="25"/>
  <c r="V298" i="25"/>
  <c r="W298" i="25"/>
  <c r="X298" i="25"/>
  <c r="Y298" i="25"/>
  <c r="Z298" i="25"/>
  <c r="AA298" i="25"/>
  <c r="AB298" i="25"/>
  <c r="AC298" i="25"/>
  <c r="AD298" i="25"/>
  <c r="AE298" i="25"/>
  <c r="AF298" i="25"/>
  <c r="AG298" i="25"/>
  <c r="AH298" i="25"/>
  <c r="S299" i="25"/>
  <c r="T299" i="25"/>
  <c r="U299" i="25"/>
  <c r="V299" i="25"/>
  <c r="W299" i="25"/>
  <c r="X299" i="25"/>
  <c r="Y299" i="25"/>
  <c r="Z299" i="25"/>
  <c r="AA299" i="25"/>
  <c r="AB299" i="25"/>
  <c r="AC299" i="25"/>
  <c r="AD299" i="25"/>
  <c r="AE299" i="25"/>
  <c r="AF299" i="25"/>
  <c r="AG299" i="25"/>
  <c r="AH299" i="25"/>
  <c r="S300" i="25"/>
  <c r="T300" i="25"/>
  <c r="U300" i="25"/>
  <c r="V300" i="25"/>
  <c r="W300" i="25"/>
  <c r="X300" i="25"/>
  <c r="Y300" i="25"/>
  <c r="Z300" i="25"/>
  <c r="AA300" i="25"/>
  <c r="AB300" i="25"/>
  <c r="AC300" i="25"/>
  <c r="AD300" i="25"/>
  <c r="AE300" i="25"/>
  <c r="AF300" i="25"/>
  <c r="AG300" i="25"/>
  <c r="AH300" i="25"/>
  <c r="S301" i="25"/>
  <c r="T301" i="25"/>
  <c r="U301" i="25"/>
  <c r="V301" i="25"/>
  <c r="W301" i="25"/>
  <c r="X301" i="25"/>
  <c r="Y301" i="25"/>
  <c r="Z301" i="25"/>
  <c r="AA301" i="25"/>
  <c r="AB301" i="25"/>
  <c r="AC301" i="25"/>
  <c r="AD301" i="25"/>
  <c r="AE301" i="25"/>
  <c r="AF301" i="25"/>
  <c r="AG301" i="25"/>
  <c r="AH301" i="25"/>
  <c r="S302" i="25"/>
  <c r="T302" i="25"/>
  <c r="U302" i="25"/>
  <c r="V302" i="25"/>
  <c r="W302" i="25"/>
  <c r="X302" i="25"/>
  <c r="Y302" i="25"/>
  <c r="Z302" i="25"/>
  <c r="AA302" i="25"/>
  <c r="AB302" i="25"/>
  <c r="AC302" i="25"/>
  <c r="AD302" i="25"/>
  <c r="AE302" i="25"/>
  <c r="AF302" i="25"/>
  <c r="AG302" i="25"/>
  <c r="AH302" i="25"/>
  <c r="S303" i="25"/>
  <c r="T303" i="25"/>
  <c r="U303" i="25"/>
  <c r="V303" i="25"/>
  <c r="W303" i="25"/>
  <c r="X303" i="25"/>
  <c r="Y303" i="25"/>
  <c r="Z303" i="25"/>
  <c r="AA303" i="25"/>
  <c r="AB303" i="25"/>
  <c r="AC303" i="25"/>
  <c r="AD303" i="25"/>
  <c r="AE303" i="25"/>
  <c r="AF303" i="25"/>
  <c r="AG303" i="25"/>
  <c r="AH303" i="25"/>
  <c r="S304" i="25"/>
  <c r="T304" i="25"/>
  <c r="U304" i="25"/>
  <c r="V304" i="25"/>
  <c r="W304" i="25"/>
  <c r="X304" i="25"/>
  <c r="Y304" i="25"/>
  <c r="Z304" i="25"/>
  <c r="AA304" i="25"/>
  <c r="AB304" i="25"/>
  <c r="AC304" i="25"/>
  <c r="AD304" i="25"/>
  <c r="AE304" i="25"/>
  <c r="AF304" i="25"/>
  <c r="AG304" i="25"/>
  <c r="AH304" i="25"/>
  <c r="S305" i="25"/>
  <c r="T305" i="25"/>
  <c r="U305" i="25"/>
  <c r="V305" i="25"/>
  <c r="W305" i="25"/>
  <c r="X305" i="25"/>
  <c r="Y305" i="25"/>
  <c r="Z305" i="25"/>
  <c r="AA305" i="25"/>
  <c r="AB305" i="25"/>
  <c r="AC305" i="25"/>
  <c r="AD305" i="25"/>
  <c r="AE305" i="25"/>
  <c r="AF305" i="25"/>
  <c r="AG305" i="25"/>
  <c r="AH305" i="25"/>
  <c r="S306" i="25"/>
  <c r="T306" i="25"/>
  <c r="U306" i="25"/>
  <c r="V306" i="25"/>
  <c r="W306" i="25"/>
  <c r="X306" i="25"/>
  <c r="Y306" i="25"/>
  <c r="Z306" i="25"/>
  <c r="AA306" i="25"/>
  <c r="AB306" i="25"/>
  <c r="AC306" i="25"/>
  <c r="AD306" i="25"/>
  <c r="AE306" i="25"/>
  <c r="AF306" i="25"/>
  <c r="AG306" i="25"/>
  <c r="AH306" i="25"/>
  <c r="S307" i="25"/>
  <c r="T307" i="25"/>
  <c r="U307" i="25"/>
  <c r="V307" i="25"/>
  <c r="W307" i="25"/>
  <c r="X307" i="25"/>
  <c r="Y307" i="25"/>
  <c r="Z307" i="25"/>
  <c r="AA307" i="25"/>
  <c r="AB307" i="25"/>
  <c r="AC307" i="25"/>
  <c r="AD307" i="25"/>
  <c r="AE307" i="25"/>
  <c r="AF307" i="25"/>
  <c r="AG307" i="25"/>
  <c r="AH307" i="25"/>
  <c r="S308" i="25"/>
  <c r="T308" i="25"/>
  <c r="U308" i="25"/>
  <c r="V308" i="25"/>
  <c r="W308" i="25"/>
  <c r="X308" i="25"/>
  <c r="Y308" i="25"/>
  <c r="Z308" i="25"/>
  <c r="AA308" i="25"/>
  <c r="AB308" i="25"/>
  <c r="AC308" i="25"/>
  <c r="AD308" i="25"/>
  <c r="AE308" i="25"/>
  <c r="AF308" i="25"/>
  <c r="AG308" i="25"/>
  <c r="AH308" i="25"/>
  <c r="S309" i="25"/>
  <c r="T309" i="25"/>
  <c r="U309" i="25"/>
  <c r="V309" i="25"/>
  <c r="W309" i="25"/>
  <c r="X309" i="25"/>
  <c r="Y309" i="25"/>
  <c r="Z309" i="25"/>
  <c r="AA309" i="25"/>
  <c r="AB309" i="25"/>
  <c r="AC309" i="25"/>
  <c r="AD309" i="25"/>
  <c r="AE309" i="25"/>
  <c r="AF309" i="25"/>
  <c r="AG309" i="25"/>
  <c r="AH309" i="25"/>
  <c r="S310" i="25"/>
  <c r="T310" i="25"/>
  <c r="U310" i="25"/>
  <c r="V310" i="25"/>
  <c r="W310" i="25"/>
  <c r="X310" i="25"/>
  <c r="Y310" i="25"/>
  <c r="Z310" i="25"/>
  <c r="AA310" i="25"/>
  <c r="AB310" i="25"/>
  <c r="AC310" i="25"/>
  <c r="AD310" i="25"/>
  <c r="AE310" i="25"/>
  <c r="AF310" i="25"/>
  <c r="AG310" i="25"/>
  <c r="AH310" i="25"/>
  <c r="S311" i="25"/>
  <c r="T311" i="25"/>
  <c r="U311" i="25"/>
  <c r="V311" i="25"/>
  <c r="W311" i="25"/>
  <c r="X311" i="25"/>
  <c r="Y311" i="25"/>
  <c r="Z311" i="25"/>
  <c r="AA311" i="25"/>
  <c r="AB311" i="25"/>
  <c r="AC311" i="25"/>
  <c r="AD311" i="25"/>
  <c r="AE311" i="25"/>
  <c r="AF311" i="25"/>
  <c r="AG311" i="25"/>
  <c r="AH311" i="25"/>
  <c r="S312" i="25"/>
  <c r="T312" i="25"/>
  <c r="U312" i="25"/>
  <c r="V312" i="25"/>
  <c r="W312" i="25"/>
  <c r="X312" i="25"/>
  <c r="Y312" i="25"/>
  <c r="Z312" i="25"/>
  <c r="AA312" i="25"/>
  <c r="AB312" i="25"/>
  <c r="AC312" i="25"/>
  <c r="AD312" i="25"/>
  <c r="AE312" i="25"/>
  <c r="AF312" i="25"/>
  <c r="AG312" i="25"/>
  <c r="AH312" i="25"/>
  <c r="S313" i="25"/>
  <c r="T313" i="25"/>
  <c r="U313" i="25"/>
  <c r="V313" i="25"/>
  <c r="W313" i="25"/>
  <c r="X313" i="25"/>
  <c r="Y313" i="25"/>
  <c r="Z313" i="25"/>
  <c r="AA313" i="25"/>
  <c r="AB313" i="25"/>
  <c r="AC313" i="25"/>
  <c r="AD313" i="25"/>
  <c r="AE313" i="25"/>
  <c r="AF313" i="25"/>
  <c r="AG313" i="25"/>
  <c r="AH313" i="25"/>
  <c r="S314" i="25"/>
  <c r="T314" i="25"/>
  <c r="U314" i="25"/>
  <c r="V314" i="25"/>
  <c r="W314" i="25"/>
  <c r="X314" i="25"/>
  <c r="Y314" i="25"/>
  <c r="Z314" i="25"/>
  <c r="AA314" i="25"/>
  <c r="AB314" i="25"/>
  <c r="AC314" i="25"/>
  <c r="AD314" i="25"/>
  <c r="AE314" i="25"/>
  <c r="AF314" i="25"/>
  <c r="AG314" i="25"/>
  <c r="AH314" i="25"/>
  <c r="S315" i="25"/>
  <c r="T315" i="25"/>
  <c r="U315" i="25"/>
  <c r="V315" i="25"/>
  <c r="W315" i="25"/>
  <c r="X315" i="25"/>
  <c r="Y315" i="25"/>
  <c r="Z315" i="25"/>
  <c r="AA315" i="25"/>
  <c r="AB315" i="25"/>
  <c r="AC315" i="25"/>
  <c r="AD315" i="25"/>
  <c r="AE315" i="25"/>
  <c r="AF315" i="25"/>
  <c r="AG315" i="25"/>
  <c r="AH315" i="25"/>
  <c r="S316" i="25"/>
  <c r="T316" i="25"/>
  <c r="U316" i="25"/>
  <c r="V316" i="25"/>
  <c r="W316" i="25"/>
  <c r="X316" i="25"/>
  <c r="Y316" i="25"/>
  <c r="Z316" i="25"/>
  <c r="AA316" i="25"/>
  <c r="AB316" i="25"/>
  <c r="AC316" i="25"/>
  <c r="AD316" i="25"/>
  <c r="AE316" i="25"/>
  <c r="AF316" i="25"/>
  <c r="AG316" i="25"/>
  <c r="AH316" i="25"/>
  <c r="S317" i="25"/>
  <c r="T317" i="25"/>
  <c r="U317" i="25"/>
  <c r="V317" i="25"/>
  <c r="W317" i="25"/>
  <c r="X317" i="25"/>
  <c r="Y317" i="25"/>
  <c r="Z317" i="25"/>
  <c r="AA317" i="25"/>
  <c r="AB317" i="25"/>
  <c r="AC317" i="25"/>
  <c r="AD317" i="25"/>
  <c r="AE317" i="25"/>
  <c r="AF317" i="25"/>
  <c r="AG317" i="25"/>
  <c r="AH317" i="25"/>
  <c r="S318" i="25"/>
  <c r="T318" i="25"/>
  <c r="U318" i="25"/>
  <c r="V318" i="25"/>
  <c r="W318" i="25"/>
  <c r="X318" i="25"/>
  <c r="Y318" i="25"/>
  <c r="Z318" i="25"/>
  <c r="AA318" i="25"/>
  <c r="AB318" i="25"/>
  <c r="AC318" i="25"/>
  <c r="AD318" i="25"/>
  <c r="AE318" i="25"/>
  <c r="AF318" i="25"/>
  <c r="AG318" i="25"/>
  <c r="AH318" i="25"/>
  <c r="S319" i="25"/>
  <c r="T319" i="25"/>
  <c r="U319" i="25"/>
  <c r="V319" i="25"/>
  <c r="W319" i="25"/>
  <c r="X319" i="25"/>
  <c r="Y319" i="25"/>
  <c r="Z319" i="25"/>
  <c r="AA319" i="25"/>
  <c r="AB319" i="25"/>
  <c r="AC319" i="25"/>
  <c r="AD319" i="25"/>
  <c r="AE319" i="25"/>
  <c r="AF319" i="25"/>
  <c r="AG319" i="25"/>
  <c r="AH319" i="25"/>
  <c r="S320" i="25"/>
  <c r="T320" i="25"/>
  <c r="U320" i="25"/>
  <c r="V320" i="25"/>
  <c r="W320" i="25"/>
  <c r="X320" i="25"/>
  <c r="Y320" i="25"/>
  <c r="Z320" i="25"/>
  <c r="AA320" i="25"/>
  <c r="AB320" i="25"/>
  <c r="AC320" i="25"/>
  <c r="AD320" i="25"/>
  <c r="AE320" i="25"/>
  <c r="AF320" i="25"/>
  <c r="AG320" i="25"/>
  <c r="AH320" i="25"/>
  <c r="S321" i="25"/>
  <c r="T321" i="25"/>
  <c r="U321" i="25"/>
  <c r="V321" i="25"/>
  <c r="W321" i="25"/>
  <c r="X321" i="25"/>
  <c r="Y321" i="25"/>
  <c r="Z321" i="25"/>
  <c r="AA321" i="25"/>
  <c r="AB321" i="25"/>
  <c r="AC321" i="25"/>
  <c r="AD321" i="25"/>
  <c r="AE321" i="25"/>
  <c r="AF321" i="25"/>
  <c r="AG321" i="25"/>
  <c r="AH321" i="25"/>
  <c r="S322" i="25"/>
  <c r="T322" i="25"/>
  <c r="U322" i="25"/>
  <c r="V322" i="25"/>
  <c r="W322" i="25"/>
  <c r="X322" i="25"/>
  <c r="Y322" i="25"/>
  <c r="Z322" i="25"/>
  <c r="AA322" i="25"/>
  <c r="AB322" i="25"/>
  <c r="AC322" i="25"/>
  <c r="AD322" i="25"/>
  <c r="AE322" i="25"/>
  <c r="AF322" i="25"/>
  <c r="AG322" i="25"/>
  <c r="AH322" i="25"/>
  <c r="S323" i="25"/>
  <c r="T323" i="25"/>
  <c r="U323" i="25"/>
  <c r="V323" i="25"/>
  <c r="W323" i="25"/>
  <c r="X323" i="25"/>
  <c r="Y323" i="25"/>
  <c r="Z323" i="25"/>
  <c r="AA323" i="25"/>
  <c r="AB323" i="25"/>
  <c r="AC323" i="25"/>
  <c r="AD323" i="25"/>
  <c r="AE323" i="25"/>
  <c r="AF323" i="25"/>
  <c r="AG323" i="25"/>
  <c r="AH323" i="25"/>
  <c r="S324" i="25"/>
  <c r="T324" i="25"/>
  <c r="U324" i="25"/>
  <c r="V324" i="25"/>
  <c r="W324" i="25"/>
  <c r="X324" i="25"/>
  <c r="Y324" i="25"/>
  <c r="Z324" i="25"/>
  <c r="AA324" i="25"/>
  <c r="AB324" i="25"/>
  <c r="AC324" i="25"/>
  <c r="AD324" i="25"/>
  <c r="AE324" i="25"/>
  <c r="AF324" i="25"/>
  <c r="AG324" i="25"/>
  <c r="AH324" i="25"/>
  <c r="S325" i="25"/>
  <c r="T325" i="25"/>
  <c r="U325" i="25"/>
  <c r="V325" i="25"/>
  <c r="W325" i="25"/>
  <c r="X325" i="25"/>
  <c r="Y325" i="25"/>
  <c r="Z325" i="25"/>
  <c r="AA325" i="25"/>
  <c r="AB325" i="25"/>
  <c r="AC325" i="25"/>
  <c r="AD325" i="25"/>
  <c r="AE325" i="25"/>
  <c r="AF325" i="25"/>
  <c r="AG325" i="25"/>
  <c r="AH325" i="25"/>
  <c r="S326" i="25"/>
  <c r="T326" i="25"/>
  <c r="U326" i="25"/>
  <c r="V326" i="25"/>
  <c r="W326" i="25"/>
  <c r="X326" i="25"/>
  <c r="Y326" i="25"/>
  <c r="Z326" i="25"/>
  <c r="AA326" i="25"/>
  <c r="AB326" i="25"/>
  <c r="AC326" i="25"/>
  <c r="AD326" i="25"/>
  <c r="AE326" i="25"/>
  <c r="AF326" i="25"/>
  <c r="AG326" i="25"/>
  <c r="AH326" i="25"/>
  <c r="S327" i="25"/>
  <c r="T327" i="25"/>
  <c r="U327" i="25"/>
  <c r="V327" i="25"/>
  <c r="W327" i="25"/>
  <c r="X327" i="25"/>
  <c r="Y327" i="25"/>
  <c r="Z327" i="25"/>
  <c r="AA327" i="25"/>
  <c r="AB327" i="25"/>
  <c r="AC327" i="25"/>
  <c r="AD327" i="25"/>
  <c r="AE327" i="25"/>
  <c r="AF327" i="25"/>
  <c r="AG327" i="25"/>
  <c r="AH327" i="25"/>
  <c r="S328" i="25"/>
  <c r="T328" i="25"/>
  <c r="U328" i="25"/>
  <c r="V328" i="25"/>
  <c r="W328" i="25"/>
  <c r="X328" i="25"/>
  <c r="Y328" i="25"/>
  <c r="Z328" i="25"/>
  <c r="AA328" i="25"/>
  <c r="AB328" i="25"/>
  <c r="AC328" i="25"/>
  <c r="AD328" i="25"/>
  <c r="AE328" i="25"/>
  <c r="AF328" i="25"/>
  <c r="AG328" i="25"/>
  <c r="AH328" i="25"/>
  <c r="S329" i="25"/>
  <c r="T329" i="25"/>
  <c r="U329" i="25"/>
  <c r="V329" i="25"/>
  <c r="W329" i="25"/>
  <c r="X329" i="25"/>
  <c r="Y329" i="25"/>
  <c r="Z329" i="25"/>
  <c r="AA329" i="25"/>
  <c r="AB329" i="25"/>
  <c r="AC329" i="25"/>
  <c r="AD329" i="25"/>
  <c r="AE329" i="25"/>
  <c r="AF329" i="25"/>
  <c r="AG329" i="25"/>
  <c r="AH329" i="25"/>
  <c r="S330" i="25"/>
  <c r="T330" i="25"/>
  <c r="U330" i="25"/>
  <c r="V330" i="25"/>
  <c r="W330" i="25"/>
  <c r="X330" i="25"/>
  <c r="Y330" i="25"/>
  <c r="Z330" i="25"/>
  <c r="AA330" i="25"/>
  <c r="AB330" i="25"/>
  <c r="AC330" i="25"/>
  <c r="AD330" i="25"/>
  <c r="AE330" i="25"/>
  <c r="AF330" i="25"/>
  <c r="AG330" i="25"/>
  <c r="AH330" i="25"/>
  <c r="S331" i="25"/>
  <c r="T331" i="25"/>
  <c r="U331" i="25"/>
  <c r="V331" i="25"/>
  <c r="W331" i="25"/>
  <c r="X331" i="25"/>
  <c r="Y331" i="25"/>
  <c r="Z331" i="25"/>
  <c r="AA331" i="25"/>
  <c r="AB331" i="25"/>
  <c r="AC331" i="25"/>
  <c r="AD331" i="25"/>
  <c r="AE331" i="25"/>
  <c r="AF331" i="25"/>
  <c r="AG331" i="25"/>
  <c r="AH331" i="25"/>
  <c r="S332" i="25"/>
  <c r="T332" i="25"/>
  <c r="U332" i="25"/>
  <c r="V332" i="25"/>
  <c r="W332" i="25"/>
  <c r="X332" i="25"/>
  <c r="Y332" i="25"/>
  <c r="Z332" i="25"/>
  <c r="AA332" i="25"/>
  <c r="AB332" i="25"/>
  <c r="AC332" i="25"/>
  <c r="AD332" i="25"/>
  <c r="AE332" i="25"/>
  <c r="AF332" i="25"/>
  <c r="AG332" i="25"/>
  <c r="AH332" i="25"/>
  <c r="S333" i="25"/>
  <c r="T333" i="25"/>
  <c r="U333" i="25"/>
  <c r="V333" i="25"/>
  <c r="W333" i="25"/>
  <c r="X333" i="25"/>
  <c r="Y333" i="25"/>
  <c r="Z333" i="25"/>
  <c r="AA333" i="25"/>
  <c r="AB333" i="25"/>
  <c r="AC333" i="25"/>
  <c r="AD333" i="25"/>
  <c r="AE333" i="25"/>
  <c r="AF333" i="25"/>
  <c r="AG333" i="25"/>
  <c r="AH333" i="25"/>
  <c r="S334" i="25"/>
  <c r="T334" i="25"/>
  <c r="U334" i="25"/>
  <c r="V334" i="25"/>
  <c r="W334" i="25"/>
  <c r="X334" i="25"/>
  <c r="Y334" i="25"/>
  <c r="Z334" i="25"/>
  <c r="AA334" i="25"/>
  <c r="AB334" i="25"/>
  <c r="AC334" i="25"/>
  <c r="AD334" i="25"/>
  <c r="AE334" i="25"/>
  <c r="AF334" i="25"/>
  <c r="AG334" i="25"/>
  <c r="AH334" i="25"/>
  <c r="S335" i="25"/>
  <c r="T335" i="25"/>
  <c r="U335" i="25"/>
  <c r="V335" i="25"/>
  <c r="W335" i="25"/>
  <c r="X335" i="25"/>
  <c r="Y335" i="25"/>
  <c r="Z335" i="25"/>
  <c r="AA335" i="25"/>
  <c r="AB335" i="25"/>
  <c r="AC335" i="25"/>
  <c r="AD335" i="25"/>
  <c r="AE335" i="25"/>
  <c r="AF335" i="25"/>
  <c r="AG335" i="25"/>
  <c r="AH335" i="25"/>
  <c r="S336" i="25"/>
  <c r="T336" i="25"/>
  <c r="U336" i="25"/>
  <c r="V336" i="25"/>
  <c r="W336" i="25"/>
  <c r="X336" i="25"/>
  <c r="Y336" i="25"/>
  <c r="Z336" i="25"/>
  <c r="AA336" i="25"/>
  <c r="AB336" i="25"/>
  <c r="AC336" i="25"/>
  <c r="AD336" i="25"/>
  <c r="AE336" i="25"/>
  <c r="AF336" i="25"/>
  <c r="AG336" i="25"/>
  <c r="AH336" i="25"/>
  <c r="S337" i="25"/>
  <c r="T337" i="25"/>
  <c r="U337" i="25"/>
  <c r="V337" i="25"/>
  <c r="W337" i="25"/>
  <c r="X337" i="25"/>
  <c r="Y337" i="25"/>
  <c r="Z337" i="25"/>
  <c r="AA337" i="25"/>
  <c r="AB337" i="25"/>
  <c r="AC337" i="25"/>
  <c r="AD337" i="25"/>
  <c r="AE337" i="25"/>
  <c r="AF337" i="25"/>
  <c r="AG337" i="25"/>
  <c r="AH337" i="25"/>
  <c r="S338" i="25"/>
  <c r="T338" i="25"/>
  <c r="U338" i="25"/>
  <c r="V338" i="25"/>
  <c r="W338" i="25"/>
  <c r="X338" i="25"/>
  <c r="Y338" i="25"/>
  <c r="Z338" i="25"/>
  <c r="AA338" i="25"/>
  <c r="AB338" i="25"/>
  <c r="AC338" i="25"/>
  <c r="AD338" i="25"/>
  <c r="AE338" i="25"/>
  <c r="AF338" i="25"/>
  <c r="AG338" i="25"/>
  <c r="AH338" i="25"/>
  <c r="S339" i="25"/>
  <c r="T339" i="25"/>
  <c r="U339" i="25"/>
  <c r="V339" i="25"/>
  <c r="W339" i="25"/>
  <c r="X339" i="25"/>
  <c r="Y339" i="25"/>
  <c r="Z339" i="25"/>
  <c r="AA339" i="25"/>
  <c r="AB339" i="25"/>
  <c r="AC339" i="25"/>
  <c r="AD339" i="25"/>
  <c r="AE339" i="25"/>
  <c r="AF339" i="25"/>
  <c r="AG339" i="25"/>
  <c r="AH339" i="25"/>
  <c r="S340" i="25"/>
  <c r="T340" i="25"/>
  <c r="U340" i="25"/>
  <c r="V340" i="25"/>
  <c r="W340" i="25"/>
  <c r="X340" i="25"/>
  <c r="Y340" i="25"/>
  <c r="Z340" i="25"/>
  <c r="AA340" i="25"/>
  <c r="AB340" i="25"/>
  <c r="AC340" i="25"/>
  <c r="AD340" i="25"/>
  <c r="AE340" i="25"/>
  <c r="AF340" i="25"/>
  <c r="AG340" i="25"/>
  <c r="AH340" i="25"/>
  <c r="S341" i="25"/>
  <c r="T341" i="25"/>
  <c r="U341" i="25"/>
  <c r="V341" i="25"/>
  <c r="W341" i="25"/>
  <c r="X341" i="25"/>
  <c r="Y341" i="25"/>
  <c r="Z341" i="25"/>
  <c r="AA341" i="25"/>
  <c r="AB341" i="25"/>
  <c r="AC341" i="25"/>
  <c r="AD341" i="25"/>
  <c r="AE341" i="25"/>
  <c r="AF341" i="25"/>
  <c r="AG341" i="25"/>
  <c r="AH341" i="25"/>
  <c r="S342" i="25"/>
  <c r="T342" i="25"/>
  <c r="U342" i="25"/>
  <c r="V342" i="25"/>
  <c r="W342" i="25"/>
  <c r="X342" i="25"/>
  <c r="Y342" i="25"/>
  <c r="Z342" i="25"/>
  <c r="AA342" i="25"/>
  <c r="AB342" i="25"/>
  <c r="AC342" i="25"/>
  <c r="AD342" i="25"/>
  <c r="AE342" i="25"/>
  <c r="AF342" i="25"/>
  <c r="AG342" i="25"/>
  <c r="AH342" i="25"/>
  <c r="S343" i="25"/>
  <c r="T343" i="25"/>
  <c r="U343" i="25"/>
  <c r="V343" i="25"/>
  <c r="W343" i="25"/>
  <c r="X343" i="25"/>
  <c r="Y343" i="25"/>
  <c r="Z343" i="25"/>
  <c r="AA343" i="25"/>
  <c r="AB343" i="25"/>
  <c r="AC343" i="25"/>
  <c r="AD343" i="25"/>
  <c r="AE343" i="25"/>
  <c r="AF343" i="25"/>
  <c r="AG343" i="25"/>
  <c r="AH343" i="25"/>
  <c r="S344" i="25"/>
  <c r="T344" i="25"/>
  <c r="U344" i="25"/>
  <c r="V344" i="25"/>
  <c r="W344" i="25"/>
  <c r="X344" i="25"/>
  <c r="Y344" i="25"/>
  <c r="Z344" i="25"/>
  <c r="AA344" i="25"/>
  <c r="AB344" i="25"/>
  <c r="AC344" i="25"/>
  <c r="AD344" i="25"/>
  <c r="AE344" i="25"/>
  <c r="AF344" i="25"/>
  <c r="AG344" i="25"/>
  <c r="AH344" i="25"/>
  <c r="S345" i="25"/>
  <c r="T345" i="25"/>
  <c r="U345" i="25"/>
  <c r="V345" i="25"/>
  <c r="W345" i="25"/>
  <c r="X345" i="25"/>
  <c r="Y345" i="25"/>
  <c r="Z345" i="25"/>
  <c r="AA345" i="25"/>
  <c r="AB345" i="25"/>
  <c r="AC345" i="25"/>
  <c r="AD345" i="25"/>
  <c r="AE345" i="25"/>
  <c r="AF345" i="25"/>
  <c r="AG345" i="25"/>
  <c r="AH345" i="25"/>
  <c r="S346" i="25"/>
  <c r="T346" i="25"/>
  <c r="U346" i="25"/>
  <c r="V346" i="25"/>
  <c r="W346" i="25"/>
  <c r="X346" i="25"/>
  <c r="Y346" i="25"/>
  <c r="Z346" i="25"/>
  <c r="AA346" i="25"/>
  <c r="AB346" i="25"/>
  <c r="AC346" i="25"/>
  <c r="AD346" i="25"/>
  <c r="AE346" i="25"/>
  <c r="AF346" i="25"/>
  <c r="AG346" i="25"/>
  <c r="AH346" i="25"/>
  <c r="S347" i="25"/>
  <c r="T347" i="25"/>
  <c r="U347" i="25"/>
  <c r="V347" i="25"/>
  <c r="W347" i="25"/>
  <c r="X347" i="25"/>
  <c r="Y347" i="25"/>
  <c r="Z347" i="25"/>
  <c r="AA347" i="25"/>
  <c r="AB347" i="25"/>
  <c r="AC347" i="25"/>
  <c r="AD347" i="25"/>
  <c r="AE347" i="25"/>
  <c r="AF347" i="25"/>
  <c r="AG347" i="25"/>
  <c r="AH347" i="25"/>
  <c r="S348" i="25"/>
  <c r="T348" i="25"/>
  <c r="U348" i="25"/>
  <c r="V348" i="25"/>
  <c r="W348" i="25"/>
  <c r="X348" i="25"/>
  <c r="Y348" i="25"/>
  <c r="Z348" i="25"/>
  <c r="AA348" i="25"/>
  <c r="AB348" i="25"/>
  <c r="AC348" i="25"/>
  <c r="AD348" i="25"/>
  <c r="AE348" i="25"/>
  <c r="AF348" i="25"/>
  <c r="AG348" i="25"/>
  <c r="AH348" i="25"/>
  <c r="S349" i="25"/>
  <c r="T349" i="25"/>
  <c r="U349" i="25"/>
  <c r="V349" i="25"/>
  <c r="W349" i="25"/>
  <c r="X349" i="25"/>
  <c r="Y349" i="25"/>
  <c r="Z349" i="25"/>
  <c r="AA349" i="25"/>
  <c r="AB349" i="25"/>
  <c r="AC349" i="25"/>
  <c r="AD349" i="25"/>
  <c r="AE349" i="25"/>
  <c r="AF349" i="25"/>
  <c r="AG349" i="25"/>
  <c r="AH349" i="25"/>
  <c r="S350" i="25"/>
  <c r="T350" i="25"/>
  <c r="U350" i="25"/>
  <c r="V350" i="25"/>
  <c r="W350" i="25"/>
  <c r="X350" i="25"/>
  <c r="Y350" i="25"/>
  <c r="Z350" i="25"/>
  <c r="AA350" i="25"/>
  <c r="AB350" i="25"/>
  <c r="AC350" i="25"/>
  <c r="AD350" i="25"/>
  <c r="AE350" i="25"/>
  <c r="AF350" i="25"/>
  <c r="AG350" i="25"/>
  <c r="AH350" i="25"/>
  <c r="S351" i="25"/>
  <c r="T351" i="25"/>
  <c r="U351" i="25"/>
  <c r="V351" i="25"/>
  <c r="W351" i="25"/>
  <c r="X351" i="25"/>
  <c r="Y351" i="25"/>
  <c r="Z351" i="25"/>
  <c r="AA351" i="25"/>
  <c r="AB351" i="25"/>
  <c r="AC351" i="25"/>
  <c r="AD351" i="25"/>
  <c r="AE351" i="25"/>
  <c r="AF351" i="25"/>
  <c r="AG351" i="25"/>
  <c r="AH351" i="25"/>
  <c r="S352" i="25"/>
  <c r="T352" i="25"/>
  <c r="U352" i="25"/>
  <c r="V352" i="25"/>
  <c r="W352" i="25"/>
  <c r="X352" i="25"/>
  <c r="Y352" i="25"/>
  <c r="Z352" i="25"/>
  <c r="AA352" i="25"/>
  <c r="AB352" i="25"/>
  <c r="AC352" i="25"/>
  <c r="AD352" i="25"/>
  <c r="AE352" i="25"/>
  <c r="AF352" i="25"/>
  <c r="AG352" i="25"/>
  <c r="AH352" i="25"/>
  <c r="S353" i="25"/>
  <c r="T353" i="25"/>
  <c r="U353" i="25"/>
  <c r="V353" i="25"/>
  <c r="W353" i="25"/>
  <c r="X353" i="25"/>
  <c r="Y353" i="25"/>
  <c r="Z353" i="25"/>
  <c r="AA353" i="25"/>
  <c r="AB353" i="25"/>
  <c r="AC353" i="25"/>
  <c r="AD353" i="25"/>
  <c r="AE353" i="25"/>
  <c r="AF353" i="25"/>
  <c r="AG353" i="25"/>
  <c r="AH353" i="25"/>
  <c r="S354" i="25"/>
  <c r="T354" i="25"/>
  <c r="U354" i="25"/>
  <c r="V354" i="25"/>
  <c r="W354" i="25"/>
  <c r="X354" i="25"/>
  <c r="Y354" i="25"/>
  <c r="Z354" i="25"/>
  <c r="AA354" i="25"/>
  <c r="AB354" i="25"/>
  <c r="AC354" i="25"/>
  <c r="AD354" i="25"/>
  <c r="AE354" i="25"/>
  <c r="AF354" i="25"/>
  <c r="AG354" i="25"/>
  <c r="AH354" i="25"/>
  <c r="S355" i="25"/>
  <c r="T355" i="25"/>
  <c r="U355" i="25"/>
  <c r="V355" i="25"/>
  <c r="W355" i="25"/>
  <c r="X355" i="25"/>
  <c r="Y355" i="25"/>
  <c r="Z355" i="25"/>
  <c r="AA355" i="25"/>
  <c r="AB355" i="25"/>
  <c r="AC355" i="25"/>
  <c r="AD355" i="25"/>
  <c r="AE355" i="25"/>
  <c r="AF355" i="25"/>
  <c r="AG355" i="25"/>
  <c r="AH355" i="25"/>
  <c r="S356" i="25"/>
  <c r="T356" i="25"/>
  <c r="U356" i="25"/>
  <c r="V356" i="25"/>
  <c r="W356" i="25"/>
  <c r="X356" i="25"/>
  <c r="Y356" i="25"/>
  <c r="Z356" i="25"/>
  <c r="AA356" i="25"/>
  <c r="AB356" i="25"/>
  <c r="AC356" i="25"/>
  <c r="AD356" i="25"/>
  <c r="AE356" i="25"/>
  <c r="AF356" i="25"/>
  <c r="AG356" i="25"/>
  <c r="AH356" i="25"/>
  <c r="S357" i="25"/>
  <c r="T357" i="25"/>
  <c r="U357" i="25"/>
  <c r="V357" i="25"/>
  <c r="W357" i="25"/>
  <c r="X357" i="25"/>
  <c r="Y357" i="25"/>
  <c r="Z357" i="25"/>
  <c r="AA357" i="25"/>
  <c r="AB357" i="25"/>
  <c r="AC357" i="25"/>
  <c r="AD357" i="25"/>
  <c r="AE357" i="25"/>
  <c r="AF357" i="25"/>
  <c r="AG357" i="25"/>
  <c r="AH357" i="25"/>
  <c r="S358" i="25"/>
  <c r="T358" i="25"/>
  <c r="U358" i="25"/>
  <c r="V358" i="25"/>
  <c r="W358" i="25"/>
  <c r="X358" i="25"/>
  <c r="Y358" i="25"/>
  <c r="Z358" i="25"/>
  <c r="AA358" i="25"/>
  <c r="AB358" i="25"/>
  <c r="AC358" i="25"/>
  <c r="AD358" i="25"/>
  <c r="AE358" i="25"/>
  <c r="AF358" i="25"/>
  <c r="AG358" i="25"/>
  <c r="AH358" i="25"/>
  <c r="S359" i="25"/>
  <c r="T359" i="25"/>
  <c r="U359" i="25"/>
  <c r="V359" i="25"/>
  <c r="W359" i="25"/>
  <c r="X359" i="25"/>
  <c r="Y359" i="25"/>
  <c r="Z359" i="25"/>
  <c r="AA359" i="25"/>
  <c r="AB359" i="25"/>
  <c r="AC359" i="25"/>
  <c r="AD359" i="25"/>
  <c r="AE359" i="25"/>
  <c r="AF359" i="25"/>
  <c r="AG359" i="25"/>
  <c r="AH359" i="25"/>
  <c r="S360" i="25"/>
  <c r="T360" i="25"/>
  <c r="U360" i="25"/>
  <c r="V360" i="25"/>
  <c r="W360" i="25"/>
  <c r="X360" i="25"/>
  <c r="Y360" i="25"/>
  <c r="Z360" i="25"/>
  <c r="AA360" i="25"/>
  <c r="AB360" i="25"/>
  <c r="AC360" i="25"/>
  <c r="AD360" i="25"/>
  <c r="AE360" i="25"/>
  <c r="AF360" i="25"/>
  <c r="AG360" i="25"/>
  <c r="AH360" i="25"/>
  <c r="S361" i="25"/>
  <c r="T361" i="25"/>
  <c r="U361" i="25"/>
  <c r="V361" i="25"/>
  <c r="W361" i="25"/>
  <c r="X361" i="25"/>
  <c r="Y361" i="25"/>
  <c r="Z361" i="25"/>
  <c r="AA361" i="25"/>
  <c r="AB361" i="25"/>
  <c r="AC361" i="25"/>
  <c r="AD361" i="25"/>
  <c r="AE361" i="25"/>
  <c r="AF361" i="25"/>
  <c r="AG361" i="25"/>
  <c r="AH361" i="25"/>
  <c r="S362" i="25"/>
  <c r="T362" i="25"/>
  <c r="U362" i="25"/>
  <c r="V362" i="25"/>
  <c r="W362" i="25"/>
  <c r="X362" i="25"/>
  <c r="Y362" i="25"/>
  <c r="Z362" i="25"/>
  <c r="AA362" i="25"/>
  <c r="AB362" i="25"/>
  <c r="AC362" i="25"/>
  <c r="AD362" i="25"/>
  <c r="AE362" i="25"/>
  <c r="AF362" i="25"/>
  <c r="AG362" i="25"/>
  <c r="AH362" i="25"/>
  <c r="S363" i="25"/>
  <c r="T363" i="25"/>
  <c r="U363" i="25"/>
  <c r="V363" i="25"/>
  <c r="W363" i="25"/>
  <c r="X363" i="25"/>
  <c r="Y363" i="25"/>
  <c r="Z363" i="25"/>
  <c r="AA363" i="25"/>
  <c r="AB363" i="25"/>
  <c r="AC363" i="25"/>
  <c r="AD363" i="25"/>
  <c r="AE363" i="25"/>
  <c r="AF363" i="25"/>
  <c r="AG363" i="25"/>
  <c r="AH363" i="25"/>
  <c r="S364" i="25"/>
  <c r="T364" i="25"/>
  <c r="U364" i="25"/>
  <c r="V364" i="25"/>
  <c r="W364" i="25"/>
  <c r="X364" i="25"/>
  <c r="Y364" i="25"/>
  <c r="Z364" i="25"/>
  <c r="AA364" i="25"/>
  <c r="AB364" i="25"/>
  <c r="AC364" i="25"/>
  <c r="AD364" i="25"/>
  <c r="AE364" i="25"/>
  <c r="AF364" i="25"/>
  <c r="AG364" i="25"/>
  <c r="AH364" i="25"/>
  <c r="S365" i="25"/>
  <c r="T365" i="25"/>
  <c r="U365" i="25"/>
  <c r="V365" i="25"/>
  <c r="W365" i="25"/>
  <c r="X365" i="25"/>
  <c r="Y365" i="25"/>
  <c r="Z365" i="25"/>
  <c r="AA365" i="25"/>
  <c r="AB365" i="25"/>
  <c r="AC365" i="25"/>
  <c r="AD365" i="25"/>
  <c r="AE365" i="25"/>
  <c r="AF365" i="25"/>
  <c r="AG365" i="25"/>
  <c r="AH365" i="25"/>
  <c r="S366" i="25"/>
  <c r="T366" i="25"/>
  <c r="U366" i="25"/>
  <c r="V366" i="25"/>
  <c r="W366" i="25"/>
  <c r="X366" i="25"/>
  <c r="Y366" i="25"/>
  <c r="Z366" i="25"/>
  <c r="AA366" i="25"/>
  <c r="AB366" i="25"/>
  <c r="AC366" i="25"/>
  <c r="AD366" i="25"/>
  <c r="AE366" i="25"/>
  <c r="AF366" i="25"/>
  <c r="AG366" i="25"/>
  <c r="AH366" i="25"/>
  <c r="S367" i="25"/>
  <c r="T367" i="25"/>
  <c r="U367" i="25"/>
  <c r="V367" i="25"/>
  <c r="W367" i="25"/>
  <c r="X367" i="25"/>
  <c r="Y367" i="25"/>
  <c r="Z367" i="25"/>
  <c r="AA367" i="25"/>
  <c r="AB367" i="25"/>
  <c r="AC367" i="25"/>
  <c r="AD367" i="25"/>
  <c r="AE367" i="25"/>
  <c r="AF367" i="25"/>
  <c r="AG367" i="25"/>
  <c r="AH367" i="25"/>
  <c r="S368" i="25"/>
  <c r="T368" i="25"/>
  <c r="U368" i="25"/>
  <c r="V368" i="25"/>
  <c r="W368" i="25"/>
  <c r="X368" i="25"/>
  <c r="Y368" i="25"/>
  <c r="Z368" i="25"/>
  <c r="AA368" i="25"/>
  <c r="AB368" i="25"/>
  <c r="AC368" i="25"/>
  <c r="AD368" i="25"/>
  <c r="AE368" i="25"/>
  <c r="AF368" i="25"/>
  <c r="AG368" i="25"/>
  <c r="AH368" i="25"/>
  <c r="S369" i="25"/>
  <c r="T369" i="25"/>
  <c r="U369" i="25"/>
  <c r="V369" i="25"/>
  <c r="W369" i="25"/>
  <c r="X369" i="25"/>
  <c r="Y369" i="25"/>
  <c r="Z369" i="25"/>
  <c r="AA369" i="25"/>
  <c r="AB369" i="25"/>
  <c r="AC369" i="25"/>
  <c r="AD369" i="25"/>
  <c r="AE369" i="25"/>
  <c r="AF369" i="25"/>
  <c r="AG369" i="25"/>
  <c r="AH369" i="25"/>
  <c r="S370" i="25"/>
  <c r="T370" i="25"/>
  <c r="U370" i="25"/>
  <c r="V370" i="25"/>
  <c r="W370" i="25"/>
  <c r="X370" i="25"/>
  <c r="Y370" i="25"/>
  <c r="Z370" i="25"/>
  <c r="AA370" i="25"/>
  <c r="AB370" i="25"/>
  <c r="AC370" i="25"/>
  <c r="AD370" i="25"/>
  <c r="AE370" i="25"/>
  <c r="AF370" i="25"/>
  <c r="AG370" i="25"/>
  <c r="AH370" i="25"/>
  <c r="S371" i="25"/>
  <c r="T371" i="25"/>
  <c r="U371" i="25"/>
  <c r="V371" i="25"/>
  <c r="W371" i="25"/>
  <c r="X371" i="25"/>
  <c r="Y371" i="25"/>
  <c r="Z371" i="25"/>
  <c r="AA371" i="25"/>
  <c r="AB371" i="25"/>
  <c r="AC371" i="25"/>
  <c r="AD371" i="25"/>
  <c r="AE371" i="25"/>
  <c r="AF371" i="25"/>
  <c r="AG371" i="25"/>
  <c r="AH371" i="25"/>
  <c r="S372" i="25"/>
  <c r="T372" i="25"/>
  <c r="U372" i="25"/>
  <c r="V372" i="25"/>
  <c r="W372" i="25"/>
  <c r="X372" i="25"/>
  <c r="Y372" i="25"/>
  <c r="Z372" i="25"/>
  <c r="AA372" i="25"/>
  <c r="AB372" i="25"/>
  <c r="AC372" i="25"/>
  <c r="AD372" i="25"/>
  <c r="AE372" i="25"/>
  <c r="AF372" i="25"/>
  <c r="AG372" i="25"/>
  <c r="AH372" i="25"/>
  <c r="S373" i="25"/>
  <c r="T373" i="25"/>
  <c r="U373" i="25"/>
  <c r="V373" i="25"/>
  <c r="W373" i="25"/>
  <c r="X373" i="25"/>
  <c r="Y373" i="25"/>
  <c r="Z373" i="25"/>
  <c r="AA373" i="25"/>
  <c r="AB373" i="25"/>
  <c r="AC373" i="25"/>
  <c r="AD373" i="25"/>
  <c r="AE373" i="25"/>
  <c r="AF373" i="25"/>
  <c r="AG373" i="25"/>
  <c r="AH373" i="25"/>
  <c r="S374" i="25"/>
  <c r="T374" i="25"/>
  <c r="U374" i="25"/>
  <c r="V374" i="25"/>
  <c r="W374" i="25"/>
  <c r="X374" i="25"/>
  <c r="Y374" i="25"/>
  <c r="Z374" i="25"/>
  <c r="AA374" i="25"/>
  <c r="AB374" i="25"/>
  <c r="AC374" i="25"/>
  <c r="AD374" i="25"/>
  <c r="AE374" i="25"/>
  <c r="AF374" i="25"/>
  <c r="AG374" i="25"/>
  <c r="AH374" i="25"/>
  <c r="S375" i="25"/>
  <c r="T375" i="25"/>
  <c r="U375" i="25"/>
  <c r="V375" i="25"/>
  <c r="W375" i="25"/>
  <c r="X375" i="25"/>
  <c r="Y375" i="25"/>
  <c r="Z375" i="25"/>
  <c r="AA375" i="25"/>
  <c r="AB375" i="25"/>
  <c r="AC375" i="25"/>
  <c r="AD375" i="25"/>
  <c r="AE375" i="25"/>
  <c r="AF375" i="25"/>
  <c r="AG375" i="25"/>
  <c r="AH375" i="25"/>
  <c r="S376" i="25"/>
  <c r="T376" i="25"/>
  <c r="U376" i="25"/>
  <c r="V376" i="25"/>
  <c r="W376" i="25"/>
  <c r="X376" i="25"/>
  <c r="Y376" i="25"/>
  <c r="Z376" i="25"/>
  <c r="AA376" i="25"/>
  <c r="AB376" i="25"/>
  <c r="AC376" i="25"/>
  <c r="AD376" i="25"/>
  <c r="AE376" i="25"/>
  <c r="AF376" i="25"/>
  <c r="AG376" i="25"/>
  <c r="AH376" i="25"/>
  <c r="S377" i="25"/>
  <c r="T377" i="25"/>
  <c r="U377" i="25"/>
  <c r="V377" i="25"/>
  <c r="W377" i="25"/>
  <c r="X377" i="25"/>
  <c r="Y377" i="25"/>
  <c r="Z377" i="25"/>
  <c r="AA377" i="25"/>
  <c r="AB377" i="25"/>
  <c r="AC377" i="25"/>
  <c r="AD377" i="25"/>
  <c r="AE377" i="25"/>
  <c r="AF377" i="25"/>
  <c r="AG377" i="25"/>
  <c r="AH377" i="25"/>
  <c r="S378" i="25"/>
  <c r="T378" i="25"/>
  <c r="U378" i="25"/>
  <c r="V378" i="25"/>
  <c r="W378" i="25"/>
  <c r="X378" i="25"/>
  <c r="Y378" i="25"/>
  <c r="Z378" i="25"/>
  <c r="AA378" i="25"/>
  <c r="AB378" i="25"/>
  <c r="AC378" i="25"/>
  <c r="AD378" i="25"/>
  <c r="AE378" i="25"/>
  <c r="AF378" i="25"/>
  <c r="AG378" i="25"/>
  <c r="AH378" i="25"/>
  <c r="S379" i="25"/>
  <c r="T379" i="25"/>
  <c r="U379" i="25"/>
  <c r="V379" i="25"/>
  <c r="W379" i="25"/>
  <c r="X379" i="25"/>
  <c r="Y379" i="25"/>
  <c r="Z379" i="25"/>
  <c r="AA379" i="25"/>
  <c r="AB379" i="25"/>
  <c r="AC379" i="25"/>
  <c r="AD379" i="25"/>
  <c r="AE379" i="25"/>
  <c r="AF379" i="25"/>
  <c r="AG379" i="25"/>
  <c r="AH379" i="25"/>
  <c r="S380" i="25"/>
  <c r="T380" i="25"/>
  <c r="U380" i="25"/>
  <c r="V380" i="25"/>
  <c r="W380" i="25"/>
  <c r="X380" i="25"/>
  <c r="Y380" i="25"/>
  <c r="Z380" i="25"/>
  <c r="AA380" i="25"/>
  <c r="AB380" i="25"/>
  <c r="AC380" i="25"/>
  <c r="AD380" i="25"/>
  <c r="AE380" i="25"/>
  <c r="AF380" i="25"/>
  <c r="AG380" i="25"/>
  <c r="AH380" i="25"/>
  <c r="S381" i="25"/>
  <c r="T381" i="25"/>
  <c r="U381" i="25"/>
  <c r="V381" i="25"/>
  <c r="W381" i="25"/>
  <c r="X381" i="25"/>
  <c r="Y381" i="25"/>
  <c r="Z381" i="25"/>
  <c r="AA381" i="25"/>
  <c r="AB381" i="25"/>
  <c r="AC381" i="25"/>
  <c r="AD381" i="25"/>
  <c r="AE381" i="25"/>
  <c r="AF381" i="25"/>
  <c r="AG381" i="25"/>
  <c r="AH381" i="25"/>
  <c r="S382" i="25"/>
  <c r="T382" i="25"/>
  <c r="U382" i="25"/>
  <c r="V382" i="25"/>
  <c r="W382" i="25"/>
  <c r="X382" i="25"/>
  <c r="Y382" i="25"/>
  <c r="Z382" i="25"/>
  <c r="AA382" i="25"/>
  <c r="AB382" i="25"/>
  <c r="AC382" i="25"/>
  <c r="AD382" i="25"/>
  <c r="AE382" i="25"/>
  <c r="AF382" i="25"/>
  <c r="AG382" i="25"/>
  <c r="AH382" i="25"/>
  <c r="S383" i="25"/>
  <c r="T383" i="25"/>
  <c r="U383" i="25"/>
  <c r="V383" i="25"/>
  <c r="W383" i="25"/>
  <c r="X383" i="25"/>
  <c r="Y383" i="25"/>
  <c r="Z383" i="25"/>
  <c r="AA383" i="25"/>
  <c r="AB383" i="25"/>
  <c r="AC383" i="25"/>
  <c r="AD383" i="25"/>
  <c r="AE383" i="25"/>
  <c r="AF383" i="25"/>
  <c r="AG383" i="25"/>
  <c r="AH383" i="25"/>
  <c r="S384" i="25"/>
  <c r="T384" i="25"/>
  <c r="U384" i="25"/>
  <c r="V384" i="25"/>
  <c r="W384" i="25"/>
  <c r="X384" i="25"/>
  <c r="Y384" i="25"/>
  <c r="Z384" i="25"/>
  <c r="AA384" i="25"/>
  <c r="AB384" i="25"/>
  <c r="AC384" i="25"/>
  <c r="AD384" i="25"/>
  <c r="AE384" i="25"/>
  <c r="AF384" i="25"/>
  <c r="AG384" i="25"/>
  <c r="AH384" i="25"/>
  <c r="S385" i="25"/>
  <c r="T385" i="25"/>
  <c r="U385" i="25"/>
  <c r="V385" i="25"/>
  <c r="W385" i="25"/>
  <c r="X385" i="25"/>
  <c r="Y385" i="25"/>
  <c r="Z385" i="25"/>
  <c r="AA385" i="25"/>
  <c r="AB385" i="25"/>
  <c r="AC385" i="25"/>
  <c r="AD385" i="25"/>
  <c r="AE385" i="25"/>
  <c r="AF385" i="25"/>
  <c r="AG385" i="25"/>
  <c r="AH385" i="25"/>
  <c r="S386" i="25"/>
  <c r="T386" i="25"/>
  <c r="U386" i="25"/>
  <c r="V386" i="25"/>
  <c r="W386" i="25"/>
  <c r="X386" i="25"/>
  <c r="Y386" i="25"/>
  <c r="Z386" i="25"/>
  <c r="AA386" i="25"/>
  <c r="AB386" i="25"/>
  <c r="AC386" i="25"/>
  <c r="AD386" i="25"/>
  <c r="AE386" i="25"/>
  <c r="AF386" i="25"/>
  <c r="AG386" i="25"/>
  <c r="AH386" i="25"/>
  <c r="S387" i="25"/>
  <c r="T387" i="25"/>
  <c r="U387" i="25"/>
  <c r="V387" i="25"/>
  <c r="W387" i="25"/>
  <c r="X387" i="25"/>
  <c r="Y387" i="25"/>
  <c r="Z387" i="25"/>
  <c r="AA387" i="25"/>
  <c r="AB387" i="25"/>
  <c r="AC387" i="25"/>
  <c r="AD387" i="25"/>
  <c r="AE387" i="25"/>
  <c r="AF387" i="25"/>
  <c r="AG387" i="25"/>
  <c r="AH387" i="25"/>
  <c r="S388" i="25"/>
  <c r="T388" i="25"/>
  <c r="U388" i="25"/>
  <c r="V388" i="25"/>
  <c r="W388" i="25"/>
  <c r="X388" i="25"/>
  <c r="Y388" i="25"/>
  <c r="Z388" i="25"/>
  <c r="AA388" i="25"/>
  <c r="AB388" i="25"/>
  <c r="AC388" i="25"/>
  <c r="AD388" i="25"/>
  <c r="AE388" i="25"/>
  <c r="AF388" i="25"/>
  <c r="AG388" i="25"/>
  <c r="AH388" i="25"/>
  <c r="S389" i="25"/>
  <c r="T389" i="25"/>
  <c r="U389" i="25"/>
  <c r="V389" i="25"/>
  <c r="W389" i="25"/>
  <c r="X389" i="25"/>
  <c r="Y389" i="25"/>
  <c r="Z389" i="25"/>
  <c r="AA389" i="25"/>
  <c r="AB389" i="25"/>
  <c r="AC389" i="25"/>
  <c r="AD389" i="25"/>
  <c r="AE389" i="25"/>
  <c r="AF389" i="25"/>
  <c r="AG389" i="25"/>
  <c r="AH389" i="25"/>
  <c r="S390" i="25"/>
  <c r="T390" i="25"/>
  <c r="U390" i="25"/>
  <c r="V390" i="25"/>
  <c r="W390" i="25"/>
  <c r="X390" i="25"/>
  <c r="Y390" i="25"/>
  <c r="Z390" i="25"/>
  <c r="AA390" i="25"/>
  <c r="AB390" i="25"/>
  <c r="AC390" i="25"/>
  <c r="AD390" i="25"/>
  <c r="AE390" i="25"/>
  <c r="AF390" i="25"/>
  <c r="AG390" i="25"/>
  <c r="AH390" i="25"/>
  <c r="S391" i="25"/>
  <c r="T391" i="25"/>
  <c r="U391" i="25"/>
  <c r="V391" i="25"/>
  <c r="W391" i="25"/>
  <c r="X391" i="25"/>
  <c r="Y391" i="25"/>
  <c r="Z391" i="25"/>
  <c r="AA391" i="25"/>
  <c r="AB391" i="25"/>
  <c r="AC391" i="25"/>
  <c r="AD391" i="25"/>
  <c r="AE391" i="25"/>
  <c r="AF391" i="25"/>
  <c r="AG391" i="25"/>
  <c r="AH391" i="25"/>
  <c r="S392" i="25"/>
  <c r="T392" i="25"/>
  <c r="U392" i="25"/>
  <c r="V392" i="25"/>
  <c r="W392" i="25"/>
  <c r="X392" i="25"/>
  <c r="Y392" i="25"/>
  <c r="Z392" i="25"/>
  <c r="AA392" i="25"/>
  <c r="AB392" i="25"/>
  <c r="AC392" i="25"/>
  <c r="AD392" i="25"/>
  <c r="AE392" i="25"/>
  <c r="AF392" i="25"/>
  <c r="AG392" i="25"/>
  <c r="AH392" i="25"/>
  <c r="S393" i="25"/>
  <c r="T393" i="25"/>
  <c r="U393" i="25"/>
  <c r="V393" i="25"/>
  <c r="W393" i="25"/>
  <c r="X393" i="25"/>
  <c r="Y393" i="25"/>
  <c r="Z393" i="25"/>
  <c r="AA393" i="25"/>
  <c r="AB393" i="25"/>
  <c r="AC393" i="25"/>
  <c r="AD393" i="25"/>
  <c r="AE393" i="25"/>
  <c r="AF393" i="25"/>
  <c r="AG393" i="25"/>
  <c r="AH393" i="25"/>
  <c r="S394" i="25"/>
  <c r="T394" i="25"/>
  <c r="U394" i="25"/>
  <c r="V394" i="25"/>
  <c r="W394" i="25"/>
  <c r="X394" i="25"/>
  <c r="Y394" i="25"/>
  <c r="Z394" i="25"/>
  <c r="AA394" i="25"/>
  <c r="AB394" i="25"/>
  <c r="AC394" i="25"/>
  <c r="AD394" i="25"/>
  <c r="AE394" i="25"/>
  <c r="AF394" i="25"/>
  <c r="AG394" i="25"/>
  <c r="AH394" i="25"/>
  <c r="S395" i="25"/>
  <c r="T395" i="25"/>
  <c r="U395" i="25"/>
  <c r="V395" i="25"/>
  <c r="W395" i="25"/>
  <c r="X395" i="25"/>
  <c r="Y395" i="25"/>
  <c r="Z395" i="25"/>
  <c r="AA395" i="25"/>
  <c r="AB395" i="25"/>
  <c r="AC395" i="25"/>
  <c r="AD395" i="25"/>
  <c r="AE395" i="25"/>
  <c r="AF395" i="25"/>
  <c r="AG395" i="25"/>
  <c r="AH395" i="25"/>
  <c r="S396" i="25"/>
  <c r="T396" i="25"/>
  <c r="U396" i="25"/>
  <c r="V396" i="25"/>
  <c r="W396" i="25"/>
  <c r="X396" i="25"/>
  <c r="Y396" i="25"/>
  <c r="Z396" i="25"/>
  <c r="AA396" i="25"/>
  <c r="AB396" i="25"/>
  <c r="AC396" i="25"/>
  <c r="AD396" i="25"/>
  <c r="AE396" i="25"/>
  <c r="AF396" i="25"/>
  <c r="AG396" i="25"/>
  <c r="AH396" i="25"/>
  <c r="S397" i="25"/>
  <c r="T397" i="25"/>
  <c r="U397" i="25"/>
  <c r="V397" i="25"/>
  <c r="W397" i="25"/>
  <c r="X397" i="25"/>
  <c r="Y397" i="25"/>
  <c r="Z397" i="25"/>
  <c r="AA397" i="25"/>
  <c r="AB397" i="25"/>
  <c r="AC397" i="25"/>
  <c r="AD397" i="25"/>
  <c r="AE397" i="25"/>
  <c r="AF397" i="25"/>
  <c r="AG397" i="25"/>
  <c r="AH397" i="25"/>
  <c r="S398" i="25"/>
  <c r="T398" i="25"/>
  <c r="U398" i="25"/>
  <c r="V398" i="25"/>
  <c r="W398" i="25"/>
  <c r="X398" i="25"/>
  <c r="Y398" i="25"/>
  <c r="Z398" i="25"/>
  <c r="AA398" i="25"/>
  <c r="AB398" i="25"/>
  <c r="AC398" i="25"/>
  <c r="AD398" i="25"/>
  <c r="AE398" i="25"/>
  <c r="AF398" i="25"/>
  <c r="AG398" i="25"/>
  <c r="AH398" i="25"/>
  <c r="S399" i="25"/>
  <c r="T399" i="25"/>
  <c r="U399" i="25"/>
  <c r="V399" i="25"/>
  <c r="W399" i="25"/>
  <c r="X399" i="25"/>
  <c r="Y399" i="25"/>
  <c r="Z399" i="25"/>
  <c r="AA399" i="25"/>
  <c r="AB399" i="25"/>
  <c r="AC399" i="25"/>
  <c r="AD399" i="25"/>
  <c r="AE399" i="25"/>
  <c r="AF399" i="25"/>
  <c r="AG399" i="25"/>
  <c r="AH399" i="25"/>
  <c r="S400" i="25"/>
  <c r="T400" i="25"/>
  <c r="U400" i="25"/>
  <c r="V400" i="25"/>
  <c r="W400" i="25"/>
  <c r="X400" i="25"/>
  <c r="Y400" i="25"/>
  <c r="Z400" i="25"/>
  <c r="AA400" i="25"/>
  <c r="AB400" i="25"/>
  <c r="AC400" i="25"/>
  <c r="AD400" i="25"/>
  <c r="AE400" i="25"/>
  <c r="AF400" i="25"/>
  <c r="AG400" i="25"/>
  <c r="AH400" i="25"/>
  <c r="S401" i="25"/>
  <c r="T401" i="25"/>
  <c r="U401" i="25"/>
  <c r="V401" i="25"/>
  <c r="W401" i="25"/>
  <c r="X401" i="25"/>
  <c r="Y401" i="25"/>
  <c r="Z401" i="25"/>
  <c r="AA401" i="25"/>
  <c r="AB401" i="25"/>
  <c r="AC401" i="25"/>
  <c r="AD401" i="25"/>
  <c r="AE401" i="25"/>
  <c r="AF401" i="25"/>
  <c r="AG401" i="25"/>
  <c r="AH401" i="25"/>
  <c r="S402" i="25"/>
  <c r="T402" i="25"/>
  <c r="U402" i="25"/>
  <c r="V402" i="25"/>
  <c r="W402" i="25"/>
  <c r="X402" i="25"/>
  <c r="Y402" i="25"/>
  <c r="Z402" i="25"/>
  <c r="AA402" i="25"/>
  <c r="AB402" i="25"/>
  <c r="AC402" i="25"/>
  <c r="AD402" i="25"/>
  <c r="AE402" i="25"/>
  <c r="AF402" i="25"/>
  <c r="AG402" i="25"/>
  <c r="AH402" i="25"/>
  <c r="S403" i="25"/>
  <c r="T403" i="25"/>
  <c r="U403" i="25"/>
  <c r="V403" i="25"/>
  <c r="W403" i="25"/>
  <c r="X403" i="25"/>
  <c r="Y403" i="25"/>
  <c r="Z403" i="25"/>
  <c r="AA403" i="25"/>
  <c r="AB403" i="25"/>
  <c r="AC403" i="25"/>
  <c r="AD403" i="25"/>
  <c r="AE403" i="25"/>
  <c r="AF403" i="25"/>
  <c r="AG403" i="25"/>
  <c r="AH403" i="25"/>
  <c r="S404" i="25"/>
  <c r="T404" i="25"/>
  <c r="U404" i="25"/>
  <c r="V404" i="25"/>
  <c r="W404" i="25"/>
  <c r="X404" i="25"/>
  <c r="Y404" i="25"/>
  <c r="Z404" i="25"/>
  <c r="AA404" i="25"/>
  <c r="AB404" i="25"/>
  <c r="AC404" i="25"/>
  <c r="AD404" i="25"/>
  <c r="AE404" i="25"/>
  <c r="AF404" i="25"/>
  <c r="AG404" i="25"/>
  <c r="AH404" i="25"/>
  <c r="S405" i="25"/>
  <c r="T405" i="25"/>
  <c r="U405" i="25"/>
  <c r="V405" i="25"/>
  <c r="W405" i="25"/>
  <c r="X405" i="25"/>
  <c r="Y405" i="25"/>
  <c r="Z405" i="25"/>
  <c r="AA405" i="25"/>
  <c r="AB405" i="25"/>
  <c r="AC405" i="25"/>
  <c r="AD405" i="25"/>
  <c r="AE405" i="25"/>
  <c r="AF405" i="25"/>
  <c r="AG405" i="25"/>
  <c r="AH405" i="25"/>
  <c r="S406" i="25"/>
  <c r="T406" i="25"/>
  <c r="U406" i="25"/>
  <c r="V406" i="25"/>
  <c r="W406" i="25"/>
  <c r="X406" i="25"/>
  <c r="Y406" i="25"/>
  <c r="Z406" i="25"/>
  <c r="AA406" i="25"/>
  <c r="AB406" i="25"/>
  <c r="AC406" i="25"/>
  <c r="AD406" i="25"/>
  <c r="AE406" i="25"/>
  <c r="AF406" i="25"/>
  <c r="AG406" i="25"/>
  <c r="AH406" i="25"/>
  <c r="S407" i="25"/>
  <c r="T407" i="25"/>
  <c r="U407" i="25"/>
  <c r="V407" i="25"/>
  <c r="W407" i="25"/>
  <c r="X407" i="25"/>
  <c r="Y407" i="25"/>
  <c r="Z407" i="25"/>
  <c r="AA407" i="25"/>
  <c r="AB407" i="25"/>
  <c r="AC407" i="25"/>
  <c r="AD407" i="25"/>
  <c r="AE407" i="25"/>
  <c r="AF407" i="25"/>
  <c r="AG407" i="25"/>
  <c r="AH407" i="25"/>
  <c r="S408" i="25"/>
  <c r="T408" i="25"/>
  <c r="U408" i="25"/>
  <c r="V408" i="25"/>
  <c r="W408" i="25"/>
  <c r="X408" i="25"/>
  <c r="Y408" i="25"/>
  <c r="Z408" i="25"/>
  <c r="AA408" i="25"/>
  <c r="AB408" i="25"/>
  <c r="AC408" i="25"/>
  <c r="AD408" i="25"/>
  <c r="AE408" i="25"/>
  <c r="AF408" i="25"/>
  <c r="AG408" i="25"/>
  <c r="AH408" i="25"/>
  <c r="S409" i="25"/>
  <c r="T409" i="25"/>
  <c r="U409" i="25"/>
  <c r="V409" i="25"/>
  <c r="W409" i="25"/>
  <c r="X409" i="25"/>
  <c r="Y409" i="25"/>
  <c r="Z409" i="25"/>
  <c r="AA409" i="25"/>
  <c r="AB409" i="25"/>
  <c r="AC409" i="25"/>
  <c r="AD409" i="25"/>
  <c r="AE409" i="25"/>
  <c r="AF409" i="25"/>
  <c r="AG409" i="25"/>
  <c r="AH409" i="25"/>
  <c r="S410" i="25"/>
  <c r="T410" i="25"/>
  <c r="U410" i="25"/>
  <c r="V410" i="25"/>
  <c r="W410" i="25"/>
  <c r="X410" i="25"/>
  <c r="Y410" i="25"/>
  <c r="Z410" i="25"/>
  <c r="AA410" i="25"/>
  <c r="AB410" i="25"/>
  <c r="AC410" i="25"/>
  <c r="AD410" i="25"/>
  <c r="AE410" i="25"/>
  <c r="AF410" i="25"/>
  <c r="AG410" i="25"/>
  <c r="AH410" i="25"/>
  <c r="S411" i="25"/>
  <c r="T411" i="25"/>
  <c r="U411" i="25"/>
  <c r="V411" i="25"/>
  <c r="W411" i="25"/>
  <c r="X411" i="25"/>
  <c r="Y411" i="25"/>
  <c r="Z411" i="25"/>
  <c r="AA411" i="25"/>
  <c r="AB411" i="25"/>
  <c r="AC411" i="25"/>
  <c r="AD411" i="25"/>
  <c r="AE411" i="25"/>
  <c r="AF411" i="25"/>
  <c r="AG411" i="25"/>
  <c r="AH411" i="25"/>
  <c r="S412" i="25"/>
  <c r="T412" i="25"/>
  <c r="U412" i="25"/>
  <c r="V412" i="25"/>
  <c r="W412" i="25"/>
  <c r="X412" i="25"/>
  <c r="Y412" i="25"/>
  <c r="Z412" i="25"/>
  <c r="AA412" i="25"/>
  <c r="AB412" i="25"/>
  <c r="AC412" i="25"/>
  <c r="AD412" i="25"/>
  <c r="AE412" i="25"/>
  <c r="AF412" i="25"/>
  <c r="AG412" i="25"/>
  <c r="AH412" i="25"/>
  <c r="S413" i="25"/>
  <c r="T413" i="25"/>
  <c r="U413" i="25"/>
  <c r="V413" i="25"/>
  <c r="W413" i="25"/>
  <c r="X413" i="25"/>
  <c r="Y413" i="25"/>
  <c r="Z413" i="25"/>
  <c r="AA413" i="25"/>
  <c r="AB413" i="25"/>
  <c r="AC413" i="25"/>
  <c r="AD413" i="25"/>
  <c r="AE413" i="25"/>
  <c r="AF413" i="25"/>
  <c r="AG413" i="25"/>
  <c r="AH413" i="25"/>
  <c r="S414" i="25"/>
  <c r="T414" i="25"/>
  <c r="U414" i="25"/>
  <c r="V414" i="25"/>
  <c r="W414" i="25"/>
  <c r="X414" i="25"/>
  <c r="Y414" i="25"/>
  <c r="Z414" i="25"/>
  <c r="AA414" i="25"/>
  <c r="AB414" i="25"/>
  <c r="AC414" i="25"/>
  <c r="AD414" i="25"/>
  <c r="AE414" i="25"/>
  <c r="AF414" i="25"/>
  <c r="AG414" i="25"/>
  <c r="AH414" i="25"/>
  <c r="S415" i="25"/>
  <c r="T415" i="25"/>
  <c r="U415" i="25"/>
  <c r="V415" i="25"/>
  <c r="W415" i="25"/>
  <c r="X415" i="25"/>
  <c r="Y415" i="25"/>
  <c r="Z415" i="25"/>
  <c r="AA415" i="25"/>
  <c r="AB415" i="25"/>
  <c r="AC415" i="25"/>
  <c r="AD415" i="25"/>
  <c r="AE415" i="25"/>
  <c r="AF415" i="25"/>
  <c r="AG415" i="25"/>
  <c r="AH415" i="25"/>
  <c r="S416" i="25"/>
  <c r="T416" i="25"/>
  <c r="U416" i="25"/>
  <c r="V416" i="25"/>
  <c r="W416" i="25"/>
  <c r="X416" i="25"/>
  <c r="Y416" i="25"/>
  <c r="Z416" i="25"/>
  <c r="AA416" i="25"/>
  <c r="AB416" i="25"/>
  <c r="AC416" i="25"/>
  <c r="AD416" i="25"/>
  <c r="AE416" i="25"/>
  <c r="AF416" i="25"/>
  <c r="AG416" i="25"/>
  <c r="AH416" i="25"/>
  <c r="S417" i="25"/>
  <c r="T417" i="25"/>
  <c r="U417" i="25"/>
  <c r="V417" i="25"/>
  <c r="W417" i="25"/>
  <c r="X417" i="25"/>
  <c r="Y417" i="25"/>
  <c r="Z417" i="25"/>
  <c r="AA417" i="25"/>
  <c r="AB417" i="25"/>
  <c r="AC417" i="25"/>
  <c r="AD417" i="25"/>
  <c r="AE417" i="25"/>
  <c r="AF417" i="25"/>
  <c r="AG417" i="25"/>
  <c r="AH417" i="25"/>
  <c r="S418" i="25"/>
  <c r="T418" i="25"/>
  <c r="U418" i="25"/>
  <c r="V418" i="25"/>
  <c r="W418" i="25"/>
  <c r="X418" i="25"/>
  <c r="Y418" i="25"/>
  <c r="Z418" i="25"/>
  <c r="AA418" i="25"/>
  <c r="AB418" i="25"/>
  <c r="AC418" i="25"/>
  <c r="AD418" i="25"/>
  <c r="AE418" i="25"/>
  <c r="AF418" i="25"/>
  <c r="AG418" i="25"/>
  <c r="AH418" i="25"/>
  <c r="S419" i="25"/>
  <c r="T419" i="25"/>
  <c r="U419" i="25"/>
  <c r="V419" i="25"/>
  <c r="W419" i="25"/>
  <c r="X419" i="25"/>
  <c r="Y419" i="25"/>
  <c r="Z419" i="25"/>
  <c r="AA419" i="25"/>
  <c r="AB419" i="25"/>
  <c r="AC419" i="25"/>
  <c r="AD419" i="25"/>
  <c r="AE419" i="25"/>
  <c r="AF419" i="25"/>
  <c r="AG419" i="25"/>
  <c r="AH419" i="25"/>
  <c r="S420" i="25"/>
  <c r="T420" i="25"/>
  <c r="U420" i="25"/>
  <c r="V420" i="25"/>
  <c r="W420" i="25"/>
  <c r="X420" i="25"/>
  <c r="Y420" i="25"/>
  <c r="Z420" i="25"/>
  <c r="AA420" i="25"/>
  <c r="AB420" i="25"/>
  <c r="AC420" i="25"/>
  <c r="AD420" i="25"/>
  <c r="AE420" i="25"/>
  <c r="AF420" i="25"/>
  <c r="AG420" i="25"/>
  <c r="AH420" i="25"/>
  <c r="S421" i="25"/>
  <c r="T421" i="25"/>
  <c r="U421" i="25"/>
  <c r="V421" i="25"/>
  <c r="W421" i="25"/>
  <c r="X421" i="25"/>
  <c r="Y421" i="25"/>
  <c r="Z421" i="25"/>
  <c r="AA421" i="25"/>
  <c r="AB421" i="25"/>
  <c r="AC421" i="25"/>
  <c r="AD421" i="25"/>
  <c r="AE421" i="25"/>
  <c r="AF421" i="25"/>
  <c r="AG421" i="25"/>
  <c r="AH421" i="25"/>
  <c r="S422" i="25"/>
  <c r="T422" i="25"/>
  <c r="U422" i="25"/>
  <c r="V422" i="25"/>
  <c r="W422" i="25"/>
  <c r="X422" i="25"/>
  <c r="Y422" i="25"/>
  <c r="Z422" i="25"/>
  <c r="AA422" i="25"/>
  <c r="AB422" i="25"/>
  <c r="AC422" i="25"/>
  <c r="AD422" i="25"/>
  <c r="AE422" i="25"/>
  <c r="AF422" i="25"/>
  <c r="AG422" i="25"/>
  <c r="AH422" i="25"/>
  <c r="S423" i="25"/>
  <c r="T423" i="25"/>
  <c r="U423" i="25"/>
  <c r="V423" i="25"/>
  <c r="W423" i="25"/>
  <c r="X423" i="25"/>
  <c r="Y423" i="25"/>
  <c r="Z423" i="25"/>
  <c r="AA423" i="25"/>
  <c r="AB423" i="25"/>
  <c r="AC423" i="25"/>
  <c r="AD423" i="25"/>
  <c r="AE423" i="25"/>
  <c r="AF423" i="25"/>
  <c r="AG423" i="25"/>
  <c r="AH423" i="25"/>
  <c r="S424" i="25"/>
  <c r="T424" i="25"/>
  <c r="U424" i="25"/>
  <c r="V424" i="25"/>
  <c r="W424" i="25"/>
  <c r="X424" i="25"/>
  <c r="Y424" i="25"/>
  <c r="Z424" i="25"/>
  <c r="AA424" i="25"/>
  <c r="AB424" i="25"/>
  <c r="AC424" i="25"/>
  <c r="AD424" i="25"/>
  <c r="AE424" i="25"/>
  <c r="AF424" i="25"/>
  <c r="AG424" i="25"/>
  <c r="AH424" i="25"/>
  <c r="S425" i="25"/>
  <c r="T425" i="25"/>
  <c r="U425" i="25"/>
  <c r="V425" i="25"/>
  <c r="W425" i="25"/>
  <c r="X425" i="25"/>
  <c r="Y425" i="25"/>
  <c r="Z425" i="25"/>
  <c r="AA425" i="25"/>
  <c r="AB425" i="25"/>
  <c r="AC425" i="25"/>
  <c r="AD425" i="25"/>
  <c r="AE425" i="25"/>
  <c r="AF425" i="25"/>
  <c r="AG425" i="25"/>
  <c r="AH425" i="25"/>
  <c r="S426" i="25"/>
  <c r="T426" i="25"/>
  <c r="U426" i="25"/>
  <c r="V426" i="25"/>
  <c r="W426" i="25"/>
  <c r="X426" i="25"/>
  <c r="Y426" i="25"/>
  <c r="Z426" i="25"/>
  <c r="AA426" i="25"/>
  <c r="AB426" i="25"/>
  <c r="AC426" i="25"/>
  <c r="AD426" i="25"/>
  <c r="AE426" i="25"/>
  <c r="AF426" i="25"/>
  <c r="AG426" i="25"/>
  <c r="AH426" i="25"/>
  <c r="S427" i="25"/>
  <c r="T427" i="25"/>
  <c r="U427" i="25"/>
  <c r="V427" i="25"/>
  <c r="W427" i="25"/>
  <c r="X427" i="25"/>
  <c r="Y427" i="25"/>
  <c r="Z427" i="25"/>
  <c r="AA427" i="25"/>
  <c r="AB427" i="25"/>
  <c r="AC427" i="25"/>
  <c r="AD427" i="25"/>
  <c r="AE427" i="25"/>
  <c r="AF427" i="25"/>
  <c r="AG427" i="25"/>
  <c r="AH427" i="25"/>
  <c r="S428" i="25"/>
  <c r="T428" i="25"/>
  <c r="U428" i="25"/>
  <c r="V428" i="25"/>
  <c r="W428" i="25"/>
  <c r="X428" i="25"/>
  <c r="Y428" i="25"/>
  <c r="Z428" i="25"/>
  <c r="AA428" i="25"/>
  <c r="AB428" i="25"/>
  <c r="AC428" i="25"/>
  <c r="AD428" i="25"/>
  <c r="AE428" i="25"/>
  <c r="AF428" i="25"/>
  <c r="AG428" i="25"/>
  <c r="AH428" i="25"/>
  <c r="S429" i="25"/>
  <c r="T429" i="25"/>
  <c r="U429" i="25"/>
  <c r="V429" i="25"/>
  <c r="W429" i="25"/>
  <c r="X429" i="25"/>
  <c r="Y429" i="25"/>
  <c r="Z429" i="25"/>
  <c r="AA429" i="25"/>
  <c r="AB429" i="25"/>
  <c r="AC429" i="25"/>
  <c r="AD429" i="25"/>
  <c r="AE429" i="25"/>
  <c r="AF429" i="25"/>
  <c r="AG429" i="25"/>
  <c r="AH429" i="25"/>
  <c r="S430" i="25"/>
  <c r="T430" i="25"/>
  <c r="U430" i="25"/>
  <c r="V430" i="25"/>
  <c r="W430" i="25"/>
  <c r="X430" i="25"/>
  <c r="Y430" i="25"/>
  <c r="Z430" i="25"/>
  <c r="AA430" i="25"/>
  <c r="AB430" i="25"/>
  <c r="AC430" i="25"/>
  <c r="AD430" i="25"/>
  <c r="AE430" i="25"/>
  <c r="AF430" i="25"/>
  <c r="AG430" i="25"/>
  <c r="AH430" i="25"/>
  <c r="S431" i="25"/>
  <c r="T431" i="25"/>
  <c r="U431" i="25"/>
  <c r="V431" i="25"/>
  <c r="W431" i="25"/>
  <c r="X431" i="25"/>
  <c r="Y431" i="25"/>
  <c r="Z431" i="25"/>
  <c r="AA431" i="25"/>
  <c r="AB431" i="25"/>
  <c r="AC431" i="25"/>
  <c r="AD431" i="25"/>
  <c r="AE431" i="25"/>
  <c r="AF431" i="25"/>
  <c r="AG431" i="25"/>
  <c r="AH431" i="25"/>
  <c r="S432" i="25"/>
  <c r="T432" i="25"/>
  <c r="U432" i="25"/>
  <c r="V432" i="25"/>
  <c r="W432" i="25"/>
  <c r="X432" i="25"/>
  <c r="Y432" i="25"/>
  <c r="Z432" i="25"/>
  <c r="AA432" i="25"/>
  <c r="AB432" i="25"/>
  <c r="AC432" i="25"/>
  <c r="AD432" i="25"/>
  <c r="AE432" i="25"/>
  <c r="AF432" i="25"/>
  <c r="AG432" i="25"/>
  <c r="AH432" i="25"/>
  <c r="S433" i="25"/>
  <c r="T433" i="25"/>
  <c r="U433" i="25"/>
  <c r="V433" i="25"/>
  <c r="W433" i="25"/>
  <c r="X433" i="25"/>
  <c r="Y433" i="25"/>
  <c r="Z433" i="25"/>
  <c r="AA433" i="25"/>
  <c r="AB433" i="25"/>
  <c r="AC433" i="25"/>
  <c r="AD433" i="25"/>
  <c r="AE433" i="25"/>
  <c r="AF433" i="25"/>
  <c r="AG433" i="25"/>
  <c r="AH433" i="25"/>
  <c r="S434" i="25"/>
  <c r="T434" i="25"/>
  <c r="U434" i="25"/>
  <c r="V434" i="25"/>
  <c r="W434" i="25"/>
  <c r="X434" i="25"/>
  <c r="Y434" i="25"/>
  <c r="Z434" i="25"/>
  <c r="AA434" i="25"/>
  <c r="AB434" i="25"/>
  <c r="AC434" i="25"/>
  <c r="AD434" i="25"/>
  <c r="AE434" i="25"/>
  <c r="AF434" i="25"/>
  <c r="AG434" i="25"/>
  <c r="AH434" i="25"/>
  <c r="S435" i="25"/>
  <c r="T435" i="25"/>
  <c r="U435" i="25"/>
  <c r="V435" i="25"/>
  <c r="W435" i="25"/>
  <c r="X435" i="25"/>
  <c r="Y435" i="25"/>
  <c r="Z435" i="25"/>
  <c r="AA435" i="25"/>
  <c r="AB435" i="25"/>
  <c r="AC435" i="25"/>
  <c r="AD435" i="25"/>
  <c r="AE435" i="25"/>
  <c r="AF435" i="25"/>
  <c r="AG435" i="25"/>
  <c r="AH435" i="25"/>
  <c r="S436" i="25"/>
  <c r="T436" i="25"/>
  <c r="U436" i="25"/>
  <c r="V436" i="25"/>
  <c r="W436" i="25"/>
  <c r="X436" i="25"/>
  <c r="Y436" i="25"/>
  <c r="Z436" i="25"/>
  <c r="AA436" i="25"/>
  <c r="AB436" i="25"/>
  <c r="AC436" i="25"/>
  <c r="AD436" i="25"/>
  <c r="AE436" i="25"/>
  <c r="AF436" i="25"/>
  <c r="AG436" i="25"/>
  <c r="AH436" i="25"/>
  <c r="S437" i="25"/>
  <c r="T437" i="25"/>
  <c r="U437" i="25"/>
  <c r="V437" i="25"/>
  <c r="W437" i="25"/>
  <c r="X437" i="25"/>
  <c r="Y437" i="25"/>
  <c r="Z437" i="25"/>
  <c r="AA437" i="25"/>
  <c r="AB437" i="25"/>
  <c r="AC437" i="25"/>
  <c r="AD437" i="25"/>
  <c r="AE437" i="25"/>
  <c r="AF437" i="25"/>
  <c r="AG437" i="25"/>
  <c r="AH437" i="25"/>
  <c r="S438" i="25"/>
  <c r="T438" i="25"/>
  <c r="U438" i="25"/>
  <c r="V438" i="25"/>
  <c r="W438" i="25"/>
  <c r="X438" i="25"/>
  <c r="Y438" i="25"/>
  <c r="Z438" i="25"/>
  <c r="AA438" i="25"/>
  <c r="AB438" i="25"/>
  <c r="AC438" i="25"/>
  <c r="AD438" i="25"/>
  <c r="AE438" i="25"/>
  <c r="AF438" i="25"/>
  <c r="AG438" i="25"/>
  <c r="AH438" i="25"/>
  <c r="S439" i="25"/>
  <c r="T439" i="25"/>
  <c r="U439" i="25"/>
  <c r="V439" i="25"/>
  <c r="W439" i="25"/>
  <c r="X439" i="25"/>
  <c r="Y439" i="25"/>
  <c r="Z439" i="25"/>
  <c r="AA439" i="25"/>
  <c r="AB439" i="25"/>
  <c r="AC439" i="25"/>
  <c r="AD439" i="25"/>
  <c r="AE439" i="25"/>
  <c r="AF439" i="25"/>
  <c r="AG439" i="25"/>
  <c r="AH439" i="25"/>
  <c r="S440" i="25"/>
  <c r="T440" i="25"/>
  <c r="U440" i="25"/>
  <c r="V440" i="25"/>
  <c r="W440" i="25"/>
  <c r="X440" i="25"/>
  <c r="Y440" i="25"/>
  <c r="Z440" i="25"/>
  <c r="AA440" i="25"/>
  <c r="AB440" i="25"/>
  <c r="AC440" i="25"/>
  <c r="AD440" i="25"/>
  <c r="AE440" i="25"/>
  <c r="AF440" i="25"/>
  <c r="AG440" i="25"/>
  <c r="AH440" i="25"/>
  <c r="S441" i="25"/>
  <c r="T441" i="25"/>
  <c r="U441" i="25"/>
  <c r="V441" i="25"/>
  <c r="W441" i="25"/>
  <c r="X441" i="25"/>
  <c r="Y441" i="25"/>
  <c r="Z441" i="25"/>
  <c r="AA441" i="25"/>
  <c r="AB441" i="25"/>
  <c r="AC441" i="25"/>
  <c r="AD441" i="25"/>
  <c r="AE441" i="25"/>
  <c r="AF441" i="25"/>
  <c r="AG441" i="25"/>
  <c r="AH441" i="25"/>
  <c r="S442" i="25"/>
  <c r="T442" i="25"/>
  <c r="U442" i="25"/>
  <c r="V442" i="25"/>
  <c r="W442" i="25"/>
  <c r="X442" i="25"/>
  <c r="Y442" i="25"/>
  <c r="Z442" i="25"/>
  <c r="AA442" i="25"/>
  <c r="AB442" i="25"/>
  <c r="AC442" i="25"/>
  <c r="AD442" i="25"/>
  <c r="AE442" i="25"/>
  <c r="AF442" i="25"/>
  <c r="AG442" i="25"/>
  <c r="AH442" i="25"/>
  <c r="S443" i="25"/>
  <c r="T443" i="25"/>
  <c r="U443" i="25"/>
  <c r="V443" i="25"/>
  <c r="W443" i="25"/>
  <c r="X443" i="25"/>
  <c r="Y443" i="25"/>
  <c r="Z443" i="25"/>
  <c r="AA443" i="25"/>
  <c r="AB443" i="25"/>
  <c r="AC443" i="25"/>
  <c r="AD443" i="25"/>
  <c r="AE443" i="25"/>
  <c r="AF443" i="25"/>
  <c r="AG443" i="25"/>
  <c r="AH443" i="25"/>
  <c r="S444" i="25"/>
  <c r="T444" i="25"/>
  <c r="U444" i="25"/>
  <c r="V444" i="25"/>
  <c r="W444" i="25"/>
  <c r="X444" i="25"/>
  <c r="Y444" i="25"/>
  <c r="Z444" i="25"/>
  <c r="AA444" i="25"/>
  <c r="AB444" i="25"/>
  <c r="AC444" i="25"/>
  <c r="AD444" i="25"/>
  <c r="AE444" i="25"/>
  <c r="AF444" i="25"/>
  <c r="AG444" i="25"/>
  <c r="AH444" i="25"/>
  <c r="S445" i="25"/>
  <c r="T445" i="25"/>
  <c r="U445" i="25"/>
  <c r="V445" i="25"/>
  <c r="W445" i="25"/>
  <c r="X445" i="25"/>
  <c r="Y445" i="25"/>
  <c r="Z445" i="25"/>
  <c r="AA445" i="25"/>
  <c r="AB445" i="25"/>
  <c r="AC445" i="25"/>
  <c r="AD445" i="25"/>
  <c r="AE445" i="25"/>
  <c r="AF445" i="25"/>
  <c r="AG445" i="25"/>
  <c r="AH445" i="25"/>
  <c r="S446" i="25"/>
  <c r="T446" i="25"/>
  <c r="U446" i="25"/>
  <c r="V446" i="25"/>
  <c r="W446" i="25"/>
  <c r="X446" i="25"/>
  <c r="Y446" i="25"/>
  <c r="Z446" i="25"/>
  <c r="AA446" i="25"/>
  <c r="AB446" i="25"/>
  <c r="AC446" i="25"/>
  <c r="AD446" i="25"/>
  <c r="AE446" i="25"/>
  <c r="AF446" i="25"/>
  <c r="AG446" i="25"/>
  <c r="AH446" i="25"/>
  <c r="S447" i="25"/>
  <c r="T447" i="25"/>
  <c r="U447" i="25"/>
  <c r="V447" i="25"/>
  <c r="W447" i="25"/>
  <c r="X447" i="25"/>
  <c r="Y447" i="25"/>
  <c r="Z447" i="25"/>
  <c r="AA447" i="25"/>
  <c r="AB447" i="25"/>
  <c r="AC447" i="25"/>
  <c r="AD447" i="25"/>
  <c r="AE447" i="25"/>
  <c r="AF447" i="25"/>
  <c r="AG447" i="25"/>
  <c r="AH447" i="25"/>
  <c r="S448" i="25"/>
  <c r="T448" i="25"/>
  <c r="U448" i="25"/>
  <c r="V448" i="25"/>
  <c r="W448" i="25"/>
  <c r="X448" i="25"/>
  <c r="Y448" i="25"/>
  <c r="Z448" i="25"/>
  <c r="AA448" i="25"/>
  <c r="AB448" i="25"/>
  <c r="AC448" i="25"/>
  <c r="AD448" i="25"/>
  <c r="AE448" i="25"/>
  <c r="AF448" i="25"/>
  <c r="AG448" i="25"/>
  <c r="AH448" i="25"/>
  <c r="S449" i="25"/>
  <c r="T449" i="25"/>
  <c r="U449" i="25"/>
  <c r="V449" i="25"/>
  <c r="W449" i="25"/>
  <c r="X449" i="25"/>
  <c r="Y449" i="25"/>
  <c r="Z449" i="25"/>
  <c r="AA449" i="25"/>
  <c r="AB449" i="25"/>
  <c r="AC449" i="25"/>
  <c r="AD449" i="25"/>
  <c r="AE449" i="25"/>
  <c r="AF449" i="25"/>
  <c r="AG449" i="25"/>
  <c r="AH449" i="25"/>
  <c r="S450" i="25"/>
  <c r="T450" i="25"/>
  <c r="U450" i="25"/>
  <c r="V450" i="25"/>
  <c r="W450" i="25"/>
  <c r="X450" i="25"/>
  <c r="Y450" i="25"/>
  <c r="Z450" i="25"/>
  <c r="AA450" i="25"/>
  <c r="AB450" i="25"/>
  <c r="AC450" i="25"/>
  <c r="AD450" i="25"/>
  <c r="AE450" i="25"/>
  <c r="AF450" i="25"/>
  <c r="AG450" i="25"/>
  <c r="AH450" i="25"/>
  <c r="S451" i="25"/>
  <c r="T451" i="25"/>
  <c r="U451" i="25"/>
  <c r="V451" i="25"/>
  <c r="W451" i="25"/>
  <c r="X451" i="25"/>
  <c r="Y451" i="25"/>
  <c r="Z451" i="25"/>
  <c r="AA451" i="25"/>
  <c r="AB451" i="25"/>
  <c r="AC451" i="25"/>
  <c r="AD451" i="25"/>
  <c r="AE451" i="25"/>
  <c r="AF451" i="25"/>
  <c r="AG451" i="25"/>
  <c r="AH451" i="25"/>
  <c r="S452" i="25"/>
  <c r="T452" i="25"/>
  <c r="U452" i="25"/>
  <c r="V452" i="25"/>
  <c r="W452" i="25"/>
  <c r="X452" i="25"/>
  <c r="Y452" i="25"/>
  <c r="Z452" i="25"/>
  <c r="AA452" i="25"/>
  <c r="AB452" i="25"/>
  <c r="AC452" i="25"/>
  <c r="AD452" i="25"/>
  <c r="AE452" i="25"/>
  <c r="AF452" i="25"/>
  <c r="AG452" i="25"/>
  <c r="AH452" i="25"/>
  <c r="S453" i="25"/>
  <c r="T453" i="25"/>
  <c r="U453" i="25"/>
  <c r="V453" i="25"/>
  <c r="W453" i="25"/>
  <c r="X453" i="25"/>
  <c r="Y453" i="25"/>
  <c r="Z453" i="25"/>
  <c r="AA453" i="25"/>
  <c r="AB453" i="25"/>
  <c r="AC453" i="25"/>
  <c r="AD453" i="25"/>
  <c r="AE453" i="25"/>
  <c r="AF453" i="25"/>
  <c r="AG453" i="25"/>
  <c r="AH453" i="25"/>
  <c r="S454" i="25"/>
  <c r="T454" i="25"/>
  <c r="U454" i="25"/>
  <c r="V454" i="25"/>
  <c r="W454" i="25"/>
  <c r="X454" i="25"/>
  <c r="Y454" i="25"/>
  <c r="Z454" i="25"/>
  <c r="AA454" i="25"/>
  <c r="AB454" i="25"/>
  <c r="AC454" i="25"/>
  <c r="AD454" i="25"/>
  <c r="AE454" i="25"/>
  <c r="AF454" i="25"/>
  <c r="AG454" i="25"/>
  <c r="AH454" i="25"/>
  <c r="S455" i="25"/>
  <c r="T455" i="25"/>
  <c r="U455" i="25"/>
  <c r="V455" i="25"/>
  <c r="W455" i="25"/>
  <c r="X455" i="25"/>
  <c r="Y455" i="25"/>
  <c r="Z455" i="25"/>
  <c r="AA455" i="25"/>
  <c r="AB455" i="25"/>
  <c r="AC455" i="25"/>
  <c r="AD455" i="25"/>
  <c r="AE455" i="25"/>
  <c r="AF455" i="25"/>
  <c r="AG455" i="25"/>
  <c r="AH455" i="25"/>
  <c r="S456" i="25"/>
  <c r="T456" i="25"/>
  <c r="U456" i="25"/>
  <c r="V456" i="25"/>
  <c r="W456" i="25"/>
  <c r="X456" i="25"/>
  <c r="Y456" i="25"/>
  <c r="Z456" i="25"/>
  <c r="AA456" i="25"/>
  <c r="AB456" i="25"/>
  <c r="AC456" i="25"/>
  <c r="AD456" i="25"/>
  <c r="AE456" i="25"/>
  <c r="AF456" i="25"/>
  <c r="AG456" i="25"/>
  <c r="AH456" i="25"/>
  <c r="S457" i="25"/>
  <c r="T457" i="25"/>
  <c r="U457" i="25"/>
  <c r="V457" i="25"/>
  <c r="W457" i="25"/>
  <c r="X457" i="25"/>
  <c r="Y457" i="25"/>
  <c r="Z457" i="25"/>
  <c r="AA457" i="25"/>
  <c r="AB457" i="25"/>
  <c r="AC457" i="25"/>
  <c r="AD457" i="25"/>
  <c r="AE457" i="25"/>
  <c r="AF457" i="25"/>
  <c r="AG457" i="25"/>
  <c r="AH457" i="25"/>
  <c r="S458" i="25"/>
  <c r="T458" i="25"/>
  <c r="U458" i="25"/>
  <c r="V458" i="25"/>
  <c r="W458" i="25"/>
  <c r="X458" i="25"/>
  <c r="Y458" i="25"/>
  <c r="Z458" i="25"/>
  <c r="AA458" i="25"/>
  <c r="AB458" i="25"/>
  <c r="AC458" i="25"/>
  <c r="AD458" i="25"/>
  <c r="AE458" i="25"/>
  <c r="AF458" i="25"/>
  <c r="AG458" i="25"/>
  <c r="AH458" i="25"/>
  <c r="S459" i="25"/>
  <c r="T459" i="25"/>
  <c r="U459" i="25"/>
  <c r="V459" i="25"/>
  <c r="W459" i="25"/>
  <c r="X459" i="25"/>
  <c r="Y459" i="25"/>
  <c r="Z459" i="25"/>
  <c r="AA459" i="25"/>
  <c r="AB459" i="25"/>
  <c r="AC459" i="25"/>
  <c r="AD459" i="25"/>
  <c r="AE459" i="25"/>
  <c r="AF459" i="25"/>
  <c r="AG459" i="25"/>
  <c r="AH459" i="25"/>
  <c r="S460" i="25"/>
  <c r="T460" i="25"/>
  <c r="U460" i="25"/>
  <c r="V460" i="25"/>
  <c r="W460" i="25"/>
  <c r="X460" i="25"/>
  <c r="Y460" i="25"/>
  <c r="Z460" i="25"/>
  <c r="AA460" i="25"/>
  <c r="AB460" i="25"/>
  <c r="AC460" i="25"/>
  <c r="AD460" i="25"/>
  <c r="AE460" i="25"/>
  <c r="AF460" i="25"/>
  <c r="AG460" i="25"/>
  <c r="AH460" i="25"/>
  <c r="S461" i="25"/>
  <c r="T461" i="25"/>
  <c r="U461" i="25"/>
  <c r="V461" i="25"/>
  <c r="W461" i="25"/>
  <c r="X461" i="25"/>
  <c r="Y461" i="25"/>
  <c r="Z461" i="25"/>
  <c r="AA461" i="25"/>
  <c r="AB461" i="25"/>
  <c r="AC461" i="25"/>
  <c r="AD461" i="25"/>
  <c r="AE461" i="25"/>
  <c r="AF461" i="25"/>
  <c r="AG461" i="25"/>
  <c r="AH461" i="25"/>
  <c r="S462" i="25"/>
  <c r="T462" i="25"/>
  <c r="U462" i="25"/>
  <c r="V462" i="25"/>
  <c r="W462" i="25"/>
  <c r="X462" i="25"/>
  <c r="Y462" i="25"/>
  <c r="Z462" i="25"/>
  <c r="AA462" i="25"/>
  <c r="AB462" i="25"/>
  <c r="AC462" i="25"/>
  <c r="AD462" i="25"/>
  <c r="AE462" i="25"/>
  <c r="AF462" i="25"/>
  <c r="AG462" i="25"/>
  <c r="AH462" i="25"/>
  <c r="S463" i="25"/>
  <c r="T463" i="25"/>
  <c r="U463" i="25"/>
  <c r="V463" i="25"/>
  <c r="W463" i="25"/>
  <c r="X463" i="25"/>
  <c r="Y463" i="25"/>
  <c r="Z463" i="25"/>
  <c r="AA463" i="25"/>
  <c r="AB463" i="25"/>
  <c r="AC463" i="25"/>
  <c r="AD463" i="25"/>
  <c r="AE463" i="25"/>
  <c r="AF463" i="25"/>
  <c r="AG463" i="25"/>
  <c r="AH463" i="25"/>
  <c r="S464" i="25"/>
  <c r="T464" i="25"/>
  <c r="U464" i="25"/>
  <c r="V464" i="25"/>
  <c r="W464" i="25"/>
  <c r="X464" i="25"/>
  <c r="Y464" i="25"/>
  <c r="Z464" i="25"/>
  <c r="AA464" i="25"/>
  <c r="AB464" i="25"/>
  <c r="AC464" i="25"/>
  <c r="AD464" i="25"/>
  <c r="AE464" i="25"/>
  <c r="AF464" i="25"/>
  <c r="AG464" i="25"/>
  <c r="AH464" i="25"/>
  <c r="S465" i="25"/>
  <c r="T465" i="25"/>
  <c r="U465" i="25"/>
  <c r="V465" i="25"/>
  <c r="W465" i="25"/>
  <c r="X465" i="25"/>
  <c r="Y465" i="25"/>
  <c r="Z465" i="25"/>
  <c r="AA465" i="25"/>
  <c r="AB465" i="25"/>
  <c r="AC465" i="25"/>
  <c r="AD465" i="25"/>
  <c r="AE465" i="25"/>
  <c r="AF465" i="25"/>
  <c r="AG465" i="25"/>
  <c r="AH465" i="25"/>
  <c r="S466" i="25"/>
  <c r="T466" i="25"/>
  <c r="U466" i="25"/>
  <c r="V466" i="25"/>
  <c r="W466" i="25"/>
  <c r="X466" i="25"/>
  <c r="Y466" i="25"/>
  <c r="Z466" i="25"/>
  <c r="AA466" i="25"/>
  <c r="AB466" i="25"/>
  <c r="AC466" i="25"/>
  <c r="AD466" i="25"/>
  <c r="AE466" i="25"/>
  <c r="AF466" i="25"/>
  <c r="AG466" i="25"/>
  <c r="AH466" i="25"/>
  <c r="S467" i="25"/>
  <c r="T467" i="25"/>
  <c r="U467" i="25"/>
  <c r="V467" i="25"/>
  <c r="W467" i="25"/>
  <c r="X467" i="25"/>
  <c r="Y467" i="25"/>
  <c r="Z467" i="25"/>
  <c r="AA467" i="25"/>
  <c r="AB467" i="25"/>
  <c r="AC467" i="25"/>
  <c r="AD467" i="25"/>
  <c r="AE467" i="25"/>
  <c r="AF467" i="25"/>
  <c r="AG467" i="25"/>
  <c r="AH467" i="25"/>
  <c r="S468" i="25"/>
  <c r="T468" i="25"/>
  <c r="U468" i="25"/>
  <c r="V468" i="25"/>
  <c r="W468" i="25"/>
  <c r="X468" i="25"/>
  <c r="Y468" i="25"/>
  <c r="Z468" i="25"/>
  <c r="AA468" i="25"/>
  <c r="AB468" i="25"/>
  <c r="AC468" i="25"/>
  <c r="AD468" i="25"/>
  <c r="AE468" i="25"/>
  <c r="AF468" i="25"/>
  <c r="AG468" i="25"/>
  <c r="AH468" i="25"/>
  <c r="S469" i="25"/>
  <c r="T469" i="25"/>
  <c r="U469" i="25"/>
  <c r="V469" i="25"/>
  <c r="W469" i="25"/>
  <c r="X469" i="25"/>
  <c r="Y469" i="25"/>
  <c r="Z469" i="25"/>
  <c r="AA469" i="25"/>
  <c r="AB469" i="25"/>
  <c r="AC469" i="25"/>
  <c r="AD469" i="25"/>
  <c r="AE469" i="25"/>
  <c r="AF469" i="25"/>
  <c r="AG469" i="25"/>
  <c r="AH469" i="25"/>
  <c r="S470" i="25"/>
  <c r="T470" i="25"/>
  <c r="U470" i="25"/>
  <c r="V470" i="25"/>
  <c r="W470" i="25"/>
  <c r="X470" i="25"/>
  <c r="Y470" i="25"/>
  <c r="Z470" i="25"/>
  <c r="AA470" i="25"/>
  <c r="AB470" i="25"/>
  <c r="AC470" i="25"/>
  <c r="AD470" i="25"/>
  <c r="AE470" i="25"/>
  <c r="AF470" i="25"/>
  <c r="AG470" i="25"/>
  <c r="AH470" i="25"/>
  <c r="S471" i="25"/>
  <c r="T471" i="25"/>
  <c r="U471" i="25"/>
  <c r="V471" i="25"/>
  <c r="W471" i="25"/>
  <c r="X471" i="25"/>
  <c r="Y471" i="25"/>
  <c r="Z471" i="25"/>
  <c r="AA471" i="25"/>
  <c r="AB471" i="25"/>
  <c r="AC471" i="25"/>
  <c r="AD471" i="25"/>
  <c r="AE471" i="25"/>
  <c r="AF471" i="25"/>
  <c r="AG471" i="25"/>
  <c r="AH471" i="25"/>
  <c r="S472" i="25"/>
  <c r="T472" i="25"/>
  <c r="U472" i="25"/>
  <c r="V472" i="25"/>
  <c r="W472" i="25"/>
  <c r="X472" i="25"/>
  <c r="Y472" i="25"/>
  <c r="Z472" i="25"/>
  <c r="AA472" i="25"/>
  <c r="AB472" i="25"/>
  <c r="AC472" i="25"/>
  <c r="AD472" i="25"/>
  <c r="AE472" i="25"/>
  <c r="AF472" i="25"/>
  <c r="AG472" i="25"/>
  <c r="AH472" i="25"/>
  <c r="S473" i="25"/>
  <c r="T473" i="25"/>
  <c r="U473" i="25"/>
  <c r="V473" i="25"/>
  <c r="W473" i="25"/>
  <c r="X473" i="25"/>
  <c r="Y473" i="25"/>
  <c r="Z473" i="25"/>
  <c r="AA473" i="25"/>
  <c r="AB473" i="25"/>
  <c r="AC473" i="25"/>
  <c r="AD473" i="25"/>
  <c r="AE473" i="25"/>
  <c r="AF473" i="25"/>
  <c r="AG473" i="25"/>
  <c r="AH473" i="25"/>
  <c r="S474" i="25"/>
  <c r="T474" i="25"/>
  <c r="U474" i="25"/>
  <c r="V474" i="25"/>
  <c r="W474" i="25"/>
  <c r="X474" i="25"/>
  <c r="Y474" i="25"/>
  <c r="Z474" i="25"/>
  <c r="AA474" i="25"/>
  <c r="AB474" i="25"/>
  <c r="AC474" i="25"/>
  <c r="AD474" i="25"/>
  <c r="AE474" i="25"/>
  <c r="AF474" i="25"/>
  <c r="AG474" i="25"/>
  <c r="AH474" i="25"/>
  <c r="S475" i="25"/>
  <c r="T475" i="25"/>
  <c r="U475" i="25"/>
  <c r="V475" i="25"/>
  <c r="W475" i="25"/>
  <c r="X475" i="25"/>
  <c r="Y475" i="25"/>
  <c r="Z475" i="25"/>
  <c r="AA475" i="25"/>
  <c r="AB475" i="25"/>
  <c r="AC475" i="25"/>
  <c r="AD475" i="25"/>
  <c r="AE475" i="25"/>
  <c r="AF475" i="25"/>
  <c r="AG475" i="25"/>
  <c r="AH475" i="25"/>
  <c r="S476" i="25"/>
  <c r="T476" i="25"/>
  <c r="U476" i="25"/>
  <c r="V476" i="25"/>
  <c r="W476" i="25"/>
  <c r="X476" i="25"/>
  <c r="Y476" i="25"/>
  <c r="Z476" i="25"/>
  <c r="AA476" i="25"/>
  <c r="AB476" i="25"/>
  <c r="AC476" i="25"/>
  <c r="AD476" i="25"/>
  <c r="AE476" i="25"/>
  <c r="AF476" i="25"/>
  <c r="AG476" i="25"/>
  <c r="AH476" i="25"/>
  <c r="S477" i="25"/>
  <c r="T477" i="25"/>
  <c r="U477" i="25"/>
  <c r="V477" i="25"/>
  <c r="W477" i="25"/>
  <c r="X477" i="25"/>
  <c r="Y477" i="25"/>
  <c r="Z477" i="25"/>
  <c r="AA477" i="25"/>
  <c r="AB477" i="25"/>
  <c r="AC477" i="25"/>
  <c r="AD477" i="25"/>
  <c r="AE477" i="25"/>
  <c r="AF477" i="25"/>
  <c r="AG477" i="25"/>
  <c r="AH477" i="25"/>
  <c r="S478" i="25"/>
  <c r="T478" i="25"/>
  <c r="U478" i="25"/>
  <c r="V478" i="25"/>
  <c r="W478" i="25"/>
  <c r="X478" i="25"/>
  <c r="Y478" i="25"/>
  <c r="Z478" i="25"/>
  <c r="AA478" i="25"/>
  <c r="AB478" i="25"/>
  <c r="AC478" i="25"/>
  <c r="AD478" i="25"/>
  <c r="AE478" i="25"/>
  <c r="AF478" i="25"/>
  <c r="AG478" i="25"/>
  <c r="AH478" i="25"/>
  <c r="S479" i="25"/>
  <c r="T479" i="25"/>
  <c r="U479" i="25"/>
  <c r="V479" i="25"/>
  <c r="W479" i="25"/>
  <c r="X479" i="25"/>
  <c r="Y479" i="25"/>
  <c r="Z479" i="25"/>
  <c r="AA479" i="25"/>
  <c r="AB479" i="25"/>
  <c r="AC479" i="25"/>
  <c r="AD479" i="25"/>
  <c r="AE479" i="25"/>
  <c r="AF479" i="25"/>
  <c r="AG479" i="25"/>
  <c r="AH479" i="25"/>
  <c r="S480" i="25"/>
  <c r="T480" i="25"/>
  <c r="U480" i="25"/>
  <c r="V480" i="25"/>
  <c r="W480" i="25"/>
  <c r="X480" i="25"/>
  <c r="Y480" i="25"/>
  <c r="Z480" i="25"/>
  <c r="AA480" i="25"/>
  <c r="AB480" i="25"/>
  <c r="AC480" i="25"/>
  <c r="AD480" i="25"/>
  <c r="AE480" i="25"/>
  <c r="AF480" i="25"/>
  <c r="AG480" i="25"/>
  <c r="AH480" i="25"/>
  <c r="S481" i="25"/>
  <c r="T481" i="25"/>
  <c r="U481" i="25"/>
  <c r="V481" i="25"/>
  <c r="W481" i="25"/>
  <c r="X481" i="25"/>
  <c r="Y481" i="25"/>
  <c r="Z481" i="25"/>
  <c r="AA481" i="25"/>
  <c r="AB481" i="25"/>
  <c r="AC481" i="25"/>
  <c r="AD481" i="25"/>
  <c r="AE481" i="25"/>
  <c r="AF481" i="25"/>
  <c r="AG481" i="25"/>
  <c r="AH481" i="25"/>
  <c r="S482" i="25"/>
  <c r="T482" i="25"/>
  <c r="U482" i="25"/>
  <c r="V482" i="25"/>
  <c r="W482" i="25"/>
  <c r="X482" i="25"/>
  <c r="Y482" i="25"/>
  <c r="Z482" i="25"/>
  <c r="AA482" i="25"/>
  <c r="AB482" i="25"/>
  <c r="AC482" i="25"/>
  <c r="AD482" i="25"/>
  <c r="AE482" i="25"/>
  <c r="AF482" i="25"/>
  <c r="AG482" i="25"/>
  <c r="AH482" i="25"/>
  <c r="S483" i="25"/>
  <c r="T483" i="25"/>
  <c r="U483" i="25"/>
  <c r="V483" i="25"/>
  <c r="W483" i="25"/>
  <c r="X483" i="25"/>
  <c r="Y483" i="25"/>
  <c r="Z483" i="25"/>
  <c r="AA483" i="25"/>
  <c r="AB483" i="25"/>
  <c r="AC483" i="25"/>
  <c r="AD483" i="25"/>
  <c r="AE483" i="25"/>
  <c r="AF483" i="25"/>
  <c r="AG483" i="25"/>
  <c r="AH483" i="25"/>
  <c r="S484" i="25"/>
  <c r="T484" i="25"/>
  <c r="U484" i="25"/>
  <c r="V484" i="25"/>
  <c r="W484" i="25"/>
  <c r="X484" i="25"/>
  <c r="Y484" i="25"/>
  <c r="Z484" i="25"/>
  <c r="AA484" i="25"/>
  <c r="AB484" i="25"/>
  <c r="AC484" i="25"/>
  <c r="AD484" i="25"/>
  <c r="AE484" i="25"/>
  <c r="AF484" i="25"/>
  <c r="AG484" i="25"/>
  <c r="AH484" i="25"/>
  <c r="S485" i="25"/>
  <c r="T485" i="25"/>
  <c r="U485" i="25"/>
  <c r="V485" i="25"/>
  <c r="W485" i="25"/>
  <c r="X485" i="25"/>
  <c r="Y485" i="25"/>
  <c r="Z485" i="25"/>
  <c r="AA485" i="25"/>
  <c r="AB485" i="25"/>
  <c r="AC485" i="25"/>
  <c r="AD485" i="25"/>
  <c r="AE485" i="25"/>
  <c r="AF485" i="25"/>
  <c r="AG485" i="25"/>
  <c r="AH485" i="25"/>
  <c r="S486" i="25"/>
  <c r="T486" i="25"/>
  <c r="U486" i="25"/>
  <c r="V486" i="25"/>
  <c r="W486" i="25"/>
  <c r="X486" i="25"/>
  <c r="Y486" i="25"/>
  <c r="Z486" i="25"/>
  <c r="AA486" i="25"/>
  <c r="AB486" i="25"/>
  <c r="AC486" i="25"/>
  <c r="AD486" i="25"/>
  <c r="AE486" i="25"/>
  <c r="AF486" i="25"/>
  <c r="AG486" i="25"/>
  <c r="AH486" i="25"/>
  <c r="S487" i="25"/>
  <c r="T487" i="25"/>
  <c r="U487" i="25"/>
  <c r="V487" i="25"/>
  <c r="W487" i="25"/>
  <c r="X487" i="25"/>
  <c r="Y487" i="25"/>
  <c r="Z487" i="25"/>
  <c r="AA487" i="25"/>
  <c r="AB487" i="25"/>
  <c r="AC487" i="25"/>
  <c r="AD487" i="25"/>
  <c r="AE487" i="25"/>
  <c r="AF487" i="25"/>
  <c r="AG487" i="25"/>
  <c r="AH487" i="25"/>
  <c r="S488" i="25"/>
  <c r="T488" i="25"/>
  <c r="U488" i="25"/>
  <c r="V488" i="25"/>
  <c r="W488" i="25"/>
  <c r="X488" i="25"/>
  <c r="Y488" i="25"/>
  <c r="Z488" i="25"/>
  <c r="AA488" i="25"/>
  <c r="AB488" i="25"/>
  <c r="AC488" i="25"/>
  <c r="AD488" i="25"/>
  <c r="AE488" i="25"/>
  <c r="AF488" i="25"/>
  <c r="AG488" i="25"/>
  <c r="AH488" i="25"/>
  <c r="S489" i="25"/>
  <c r="T489" i="25"/>
  <c r="U489" i="25"/>
  <c r="V489" i="25"/>
  <c r="W489" i="25"/>
  <c r="X489" i="25"/>
  <c r="Y489" i="25"/>
  <c r="Z489" i="25"/>
  <c r="AA489" i="25"/>
  <c r="AB489" i="25"/>
  <c r="AC489" i="25"/>
  <c r="AD489" i="25"/>
  <c r="AE489" i="25"/>
  <c r="AF489" i="25"/>
  <c r="AG489" i="25"/>
  <c r="AH489" i="25"/>
  <c r="S490" i="25"/>
  <c r="T490" i="25"/>
  <c r="U490" i="25"/>
  <c r="V490" i="25"/>
  <c r="W490" i="25"/>
  <c r="X490" i="25"/>
  <c r="Y490" i="25"/>
  <c r="Z490" i="25"/>
  <c r="AA490" i="25"/>
  <c r="AB490" i="25"/>
  <c r="AC490" i="25"/>
  <c r="AD490" i="25"/>
  <c r="AE490" i="25"/>
  <c r="AF490" i="25"/>
  <c r="AG490" i="25"/>
  <c r="AH490" i="25"/>
  <c r="S491" i="25"/>
  <c r="T491" i="25"/>
  <c r="U491" i="25"/>
  <c r="V491" i="25"/>
  <c r="W491" i="25"/>
  <c r="X491" i="25"/>
  <c r="Y491" i="25"/>
  <c r="Z491" i="25"/>
  <c r="AA491" i="25"/>
  <c r="AB491" i="25"/>
  <c r="AC491" i="25"/>
  <c r="AD491" i="25"/>
  <c r="AE491" i="25"/>
  <c r="AF491" i="25"/>
  <c r="AG491" i="25"/>
  <c r="AH491" i="25"/>
  <c r="S492" i="25"/>
  <c r="T492" i="25"/>
  <c r="U492" i="25"/>
  <c r="V492" i="25"/>
  <c r="W492" i="25"/>
  <c r="X492" i="25"/>
  <c r="Y492" i="25"/>
  <c r="Z492" i="25"/>
  <c r="AA492" i="25"/>
  <c r="AB492" i="25"/>
  <c r="AC492" i="25"/>
  <c r="AD492" i="25"/>
  <c r="AE492" i="25"/>
  <c r="AF492" i="25"/>
  <c r="AG492" i="25"/>
  <c r="AH492" i="25"/>
  <c r="S493" i="25"/>
  <c r="T493" i="25"/>
  <c r="U493" i="25"/>
  <c r="V493" i="25"/>
  <c r="W493" i="25"/>
  <c r="X493" i="25"/>
  <c r="Y493" i="25"/>
  <c r="Z493" i="25"/>
  <c r="AA493" i="25"/>
  <c r="AB493" i="25"/>
  <c r="AC493" i="25"/>
  <c r="AD493" i="25"/>
  <c r="AE493" i="25"/>
  <c r="AF493" i="25"/>
  <c r="AG493" i="25"/>
  <c r="AH493" i="25"/>
  <c r="S494" i="25"/>
  <c r="T494" i="25"/>
  <c r="U494" i="25"/>
  <c r="V494" i="25"/>
  <c r="W494" i="25"/>
  <c r="X494" i="25"/>
  <c r="Y494" i="25"/>
  <c r="Z494" i="25"/>
  <c r="AA494" i="25"/>
  <c r="AB494" i="25"/>
  <c r="AC494" i="25"/>
  <c r="AD494" i="25"/>
  <c r="AE494" i="25"/>
  <c r="AF494" i="25"/>
  <c r="AG494" i="25"/>
  <c r="AH494" i="25"/>
  <c r="S495" i="25"/>
  <c r="T495" i="25"/>
  <c r="U495" i="25"/>
  <c r="V495" i="25"/>
  <c r="W495" i="25"/>
  <c r="X495" i="25"/>
  <c r="Y495" i="25"/>
  <c r="Z495" i="25"/>
  <c r="AA495" i="25"/>
  <c r="AB495" i="25"/>
  <c r="AC495" i="25"/>
  <c r="AD495" i="25"/>
  <c r="AE495" i="25"/>
  <c r="AF495" i="25"/>
  <c r="AG495" i="25"/>
  <c r="AH495" i="25"/>
  <c r="S496" i="25"/>
  <c r="T496" i="25"/>
  <c r="U496" i="25"/>
  <c r="V496" i="25"/>
  <c r="W496" i="25"/>
  <c r="X496" i="25"/>
  <c r="Y496" i="25"/>
  <c r="Z496" i="25"/>
  <c r="AA496" i="25"/>
  <c r="AB496" i="25"/>
  <c r="AC496" i="25"/>
  <c r="AD496" i="25"/>
  <c r="AE496" i="25"/>
  <c r="AF496" i="25"/>
  <c r="AG496" i="25"/>
  <c r="AH496" i="25"/>
  <c r="S497" i="25"/>
  <c r="T497" i="25"/>
  <c r="U497" i="25"/>
  <c r="V497" i="25"/>
  <c r="W497" i="25"/>
  <c r="X497" i="25"/>
  <c r="Y497" i="25"/>
  <c r="Z497" i="25"/>
  <c r="AA497" i="25"/>
  <c r="AB497" i="25"/>
  <c r="AC497" i="25"/>
  <c r="AD497" i="25"/>
  <c r="AE497" i="25"/>
  <c r="AF497" i="25"/>
  <c r="AG497" i="25"/>
  <c r="AH497" i="25"/>
  <c r="S498" i="25"/>
  <c r="T498" i="25"/>
  <c r="U498" i="25"/>
  <c r="V498" i="25"/>
  <c r="W498" i="25"/>
  <c r="X498" i="25"/>
  <c r="Y498" i="25"/>
  <c r="Z498" i="25"/>
  <c r="AA498" i="25"/>
  <c r="AB498" i="25"/>
  <c r="AC498" i="25"/>
  <c r="AD498" i="25"/>
  <c r="AE498" i="25"/>
  <c r="AF498" i="25"/>
  <c r="AG498" i="25"/>
  <c r="AH498" i="25"/>
  <c r="S499" i="25"/>
  <c r="T499" i="25"/>
  <c r="U499" i="25"/>
  <c r="V499" i="25"/>
  <c r="W499" i="25"/>
  <c r="X499" i="25"/>
  <c r="Y499" i="25"/>
  <c r="Z499" i="25"/>
  <c r="AA499" i="25"/>
  <c r="AB499" i="25"/>
  <c r="AC499" i="25"/>
  <c r="AD499" i="25"/>
  <c r="AE499" i="25"/>
  <c r="AF499" i="25"/>
  <c r="AG499" i="25"/>
  <c r="AH499" i="25"/>
  <c r="S500" i="25"/>
  <c r="T500" i="25"/>
  <c r="U500" i="25"/>
  <c r="V500" i="25"/>
  <c r="W500" i="25"/>
  <c r="X500" i="25"/>
  <c r="Y500" i="25"/>
  <c r="Z500" i="25"/>
  <c r="AA500" i="25"/>
  <c r="AB500" i="25"/>
  <c r="AC500" i="25"/>
  <c r="AD500" i="25"/>
  <c r="AE500" i="25"/>
  <c r="AF500" i="25"/>
  <c r="AG500" i="25"/>
  <c r="AH500" i="25"/>
  <c r="S501" i="25"/>
  <c r="T501" i="25"/>
  <c r="U501" i="25"/>
  <c r="V501" i="25"/>
  <c r="W501" i="25"/>
  <c r="X501" i="25"/>
  <c r="Y501" i="25"/>
  <c r="Z501" i="25"/>
  <c r="AA501" i="25"/>
  <c r="AB501" i="25"/>
  <c r="AC501" i="25"/>
  <c r="AD501" i="25"/>
  <c r="AE501" i="25"/>
  <c r="AF501" i="25"/>
  <c r="AG501" i="25"/>
  <c r="AH501" i="25"/>
  <c r="S502" i="25"/>
  <c r="T502" i="25"/>
  <c r="U502" i="25"/>
  <c r="V502" i="25"/>
  <c r="W502" i="25"/>
  <c r="X502" i="25"/>
  <c r="Y502" i="25"/>
  <c r="Z502" i="25"/>
  <c r="AA502" i="25"/>
  <c r="AB502" i="25"/>
  <c r="AC502" i="25"/>
  <c r="AD502" i="25"/>
  <c r="AE502" i="25"/>
  <c r="AF502" i="25"/>
  <c r="AG502" i="25"/>
  <c r="AH502" i="25"/>
  <c r="S503" i="25"/>
  <c r="T503" i="25"/>
  <c r="U503" i="25"/>
  <c r="V503" i="25"/>
  <c r="W503" i="25"/>
  <c r="X503" i="25"/>
  <c r="Y503" i="25"/>
  <c r="Z503" i="25"/>
  <c r="AA503" i="25"/>
  <c r="AB503" i="25"/>
  <c r="AC503" i="25"/>
  <c r="AD503" i="25"/>
  <c r="AE503" i="25"/>
  <c r="AF503" i="25"/>
  <c r="AG503" i="25"/>
  <c r="AH503" i="25"/>
  <c r="S504" i="25"/>
  <c r="T504" i="25"/>
  <c r="U504" i="25"/>
  <c r="V504" i="25"/>
  <c r="W504" i="25"/>
  <c r="X504" i="25"/>
  <c r="Y504" i="25"/>
  <c r="Z504" i="25"/>
  <c r="AA504" i="25"/>
  <c r="AB504" i="25"/>
  <c r="AC504" i="25"/>
  <c r="AD504" i="25"/>
  <c r="AE504" i="25"/>
  <c r="AF504" i="25"/>
  <c r="AG504" i="25"/>
  <c r="AH504" i="25"/>
  <c r="S505" i="25"/>
  <c r="T505" i="25"/>
  <c r="U505" i="25"/>
  <c r="V505" i="25"/>
  <c r="W505" i="25"/>
  <c r="X505" i="25"/>
  <c r="Y505" i="25"/>
  <c r="Z505" i="25"/>
  <c r="AA505" i="25"/>
  <c r="AB505" i="25"/>
  <c r="AC505" i="25"/>
  <c r="AD505" i="25"/>
  <c r="AE505" i="25"/>
  <c r="AF505" i="25"/>
  <c r="AG505" i="25"/>
  <c r="AH505" i="25"/>
  <c r="S506" i="25"/>
  <c r="T506" i="25"/>
  <c r="U506" i="25"/>
  <c r="V506" i="25"/>
  <c r="W506" i="25"/>
  <c r="X506" i="25"/>
  <c r="Y506" i="25"/>
  <c r="Z506" i="25"/>
  <c r="AA506" i="25"/>
  <c r="AB506" i="25"/>
  <c r="AC506" i="25"/>
  <c r="AD506" i="25"/>
  <c r="AE506" i="25"/>
  <c r="AF506" i="25"/>
  <c r="AG506" i="25"/>
  <c r="AH506" i="25"/>
  <c r="S507" i="25"/>
  <c r="T507" i="25"/>
  <c r="U507" i="25"/>
  <c r="V507" i="25"/>
  <c r="W507" i="25"/>
  <c r="X507" i="25"/>
  <c r="Y507" i="25"/>
  <c r="Z507" i="25"/>
  <c r="AA507" i="25"/>
  <c r="AB507" i="25"/>
  <c r="AC507" i="25"/>
  <c r="AD507" i="25"/>
  <c r="AE507" i="25"/>
  <c r="AF507" i="25"/>
  <c r="AG507" i="25"/>
  <c r="AH507" i="25"/>
  <c r="S508" i="25"/>
  <c r="T508" i="25"/>
  <c r="U508" i="25"/>
  <c r="V508" i="25"/>
  <c r="W508" i="25"/>
  <c r="X508" i="25"/>
  <c r="Y508" i="25"/>
  <c r="Z508" i="25"/>
  <c r="AA508" i="25"/>
  <c r="AB508" i="25"/>
  <c r="AC508" i="25"/>
  <c r="AD508" i="25"/>
  <c r="AE508" i="25"/>
  <c r="AF508" i="25"/>
  <c r="AG508" i="25"/>
  <c r="AH508" i="25"/>
  <c r="S509" i="25"/>
  <c r="T509" i="25"/>
  <c r="U509" i="25"/>
  <c r="V509" i="25"/>
  <c r="W509" i="25"/>
  <c r="X509" i="25"/>
  <c r="Y509" i="25"/>
  <c r="Z509" i="25"/>
  <c r="AA509" i="25"/>
  <c r="AB509" i="25"/>
  <c r="AC509" i="25"/>
  <c r="AD509" i="25"/>
  <c r="AE509" i="25"/>
  <c r="AF509" i="25"/>
  <c r="AG509" i="25"/>
  <c r="AH509" i="25"/>
  <c r="S510" i="25"/>
  <c r="T510" i="25"/>
  <c r="U510" i="25"/>
  <c r="V510" i="25"/>
  <c r="W510" i="25"/>
  <c r="X510" i="25"/>
  <c r="Y510" i="25"/>
  <c r="Z510" i="25"/>
  <c r="AA510" i="25"/>
  <c r="AB510" i="25"/>
  <c r="AC510" i="25"/>
  <c r="AD510" i="25"/>
  <c r="AE510" i="25"/>
  <c r="AF510" i="25"/>
  <c r="AG510" i="25"/>
  <c r="AH510" i="25"/>
  <c r="S511" i="25"/>
  <c r="T511" i="25"/>
  <c r="U511" i="25"/>
  <c r="V511" i="25"/>
  <c r="W511" i="25"/>
  <c r="X511" i="25"/>
  <c r="Y511" i="25"/>
  <c r="Z511" i="25"/>
  <c r="AA511" i="25"/>
  <c r="AB511" i="25"/>
  <c r="AC511" i="25"/>
  <c r="AD511" i="25"/>
  <c r="AE511" i="25"/>
  <c r="AF511" i="25"/>
  <c r="AG511" i="25"/>
  <c r="AH511" i="25"/>
  <c r="S512" i="25"/>
  <c r="T512" i="25"/>
  <c r="U512" i="25"/>
  <c r="V512" i="25"/>
  <c r="W512" i="25"/>
  <c r="X512" i="25"/>
  <c r="Y512" i="25"/>
  <c r="Z512" i="25"/>
  <c r="AA512" i="25"/>
  <c r="AB512" i="25"/>
  <c r="AC512" i="25"/>
  <c r="AD512" i="25"/>
  <c r="AE512" i="25"/>
  <c r="AF512" i="25"/>
  <c r="AG512" i="25"/>
  <c r="AH512" i="25"/>
  <c r="S513" i="25"/>
  <c r="T513" i="25"/>
  <c r="U513" i="25"/>
  <c r="V513" i="25"/>
  <c r="W513" i="25"/>
  <c r="X513" i="25"/>
  <c r="Y513" i="25"/>
  <c r="Z513" i="25"/>
  <c r="AA513" i="25"/>
  <c r="AB513" i="25"/>
  <c r="AC513" i="25"/>
  <c r="AD513" i="25"/>
  <c r="AE513" i="25"/>
  <c r="AF513" i="25"/>
  <c r="AG513" i="25"/>
  <c r="AH513" i="25"/>
  <c r="S514" i="25"/>
  <c r="T514" i="25"/>
  <c r="U514" i="25"/>
  <c r="V514" i="25"/>
  <c r="W514" i="25"/>
  <c r="X514" i="25"/>
  <c r="Y514" i="25"/>
  <c r="Z514" i="25"/>
  <c r="AA514" i="25"/>
  <c r="AB514" i="25"/>
  <c r="AC514" i="25"/>
  <c r="AD514" i="25"/>
  <c r="AE514" i="25"/>
  <c r="AF514" i="25"/>
  <c r="AG514" i="25"/>
  <c r="AH514" i="25"/>
  <c r="S515" i="25"/>
  <c r="T515" i="25"/>
  <c r="U515" i="25"/>
  <c r="V515" i="25"/>
  <c r="W515" i="25"/>
  <c r="X515" i="25"/>
  <c r="Y515" i="25"/>
  <c r="Z515" i="25"/>
  <c r="AA515" i="25"/>
  <c r="AB515" i="25"/>
  <c r="AC515" i="25"/>
  <c r="AD515" i="25"/>
  <c r="AE515" i="25"/>
  <c r="AF515" i="25"/>
  <c r="AG515" i="25"/>
  <c r="AH515" i="25"/>
  <c r="S516" i="25"/>
  <c r="T516" i="25"/>
  <c r="U516" i="25"/>
  <c r="V516" i="25"/>
  <c r="W516" i="25"/>
  <c r="X516" i="25"/>
  <c r="Y516" i="25"/>
  <c r="Z516" i="25"/>
  <c r="AA516" i="25"/>
  <c r="AB516" i="25"/>
  <c r="AC516" i="25"/>
  <c r="AD516" i="25"/>
  <c r="AE516" i="25"/>
  <c r="AF516" i="25"/>
  <c r="AG516" i="25"/>
  <c r="AH516" i="25"/>
  <c r="S517" i="25"/>
  <c r="T517" i="25"/>
  <c r="U517" i="25"/>
  <c r="V517" i="25"/>
  <c r="W517" i="25"/>
  <c r="X517" i="25"/>
  <c r="Y517" i="25"/>
  <c r="Z517" i="25"/>
  <c r="AA517" i="25"/>
  <c r="AB517" i="25"/>
  <c r="AC517" i="25"/>
  <c r="AD517" i="25"/>
  <c r="AE517" i="25"/>
  <c r="AF517" i="25"/>
  <c r="AG517" i="25"/>
  <c r="AH517" i="25"/>
  <c r="S518" i="25"/>
  <c r="T518" i="25"/>
  <c r="U518" i="25"/>
  <c r="V518" i="25"/>
  <c r="W518" i="25"/>
  <c r="X518" i="25"/>
  <c r="Y518" i="25"/>
  <c r="Z518" i="25"/>
  <c r="AA518" i="25"/>
  <c r="AB518" i="25"/>
  <c r="AC518" i="25"/>
  <c r="AD518" i="25"/>
  <c r="AE518" i="25"/>
  <c r="AF518" i="25"/>
  <c r="AG518" i="25"/>
  <c r="AH518" i="25"/>
  <c r="S519" i="25"/>
  <c r="T519" i="25"/>
  <c r="U519" i="25"/>
  <c r="V519" i="25"/>
  <c r="W519" i="25"/>
  <c r="X519" i="25"/>
  <c r="Y519" i="25"/>
  <c r="Z519" i="25"/>
  <c r="AA519" i="25"/>
  <c r="AB519" i="25"/>
  <c r="AC519" i="25"/>
  <c r="AD519" i="25"/>
  <c r="AE519" i="25"/>
  <c r="AF519" i="25"/>
  <c r="AG519" i="25"/>
  <c r="AH519" i="25"/>
  <c r="S520" i="25"/>
  <c r="T520" i="25"/>
  <c r="U520" i="25"/>
  <c r="V520" i="25"/>
  <c r="W520" i="25"/>
  <c r="X520" i="25"/>
  <c r="Y520" i="25"/>
  <c r="Z520" i="25"/>
  <c r="AA520" i="25"/>
  <c r="AB520" i="25"/>
  <c r="AC520" i="25"/>
  <c r="AD520" i="25"/>
  <c r="AE520" i="25"/>
  <c r="AF520" i="25"/>
  <c r="AG520" i="25"/>
  <c r="AH520" i="25"/>
  <c r="S521" i="25"/>
  <c r="T521" i="25"/>
  <c r="U521" i="25"/>
  <c r="V521" i="25"/>
  <c r="W521" i="25"/>
  <c r="X521" i="25"/>
  <c r="Y521" i="25"/>
  <c r="Z521" i="25"/>
  <c r="AA521" i="25"/>
  <c r="AB521" i="25"/>
  <c r="AC521" i="25"/>
  <c r="AD521" i="25"/>
  <c r="AE521" i="25"/>
  <c r="AF521" i="25"/>
  <c r="AG521" i="25"/>
  <c r="AH521" i="25"/>
  <c r="S522" i="25"/>
  <c r="T522" i="25"/>
  <c r="U522" i="25"/>
  <c r="V522" i="25"/>
  <c r="W522" i="25"/>
  <c r="X522" i="25"/>
  <c r="Y522" i="25"/>
  <c r="Z522" i="25"/>
  <c r="AA522" i="25"/>
  <c r="AB522" i="25"/>
  <c r="AC522" i="25"/>
  <c r="AD522" i="25"/>
  <c r="AE522" i="25"/>
  <c r="AF522" i="25"/>
  <c r="AG522" i="25"/>
  <c r="AH522" i="25"/>
  <c r="S523" i="25"/>
  <c r="T523" i="25"/>
  <c r="U523" i="25"/>
  <c r="V523" i="25"/>
  <c r="W523" i="25"/>
  <c r="X523" i="25"/>
  <c r="Y523" i="25"/>
  <c r="Z523" i="25"/>
  <c r="AA523" i="25"/>
  <c r="AB523" i="25"/>
  <c r="AC523" i="25"/>
  <c r="AD523" i="25"/>
  <c r="AE523" i="25"/>
  <c r="AF523" i="25"/>
  <c r="AG523" i="25"/>
  <c r="AH523" i="25"/>
  <c r="S524" i="25"/>
  <c r="T524" i="25"/>
  <c r="U524" i="25"/>
  <c r="V524" i="25"/>
  <c r="W524" i="25"/>
  <c r="X524" i="25"/>
  <c r="Y524" i="25"/>
  <c r="Z524" i="25"/>
  <c r="AA524" i="25"/>
  <c r="AB524" i="25"/>
  <c r="AC524" i="25"/>
  <c r="AD524" i="25"/>
  <c r="AE524" i="25"/>
  <c r="AF524" i="25"/>
  <c r="AG524" i="25"/>
  <c r="AH524" i="25"/>
  <c r="S525" i="25"/>
  <c r="T525" i="25"/>
  <c r="U525" i="25"/>
  <c r="V525" i="25"/>
  <c r="W525" i="25"/>
  <c r="X525" i="25"/>
  <c r="Y525" i="25"/>
  <c r="Z525" i="25"/>
  <c r="AA525" i="25"/>
  <c r="AB525" i="25"/>
  <c r="AC525" i="25"/>
  <c r="AD525" i="25"/>
  <c r="AE525" i="25"/>
  <c r="AF525" i="25"/>
  <c r="AG525" i="25"/>
  <c r="AH525" i="25"/>
  <c r="S526" i="25"/>
  <c r="T526" i="25"/>
  <c r="U526" i="25"/>
  <c r="V526" i="25"/>
  <c r="W526" i="25"/>
  <c r="X526" i="25"/>
  <c r="Y526" i="25"/>
  <c r="Z526" i="25"/>
  <c r="AA526" i="25"/>
  <c r="AB526" i="25"/>
  <c r="AC526" i="25"/>
  <c r="AD526" i="25"/>
  <c r="AE526" i="25"/>
  <c r="AF526" i="25"/>
  <c r="AG526" i="25"/>
  <c r="AH526" i="25"/>
  <c r="S527" i="25"/>
  <c r="T527" i="25"/>
  <c r="U527" i="25"/>
  <c r="V527" i="25"/>
  <c r="W527" i="25"/>
  <c r="X527" i="25"/>
  <c r="Y527" i="25"/>
  <c r="Z527" i="25"/>
  <c r="AA527" i="25"/>
  <c r="AB527" i="25"/>
  <c r="AC527" i="25"/>
  <c r="AD527" i="25"/>
  <c r="AE527" i="25"/>
  <c r="AF527" i="25"/>
  <c r="AG527" i="25"/>
  <c r="AH527" i="25"/>
  <c r="S528" i="25"/>
  <c r="T528" i="25"/>
  <c r="U528" i="25"/>
  <c r="V528" i="25"/>
  <c r="W528" i="25"/>
  <c r="X528" i="25"/>
  <c r="Y528" i="25"/>
  <c r="Z528" i="25"/>
  <c r="AA528" i="25"/>
  <c r="AB528" i="25"/>
  <c r="AC528" i="25"/>
  <c r="AD528" i="25"/>
  <c r="AE528" i="25"/>
  <c r="AF528" i="25"/>
  <c r="AG528" i="25"/>
  <c r="AH528" i="25"/>
  <c r="S529" i="25"/>
  <c r="T529" i="25"/>
  <c r="U529" i="25"/>
  <c r="V529" i="25"/>
  <c r="W529" i="25"/>
  <c r="X529" i="25"/>
  <c r="Y529" i="25"/>
  <c r="Z529" i="25"/>
  <c r="AA529" i="25"/>
  <c r="AB529" i="25"/>
  <c r="AC529" i="25"/>
  <c r="AD529" i="25"/>
  <c r="AE529" i="25"/>
  <c r="AF529" i="25"/>
  <c r="AG529" i="25"/>
  <c r="AH529" i="25"/>
  <c r="S530" i="25"/>
  <c r="T530" i="25"/>
  <c r="U530" i="25"/>
  <c r="V530" i="25"/>
  <c r="W530" i="25"/>
  <c r="X530" i="25"/>
  <c r="Y530" i="25"/>
  <c r="Z530" i="25"/>
  <c r="AA530" i="25"/>
  <c r="AB530" i="25"/>
  <c r="AC530" i="25"/>
  <c r="AD530" i="25"/>
  <c r="AE530" i="25"/>
  <c r="AF530" i="25"/>
  <c r="AG530" i="25"/>
  <c r="AH530" i="25"/>
  <c r="S531" i="25"/>
  <c r="T531" i="25"/>
  <c r="U531" i="25"/>
  <c r="V531" i="25"/>
  <c r="W531" i="25"/>
  <c r="X531" i="25"/>
  <c r="Y531" i="25"/>
  <c r="Z531" i="25"/>
  <c r="AA531" i="25"/>
  <c r="AB531" i="25"/>
  <c r="AC531" i="25"/>
  <c r="AD531" i="25"/>
  <c r="AE531" i="25"/>
  <c r="AF531" i="25"/>
  <c r="AG531" i="25"/>
  <c r="AH531" i="25"/>
  <c r="S532" i="25"/>
  <c r="T532" i="25"/>
  <c r="U532" i="25"/>
  <c r="V532" i="25"/>
  <c r="W532" i="25"/>
  <c r="X532" i="25"/>
  <c r="Y532" i="25"/>
  <c r="Z532" i="25"/>
  <c r="AA532" i="25"/>
  <c r="AB532" i="25"/>
  <c r="AC532" i="25"/>
  <c r="AD532" i="25"/>
  <c r="AE532" i="25"/>
  <c r="AF532" i="25"/>
  <c r="AG532" i="25"/>
  <c r="AH532" i="25"/>
  <c r="S533" i="25"/>
  <c r="T533" i="25"/>
  <c r="U533" i="25"/>
  <c r="V533" i="25"/>
  <c r="W533" i="25"/>
  <c r="X533" i="25"/>
  <c r="Y533" i="25"/>
  <c r="Z533" i="25"/>
  <c r="AA533" i="25"/>
  <c r="AB533" i="25"/>
  <c r="AC533" i="25"/>
  <c r="AD533" i="25"/>
  <c r="AE533" i="25"/>
  <c r="AF533" i="25"/>
  <c r="AG533" i="25"/>
  <c r="AH533" i="25"/>
  <c r="S534" i="25"/>
  <c r="T534" i="25"/>
  <c r="U534" i="25"/>
  <c r="V534" i="25"/>
  <c r="W534" i="25"/>
  <c r="X534" i="25"/>
  <c r="Y534" i="25"/>
  <c r="Z534" i="25"/>
  <c r="AA534" i="25"/>
  <c r="AB534" i="25"/>
  <c r="AC534" i="25"/>
  <c r="AD534" i="25"/>
  <c r="AE534" i="25"/>
  <c r="AF534" i="25"/>
  <c r="AG534" i="25"/>
  <c r="AH534" i="25"/>
  <c r="S535" i="25"/>
  <c r="T535" i="25"/>
  <c r="U535" i="25"/>
  <c r="V535" i="25"/>
  <c r="W535" i="25"/>
  <c r="X535" i="25"/>
  <c r="Y535" i="25"/>
  <c r="Z535" i="25"/>
  <c r="AA535" i="25"/>
  <c r="AB535" i="25"/>
  <c r="AC535" i="25"/>
  <c r="AD535" i="25"/>
  <c r="AE535" i="25"/>
  <c r="AF535" i="25"/>
  <c r="AG535" i="25"/>
  <c r="AH535" i="25"/>
  <c r="S536" i="25"/>
  <c r="T536" i="25"/>
  <c r="U536" i="25"/>
  <c r="V536" i="25"/>
  <c r="W536" i="25"/>
  <c r="X536" i="25"/>
  <c r="Y536" i="25"/>
  <c r="Z536" i="25"/>
  <c r="AA536" i="25"/>
  <c r="AB536" i="25"/>
  <c r="AC536" i="25"/>
  <c r="AD536" i="25"/>
  <c r="AE536" i="25"/>
  <c r="AF536" i="25"/>
  <c r="AG536" i="25"/>
  <c r="AH536" i="25"/>
  <c r="S537" i="25"/>
  <c r="T537" i="25"/>
  <c r="U537" i="25"/>
  <c r="V537" i="25"/>
  <c r="W537" i="25"/>
  <c r="X537" i="25"/>
  <c r="Y537" i="25"/>
  <c r="Z537" i="25"/>
  <c r="AA537" i="25"/>
  <c r="AB537" i="25"/>
  <c r="AC537" i="25"/>
  <c r="AD537" i="25"/>
  <c r="AE537" i="25"/>
  <c r="AF537" i="25"/>
  <c r="AG537" i="25"/>
  <c r="AH537" i="25"/>
  <c r="S538" i="25"/>
  <c r="T538" i="25"/>
  <c r="U538" i="25"/>
  <c r="V538" i="25"/>
  <c r="W538" i="25"/>
  <c r="X538" i="25"/>
  <c r="Y538" i="25"/>
  <c r="Z538" i="25"/>
  <c r="AA538" i="25"/>
  <c r="AB538" i="25"/>
  <c r="AC538" i="25"/>
  <c r="AD538" i="25"/>
  <c r="AE538" i="25"/>
  <c r="AF538" i="25"/>
  <c r="AG538" i="25"/>
  <c r="AH538" i="25"/>
  <c r="S539" i="25"/>
  <c r="T539" i="25"/>
  <c r="U539" i="25"/>
  <c r="V539" i="25"/>
  <c r="W539" i="25"/>
  <c r="X539" i="25"/>
  <c r="Y539" i="25"/>
  <c r="Z539" i="25"/>
  <c r="AA539" i="25"/>
  <c r="AB539" i="25"/>
  <c r="AC539" i="25"/>
  <c r="AD539" i="25"/>
  <c r="AE539" i="25"/>
  <c r="AF539" i="25"/>
  <c r="AG539" i="25"/>
  <c r="AH539" i="25"/>
  <c r="S540" i="25"/>
  <c r="T540" i="25"/>
  <c r="U540" i="25"/>
  <c r="V540" i="25"/>
  <c r="W540" i="25"/>
  <c r="X540" i="25"/>
  <c r="Y540" i="25"/>
  <c r="Z540" i="25"/>
  <c r="AA540" i="25"/>
  <c r="AB540" i="25"/>
  <c r="AC540" i="25"/>
  <c r="AD540" i="25"/>
  <c r="AE540" i="25"/>
  <c r="AF540" i="25"/>
  <c r="AG540" i="25"/>
  <c r="AH540" i="25"/>
  <c r="S541" i="25"/>
  <c r="T541" i="25"/>
  <c r="U541" i="25"/>
  <c r="V541" i="25"/>
  <c r="W541" i="25"/>
  <c r="X541" i="25"/>
  <c r="Y541" i="25"/>
  <c r="Z541" i="25"/>
  <c r="AA541" i="25"/>
  <c r="AB541" i="25"/>
  <c r="AC541" i="25"/>
  <c r="AD541" i="25"/>
  <c r="AE541" i="25"/>
  <c r="AF541" i="25"/>
  <c r="AG541" i="25"/>
  <c r="AH541" i="25"/>
  <c r="S542" i="25"/>
  <c r="T542" i="25"/>
  <c r="U542" i="25"/>
  <c r="V542" i="25"/>
  <c r="W542" i="25"/>
  <c r="X542" i="25"/>
  <c r="Y542" i="25"/>
  <c r="Z542" i="25"/>
  <c r="AA542" i="25"/>
  <c r="AB542" i="25"/>
  <c r="AC542" i="25"/>
  <c r="AD542" i="25"/>
  <c r="AE542" i="25"/>
  <c r="AF542" i="25"/>
  <c r="AG542" i="25"/>
  <c r="AH542" i="25"/>
  <c r="S543" i="25"/>
  <c r="T543" i="25"/>
  <c r="U543" i="25"/>
  <c r="V543" i="25"/>
  <c r="W543" i="25"/>
  <c r="X543" i="25"/>
  <c r="Y543" i="25"/>
  <c r="Z543" i="25"/>
  <c r="AA543" i="25"/>
  <c r="AB543" i="25"/>
  <c r="AC543" i="25"/>
  <c r="AD543" i="25"/>
  <c r="AE543" i="25"/>
  <c r="AF543" i="25"/>
  <c r="AG543" i="25"/>
  <c r="AH543" i="25"/>
  <c r="S544" i="25"/>
  <c r="T544" i="25"/>
  <c r="U544" i="25"/>
  <c r="V544" i="25"/>
  <c r="W544" i="25"/>
  <c r="X544" i="25"/>
  <c r="Y544" i="25"/>
  <c r="Z544" i="25"/>
  <c r="AA544" i="25"/>
  <c r="AB544" i="25"/>
  <c r="AC544" i="25"/>
  <c r="AD544" i="25"/>
  <c r="AE544" i="25"/>
  <c r="AF544" i="25"/>
  <c r="AG544" i="25"/>
  <c r="AH544" i="25"/>
  <c r="S545" i="25"/>
  <c r="T545" i="25"/>
  <c r="U545" i="25"/>
  <c r="V545" i="25"/>
  <c r="W545" i="25"/>
  <c r="X545" i="25"/>
  <c r="Y545" i="25"/>
  <c r="Z545" i="25"/>
  <c r="AA545" i="25"/>
  <c r="AB545" i="25"/>
  <c r="AC545" i="25"/>
  <c r="AD545" i="25"/>
  <c r="AE545" i="25"/>
  <c r="AF545" i="25"/>
  <c r="AG545" i="25"/>
  <c r="AH545" i="25"/>
  <c r="S546" i="25"/>
  <c r="T546" i="25"/>
  <c r="U546" i="25"/>
  <c r="V546" i="25"/>
  <c r="W546" i="25"/>
  <c r="X546" i="25"/>
  <c r="Y546" i="25"/>
  <c r="Z546" i="25"/>
  <c r="AA546" i="25"/>
  <c r="AB546" i="25"/>
  <c r="AC546" i="25"/>
  <c r="AD546" i="25"/>
  <c r="AE546" i="25"/>
  <c r="AF546" i="25"/>
  <c r="AG546" i="25"/>
  <c r="AH546" i="25"/>
  <c r="S547" i="25"/>
  <c r="T547" i="25"/>
  <c r="U547" i="25"/>
  <c r="V547" i="25"/>
  <c r="W547" i="25"/>
  <c r="X547" i="25"/>
  <c r="Y547" i="25"/>
  <c r="Z547" i="25"/>
  <c r="AA547" i="25"/>
  <c r="AB547" i="25"/>
  <c r="AC547" i="25"/>
  <c r="AD547" i="25"/>
  <c r="AE547" i="25"/>
  <c r="AF547" i="25"/>
  <c r="AG547" i="25"/>
  <c r="AH547" i="25"/>
  <c r="S548" i="25"/>
  <c r="T548" i="25"/>
  <c r="U548" i="25"/>
  <c r="V548" i="25"/>
  <c r="W548" i="25"/>
  <c r="X548" i="25"/>
  <c r="Y548" i="25"/>
  <c r="Z548" i="25"/>
  <c r="AA548" i="25"/>
  <c r="AB548" i="25"/>
  <c r="AC548" i="25"/>
  <c r="AD548" i="25"/>
  <c r="AE548" i="25"/>
  <c r="AF548" i="25"/>
  <c r="AG548" i="25"/>
  <c r="AH548" i="25"/>
  <c r="S549" i="25"/>
  <c r="T549" i="25"/>
  <c r="U549" i="25"/>
  <c r="V549" i="25"/>
  <c r="W549" i="25"/>
  <c r="X549" i="25"/>
  <c r="Y549" i="25"/>
  <c r="Z549" i="25"/>
  <c r="AA549" i="25"/>
  <c r="AB549" i="25"/>
  <c r="AC549" i="25"/>
  <c r="AD549" i="25"/>
  <c r="AE549" i="25"/>
  <c r="AF549" i="25"/>
  <c r="AG549" i="25"/>
  <c r="AH549" i="25"/>
  <c r="S550" i="25"/>
  <c r="T550" i="25"/>
  <c r="U550" i="25"/>
  <c r="V550" i="25"/>
  <c r="W550" i="25"/>
  <c r="X550" i="25"/>
  <c r="Y550" i="25"/>
  <c r="Z550" i="25"/>
  <c r="AA550" i="25"/>
  <c r="AB550" i="25"/>
  <c r="AC550" i="25"/>
  <c r="AD550" i="25"/>
  <c r="AE550" i="25"/>
  <c r="AF550" i="25"/>
  <c r="AG550" i="25"/>
  <c r="AH550" i="25"/>
  <c r="S551" i="25"/>
  <c r="T551" i="25"/>
  <c r="U551" i="25"/>
  <c r="V551" i="25"/>
  <c r="W551" i="25"/>
  <c r="X551" i="25"/>
  <c r="Y551" i="25"/>
  <c r="Z551" i="25"/>
  <c r="AA551" i="25"/>
  <c r="AB551" i="25"/>
  <c r="AC551" i="25"/>
  <c r="AD551" i="25"/>
  <c r="AE551" i="25"/>
  <c r="AF551" i="25"/>
  <c r="AG551" i="25"/>
  <c r="AH551" i="25"/>
  <c r="S552" i="25"/>
  <c r="T552" i="25"/>
  <c r="U552" i="25"/>
  <c r="V552" i="25"/>
  <c r="W552" i="25"/>
  <c r="X552" i="25"/>
  <c r="Y552" i="25"/>
  <c r="Z552" i="25"/>
  <c r="AA552" i="25"/>
  <c r="AB552" i="25"/>
  <c r="AC552" i="25"/>
  <c r="AD552" i="25"/>
  <c r="AE552" i="25"/>
  <c r="AF552" i="25"/>
  <c r="AG552" i="25"/>
  <c r="AH552" i="25"/>
  <c r="S553" i="25"/>
  <c r="T553" i="25"/>
  <c r="U553" i="25"/>
  <c r="V553" i="25"/>
  <c r="W553" i="25"/>
  <c r="X553" i="25"/>
  <c r="Y553" i="25"/>
  <c r="Z553" i="25"/>
  <c r="AA553" i="25"/>
  <c r="AB553" i="25"/>
  <c r="AC553" i="25"/>
  <c r="AD553" i="25"/>
  <c r="AE553" i="25"/>
  <c r="AF553" i="25"/>
  <c r="AG553" i="25"/>
  <c r="AH553" i="25"/>
  <c r="S554" i="25"/>
  <c r="T554" i="25"/>
  <c r="U554" i="25"/>
  <c r="V554" i="25"/>
  <c r="W554" i="25"/>
  <c r="X554" i="25"/>
  <c r="Y554" i="25"/>
  <c r="Z554" i="25"/>
  <c r="AA554" i="25"/>
  <c r="AB554" i="25"/>
  <c r="AC554" i="25"/>
  <c r="AD554" i="25"/>
  <c r="AE554" i="25"/>
  <c r="AF554" i="25"/>
  <c r="AG554" i="25"/>
  <c r="AH554" i="25"/>
  <c r="S555" i="25"/>
  <c r="T555" i="25"/>
  <c r="U555" i="25"/>
  <c r="V555" i="25"/>
  <c r="W555" i="25"/>
  <c r="X555" i="25"/>
  <c r="Y555" i="25"/>
  <c r="Z555" i="25"/>
  <c r="AA555" i="25"/>
  <c r="AB555" i="25"/>
  <c r="AC555" i="25"/>
  <c r="AD555" i="25"/>
  <c r="AE555" i="25"/>
  <c r="AF555" i="25"/>
  <c r="AG555" i="25"/>
  <c r="AH555" i="25"/>
  <c r="S556" i="25"/>
  <c r="T556" i="25"/>
  <c r="U556" i="25"/>
  <c r="V556" i="25"/>
  <c r="W556" i="25"/>
  <c r="X556" i="25"/>
  <c r="Y556" i="25"/>
  <c r="Z556" i="25"/>
  <c r="AA556" i="25"/>
  <c r="AB556" i="25"/>
  <c r="AC556" i="25"/>
  <c r="AD556" i="25"/>
  <c r="AE556" i="25"/>
  <c r="AF556" i="25"/>
  <c r="AG556" i="25"/>
  <c r="AH556" i="25"/>
  <c r="S557" i="25"/>
  <c r="T557" i="25"/>
  <c r="U557" i="25"/>
  <c r="V557" i="25"/>
  <c r="W557" i="25"/>
  <c r="X557" i="25"/>
  <c r="Y557" i="25"/>
  <c r="Z557" i="25"/>
  <c r="AA557" i="25"/>
  <c r="AB557" i="25"/>
  <c r="AC557" i="25"/>
  <c r="AD557" i="25"/>
  <c r="AE557" i="25"/>
  <c r="AF557" i="25"/>
  <c r="AG557" i="25"/>
  <c r="AH557" i="25"/>
  <c r="S558" i="25"/>
  <c r="T558" i="25"/>
  <c r="U558" i="25"/>
  <c r="V558" i="25"/>
  <c r="W558" i="25"/>
  <c r="X558" i="25"/>
  <c r="Y558" i="25"/>
  <c r="Z558" i="25"/>
  <c r="AA558" i="25"/>
  <c r="AB558" i="25"/>
  <c r="AC558" i="25"/>
  <c r="AD558" i="25"/>
  <c r="AE558" i="25"/>
  <c r="AF558" i="25"/>
  <c r="AG558" i="25"/>
  <c r="AH558" i="25"/>
  <c r="S559" i="25"/>
  <c r="T559" i="25"/>
  <c r="U559" i="25"/>
  <c r="V559" i="25"/>
  <c r="W559" i="25"/>
  <c r="X559" i="25"/>
  <c r="Y559" i="25"/>
  <c r="Z559" i="25"/>
  <c r="AA559" i="25"/>
  <c r="AB559" i="25"/>
  <c r="AC559" i="25"/>
  <c r="AD559" i="25"/>
  <c r="AE559" i="25"/>
  <c r="AF559" i="25"/>
  <c r="AG559" i="25"/>
  <c r="AH559" i="25"/>
  <c r="S560" i="25"/>
  <c r="T560" i="25"/>
  <c r="U560" i="25"/>
  <c r="V560" i="25"/>
  <c r="W560" i="25"/>
  <c r="X560" i="25"/>
  <c r="Y560" i="25"/>
  <c r="Z560" i="25"/>
  <c r="AA560" i="25"/>
  <c r="AB560" i="25"/>
  <c r="AC560" i="25"/>
  <c r="AD560" i="25"/>
  <c r="AE560" i="25"/>
  <c r="AF560" i="25"/>
  <c r="AG560" i="25"/>
  <c r="AH560" i="25"/>
  <c r="S561" i="25"/>
  <c r="T561" i="25"/>
  <c r="U561" i="25"/>
  <c r="V561" i="25"/>
  <c r="W561" i="25"/>
  <c r="X561" i="25"/>
  <c r="Y561" i="25"/>
  <c r="Z561" i="25"/>
  <c r="AA561" i="25"/>
  <c r="AB561" i="25"/>
  <c r="AC561" i="25"/>
  <c r="AD561" i="25"/>
  <c r="AE561" i="25"/>
  <c r="AF561" i="25"/>
  <c r="AG561" i="25"/>
  <c r="AH561" i="25"/>
  <c r="S562" i="25"/>
  <c r="T562" i="25"/>
  <c r="U562" i="25"/>
  <c r="V562" i="25"/>
  <c r="W562" i="25"/>
  <c r="X562" i="25"/>
  <c r="Y562" i="25"/>
  <c r="Z562" i="25"/>
  <c r="AA562" i="25"/>
  <c r="AB562" i="25"/>
  <c r="AC562" i="25"/>
  <c r="AD562" i="25"/>
  <c r="AE562" i="25"/>
  <c r="AF562" i="25"/>
  <c r="AG562" i="25"/>
  <c r="AH562" i="25"/>
  <c r="S563" i="25"/>
  <c r="T563" i="25"/>
  <c r="U563" i="25"/>
  <c r="V563" i="25"/>
  <c r="W563" i="25"/>
  <c r="X563" i="25"/>
  <c r="Y563" i="25"/>
  <c r="Z563" i="25"/>
  <c r="AA563" i="25"/>
  <c r="AB563" i="25"/>
  <c r="AC563" i="25"/>
  <c r="AD563" i="25"/>
  <c r="AE563" i="25"/>
  <c r="AF563" i="25"/>
  <c r="AG563" i="25"/>
  <c r="AH563" i="25"/>
  <c r="S564" i="25"/>
  <c r="T564" i="25"/>
  <c r="U564" i="25"/>
  <c r="V564" i="25"/>
  <c r="W564" i="25"/>
  <c r="X564" i="25"/>
  <c r="Y564" i="25"/>
  <c r="Z564" i="25"/>
  <c r="AA564" i="25"/>
  <c r="AB564" i="25"/>
  <c r="AC564" i="25"/>
  <c r="AD564" i="25"/>
  <c r="AE564" i="25"/>
  <c r="AF564" i="25"/>
  <c r="AG564" i="25"/>
  <c r="AH564" i="25"/>
  <c r="S565" i="25"/>
  <c r="T565" i="25"/>
  <c r="U565" i="25"/>
  <c r="V565" i="25"/>
  <c r="W565" i="25"/>
  <c r="X565" i="25"/>
  <c r="Y565" i="25"/>
  <c r="Z565" i="25"/>
  <c r="AA565" i="25"/>
  <c r="AB565" i="25"/>
  <c r="AC565" i="25"/>
  <c r="AD565" i="25"/>
  <c r="AE565" i="25"/>
  <c r="AF565" i="25"/>
  <c r="AG565" i="25"/>
  <c r="AH565" i="25"/>
  <c r="S566" i="25"/>
  <c r="T566" i="25"/>
  <c r="U566" i="25"/>
  <c r="V566" i="25"/>
  <c r="W566" i="25"/>
  <c r="X566" i="25"/>
  <c r="Y566" i="25"/>
  <c r="Z566" i="25"/>
  <c r="AA566" i="25"/>
  <c r="AB566" i="25"/>
  <c r="AC566" i="25"/>
  <c r="AD566" i="25"/>
  <c r="AE566" i="25"/>
  <c r="AF566" i="25"/>
  <c r="AG566" i="25"/>
  <c r="AH566" i="25"/>
  <c r="S567" i="25"/>
  <c r="T567" i="25"/>
  <c r="U567" i="25"/>
  <c r="V567" i="25"/>
  <c r="W567" i="25"/>
  <c r="X567" i="25"/>
  <c r="Y567" i="25"/>
  <c r="Z567" i="25"/>
  <c r="AA567" i="25"/>
  <c r="AB567" i="25"/>
  <c r="AC567" i="25"/>
  <c r="AD567" i="25"/>
  <c r="AE567" i="25"/>
  <c r="AF567" i="25"/>
  <c r="AG567" i="25"/>
  <c r="AH567" i="25"/>
  <c r="S568" i="25"/>
  <c r="T568" i="25"/>
  <c r="U568" i="25"/>
  <c r="V568" i="25"/>
  <c r="W568" i="25"/>
  <c r="X568" i="25"/>
  <c r="Y568" i="25"/>
  <c r="Z568" i="25"/>
  <c r="AA568" i="25"/>
  <c r="AB568" i="25"/>
  <c r="AC568" i="25"/>
  <c r="AD568" i="25"/>
  <c r="AE568" i="25"/>
  <c r="AF568" i="25"/>
  <c r="AG568" i="25"/>
  <c r="AH568" i="25"/>
  <c r="S569" i="25"/>
  <c r="T569" i="25"/>
  <c r="U569" i="25"/>
  <c r="V569" i="25"/>
  <c r="W569" i="25"/>
  <c r="X569" i="25"/>
  <c r="Y569" i="25"/>
  <c r="Z569" i="25"/>
  <c r="AA569" i="25"/>
  <c r="AB569" i="25"/>
  <c r="AC569" i="25"/>
  <c r="AD569" i="25"/>
  <c r="AE569" i="25"/>
  <c r="AF569" i="25"/>
  <c r="AG569" i="25"/>
  <c r="AH569" i="25"/>
  <c r="S570" i="25"/>
  <c r="T570" i="25"/>
  <c r="U570" i="25"/>
  <c r="V570" i="25"/>
  <c r="W570" i="25"/>
  <c r="X570" i="25"/>
  <c r="Y570" i="25"/>
  <c r="Z570" i="25"/>
  <c r="AA570" i="25"/>
  <c r="AB570" i="25"/>
  <c r="AC570" i="25"/>
  <c r="AD570" i="25"/>
  <c r="AE570" i="25"/>
  <c r="AF570" i="25"/>
  <c r="AG570" i="25"/>
  <c r="AH570" i="25"/>
  <c r="S571" i="25"/>
  <c r="T571" i="25"/>
  <c r="U571" i="25"/>
  <c r="V571" i="25"/>
  <c r="W571" i="25"/>
  <c r="X571" i="25"/>
  <c r="Y571" i="25"/>
  <c r="Z571" i="25"/>
  <c r="AA571" i="25"/>
  <c r="AB571" i="25"/>
  <c r="AC571" i="25"/>
  <c r="AD571" i="25"/>
  <c r="AE571" i="25"/>
  <c r="AF571" i="25"/>
  <c r="AG571" i="25"/>
  <c r="AH571" i="25"/>
  <c r="S572" i="25"/>
  <c r="T572" i="25"/>
  <c r="U572" i="25"/>
  <c r="V572" i="25"/>
  <c r="W572" i="25"/>
  <c r="X572" i="25"/>
  <c r="Y572" i="25"/>
  <c r="Z572" i="25"/>
  <c r="AA572" i="25"/>
  <c r="AB572" i="25"/>
  <c r="AC572" i="25"/>
  <c r="AD572" i="25"/>
  <c r="AE572" i="25"/>
  <c r="AF572" i="25"/>
  <c r="AG572" i="25"/>
  <c r="AH572" i="25"/>
  <c r="S573" i="25"/>
  <c r="T573" i="25"/>
  <c r="U573" i="25"/>
  <c r="V573" i="25"/>
  <c r="W573" i="25"/>
  <c r="X573" i="25"/>
  <c r="Y573" i="25"/>
  <c r="Z573" i="25"/>
  <c r="AA573" i="25"/>
  <c r="AB573" i="25"/>
  <c r="AC573" i="25"/>
  <c r="AD573" i="25"/>
  <c r="AE573" i="25"/>
  <c r="AF573" i="25"/>
  <c r="AG573" i="25"/>
  <c r="AH573" i="25"/>
  <c r="S574" i="25"/>
  <c r="T574" i="25"/>
  <c r="U574" i="25"/>
  <c r="V574" i="25"/>
  <c r="W574" i="25"/>
  <c r="X574" i="25"/>
  <c r="Y574" i="25"/>
  <c r="Z574" i="25"/>
  <c r="AA574" i="25"/>
  <c r="AB574" i="25"/>
  <c r="AC574" i="25"/>
  <c r="AD574" i="25"/>
  <c r="AE574" i="25"/>
  <c r="AF574" i="25"/>
  <c r="AG574" i="25"/>
  <c r="AH574" i="25"/>
  <c r="S575" i="25"/>
  <c r="T575" i="25"/>
  <c r="U575" i="25"/>
  <c r="V575" i="25"/>
  <c r="W575" i="25"/>
  <c r="X575" i="25"/>
  <c r="Y575" i="25"/>
  <c r="Z575" i="25"/>
  <c r="AA575" i="25"/>
  <c r="AB575" i="25"/>
  <c r="AC575" i="25"/>
  <c r="AD575" i="25"/>
  <c r="AE575" i="25"/>
  <c r="AF575" i="25"/>
  <c r="AG575" i="25"/>
  <c r="AH575" i="25"/>
  <c r="S576" i="25"/>
  <c r="T576" i="25"/>
  <c r="U576" i="25"/>
  <c r="V576" i="25"/>
  <c r="W576" i="25"/>
  <c r="X576" i="25"/>
  <c r="Y576" i="25"/>
  <c r="Z576" i="25"/>
  <c r="AA576" i="25"/>
  <c r="AB576" i="25"/>
  <c r="AC576" i="25"/>
  <c r="AD576" i="25"/>
  <c r="AE576" i="25"/>
  <c r="AF576" i="25"/>
  <c r="AG576" i="25"/>
  <c r="AH576" i="25"/>
  <c r="S577" i="25"/>
  <c r="T577" i="25"/>
  <c r="U577" i="25"/>
  <c r="V577" i="25"/>
  <c r="W577" i="25"/>
  <c r="X577" i="25"/>
  <c r="Y577" i="25"/>
  <c r="Z577" i="25"/>
  <c r="AA577" i="25"/>
  <c r="AB577" i="25"/>
  <c r="AC577" i="25"/>
  <c r="AD577" i="25"/>
  <c r="AE577" i="25"/>
  <c r="AF577" i="25"/>
  <c r="AG577" i="25"/>
  <c r="AH577" i="25"/>
  <c r="S578" i="25"/>
  <c r="T578" i="25"/>
  <c r="U578" i="25"/>
  <c r="V578" i="25"/>
  <c r="W578" i="25"/>
  <c r="X578" i="25"/>
  <c r="Y578" i="25"/>
  <c r="Z578" i="25"/>
  <c r="AA578" i="25"/>
  <c r="AB578" i="25"/>
  <c r="AC578" i="25"/>
  <c r="AD578" i="25"/>
  <c r="AE578" i="25"/>
  <c r="AF578" i="25"/>
  <c r="AG578" i="25"/>
  <c r="AH578" i="25"/>
  <c r="S579" i="25"/>
  <c r="T579" i="25"/>
  <c r="U579" i="25"/>
  <c r="V579" i="25"/>
  <c r="W579" i="25"/>
  <c r="X579" i="25"/>
  <c r="Y579" i="25"/>
  <c r="Z579" i="25"/>
  <c r="AA579" i="25"/>
  <c r="AB579" i="25"/>
  <c r="AC579" i="25"/>
  <c r="AD579" i="25"/>
  <c r="AE579" i="25"/>
  <c r="AF579" i="25"/>
  <c r="AG579" i="25"/>
  <c r="AH579" i="25"/>
  <c r="S580" i="25"/>
  <c r="T580" i="25"/>
  <c r="U580" i="25"/>
  <c r="V580" i="25"/>
  <c r="W580" i="25"/>
  <c r="X580" i="25"/>
  <c r="Y580" i="25"/>
  <c r="Z580" i="25"/>
  <c r="AA580" i="25"/>
  <c r="AB580" i="25"/>
  <c r="AC580" i="25"/>
  <c r="AD580" i="25"/>
  <c r="AE580" i="25"/>
  <c r="AF580" i="25"/>
  <c r="AG580" i="25"/>
  <c r="AH580" i="25"/>
  <c r="S581" i="25"/>
  <c r="T581" i="25"/>
  <c r="U581" i="25"/>
  <c r="V581" i="25"/>
  <c r="W581" i="25"/>
  <c r="X581" i="25"/>
  <c r="Y581" i="25"/>
  <c r="Z581" i="25"/>
  <c r="AA581" i="25"/>
  <c r="AB581" i="25"/>
  <c r="AC581" i="25"/>
  <c r="AD581" i="25"/>
  <c r="AE581" i="25"/>
  <c r="AF581" i="25"/>
  <c r="AG581" i="25"/>
  <c r="AH581" i="25"/>
  <c r="S582" i="25"/>
  <c r="T582" i="25"/>
  <c r="U582" i="25"/>
  <c r="V582" i="25"/>
  <c r="W582" i="25"/>
  <c r="X582" i="25"/>
  <c r="Y582" i="25"/>
  <c r="Z582" i="25"/>
  <c r="AA582" i="25"/>
  <c r="AB582" i="25"/>
  <c r="AC582" i="25"/>
  <c r="AD582" i="25"/>
  <c r="AE582" i="25"/>
  <c r="AF582" i="25"/>
  <c r="AG582" i="25"/>
  <c r="AH582" i="25"/>
  <c r="S583" i="25"/>
  <c r="T583" i="25"/>
  <c r="U583" i="25"/>
  <c r="V583" i="25"/>
  <c r="W583" i="25"/>
  <c r="X583" i="25"/>
  <c r="Y583" i="25"/>
  <c r="Z583" i="25"/>
  <c r="AA583" i="25"/>
  <c r="AB583" i="25"/>
  <c r="AC583" i="25"/>
  <c r="AD583" i="25"/>
  <c r="AE583" i="25"/>
  <c r="AF583" i="25"/>
  <c r="AG583" i="25"/>
  <c r="AH583" i="25"/>
  <c r="S584" i="25"/>
  <c r="T584" i="25"/>
  <c r="U584" i="25"/>
  <c r="V584" i="25"/>
  <c r="W584" i="25"/>
  <c r="X584" i="25"/>
  <c r="Y584" i="25"/>
  <c r="Z584" i="25"/>
  <c r="AA584" i="25"/>
  <c r="AB584" i="25"/>
  <c r="AC584" i="25"/>
  <c r="AD584" i="25"/>
  <c r="AE584" i="25"/>
  <c r="AF584" i="25"/>
  <c r="AG584" i="25"/>
  <c r="AH584" i="25"/>
  <c r="S585" i="25"/>
  <c r="T585" i="25"/>
  <c r="U585" i="25"/>
  <c r="V585" i="25"/>
  <c r="W585" i="25"/>
  <c r="X585" i="25"/>
  <c r="Y585" i="25"/>
  <c r="Z585" i="25"/>
  <c r="AA585" i="25"/>
  <c r="AB585" i="25"/>
  <c r="AC585" i="25"/>
  <c r="AD585" i="25"/>
  <c r="AE585" i="25"/>
  <c r="AF585" i="25"/>
  <c r="AG585" i="25"/>
  <c r="AH585" i="25"/>
  <c r="S586" i="25"/>
  <c r="T586" i="25"/>
  <c r="U586" i="25"/>
  <c r="V586" i="25"/>
  <c r="W586" i="25"/>
  <c r="X586" i="25"/>
  <c r="Y586" i="25"/>
  <c r="Z586" i="25"/>
  <c r="AA586" i="25"/>
  <c r="AB586" i="25"/>
  <c r="AC586" i="25"/>
  <c r="AD586" i="25"/>
  <c r="AE586" i="25"/>
  <c r="AF586" i="25"/>
  <c r="AG586" i="25"/>
  <c r="AH586" i="25"/>
  <c r="S587" i="25"/>
  <c r="T587" i="25"/>
  <c r="U587" i="25"/>
  <c r="V587" i="25"/>
  <c r="W587" i="25"/>
  <c r="X587" i="25"/>
  <c r="Y587" i="25"/>
  <c r="Z587" i="25"/>
  <c r="AA587" i="25"/>
  <c r="AB587" i="25"/>
  <c r="AC587" i="25"/>
  <c r="AD587" i="25"/>
  <c r="AE587" i="25"/>
  <c r="AF587" i="25"/>
  <c r="AG587" i="25"/>
  <c r="AH587" i="25"/>
  <c r="S588" i="25"/>
  <c r="T588" i="25"/>
  <c r="U588" i="25"/>
  <c r="V588" i="25"/>
  <c r="W588" i="25"/>
  <c r="X588" i="25"/>
  <c r="Y588" i="25"/>
  <c r="Z588" i="25"/>
  <c r="AA588" i="25"/>
  <c r="AB588" i="25"/>
  <c r="AC588" i="25"/>
  <c r="AD588" i="25"/>
  <c r="AE588" i="25"/>
  <c r="AF588" i="25"/>
  <c r="AG588" i="25"/>
  <c r="AH588" i="25"/>
  <c r="S589" i="25"/>
  <c r="T589" i="25"/>
  <c r="U589" i="25"/>
  <c r="V589" i="25"/>
  <c r="W589" i="25"/>
  <c r="X589" i="25"/>
  <c r="Y589" i="25"/>
  <c r="Z589" i="25"/>
  <c r="AA589" i="25"/>
  <c r="AB589" i="25"/>
  <c r="AC589" i="25"/>
  <c r="AD589" i="25"/>
  <c r="AE589" i="25"/>
  <c r="AF589" i="25"/>
  <c r="AG589" i="25"/>
  <c r="AH589" i="25"/>
  <c r="S590" i="25"/>
  <c r="T590" i="25"/>
  <c r="U590" i="25"/>
  <c r="V590" i="25"/>
  <c r="W590" i="25"/>
  <c r="X590" i="25"/>
  <c r="Y590" i="25"/>
  <c r="Z590" i="25"/>
  <c r="AA590" i="25"/>
  <c r="AB590" i="25"/>
  <c r="AC590" i="25"/>
  <c r="AD590" i="25"/>
  <c r="AE590" i="25"/>
  <c r="AF590" i="25"/>
  <c r="AG590" i="25"/>
  <c r="AH590" i="25"/>
  <c r="S591" i="25"/>
  <c r="T591" i="25"/>
  <c r="U591" i="25"/>
  <c r="V591" i="25"/>
  <c r="W591" i="25"/>
  <c r="X591" i="25"/>
  <c r="Y591" i="25"/>
  <c r="Z591" i="25"/>
  <c r="AA591" i="25"/>
  <c r="AB591" i="25"/>
  <c r="AC591" i="25"/>
  <c r="AD591" i="25"/>
  <c r="AE591" i="25"/>
  <c r="AF591" i="25"/>
  <c r="AG591" i="25"/>
  <c r="AH591" i="25"/>
  <c r="S592" i="25"/>
  <c r="T592" i="25"/>
  <c r="U592" i="25"/>
  <c r="V592" i="25"/>
  <c r="W592" i="25"/>
  <c r="X592" i="25"/>
  <c r="Y592" i="25"/>
  <c r="Z592" i="25"/>
  <c r="AA592" i="25"/>
  <c r="AB592" i="25"/>
  <c r="AC592" i="25"/>
  <c r="AD592" i="25"/>
  <c r="AE592" i="25"/>
  <c r="AF592" i="25"/>
  <c r="AG592" i="25"/>
  <c r="AH592" i="25"/>
  <c r="S593" i="25"/>
  <c r="T593" i="25"/>
  <c r="U593" i="25"/>
  <c r="V593" i="25"/>
  <c r="W593" i="25"/>
  <c r="X593" i="25"/>
  <c r="Y593" i="25"/>
  <c r="Z593" i="25"/>
  <c r="AA593" i="25"/>
  <c r="AB593" i="25"/>
  <c r="AC593" i="25"/>
  <c r="AD593" i="25"/>
  <c r="AE593" i="25"/>
  <c r="AF593" i="25"/>
  <c r="AG593" i="25"/>
  <c r="AH593" i="25"/>
  <c r="S594" i="25"/>
  <c r="T594" i="25"/>
  <c r="U594" i="25"/>
  <c r="V594" i="25"/>
  <c r="W594" i="25"/>
  <c r="X594" i="25"/>
  <c r="Y594" i="25"/>
  <c r="Z594" i="25"/>
  <c r="AA594" i="25"/>
  <c r="AB594" i="25"/>
  <c r="AC594" i="25"/>
  <c r="AD594" i="25"/>
  <c r="AE594" i="25"/>
  <c r="AF594" i="25"/>
  <c r="AG594" i="25"/>
  <c r="AH594" i="25"/>
  <c r="S595" i="25"/>
  <c r="T595" i="25"/>
  <c r="U595" i="25"/>
  <c r="V595" i="25"/>
  <c r="W595" i="25"/>
  <c r="X595" i="25"/>
  <c r="Y595" i="25"/>
  <c r="Z595" i="25"/>
  <c r="AA595" i="25"/>
  <c r="AB595" i="25"/>
  <c r="AC595" i="25"/>
  <c r="AD595" i="25"/>
  <c r="AE595" i="25"/>
  <c r="AF595" i="25"/>
  <c r="AG595" i="25"/>
  <c r="AH595" i="25"/>
  <c r="S596" i="25"/>
  <c r="T596" i="25"/>
  <c r="U596" i="25"/>
  <c r="V596" i="25"/>
  <c r="W596" i="25"/>
  <c r="X596" i="25"/>
  <c r="Y596" i="25"/>
  <c r="Z596" i="25"/>
  <c r="AA596" i="25"/>
  <c r="AB596" i="25"/>
  <c r="AC596" i="25"/>
  <c r="AD596" i="25"/>
  <c r="AE596" i="25"/>
  <c r="AF596" i="25"/>
  <c r="AG596" i="25"/>
  <c r="AH596" i="25"/>
  <c r="S597" i="25"/>
  <c r="T597" i="25"/>
  <c r="U597" i="25"/>
  <c r="V597" i="25"/>
  <c r="W597" i="25"/>
  <c r="X597" i="25"/>
  <c r="Y597" i="25"/>
  <c r="Z597" i="25"/>
  <c r="AA597" i="25"/>
  <c r="AB597" i="25"/>
  <c r="AC597" i="25"/>
  <c r="AD597" i="25"/>
  <c r="AE597" i="25"/>
  <c r="AF597" i="25"/>
  <c r="AG597" i="25"/>
  <c r="AH597" i="25"/>
  <c r="S598" i="25"/>
  <c r="T598" i="25"/>
  <c r="U598" i="25"/>
  <c r="V598" i="25"/>
  <c r="W598" i="25"/>
  <c r="X598" i="25"/>
  <c r="Y598" i="25"/>
  <c r="Z598" i="25"/>
  <c r="AA598" i="25"/>
  <c r="AB598" i="25"/>
  <c r="AC598" i="25"/>
  <c r="AD598" i="25"/>
  <c r="AE598" i="25"/>
  <c r="AF598" i="25"/>
  <c r="AG598" i="25"/>
  <c r="AH598" i="25"/>
  <c r="S599" i="25"/>
  <c r="T599" i="25"/>
  <c r="U599" i="25"/>
  <c r="V599" i="25"/>
  <c r="W599" i="25"/>
  <c r="X599" i="25"/>
  <c r="Y599" i="25"/>
  <c r="Z599" i="25"/>
  <c r="AA599" i="25"/>
  <c r="AB599" i="25"/>
  <c r="AC599" i="25"/>
  <c r="AD599" i="25"/>
  <c r="AE599" i="25"/>
  <c r="AF599" i="25"/>
  <c r="AG599" i="25"/>
  <c r="AH599" i="25"/>
  <c r="S600" i="25"/>
  <c r="T600" i="25"/>
  <c r="U600" i="25"/>
  <c r="V600" i="25"/>
  <c r="W600" i="25"/>
  <c r="X600" i="25"/>
  <c r="Y600" i="25"/>
  <c r="Z600" i="25"/>
  <c r="AA600" i="25"/>
  <c r="AB600" i="25"/>
  <c r="AC600" i="25"/>
  <c r="AD600" i="25"/>
  <c r="AE600" i="25"/>
  <c r="AF600" i="25"/>
  <c r="AG600" i="25"/>
  <c r="AH600" i="25"/>
  <c r="S601" i="25"/>
  <c r="T601" i="25"/>
  <c r="U601" i="25"/>
  <c r="V601" i="25"/>
  <c r="W601" i="25"/>
  <c r="X601" i="25"/>
  <c r="Y601" i="25"/>
  <c r="Z601" i="25"/>
  <c r="AA601" i="25"/>
  <c r="AB601" i="25"/>
  <c r="AC601" i="25"/>
  <c r="AD601" i="25"/>
  <c r="AE601" i="25"/>
  <c r="AF601" i="25"/>
  <c r="AG601" i="25"/>
  <c r="AH601" i="25"/>
  <c r="S602" i="25"/>
  <c r="T602" i="25"/>
  <c r="U602" i="25"/>
  <c r="V602" i="25"/>
  <c r="W602" i="25"/>
  <c r="X602" i="25"/>
  <c r="Y602" i="25"/>
  <c r="Z602" i="25"/>
  <c r="AA602" i="25"/>
  <c r="AB602" i="25"/>
  <c r="AC602" i="25"/>
  <c r="AD602" i="25"/>
  <c r="AE602" i="25"/>
  <c r="AF602" i="25"/>
  <c r="AG602" i="25"/>
  <c r="AH602" i="25"/>
  <c r="S603" i="25"/>
  <c r="T603" i="25"/>
  <c r="U603" i="25"/>
  <c r="V603" i="25"/>
  <c r="W603" i="25"/>
  <c r="X603" i="25"/>
  <c r="Y603" i="25"/>
  <c r="Z603" i="25"/>
  <c r="AA603" i="25"/>
  <c r="AB603" i="25"/>
  <c r="AC603" i="25"/>
  <c r="AD603" i="25"/>
  <c r="AE603" i="25"/>
  <c r="AF603" i="25"/>
  <c r="AG603" i="25"/>
  <c r="AH603" i="25"/>
  <c r="S604" i="25"/>
  <c r="T604" i="25"/>
  <c r="U604" i="25"/>
  <c r="V604" i="25"/>
  <c r="W604" i="25"/>
  <c r="X604" i="25"/>
  <c r="Y604" i="25"/>
  <c r="Z604" i="25"/>
  <c r="AA604" i="25"/>
  <c r="AB604" i="25"/>
  <c r="AC604" i="25"/>
  <c r="AD604" i="25"/>
  <c r="AE604" i="25"/>
  <c r="AF604" i="25"/>
  <c r="AG604" i="25"/>
  <c r="AH604" i="25"/>
  <c r="S605" i="25"/>
  <c r="T605" i="25"/>
  <c r="U605" i="25"/>
  <c r="V605" i="25"/>
  <c r="W605" i="25"/>
  <c r="X605" i="25"/>
  <c r="Y605" i="25"/>
  <c r="Z605" i="25"/>
  <c r="AA605" i="25"/>
  <c r="AB605" i="25"/>
  <c r="AC605" i="25"/>
  <c r="AD605" i="25"/>
  <c r="AE605" i="25"/>
  <c r="AF605" i="25"/>
  <c r="AG605" i="25"/>
  <c r="AH605" i="25"/>
  <c r="S606" i="25"/>
  <c r="T606" i="25"/>
  <c r="U606" i="25"/>
  <c r="V606" i="25"/>
  <c r="W606" i="25"/>
  <c r="X606" i="25"/>
  <c r="Y606" i="25"/>
  <c r="Z606" i="25"/>
  <c r="AA606" i="25"/>
  <c r="AB606" i="25"/>
  <c r="AC606" i="25"/>
  <c r="AD606" i="25"/>
  <c r="AE606" i="25"/>
  <c r="AF606" i="25"/>
  <c r="AG606" i="25"/>
  <c r="AH606" i="25"/>
  <c r="S607" i="25"/>
  <c r="T607" i="25"/>
  <c r="U607" i="25"/>
  <c r="V607" i="25"/>
  <c r="W607" i="25"/>
  <c r="X607" i="25"/>
  <c r="Y607" i="25"/>
  <c r="Z607" i="25"/>
  <c r="AA607" i="25"/>
  <c r="AB607" i="25"/>
  <c r="AC607" i="25"/>
  <c r="AD607" i="25"/>
  <c r="AE607" i="25"/>
  <c r="AF607" i="25"/>
  <c r="AG607" i="25"/>
  <c r="AH607" i="25"/>
  <c r="S608" i="25"/>
  <c r="T608" i="25"/>
  <c r="U608" i="25"/>
  <c r="V608" i="25"/>
  <c r="W608" i="25"/>
  <c r="X608" i="25"/>
  <c r="Y608" i="25"/>
  <c r="Z608" i="25"/>
  <c r="AA608" i="25"/>
  <c r="AB608" i="25"/>
  <c r="AC608" i="25"/>
  <c r="AD608" i="25"/>
  <c r="AE608" i="25"/>
  <c r="AF608" i="25"/>
  <c r="AG608" i="25"/>
  <c r="AH608" i="25"/>
  <c r="S609" i="25"/>
  <c r="T609" i="25"/>
  <c r="U609" i="25"/>
  <c r="V609" i="25"/>
  <c r="W609" i="25"/>
  <c r="X609" i="25"/>
  <c r="Y609" i="25"/>
  <c r="Z609" i="25"/>
  <c r="AA609" i="25"/>
  <c r="AB609" i="25"/>
  <c r="AC609" i="25"/>
  <c r="AD609" i="25"/>
  <c r="AE609" i="25"/>
  <c r="AF609" i="25"/>
  <c r="AG609" i="25"/>
  <c r="AH609" i="25"/>
  <c r="S610" i="25"/>
  <c r="T610" i="25"/>
  <c r="U610" i="25"/>
  <c r="V610" i="25"/>
  <c r="W610" i="25"/>
  <c r="X610" i="25"/>
  <c r="Y610" i="25"/>
  <c r="Z610" i="25"/>
  <c r="AA610" i="25"/>
  <c r="AB610" i="25"/>
  <c r="AC610" i="25"/>
  <c r="AD610" i="25"/>
  <c r="AE610" i="25"/>
  <c r="AF610" i="25"/>
  <c r="AG610" i="25"/>
  <c r="AH610" i="25"/>
  <c r="S611" i="25"/>
  <c r="T611" i="25"/>
  <c r="U611" i="25"/>
  <c r="V611" i="25"/>
  <c r="W611" i="25"/>
  <c r="X611" i="25"/>
  <c r="Y611" i="25"/>
  <c r="Z611" i="25"/>
  <c r="AA611" i="25"/>
  <c r="AB611" i="25"/>
  <c r="AC611" i="25"/>
  <c r="AD611" i="25"/>
  <c r="AE611" i="25"/>
  <c r="AF611" i="25"/>
  <c r="AG611" i="25"/>
  <c r="AH611" i="25"/>
  <c r="S612" i="25"/>
  <c r="T612" i="25"/>
  <c r="U612" i="25"/>
  <c r="V612" i="25"/>
  <c r="W612" i="25"/>
  <c r="X612" i="25"/>
  <c r="Y612" i="25"/>
  <c r="Z612" i="25"/>
  <c r="AA612" i="25"/>
  <c r="AB612" i="25"/>
  <c r="AC612" i="25"/>
  <c r="AD612" i="25"/>
  <c r="AE612" i="25"/>
  <c r="AF612" i="25"/>
  <c r="AG612" i="25"/>
  <c r="AH612" i="25"/>
  <c r="S613" i="25"/>
  <c r="T613" i="25"/>
  <c r="U613" i="25"/>
  <c r="V613" i="25"/>
  <c r="W613" i="25"/>
  <c r="X613" i="25"/>
  <c r="Y613" i="25"/>
  <c r="Z613" i="25"/>
  <c r="AA613" i="25"/>
  <c r="AB613" i="25"/>
  <c r="AC613" i="25"/>
  <c r="AD613" i="25"/>
  <c r="AE613" i="25"/>
  <c r="AF613" i="25"/>
  <c r="AG613" i="25"/>
  <c r="AH613" i="25"/>
  <c r="S614" i="25"/>
  <c r="T614" i="25"/>
  <c r="U614" i="25"/>
  <c r="V614" i="25"/>
  <c r="W614" i="25"/>
  <c r="X614" i="25"/>
  <c r="Y614" i="25"/>
  <c r="Z614" i="25"/>
  <c r="AA614" i="25"/>
  <c r="AB614" i="25"/>
  <c r="AC614" i="25"/>
  <c r="AD614" i="25"/>
  <c r="AE614" i="25"/>
  <c r="AF614" i="25"/>
  <c r="AG614" i="25"/>
  <c r="AH614" i="25"/>
  <c r="S615" i="25"/>
  <c r="T615" i="25"/>
  <c r="U615" i="25"/>
  <c r="V615" i="25"/>
  <c r="W615" i="25"/>
  <c r="X615" i="25"/>
  <c r="Y615" i="25"/>
  <c r="Z615" i="25"/>
  <c r="AA615" i="25"/>
  <c r="AB615" i="25"/>
  <c r="AC615" i="25"/>
  <c r="AD615" i="25"/>
  <c r="AE615" i="25"/>
  <c r="AF615" i="25"/>
  <c r="AG615" i="25"/>
  <c r="AH615" i="25"/>
  <c r="S616" i="25"/>
  <c r="T616" i="25"/>
  <c r="U616" i="25"/>
  <c r="V616" i="25"/>
  <c r="W616" i="25"/>
  <c r="X616" i="25"/>
  <c r="Y616" i="25"/>
  <c r="Z616" i="25"/>
  <c r="AA616" i="25"/>
  <c r="AB616" i="25"/>
  <c r="AC616" i="25"/>
  <c r="AD616" i="25"/>
  <c r="AE616" i="25"/>
  <c r="AF616" i="25"/>
  <c r="AG616" i="25"/>
  <c r="AH616" i="25"/>
  <c r="S617" i="25"/>
  <c r="T617" i="25"/>
  <c r="U617" i="25"/>
  <c r="V617" i="25"/>
  <c r="W617" i="25"/>
  <c r="X617" i="25"/>
  <c r="Y617" i="25"/>
  <c r="Z617" i="25"/>
  <c r="AA617" i="25"/>
  <c r="AB617" i="25"/>
  <c r="AC617" i="25"/>
  <c r="AD617" i="25"/>
  <c r="AE617" i="25"/>
  <c r="AF617" i="25"/>
  <c r="AG617" i="25"/>
  <c r="AH617" i="25"/>
  <c r="S618" i="25"/>
  <c r="T618" i="25"/>
  <c r="U618" i="25"/>
  <c r="V618" i="25"/>
  <c r="W618" i="25"/>
  <c r="X618" i="25"/>
  <c r="Y618" i="25"/>
  <c r="Z618" i="25"/>
  <c r="AA618" i="25"/>
  <c r="AB618" i="25"/>
  <c r="AC618" i="25"/>
  <c r="AD618" i="25"/>
  <c r="AE618" i="25"/>
  <c r="AF618" i="25"/>
  <c r="AG618" i="25"/>
  <c r="AH618" i="25"/>
  <c r="S619" i="25"/>
  <c r="T619" i="25"/>
  <c r="U619" i="25"/>
  <c r="V619" i="25"/>
  <c r="W619" i="25"/>
  <c r="X619" i="25"/>
  <c r="Y619" i="25"/>
  <c r="Z619" i="25"/>
  <c r="AA619" i="25"/>
  <c r="AB619" i="25"/>
  <c r="AC619" i="25"/>
  <c r="AD619" i="25"/>
  <c r="AE619" i="25"/>
  <c r="AF619" i="25"/>
  <c r="AG619" i="25"/>
  <c r="AH619" i="25"/>
  <c r="S620" i="25"/>
  <c r="T620" i="25"/>
  <c r="U620" i="25"/>
  <c r="V620" i="25"/>
  <c r="W620" i="25"/>
  <c r="X620" i="25"/>
  <c r="Y620" i="25"/>
  <c r="Z620" i="25"/>
  <c r="AA620" i="25"/>
  <c r="AB620" i="25"/>
  <c r="AC620" i="25"/>
  <c r="AD620" i="25"/>
  <c r="AE620" i="25"/>
  <c r="AF620" i="25"/>
  <c r="AG620" i="25"/>
  <c r="AH620" i="25"/>
  <c r="S621" i="25"/>
  <c r="T621" i="25"/>
  <c r="U621" i="25"/>
  <c r="V621" i="25"/>
  <c r="W621" i="25"/>
  <c r="X621" i="25"/>
  <c r="Y621" i="25"/>
  <c r="Z621" i="25"/>
  <c r="AA621" i="25"/>
  <c r="AB621" i="25"/>
  <c r="AC621" i="25"/>
  <c r="AD621" i="25"/>
  <c r="AE621" i="25"/>
  <c r="AF621" i="25"/>
  <c r="AG621" i="25"/>
  <c r="AH621" i="25"/>
  <c r="S622" i="25"/>
  <c r="T622" i="25"/>
  <c r="U622" i="25"/>
  <c r="V622" i="25"/>
  <c r="W622" i="25"/>
  <c r="X622" i="25"/>
  <c r="Y622" i="25"/>
  <c r="Z622" i="25"/>
  <c r="AA622" i="25"/>
  <c r="AB622" i="25"/>
  <c r="AC622" i="25"/>
  <c r="AD622" i="25"/>
  <c r="AE622" i="25"/>
  <c r="AF622" i="25"/>
  <c r="AG622" i="25"/>
  <c r="AH622" i="25"/>
  <c r="S623" i="25"/>
  <c r="T623" i="25"/>
  <c r="U623" i="25"/>
  <c r="V623" i="25"/>
  <c r="W623" i="25"/>
  <c r="X623" i="25"/>
  <c r="Y623" i="25"/>
  <c r="Z623" i="25"/>
  <c r="AA623" i="25"/>
  <c r="AB623" i="25"/>
  <c r="AC623" i="25"/>
  <c r="AD623" i="25"/>
  <c r="AE623" i="25"/>
  <c r="AF623" i="25"/>
  <c r="AG623" i="25"/>
  <c r="AH623" i="25"/>
  <c r="S624" i="25"/>
  <c r="T624" i="25"/>
  <c r="U624" i="25"/>
  <c r="V624" i="25"/>
  <c r="W624" i="25"/>
  <c r="X624" i="25"/>
  <c r="Y624" i="25"/>
  <c r="Z624" i="25"/>
  <c r="AA624" i="25"/>
  <c r="AB624" i="25"/>
  <c r="AC624" i="25"/>
  <c r="AD624" i="25"/>
  <c r="AE624" i="25"/>
  <c r="AF624" i="25"/>
  <c r="AG624" i="25"/>
  <c r="AH624" i="25"/>
  <c r="S625" i="25"/>
  <c r="T625" i="25"/>
  <c r="U625" i="25"/>
  <c r="V625" i="25"/>
  <c r="W625" i="25"/>
  <c r="X625" i="25"/>
  <c r="Y625" i="25"/>
  <c r="Z625" i="25"/>
  <c r="AA625" i="25"/>
  <c r="AB625" i="25"/>
  <c r="AC625" i="25"/>
  <c r="AD625" i="25"/>
  <c r="AE625" i="25"/>
  <c r="AF625" i="25"/>
  <c r="AG625" i="25"/>
  <c r="AH625" i="25"/>
  <c r="S626" i="25"/>
  <c r="T626" i="25"/>
  <c r="U626" i="25"/>
  <c r="V626" i="25"/>
  <c r="W626" i="25"/>
  <c r="X626" i="25"/>
  <c r="Y626" i="25"/>
  <c r="Z626" i="25"/>
  <c r="AA626" i="25"/>
  <c r="AB626" i="25"/>
  <c r="AC626" i="25"/>
  <c r="AD626" i="25"/>
  <c r="AE626" i="25"/>
  <c r="AF626" i="25"/>
  <c r="AG626" i="25"/>
  <c r="AH626" i="25"/>
  <c r="S627" i="25"/>
  <c r="T627" i="25"/>
  <c r="U627" i="25"/>
  <c r="V627" i="25"/>
  <c r="W627" i="25"/>
  <c r="X627" i="25"/>
  <c r="Y627" i="25"/>
  <c r="Z627" i="25"/>
  <c r="AA627" i="25"/>
  <c r="AB627" i="25"/>
  <c r="AC627" i="25"/>
  <c r="AD627" i="25"/>
  <c r="AE627" i="25"/>
  <c r="AF627" i="25"/>
  <c r="AG627" i="25"/>
  <c r="AH627" i="25"/>
  <c r="S628" i="25"/>
  <c r="T628" i="25"/>
  <c r="U628" i="25"/>
  <c r="V628" i="25"/>
  <c r="W628" i="25"/>
  <c r="X628" i="25"/>
  <c r="Y628" i="25"/>
  <c r="Z628" i="25"/>
  <c r="AA628" i="25"/>
  <c r="AB628" i="25"/>
  <c r="AC628" i="25"/>
  <c r="AD628" i="25"/>
  <c r="AE628" i="25"/>
  <c r="AF628" i="25"/>
  <c r="AG628" i="25"/>
  <c r="AH628" i="25"/>
  <c r="S629" i="25"/>
  <c r="T629" i="25"/>
  <c r="U629" i="25"/>
  <c r="V629" i="25"/>
  <c r="W629" i="25"/>
  <c r="X629" i="25"/>
  <c r="Y629" i="25"/>
  <c r="Z629" i="25"/>
  <c r="AA629" i="25"/>
  <c r="AB629" i="25"/>
  <c r="AC629" i="25"/>
  <c r="AD629" i="25"/>
  <c r="AE629" i="25"/>
  <c r="AF629" i="25"/>
  <c r="AG629" i="25"/>
  <c r="AH629" i="25"/>
  <c r="S630" i="25"/>
  <c r="T630" i="25"/>
  <c r="U630" i="25"/>
  <c r="V630" i="25"/>
  <c r="W630" i="25"/>
  <c r="X630" i="25"/>
  <c r="Y630" i="25"/>
  <c r="Z630" i="25"/>
  <c r="AA630" i="25"/>
  <c r="AB630" i="25"/>
  <c r="AC630" i="25"/>
  <c r="AD630" i="25"/>
  <c r="AE630" i="25"/>
  <c r="AF630" i="25"/>
  <c r="AG630" i="25"/>
  <c r="AH630" i="25"/>
  <c r="S631" i="25"/>
  <c r="T631" i="25"/>
  <c r="U631" i="25"/>
  <c r="V631" i="25"/>
  <c r="W631" i="25"/>
  <c r="X631" i="25"/>
  <c r="Y631" i="25"/>
  <c r="Z631" i="25"/>
  <c r="AA631" i="25"/>
  <c r="AB631" i="25"/>
  <c r="AC631" i="25"/>
  <c r="AD631" i="25"/>
  <c r="AE631" i="25"/>
  <c r="AF631" i="25"/>
  <c r="AG631" i="25"/>
  <c r="AH631" i="25"/>
  <c r="S632" i="25"/>
  <c r="T632" i="25"/>
  <c r="U632" i="25"/>
  <c r="V632" i="25"/>
  <c r="W632" i="25"/>
  <c r="X632" i="25"/>
  <c r="Y632" i="25"/>
  <c r="Z632" i="25"/>
  <c r="AA632" i="25"/>
  <c r="AB632" i="25"/>
  <c r="AC632" i="25"/>
  <c r="AD632" i="25"/>
  <c r="AE632" i="25"/>
  <c r="AF632" i="25"/>
  <c r="AG632" i="25"/>
  <c r="AH632" i="25"/>
  <c r="S633" i="25"/>
  <c r="T633" i="25"/>
  <c r="U633" i="25"/>
  <c r="V633" i="25"/>
  <c r="W633" i="25"/>
  <c r="X633" i="25"/>
  <c r="Y633" i="25"/>
  <c r="Z633" i="25"/>
  <c r="AA633" i="25"/>
  <c r="AB633" i="25"/>
  <c r="AC633" i="25"/>
  <c r="AD633" i="25"/>
  <c r="AE633" i="25"/>
  <c r="AF633" i="25"/>
  <c r="AG633" i="25"/>
  <c r="AH633" i="25"/>
  <c r="S634" i="25"/>
  <c r="T634" i="25"/>
  <c r="U634" i="25"/>
  <c r="V634" i="25"/>
  <c r="W634" i="25"/>
  <c r="X634" i="25"/>
  <c r="Y634" i="25"/>
  <c r="Z634" i="25"/>
  <c r="AA634" i="25"/>
  <c r="AB634" i="25"/>
  <c r="AC634" i="25"/>
  <c r="AD634" i="25"/>
  <c r="AE634" i="25"/>
  <c r="AF634" i="25"/>
  <c r="AG634" i="25"/>
  <c r="AH634" i="25"/>
  <c r="S635" i="25"/>
  <c r="T635" i="25"/>
  <c r="U635" i="25"/>
  <c r="V635" i="25"/>
  <c r="W635" i="25"/>
  <c r="X635" i="25"/>
  <c r="Y635" i="25"/>
  <c r="Z635" i="25"/>
  <c r="AA635" i="25"/>
  <c r="AB635" i="25"/>
  <c r="AC635" i="25"/>
  <c r="AD635" i="25"/>
  <c r="AE635" i="25"/>
  <c r="AF635" i="25"/>
  <c r="AG635" i="25"/>
  <c r="AH635" i="25"/>
  <c r="S636" i="25"/>
  <c r="T636" i="25"/>
  <c r="U636" i="25"/>
  <c r="V636" i="25"/>
  <c r="W636" i="25"/>
  <c r="X636" i="25"/>
  <c r="Y636" i="25"/>
  <c r="Z636" i="25"/>
  <c r="AA636" i="25"/>
  <c r="AB636" i="25"/>
  <c r="AC636" i="25"/>
  <c r="AD636" i="25"/>
  <c r="AE636" i="25"/>
  <c r="AF636" i="25"/>
  <c r="AG636" i="25"/>
  <c r="AH636" i="25"/>
  <c r="S637" i="25"/>
  <c r="T637" i="25"/>
  <c r="U637" i="25"/>
  <c r="V637" i="25"/>
  <c r="W637" i="25"/>
  <c r="X637" i="25"/>
  <c r="Y637" i="25"/>
  <c r="Z637" i="25"/>
  <c r="AA637" i="25"/>
  <c r="AB637" i="25"/>
  <c r="AC637" i="25"/>
  <c r="AD637" i="25"/>
  <c r="AE637" i="25"/>
  <c r="AF637" i="25"/>
  <c r="AG637" i="25"/>
  <c r="AH637" i="25"/>
  <c r="S638" i="25"/>
  <c r="T638" i="25"/>
  <c r="U638" i="25"/>
  <c r="V638" i="25"/>
  <c r="W638" i="25"/>
  <c r="X638" i="25"/>
  <c r="Y638" i="25"/>
  <c r="Z638" i="25"/>
  <c r="AA638" i="25"/>
  <c r="AB638" i="25"/>
  <c r="AC638" i="25"/>
  <c r="AD638" i="25"/>
  <c r="AE638" i="25"/>
  <c r="AF638" i="25"/>
  <c r="AG638" i="25"/>
  <c r="AH638" i="25"/>
  <c r="S639" i="25"/>
  <c r="T639" i="25"/>
  <c r="U639" i="25"/>
  <c r="V639" i="25"/>
  <c r="W639" i="25"/>
  <c r="X639" i="25"/>
  <c r="Y639" i="25"/>
  <c r="Z639" i="25"/>
  <c r="AA639" i="25"/>
  <c r="AB639" i="25"/>
  <c r="AC639" i="25"/>
  <c r="AD639" i="25"/>
  <c r="AE639" i="25"/>
  <c r="AF639" i="25"/>
  <c r="AG639" i="25"/>
  <c r="AH639" i="25"/>
  <c r="S640" i="25"/>
  <c r="T640" i="25"/>
  <c r="U640" i="25"/>
  <c r="V640" i="25"/>
  <c r="W640" i="25"/>
  <c r="X640" i="25"/>
  <c r="Y640" i="25"/>
  <c r="Z640" i="25"/>
  <c r="AA640" i="25"/>
  <c r="AB640" i="25"/>
  <c r="AC640" i="25"/>
  <c r="AD640" i="25"/>
  <c r="AE640" i="25"/>
  <c r="AF640" i="25"/>
  <c r="AG640" i="25"/>
  <c r="AH640" i="25"/>
  <c r="S641" i="25"/>
  <c r="T641" i="25"/>
  <c r="U641" i="25"/>
  <c r="V641" i="25"/>
  <c r="W641" i="25"/>
  <c r="X641" i="25"/>
  <c r="Y641" i="25"/>
  <c r="Z641" i="25"/>
  <c r="AA641" i="25"/>
  <c r="AB641" i="25"/>
  <c r="AC641" i="25"/>
  <c r="AD641" i="25"/>
  <c r="AE641" i="25"/>
  <c r="AF641" i="25"/>
  <c r="AG641" i="25"/>
  <c r="AH641" i="25"/>
  <c r="S642" i="25"/>
  <c r="T642" i="25"/>
  <c r="U642" i="25"/>
  <c r="V642" i="25"/>
  <c r="W642" i="25"/>
  <c r="X642" i="25"/>
  <c r="Y642" i="25"/>
  <c r="Z642" i="25"/>
  <c r="AA642" i="25"/>
  <c r="AB642" i="25"/>
  <c r="AC642" i="25"/>
  <c r="AD642" i="25"/>
  <c r="AE642" i="25"/>
  <c r="AF642" i="25"/>
  <c r="AG642" i="25"/>
  <c r="AH642" i="25"/>
  <c r="S643" i="25"/>
  <c r="T643" i="25"/>
  <c r="U643" i="25"/>
  <c r="V643" i="25"/>
  <c r="W643" i="25"/>
  <c r="X643" i="25"/>
  <c r="Y643" i="25"/>
  <c r="Z643" i="25"/>
  <c r="AA643" i="25"/>
  <c r="AB643" i="25"/>
  <c r="AC643" i="25"/>
  <c r="AD643" i="25"/>
  <c r="AE643" i="25"/>
  <c r="AF643" i="25"/>
  <c r="AG643" i="25"/>
  <c r="AH643" i="25"/>
  <c r="S644" i="25"/>
  <c r="T644" i="25"/>
  <c r="U644" i="25"/>
  <c r="V644" i="25"/>
  <c r="W644" i="25"/>
  <c r="X644" i="25"/>
  <c r="Y644" i="25"/>
  <c r="Z644" i="25"/>
  <c r="AA644" i="25"/>
  <c r="AB644" i="25"/>
  <c r="AC644" i="25"/>
  <c r="AD644" i="25"/>
  <c r="AE644" i="25"/>
  <c r="AF644" i="25"/>
  <c r="AG644" i="25"/>
  <c r="AH644" i="25"/>
  <c r="S645" i="25"/>
  <c r="T645" i="25"/>
  <c r="U645" i="25"/>
  <c r="V645" i="25"/>
  <c r="W645" i="25"/>
  <c r="X645" i="25"/>
  <c r="Y645" i="25"/>
  <c r="Z645" i="25"/>
  <c r="AA645" i="25"/>
  <c r="AB645" i="25"/>
  <c r="AC645" i="25"/>
  <c r="AD645" i="25"/>
  <c r="AE645" i="25"/>
  <c r="AF645" i="25"/>
  <c r="AG645" i="25"/>
  <c r="AH645" i="25"/>
  <c r="S646" i="25"/>
  <c r="T646" i="25"/>
  <c r="U646" i="25"/>
  <c r="V646" i="25"/>
  <c r="W646" i="25"/>
  <c r="X646" i="25"/>
  <c r="Y646" i="25"/>
  <c r="Z646" i="25"/>
  <c r="AA646" i="25"/>
  <c r="AB646" i="25"/>
  <c r="AC646" i="25"/>
  <c r="AD646" i="25"/>
  <c r="AE646" i="25"/>
  <c r="AF646" i="25"/>
  <c r="AG646" i="25"/>
  <c r="AH646" i="25"/>
  <c r="S647" i="25"/>
  <c r="T647" i="25"/>
  <c r="U647" i="25"/>
  <c r="V647" i="25"/>
  <c r="W647" i="25"/>
  <c r="X647" i="25"/>
  <c r="Y647" i="25"/>
  <c r="Z647" i="25"/>
  <c r="AA647" i="25"/>
  <c r="AB647" i="25"/>
  <c r="AC647" i="25"/>
  <c r="AD647" i="25"/>
  <c r="AE647" i="25"/>
  <c r="AF647" i="25"/>
  <c r="AG647" i="25"/>
  <c r="AH647" i="25"/>
  <c r="S648" i="25"/>
  <c r="T648" i="25"/>
  <c r="U648" i="25"/>
  <c r="V648" i="25"/>
  <c r="W648" i="25"/>
  <c r="X648" i="25"/>
  <c r="Y648" i="25"/>
  <c r="Z648" i="25"/>
  <c r="AA648" i="25"/>
  <c r="AB648" i="25"/>
  <c r="AC648" i="25"/>
  <c r="AD648" i="25"/>
  <c r="AE648" i="25"/>
  <c r="AF648" i="25"/>
  <c r="AG648" i="25"/>
  <c r="AH648" i="25"/>
  <c r="S649" i="25"/>
  <c r="T649" i="25"/>
  <c r="U649" i="25"/>
  <c r="V649" i="25"/>
  <c r="W649" i="25"/>
  <c r="X649" i="25"/>
  <c r="Y649" i="25"/>
  <c r="Z649" i="25"/>
  <c r="AA649" i="25"/>
  <c r="AB649" i="25"/>
  <c r="AC649" i="25"/>
  <c r="AD649" i="25"/>
  <c r="AE649" i="25"/>
  <c r="AF649" i="25"/>
  <c r="AG649" i="25"/>
  <c r="AH649" i="25"/>
  <c r="S650" i="25"/>
  <c r="T650" i="25"/>
  <c r="U650" i="25"/>
  <c r="V650" i="25"/>
  <c r="W650" i="25"/>
  <c r="X650" i="25"/>
  <c r="Y650" i="25"/>
  <c r="Z650" i="25"/>
  <c r="AA650" i="25"/>
  <c r="AB650" i="25"/>
  <c r="AC650" i="25"/>
  <c r="AD650" i="25"/>
  <c r="AE650" i="25"/>
  <c r="AF650" i="25"/>
  <c r="AG650" i="25"/>
  <c r="AH650" i="25"/>
  <c r="S651" i="25"/>
  <c r="T651" i="25"/>
  <c r="U651" i="25"/>
  <c r="V651" i="25"/>
  <c r="W651" i="25"/>
  <c r="X651" i="25"/>
  <c r="Y651" i="25"/>
  <c r="Z651" i="25"/>
  <c r="AA651" i="25"/>
  <c r="AB651" i="25"/>
  <c r="AC651" i="25"/>
  <c r="AD651" i="25"/>
  <c r="AE651" i="25"/>
  <c r="AF651" i="25"/>
  <c r="AG651" i="25"/>
  <c r="AH651" i="25"/>
  <c r="S652" i="25"/>
  <c r="T652" i="25"/>
  <c r="U652" i="25"/>
  <c r="V652" i="25"/>
  <c r="W652" i="25"/>
  <c r="X652" i="25"/>
  <c r="Y652" i="25"/>
  <c r="Z652" i="25"/>
  <c r="AA652" i="25"/>
  <c r="AB652" i="25"/>
  <c r="AC652" i="25"/>
  <c r="AD652" i="25"/>
  <c r="AE652" i="25"/>
  <c r="AF652" i="25"/>
  <c r="AG652" i="25"/>
  <c r="AH652" i="25"/>
  <c r="S653" i="25"/>
  <c r="T653" i="25"/>
  <c r="U653" i="25"/>
  <c r="V653" i="25"/>
  <c r="W653" i="25"/>
  <c r="X653" i="25"/>
  <c r="Y653" i="25"/>
  <c r="Z653" i="25"/>
  <c r="AA653" i="25"/>
  <c r="AB653" i="25"/>
  <c r="AC653" i="25"/>
  <c r="AD653" i="25"/>
  <c r="AE653" i="25"/>
  <c r="AF653" i="25"/>
  <c r="AG653" i="25"/>
  <c r="AH653" i="25"/>
  <c r="S654" i="25"/>
  <c r="T654" i="25"/>
  <c r="U654" i="25"/>
  <c r="V654" i="25"/>
  <c r="W654" i="25"/>
  <c r="X654" i="25"/>
  <c r="Y654" i="25"/>
  <c r="Z654" i="25"/>
  <c r="AA654" i="25"/>
  <c r="AB654" i="25"/>
  <c r="AC654" i="25"/>
  <c r="AD654" i="25"/>
  <c r="AE654" i="25"/>
  <c r="AF654" i="25"/>
  <c r="AG654" i="25"/>
  <c r="AH654" i="25"/>
  <c r="S655" i="25"/>
  <c r="T655" i="25"/>
  <c r="U655" i="25"/>
  <c r="V655" i="25"/>
  <c r="W655" i="25"/>
  <c r="X655" i="25"/>
  <c r="Y655" i="25"/>
  <c r="Z655" i="25"/>
  <c r="AA655" i="25"/>
  <c r="AB655" i="25"/>
  <c r="AC655" i="25"/>
  <c r="AD655" i="25"/>
  <c r="AE655" i="25"/>
  <c r="AF655" i="25"/>
  <c r="AG655" i="25"/>
  <c r="AH655" i="25"/>
  <c r="S656" i="25"/>
  <c r="T656" i="25"/>
  <c r="U656" i="25"/>
  <c r="V656" i="25"/>
  <c r="W656" i="25"/>
  <c r="X656" i="25"/>
  <c r="Y656" i="25"/>
  <c r="Z656" i="25"/>
  <c r="AA656" i="25"/>
  <c r="AB656" i="25"/>
  <c r="AC656" i="25"/>
  <c r="AD656" i="25"/>
  <c r="AE656" i="25"/>
  <c r="AF656" i="25"/>
  <c r="AG656" i="25"/>
  <c r="AH656" i="25"/>
  <c r="S657" i="25"/>
  <c r="T657" i="25"/>
  <c r="U657" i="25"/>
  <c r="V657" i="25"/>
  <c r="W657" i="25"/>
  <c r="X657" i="25"/>
  <c r="Y657" i="25"/>
  <c r="Z657" i="25"/>
  <c r="AA657" i="25"/>
  <c r="AB657" i="25"/>
  <c r="AC657" i="25"/>
  <c r="AD657" i="25"/>
  <c r="AE657" i="25"/>
  <c r="AF657" i="25"/>
  <c r="AG657" i="25"/>
  <c r="AH657" i="25"/>
  <c r="S658" i="25"/>
  <c r="T658" i="25"/>
  <c r="U658" i="25"/>
  <c r="V658" i="25"/>
  <c r="W658" i="25"/>
  <c r="X658" i="25"/>
  <c r="Y658" i="25"/>
  <c r="Z658" i="25"/>
  <c r="AA658" i="25"/>
  <c r="AB658" i="25"/>
  <c r="AC658" i="25"/>
  <c r="AD658" i="25"/>
  <c r="AE658" i="25"/>
  <c r="AF658" i="25"/>
  <c r="AG658" i="25"/>
  <c r="AH658" i="25"/>
  <c r="S659" i="25"/>
  <c r="T659" i="25"/>
  <c r="U659" i="25"/>
  <c r="V659" i="25"/>
  <c r="W659" i="25"/>
  <c r="X659" i="25"/>
  <c r="Y659" i="25"/>
  <c r="Z659" i="25"/>
  <c r="AA659" i="25"/>
  <c r="AB659" i="25"/>
  <c r="AC659" i="25"/>
  <c r="AD659" i="25"/>
  <c r="AE659" i="25"/>
  <c r="AF659" i="25"/>
  <c r="AG659" i="25"/>
  <c r="AH659" i="25"/>
  <c r="S660" i="25"/>
  <c r="T660" i="25"/>
  <c r="U660" i="25"/>
  <c r="V660" i="25"/>
  <c r="W660" i="25"/>
  <c r="X660" i="25"/>
  <c r="Y660" i="25"/>
  <c r="Z660" i="25"/>
  <c r="AA660" i="25"/>
  <c r="AB660" i="25"/>
  <c r="AC660" i="25"/>
  <c r="AD660" i="25"/>
  <c r="AE660" i="25"/>
  <c r="AF660" i="25"/>
  <c r="AG660" i="25"/>
  <c r="AH660" i="25"/>
  <c r="S661" i="25"/>
  <c r="T661" i="25"/>
  <c r="U661" i="25"/>
  <c r="V661" i="25"/>
  <c r="W661" i="25"/>
  <c r="X661" i="25"/>
  <c r="Y661" i="25"/>
  <c r="Z661" i="25"/>
  <c r="AA661" i="25"/>
  <c r="AB661" i="25"/>
  <c r="AC661" i="25"/>
  <c r="AD661" i="25"/>
  <c r="AE661" i="25"/>
  <c r="AF661" i="25"/>
  <c r="AG661" i="25"/>
  <c r="AH661" i="25"/>
  <c r="S662" i="25"/>
  <c r="T662" i="25"/>
  <c r="U662" i="25"/>
  <c r="V662" i="25"/>
  <c r="W662" i="25"/>
  <c r="X662" i="25"/>
  <c r="Y662" i="25"/>
  <c r="Z662" i="25"/>
  <c r="AA662" i="25"/>
  <c r="AB662" i="25"/>
  <c r="AC662" i="25"/>
  <c r="AD662" i="25"/>
  <c r="AE662" i="25"/>
  <c r="AF662" i="25"/>
  <c r="AG662" i="25"/>
  <c r="AH662" i="25"/>
  <c r="S663" i="25"/>
  <c r="T663" i="25"/>
  <c r="U663" i="25"/>
  <c r="V663" i="25"/>
  <c r="W663" i="25"/>
  <c r="X663" i="25"/>
  <c r="Y663" i="25"/>
  <c r="Z663" i="25"/>
  <c r="AA663" i="25"/>
  <c r="AB663" i="25"/>
  <c r="AC663" i="25"/>
  <c r="AD663" i="25"/>
  <c r="AE663" i="25"/>
  <c r="AF663" i="25"/>
  <c r="AG663" i="25"/>
  <c r="AH663" i="25"/>
  <c r="S664" i="25"/>
  <c r="T664" i="25"/>
  <c r="U664" i="25"/>
  <c r="V664" i="25"/>
  <c r="W664" i="25"/>
  <c r="X664" i="25"/>
  <c r="Y664" i="25"/>
  <c r="Z664" i="25"/>
  <c r="AA664" i="25"/>
  <c r="AB664" i="25"/>
  <c r="AC664" i="25"/>
  <c r="AD664" i="25"/>
  <c r="AE664" i="25"/>
  <c r="AF664" i="25"/>
  <c r="AG664" i="25"/>
  <c r="AH664" i="25"/>
  <c r="S665" i="25"/>
  <c r="T665" i="25"/>
  <c r="U665" i="25"/>
  <c r="V665" i="25"/>
  <c r="W665" i="25"/>
  <c r="X665" i="25"/>
  <c r="Y665" i="25"/>
  <c r="Z665" i="25"/>
  <c r="AA665" i="25"/>
  <c r="AB665" i="25"/>
  <c r="AC665" i="25"/>
  <c r="AD665" i="25"/>
  <c r="AE665" i="25"/>
  <c r="AF665" i="25"/>
  <c r="AG665" i="25"/>
  <c r="AH665" i="25"/>
  <c r="S666" i="25"/>
  <c r="T666" i="25"/>
  <c r="U666" i="25"/>
  <c r="V666" i="25"/>
  <c r="W666" i="25"/>
  <c r="X666" i="25"/>
  <c r="Y666" i="25"/>
  <c r="Z666" i="25"/>
  <c r="AA666" i="25"/>
  <c r="AB666" i="25"/>
  <c r="AC666" i="25"/>
  <c r="AD666" i="25"/>
  <c r="AE666" i="25"/>
  <c r="AF666" i="25"/>
  <c r="AG666" i="25"/>
  <c r="AH666" i="25"/>
  <c r="S667" i="25"/>
  <c r="T667" i="25"/>
  <c r="U667" i="25"/>
  <c r="V667" i="25"/>
  <c r="W667" i="25"/>
  <c r="X667" i="25"/>
  <c r="Y667" i="25"/>
  <c r="Z667" i="25"/>
  <c r="AA667" i="25"/>
  <c r="AB667" i="25"/>
  <c r="AC667" i="25"/>
  <c r="AD667" i="25"/>
  <c r="AE667" i="25"/>
  <c r="AF667" i="25"/>
  <c r="AG667" i="25"/>
  <c r="AH667" i="25"/>
  <c r="S668" i="25"/>
  <c r="T668" i="25"/>
  <c r="U668" i="25"/>
  <c r="V668" i="25"/>
  <c r="W668" i="25"/>
  <c r="X668" i="25"/>
  <c r="Y668" i="25"/>
  <c r="Z668" i="25"/>
  <c r="AA668" i="25"/>
  <c r="AB668" i="25"/>
  <c r="AC668" i="25"/>
  <c r="AD668" i="25"/>
  <c r="AE668" i="25"/>
  <c r="AF668" i="25"/>
  <c r="AG668" i="25"/>
  <c r="AH668" i="25"/>
  <c r="S669" i="25"/>
  <c r="T669" i="25"/>
  <c r="U669" i="25"/>
  <c r="V669" i="25"/>
  <c r="W669" i="25"/>
  <c r="X669" i="25"/>
  <c r="Y669" i="25"/>
  <c r="Z669" i="25"/>
  <c r="AA669" i="25"/>
  <c r="AB669" i="25"/>
  <c r="AC669" i="25"/>
  <c r="AD669" i="25"/>
  <c r="AE669" i="25"/>
  <c r="AF669" i="25"/>
  <c r="AG669" i="25"/>
  <c r="AH669" i="25"/>
  <c r="S670" i="25"/>
  <c r="T670" i="25"/>
  <c r="U670" i="25"/>
  <c r="V670" i="25"/>
  <c r="W670" i="25"/>
  <c r="X670" i="25"/>
  <c r="Y670" i="25"/>
  <c r="Z670" i="25"/>
  <c r="AA670" i="25"/>
  <c r="AB670" i="25"/>
  <c r="AC670" i="25"/>
  <c r="AD670" i="25"/>
  <c r="AE670" i="25"/>
  <c r="AF670" i="25"/>
  <c r="AG670" i="25"/>
  <c r="AH670" i="25"/>
  <c r="S671" i="25"/>
  <c r="T671" i="25"/>
  <c r="U671" i="25"/>
  <c r="V671" i="25"/>
  <c r="W671" i="25"/>
  <c r="X671" i="25"/>
  <c r="Y671" i="25"/>
  <c r="Z671" i="25"/>
  <c r="AA671" i="25"/>
  <c r="AB671" i="25"/>
  <c r="AC671" i="25"/>
  <c r="AD671" i="25"/>
  <c r="AE671" i="25"/>
  <c r="AF671" i="25"/>
  <c r="AG671" i="25"/>
  <c r="AH671" i="25"/>
  <c r="S672" i="25"/>
  <c r="T672" i="25"/>
  <c r="U672" i="25"/>
  <c r="V672" i="25"/>
  <c r="W672" i="25"/>
  <c r="X672" i="25"/>
  <c r="Y672" i="25"/>
  <c r="Z672" i="25"/>
  <c r="AA672" i="25"/>
  <c r="AB672" i="25"/>
  <c r="AC672" i="25"/>
  <c r="AD672" i="25"/>
  <c r="AE672" i="25"/>
  <c r="AF672" i="25"/>
  <c r="AG672" i="25"/>
  <c r="AH672" i="25"/>
  <c r="S673" i="25"/>
  <c r="T673" i="25"/>
  <c r="U673" i="25"/>
  <c r="V673" i="25"/>
  <c r="W673" i="25"/>
  <c r="X673" i="25"/>
  <c r="Y673" i="25"/>
  <c r="Z673" i="25"/>
  <c r="AA673" i="25"/>
  <c r="AB673" i="25"/>
  <c r="AC673" i="25"/>
  <c r="AD673" i="25"/>
  <c r="AE673" i="25"/>
  <c r="AF673" i="25"/>
  <c r="AG673" i="25"/>
  <c r="AH673" i="25"/>
  <c r="S674" i="25"/>
  <c r="T674" i="25"/>
  <c r="U674" i="25"/>
  <c r="V674" i="25"/>
  <c r="W674" i="25"/>
  <c r="X674" i="25"/>
  <c r="Y674" i="25"/>
  <c r="Z674" i="25"/>
  <c r="AA674" i="25"/>
  <c r="AB674" i="25"/>
  <c r="AC674" i="25"/>
  <c r="AD674" i="25"/>
  <c r="AE674" i="25"/>
  <c r="AF674" i="25"/>
  <c r="AG674" i="25"/>
  <c r="AH674" i="25"/>
  <c r="S675" i="25"/>
  <c r="T675" i="25"/>
  <c r="U675" i="25"/>
  <c r="V675" i="25"/>
  <c r="W675" i="25"/>
  <c r="X675" i="25"/>
  <c r="Y675" i="25"/>
  <c r="Z675" i="25"/>
  <c r="AA675" i="25"/>
  <c r="AB675" i="25"/>
  <c r="AC675" i="25"/>
  <c r="AD675" i="25"/>
  <c r="AE675" i="25"/>
  <c r="AF675" i="25"/>
  <c r="AG675" i="25"/>
  <c r="AH675" i="25"/>
  <c r="S676" i="25"/>
  <c r="T676" i="25"/>
  <c r="U676" i="25"/>
  <c r="V676" i="25"/>
  <c r="W676" i="25"/>
  <c r="X676" i="25"/>
  <c r="Y676" i="25"/>
  <c r="Z676" i="25"/>
  <c r="AA676" i="25"/>
  <c r="AB676" i="25"/>
  <c r="AC676" i="25"/>
  <c r="AD676" i="25"/>
  <c r="AE676" i="25"/>
  <c r="AF676" i="25"/>
  <c r="AG676" i="25"/>
  <c r="AH676" i="25"/>
  <c r="S677" i="25"/>
  <c r="T677" i="25"/>
  <c r="U677" i="25"/>
  <c r="V677" i="25"/>
  <c r="W677" i="25"/>
  <c r="X677" i="25"/>
  <c r="Y677" i="25"/>
  <c r="Z677" i="25"/>
  <c r="AA677" i="25"/>
  <c r="AB677" i="25"/>
  <c r="AC677" i="25"/>
  <c r="AD677" i="25"/>
  <c r="AE677" i="25"/>
  <c r="AF677" i="25"/>
  <c r="AG677" i="25"/>
  <c r="AH677" i="25"/>
  <c r="S678" i="25"/>
  <c r="T678" i="25"/>
  <c r="U678" i="25"/>
  <c r="V678" i="25"/>
  <c r="W678" i="25"/>
  <c r="X678" i="25"/>
  <c r="Y678" i="25"/>
  <c r="Z678" i="25"/>
  <c r="AA678" i="25"/>
  <c r="AB678" i="25"/>
  <c r="AC678" i="25"/>
  <c r="AD678" i="25"/>
  <c r="AE678" i="25"/>
  <c r="AF678" i="25"/>
  <c r="AG678" i="25"/>
  <c r="AH678" i="25"/>
  <c r="S679" i="25"/>
  <c r="T679" i="25"/>
  <c r="U679" i="25"/>
  <c r="V679" i="25"/>
  <c r="W679" i="25"/>
  <c r="X679" i="25"/>
  <c r="Y679" i="25"/>
  <c r="Z679" i="25"/>
  <c r="AA679" i="25"/>
  <c r="AB679" i="25"/>
  <c r="AC679" i="25"/>
  <c r="AD679" i="25"/>
  <c r="AE679" i="25"/>
  <c r="AF679" i="25"/>
  <c r="AG679" i="25"/>
  <c r="AH679" i="25"/>
  <c r="S680" i="25"/>
  <c r="T680" i="25"/>
  <c r="U680" i="25"/>
  <c r="V680" i="25"/>
  <c r="W680" i="25"/>
  <c r="X680" i="25"/>
  <c r="Y680" i="25"/>
  <c r="Z680" i="25"/>
  <c r="AA680" i="25"/>
  <c r="AB680" i="25"/>
  <c r="AC680" i="25"/>
  <c r="AD680" i="25"/>
  <c r="AE680" i="25"/>
  <c r="AF680" i="25"/>
  <c r="AG680" i="25"/>
  <c r="AH680" i="25"/>
  <c r="S681" i="25"/>
  <c r="T681" i="25"/>
  <c r="U681" i="25"/>
  <c r="V681" i="25"/>
  <c r="W681" i="25"/>
  <c r="X681" i="25"/>
  <c r="Y681" i="25"/>
  <c r="Z681" i="25"/>
  <c r="AA681" i="25"/>
  <c r="AB681" i="25"/>
  <c r="AC681" i="25"/>
  <c r="AD681" i="25"/>
  <c r="AE681" i="25"/>
  <c r="AF681" i="25"/>
  <c r="AG681" i="25"/>
  <c r="AH681" i="25"/>
  <c r="S682" i="25"/>
  <c r="T682" i="25"/>
  <c r="U682" i="25"/>
  <c r="V682" i="25"/>
  <c r="W682" i="25"/>
  <c r="X682" i="25"/>
  <c r="Y682" i="25"/>
  <c r="Z682" i="25"/>
  <c r="AA682" i="25"/>
  <c r="AB682" i="25"/>
  <c r="AC682" i="25"/>
  <c r="AD682" i="25"/>
  <c r="AE682" i="25"/>
  <c r="AF682" i="25"/>
  <c r="AG682" i="25"/>
  <c r="AH682" i="25"/>
  <c r="S683" i="25"/>
  <c r="T683" i="25"/>
  <c r="U683" i="25"/>
  <c r="V683" i="25"/>
  <c r="W683" i="25"/>
  <c r="X683" i="25"/>
  <c r="Y683" i="25"/>
  <c r="Z683" i="25"/>
  <c r="AA683" i="25"/>
  <c r="AB683" i="25"/>
  <c r="AC683" i="25"/>
  <c r="AD683" i="25"/>
  <c r="AE683" i="25"/>
  <c r="AF683" i="25"/>
  <c r="AG683" i="25"/>
  <c r="AH683" i="25"/>
  <c r="S684" i="25"/>
  <c r="T684" i="25"/>
  <c r="U684" i="25"/>
  <c r="V684" i="25"/>
  <c r="W684" i="25"/>
  <c r="X684" i="25"/>
  <c r="Y684" i="25"/>
  <c r="Z684" i="25"/>
  <c r="AA684" i="25"/>
  <c r="AB684" i="25"/>
  <c r="AC684" i="25"/>
  <c r="AD684" i="25"/>
  <c r="AE684" i="25"/>
  <c r="AF684" i="25"/>
  <c r="AG684" i="25"/>
  <c r="AH684" i="25"/>
  <c r="S685" i="25"/>
  <c r="T685" i="25"/>
  <c r="U685" i="25"/>
  <c r="V685" i="25"/>
  <c r="W685" i="25"/>
  <c r="X685" i="25"/>
  <c r="Y685" i="25"/>
  <c r="Z685" i="25"/>
  <c r="AA685" i="25"/>
  <c r="AB685" i="25"/>
  <c r="AC685" i="25"/>
  <c r="AD685" i="25"/>
  <c r="AE685" i="25"/>
  <c r="AF685" i="25"/>
  <c r="AG685" i="25"/>
  <c r="AH685" i="25"/>
  <c r="S686" i="25"/>
  <c r="T686" i="25"/>
  <c r="U686" i="25"/>
  <c r="V686" i="25"/>
  <c r="W686" i="25"/>
  <c r="X686" i="25"/>
  <c r="Y686" i="25"/>
  <c r="Z686" i="25"/>
  <c r="AA686" i="25"/>
  <c r="AB686" i="25"/>
  <c r="AC686" i="25"/>
  <c r="AD686" i="25"/>
  <c r="AE686" i="25"/>
  <c r="AF686" i="25"/>
  <c r="AG686" i="25"/>
  <c r="AH686" i="25"/>
  <c r="S687" i="25"/>
  <c r="T687" i="25"/>
  <c r="U687" i="25"/>
  <c r="V687" i="25"/>
  <c r="W687" i="25"/>
  <c r="X687" i="25"/>
  <c r="Y687" i="25"/>
  <c r="Z687" i="25"/>
  <c r="AA687" i="25"/>
  <c r="AB687" i="25"/>
  <c r="AC687" i="25"/>
  <c r="AD687" i="25"/>
  <c r="AE687" i="25"/>
  <c r="AF687" i="25"/>
  <c r="AG687" i="25"/>
  <c r="AH687" i="25"/>
  <c r="S688" i="25"/>
  <c r="T688" i="25"/>
  <c r="U688" i="25"/>
  <c r="V688" i="25"/>
  <c r="W688" i="25"/>
  <c r="X688" i="25"/>
  <c r="Y688" i="25"/>
  <c r="Z688" i="25"/>
  <c r="AA688" i="25"/>
  <c r="AB688" i="25"/>
  <c r="AC688" i="25"/>
  <c r="AD688" i="25"/>
  <c r="AE688" i="25"/>
  <c r="AF688" i="25"/>
  <c r="AG688" i="25"/>
  <c r="AH688" i="25"/>
  <c r="S689" i="25"/>
  <c r="T689" i="25"/>
  <c r="U689" i="25"/>
  <c r="V689" i="25"/>
  <c r="W689" i="25"/>
  <c r="X689" i="25"/>
  <c r="Y689" i="25"/>
  <c r="Z689" i="25"/>
  <c r="AA689" i="25"/>
  <c r="AB689" i="25"/>
  <c r="AC689" i="25"/>
  <c r="AD689" i="25"/>
  <c r="AE689" i="25"/>
  <c r="AF689" i="25"/>
  <c r="AG689" i="25"/>
  <c r="AH689" i="25"/>
  <c r="S690" i="25"/>
  <c r="T690" i="25"/>
  <c r="U690" i="25"/>
  <c r="V690" i="25"/>
  <c r="W690" i="25"/>
  <c r="X690" i="25"/>
  <c r="Y690" i="25"/>
  <c r="Z690" i="25"/>
  <c r="AA690" i="25"/>
  <c r="AB690" i="25"/>
  <c r="AC690" i="25"/>
  <c r="AD690" i="25"/>
  <c r="AE690" i="25"/>
  <c r="AF690" i="25"/>
  <c r="AG690" i="25"/>
  <c r="AH690" i="25"/>
  <c r="S691" i="25"/>
  <c r="T691" i="25"/>
  <c r="U691" i="25"/>
  <c r="V691" i="25"/>
  <c r="W691" i="25"/>
  <c r="X691" i="25"/>
  <c r="Y691" i="25"/>
  <c r="Z691" i="25"/>
  <c r="AA691" i="25"/>
  <c r="AB691" i="25"/>
  <c r="AC691" i="25"/>
  <c r="AD691" i="25"/>
  <c r="AE691" i="25"/>
  <c r="AF691" i="25"/>
  <c r="AG691" i="25"/>
  <c r="AH691" i="25"/>
  <c r="S692" i="25"/>
  <c r="T692" i="25"/>
  <c r="U692" i="25"/>
  <c r="V692" i="25"/>
  <c r="W692" i="25"/>
  <c r="X692" i="25"/>
  <c r="Y692" i="25"/>
  <c r="Z692" i="25"/>
  <c r="AA692" i="25"/>
  <c r="AB692" i="25"/>
  <c r="AC692" i="25"/>
  <c r="AD692" i="25"/>
  <c r="AE692" i="25"/>
  <c r="AF692" i="25"/>
  <c r="AG692" i="25"/>
  <c r="AH692" i="25"/>
  <c r="S693" i="25"/>
  <c r="T693" i="25"/>
  <c r="U693" i="25"/>
  <c r="V693" i="25"/>
  <c r="W693" i="25"/>
  <c r="X693" i="25"/>
  <c r="Y693" i="25"/>
  <c r="Z693" i="25"/>
  <c r="AA693" i="25"/>
  <c r="AB693" i="25"/>
  <c r="AC693" i="25"/>
  <c r="AD693" i="25"/>
  <c r="AE693" i="25"/>
  <c r="AF693" i="25"/>
  <c r="AG693" i="25"/>
  <c r="AH693" i="25"/>
  <c r="S694" i="25"/>
  <c r="T694" i="25"/>
  <c r="U694" i="25"/>
  <c r="V694" i="25"/>
  <c r="W694" i="25"/>
  <c r="X694" i="25"/>
  <c r="Y694" i="25"/>
  <c r="Z694" i="25"/>
  <c r="AA694" i="25"/>
  <c r="AB694" i="25"/>
  <c r="AC694" i="25"/>
  <c r="AD694" i="25"/>
  <c r="AE694" i="25"/>
  <c r="AF694" i="25"/>
  <c r="AG694" i="25"/>
  <c r="AH694" i="25"/>
  <c r="S695" i="25"/>
  <c r="T695" i="25"/>
  <c r="U695" i="25"/>
  <c r="V695" i="25"/>
  <c r="W695" i="25"/>
  <c r="X695" i="25"/>
  <c r="Y695" i="25"/>
  <c r="Z695" i="25"/>
  <c r="AA695" i="25"/>
  <c r="AB695" i="25"/>
  <c r="AC695" i="25"/>
  <c r="AD695" i="25"/>
  <c r="AE695" i="25"/>
  <c r="AF695" i="25"/>
  <c r="AG695" i="25"/>
  <c r="AH695" i="25"/>
  <c r="S696" i="25"/>
  <c r="T696" i="25"/>
  <c r="U696" i="25"/>
  <c r="V696" i="25"/>
  <c r="W696" i="25"/>
  <c r="X696" i="25"/>
  <c r="Y696" i="25"/>
  <c r="Z696" i="25"/>
  <c r="AA696" i="25"/>
  <c r="AB696" i="25"/>
  <c r="AC696" i="25"/>
  <c r="AD696" i="25"/>
  <c r="AE696" i="25"/>
  <c r="AF696" i="25"/>
  <c r="AG696" i="25"/>
  <c r="AH696" i="25"/>
  <c r="S697" i="25"/>
  <c r="T697" i="25"/>
  <c r="U697" i="25"/>
  <c r="V697" i="25"/>
  <c r="W697" i="25"/>
  <c r="X697" i="25"/>
  <c r="Y697" i="25"/>
  <c r="Z697" i="25"/>
  <c r="AA697" i="25"/>
  <c r="AB697" i="25"/>
  <c r="AC697" i="25"/>
  <c r="AD697" i="25"/>
  <c r="AE697" i="25"/>
  <c r="AF697" i="25"/>
  <c r="AG697" i="25"/>
  <c r="AH697" i="25"/>
  <c r="S698" i="25"/>
  <c r="T698" i="25"/>
  <c r="U698" i="25"/>
  <c r="V698" i="25"/>
  <c r="W698" i="25"/>
  <c r="X698" i="25"/>
  <c r="Y698" i="25"/>
  <c r="Z698" i="25"/>
  <c r="AA698" i="25"/>
  <c r="AB698" i="25"/>
  <c r="AC698" i="25"/>
  <c r="AD698" i="25"/>
  <c r="AE698" i="25"/>
  <c r="AF698" i="25"/>
  <c r="AG698" i="25"/>
  <c r="AH698" i="25"/>
  <c r="S699" i="25"/>
  <c r="T699" i="25"/>
  <c r="U699" i="25"/>
  <c r="V699" i="25"/>
  <c r="W699" i="25"/>
  <c r="X699" i="25"/>
  <c r="Y699" i="25"/>
  <c r="Z699" i="25"/>
  <c r="AA699" i="25"/>
  <c r="AB699" i="25"/>
  <c r="AC699" i="25"/>
  <c r="AD699" i="25"/>
  <c r="AE699" i="25"/>
  <c r="AF699" i="25"/>
  <c r="AG699" i="25"/>
  <c r="AH699" i="25"/>
  <c r="S700" i="25"/>
  <c r="T700" i="25"/>
  <c r="U700" i="25"/>
  <c r="V700" i="25"/>
  <c r="W700" i="25"/>
  <c r="X700" i="25"/>
  <c r="Y700" i="25"/>
  <c r="Z700" i="25"/>
  <c r="AA700" i="25"/>
  <c r="AB700" i="25"/>
  <c r="AC700" i="25"/>
  <c r="AD700" i="25"/>
  <c r="AE700" i="25"/>
  <c r="AF700" i="25"/>
  <c r="AG700" i="25"/>
  <c r="AH700" i="25"/>
  <c r="S701" i="25"/>
  <c r="T701" i="25"/>
  <c r="U701" i="25"/>
  <c r="V701" i="25"/>
  <c r="W701" i="25"/>
  <c r="X701" i="25"/>
  <c r="Y701" i="25"/>
  <c r="Z701" i="25"/>
  <c r="AA701" i="25"/>
  <c r="AB701" i="25"/>
  <c r="AC701" i="25"/>
  <c r="AD701" i="25"/>
  <c r="AE701" i="25"/>
  <c r="AF701" i="25"/>
  <c r="AG701" i="25"/>
  <c r="AH701" i="25"/>
  <c r="S702" i="25"/>
  <c r="T702" i="25"/>
  <c r="U702" i="25"/>
  <c r="V702" i="25"/>
  <c r="W702" i="25"/>
  <c r="X702" i="25"/>
  <c r="Y702" i="25"/>
  <c r="Z702" i="25"/>
  <c r="AA702" i="25"/>
  <c r="AB702" i="25"/>
  <c r="AC702" i="25"/>
  <c r="AD702" i="25"/>
  <c r="AE702" i="25"/>
  <c r="AF702" i="25"/>
  <c r="AG702" i="25"/>
  <c r="AH702" i="25"/>
  <c r="S703" i="25"/>
  <c r="T703" i="25"/>
  <c r="U703" i="25"/>
  <c r="V703" i="25"/>
  <c r="W703" i="25"/>
  <c r="X703" i="25"/>
  <c r="Y703" i="25"/>
  <c r="Z703" i="25"/>
  <c r="AA703" i="25"/>
  <c r="AB703" i="25"/>
  <c r="AC703" i="25"/>
  <c r="AD703" i="25"/>
  <c r="AE703" i="25"/>
  <c r="AF703" i="25"/>
  <c r="AG703" i="25"/>
  <c r="AH703" i="25"/>
  <c r="S704" i="25"/>
  <c r="T704" i="25"/>
  <c r="U704" i="25"/>
  <c r="V704" i="25"/>
  <c r="W704" i="25"/>
  <c r="X704" i="25"/>
  <c r="Y704" i="25"/>
  <c r="Z704" i="25"/>
  <c r="AA704" i="25"/>
  <c r="AB704" i="25"/>
  <c r="AC704" i="25"/>
  <c r="AD704" i="25"/>
  <c r="AE704" i="25"/>
  <c r="AF704" i="25"/>
  <c r="AG704" i="25"/>
  <c r="AH704" i="25"/>
  <c r="S705" i="25"/>
  <c r="T705" i="25"/>
  <c r="U705" i="25"/>
  <c r="V705" i="25"/>
  <c r="W705" i="25"/>
  <c r="X705" i="25"/>
  <c r="Y705" i="25"/>
  <c r="Z705" i="25"/>
  <c r="AA705" i="25"/>
  <c r="AB705" i="25"/>
  <c r="AC705" i="25"/>
  <c r="AD705" i="25"/>
  <c r="AE705" i="25"/>
  <c r="AF705" i="25"/>
  <c r="AG705" i="25"/>
  <c r="AH705" i="25"/>
  <c r="S706" i="25"/>
  <c r="T706" i="25"/>
  <c r="U706" i="25"/>
  <c r="V706" i="25"/>
  <c r="W706" i="25"/>
  <c r="X706" i="25"/>
  <c r="Y706" i="25"/>
  <c r="Z706" i="25"/>
  <c r="AA706" i="25"/>
  <c r="AB706" i="25"/>
  <c r="AC706" i="25"/>
  <c r="AD706" i="25"/>
  <c r="AE706" i="25"/>
  <c r="AF706" i="25"/>
  <c r="AG706" i="25"/>
  <c r="AH706" i="25"/>
  <c r="S707" i="25"/>
  <c r="T707" i="25"/>
  <c r="U707" i="25"/>
  <c r="V707" i="25"/>
  <c r="W707" i="25"/>
  <c r="X707" i="25"/>
  <c r="Y707" i="25"/>
  <c r="Z707" i="25"/>
  <c r="AA707" i="25"/>
  <c r="AB707" i="25"/>
  <c r="AC707" i="25"/>
  <c r="AD707" i="25"/>
  <c r="AE707" i="25"/>
  <c r="AF707" i="25"/>
  <c r="AG707" i="25"/>
  <c r="AH707" i="25"/>
  <c r="S708" i="25"/>
  <c r="T708" i="25"/>
  <c r="U708" i="25"/>
  <c r="V708" i="25"/>
  <c r="W708" i="25"/>
  <c r="X708" i="25"/>
  <c r="Y708" i="25"/>
  <c r="Z708" i="25"/>
  <c r="AA708" i="25"/>
  <c r="AB708" i="25"/>
  <c r="AC708" i="25"/>
  <c r="AD708" i="25"/>
  <c r="AE708" i="25"/>
  <c r="AF708" i="25"/>
  <c r="AG708" i="25"/>
  <c r="AH708" i="25"/>
  <c r="S709" i="25"/>
  <c r="T709" i="25"/>
  <c r="U709" i="25"/>
  <c r="V709" i="25"/>
  <c r="W709" i="25"/>
  <c r="X709" i="25"/>
  <c r="Y709" i="25"/>
  <c r="Z709" i="25"/>
  <c r="AA709" i="25"/>
  <c r="AB709" i="25"/>
  <c r="AC709" i="25"/>
  <c r="AD709" i="25"/>
  <c r="AE709" i="25"/>
  <c r="AF709" i="25"/>
  <c r="AG709" i="25"/>
  <c r="AH709" i="25"/>
  <c r="S710" i="25"/>
  <c r="T710" i="25"/>
  <c r="U710" i="25"/>
  <c r="V710" i="25"/>
  <c r="W710" i="25"/>
  <c r="X710" i="25"/>
  <c r="Y710" i="25"/>
  <c r="Z710" i="25"/>
  <c r="AA710" i="25"/>
  <c r="AB710" i="25"/>
  <c r="AC710" i="25"/>
  <c r="AD710" i="25"/>
  <c r="AE710" i="25"/>
  <c r="AF710" i="25"/>
  <c r="AG710" i="25"/>
  <c r="AH710" i="25"/>
  <c r="S711" i="25"/>
  <c r="T711" i="25"/>
  <c r="U711" i="25"/>
  <c r="V711" i="25"/>
  <c r="W711" i="25"/>
  <c r="X711" i="25"/>
  <c r="Y711" i="25"/>
  <c r="Z711" i="25"/>
  <c r="AA711" i="25"/>
  <c r="AB711" i="25"/>
  <c r="AC711" i="25"/>
  <c r="AD711" i="25"/>
  <c r="AE711" i="25"/>
  <c r="AF711" i="25"/>
  <c r="AG711" i="25"/>
  <c r="AH711" i="25"/>
  <c r="S712" i="25"/>
  <c r="T712" i="25"/>
  <c r="U712" i="25"/>
  <c r="V712" i="25"/>
  <c r="W712" i="25"/>
  <c r="X712" i="25"/>
  <c r="Y712" i="25"/>
  <c r="Z712" i="25"/>
  <c r="AA712" i="25"/>
  <c r="AB712" i="25"/>
  <c r="AC712" i="25"/>
  <c r="AD712" i="25"/>
  <c r="AE712" i="25"/>
  <c r="AF712" i="25"/>
  <c r="AG712" i="25"/>
  <c r="AH712" i="25"/>
  <c r="S713" i="25"/>
  <c r="T713" i="25"/>
  <c r="U713" i="25"/>
  <c r="V713" i="25"/>
  <c r="W713" i="25"/>
  <c r="X713" i="25"/>
  <c r="Y713" i="25"/>
  <c r="Z713" i="25"/>
  <c r="AA713" i="25"/>
  <c r="AB713" i="25"/>
  <c r="AC713" i="25"/>
  <c r="AD713" i="25"/>
  <c r="AE713" i="25"/>
  <c r="AF713" i="25"/>
  <c r="AG713" i="25"/>
  <c r="AH713" i="25"/>
  <c r="S714" i="25"/>
  <c r="T714" i="25"/>
  <c r="U714" i="25"/>
  <c r="V714" i="25"/>
  <c r="W714" i="25"/>
  <c r="X714" i="25"/>
  <c r="Y714" i="25"/>
  <c r="Z714" i="25"/>
  <c r="AA714" i="25"/>
  <c r="AB714" i="25"/>
  <c r="AC714" i="25"/>
  <c r="AD714" i="25"/>
  <c r="AE714" i="25"/>
  <c r="AF714" i="25"/>
  <c r="AG714" i="25"/>
  <c r="AH714" i="25"/>
  <c r="S715" i="25"/>
  <c r="T715" i="25"/>
  <c r="U715" i="25"/>
  <c r="V715" i="25"/>
  <c r="W715" i="25"/>
  <c r="X715" i="25"/>
  <c r="Y715" i="25"/>
  <c r="Z715" i="25"/>
  <c r="AA715" i="25"/>
  <c r="AB715" i="25"/>
  <c r="AC715" i="25"/>
  <c r="AD715" i="25"/>
  <c r="AE715" i="25"/>
  <c r="AF715" i="25"/>
  <c r="AG715" i="25"/>
  <c r="AH715" i="25"/>
  <c r="S716" i="25"/>
  <c r="T716" i="25"/>
  <c r="U716" i="25"/>
  <c r="V716" i="25"/>
  <c r="W716" i="25"/>
  <c r="X716" i="25"/>
  <c r="Y716" i="25"/>
  <c r="Z716" i="25"/>
  <c r="AA716" i="25"/>
  <c r="AB716" i="25"/>
  <c r="AC716" i="25"/>
  <c r="AD716" i="25"/>
  <c r="AE716" i="25"/>
  <c r="AF716" i="25"/>
  <c r="AG716" i="25"/>
  <c r="AH716" i="25"/>
  <c r="S717" i="25"/>
  <c r="T717" i="25"/>
  <c r="U717" i="25"/>
  <c r="V717" i="25"/>
  <c r="W717" i="25"/>
  <c r="X717" i="25"/>
  <c r="Y717" i="25"/>
  <c r="Z717" i="25"/>
  <c r="AA717" i="25"/>
  <c r="AB717" i="25"/>
  <c r="AC717" i="25"/>
  <c r="AD717" i="25"/>
  <c r="AE717" i="25"/>
  <c r="AF717" i="25"/>
  <c r="AG717" i="25"/>
  <c r="AH717" i="25"/>
  <c r="S718" i="25"/>
  <c r="T718" i="25"/>
  <c r="U718" i="25"/>
  <c r="V718" i="25"/>
  <c r="W718" i="25"/>
  <c r="X718" i="25"/>
  <c r="Y718" i="25"/>
  <c r="Z718" i="25"/>
  <c r="AA718" i="25"/>
  <c r="AB718" i="25"/>
  <c r="AC718" i="25"/>
  <c r="AD718" i="25"/>
  <c r="AE718" i="25"/>
  <c r="AF718" i="25"/>
  <c r="AG718" i="25"/>
  <c r="AH718" i="25"/>
  <c r="S719" i="25"/>
  <c r="T719" i="25"/>
  <c r="U719" i="25"/>
  <c r="V719" i="25"/>
  <c r="W719" i="25"/>
  <c r="X719" i="25"/>
  <c r="Y719" i="25"/>
  <c r="Z719" i="25"/>
  <c r="AA719" i="25"/>
  <c r="AB719" i="25"/>
  <c r="AC719" i="25"/>
  <c r="AD719" i="25"/>
  <c r="AE719" i="25"/>
  <c r="AF719" i="25"/>
  <c r="AG719" i="25"/>
  <c r="AH719" i="25"/>
  <c r="S720" i="25"/>
  <c r="T720" i="25"/>
  <c r="U720" i="25"/>
  <c r="V720" i="25"/>
  <c r="W720" i="25"/>
  <c r="X720" i="25"/>
  <c r="Y720" i="25"/>
  <c r="Z720" i="25"/>
  <c r="AA720" i="25"/>
  <c r="AB720" i="25"/>
  <c r="AC720" i="25"/>
  <c r="AD720" i="25"/>
  <c r="AE720" i="25"/>
  <c r="AF720" i="25"/>
  <c r="AG720" i="25"/>
  <c r="AH720" i="25"/>
  <c r="S721" i="25"/>
  <c r="T721" i="25"/>
  <c r="U721" i="25"/>
  <c r="V721" i="25"/>
  <c r="W721" i="25"/>
  <c r="X721" i="25"/>
  <c r="Y721" i="25"/>
  <c r="Z721" i="25"/>
  <c r="AA721" i="25"/>
  <c r="AB721" i="25"/>
  <c r="AC721" i="25"/>
  <c r="AD721" i="25"/>
  <c r="AE721" i="25"/>
  <c r="AF721" i="25"/>
  <c r="AG721" i="25"/>
  <c r="AH721" i="25"/>
  <c r="S722" i="25"/>
  <c r="T722" i="25"/>
  <c r="U722" i="25"/>
  <c r="V722" i="25"/>
  <c r="W722" i="25"/>
  <c r="X722" i="25"/>
  <c r="Y722" i="25"/>
  <c r="Z722" i="25"/>
  <c r="AA722" i="25"/>
  <c r="AB722" i="25"/>
  <c r="AC722" i="25"/>
  <c r="AD722" i="25"/>
  <c r="AE722" i="25"/>
  <c r="AF722" i="25"/>
  <c r="AG722" i="25"/>
  <c r="AH722" i="25"/>
  <c r="S723" i="25"/>
  <c r="T723" i="25"/>
  <c r="U723" i="25"/>
  <c r="V723" i="25"/>
  <c r="W723" i="25"/>
  <c r="X723" i="25"/>
  <c r="Y723" i="25"/>
  <c r="Z723" i="25"/>
  <c r="AA723" i="25"/>
  <c r="AB723" i="25"/>
  <c r="AC723" i="25"/>
  <c r="AD723" i="25"/>
  <c r="AE723" i="25"/>
  <c r="AF723" i="25"/>
  <c r="AG723" i="25"/>
  <c r="AH723" i="25"/>
  <c r="S724" i="25"/>
  <c r="T724" i="25"/>
  <c r="U724" i="25"/>
  <c r="V724" i="25"/>
  <c r="W724" i="25"/>
  <c r="X724" i="25"/>
  <c r="Y724" i="25"/>
  <c r="Z724" i="25"/>
  <c r="AA724" i="25"/>
  <c r="AB724" i="25"/>
  <c r="AC724" i="25"/>
  <c r="AD724" i="25"/>
  <c r="AE724" i="25"/>
  <c r="AF724" i="25"/>
  <c r="AG724" i="25"/>
  <c r="AH724" i="25"/>
  <c r="S725" i="25"/>
  <c r="T725" i="25"/>
  <c r="U725" i="25"/>
  <c r="V725" i="25"/>
  <c r="W725" i="25"/>
  <c r="X725" i="25"/>
  <c r="Y725" i="25"/>
  <c r="Z725" i="25"/>
  <c r="AA725" i="25"/>
  <c r="AB725" i="25"/>
  <c r="AC725" i="25"/>
  <c r="AD725" i="25"/>
  <c r="AE725" i="25"/>
  <c r="AF725" i="25"/>
  <c r="AG725" i="25"/>
  <c r="AH725" i="25"/>
  <c r="S726" i="25"/>
  <c r="T726" i="25"/>
  <c r="U726" i="25"/>
  <c r="V726" i="25"/>
  <c r="W726" i="25"/>
  <c r="X726" i="25"/>
  <c r="Y726" i="25"/>
  <c r="Z726" i="25"/>
  <c r="AA726" i="25"/>
  <c r="AB726" i="25"/>
  <c r="AC726" i="25"/>
  <c r="AD726" i="25"/>
  <c r="AE726" i="25"/>
  <c r="AF726" i="25"/>
  <c r="AG726" i="25"/>
  <c r="AH726" i="25"/>
  <c r="S727" i="25"/>
  <c r="T727" i="25"/>
  <c r="U727" i="25"/>
  <c r="V727" i="25"/>
  <c r="W727" i="25"/>
  <c r="X727" i="25"/>
  <c r="Y727" i="25"/>
  <c r="Z727" i="25"/>
  <c r="AA727" i="25"/>
  <c r="AB727" i="25"/>
  <c r="AC727" i="25"/>
  <c r="AD727" i="25"/>
  <c r="AE727" i="25"/>
  <c r="AF727" i="25"/>
  <c r="AG727" i="25"/>
  <c r="AH727" i="25"/>
  <c r="S728" i="25"/>
  <c r="T728" i="25"/>
  <c r="U728" i="25"/>
  <c r="V728" i="25"/>
  <c r="W728" i="25"/>
  <c r="X728" i="25"/>
  <c r="Y728" i="25"/>
  <c r="Z728" i="25"/>
  <c r="AA728" i="25"/>
  <c r="AB728" i="25"/>
  <c r="AC728" i="25"/>
  <c r="AD728" i="25"/>
  <c r="AE728" i="25"/>
  <c r="AF728" i="25"/>
  <c r="AG728" i="25"/>
  <c r="AH728" i="25"/>
  <c r="S729" i="25"/>
  <c r="T729" i="25"/>
  <c r="U729" i="25"/>
  <c r="V729" i="25"/>
  <c r="W729" i="25"/>
  <c r="X729" i="25"/>
  <c r="Y729" i="25"/>
  <c r="Z729" i="25"/>
  <c r="AA729" i="25"/>
  <c r="AB729" i="25"/>
  <c r="AC729" i="25"/>
  <c r="AD729" i="25"/>
  <c r="AE729" i="25"/>
  <c r="AF729" i="25"/>
  <c r="AG729" i="25"/>
  <c r="AH729" i="25"/>
  <c r="S730" i="25"/>
  <c r="T730" i="25"/>
  <c r="U730" i="25"/>
  <c r="V730" i="25"/>
  <c r="W730" i="25"/>
  <c r="X730" i="25"/>
  <c r="Y730" i="25"/>
  <c r="Z730" i="25"/>
  <c r="AA730" i="25"/>
  <c r="AB730" i="25"/>
  <c r="AC730" i="25"/>
  <c r="AD730" i="25"/>
  <c r="AE730" i="25"/>
  <c r="AF730" i="25"/>
  <c r="AG730" i="25"/>
  <c r="AH730" i="25"/>
  <c r="S731" i="25"/>
  <c r="T731" i="25"/>
  <c r="U731" i="25"/>
  <c r="V731" i="25"/>
  <c r="W731" i="25"/>
  <c r="X731" i="25"/>
  <c r="Y731" i="25"/>
  <c r="Z731" i="25"/>
  <c r="AA731" i="25"/>
  <c r="AB731" i="25"/>
  <c r="AC731" i="25"/>
  <c r="AD731" i="25"/>
  <c r="AE731" i="25"/>
  <c r="AF731" i="25"/>
  <c r="AG731" i="25"/>
  <c r="AH731" i="25"/>
  <c r="S732" i="25"/>
  <c r="T732" i="25"/>
  <c r="U732" i="25"/>
  <c r="V732" i="25"/>
  <c r="W732" i="25"/>
  <c r="X732" i="25"/>
  <c r="Y732" i="25"/>
  <c r="Z732" i="25"/>
  <c r="AA732" i="25"/>
  <c r="AB732" i="25"/>
  <c r="AC732" i="25"/>
  <c r="AD732" i="25"/>
  <c r="AE732" i="25"/>
  <c r="AF732" i="25"/>
  <c r="AG732" i="25"/>
  <c r="AH732" i="25"/>
  <c r="S733" i="25"/>
  <c r="T733" i="25"/>
  <c r="U733" i="25"/>
  <c r="V733" i="25"/>
  <c r="W733" i="25"/>
  <c r="X733" i="25"/>
  <c r="Y733" i="25"/>
  <c r="Z733" i="25"/>
  <c r="AA733" i="25"/>
  <c r="AB733" i="25"/>
  <c r="AC733" i="25"/>
  <c r="AD733" i="25"/>
  <c r="AE733" i="25"/>
  <c r="AF733" i="25"/>
  <c r="AG733" i="25"/>
  <c r="AH733" i="25"/>
  <c r="S734" i="25"/>
  <c r="T734" i="25"/>
  <c r="U734" i="25"/>
  <c r="V734" i="25"/>
  <c r="W734" i="25"/>
  <c r="X734" i="25"/>
  <c r="Y734" i="25"/>
  <c r="Z734" i="25"/>
  <c r="AA734" i="25"/>
  <c r="AB734" i="25"/>
  <c r="AC734" i="25"/>
  <c r="AD734" i="25"/>
  <c r="AE734" i="25"/>
  <c r="AF734" i="25"/>
  <c r="AG734" i="25"/>
  <c r="AH734" i="25"/>
  <c r="S735" i="25"/>
  <c r="T735" i="25"/>
  <c r="U735" i="25"/>
  <c r="V735" i="25"/>
  <c r="W735" i="25"/>
  <c r="X735" i="25"/>
  <c r="Y735" i="25"/>
  <c r="Z735" i="25"/>
  <c r="AA735" i="25"/>
  <c r="AB735" i="25"/>
  <c r="AC735" i="25"/>
  <c r="AD735" i="25"/>
  <c r="AE735" i="25"/>
  <c r="AF735" i="25"/>
  <c r="AG735" i="25"/>
  <c r="AH735" i="25"/>
  <c r="S736" i="25"/>
  <c r="T736" i="25"/>
  <c r="U736" i="25"/>
  <c r="V736" i="25"/>
  <c r="W736" i="25"/>
  <c r="X736" i="25"/>
  <c r="Y736" i="25"/>
  <c r="Z736" i="25"/>
  <c r="AA736" i="25"/>
  <c r="AB736" i="25"/>
  <c r="AC736" i="25"/>
  <c r="AD736" i="25"/>
  <c r="AE736" i="25"/>
  <c r="AF736" i="25"/>
  <c r="AG736" i="25"/>
  <c r="AH736" i="25"/>
  <c r="S737" i="25"/>
  <c r="T737" i="25"/>
  <c r="U737" i="25"/>
  <c r="V737" i="25"/>
  <c r="W737" i="25"/>
  <c r="X737" i="25"/>
  <c r="Y737" i="25"/>
  <c r="Z737" i="25"/>
  <c r="AA737" i="25"/>
  <c r="AB737" i="25"/>
  <c r="AC737" i="25"/>
  <c r="AD737" i="25"/>
  <c r="AE737" i="25"/>
  <c r="AF737" i="25"/>
  <c r="AG737" i="25"/>
  <c r="AH737" i="25"/>
  <c r="S738" i="25"/>
  <c r="T738" i="25"/>
  <c r="U738" i="25"/>
  <c r="V738" i="25"/>
  <c r="W738" i="25"/>
  <c r="X738" i="25"/>
  <c r="Y738" i="25"/>
  <c r="Z738" i="25"/>
  <c r="AA738" i="25"/>
  <c r="AB738" i="25"/>
  <c r="AC738" i="25"/>
  <c r="AD738" i="25"/>
  <c r="AE738" i="25"/>
  <c r="AF738" i="25"/>
  <c r="AG738" i="25"/>
  <c r="AH738" i="25"/>
  <c r="S739" i="25"/>
  <c r="T739" i="25"/>
  <c r="U739" i="25"/>
  <c r="V739" i="25"/>
  <c r="W739" i="25"/>
  <c r="X739" i="25"/>
  <c r="Y739" i="25"/>
  <c r="Z739" i="25"/>
  <c r="AA739" i="25"/>
  <c r="AB739" i="25"/>
  <c r="AC739" i="25"/>
  <c r="AD739" i="25"/>
  <c r="AE739" i="25"/>
  <c r="AF739" i="25"/>
  <c r="AG739" i="25"/>
  <c r="AH739" i="25"/>
  <c r="S740" i="25"/>
  <c r="T740" i="25"/>
  <c r="U740" i="25"/>
  <c r="V740" i="25"/>
  <c r="W740" i="25"/>
  <c r="X740" i="25"/>
  <c r="Y740" i="25"/>
  <c r="Z740" i="25"/>
  <c r="AA740" i="25"/>
  <c r="AB740" i="25"/>
  <c r="AC740" i="25"/>
  <c r="AD740" i="25"/>
  <c r="AE740" i="25"/>
  <c r="AF740" i="25"/>
  <c r="AG740" i="25"/>
  <c r="AH740" i="25"/>
  <c r="S741" i="25"/>
  <c r="T741" i="25"/>
  <c r="U741" i="25"/>
  <c r="V741" i="25"/>
  <c r="W741" i="25"/>
  <c r="X741" i="25"/>
  <c r="Y741" i="25"/>
  <c r="Z741" i="25"/>
  <c r="AA741" i="25"/>
  <c r="AB741" i="25"/>
  <c r="AC741" i="25"/>
  <c r="AD741" i="25"/>
  <c r="AE741" i="25"/>
  <c r="AF741" i="25"/>
  <c r="AG741" i="25"/>
  <c r="AH741" i="25"/>
  <c r="S742" i="25"/>
  <c r="T742" i="25"/>
  <c r="U742" i="25"/>
  <c r="V742" i="25"/>
  <c r="W742" i="25"/>
  <c r="X742" i="25"/>
  <c r="Y742" i="25"/>
  <c r="Z742" i="25"/>
  <c r="AA742" i="25"/>
  <c r="AB742" i="25"/>
  <c r="AC742" i="25"/>
  <c r="AD742" i="25"/>
  <c r="AE742" i="25"/>
  <c r="AF742" i="25"/>
  <c r="AG742" i="25"/>
  <c r="AH742" i="25"/>
  <c r="S743" i="25"/>
  <c r="T743" i="25"/>
  <c r="U743" i="25"/>
  <c r="V743" i="25"/>
  <c r="W743" i="25"/>
  <c r="X743" i="25"/>
  <c r="Y743" i="25"/>
  <c r="Z743" i="25"/>
  <c r="AA743" i="25"/>
  <c r="AB743" i="25"/>
  <c r="AC743" i="25"/>
  <c r="AD743" i="25"/>
  <c r="AE743" i="25"/>
  <c r="AF743" i="25"/>
  <c r="AG743" i="25"/>
  <c r="AH743" i="25"/>
  <c r="S744" i="25"/>
  <c r="T744" i="25"/>
  <c r="U744" i="25"/>
  <c r="V744" i="25"/>
  <c r="W744" i="25"/>
  <c r="X744" i="25"/>
  <c r="Y744" i="25"/>
  <c r="Z744" i="25"/>
  <c r="AA744" i="25"/>
  <c r="AB744" i="25"/>
  <c r="AC744" i="25"/>
  <c r="AD744" i="25"/>
  <c r="AE744" i="25"/>
  <c r="AF744" i="25"/>
  <c r="AG744" i="25"/>
  <c r="AH744" i="25"/>
  <c r="S745" i="25"/>
  <c r="T745" i="25"/>
  <c r="U745" i="25"/>
  <c r="V745" i="25"/>
  <c r="W745" i="25"/>
  <c r="X745" i="25"/>
  <c r="Y745" i="25"/>
  <c r="Z745" i="25"/>
  <c r="AA745" i="25"/>
  <c r="AB745" i="25"/>
  <c r="AC745" i="25"/>
  <c r="AD745" i="25"/>
  <c r="AE745" i="25"/>
  <c r="AF745" i="25"/>
  <c r="AG745" i="25"/>
  <c r="AH745" i="25"/>
  <c r="S746" i="25"/>
  <c r="T746" i="25"/>
  <c r="U746" i="25"/>
  <c r="V746" i="25"/>
  <c r="W746" i="25"/>
  <c r="X746" i="25"/>
  <c r="Y746" i="25"/>
  <c r="Z746" i="25"/>
  <c r="AA746" i="25"/>
  <c r="AB746" i="25"/>
  <c r="AC746" i="25"/>
  <c r="AD746" i="25"/>
  <c r="AE746" i="25"/>
  <c r="AF746" i="25"/>
  <c r="AG746" i="25"/>
  <c r="AH746" i="25"/>
  <c r="S747" i="25"/>
  <c r="T747" i="25"/>
  <c r="U747" i="25"/>
  <c r="V747" i="25"/>
  <c r="W747" i="25"/>
  <c r="X747" i="25"/>
  <c r="Y747" i="25"/>
  <c r="Z747" i="25"/>
  <c r="AA747" i="25"/>
  <c r="AB747" i="25"/>
  <c r="AC747" i="25"/>
  <c r="AD747" i="25"/>
  <c r="AE747" i="25"/>
  <c r="AF747" i="25"/>
  <c r="AG747" i="25"/>
  <c r="AH747" i="25"/>
  <c r="S748" i="25"/>
  <c r="T748" i="25"/>
  <c r="U748" i="25"/>
  <c r="V748" i="25"/>
  <c r="W748" i="25"/>
  <c r="X748" i="25"/>
  <c r="Y748" i="25"/>
  <c r="Z748" i="25"/>
  <c r="AA748" i="25"/>
  <c r="AB748" i="25"/>
  <c r="AC748" i="25"/>
  <c r="AD748" i="25"/>
  <c r="AE748" i="25"/>
  <c r="AF748" i="25"/>
  <c r="AG748" i="25"/>
  <c r="AH748" i="25"/>
  <c r="S749" i="25"/>
  <c r="T749" i="25"/>
  <c r="U749" i="25"/>
  <c r="V749" i="25"/>
  <c r="W749" i="25"/>
  <c r="X749" i="25"/>
  <c r="Y749" i="25"/>
  <c r="Z749" i="25"/>
  <c r="AA749" i="25"/>
  <c r="AB749" i="25"/>
  <c r="AC749" i="25"/>
  <c r="AD749" i="25"/>
  <c r="AE749" i="25"/>
  <c r="AF749" i="25"/>
  <c r="AG749" i="25"/>
  <c r="AH749" i="25"/>
  <c r="S750" i="25"/>
  <c r="T750" i="25"/>
  <c r="U750" i="25"/>
  <c r="V750" i="25"/>
  <c r="W750" i="25"/>
  <c r="X750" i="25"/>
  <c r="Y750" i="25"/>
  <c r="Z750" i="25"/>
  <c r="AA750" i="25"/>
  <c r="AB750" i="25"/>
  <c r="AC750" i="25"/>
  <c r="AD750" i="25"/>
  <c r="AE750" i="25"/>
  <c r="AF750" i="25"/>
  <c r="AG750" i="25"/>
  <c r="AH750" i="25"/>
  <c r="S751" i="25"/>
  <c r="T751" i="25"/>
  <c r="U751" i="25"/>
  <c r="V751" i="25"/>
  <c r="W751" i="25"/>
  <c r="X751" i="25"/>
  <c r="Y751" i="25"/>
  <c r="Z751" i="25"/>
  <c r="AA751" i="25"/>
  <c r="AB751" i="25"/>
  <c r="AC751" i="25"/>
  <c r="AD751" i="25"/>
  <c r="AE751" i="25"/>
  <c r="AF751" i="25"/>
  <c r="AG751" i="25"/>
  <c r="AH751" i="25"/>
  <c r="S752" i="25"/>
  <c r="T752" i="25"/>
  <c r="U752" i="25"/>
  <c r="V752" i="25"/>
  <c r="W752" i="25"/>
  <c r="X752" i="25"/>
  <c r="Y752" i="25"/>
  <c r="Z752" i="25"/>
  <c r="AA752" i="25"/>
  <c r="AB752" i="25"/>
  <c r="AC752" i="25"/>
  <c r="AD752" i="25"/>
  <c r="AE752" i="25"/>
  <c r="AF752" i="25"/>
  <c r="AG752" i="25"/>
  <c r="AH752" i="25"/>
  <c r="S753" i="25"/>
  <c r="T753" i="25"/>
  <c r="U753" i="25"/>
  <c r="V753" i="25"/>
  <c r="W753" i="25"/>
  <c r="X753" i="25"/>
  <c r="Y753" i="25"/>
  <c r="Z753" i="25"/>
  <c r="AA753" i="25"/>
  <c r="AB753" i="25"/>
  <c r="AC753" i="25"/>
  <c r="AD753" i="25"/>
  <c r="AE753" i="25"/>
  <c r="AF753" i="25"/>
  <c r="AG753" i="25"/>
  <c r="AH753" i="25"/>
  <c r="S754" i="25"/>
  <c r="T754" i="25"/>
  <c r="U754" i="25"/>
  <c r="V754" i="25"/>
  <c r="W754" i="25"/>
  <c r="X754" i="25"/>
  <c r="Y754" i="25"/>
  <c r="Z754" i="25"/>
  <c r="AA754" i="25"/>
  <c r="AB754" i="25"/>
  <c r="AC754" i="25"/>
  <c r="AD754" i="25"/>
  <c r="AE754" i="25"/>
  <c r="AF754" i="25"/>
  <c r="AG754" i="25"/>
  <c r="AH754" i="25"/>
  <c r="S755" i="25"/>
  <c r="T755" i="25"/>
  <c r="U755" i="25"/>
  <c r="V755" i="25"/>
  <c r="W755" i="25"/>
  <c r="X755" i="25"/>
  <c r="Y755" i="25"/>
  <c r="Z755" i="25"/>
  <c r="AA755" i="25"/>
  <c r="AB755" i="25"/>
  <c r="AC755" i="25"/>
  <c r="AD755" i="25"/>
  <c r="AE755" i="25"/>
  <c r="AF755" i="25"/>
  <c r="AG755" i="25"/>
  <c r="AH755" i="25"/>
  <c r="S756" i="25"/>
  <c r="T756" i="25"/>
  <c r="U756" i="25"/>
  <c r="V756" i="25"/>
  <c r="W756" i="25"/>
  <c r="X756" i="25"/>
  <c r="Y756" i="25"/>
  <c r="Z756" i="25"/>
  <c r="AA756" i="25"/>
  <c r="AB756" i="25"/>
  <c r="AC756" i="25"/>
  <c r="AD756" i="25"/>
  <c r="AE756" i="25"/>
  <c r="AF756" i="25"/>
  <c r="AG756" i="25"/>
  <c r="AH756" i="25"/>
  <c r="S757" i="25"/>
  <c r="T757" i="25"/>
  <c r="U757" i="25"/>
  <c r="V757" i="25"/>
  <c r="W757" i="25"/>
  <c r="X757" i="25"/>
  <c r="Y757" i="25"/>
  <c r="Z757" i="25"/>
  <c r="AA757" i="25"/>
  <c r="AB757" i="25"/>
  <c r="AC757" i="25"/>
  <c r="AD757" i="25"/>
  <c r="AE757" i="25"/>
  <c r="AF757" i="25"/>
  <c r="AG757" i="25"/>
  <c r="AH757" i="25"/>
  <c r="S758" i="25"/>
  <c r="T758" i="25"/>
  <c r="U758" i="25"/>
  <c r="V758" i="25"/>
  <c r="W758" i="25"/>
  <c r="X758" i="25"/>
  <c r="Y758" i="25"/>
  <c r="Z758" i="25"/>
  <c r="AA758" i="25"/>
  <c r="AB758" i="25"/>
  <c r="AC758" i="25"/>
  <c r="AD758" i="25"/>
  <c r="AE758" i="25"/>
  <c r="AF758" i="25"/>
  <c r="AG758" i="25"/>
  <c r="AH758" i="25"/>
  <c r="S759" i="25"/>
  <c r="T759" i="25"/>
  <c r="U759" i="25"/>
  <c r="V759" i="25"/>
  <c r="W759" i="25"/>
  <c r="X759" i="25"/>
  <c r="Y759" i="25"/>
  <c r="Z759" i="25"/>
  <c r="AA759" i="25"/>
  <c r="AB759" i="25"/>
  <c r="AC759" i="25"/>
  <c r="AD759" i="25"/>
  <c r="AE759" i="25"/>
  <c r="AF759" i="25"/>
  <c r="AG759" i="25"/>
  <c r="AH759" i="25"/>
  <c r="S760" i="25"/>
  <c r="T760" i="25"/>
  <c r="U760" i="25"/>
  <c r="V760" i="25"/>
  <c r="W760" i="25"/>
  <c r="X760" i="25"/>
  <c r="Y760" i="25"/>
  <c r="Z760" i="25"/>
  <c r="AA760" i="25"/>
  <c r="AB760" i="25"/>
  <c r="AC760" i="25"/>
  <c r="AD760" i="25"/>
  <c r="AE760" i="25"/>
  <c r="AF760" i="25"/>
  <c r="AG760" i="25"/>
  <c r="AH760" i="25"/>
  <c r="S761" i="25"/>
  <c r="T761" i="25"/>
  <c r="U761" i="25"/>
  <c r="V761" i="25"/>
  <c r="W761" i="25"/>
  <c r="X761" i="25"/>
  <c r="Y761" i="25"/>
  <c r="Z761" i="25"/>
  <c r="AA761" i="25"/>
  <c r="AB761" i="25"/>
  <c r="AC761" i="25"/>
  <c r="AD761" i="25"/>
  <c r="AE761" i="25"/>
  <c r="AF761" i="25"/>
  <c r="AG761" i="25"/>
  <c r="AH761" i="25"/>
  <c r="S762" i="25"/>
  <c r="T762" i="25"/>
  <c r="U762" i="25"/>
  <c r="V762" i="25"/>
  <c r="W762" i="25"/>
  <c r="X762" i="25"/>
  <c r="Y762" i="25"/>
  <c r="Z762" i="25"/>
  <c r="AA762" i="25"/>
  <c r="AB762" i="25"/>
  <c r="AC762" i="25"/>
  <c r="AD762" i="25"/>
  <c r="AE762" i="25"/>
  <c r="AF762" i="25"/>
  <c r="AG762" i="25"/>
  <c r="AH762" i="25"/>
  <c r="S763" i="25"/>
  <c r="T763" i="25"/>
  <c r="U763" i="25"/>
  <c r="V763" i="25"/>
  <c r="W763" i="25"/>
  <c r="X763" i="25"/>
  <c r="Y763" i="25"/>
  <c r="Z763" i="25"/>
  <c r="AA763" i="25"/>
  <c r="AB763" i="25"/>
  <c r="AC763" i="25"/>
  <c r="AD763" i="25"/>
  <c r="AE763" i="25"/>
  <c r="AF763" i="25"/>
  <c r="AG763" i="25"/>
  <c r="AH763" i="25"/>
  <c r="S764" i="25"/>
  <c r="T764" i="25"/>
  <c r="U764" i="25"/>
  <c r="V764" i="25"/>
  <c r="W764" i="25"/>
  <c r="X764" i="25"/>
  <c r="Y764" i="25"/>
  <c r="Z764" i="25"/>
  <c r="AA764" i="25"/>
  <c r="AB764" i="25"/>
  <c r="AC764" i="25"/>
  <c r="AD764" i="25"/>
  <c r="AE764" i="25"/>
  <c r="AF764" i="25"/>
  <c r="AG764" i="25"/>
  <c r="AH764" i="25"/>
  <c r="S765" i="25"/>
  <c r="T765" i="25"/>
  <c r="U765" i="25"/>
  <c r="V765" i="25"/>
  <c r="W765" i="25"/>
  <c r="X765" i="25"/>
  <c r="Y765" i="25"/>
  <c r="Z765" i="25"/>
  <c r="AA765" i="25"/>
  <c r="AB765" i="25"/>
  <c r="AC765" i="25"/>
  <c r="AD765" i="25"/>
  <c r="AE765" i="25"/>
  <c r="AF765" i="25"/>
  <c r="AG765" i="25"/>
  <c r="AH765" i="25"/>
  <c r="S766" i="25"/>
  <c r="T766" i="25"/>
  <c r="U766" i="25"/>
  <c r="V766" i="25"/>
  <c r="W766" i="25"/>
  <c r="X766" i="25"/>
  <c r="Y766" i="25"/>
  <c r="Z766" i="25"/>
  <c r="AA766" i="25"/>
  <c r="AB766" i="25"/>
  <c r="AC766" i="25"/>
  <c r="AD766" i="25"/>
  <c r="AE766" i="25"/>
  <c r="AF766" i="25"/>
  <c r="AG766" i="25"/>
  <c r="AH766" i="25"/>
  <c r="S767" i="25"/>
  <c r="T767" i="25"/>
  <c r="U767" i="25"/>
  <c r="V767" i="25"/>
  <c r="W767" i="25"/>
  <c r="X767" i="25"/>
  <c r="Y767" i="25"/>
  <c r="Z767" i="25"/>
  <c r="AA767" i="25"/>
  <c r="AB767" i="25"/>
  <c r="AC767" i="25"/>
  <c r="AD767" i="25"/>
  <c r="AE767" i="25"/>
  <c r="AF767" i="25"/>
  <c r="AG767" i="25"/>
  <c r="AH767" i="25"/>
  <c r="S768" i="25"/>
  <c r="T768" i="25"/>
  <c r="U768" i="25"/>
  <c r="V768" i="25"/>
  <c r="W768" i="25"/>
  <c r="X768" i="25"/>
  <c r="Y768" i="25"/>
  <c r="Z768" i="25"/>
  <c r="AA768" i="25"/>
  <c r="AB768" i="25"/>
  <c r="AC768" i="25"/>
  <c r="AD768" i="25"/>
  <c r="AE768" i="25"/>
  <c r="AF768" i="25"/>
  <c r="AG768" i="25"/>
  <c r="AH768" i="25"/>
  <c r="S769" i="25"/>
  <c r="T769" i="25"/>
  <c r="U769" i="25"/>
  <c r="V769" i="25"/>
  <c r="W769" i="25"/>
  <c r="X769" i="25"/>
  <c r="Y769" i="25"/>
  <c r="Z769" i="25"/>
  <c r="AA769" i="25"/>
  <c r="AB769" i="25"/>
  <c r="AC769" i="25"/>
  <c r="AD769" i="25"/>
  <c r="AE769" i="25"/>
  <c r="AF769" i="25"/>
  <c r="AG769" i="25"/>
  <c r="AH769" i="25"/>
  <c r="S770" i="25"/>
  <c r="T770" i="25"/>
  <c r="U770" i="25"/>
  <c r="V770" i="25"/>
  <c r="W770" i="25"/>
  <c r="X770" i="25"/>
  <c r="Y770" i="25"/>
  <c r="Z770" i="25"/>
  <c r="AA770" i="25"/>
  <c r="AB770" i="25"/>
  <c r="AC770" i="25"/>
  <c r="AD770" i="25"/>
  <c r="AE770" i="25"/>
  <c r="AF770" i="25"/>
  <c r="AG770" i="25"/>
  <c r="AH770" i="25"/>
  <c r="S771" i="25"/>
  <c r="T771" i="25"/>
  <c r="U771" i="25"/>
  <c r="V771" i="25"/>
  <c r="W771" i="25"/>
  <c r="X771" i="25"/>
  <c r="Y771" i="25"/>
  <c r="Z771" i="25"/>
  <c r="AA771" i="25"/>
  <c r="AB771" i="25"/>
  <c r="AC771" i="25"/>
  <c r="AD771" i="25"/>
  <c r="AE771" i="25"/>
  <c r="AF771" i="25"/>
  <c r="AG771" i="25"/>
  <c r="AH771" i="25"/>
  <c r="S772" i="25"/>
  <c r="T772" i="25"/>
  <c r="U772" i="25"/>
  <c r="V772" i="25"/>
  <c r="W772" i="25"/>
  <c r="X772" i="25"/>
  <c r="Y772" i="25"/>
  <c r="Z772" i="25"/>
  <c r="AA772" i="25"/>
  <c r="AB772" i="25"/>
  <c r="AC772" i="25"/>
  <c r="AD772" i="25"/>
  <c r="AE772" i="25"/>
  <c r="AF772" i="25"/>
  <c r="AG772" i="25"/>
  <c r="AH772" i="25"/>
  <c r="S773" i="25"/>
  <c r="T773" i="25"/>
  <c r="U773" i="25"/>
  <c r="V773" i="25"/>
  <c r="W773" i="25"/>
  <c r="X773" i="25"/>
  <c r="Y773" i="25"/>
  <c r="Z773" i="25"/>
  <c r="AA773" i="25"/>
  <c r="AB773" i="25"/>
  <c r="AC773" i="25"/>
  <c r="AD773" i="25"/>
  <c r="AE773" i="25"/>
  <c r="AF773" i="25"/>
  <c r="AG773" i="25"/>
  <c r="AH773" i="25"/>
  <c r="S774" i="25"/>
  <c r="T774" i="25"/>
  <c r="U774" i="25"/>
  <c r="V774" i="25"/>
  <c r="W774" i="25"/>
  <c r="X774" i="25"/>
  <c r="Y774" i="25"/>
  <c r="Z774" i="25"/>
  <c r="AA774" i="25"/>
  <c r="AB774" i="25"/>
  <c r="AC774" i="25"/>
  <c r="AD774" i="25"/>
  <c r="AE774" i="25"/>
  <c r="AF774" i="25"/>
  <c r="AG774" i="25"/>
  <c r="AH774" i="25"/>
  <c r="S775" i="25"/>
  <c r="T775" i="25"/>
  <c r="U775" i="25"/>
  <c r="V775" i="25"/>
  <c r="W775" i="25"/>
  <c r="X775" i="25"/>
  <c r="Y775" i="25"/>
  <c r="Z775" i="25"/>
  <c r="AA775" i="25"/>
  <c r="AB775" i="25"/>
  <c r="AC775" i="25"/>
  <c r="AD775" i="25"/>
  <c r="AE775" i="25"/>
  <c r="AF775" i="25"/>
  <c r="AG775" i="25"/>
  <c r="AH775" i="25"/>
  <c r="S776" i="25"/>
  <c r="T776" i="25"/>
  <c r="U776" i="25"/>
  <c r="V776" i="25"/>
  <c r="W776" i="25"/>
  <c r="X776" i="25"/>
  <c r="Y776" i="25"/>
  <c r="Z776" i="25"/>
  <c r="AA776" i="25"/>
  <c r="AB776" i="25"/>
  <c r="AC776" i="25"/>
  <c r="AD776" i="25"/>
  <c r="AE776" i="25"/>
  <c r="AF776" i="25"/>
  <c r="AG776" i="25"/>
  <c r="AH776" i="25"/>
  <c r="S777" i="25"/>
  <c r="T777" i="25"/>
  <c r="U777" i="25"/>
  <c r="V777" i="25"/>
  <c r="W777" i="25"/>
  <c r="X777" i="25"/>
  <c r="Y777" i="25"/>
  <c r="Z777" i="25"/>
  <c r="AA777" i="25"/>
  <c r="AB777" i="25"/>
  <c r="AC777" i="25"/>
  <c r="AD777" i="25"/>
  <c r="AE777" i="25"/>
  <c r="AF777" i="25"/>
  <c r="AG777" i="25"/>
  <c r="AH777" i="25"/>
  <c r="S778" i="25"/>
  <c r="T778" i="25"/>
  <c r="U778" i="25"/>
  <c r="V778" i="25"/>
  <c r="W778" i="25"/>
  <c r="X778" i="25"/>
  <c r="Y778" i="25"/>
  <c r="Z778" i="25"/>
  <c r="AA778" i="25"/>
  <c r="AB778" i="25"/>
  <c r="AC778" i="25"/>
  <c r="AD778" i="25"/>
  <c r="AE778" i="25"/>
  <c r="AF778" i="25"/>
  <c r="AG778" i="25"/>
  <c r="AH778" i="25"/>
  <c r="S779" i="25"/>
  <c r="T779" i="25"/>
  <c r="U779" i="25"/>
  <c r="V779" i="25"/>
  <c r="W779" i="25"/>
  <c r="X779" i="25"/>
  <c r="Y779" i="25"/>
  <c r="Z779" i="25"/>
  <c r="AA779" i="25"/>
  <c r="AB779" i="25"/>
  <c r="AC779" i="25"/>
  <c r="AD779" i="25"/>
  <c r="AE779" i="25"/>
  <c r="AF779" i="25"/>
  <c r="AG779" i="25"/>
  <c r="AH779" i="25"/>
  <c r="S780" i="25"/>
  <c r="T780" i="25"/>
  <c r="U780" i="25"/>
  <c r="V780" i="25"/>
  <c r="W780" i="25"/>
  <c r="X780" i="25"/>
  <c r="Y780" i="25"/>
  <c r="Z780" i="25"/>
  <c r="AA780" i="25"/>
  <c r="AB780" i="25"/>
  <c r="AC780" i="25"/>
  <c r="AD780" i="25"/>
  <c r="AE780" i="25"/>
  <c r="AF780" i="25"/>
  <c r="AG780" i="25"/>
  <c r="AH780" i="25"/>
  <c r="S781" i="25"/>
  <c r="T781" i="25"/>
  <c r="U781" i="25"/>
  <c r="V781" i="25"/>
  <c r="W781" i="25"/>
  <c r="X781" i="25"/>
  <c r="Y781" i="25"/>
  <c r="Z781" i="25"/>
  <c r="AA781" i="25"/>
  <c r="AB781" i="25"/>
  <c r="AC781" i="25"/>
  <c r="AD781" i="25"/>
  <c r="AE781" i="25"/>
  <c r="AF781" i="25"/>
  <c r="AG781" i="25"/>
  <c r="AH781" i="25"/>
  <c r="S782" i="25"/>
  <c r="T782" i="25"/>
  <c r="U782" i="25"/>
  <c r="V782" i="25"/>
  <c r="W782" i="25"/>
  <c r="X782" i="25"/>
  <c r="Y782" i="25"/>
  <c r="Z782" i="25"/>
  <c r="AA782" i="25"/>
  <c r="AB782" i="25"/>
  <c r="AC782" i="25"/>
  <c r="AD782" i="25"/>
  <c r="AE782" i="25"/>
  <c r="AF782" i="25"/>
  <c r="AG782" i="25"/>
  <c r="AH782" i="25"/>
  <c r="S783" i="25"/>
  <c r="T783" i="25"/>
  <c r="U783" i="25"/>
  <c r="V783" i="25"/>
  <c r="W783" i="25"/>
  <c r="X783" i="25"/>
  <c r="Y783" i="25"/>
  <c r="Z783" i="25"/>
  <c r="AA783" i="25"/>
  <c r="AB783" i="25"/>
  <c r="AC783" i="25"/>
  <c r="AD783" i="25"/>
  <c r="AE783" i="25"/>
  <c r="AF783" i="25"/>
  <c r="AG783" i="25"/>
  <c r="AH783" i="25"/>
  <c r="S784" i="25"/>
  <c r="T784" i="25"/>
  <c r="U784" i="25"/>
  <c r="V784" i="25"/>
  <c r="W784" i="25"/>
  <c r="X784" i="25"/>
  <c r="Y784" i="25"/>
  <c r="Z784" i="25"/>
  <c r="AA784" i="25"/>
  <c r="AB784" i="25"/>
  <c r="AC784" i="25"/>
  <c r="AD784" i="25"/>
  <c r="AE784" i="25"/>
  <c r="AF784" i="25"/>
  <c r="AG784" i="25"/>
  <c r="AH784" i="25"/>
  <c r="S785" i="25"/>
  <c r="T785" i="25"/>
  <c r="U785" i="25"/>
  <c r="V785" i="25"/>
  <c r="W785" i="25"/>
  <c r="X785" i="25"/>
  <c r="Y785" i="25"/>
  <c r="Z785" i="25"/>
  <c r="AA785" i="25"/>
  <c r="AB785" i="25"/>
  <c r="AC785" i="25"/>
  <c r="AD785" i="25"/>
  <c r="AE785" i="25"/>
  <c r="AF785" i="25"/>
  <c r="AG785" i="25"/>
  <c r="AH785" i="25"/>
  <c r="S786" i="25"/>
  <c r="T786" i="25"/>
  <c r="U786" i="25"/>
  <c r="V786" i="25"/>
  <c r="W786" i="25"/>
  <c r="X786" i="25"/>
  <c r="Y786" i="25"/>
  <c r="Z786" i="25"/>
  <c r="AA786" i="25"/>
  <c r="AB786" i="25"/>
  <c r="AC786" i="25"/>
  <c r="AD786" i="25"/>
  <c r="AE786" i="25"/>
  <c r="AF786" i="25"/>
  <c r="AG786" i="25"/>
  <c r="AH786" i="25"/>
  <c r="S787" i="25"/>
  <c r="T787" i="25"/>
  <c r="U787" i="25"/>
  <c r="V787" i="25"/>
  <c r="W787" i="25"/>
  <c r="X787" i="25"/>
  <c r="Y787" i="25"/>
  <c r="Z787" i="25"/>
  <c r="AA787" i="25"/>
  <c r="AB787" i="25"/>
  <c r="AC787" i="25"/>
  <c r="AD787" i="25"/>
  <c r="AE787" i="25"/>
  <c r="AF787" i="25"/>
  <c r="AG787" i="25"/>
  <c r="AH787" i="25"/>
  <c r="S788" i="25"/>
  <c r="T788" i="25"/>
  <c r="U788" i="25"/>
  <c r="V788" i="25"/>
  <c r="W788" i="25"/>
  <c r="X788" i="25"/>
  <c r="Y788" i="25"/>
  <c r="Z788" i="25"/>
  <c r="AA788" i="25"/>
  <c r="AB788" i="25"/>
  <c r="AC788" i="25"/>
  <c r="AD788" i="25"/>
  <c r="AE788" i="25"/>
  <c r="AF788" i="25"/>
  <c r="AG788" i="25"/>
  <c r="AH788" i="25"/>
  <c r="S789" i="25"/>
  <c r="T789" i="25"/>
  <c r="U789" i="25"/>
  <c r="V789" i="25"/>
  <c r="W789" i="25"/>
  <c r="X789" i="25"/>
  <c r="Y789" i="25"/>
  <c r="Z789" i="25"/>
  <c r="AA789" i="25"/>
  <c r="AB789" i="25"/>
  <c r="AC789" i="25"/>
  <c r="AD789" i="25"/>
  <c r="AE789" i="25"/>
  <c r="AF789" i="25"/>
  <c r="AG789" i="25"/>
  <c r="AH789" i="25"/>
  <c r="S790" i="25"/>
  <c r="T790" i="25"/>
  <c r="U790" i="25"/>
  <c r="V790" i="25"/>
  <c r="W790" i="25"/>
  <c r="X790" i="25"/>
  <c r="Y790" i="25"/>
  <c r="Z790" i="25"/>
  <c r="AA790" i="25"/>
  <c r="AB790" i="25"/>
  <c r="AC790" i="25"/>
  <c r="AD790" i="25"/>
  <c r="AE790" i="25"/>
  <c r="AF790" i="25"/>
  <c r="AG790" i="25"/>
  <c r="AH790" i="25"/>
  <c r="S791" i="25"/>
  <c r="T791" i="25"/>
  <c r="U791" i="25"/>
  <c r="V791" i="25"/>
  <c r="W791" i="25"/>
  <c r="X791" i="25"/>
  <c r="Y791" i="25"/>
  <c r="Z791" i="25"/>
  <c r="AA791" i="25"/>
  <c r="AB791" i="25"/>
  <c r="AC791" i="25"/>
  <c r="AD791" i="25"/>
  <c r="AE791" i="25"/>
  <c r="AF791" i="25"/>
  <c r="AG791" i="25"/>
  <c r="AH791" i="25"/>
  <c r="S792" i="25"/>
  <c r="T792" i="25"/>
  <c r="U792" i="25"/>
  <c r="V792" i="25"/>
  <c r="W792" i="25"/>
  <c r="X792" i="25"/>
  <c r="Y792" i="25"/>
  <c r="Z792" i="25"/>
  <c r="AA792" i="25"/>
  <c r="AB792" i="25"/>
  <c r="AC792" i="25"/>
  <c r="AD792" i="25"/>
  <c r="AE792" i="25"/>
  <c r="AF792" i="25"/>
  <c r="AG792" i="25"/>
  <c r="AH792" i="25"/>
  <c r="S793" i="25"/>
  <c r="T793" i="25"/>
  <c r="U793" i="25"/>
  <c r="V793" i="25"/>
  <c r="W793" i="25"/>
  <c r="X793" i="25"/>
  <c r="Y793" i="25"/>
  <c r="Z793" i="25"/>
  <c r="AA793" i="25"/>
  <c r="AB793" i="25"/>
  <c r="AC793" i="25"/>
  <c r="AD793" i="25"/>
  <c r="AE793" i="25"/>
  <c r="AF793" i="25"/>
  <c r="AG793" i="25"/>
  <c r="AH793" i="25"/>
  <c r="S794" i="25"/>
  <c r="T794" i="25"/>
  <c r="U794" i="25"/>
  <c r="V794" i="25"/>
  <c r="W794" i="25"/>
  <c r="X794" i="25"/>
  <c r="Y794" i="25"/>
  <c r="Z794" i="25"/>
  <c r="AA794" i="25"/>
  <c r="AB794" i="25"/>
  <c r="AC794" i="25"/>
  <c r="AD794" i="25"/>
  <c r="AE794" i="25"/>
  <c r="AF794" i="25"/>
  <c r="AG794" i="25"/>
  <c r="AH794" i="25"/>
  <c r="S795" i="25"/>
  <c r="T795" i="25"/>
  <c r="U795" i="25"/>
  <c r="V795" i="25"/>
  <c r="W795" i="25"/>
  <c r="X795" i="25"/>
  <c r="Y795" i="25"/>
  <c r="Z795" i="25"/>
  <c r="AA795" i="25"/>
  <c r="AB795" i="25"/>
  <c r="AC795" i="25"/>
  <c r="AD795" i="25"/>
  <c r="AE795" i="25"/>
  <c r="AF795" i="25"/>
  <c r="AG795" i="25"/>
  <c r="AH795" i="25"/>
  <c r="S796" i="25"/>
  <c r="T796" i="25"/>
  <c r="U796" i="25"/>
  <c r="V796" i="25"/>
  <c r="W796" i="25"/>
  <c r="X796" i="25"/>
  <c r="Y796" i="25"/>
  <c r="Z796" i="25"/>
  <c r="AA796" i="25"/>
  <c r="AB796" i="25"/>
  <c r="AC796" i="25"/>
  <c r="AD796" i="25"/>
  <c r="AE796" i="25"/>
  <c r="AF796" i="25"/>
  <c r="AG796" i="25"/>
  <c r="AH796" i="25"/>
  <c r="S797" i="25"/>
  <c r="T797" i="25"/>
  <c r="U797" i="25"/>
  <c r="V797" i="25"/>
  <c r="W797" i="25"/>
  <c r="X797" i="25"/>
  <c r="Y797" i="25"/>
  <c r="Z797" i="25"/>
  <c r="AA797" i="25"/>
  <c r="AB797" i="25"/>
  <c r="AC797" i="25"/>
  <c r="AD797" i="25"/>
  <c r="AE797" i="25"/>
  <c r="AF797" i="25"/>
  <c r="AG797" i="25"/>
  <c r="AH797" i="25"/>
  <c r="S798" i="25"/>
  <c r="T798" i="25"/>
  <c r="U798" i="25"/>
  <c r="V798" i="25"/>
  <c r="W798" i="25"/>
  <c r="X798" i="25"/>
  <c r="Y798" i="25"/>
  <c r="Z798" i="25"/>
  <c r="AA798" i="25"/>
  <c r="AB798" i="25"/>
  <c r="AC798" i="25"/>
  <c r="AD798" i="25"/>
  <c r="AE798" i="25"/>
  <c r="AF798" i="25"/>
  <c r="AG798" i="25"/>
  <c r="AH798" i="25"/>
  <c r="S799" i="25"/>
  <c r="T799" i="25"/>
  <c r="U799" i="25"/>
  <c r="V799" i="25"/>
  <c r="W799" i="25"/>
  <c r="X799" i="25"/>
  <c r="Y799" i="25"/>
  <c r="Z799" i="25"/>
  <c r="AA799" i="25"/>
  <c r="AB799" i="25"/>
  <c r="AC799" i="25"/>
  <c r="AD799" i="25"/>
  <c r="AE799" i="25"/>
  <c r="AF799" i="25"/>
  <c r="AG799" i="25"/>
  <c r="AH799" i="25"/>
  <c r="S800" i="25"/>
  <c r="T800" i="25"/>
  <c r="U800" i="25"/>
  <c r="V800" i="25"/>
  <c r="W800" i="25"/>
  <c r="X800" i="25"/>
  <c r="Y800" i="25"/>
  <c r="Z800" i="25"/>
  <c r="AA800" i="25"/>
  <c r="AB800" i="25"/>
  <c r="AC800" i="25"/>
  <c r="AD800" i="25"/>
  <c r="AE800" i="25"/>
  <c r="AF800" i="25"/>
  <c r="AG800" i="25"/>
  <c r="AH800" i="25"/>
  <c r="S801" i="25"/>
  <c r="T801" i="25"/>
  <c r="U801" i="25"/>
  <c r="V801" i="25"/>
  <c r="W801" i="25"/>
  <c r="X801" i="25"/>
  <c r="Y801" i="25"/>
  <c r="Z801" i="25"/>
  <c r="AA801" i="25"/>
  <c r="AB801" i="25"/>
  <c r="AC801" i="25"/>
  <c r="AD801" i="25"/>
  <c r="AE801" i="25"/>
  <c r="AF801" i="25"/>
  <c r="AG801" i="25"/>
  <c r="AH801" i="25"/>
  <c r="S802" i="25"/>
  <c r="T802" i="25"/>
  <c r="U802" i="25"/>
  <c r="V802" i="25"/>
  <c r="W802" i="25"/>
  <c r="X802" i="25"/>
  <c r="Y802" i="25"/>
  <c r="Z802" i="25"/>
  <c r="AA802" i="25"/>
  <c r="AB802" i="25"/>
  <c r="AC802" i="25"/>
  <c r="AD802" i="25"/>
  <c r="AE802" i="25"/>
  <c r="AF802" i="25"/>
  <c r="AG802" i="25"/>
  <c r="AH802" i="25"/>
  <c r="S803" i="25"/>
  <c r="T803" i="25"/>
  <c r="U803" i="25"/>
  <c r="V803" i="25"/>
  <c r="W803" i="25"/>
  <c r="X803" i="25"/>
  <c r="Y803" i="25"/>
  <c r="Z803" i="25"/>
  <c r="AA803" i="25"/>
  <c r="AB803" i="25"/>
  <c r="AC803" i="25"/>
  <c r="AD803" i="25"/>
  <c r="AE803" i="25"/>
  <c r="AF803" i="25"/>
  <c r="AG803" i="25"/>
  <c r="AH803" i="25"/>
  <c r="S804" i="25"/>
  <c r="T804" i="25"/>
  <c r="U804" i="25"/>
  <c r="V804" i="25"/>
  <c r="W804" i="25"/>
  <c r="X804" i="25"/>
  <c r="Y804" i="25"/>
  <c r="Z804" i="25"/>
  <c r="AA804" i="25"/>
  <c r="AB804" i="25"/>
  <c r="AC804" i="25"/>
  <c r="AD804" i="25"/>
  <c r="AE804" i="25"/>
  <c r="AF804" i="25"/>
  <c r="AG804" i="25"/>
  <c r="AH804" i="25"/>
  <c r="S805" i="25"/>
  <c r="T805" i="25"/>
  <c r="U805" i="25"/>
  <c r="V805" i="25"/>
  <c r="W805" i="25"/>
  <c r="X805" i="25"/>
  <c r="Y805" i="25"/>
  <c r="Z805" i="25"/>
  <c r="AA805" i="25"/>
  <c r="AB805" i="25"/>
  <c r="AC805" i="25"/>
  <c r="AD805" i="25"/>
  <c r="AE805" i="25"/>
  <c r="AF805" i="25"/>
  <c r="AG805" i="25"/>
  <c r="AH805" i="25"/>
  <c r="S806" i="25"/>
  <c r="T806" i="25"/>
  <c r="U806" i="25"/>
  <c r="V806" i="25"/>
  <c r="W806" i="25"/>
  <c r="X806" i="25"/>
  <c r="Y806" i="25"/>
  <c r="Z806" i="25"/>
  <c r="AA806" i="25"/>
  <c r="AB806" i="25"/>
  <c r="AC806" i="25"/>
  <c r="AD806" i="25"/>
  <c r="AE806" i="25"/>
  <c r="AF806" i="25"/>
  <c r="AG806" i="25"/>
  <c r="AH806" i="25"/>
  <c r="S807" i="25"/>
  <c r="T807" i="25"/>
  <c r="U807" i="25"/>
  <c r="V807" i="25"/>
  <c r="W807" i="25"/>
  <c r="X807" i="25"/>
  <c r="Y807" i="25"/>
  <c r="Z807" i="25"/>
  <c r="AA807" i="25"/>
  <c r="AB807" i="25"/>
  <c r="AC807" i="25"/>
  <c r="AD807" i="25"/>
  <c r="AE807" i="25"/>
  <c r="AF807" i="25"/>
  <c r="AG807" i="25"/>
  <c r="AH807" i="25"/>
  <c r="S808" i="25"/>
  <c r="T808" i="25"/>
  <c r="U808" i="25"/>
  <c r="V808" i="25"/>
  <c r="W808" i="25"/>
  <c r="X808" i="25"/>
  <c r="Y808" i="25"/>
  <c r="Z808" i="25"/>
  <c r="AA808" i="25"/>
  <c r="AB808" i="25"/>
  <c r="AC808" i="25"/>
  <c r="AD808" i="25"/>
  <c r="AE808" i="25"/>
  <c r="AF808" i="25"/>
  <c r="AG808" i="25"/>
  <c r="AH808" i="25"/>
  <c r="S809" i="25"/>
  <c r="T809" i="25"/>
  <c r="U809" i="25"/>
  <c r="V809" i="25"/>
  <c r="W809" i="25"/>
  <c r="X809" i="25"/>
  <c r="Y809" i="25"/>
  <c r="Z809" i="25"/>
  <c r="AA809" i="25"/>
  <c r="AB809" i="25"/>
  <c r="AC809" i="25"/>
  <c r="AD809" i="25"/>
  <c r="AE809" i="25"/>
  <c r="AF809" i="25"/>
  <c r="AG809" i="25"/>
  <c r="AH809" i="25"/>
  <c r="S810" i="25"/>
  <c r="T810" i="25"/>
  <c r="U810" i="25"/>
  <c r="V810" i="25"/>
  <c r="W810" i="25"/>
  <c r="X810" i="25"/>
  <c r="Y810" i="25"/>
  <c r="Z810" i="25"/>
  <c r="AA810" i="25"/>
  <c r="AB810" i="25"/>
  <c r="AC810" i="25"/>
  <c r="AD810" i="25"/>
  <c r="AE810" i="25"/>
  <c r="AF810" i="25"/>
  <c r="AG810" i="25"/>
  <c r="AH810" i="25"/>
  <c r="S811" i="25"/>
  <c r="T811" i="25"/>
  <c r="U811" i="25"/>
  <c r="V811" i="25"/>
  <c r="W811" i="25"/>
  <c r="X811" i="25"/>
  <c r="Y811" i="25"/>
  <c r="Z811" i="25"/>
  <c r="AA811" i="25"/>
  <c r="AB811" i="25"/>
  <c r="AC811" i="25"/>
  <c r="AD811" i="25"/>
  <c r="AE811" i="25"/>
  <c r="AF811" i="25"/>
  <c r="AG811" i="25"/>
  <c r="AH811" i="25"/>
  <c r="S812" i="25"/>
  <c r="T812" i="25"/>
  <c r="U812" i="25"/>
  <c r="V812" i="25"/>
  <c r="W812" i="25"/>
  <c r="X812" i="25"/>
  <c r="Y812" i="25"/>
  <c r="Z812" i="25"/>
  <c r="AA812" i="25"/>
  <c r="AB812" i="25"/>
  <c r="AC812" i="25"/>
  <c r="AD812" i="25"/>
  <c r="AE812" i="25"/>
  <c r="AF812" i="25"/>
  <c r="AG812" i="25"/>
  <c r="AH812" i="25"/>
  <c r="S813" i="25"/>
  <c r="T813" i="25"/>
  <c r="U813" i="25"/>
  <c r="V813" i="25"/>
  <c r="W813" i="25"/>
  <c r="X813" i="25"/>
  <c r="Y813" i="25"/>
  <c r="Z813" i="25"/>
  <c r="AA813" i="25"/>
  <c r="AB813" i="25"/>
  <c r="AC813" i="25"/>
  <c r="AD813" i="25"/>
  <c r="AE813" i="25"/>
  <c r="AF813" i="25"/>
  <c r="AG813" i="25"/>
  <c r="AH813" i="25"/>
  <c r="S814" i="25"/>
  <c r="T814" i="25"/>
  <c r="U814" i="25"/>
  <c r="V814" i="25"/>
  <c r="W814" i="25"/>
  <c r="X814" i="25"/>
  <c r="Y814" i="25"/>
  <c r="Z814" i="25"/>
  <c r="AA814" i="25"/>
  <c r="AB814" i="25"/>
  <c r="AC814" i="25"/>
  <c r="AD814" i="25"/>
  <c r="AE814" i="25"/>
  <c r="AF814" i="25"/>
  <c r="AG814" i="25"/>
  <c r="AH814" i="25"/>
  <c r="S815" i="25"/>
  <c r="T815" i="25"/>
  <c r="U815" i="25"/>
  <c r="V815" i="25"/>
  <c r="W815" i="25"/>
  <c r="X815" i="25"/>
  <c r="Y815" i="25"/>
  <c r="Z815" i="25"/>
  <c r="AA815" i="25"/>
  <c r="AB815" i="25"/>
  <c r="AC815" i="25"/>
  <c r="AD815" i="25"/>
  <c r="AE815" i="25"/>
  <c r="AF815" i="25"/>
  <c r="AG815" i="25"/>
  <c r="AH815" i="25"/>
  <c r="S816" i="25"/>
  <c r="T816" i="25"/>
  <c r="U816" i="25"/>
  <c r="V816" i="25"/>
  <c r="W816" i="25"/>
  <c r="X816" i="25"/>
  <c r="Y816" i="25"/>
  <c r="Z816" i="25"/>
  <c r="AA816" i="25"/>
  <c r="AB816" i="25"/>
  <c r="AC816" i="25"/>
  <c r="AD816" i="25"/>
  <c r="AE816" i="25"/>
  <c r="AF816" i="25"/>
  <c r="AG816" i="25"/>
  <c r="AH816" i="25"/>
  <c r="S817" i="25"/>
  <c r="T817" i="25"/>
  <c r="U817" i="25"/>
  <c r="V817" i="25"/>
  <c r="W817" i="25"/>
  <c r="X817" i="25"/>
  <c r="Y817" i="25"/>
  <c r="Z817" i="25"/>
  <c r="AA817" i="25"/>
  <c r="AB817" i="25"/>
  <c r="AC817" i="25"/>
  <c r="AD817" i="25"/>
  <c r="AE817" i="25"/>
  <c r="AF817" i="25"/>
  <c r="AG817" i="25"/>
  <c r="AH817" i="25"/>
  <c r="S818" i="25"/>
  <c r="T818" i="25"/>
  <c r="U818" i="25"/>
  <c r="V818" i="25"/>
  <c r="W818" i="25"/>
  <c r="X818" i="25"/>
  <c r="Y818" i="25"/>
  <c r="Z818" i="25"/>
  <c r="AA818" i="25"/>
  <c r="AB818" i="25"/>
  <c r="AC818" i="25"/>
  <c r="AD818" i="25"/>
  <c r="AE818" i="25"/>
  <c r="AF818" i="25"/>
  <c r="AG818" i="25"/>
  <c r="AH818" i="25"/>
  <c r="S819" i="25"/>
  <c r="T819" i="25"/>
  <c r="U819" i="25"/>
  <c r="V819" i="25"/>
  <c r="W819" i="25"/>
  <c r="X819" i="25"/>
  <c r="Y819" i="25"/>
  <c r="Z819" i="25"/>
  <c r="AA819" i="25"/>
  <c r="AB819" i="25"/>
  <c r="AC819" i="25"/>
  <c r="AD819" i="25"/>
  <c r="AE819" i="25"/>
  <c r="AF819" i="25"/>
  <c r="AG819" i="25"/>
  <c r="AH819" i="25"/>
  <c r="S820" i="25"/>
  <c r="T820" i="25"/>
  <c r="U820" i="25"/>
  <c r="V820" i="25"/>
  <c r="W820" i="25"/>
  <c r="X820" i="25"/>
  <c r="Y820" i="25"/>
  <c r="Z820" i="25"/>
  <c r="AA820" i="25"/>
  <c r="AB820" i="25"/>
  <c r="AC820" i="25"/>
  <c r="AD820" i="25"/>
  <c r="AE820" i="25"/>
  <c r="AF820" i="25"/>
  <c r="AG820" i="25"/>
  <c r="AH820" i="25"/>
  <c r="S821" i="25"/>
  <c r="T821" i="25"/>
  <c r="U821" i="25"/>
  <c r="V821" i="25"/>
  <c r="W821" i="25"/>
  <c r="X821" i="25"/>
  <c r="Y821" i="25"/>
  <c r="Z821" i="25"/>
  <c r="AA821" i="25"/>
  <c r="AB821" i="25"/>
  <c r="AC821" i="25"/>
  <c r="AD821" i="25"/>
  <c r="AE821" i="25"/>
  <c r="AF821" i="25"/>
  <c r="AG821" i="25"/>
  <c r="AH821" i="25"/>
  <c r="S822" i="25"/>
  <c r="T822" i="25"/>
  <c r="U822" i="25"/>
  <c r="V822" i="25"/>
  <c r="W822" i="25"/>
  <c r="X822" i="25"/>
  <c r="Y822" i="25"/>
  <c r="Z822" i="25"/>
  <c r="AA822" i="25"/>
  <c r="AB822" i="25"/>
  <c r="AC822" i="25"/>
  <c r="AD822" i="25"/>
  <c r="AE822" i="25"/>
  <c r="AF822" i="25"/>
  <c r="AG822" i="25"/>
  <c r="AH822" i="25"/>
  <c r="S823" i="25"/>
  <c r="T823" i="25"/>
  <c r="U823" i="25"/>
  <c r="V823" i="25"/>
  <c r="W823" i="25"/>
  <c r="X823" i="25"/>
  <c r="Y823" i="25"/>
  <c r="Z823" i="25"/>
  <c r="AA823" i="25"/>
  <c r="AB823" i="25"/>
  <c r="AC823" i="25"/>
  <c r="AD823" i="25"/>
  <c r="AE823" i="25"/>
  <c r="AF823" i="25"/>
  <c r="AG823" i="25"/>
  <c r="AH823" i="25"/>
  <c r="S824" i="25"/>
  <c r="T824" i="25"/>
  <c r="U824" i="25"/>
  <c r="V824" i="25"/>
  <c r="W824" i="25"/>
  <c r="X824" i="25"/>
  <c r="Y824" i="25"/>
  <c r="Z824" i="25"/>
  <c r="AA824" i="25"/>
  <c r="AB824" i="25"/>
  <c r="AC824" i="25"/>
  <c r="AD824" i="25"/>
  <c r="AE824" i="25"/>
  <c r="AF824" i="25"/>
  <c r="AG824" i="25"/>
  <c r="AH824" i="25"/>
  <c r="S825" i="25"/>
  <c r="T825" i="25"/>
  <c r="U825" i="25"/>
  <c r="V825" i="25"/>
  <c r="W825" i="25"/>
  <c r="X825" i="25"/>
  <c r="Y825" i="25"/>
  <c r="Z825" i="25"/>
  <c r="AA825" i="25"/>
  <c r="AB825" i="25"/>
  <c r="AC825" i="25"/>
  <c r="AD825" i="25"/>
  <c r="AE825" i="25"/>
  <c r="AF825" i="25"/>
  <c r="AG825" i="25"/>
  <c r="AH825" i="25"/>
  <c r="S826" i="25"/>
  <c r="T826" i="25"/>
  <c r="U826" i="25"/>
  <c r="V826" i="25"/>
  <c r="W826" i="25"/>
  <c r="X826" i="25"/>
  <c r="Y826" i="25"/>
  <c r="Z826" i="25"/>
  <c r="AA826" i="25"/>
  <c r="AB826" i="25"/>
  <c r="AC826" i="25"/>
  <c r="AD826" i="25"/>
  <c r="AE826" i="25"/>
  <c r="AF826" i="25"/>
  <c r="AG826" i="25"/>
  <c r="AH826" i="25"/>
  <c r="S827" i="25"/>
  <c r="T827" i="25"/>
  <c r="U827" i="25"/>
  <c r="V827" i="25"/>
  <c r="W827" i="25"/>
  <c r="X827" i="25"/>
  <c r="Y827" i="25"/>
  <c r="Z827" i="25"/>
  <c r="AA827" i="25"/>
  <c r="AB827" i="25"/>
  <c r="AC827" i="25"/>
  <c r="AD827" i="25"/>
  <c r="AE827" i="25"/>
  <c r="AF827" i="25"/>
  <c r="AG827" i="25"/>
  <c r="AH827" i="25"/>
  <c r="S828" i="25"/>
  <c r="T828" i="25"/>
  <c r="U828" i="25"/>
  <c r="V828" i="25"/>
  <c r="W828" i="25"/>
  <c r="X828" i="25"/>
  <c r="Y828" i="25"/>
  <c r="Z828" i="25"/>
  <c r="AA828" i="25"/>
  <c r="AB828" i="25"/>
  <c r="AC828" i="25"/>
  <c r="AD828" i="25"/>
  <c r="AE828" i="25"/>
  <c r="AF828" i="25"/>
  <c r="AG828" i="25"/>
  <c r="AH828" i="25"/>
  <c r="S829" i="25"/>
  <c r="T829" i="25"/>
  <c r="U829" i="25"/>
  <c r="V829" i="25"/>
  <c r="W829" i="25"/>
  <c r="X829" i="25"/>
  <c r="Y829" i="25"/>
  <c r="Z829" i="25"/>
  <c r="AA829" i="25"/>
  <c r="AB829" i="25"/>
  <c r="AC829" i="25"/>
  <c r="AD829" i="25"/>
  <c r="AE829" i="25"/>
  <c r="AF829" i="25"/>
  <c r="AG829" i="25"/>
  <c r="AH829" i="25"/>
  <c r="S830" i="25"/>
  <c r="T830" i="25"/>
  <c r="U830" i="25"/>
  <c r="V830" i="25"/>
  <c r="W830" i="25"/>
  <c r="X830" i="25"/>
  <c r="Y830" i="25"/>
  <c r="Z830" i="25"/>
  <c r="AA830" i="25"/>
  <c r="AB830" i="25"/>
  <c r="AC830" i="25"/>
  <c r="AD830" i="25"/>
  <c r="AE830" i="25"/>
  <c r="AF830" i="25"/>
  <c r="AG830" i="25"/>
  <c r="AH830" i="25"/>
  <c r="S831" i="25"/>
  <c r="T831" i="25"/>
  <c r="U831" i="25"/>
  <c r="V831" i="25"/>
  <c r="W831" i="25"/>
  <c r="X831" i="25"/>
  <c r="Y831" i="25"/>
  <c r="Z831" i="25"/>
  <c r="AA831" i="25"/>
  <c r="AB831" i="25"/>
  <c r="AC831" i="25"/>
  <c r="AD831" i="25"/>
  <c r="AE831" i="25"/>
  <c r="AF831" i="25"/>
  <c r="AG831" i="25"/>
  <c r="AH831" i="25"/>
  <c r="S832" i="25"/>
  <c r="T832" i="25"/>
  <c r="U832" i="25"/>
  <c r="V832" i="25"/>
  <c r="W832" i="25"/>
  <c r="X832" i="25"/>
  <c r="Y832" i="25"/>
  <c r="Z832" i="25"/>
  <c r="AA832" i="25"/>
  <c r="AB832" i="25"/>
  <c r="AC832" i="25"/>
  <c r="AD832" i="25"/>
  <c r="AE832" i="25"/>
  <c r="AF832" i="25"/>
  <c r="AG832" i="25"/>
  <c r="AH832" i="25"/>
  <c r="S833" i="25"/>
  <c r="T833" i="25"/>
  <c r="U833" i="25"/>
  <c r="V833" i="25"/>
  <c r="W833" i="25"/>
  <c r="X833" i="25"/>
  <c r="Y833" i="25"/>
  <c r="Z833" i="25"/>
  <c r="AA833" i="25"/>
  <c r="AB833" i="25"/>
  <c r="AC833" i="25"/>
  <c r="AD833" i="25"/>
  <c r="AE833" i="25"/>
  <c r="AF833" i="25"/>
  <c r="AG833" i="25"/>
  <c r="AH833" i="25"/>
  <c r="S834" i="25"/>
  <c r="T834" i="25"/>
  <c r="U834" i="25"/>
  <c r="V834" i="25"/>
  <c r="W834" i="25"/>
  <c r="X834" i="25"/>
  <c r="Y834" i="25"/>
  <c r="Z834" i="25"/>
  <c r="AA834" i="25"/>
  <c r="AB834" i="25"/>
  <c r="AC834" i="25"/>
  <c r="AD834" i="25"/>
  <c r="AE834" i="25"/>
  <c r="AF834" i="25"/>
  <c r="AG834" i="25"/>
  <c r="AH834" i="25"/>
  <c r="S835" i="25"/>
  <c r="T835" i="25"/>
  <c r="U835" i="25"/>
  <c r="V835" i="25"/>
  <c r="W835" i="25"/>
  <c r="X835" i="25"/>
  <c r="Y835" i="25"/>
  <c r="Z835" i="25"/>
  <c r="AA835" i="25"/>
  <c r="AB835" i="25"/>
  <c r="AC835" i="25"/>
  <c r="AD835" i="25"/>
  <c r="AE835" i="25"/>
  <c r="AF835" i="25"/>
  <c r="AG835" i="25"/>
  <c r="AH835" i="25"/>
  <c r="S836" i="25"/>
  <c r="T836" i="25"/>
  <c r="U836" i="25"/>
  <c r="V836" i="25"/>
  <c r="W836" i="25"/>
  <c r="X836" i="25"/>
  <c r="Y836" i="25"/>
  <c r="Z836" i="25"/>
  <c r="AA836" i="25"/>
  <c r="AB836" i="25"/>
  <c r="AC836" i="25"/>
  <c r="AD836" i="25"/>
  <c r="AE836" i="25"/>
  <c r="AF836" i="25"/>
  <c r="AG836" i="25"/>
  <c r="AH836" i="25"/>
  <c r="S837" i="25"/>
  <c r="T837" i="25"/>
  <c r="U837" i="25"/>
  <c r="V837" i="25"/>
  <c r="W837" i="25"/>
  <c r="X837" i="25"/>
  <c r="Y837" i="25"/>
  <c r="Z837" i="25"/>
  <c r="AA837" i="25"/>
  <c r="AB837" i="25"/>
  <c r="AC837" i="25"/>
  <c r="AD837" i="25"/>
  <c r="AE837" i="25"/>
  <c r="AF837" i="25"/>
  <c r="AG837" i="25"/>
  <c r="AH837" i="25"/>
  <c r="S838" i="25"/>
  <c r="T838" i="25"/>
  <c r="U838" i="25"/>
  <c r="V838" i="25"/>
  <c r="W838" i="25"/>
  <c r="X838" i="25"/>
  <c r="Y838" i="25"/>
  <c r="Z838" i="25"/>
  <c r="AA838" i="25"/>
  <c r="AB838" i="25"/>
  <c r="AC838" i="25"/>
  <c r="AD838" i="25"/>
  <c r="AE838" i="25"/>
  <c r="AF838" i="25"/>
  <c r="AG838" i="25"/>
  <c r="AH838" i="25"/>
  <c r="S839" i="25"/>
  <c r="T839" i="25"/>
  <c r="U839" i="25"/>
  <c r="V839" i="25"/>
  <c r="W839" i="25"/>
  <c r="X839" i="25"/>
  <c r="Y839" i="25"/>
  <c r="Z839" i="25"/>
  <c r="AA839" i="25"/>
  <c r="AB839" i="25"/>
  <c r="AC839" i="25"/>
  <c r="AD839" i="25"/>
  <c r="AE839" i="25"/>
  <c r="AF839" i="25"/>
  <c r="AG839" i="25"/>
  <c r="AH839" i="25"/>
  <c r="S840" i="25"/>
  <c r="T840" i="25"/>
  <c r="U840" i="25"/>
  <c r="V840" i="25"/>
  <c r="W840" i="25"/>
  <c r="X840" i="25"/>
  <c r="Y840" i="25"/>
  <c r="Z840" i="25"/>
  <c r="AA840" i="25"/>
  <c r="AB840" i="25"/>
  <c r="AC840" i="25"/>
  <c r="AD840" i="25"/>
  <c r="AE840" i="25"/>
  <c r="AF840" i="25"/>
  <c r="AG840" i="25"/>
  <c r="AH840" i="25"/>
  <c r="S841" i="25"/>
  <c r="T841" i="25"/>
  <c r="U841" i="25"/>
  <c r="V841" i="25"/>
  <c r="W841" i="25"/>
  <c r="X841" i="25"/>
  <c r="Y841" i="25"/>
  <c r="Z841" i="25"/>
  <c r="AA841" i="25"/>
  <c r="AB841" i="25"/>
  <c r="AC841" i="25"/>
  <c r="AD841" i="25"/>
  <c r="AE841" i="25"/>
  <c r="AF841" i="25"/>
  <c r="AG841" i="25"/>
  <c r="AH841" i="25"/>
  <c r="S842" i="25"/>
  <c r="T842" i="25"/>
  <c r="U842" i="25"/>
  <c r="V842" i="25"/>
  <c r="W842" i="25"/>
  <c r="X842" i="25"/>
  <c r="Y842" i="25"/>
  <c r="Z842" i="25"/>
  <c r="AA842" i="25"/>
  <c r="AB842" i="25"/>
  <c r="AC842" i="25"/>
  <c r="AD842" i="25"/>
  <c r="AE842" i="25"/>
  <c r="AF842" i="25"/>
  <c r="AG842" i="25"/>
  <c r="AH842" i="25"/>
  <c r="S843" i="25"/>
  <c r="T843" i="25"/>
  <c r="U843" i="25"/>
  <c r="V843" i="25"/>
  <c r="W843" i="25"/>
  <c r="X843" i="25"/>
  <c r="Y843" i="25"/>
  <c r="Z843" i="25"/>
  <c r="AA843" i="25"/>
  <c r="AB843" i="25"/>
  <c r="AC843" i="25"/>
  <c r="AD843" i="25"/>
  <c r="AE843" i="25"/>
  <c r="AF843" i="25"/>
  <c r="AG843" i="25"/>
  <c r="AH843" i="25"/>
  <c r="S844" i="25"/>
  <c r="T844" i="25"/>
  <c r="U844" i="25"/>
  <c r="V844" i="25"/>
  <c r="W844" i="25"/>
  <c r="X844" i="25"/>
  <c r="Y844" i="25"/>
  <c r="Z844" i="25"/>
  <c r="AA844" i="25"/>
  <c r="AB844" i="25"/>
  <c r="AC844" i="25"/>
  <c r="AD844" i="25"/>
  <c r="AE844" i="25"/>
  <c r="AF844" i="25"/>
  <c r="AG844" i="25"/>
  <c r="AH844" i="25"/>
  <c r="S845" i="25"/>
  <c r="T845" i="25"/>
  <c r="U845" i="25"/>
  <c r="V845" i="25"/>
  <c r="W845" i="25"/>
  <c r="X845" i="25"/>
  <c r="Y845" i="25"/>
  <c r="Z845" i="25"/>
  <c r="AA845" i="25"/>
  <c r="AB845" i="25"/>
  <c r="AC845" i="25"/>
  <c r="AD845" i="25"/>
  <c r="AE845" i="25"/>
  <c r="AF845" i="25"/>
  <c r="AG845" i="25"/>
  <c r="AH845" i="25"/>
  <c r="S846" i="25"/>
  <c r="T846" i="25"/>
  <c r="U846" i="25"/>
  <c r="V846" i="25"/>
  <c r="W846" i="25"/>
  <c r="X846" i="25"/>
  <c r="Y846" i="25"/>
  <c r="Z846" i="25"/>
  <c r="AA846" i="25"/>
  <c r="AB846" i="25"/>
  <c r="AC846" i="25"/>
  <c r="AD846" i="25"/>
  <c r="AE846" i="25"/>
  <c r="AF846" i="25"/>
  <c r="AG846" i="25"/>
  <c r="AH846" i="25"/>
  <c r="S847" i="25"/>
  <c r="T847" i="25"/>
  <c r="U847" i="25"/>
  <c r="V847" i="25"/>
  <c r="W847" i="25"/>
  <c r="X847" i="25"/>
  <c r="Y847" i="25"/>
  <c r="Z847" i="25"/>
  <c r="AA847" i="25"/>
  <c r="AB847" i="25"/>
  <c r="AC847" i="25"/>
  <c r="AD847" i="25"/>
  <c r="AE847" i="25"/>
  <c r="AF847" i="25"/>
  <c r="AG847" i="25"/>
  <c r="AH847" i="25"/>
  <c r="S848" i="25"/>
  <c r="T848" i="25"/>
  <c r="U848" i="25"/>
  <c r="V848" i="25"/>
  <c r="W848" i="25"/>
  <c r="X848" i="25"/>
  <c r="Y848" i="25"/>
  <c r="Z848" i="25"/>
  <c r="AA848" i="25"/>
  <c r="AB848" i="25"/>
  <c r="AC848" i="25"/>
  <c r="AD848" i="25"/>
  <c r="AE848" i="25"/>
  <c r="AF848" i="25"/>
  <c r="AG848" i="25"/>
  <c r="AH848" i="25"/>
  <c r="S849" i="25"/>
  <c r="T849" i="25"/>
  <c r="U849" i="25"/>
  <c r="V849" i="25"/>
  <c r="W849" i="25"/>
  <c r="X849" i="25"/>
  <c r="Y849" i="25"/>
  <c r="Z849" i="25"/>
  <c r="AA849" i="25"/>
  <c r="AB849" i="25"/>
  <c r="AC849" i="25"/>
  <c r="AD849" i="25"/>
  <c r="AE849" i="25"/>
  <c r="AF849" i="25"/>
  <c r="AG849" i="25"/>
  <c r="AH849" i="25"/>
  <c r="S850" i="25"/>
  <c r="T850" i="25"/>
  <c r="U850" i="25"/>
  <c r="V850" i="25"/>
  <c r="W850" i="25"/>
  <c r="X850" i="25"/>
  <c r="Y850" i="25"/>
  <c r="Z850" i="25"/>
  <c r="AA850" i="25"/>
  <c r="AB850" i="25"/>
  <c r="AC850" i="25"/>
  <c r="AD850" i="25"/>
  <c r="AE850" i="25"/>
  <c r="AF850" i="25"/>
  <c r="AG850" i="25"/>
  <c r="AH850" i="25"/>
  <c r="S851" i="25"/>
  <c r="T851" i="25"/>
  <c r="U851" i="25"/>
  <c r="V851" i="25"/>
  <c r="W851" i="25"/>
  <c r="X851" i="25"/>
  <c r="Y851" i="25"/>
  <c r="Z851" i="25"/>
  <c r="AA851" i="25"/>
  <c r="AB851" i="25"/>
  <c r="AC851" i="25"/>
  <c r="AD851" i="25"/>
  <c r="AE851" i="25"/>
  <c r="AF851" i="25"/>
  <c r="AG851" i="25"/>
  <c r="AH851" i="25"/>
  <c r="S852" i="25"/>
  <c r="T852" i="25"/>
  <c r="U852" i="25"/>
  <c r="V852" i="25"/>
  <c r="W852" i="25"/>
  <c r="X852" i="25"/>
  <c r="Y852" i="25"/>
  <c r="Z852" i="25"/>
  <c r="AA852" i="25"/>
  <c r="AB852" i="25"/>
  <c r="AC852" i="25"/>
  <c r="AD852" i="25"/>
  <c r="AE852" i="25"/>
  <c r="AF852" i="25"/>
  <c r="AG852" i="25"/>
  <c r="AH852" i="25"/>
  <c r="S853" i="25"/>
  <c r="T853" i="25"/>
  <c r="U853" i="25"/>
  <c r="V853" i="25"/>
  <c r="W853" i="25"/>
  <c r="X853" i="25"/>
  <c r="Y853" i="25"/>
  <c r="Z853" i="25"/>
  <c r="AA853" i="25"/>
  <c r="AB853" i="25"/>
  <c r="AC853" i="25"/>
  <c r="AD853" i="25"/>
  <c r="AE853" i="25"/>
  <c r="AF853" i="25"/>
  <c r="AG853" i="25"/>
  <c r="AH853" i="25"/>
  <c r="S854" i="25"/>
  <c r="T854" i="25"/>
  <c r="U854" i="25"/>
  <c r="V854" i="25"/>
  <c r="W854" i="25"/>
  <c r="X854" i="25"/>
  <c r="Y854" i="25"/>
  <c r="Z854" i="25"/>
  <c r="AA854" i="25"/>
  <c r="AB854" i="25"/>
  <c r="AC854" i="25"/>
  <c r="AD854" i="25"/>
  <c r="AE854" i="25"/>
  <c r="AF854" i="25"/>
  <c r="AG854" i="25"/>
  <c r="AH854" i="25"/>
  <c r="S855" i="25"/>
  <c r="T855" i="25"/>
  <c r="U855" i="25"/>
  <c r="V855" i="25"/>
  <c r="W855" i="25"/>
  <c r="X855" i="25"/>
  <c r="Y855" i="25"/>
  <c r="Z855" i="25"/>
  <c r="AA855" i="25"/>
  <c r="AB855" i="25"/>
  <c r="AC855" i="25"/>
  <c r="AD855" i="25"/>
  <c r="AE855" i="25"/>
  <c r="AF855" i="25"/>
  <c r="AG855" i="25"/>
  <c r="AH855" i="25"/>
  <c r="S856" i="25"/>
  <c r="T856" i="25"/>
  <c r="U856" i="25"/>
  <c r="V856" i="25"/>
  <c r="W856" i="25"/>
  <c r="X856" i="25"/>
  <c r="Y856" i="25"/>
  <c r="Z856" i="25"/>
  <c r="AA856" i="25"/>
  <c r="AB856" i="25"/>
  <c r="AC856" i="25"/>
  <c r="AD856" i="25"/>
  <c r="AE856" i="25"/>
  <c r="AF856" i="25"/>
  <c r="AG856" i="25"/>
  <c r="AH856" i="25"/>
  <c r="S857" i="25"/>
  <c r="T857" i="25"/>
  <c r="U857" i="25"/>
  <c r="V857" i="25"/>
  <c r="W857" i="25"/>
  <c r="X857" i="25"/>
  <c r="Y857" i="25"/>
  <c r="Z857" i="25"/>
  <c r="AA857" i="25"/>
  <c r="AB857" i="25"/>
  <c r="AC857" i="25"/>
  <c r="AD857" i="25"/>
  <c r="AE857" i="25"/>
  <c r="AF857" i="25"/>
  <c r="AG857" i="25"/>
  <c r="AH857" i="25"/>
  <c r="S858" i="25"/>
  <c r="T858" i="25"/>
  <c r="U858" i="25"/>
  <c r="V858" i="25"/>
  <c r="W858" i="25"/>
  <c r="X858" i="25"/>
  <c r="Y858" i="25"/>
  <c r="Z858" i="25"/>
  <c r="AA858" i="25"/>
  <c r="AB858" i="25"/>
  <c r="AC858" i="25"/>
  <c r="AD858" i="25"/>
  <c r="AE858" i="25"/>
  <c r="AF858" i="25"/>
  <c r="AG858" i="25"/>
  <c r="AH858" i="25"/>
  <c r="S859" i="25"/>
  <c r="T859" i="25"/>
  <c r="U859" i="25"/>
  <c r="V859" i="25"/>
  <c r="W859" i="25"/>
  <c r="X859" i="25"/>
  <c r="Y859" i="25"/>
  <c r="Z859" i="25"/>
  <c r="AA859" i="25"/>
  <c r="AB859" i="25"/>
  <c r="AC859" i="25"/>
  <c r="AD859" i="25"/>
  <c r="AE859" i="25"/>
  <c r="AF859" i="25"/>
  <c r="AG859" i="25"/>
  <c r="AH859" i="25"/>
  <c r="S860" i="25"/>
  <c r="T860" i="25"/>
  <c r="U860" i="25"/>
  <c r="V860" i="25"/>
  <c r="W860" i="25"/>
  <c r="X860" i="25"/>
  <c r="Y860" i="25"/>
  <c r="Z860" i="25"/>
  <c r="AA860" i="25"/>
  <c r="AB860" i="25"/>
  <c r="AC860" i="25"/>
  <c r="AD860" i="25"/>
  <c r="AE860" i="25"/>
  <c r="AF860" i="25"/>
  <c r="AG860" i="25"/>
  <c r="AH860" i="25"/>
  <c r="S861" i="25"/>
  <c r="T861" i="25"/>
  <c r="U861" i="25"/>
  <c r="V861" i="25"/>
  <c r="W861" i="25"/>
  <c r="X861" i="25"/>
  <c r="Y861" i="25"/>
  <c r="Z861" i="25"/>
  <c r="AA861" i="25"/>
  <c r="AB861" i="25"/>
  <c r="AC861" i="25"/>
  <c r="AD861" i="25"/>
  <c r="AE861" i="25"/>
  <c r="AF861" i="25"/>
  <c r="AG861" i="25"/>
  <c r="AH861" i="25"/>
  <c r="S862" i="25"/>
  <c r="T862" i="25"/>
  <c r="U862" i="25"/>
  <c r="V862" i="25"/>
  <c r="W862" i="25"/>
  <c r="X862" i="25"/>
  <c r="Y862" i="25"/>
  <c r="Z862" i="25"/>
  <c r="AA862" i="25"/>
  <c r="AB862" i="25"/>
  <c r="AC862" i="25"/>
  <c r="AD862" i="25"/>
  <c r="AE862" i="25"/>
  <c r="AF862" i="25"/>
  <c r="AG862" i="25"/>
  <c r="AH862" i="25"/>
  <c r="S863" i="25"/>
  <c r="T863" i="25"/>
  <c r="U863" i="25"/>
  <c r="V863" i="25"/>
  <c r="W863" i="25"/>
  <c r="X863" i="25"/>
  <c r="Y863" i="25"/>
  <c r="Z863" i="25"/>
  <c r="AA863" i="25"/>
  <c r="AB863" i="25"/>
  <c r="AC863" i="25"/>
  <c r="AD863" i="25"/>
  <c r="AE863" i="25"/>
  <c r="AF863" i="25"/>
  <c r="AG863" i="25"/>
  <c r="AH863" i="25"/>
  <c r="S864" i="25"/>
  <c r="T864" i="25"/>
  <c r="U864" i="25"/>
  <c r="V864" i="25"/>
  <c r="W864" i="25"/>
  <c r="X864" i="25"/>
  <c r="Y864" i="25"/>
  <c r="Z864" i="25"/>
  <c r="AA864" i="25"/>
  <c r="AB864" i="25"/>
  <c r="AC864" i="25"/>
  <c r="AD864" i="25"/>
  <c r="AE864" i="25"/>
  <c r="AF864" i="25"/>
  <c r="AG864" i="25"/>
  <c r="AH864" i="25"/>
  <c r="S865" i="25"/>
  <c r="T865" i="25"/>
  <c r="U865" i="25"/>
  <c r="V865" i="25"/>
  <c r="W865" i="25"/>
  <c r="X865" i="25"/>
  <c r="Y865" i="25"/>
  <c r="Z865" i="25"/>
  <c r="AA865" i="25"/>
  <c r="AB865" i="25"/>
  <c r="AC865" i="25"/>
  <c r="AD865" i="25"/>
  <c r="AE865" i="25"/>
  <c r="AF865" i="25"/>
  <c r="AG865" i="25"/>
  <c r="AH865" i="25"/>
  <c r="S866" i="25"/>
  <c r="T866" i="25"/>
  <c r="U866" i="25"/>
  <c r="V866" i="25"/>
  <c r="W866" i="25"/>
  <c r="X866" i="25"/>
  <c r="Y866" i="25"/>
  <c r="Z866" i="25"/>
  <c r="AA866" i="25"/>
  <c r="AB866" i="25"/>
  <c r="AC866" i="25"/>
  <c r="AD866" i="25"/>
  <c r="AE866" i="25"/>
  <c r="AF866" i="25"/>
  <c r="AG866" i="25"/>
  <c r="AH866" i="25"/>
  <c r="S867" i="25"/>
  <c r="T867" i="25"/>
  <c r="U867" i="25"/>
  <c r="V867" i="25"/>
  <c r="W867" i="25"/>
  <c r="X867" i="25"/>
  <c r="Y867" i="25"/>
  <c r="Z867" i="25"/>
  <c r="AA867" i="25"/>
  <c r="AB867" i="25"/>
  <c r="AC867" i="25"/>
  <c r="AD867" i="25"/>
  <c r="AE867" i="25"/>
  <c r="AF867" i="25"/>
  <c r="AG867" i="25"/>
  <c r="AH867" i="25"/>
  <c r="S868" i="25"/>
  <c r="T868" i="25"/>
  <c r="U868" i="25"/>
  <c r="V868" i="25"/>
  <c r="W868" i="25"/>
  <c r="X868" i="25"/>
  <c r="Y868" i="25"/>
  <c r="Z868" i="25"/>
  <c r="AA868" i="25"/>
  <c r="AB868" i="25"/>
  <c r="AC868" i="25"/>
  <c r="AD868" i="25"/>
  <c r="AE868" i="25"/>
  <c r="AF868" i="25"/>
  <c r="AG868" i="25"/>
  <c r="AH868" i="25"/>
  <c r="S869" i="25"/>
  <c r="T869" i="25"/>
  <c r="U869" i="25"/>
  <c r="V869" i="25"/>
  <c r="W869" i="25"/>
  <c r="X869" i="25"/>
  <c r="Y869" i="25"/>
  <c r="Z869" i="25"/>
  <c r="AA869" i="25"/>
  <c r="AB869" i="25"/>
  <c r="AC869" i="25"/>
  <c r="AD869" i="25"/>
  <c r="AE869" i="25"/>
  <c r="AF869" i="25"/>
  <c r="AG869" i="25"/>
  <c r="AH869" i="25"/>
  <c r="S870" i="25"/>
  <c r="T870" i="25"/>
  <c r="U870" i="25"/>
  <c r="V870" i="25"/>
  <c r="W870" i="25"/>
  <c r="X870" i="25"/>
  <c r="Y870" i="25"/>
  <c r="Z870" i="25"/>
  <c r="AA870" i="25"/>
  <c r="AB870" i="25"/>
  <c r="AC870" i="25"/>
  <c r="AD870" i="25"/>
  <c r="AE870" i="25"/>
  <c r="AF870" i="25"/>
  <c r="AG870" i="25"/>
  <c r="AH870" i="25"/>
  <c r="S871" i="25"/>
  <c r="T871" i="25"/>
  <c r="U871" i="25"/>
  <c r="V871" i="25"/>
  <c r="W871" i="25"/>
  <c r="X871" i="25"/>
  <c r="Y871" i="25"/>
  <c r="Z871" i="25"/>
  <c r="AA871" i="25"/>
  <c r="AB871" i="25"/>
  <c r="AC871" i="25"/>
  <c r="AD871" i="25"/>
  <c r="AE871" i="25"/>
  <c r="AF871" i="25"/>
  <c r="AG871" i="25"/>
  <c r="AH871" i="25"/>
  <c r="S872" i="25"/>
  <c r="T872" i="25"/>
  <c r="U872" i="25"/>
  <c r="V872" i="25"/>
  <c r="W872" i="25"/>
  <c r="X872" i="25"/>
  <c r="Y872" i="25"/>
  <c r="Z872" i="25"/>
  <c r="AA872" i="25"/>
  <c r="AB872" i="25"/>
  <c r="AC872" i="25"/>
  <c r="AD872" i="25"/>
  <c r="AE872" i="25"/>
  <c r="AF872" i="25"/>
  <c r="AG872" i="25"/>
  <c r="AH872" i="25"/>
  <c r="S873" i="25"/>
  <c r="T873" i="25"/>
  <c r="U873" i="25"/>
  <c r="V873" i="25"/>
  <c r="W873" i="25"/>
  <c r="X873" i="25"/>
  <c r="Y873" i="25"/>
  <c r="Z873" i="25"/>
  <c r="AA873" i="25"/>
  <c r="AB873" i="25"/>
  <c r="AC873" i="25"/>
  <c r="AD873" i="25"/>
  <c r="AE873" i="25"/>
  <c r="AF873" i="25"/>
  <c r="AG873" i="25"/>
  <c r="AH873" i="25"/>
  <c r="S874" i="25"/>
  <c r="T874" i="25"/>
  <c r="U874" i="25"/>
  <c r="V874" i="25"/>
  <c r="W874" i="25"/>
  <c r="X874" i="25"/>
  <c r="Y874" i="25"/>
  <c r="Z874" i="25"/>
  <c r="AA874" i="25"/>
  <c r="AB874" i="25"/>
  <c r="AC874" i="25"/>
  <c r="AD874" i="25"/>
  <c r="AE874" i="25"/>
  <c r="AF874" i="25"/>
  <c r="AG874" i="25"/>
  <c r="AH874" i="25"/>
  <c r="S875" i="25"/>
  <c r="T875" i="25"/>
  <c r="U875" i="25"/>
  <c r="V875" i="25"/>
  <c r="W875" i="25"/>
  <c r="X875" i="25"/>
  <c r="Y875" i="25"/>
  <c r="Z875" i="25"/>
  <c r="AA875" i="25"/>
  <c r="AB875" i="25"/>
  <c r="AC875" i="25"/>
  <c r="AD875" i="25"/>
  <c r="AE875" i="25"/>
  <c r="AF875" i="25"/>
  <c r="AG875" i="25"/>
  <c r="AH875" i="25"/>
  <c r="S876" i="25"/>
  <c r="T876" i="25"/>
  <c r="U876" i="25"/>
  <c r="V876" i="25"/>
  <c r="W876" i="25"/>
  <c r="X876" i="25"/>
  <c r="Y876" i="25"/>
  <c r="Z876" i="25"/>
  <c r="AA876" i="25"/>
  <c r="AB876" i="25"/>
  <c r="AC876" i="25"/>
  <c r="AD876" i="25"/>
  <c r="AE876" i="25"/>
  <c r="AF876" i="25"/>
  <c r="AG876" i="25"/>
  <c r="AH876" i="25"/>
  <c r="S877" i="25"/>
  <c r="T877" i="25"/>
  <c r="U877" i="25"/>
  <c r="V877" i="25"/>
  <c r="W877" i="25"/>
  <c r="X877" i="25"/>
  <c r="Y877" i="25"/>
  <c r="Z877" i="25"/>
  <c r="AA877" i="25"/>
  <c r="AB877" i="25"/>
  <c r="AC877" i="25"/>
  <c r="AD877" i="25"/>
  <c r="AE877" i="25"/>
  <c r="AF877" i="25"/>
  <c r="AG877" i="25"/>
  <c r="AH877" i="25"/>
  <c r="S878" i="25"/>
  <c r="T878" i="25"/>
  <c r="U878" i="25"/>
  <c r="V878" i="25"/>
  <c r="W878" i="25"/>
  <c r="X878" i="25"/>
  <c r="Y878" i="25"/>
  <c r="Z878" i="25"/>
  <c r="AA878" i="25"/>
  <c r="AB878" i="25"/>
  <c r="AC878" i="25"/>
  <c r="AD878" i="25"/>
  <c r="AE878" i="25"/>
  <c r="AF878" i="25"/>
  <c r="AG878" i="25"/>
  <c r="AH878" i="25"/>
  <c r="S879" i="25"/>
  <c r="T879" i="25"/>
  <c r="U879" i="25"/>
  <c r="V879" i="25"/>
  <c r="W879" i="25"/>
  <c r="X879" i="25"/>
  <c r="Y879" i="25"/>
  <c r="Z879" i="25"/>
  <c r="AA879" i="25"/>
  <c r="AB879" i="25"/>
  <c r="AC879" i="25"/>
  <c r="AD879" i="25"/>
  <c r="AE879" i="25"/>
  <c r="AF879" i="25"/>
  <c r="AG879" i="25"/>
  <c r="AH879" i="25"/>
  <c r="S880" i="25"/>
  <c r="T880" i="25"/>
  <c r="U880" i="25"/>
  <c r="V880" i="25"/>
  <c r="W880" i="25"/>
  <c r="X880" i="25"/>
  <c r="Y880" i="25"/>
  <c r="Z880" i="25"/>
  <c r="AA880" i="25"/>
  <c r="AB880" i="25"/>
  <c r="AC880" i="25"/>
  <c r="AD880" i="25"/>
  <c r="AE880" i="25"/>
  <c r="AF880" i="25"/>
  <c r="AG880" i="25"/>
  <c r="AH880" i="25"/>
  <c r="S881" i="25"/>
  <c r="T881" i="25"/>
  <c r="U881" i="25"/>
  <c r="V881" i="25"/>
  <c r="W881" i="25"/>
  <c r="X881" i="25"/>
  <c r="Y881" i="25"/>
  <c r="Z881" i="25"/>
  <c r="AA881" i="25"/>
  <c r="AB881" i="25"/>
  <c r="AC881" i="25"/>
  <c r="AD881" i="25"/>
  <c r="AE881" i="25"/>
  <c r="AF881" i="25"/>
  <c r="AG881" i="25"/>
  <c r="AH881" i="25"/>
  <c r="S882" i="25"/>
  <c r="T882" i="25"/>
  <c r="U882" i="25"/>
  <c r="V882" i="25"/>
  <c r="W882" i="25"/>
  <c r="X882" i="25"/>
  <c r="Y882" i="25"/>
  <c r="Z882" i="25"/>
  <c r="AA882" i="25"/>
  <c r="AB882" i="25"/>
  <c r="AC882" i="25"/>
  <c r="AD882" i="25"/>
  <c r="AE882" i="25"/>
  <c r="AF882" i="25"/>
  <c r="AG882" i="25"/>
  <c r="AH882" i="25"/>
  <c r="S883" i="25"/>
  <c r="T883" i="25"/>
  <c r="U883" i="25"/>
  <c r="V883" i="25"/>
  <c r="W883" i="25"/>
  <c r="X883" i="25"/>
  <c r="Y883" i="25"/>
  <c r="Z883" i="25"/>
  <c r="AA883" i="25"/>
  <c r="AB883" i="25"/>
  <c r="AC883" i="25"/>
  <c r="AD883" i="25"/>
  <c r="AE883" i="25"/>
  <c r="AF883" i="25"/>
  <c r="AG883" i="25"/>
  <c r="AH883" i="25"/>
  <c r="S884" i="25"/>
  <c r="T884" i="25"/>
  <c r="U884" i="25"/>
  <c r="V884" i="25"/>
  <c r="W884" i="25"/>
  <c r="X884" i="25"/>
  <c r="Y884" i="25"/>
  <c r="Z884" i="25"/>
  <c r="AA884" i="25"/>
  <c r="AB884" i="25"/>
  <c r="AC884" i="25"/>
  <c r="AD884" i="25"/>
  <c r="AE884" i="25"/>
  <c r="AF884" i="25"/>
  <c r="AG884" i="25"/>
  <c r="AH884" i="25"/>
  <c r="S885" i="25"/>
  <c r="T885" i="25"/>
  <c r="U885" i="25"/>
  <c r="V885" i="25"/>
  <c r="W885" i="25"/>
  <c r="X885" i="25"/>
  <c r="Y885" i="25"/>
  <c r="Z885" i="25"/>
  <c r="AA885" i="25"/>
  <c r="AB885" i="25"/>
  <c r="AC885" i="25"/>
  <c r="AD885" i="25"/>
  <c r="AE885" i="25"/>
  <c r="AF885" i="25"/>
  <c r="AG885" i="25"/>
  <c r="AH885" i="25"/>
  <c r="S886" i="25"/>
  <c r="T886" i="25"/>
  <c r="U886" i="25"/>
  <c r="V886" i="25"/>
  <c r="W886" i="25"/>
  <c r="X886" i="25"/>
  <c r="Y886" i="25"/>
  <c r="Z886" i="25"/>
  <c r="AA886" i="25"/>
  <c r="AB886" i="25"/>
  <c r="AC886" i="25"/>
  <c r="AD886" i="25"/>
  <c r="AE886" i="25"/>
  <c r="AF886" i="25"/>
  <c r="AG886" i="25"/>
  <c r="AH886" i="25"/>
  <c r="S887" i="25"/>
  <c r="T887" i="25"/>
  <c r="U887" i="25"/>
  <c r="V887" i="25"/>
  <c r="W887" i="25"/>
  <c r="X887" i="25"/>
  <c r="Y887" i="25"/>
  <c r="Z887" i="25"/>
  <c r="AA887" i="25"/>
  <c r="AB887" i="25"/>
  <c r="AC887" i="25"/>
  <c r="AD887" i="25"/>
  <c r="AE887" i="25"/>
  <c r="AF887" i="25"/>
  <c r="AG887" i="25"/>
  <c r="AH887" i="25"/>
  <c r="S888" i="25"/>
  <c r="T888" i="25"/>
  <c r="U888" i="25"/>
  <c r="V888" i="25"/>
  <c r="W888" i="25"/>
  <c r="X888" i="25"/>
  <c r="Y888" i="25"/>
  <c r="Z888" i="25"/>
  <c r="AA888" i="25"/>
  <c r="AB888" i="25"/>
  <c r="AC888" i="25"/>
  <c r="AD888" i="25"/>
  <c r="AE888" i="25"/>
  <c r="AF888" i="25"/>
  <c r="AG888" i="25"/>
  <c r="AH888" i="25"/>
  <c r="S889" i="25"/>
  <c r="T889" i="25"/>
  <c r="U889" i="25"/>
  <c r="V889" i="25"/>
  <c r="W889" i="25"/>
  <c r="X889" i="25"/>
  <c r="Y889" i="25"/>
  <c r="Z889" i="25"/>
  <c r="AA889" i="25"/>
  <c r="AB889" i="25"/>
  <c r="AC889" i="25"/>
  <c r="AD889" i="25"/>
  <c r="AE889" i="25"/>
  <c r="AF889" i="25"/>
  <c r="AG889" i="25"/>
  <c r="AH889" i="25"/>
  <c r="S890" i="25"/>
  <c r="T890" i="25"/>
  <c r="U890" i="25"/>
  <c r="V890" i="25"/>
  <c r="W890" i="25"/>
  <c r="X890" i="25"/>
  <c r="Y890" i="25"/>
  <c r="Z890" i="25"/>
  <c r="AA890" i="25"/>
  <c r="AB890" i="25"/>
  <c r="AC890" i="25"/>
  <c r="AD890" i="25"/>
  <c r="AE890" i="25"/>
  <c r="AF890" i="25"/>
  <c r="AG890" i="25"/>
  <c r="AH890" i="25"/>
  <c r="S891" i="25"/>
  <c r="T891" i="25"/>
  <c r="U891" i="25"/>
  <c r="V891" i="25"/>
  <c r="W891" i="25"/>
  <c r="X891" i="25"/>
  <c r="Y891" i="25"/>
  <c r="Z891" i="25"/>
  <c r="AA891" i="25"/>
  <c r="AB891" i="25"/>
  <c r="AC891" i="25"/>
  <c r="AD891" i="25"/>
  <c r="AE891" i="25"/>
  <c r="AF891" i="25"/>
  <c r="AG891" i="25"/>
  <c r="AH891" i="25"/>
  <c r="S892" i="25"/>
  <c r="T892" i="25"/>
  <c r="U892" i="25"/>
  <c r="V892" i="25"/>
  <c r="W892" i="25"/>
  <c r="X892" i="25"/>
  <c r="Y892" i="25"/>
  <c r="Z892" i="25"/>
  <c r="AA892" i="25"/>
  <c r="AB892" i="25"/>
  <c r="AC892" i="25"/>
  <c r="AD892" i="25"/>
  <c r="AE892" i="25"/>
  <c r="AF892" i="25"/>
  <c r="AG892" i="25"/>
  <c r="AH892" i="25"/>
  <c r="S893" i="25"/>
  <c r="T893" i="25"/>
  <c r="U893" i="25"/>
  <c r="V893" i="25"/>
  <c r="W893" i="25"/>
  <c r="X893" i="25"/>
  <c r="Y893" i="25"/>
  <c r="Z893" i="25"/>
  <c r="AA893" i="25"/>
  <c r="AB893" i="25"/>
  <c r="AC893" i="25"/>
  <c r="AD893" i="25"/>
  <c r="AE893" i="25"/>
  <c r="AF893" i="25"/>
  <c r="AG893" i="25"/>
  <c r="AH893" i="25"/>
  <c r="S894" i="25"/>
  <c r="T894" i="25"/>
  <c r="U894" i="25"/>
  <c r="V894" i="25"/>
  <c r="W894" i="25"/>
  <c r="X894" i="25"/>
  <c r="Y894" i="25"/>
  <c r="Z894" i="25"/>
  <c r="AA894" i="25"/>
  <c r="AB894" i="25"/>
  <c r="AC894" i="25"/>
  <c r="AD894" i="25"/>
  <c r="AE894" i="25"/>
  <c r="AF894" i="25"/>
  <c r="AG894" i="25"/>
  <c r="AH894" i="25"/>
  <c r="S895" i="25"/>
  <c r="T895" i="25"/>
  <c r="U895" i="25"/>
  <c r="V895" i="25"/>
  <c r="W895" i="25"/>
  <c r="X895" i="25"/>
  <c r="Y895" i="25"/>
  <c r="Z895" i="25"/>
  <c r="AA895" i="25"/>
  <c r="AB895" i="25"/>
  <c r="AC895" i="25"/>
  <c r="AD895" i="25"/>
  <c r="AE895" i="25"/>
  <c r="AF895" i="25"/>
  <c r="AG895" i="25"/>
  <c r="AH895" i="25"/>
  <c r="S896" i="25"/>
  <c r="T896" i="25"/>
  <c r="U896" i="25"/>
  <c r="V896" i="25"/>
  <c r="W896" i="25"/>
  <c r="X896" i="25"/>
  <c r="Y896" i="25"/>
  <c r="Z896" i="25"/>
  <c r="AA896" i="25"/>
  <c r="AB896" i="25"/>
  <c r="AC896" i="25"/>
  <c r="AD896" i="25"/>
  <c r="AE896" i="25"/>
  <c r="AF896" i="25"/>
  <c r="AG896" i="25"/>
  <c r="AH896" i="25"/>
  <c r="S897" i="25"/>
  <c r="T897" i="25"/>
  <c r="U897" i="25"/>
  <c r="V897" i="25"/>
  <c r="W897" i="25"/>
  <c r="X897" i="25"/>
  <c r="Y897" i="25"/>
  <c r="Z897" i="25"/>
  <c r="AA897" i="25"/>
  <c r="AB897" i="25"/>
  <c r="AC897" i="25"/>
  <c r="AD897" i="25"/>
  <c r="AE897" i="25"/>
  <c r="AF897" i="25"/>
  <c r="AG897" i="25"/>
  <c r="AH897" i="25"/>
  <c r="S898" i="25"/>
  <c r="T898" i="25"/>
  <c r="U898" i="25"/>
  <c r="V898" i="25"/>
  <c r="W898" i="25"/>
  <c r="X898" i="25"/>
  <c r="Y898" i="25"/>
  <c r="Z898" i="25"/>
  <c r="AA898" i="25"/>
  <c r="AB898" i="25"/>
  <c r="AC898" i="25"/>
  <c r="AD898" i="25"/>
  <c r="AE898" i="25"/>
  <c r="AF898" i="25"/>
  <c r="AG898" i="25"/>
  <c r="AH898" i="25"/>
  <c r="S899" i="25"/>
  <c r="T899" i="25"/>
  <c r="U899" i="25"/>
  <c r="V899" i="25"/>
  <c r="W899" i="25"/>
  <c r="X899" i="25"/>
  <c r="Y899" i="25"/>
  <c r="Z899" i="25"/>
  <c r="AA899" i="25"/>
  <c r="AB899" i="25"/>
  <c r="AC899" i="25"/>
  <c r="AD899" i="25"/>
  <c r="AE899" i="25"/>
  <c r="AF899" i="25"/>
  <c r="AG899" i="25"/>
  <c r="AH899" i="25"/>
  <c r="S900" i="25"/>
  <c r="T900" i="25"/>
  <c r="U900" i="25"/>
  <c r="V900" i="25"/>
  <c r="W900" i="25"/>
  <c r="X900" i="25"/>
  <c r="Y900" i="25"/>
  <c r="Z900" i="25"/>
  <c r="AA900" i="25"/>
  <c r="AB900" i="25"/>
  <c r="AC900" i="25"/>
  <c r="AD900" i="25"/>
  <c r="AE900" i="25"/>
  <c r="AF900" i="25"/>
  <c r="AG900" i="25"/>
  <c r="AH900" i="25"/>
  <c r="S901" i="25"/>
  <c r="T901" i="25"/>
  <c r="U901" i="25"/>
  <c r="V901" i="25"/>
  <c r="W901" i="25"/>
  <c r="X901" i="25"/>
  <c r="Y901" i="25"/>
  <c r="Z901" i="25"/>
  <c r="AA901" i="25"/>
  <c r="AB901" i="25"/>
  <c r="AC901" i="25"/>
  <c r="AD901" i="25"/>
  <c r="AE901" i="25"/>
  <c r="AF901" i="25"/>
  <c r="AG901" i="25"/>
  <c r="AH901" i="25"/>
  <c r="S902" i="25"/>
  <c r="T902" i="25"/>
  <c r="U902" i="25"/>
  <c r="V902" i="25"/>
  <c r="W902" i="25"/>
  <c r="X902" i="25"/>
  <c r="Y902" i="25"/>
  <c r="Z902" i="25"/>
  <c r="AA902" i="25"/>
  <c r="AB902" i="25"/>
  <c r="AC902" i="25"/>
  <c r="AD902" i="25"/>
  <c r="AE902" i="25"/>
  <c r="AF902" i="25"/>
  <c r="AG902" i="25"/>
  <c r="AH902" i="25"/>
  <c r="S903" i="25"/>
  <c r="T903" i="25"/>
  <c r="U903" i="25"/>
  <c r="V903" i="25"/>
  <c r="W903" i="25"/>
  <c r="X903" i="25"/>
  <c r="Y903" i="25"/>
  <c r="Z903" i="25"/>
  <c r="AA903" i="25"/>
  <c r="AB903" i="25"/>
  <c r="AC903" i="25"/>
  <c r="AD903" i="25"/>
  <c r="AE903" i="25"/>
  <c r="AF903" i="25"/>
  <c r="AG903" i="25"/>
  <c r="AH903" i="25"/>
  <c r="S904" i="25"/>
  <c r="T904" i="25"/>
  <c r="U904" i="25"/>
  <c r="V904" i="25"/>
  <c r="W904" i="25"/>
  <c r="X904" i="25"/>
  <c r="Y904" i="25"/>
  <c r="Z904" i="25"/>
  <c r="AA904" i="25"/>
  <c r="AB904" i="25"/>
  <c r="AC904" i="25"/>
  <c r="AD904" i="25"/>
  <c r="AE904" i="25"/>
  <c r="AF904" i="25"/>
  <c r="AG904" i="25"/>
  <c r="AH904" i="25"/>
  <c r="S905" i="25"/>
  <c r="T905" i="25"/>
  <c r="U905" i="25"/>
  <c r="V905" i="25"/>
  <c r="W905" i="25"/>
  <c r="X905" i="25"/>
  <c r="Y905" i="25"/>
  <c r="Z905" i="25"/>
  <c r="AA905" i="25"/>
  <c r="AB905" i="25"/>
  <c r="AC905" i="25"/>
  <c r="AD905" i="25"/>
  <c r="AE905" i="25"/>
  <c r="AF905" i="25"/>
  <c r="AG905" i="25"/>
  <c r="AH905" i="25"/>
  <c r="S906" i="25"/>
  <c r="T906" i="25"/>
  <c r="U906" i="25"/>
  <c r="V906" i="25"/>
  <c r="W906" i="25"/>
  <c r="X906" i="25"/>
  <c r="Y906" i="25"/>
  <c r="Z906" i="25"/>
  <c r="AA906" i="25"/>
  <c r="AB906" i="25"/>
  <c r="AC906" i="25"/>
  <c r="AD906" i="25"/>
  <c r="AE906" i="25"/>
  <c r="AF906" i="25"/>
  <c r="AG906" i="25"/>
  <c r="AH906" i="25"/>
  <c r="S907" i="25"/>
  <c r="T907" i="25"/>
  <c r="U907" i="25"/>
  <c r="V907" i="25"/>
  <c r="W907" i="25"/>
  <c r="X907" i="25"/>
  <c r="Y907" i="25"/>
  <c r="Z907" i="25"/>
  <c r="AA907" i="25"/>
  <c r="AB907" i="25"/>
  <c r="AC907" i="25"/>
  <c r="AD907" i="25"/>
  <c r="AE907" i="25"/>
  <c r="AF907" i="25"/>
  <c r="AG907" i="25"/>
  <c r="AH907" i="25"/>
  <c r="S908" i="25"/>
  <c r="T908" i="25"/>
  <c r="U908" i="25"/>
  <c r="V908" i="25"/>
  <c r="W908" i="25"/>
  <c r="X908" i="25"/>
  <c r="Y908" i="25"/>
  <c r="Z908" i="25"/>
  <c r="AA908" i="25"/>
  <c r="AB908" i="25"/>
  <c r="AC908" i="25"/>
  <c r="AD908" i="25"/>
  <c r="AE908" i="25"/>
  <c r="AF908" i="25"/>
  <c r="AG908" i="25"/>
  <c r="AH908" i="25"/>
  <c r="S909" i="25"/>
  <c r="T909" i="25"/>
  <c r="U909" i="25"/>
  <c r="V909" i="25"/>
  <c r="W909" i="25"/>
  <c r="X909" i="25"/>
  <c r="Y909" i="25"/>
  <c r="Z909" i="25"/>
  <c r="AA909" i="25"/>
  <c r="AB909" i="25"/>
  <c r="AC909" i="25"/>
  <c r="AD909" i="25"/>
  <c r="AE909" i="25"/>
  <c r="AF909" i="25"/>
  <c r="AG909" i="25"/>
  <c r="AH909" i="25"/>
  <c r="S910" i="25"/>
  <c r="T910" i="25"/>
  <c r="U910" i="25"/>
  <c r="V910" i="25"/>
  <c r="W910" i="25"/>
  <c r="X910" i="25"/>
  <c r="Y910" i="25"/>
  <c r="Z910" i="25"/>
  <c r="AA910" i="25"/>
  <c r="AB910" i="25"/>
  <c r="AC910" i="25"/>
  <c r="AD910" i="25"/>
  <c r="AE910" i="25"/>
  <c r="AF910" i="25"/>
  <c r="AG910" i="25"/>
  <c r="AH910" i="25"/>
  <c r="S911" i="25"/>
  <c r="T911" i="25"/>
  <c r="U911" i="25"/>
  <c r="V911" i="25"/>
  <c r="W911" i="25"/>
  <c r="X911" i="25"/>
  <c r="Y911" i="25"/>
  <c r="Z911" i="25"/>
  <c r="AA911" i="25"/>
  <c r="AB911" i="25"/>
  <c r="AC911" i="25"/>
  <c r="AD911" i="25"/>
  <c r="AE911" i="25"/>
  <c r="AF911" i="25"/>
  <c r="AG911" i="25"/>
  <c r="AH911" i="25"/>
  <c r="S912" i="25"/>
  <c r="T912" i="25"/>
  <c r="U912" i="25"/>
  <c r="V912" i="25"/>
  <c r="W912" i="25"/>
  <c r="X912" i="25"/>
  <c r="Y912" i="25"/>
  <c r="Z912" i="25"/>
  <c r="AA912" i="25"/>
  <c r="AB912" i="25"/>
  <c r="AC912" i="25"/>
  <c r="AD912" i="25"/>
  <c r="AE912" i="25"/>
  <c r="AF912" i="25"/>
  <c r="AG912" i="25"/>
  <c r="AH912" i="25"/>
  <c r="S913" i="25"/>
  <c r="T913" i="25"/>
  <c r="U913" i="25"/>
  <c r="V913" i="25"/>
  <c r="W913" i="25"/>
  <c r="X913" i="25"/>
  <c r="Y913" i="25"/>
  <c r="Z913" i="25"/>
  <c r="AA913" i="25"/>
  <c r="AB913" i="25"/>
  <c r="AC913" i="25"/>
  <c r="AD913" i="25"/>
  <c r="AE913" i="25"/>
  <c r="AF913" i="25"/>
  <c r="AG913" i="25"/>
  <c r="AH913" i="25"/>
  <c r="S914" i="25"/>
  <c r="T914" i="25"/>
  <c r="U914" i="25"/>
  <c r="V914" i="25"/>
  <c r="W914" i="25"/>
  <c r="X914" i="25"/>
  <c r="Y914" i="25"/>
  <c r="Z914" i="25"/>
  <c r="AA914" i="25"/>
  <c r="AB914" i="25"/>
  <c r="AC914" i="25"/>
  <c r="AD914" i="25"/>
  <c r="AE914" i="25"/>
  <c r="AF914" i="25"/>
  <c r="AG914" i="25"/>
  <c r="AH914" i="25"/>
  <c r="S915" i="25"/>
  <c r="T915" i="25"/>
  <c r="U915" i="25"/>
  <c r="V915" i="25"/>
  <c r="W915" i="25"/>
  <c r="X915" i="25"/>
  <c r="Y915" i="25"/>
  <c r="Z915" i="25"/>
  <c r="AA915" i="25"/>
  <c r="AB915" i="25"/>
  <c r="AC915" i="25"/>
  <c r="AD915" i="25"/>
  <c r="AE915" i="25"/>
  <c r="AF915" i="25"/>
  <c r="AG915" i="25"/>
  <c r="AH915" i="25"/>
  <c r="S916" i="25"/>
  <c r="T916" i="25"/>
  <c r="U916" i="25"/>
  <c r="V916" i="25"/>
  <c r="W916" i="25"/>
  <c r="X916" i="25"/>
  <c r="Y916" i="25"/>
  <c r="Z916" i="25"/>
  <c r="AA916" i="25"/>
  <c r="AB916" i="25"/>
  <c r="AC916" i="25"/>
  <c r="AD916" i="25"/>
  <c r="AE916" i="25"/>
  <c r="AF916" i="25"/>
  <c r="AG916" i="25"/>
  <c r="AH916" i="25"/>
  <c r="S917" i="25"/>
  <c r="T917" i="25"/>
  <c r="U917" i="25"/>
  <c r="V917" i="25"/>
  <c r="W917" i="25"/>
  <c r="X917" i="25"/>
  <c r="Y917" i="25"/>
  <c r="Z917" i="25"/>
  <c r="AA917" i="25"/>
  <c r="AB917" i="25"/>
  <c r="AC917" i="25"/>
  <c r="AD917" i="25"/>
  <c r="AE917" i="25"/>
  <c r="AF917" i="25"/>
  <c r="AG917" i="25"/>
  <c r="AH917" i="25"/>
  <c r="S918" i="25"/>
  <c r="T918" i="25"/>
  <c r="U918" i="25"/>
  <c r="V918" i="25"/>
  <c r="W918" i="25"/>
  <c r="X918" i="25"/>
  <c r="Y918" i="25"/>
  <c r="Z918" i="25"/>
  <c r="AA918" i="25"/>
  <c r="AB918" i="25"/>
  <c r="AC918" i="25"/>
  <c r="AD918" i="25"/>
  <c r="AE918" i="25"/>
  <c r="AF918" i="25"/>
  <c r="AG918" i="25"/>
  <c r="AH918" i="25"/>
  <c r="S919" i="25"/>
  <c r="T919" i="25"/>
  <c r="U919" i="25"/>
  <c r="V919" i="25"/>
  <c r="W919" i="25"/>
  <c r="X919" i="25"/>
  <c r="Y919" i="25"/>
  <c r="Z919" i="25"/>
  <c r="AA919" i="25"/>
  <c r="AB919" i="25"/>
  <c r="AC919" i="25"/>
  <c r="AD919" i="25"/>
  <c r="AE919" i="25"/>
  <c r="AF919" i="25"/>
  <c r="AG919" i="25"/>
  <c r="AH919" i="25"/>
  <c r="S920" i="25"/>
  <c r="T920" i="25"/>
  <c r="U920" i="25"/>
  <c r="V920" i="25"/>
  <c r="W920" i="25"/>
  <c r="X920" i="25"/>
  <c r="Y920" i="25"/>
  <c r="Z920" i="25"/>
  <c r="AA920" i="25"/>
  <c r="AB920" i="25"/>
  <c r="AC920" i="25"/>
  <c r="AD920" i="25"/>
  <c r="AE920" i="25"/>
  <c r="AF920" i="25"/>
  <c r="AG920" i="25"/>
  <c r="AH920" i="25"/>
  <c r="S921" i="25"/>
  <c r="T921" i="25"/>
  <c r="U921" i="25"/>
  <c r="V921" i="25"/>
  <c r="W921" i="25"/>
  <c r="X921" i="25"/>
  <c r="Y921" i="25"/>
  <c r="Z921" i="25"/>
  <c r="AA921" i="25"/>
  <c r="AB921" i="25"/>
  <c r="AC921" i="25"/>
  <c r="AD921" i="25"/>
  <c r="AE921" i="25"/>
  <c r="AF921" i="25"/>
  <c r="AG921" i="25"/>
  <c r="AH921" i="25"/>
  <c r="S922" i="25"/>
  <c r="T922" i="25"/>
  <c r="U922" i="25"/>
  <c r="V922" i="25"/>
  <c r="W922" i="25"/>
  <c r="X922" i="25"/>
  <c r="Y922" i="25"/>
  <c r="Z922" i="25"/>
  <c r="AA922" i="25"/>
  <c r="AB922" i="25"/>
  <c r="AC922" i="25"/>
  <c r="AD922" i="25"/>
  <c r="AE922" i="25"/>
  <c r="AF922" i="25"/>
  <c r="AG922" i="25"/>
  <c r="AH922" i="25"/>
  <c r="S923" i="25"/>
  <c r="T923" i="25"/>
  <c r="U923" i="25"/>
  <c r="V923" i="25"/>
  <c r="W923" i="25"/>
  <c r="X923" i="25"/>
  <c r="Y923" i="25"/>
  <c r="Z923" i="25"/>
  <c r="AA923" i="25"/>
  <c r="AB923" i="25"/>
  <c r="AC923" i="25"/>
  <c r="AD923" i="25"/>
  <c r="AE923" i="25"/>
  <c r="AF923" i="25"/>
  <c r="AG923" i="25"/>
  <c r="AH923" i="25"/>
  <c r="S924" i="25"/>
  <c r="T924" i="25"/>
  <c r="U924" i="25"/>
  <c r="V924" i="25"/>
  <c r="W924" i="25"/>
  <c r="X924" i="25"/>
  <c r="Y924" i="25"/>
  <c r="Z924" i="25"/>
  <c r="AA924" i="25"/>
  <c r="AB924" i="25"/>
  <c r="AC924" i="25"/>
  <c r="AD924" i="25"/>
  <c r="AE924" i="25"/>
  <c r="AF924" i="25"/>
  <c r="AG924" i="25"/>
  <c r="AH924" i="25"/>
  <c r="S925" i="25"/>
  <c r="T925" i="25"/>
  <c r="U925" i="25"/>
  <c r="V925" i="25"/>
  <c r="W925" i="25"/>
  <c r="X925" i="25"/>
  <c r="Y925" i="25"/>
  <c r="Z925" i="25"/>
  <c r="AA925" i="25"/>
  <c r="AB925" i="25"/>
  <c r="AC925" i="25"/>
  <c r="AD925" i="25"/>
  <c r="AE925" i="25"/>
  <c r="AF925" i="25"/>
  <c r="AG925" i="25"/>
  <c r="AH925" i="25"/>
  <c r="S926" i="25"/>
  <c r="T926" i="25"/>
  <c r="U926" i="25"/>
  <c r="V926" i="25"/>
  <c r="W926" i="25"/>
  <c r="X926" i="25"/>
  <c r="Y926" i="25"/>
  <c r="Z926" i="25"/>
  <c r="AA926" i="25"/>
  <c r="AB926" i="25"/>
  <c r="AC926" i="25"/>
  <c r="AD926" i="25"/>
  <c r="AE926" i="25"/>
  <c r="AF926" i="25"/>
  <c r="AG926" i="25"/>
  <c r="AH926" i="25"/>
  <c r="S927" i="25"/>
  <c r="T927" i="25"/>
  <c r="U927" i="25"/>
  <c r="V927" i="25"/>
  <c r="W927" i="25"/>
  <c r="X927" i="25"/>
  <c r="Y927" i="25"/>
  <c r="Z927" i="25"/>
  <c r="AA927" i="25"/>
  <c r="AB927" i="25"/>
  <c r="AC927" i="25"/>
  <c r="AD927" i="25"/>
  <c r="AE927" i="25"/>
  <c r="AF927" i="25"/>
  <c r="AG927" i="25"/>
  <c r="AH927" i="25"/>
  <c r="S928" i="25"/>
  <c r="T928" i="25"/>
  <c r="U928" i="25"/>
  <c r="V928" i="25"/>
  <c r="W928" i="25"/>
  <c r="X928" i="25"/>
  <c r="Y928" i="25"/>
  <c r="Z928" i="25"/>
  <c r="AA928" i="25"/>
  <c r="AB928" i="25"/>
  <c r="AC928" i="25"/>
  <c r="AD928" i="25"/>
  <c r="AE928" i="25"/>
  <c r="AF928" i="25"/>
  <c r="AG928" i="25"/>
  <c r="AH928" i="25"/>
  <c r="S929" i="25"/>
  <c r="T929" i="25"/>
  <c r="U929" i="25"/>
  <c r="V929" i="25"/>
  <c r="W929" i="25"/>
  <c r="X929" i="25"/>
  <c r="Y929" i="25"/>
  <c r="Z929" i="25"/>
  <c r="AA929" i="25"/>
  <c r="AB929" i="25"/>
  <c r="AC929" i="25"/>
  <c r="AD929" i="25"/>
  <c r="AE929" i="25"/>
  <c r="AF929" i="25"/>
  <c r="AG929" i="25"/>
  <c r="AH929" i="25"/>
  <c r="S930" i="25"/>
  <c r="T930" i="25"/>
  <c r="U930" i="25"/>
  <c r="V930" i="25"/>
  <c r="W930" i="25"/>
  <c r="X930" i="25"/>
  <c r="Y930" i="25"/>
  <c r="Z930" i="25"/>
  <c r="AA930" i="25"/>
  <c r="AB930" i="25"/>
  <c r="AC930" i="25"/>
  <c r="AD930" i="25"/>
  <c r="AE930" i="25"/>
  <c r="AF930" i="25"/>
  <c r="AG930" i="25"/>
  <c r="AH930" i="25"/>
  <c r="S931" i="25"/>
  <c r="T931" i="25"/>
  <c r="U931" i="25"/>
  <c r="V931" i="25"/>
  <c r="W931" i="25"/>
  <c r="X931" i="25"/>
  <c r="Y931" i="25"/>
  <c r="Z931" i="25"/>
  <c r="AA931" i="25"/>
  <c r="AB931" i="25"/>
  <c r="AC931" i="25"/>
  <c r="AD931" i="25"/>
  <c r="AE931" i="25"/>
  <c r="AF931" i="25"/>
  <c r="AG931" i="25"/>
  <c r="AH931" i="25"/>
  <c r="S932" i="25"/>
  <c r="T932" i="25"/>
  <c r="U932" i="25"/>
  <c r="V932" i="25"/>
  <c r="W932" i="25"/>
  <c r="X932" i="25"/>
  <c r="Y932" i="25"/>
  <c r="Z932" i="25"/>
  <c r="AA932" i="25"/>
  <c r="AB932" i="25"/>
  <c r="AC932" i="25"/>
  <c r="AD932" i="25"/>
  <c r="AE932" i="25"/>
  <c r="AF932" i="25"/>
  <c r="AG932" i="25"/>
  <c r="AH932" i="25"/>
  <c r="S933" i="25"/>
  <c r="T933" i="25"/>
  <c r="U933" i="25"/>
  <c r="V933" i="25"/>
  <c r="W933" i="25"/>
  <c r="X933" i="25"/>
  <c r="Y933" i="25"/>
  <c r="Z933" i="25"/>
  <c r="AA933" i="25"/>
  <c r="AB933" i="25"/>
  <c r="AC933" i="25"/>
  <c r="AD933" i="25"/>
  <c r="AE933" i="25"/>
  <c r="AF933" i="25"/>
  <c r="AG933" i="25"/>
  <c r="AH933" i="25"/>
  <c r="S934" i="25"/>
  <c r="T934" i="25"/>
  <c r="U934" i="25"/>
  <c r="V934" i="25"/>
  <c r="W934" i="25"/>
  <c r="X934" i="25"/>
  <c r="Y934" i="25"/>
  <c r="Z934" i="25"/>
  <c r="AA934" i="25"/>
  <c r="AB934" i="25"/>
  <c r="AC934" i="25"/>
  <c r="AD934" i="25"/>
  <c r="AE934" i="25"/>
  <c r="AF934" i="25"/>
  <c r="AG934" i="25"/>
  <c r="AH934" i="25"/>
  <c r="S935" i="25"/>
  <c r="T935" i="25"/>
  <c r="U935" i="25"/>
  <c r="V935" i="25"/>
  <c r="W935" i="25"/>
  <c r="X935" i="25"/>
  <c r="Y935" i="25"/>
  <c r="Z935" i="25"/>
  <c r="AA935" i="25"/>
  <c r="AB935" i="25"/>
  <c r="AC935" i="25"/>
  <c r="AD935" i="25"/>
  <c r="AE935" i="25"/>
  <c r="AF935" i="25"/>
  <c r="AG935" i="25"/>
  <c r="AH935" i="25"/>
  <c r="S936" i="25"/>
  <c r="T936" i="25"/>
  <c r="U936" i="25"/>
  <c r="V936" i="25"/>
  <c r="W936" i="25"/>
  <c r="X936" i="25"/>
  <c r="Y936" i="25"/>
  <c r="Z936" i="25"/>
  <c r="AA936" i="25"/>
  <c r="AB936" i="25"/>
  <c r="AC936" i="25"/>
  <c r="AD936" i="25"/>
  <c r="AE936" i="25"/>
  <c r="AF936" i="25"/>
  <c r="AG936" i="25"/>
  <c r="AH936" i="25"/>
  <c r="S937" i="25"/>
  <c r="T937" i="25"/>
  <c r="U937" i="25"/>
  <c r="V937" i="25"/>
  <c r="W937" i="25"/>
  <c r="X937" i="25"/>
  <c r="Y937" i="25"/>
  <c r="Z937" i="25"/>
  <c r="AA937" i="25"/>
  <c r="AB937" i="25"/>
  <c r="AC937" i="25"/>
  <c r="AD937" i="25"/>
  <c r="AE937" i="25"/>
  <c r="AF937" i="25"/>
  <c r="AG937" i="25"/>
  <c r="AH937" i="25"/>
  <c r="S938" i="25"/>
  <c r="T938" i="25"/>
  <c r="U938" i="25"/>
  <c r="V938" i="25"/>
  <c r="W938" i="25"/>
  <c r="X938" i="25"/>
  <c r="Y938" i="25"/>
  <c r="Z938" i="25"/>
  <c r="AA938" i="25"/>
  <c r="AB938" i="25"/>
  <c r="AC938" i="25"/>
  <c r="AD938" i="25"/>
  <c r="AE938" i="25"/>
  <c r="AF938" i="25"/>
  <c r="AG938" i="25"/>
  <c r="AH938" i="25"/>
  <c r="S939" i="25"/>
  <c r="T939" i="25"/>
  <c r="U939" i="25"/>
  <c r="V939" i="25"/>
  <c r="W939" i="25"/>
  <c r="X939" i="25"/>
  <c r="Y939" i="25"/>
  <c r="Z939" i="25"/>
  <c r="AA939" i="25"/>
  <c r="AB939" i="25"/>
  <c r="AC939" i="25"/>
  <c r="AD939" i="25"/>
  <c r="AE939" i="25"/>
  <c r="AF939" i="25"/>
  <c r="AG939" i="25"/>
  <c r="AH939" i="25"/>
  <c r="S940" i="25"/>
  <c r="T940" i="25"/>
  <c r="U940" i="25"/>
  <c r="V940" i="25"/>
  <c r="W940" i="25"/>
  <c r="X940" i="25"/>
  <c r="Y940" i="25"/>
  <c r="Z940" i="25"/>
  <c r="AA940" i="25"/>
  <c r="AB940" i="25"/>
  <c r="AC940" i="25"/>
  <c r="AD940" i="25"/>
  <c r="AE940" i="25"/>
  <c r="AF940" i="25"/>
  <c r="AG940" i="25"/>
  <c r="AH940" i="25"/>
  <c r="S941" i="25"/>
  <c r="T941" i="25"/>
  <c r="U941" i="25"/>
  <c r="V941" i="25"/>
  <c r="W941" i="25"/>
  <c r="X941" i="25"/>
  <c r="Y941" i="25"/>
  <c r="Z941" i="25"/>
  <c r="AA941" i="25"/>
  <c r="AB941" i="25"/>
  <c r="AC941" i="25"/>
  <c r="AD941" i="25"/>
  <c r="AE941" i="25"/>
  <c r="AF941" i="25"/>
  <c r="AG941" i="25"/>
  <c r="AH941" i="25"/>
  <c r="S942" i="25"/>
  <c r="T942" i="25"/>
  <c r="U942" i="25"/>
  <c r="V942" i="25"/>
  <c r="W942" i="25"/>
  <c r="X942" i="25"/>
  <c r="Y942" i="25"/>
  <c r="Z942" i="25"/>
  <c r="AA942" i="25"/>
  <c r="AB942" i="25"/>
  <c r="AC942" i="25"/>
  <c r="AD942" i="25"/>
  <c r="AE942" i="25"/>
  <c r="AF942" i="25"/>
  <c r="AG942" i="25"/>
  <c r="AH942" i="25"/>
  <c r="S943" i="25"/>
  <c r="T943" i="25"/>
  <c r="U943" i="25"/>
  <c r="V943" i="25"/>
  <c r="W943" i="25"/>
  <c r="X943" i="25"/>
  <c r="Y943" i="25"/>
  <c r="Z943" i="25"/>
  <c r="AA943" i="25"/>
  <c r="AB943" i="25"/>
  <c r="AC943" i="25"/>
  <c r="AD943" i="25"/>
  <c r="AE943" i="25"/>
  <c r="AF943" i="25"/>
  <c r="AG943" i="25"/>
  <c r="AH943" i="25"/>
  <c r="S944" i="25"/>
  <c r="T944" i="25"/>
  <c r="U944" i="25"/>
  <c r="V944" i="25"/>
  <c r="W944" i="25"/>
  <c r="X944" i="25"/>
  <c r="Y944" i="25"/>
  <c r="Z944" i="25"/>
  <c r="AA944" i="25"/>
  <c r="AB944" i="25"/>
  <c r="AC944" i="25"/>
  <c r="AD944" i="25"/>
  <c r="AE944" i="25"/>
  <c r="AF944" i="25"/>
  <c r="AG944" i="25"/>
  <c r="AH944" i="25"/>
  <c r="S945" i="25"/>
  <c r="T945" i="25"/>
  <c r="U945" i="25"/>
  <c r="V945" i="25"/>
  <c r="W945" i="25"/>
  <c r="X945" i="25"/>
  <c r="Y945" i="25"/>
  <c r="Z945" i="25"/>
  <c r="AA945" i="25"/>
  <c r="AB945" i="25"/>
  <c r="AC945" i="25"/>
  <c r="AD945" i="25"/>
  <c r="AE945" i="25"/>
  <c r="AF945" i="25"/>
  <c r="AG945" i="25"/>
  <c r="AH945" i="25"/>
  <c r="S946" i="25"/>
  <c r="T946" i="25"/>
  <c r="U946" i="25"/>
  <c r="V946" i="25"/>
  <c r="W946" i="25"/>
  <c r="X946" i="25"/>
  <c r="Y946" i="25"/>
  <c r="Z946" i="25"/>
  <c r="AA946" i="25"/>
  <c r="AB946" i="25"/>
  <c r="AC946" i="25"/>
  <c r="AD946" i="25"/>
  <c r="AE946" i="25"/>
  <c r="AF946" i="25"/>
  <c r="AG946" i="25"/>
  <c r="AH946" i="25"/>
  <c r="S947" i="25"/>
  <c r="T947" i="25"/>
  <c r="U947" i="25"/>
  <c r="V947" i="25"/>
  <c r="W947" i="25"/>
  <c r="X947" i="25"/>
  <c r="Y947" i="25"/>
  <c r="Z947" i="25"/>
  <c r="AA947" i="25"/>
  <c r="AB947" i="25"/>
  <c r="AC947" i="25"/>
  <c r="AD947" i="25"/>
  <c r="AE947" i="25"/>
  <c r="AF947" i="25"/>
  <c r="AG947" i="25"/>
  <c r="AH947" i="25"/>
  <c r="S948" i="25"/>
  <c r="T948" i="25"/>
  <c r="U948" i="25"/>
  <c r="V948" i="25"/>
  <c r="W948" i="25"/>
  <c r="X948" i="25"/>
  <c r="Y948" i="25"/>
  <c r="Z948" i="25"/>
  <c r="AA948" i="25"/>
  <c r="AB948" i="25"/>
  <c r="AC948" i="25"/>
  <c r="AD948" i="25"/>
  <c r="AE948" i="25"/>
  <c r="AF948" i="25"/>
  <c r="AG948" i="25"/>
  <c r="AH948" i="25"/>
  <c r="S949" i="25"/>
  <c r="T949" i="25"/>
  <c r="U949" i="25"/>
  <c r="V949" i="25"/>
  <c r="W949" i="25"/>
  <c r="X949" i="25"/>
  <c r="Y949" i="25"/>
  <c r="Z949" i="25"/>
  <c r="AA949" i="25"/>
  <c r="AB949" i="25"/>
  <c r="AC949" i="25"/>
  <c r="AD949" i="25"/>
  <c r="AE949" i="25"/>
  <c r="AF949" i="25"/>
  <c r="AG949" i="25"/>
  <c r="AH949" i="25"/>
  <c r="S950" i="25"/>
  <c r="T950" i="25"/>
  <c r="U950" i="25"/>
  <c r="V950" i="25"/>
  <c r="W950" i="25"/>
  <c r="X950" i="25"/>
  <c r="Y950" i="25"/>
  <c r="Z950" i="25"/>
  <c r="AA950" i="25"/>
  <c r="AB950" i="25"/>
  <c r="AC950" i="25"/>
  <c r="AD950" i="25"/>
  <c r="AE950" i="25"/>
  <c r="AF950" i="25"/>
  <c r="AG950" i="25"/>
  <c r="AH950" i="25"/>
  <c r="S951" i="25"/>
  <c r="T951" i="25"/>
  <c r="U951" i="25"/>
  <c r="V951" i="25"/>
  <c r="W951" i="25"/>
  <c r="X951" i="25"/>
  <c r="Y951" i="25"/>
  <c r="Z951" i="25"/>
  <c r="AA951" i="25"/>
  <c r="AB951" i="25"/>
  <c r="AC951" i="25"/>
  <c r="AD951" i="25"/>
  <c r="AE951" i="25"/>
  <c r="AF951" i="25"/>
  <c r="AG951" i="25"/>
  <c r="AH951" i="25"/>
  <c r="S952" i="25"/>
  <c r="T952" i="25"/>
  <c r="U952" i="25"/>
  <c r="V952" i="25"/>
  <c r="W952" i="25"/>
  <c r="X952" i="25"/>
  <c r="Y952" i="25"/>
  <c r="Z952" i="25"/>
  <c r="AA952" i="25"/>
  <c r="AB952" i="25"/>
  <c r="AC952" i="25"/>
  <c r="AD952" i="25"/>
  <c r="AE952" i="25"/>
  <c r="AF952" i="25"/>
  <c r="AG952" i="25"/>
  <c r="AH952" i="25"/>
  <c r="S953" i="25"/>
  <c r="T953" i="25"/>
  <c r="U953" i="25"/>
  <c r="V953" i="25"/>
  <c r="W953" i="25"/>
  <c r="X953" i="25"/>
  <c r="Y953" i="25"/>
  <c r="Z953" i="25"/>
  <c r="AA953" i="25"/>
  <c r="AB953" i="25"/>
  <c r="AC953" i="25"/>
  <c r="AD953" i="25"/>
  <c r="AE953" i="25"/>
  <c r="AF953" i="25"/>
  <c r="AG953" i="25"/>
  <c r="AH953" i="25"/>
  <c r="S954" i="25"/>
  <c r="T954" i="25"/>
  <c r="U954" i="25"/>
  <c r="V954" i="25"/>
  <c r="W954" i="25"/>
  <c r="X954" i="25"/>
  <c r="Y954" i="25"/>
  <c r="Z954" i="25"/>
  <c r="AA954" i="25"/>
  <c r="AB954" i="25"/>
  <c r="AC954" i="25"/>
  <c r="AD954" i="25"/>
  <c r="AE954" i="25"/>
  <c r="AF954" i="25"/>
  <c r="AG954" i="25"/>
  <c r="AH954" i="25"/>
  <c r="S955" i="25"/>
  <c r="T955" i="25"/>
  <c r="U955" i="25"/>
  <c r="V955" i="25"/>
  <c r="W955" i="25"/>
  <c r="X955" i="25"/>
  <c r="Y955" i="25"/>
  <c r="Z955" i="25"/>
  <c r="AA955" i="25"/>
  <c r="AB955" i="25"/>
  <c r="AC955" i="25"/>
  <c r="AD955" i="25"/>
  <c r="AE955" i="25"/>
  <c r="AF955" i="25"/>
  <c r="AG955" i="25"/>
  <c r="AH955" i="25"/>
  <c r="S956" i="25"/>
  <c r="T956" i="25"/>
  <c r="U956" i="25"/>
  <c r="V956" i="25"/>
  <c r="W956" i="25"/>
  <c r="X956" i="25"/>
  <c r="Y956" i="25"/>
  <c r="Z956" i="25"/>
  <c r="AA956" i="25"/>
  <c r="AB956" i="25"/>
  <c r="AC956" i="25"/>
  <c r="AD956" i="25"/>
  <c r="AE956" i="25"/>
  <c r="AF956" i="25"/>
  <c r="AG956" i="25"/>
  <c r="AH956" i="25"/>
  <c r="S957" i="25"/>
  <c r="T957" i="25"/>
  <c r="U957" i="25"/>
  <c r="V957" i="25"/>
  <c r="W957" i="25"/>
  <c r="X957" i="25"/>
  <c r="Y957" i="25"/>
  <c r="Z957" i="25"/>
  <c r="AA957" i="25"/>
  <c r="AB957" i="25"/>
  <c r="AC957" i="25"/>
  <c r="AD957" i="25"/>
  <c r="AE957" i="25"/>
  <c r="AF957" i="25"/>
  <c r="AG957" i="25"/>
  <c r="AH957" i="25"/>
  <c r="S958" i="25"/>
  <c r="T958" i="25"/>
  <c r="U958" i="25"/>
  <c r="V958" i="25"/>
  <c r="W958" i="25"/>
  <c r="X958" i="25"/>
  <c r="Y958" i="25"/>
  <c r="Z958" i="25"/>
  <c r="AA958" i="25"/>
  <c r="AB958" i="25"/>
  <c r="AC958" i="25"/>
  <c r="AD958" i="25"/>
  <c r="AE958" i="25"/>
  <c r="AF958" i="25"/>
  <c r="AG958" i="25"/>
  <c r="AH958" i="25"/>
  <c r="S959" i="25"/>
  <c r="T959" i="25"/>
  <c r="U959" i="25"/>
  <c r="V959" i="25"/>
  <c r="W959" i="25"/>
  <c r="X959" i="25"/>
  <c r="Y959" i="25"/>
  <c r="Z959" i="25"/>
  <c r="AA959" i="25"/>
  <c r="AB959" i="25"/>
  <c r="AC959" i="25"/>
  <c r="AD959" i="25"/>
  <c r="AE959" i="25"/>
  <c r="AF959" i="25"/>
  <c r="AG959" i="25"/>
  <c r="AH959" i="25"/>
  <c r="S960" i="25"/>
  <c r="T960" i="25"/>
  <c r="U960" i="25"/>
  <c r="V960" i="25"/>
  <c r="W960" i="25"/>
  <c r="X960" i="25"/>
  <c r="Y960" i="25"/>
  <c r="Z960" i="25"/>
  <c r="AA960" i="25"/>
  <c r="AB960" i="25"/>
  <c r="AC960" i="25"/>
  <c r="AD960" i="25"/>
  <c r="AE960" i="25"/>
  <c r="AF960" i="25"/>
  <c r="AG960" i="25"/>
  <c r="AH960" i="25"/>
  <c r="S961" i="25"/>
  <c r="T961" i="25"/>
  <c r="U961" i="25"/>
  <c r="V961" i="25"/>
  <c r="W961" i="25"/>
  <c r="X961" i="25"/>
  <c r="Y961" i="25"/>
  <c r="Z961" i="25"/>
  <c r="AA961" i="25"/>
  <c r="AB961" i="25"/>
  <c r="AC961" i="25"/>
  <c r="AD961" i="25"/>
  <c r="AE961" i="25"/>
  <c r="AF961" i="25"/>
  <c r="AG961" i="25"/>
  <c r="AH961" i="25"/>
  <c r="S962" i="25"/>
  <c r="T962" i="25"/>
  <c r="U962" i="25"/>
  <c r="V962" i="25"/>
  <c r="W962" i="25"/>
  <c r="X962" i="25"/>
  <c r="Y962" i="25"/>
  <c r="Z962" i="25"/>
  <c r="AA962" i="25"/>
  <c r="AB962" i="25"/>
  <c r="AC962" i="25"/>
  <c r="AD962" i="25"/>
  <c r="AE962" i="25"/>
  <c r="AF962" i="25"/>
  <c r="AG962" i="25"/>
  <c r="AH962" i="25"/>
  <c r="S963" i="25"/>
  <c r="T963" i="25"/>
  <c r="U963" i="25"/>
  <c r="V963" i="25"/>
  <c r="W963" i="25"/>
  <c r="X963" i="25"/>
  <c r="Y963" i="25"/>
  <c r="Z963" i="25"/>
  <c r="AA963" i="25"/>
  <c r="AB963" i="25"/>
  <c r="AC963" i="25"/>
  <c r="AD963" i="25"/>
  <c r="AE963" i="25"/>
  <c r="AF963" i="25"/>
  <c r="AG963" i="25"/>
  <c r="AH963" i="25"/>
  <c r="D3" i="24"/>
  <c r="E3" i="24" s="1"/>
  <c r="F3" i="24"/>
  <c r="H3" i="24"/>
  <c r="D4" i="24"/>
  <c r="E4" i="24" s="1"/>
  <c r="F4" i="24"/>
  <c r="H4" i="24"/>
  <c r="D5" i="24"/>
  <c r="E5" i="24"/>
  <c r="F5" i="24"/>
  <c r="G5" i="24" s="1"/>
  <c r="H5" i="24"/>
  <c r="D6" i="24"/>
  <c r="E6" i="24" s="1"/>
  <c r="F6" i="24"/>
  <c r="G6" i="24" s="1"/>
  <c r="H6" i="24"/>
  <c r="R10" i="24"/>
  <c r="E3" i="23"/>
  <c r="F3" i="23" s="1"/>
  <c r="E4" i="23"/>
  <c r="F4" i="23"/>
  <c r="E5" i="23"/>
  <c r="F5" i="23" s="1"/>
  <c r="E6" i="23"/>
  <c r="F6" i="23" s="1"/>
  <c r="D6" i="22"/>
  <c r="E6" i="22"/>
  <c r="H146" i="29"/>
  <c r="H147" i="29" s="1"/>
  <c r="H148" i="29" s="1"/>
  <c r="H149" i="29" s="1"/>
  <c r="H150" i="29" s="1"/>
  <c r="H151" i="29" s="1"/>
  <c r="H152" i="29" s="1"/>
  <c r="H153" i="29" s="1"/>
  <c r="H154" i="29" s="1"/>
  <c r="H155" i="29" s="1"/>
  <c r="H156" i="29" s="1"/>
  <c r="H157" i="29" s="1"/>
  <c r="H158" i="29" s="1"/>
  <c r="H159" i="29" s="1"/>
  <c r="H160" i="29" s="1"/>
  <c r="H161" i="29" s="1"/>
  <c r="H162" i="29" s="1"/>
  <c r="H163" i="29" s="1"/>
  <c r="H164" i="29" s="1"/>
  <c r="H165" i="29" s="1"/>
  <c r="H166" i="29" s="1"/>
  <c r="H167" i="29" s="1"/>
  <c r="H168" i="29" s="1"/>
  <c r="H169" i="29" s="1"/>
  <c r="H170" i="29" s="1"/>
  <c r="H171" i="29" s="1"/>
  <c r="I4" i="23"/>
  <c r="J4" i="23"/>
  <c r="G11" i="20" s="1"/>
  <c r="AN484" i="26" l="1"/>
  <c r="AK340" i="26"/>
  <c r="AM232" i="26"/>
  <c r="AN166" i="26"/>
  <c r="AN452" i="26"/>
  <c r="AN446" i="26"/>
  <c r="AN417" i="26"/>
  <c r="AM281" i="26"/>
  <c r="AN268" i="26"/>
  <c r="AN531" i="26"/>
  <c r="AK491" i="26"/>
  <c r="AN407" i="26"/>
  <c r="AK236" i="26"/>
  <c r="AO224" i="26"/>
  <c r="AM207" i="26"/>
  <c r="AO734" i="26"/>
  <c r="AK575" i="26"/>
  <c r="AP512" i="26"/>
  <c r="AP510" i="26"/>
  <c r="AM409" i="26"/>
  <c r="AQ293" i="26"/>
  <c r="D5" i="22"/>
  <c r="E5" i="22" s="1"/>
  <c r="D3" i="22"/>
  <c r="E3" i="22" s="1"/>
  <c r="AN644" i="26"/>
  <c r="AQ575" i="26"/>
  <c r="AM513" i="26"/>
  <c r="AN496" i="26"/>
  <c r="AQ491" i="26"/>
  <c r="AN284" i="26"/>
  <c r="AM268" i="26"/>
  <c r="I5" i="24"/>
  <c r="J5" i="24" s="1"/>
  <c r="AM496" i="26"/>
  <c r="AN291" i="26"/>
  <c r="AK281" i="26"/>
  <c r="AO276" i="26"/>
  <c r="AK232" i="26"/>
  <c r="AQ32" i="26"/>
  <c r="I4" i="24"/>
  <c r="D4" i="22"/>
  <c r="E4" i="22" s="1"/>
  <c r="AP575" i="26"/>
  <c r="AP491" i="26"/>
  <c r="AK407" i="26"/>
  <c r="AK268" i="26"/>
  <c r="AR267" i="26"/>
  <c r="AR57" i="26"/>
  <c r="AK20" i="26"/>
  <c r="K5" i="24"/>
  <c r="AN787" i="26"/>
  <c r="AM727" i="26"/>
  <c r="AL698" i="26"/>
  <c r="AM647" i="26"/>
  <c r="AN513" i="26"/>
  <c r="AK496" i="26"/>
  <c r="AK452" i="26"/>
  <c r="AM348" i="26"/>
  <c r="AM303" i="26"/>
  <c r="AL797" i="26"/>
  <c r="AM734" i="26"/>
  <c r="AM685" i="26"/>
  <c r="G4" i="23"/>
  <c r="G10" i="20" s="1"/>
  <c r="G3" i="24"/>
  <c r="AL692" i="26"/>
  <c r="AK322" i="26"/>
  <c r="AN311" i="26"/>
  <c r="AM531" i="26"/>
  <c r="AM484" i="26"/>
  <c r="AM401" i="26"/>
  <c r="AL734" i="26"/>
  <c r="AL727" i="26"/>
  <c r="AN705" i="26"/>
  <c r="AK644" i="26"/>
  <c r="AL531" i="26"/>
  <c r="AL409" i="26"/>
  <c r="AP340" i="26"/>
  <c r="AN698" i="26"/>
  <c r="AN692" i="26"/>
  <c r="AK685" i="26"/>
  <c r="AK647" i="26"/>
  <c r="AL513" i="26"/>
  <c r="AK401" i="26"/>
  <c r="AP380" i="26"/>
  <c r="AK219" i="26"/>
  <c r="AM166" i="26"/>
  <c r="I3" i="24"/>
  <c r="G4" i="24"/>
  <c r="K4" i="24" s="1"/>
  <c r="AP797" i="26"/>
  <c r="AN409" i="26"/>
  <c r="AQ340" i="26"/>
  <c r="AL322" i="26"/>
  <c r="AK291" i="26"/>
  <c r="AK284" i="26"/>
  <c r="AN167" i="26"/>
  <c r="AN20" i="26"/>
  <c r="AR436" i="26"/>
  <c r="AR380" i="26"/>
  <c r="AR340" i="26"/>
  <c r="AQ281" i="26"/>
  <c r="AP245" i="26"/>
  <c r="AL232" i="26"/>
  <c r="AN122" i="26"/>
  <c r="AN100" i="26"/>
  <c r="AN71" i="26"/>
  <c r="AN64" i="26"/>
  <c r="AN60" i="26"/>
  <c r="AR245" i="26"/>
  <c r="AN125" i="26"/>
  <c r="AN57" i="26"/>
  <c r="AN43" i="26"/>
  <c r="AN32" i="26"/>
  <c r="AN29" i="26"/>
  <c r="J6" i="23"/>
  <c r="H11" i="20" s="1"/>
  <c r="H7" i="28"/>
  <c r="H8" i="28" s="1"/>
  <c r="H9" i="28" s="1"/>
  <c r="H10" i="28" s="1"/>
  <c r="H11" i="28" s="1"/>
  <c r="H12" i="28" s="1"/>
  <c r="H13" i="28" s="1"/>
  <c r="H14" i="28" s="1"/>
  <c r="H15" i="28" s="1"/>
  <c r="H16" i="28" s="1"/>
  <c r="H17" i="28" s="1"/>
  <c r="H18" i="28" s="1"/>
  <c r="H19" i="28" s="1"/>
  <c r="H20" i="28" s="1"/>
  <c r="J3" i="24"/>
  <c r="H5" i="23"/>
  <c r="I5" i="23" s="1"/>
  <c r="H81" i="30"/>
  <c r="H82" i="30" s="1"/>
  <c r="H83" i="30" s="1"/>
  <c r="H84" i="30" s="1"/>
  <c r="H85" i="30" s="1"/>
  <c r="H86" i="30" s="1"/>
  <c r="H87" i="30" s="1"/>
  <c r="H88" i="30" s="1"/>
  <c r="H89" i="30" s="1"/>
  <c r="H90" i="30" s="1"/>
  <c r="H91" i="30" s="1"/>
  <c r="H92" i="30" s="1"/>
  <c r="H93" i="30" s="1"/>
  <c r="H94" i="30" s="1"/>
  <c r="H95" i="30" s="1"/>
  <c r="H96" i="30" s="1"/>
  <c r="H97" i="30" s="1"/>
  <c r="H98" i="30" s="1"/>
  <c r="H99" i="30" s="1"/>
  <c r="H100" i="30" s="1"/>
  <c r="H101" i="30" s="1"/>
  <c r="H102" i="30" s="1"/>
  <c r="H103" i="30" s="1"/>
  <c r="H104" i="30" s="1"/>
  <c r="H105" i="30" s="1"/>
  <c r="H106" i="30" s="1"/>
  <c r="H107" i="30" s="1"/>
  <c r="H108" i="30" s="1"/>
  <c r="H109" i="30" s="1"/>
  <c r="H110" i="30" s="1"/>
  <c r="H111" i="30" s="1"/>
  <c r="H112" i="30" s="1"/>
  <c r="H113" i="30" s="1"/>
  <c r="H114" i="30" s="1"/>
  <c r="H115" i="30" s="1"/>
  <c r="H116" i="30" s="1"/>
  <c r="H117" i="30" s="1"/>
  <c r="H118" i="30" s="1"/>
  <c r="H119" i="30" s="1"/>
  <c r="H120" i="30" s="1"/>
  <c r="H121" i="30" s="1"/>
  <c r="H122" i="30" s="1"/>
  <c r="H123" i="30" s="1"/>
  <c r="H124" i="30" s="1"/>
  <c r="H125" i="30" s="1"/>
  <c r="H126" i="30" s="1"/>
  <c r="H127" i="30" s="1"/>
  <c r="H128" i="30" s="1"/>
  <c r="H129" i="30" s="1"/>
  <c r="H130" i="30" s="1"/>
  <c r="H131" i="30" s="1"/>
  <c r="H132" i="30" s="1"/>
  <c r="H133" i="30" s="1"/>
  <c r="H134" i="30" s="1"/>
  <c r="H135" i="30" s="1"/>
  <c r="H136" i="30" s="1"/>
  <c r="H137" i="30" s="1"/>
  <c r="H138" i="30" s="1"/>
  <c r="H139" i="30" s="1"/>
  <c r="H140" i="30" s="1"/>
  <c r="H141" i="30" s="1"/>
  <c r="H142" i="30" s="1"/>
  <c r="H143" i="30" s="1"/>
  <c r="H144" i="30" s="1"/>
  <c r="H145" i="30" s="1"/>
  <c r="H146" i="30" s="1"/>
  <c r="H147" i="30" s="1"/>
  <c r="H148" i="30" s="1"/>
  <c r="H149" i="30" s="1"/>
  <c r="H150" i="30" s="1"/>
  <c r="H151" i="30" s="1"/>
  <c r="AN765" i="26"/>
  <c r="AN797" i="26"/>
  <c r="AN779" i="26"/>
  <c r="AN743" i="26"/>
  <c r="AN734" i="26"/>
  <c r="AN727" i="26"/>
  <c r="G5" i="23"/>
  <c r="H7" i="20" s="1"/>
  <c r="H289" i="31"/>
  <c r="H290" i="31" s="1"/>
  <c r="H291" i="31" s="1"/>
  <c r="H292" i="31" s="1"/>
  <c r="H293" i="31" s="1"/>
  <c r="H294" i="31" s="1"/>
  <c r="H295" i="31" s="1"/>
  <c r="H296" i="31" s="1"/>
  <c r="H297" i="31" s="1"/>
  <c r="H298" i="31" s="1"/>
  <c r="H299" i="31" s="1"/>
  <c r="H300" i="31" s="1"/>
  <c r="H301" i="31" s="1"/>
  <c r="H302" i="31" s="1"/>
  <c r="H303" i="31" s="1"/>
  <c r="H304" i="31" s="1"/>
  <c r="H305" i="31" s="1"/>
  <c r="H306" i="31" s="1"/>
  <c r="H307" i="31" s="1"/>
  <c r="H308" i="31" s="1"/>
  <c r="H309" i="31" s="1"/>
  <c r="H310" i="31" s="1"/>
  <c r="H311" i="31" s="1"/>
  <c r="H312" i="31" s="1"/>
  <c r="H313" i="31" s="1"/>
  <c r="H314" i="31" s="1"/>
  <c r="H315" i="31" s="1"/>
  <c r="H316" i="31" s="1"/>
  <c r="H317" i="31" s="1"/>
  <c r="H318" i="31" s="1"/>
  <c r="H319" i="31" s="1"/>
  <c r="H320" i="31" s="1"/>
  <c r="H321" i="31" s="1"/>
  <c r="H322" i="31" s="1"/>
  <c r="H323" i="31" s="1"/>
  <c r="H324" i="31" s="1"/>
  <c r="H325" i="31" s="1"/>
  <c r="H326" i="31" s="1"/>
  <c r="H327" i="31" s="1"/>
  <c r="H328" i="31" s="1"/>
  <c r="H329" i="31" s="1"/>
  <c r="H330" i="31" s="1"/>
  <c r="H331" i="31" s="1"/>
  <c r="H332" i="31" s="1"/>
  <c r="H333" i="31" s="1"/>
  <c r="H334" i="31" s="1"/>
  <c r="H335" i="31" s="1"/>
  <c r="H336" i="31" s="1"/>
  <c r="H337" i="31" s="1"/>
  <c r="H338" i="31" s="1"/>
  <c r="H339" i="31" s="1"/>
  <c r="H340" i="31" s="1"/>
  <c r="H341" i="31" s="1"/>
  <c r="H342" i="31" s="1"/>
  <c r="H343" i="31" s="1"/>
  <c r="H344" i="31" s="1"/>
  <c r="H345" i="31" s="1"/>
  <c r="H346" i="31" s="1"/>
  <c r="H347" i="31" s="1"/>
  <c r="H348" i="31" s="1"/>
  <c r="H349" i="31" s="1"/>
  <c r="H350" i="31" s="1"/>
  <c r="H351" i="31" s="1"/>
  <c r="H352" i="31" s="1"/>
  <c r="H353" i="31" s="1"/>
  <c r="H354" i="31" s="1"/>
  <c r="H355" i="31" s="1"/>
  <c r="H356" i="31" s="1"/>
  <c r="H357" i="31" s="1"/>
  <c r="H358" i="31" s="1"/>
  <c r="H359" i="31" s="1"/>
  <c r="H360" i="31" s="1"/>
  <c r="H361" i="31" s="1"/>
  <c r="H362" i="31" s="1"/>
  <c r="H363" i="31" s="1"/>
  <c r="H364" i="31" s="1"/>
  <c r="H365" i="31" s="1"/>
  <c r="H366" i="31" s="1"/>
  <c r="H367" i="31" s="1"/>
  <c r="H368" i="31" s="1"/>
  <c r="H369" i="31" s="1"/>
  <c r="H370" i="31" s="1"/>
  <c r="H371" i="31" s="1"/>
  <c r="H372" i="31" s="1"/>
  <c r="H373" i="31" s="1"/>
  <c r="H374" i="31" s="1"/>
  <c r="H375" i="31" s="1"/>
  <c r="H376" i="31" s="1"/>
  <c r="H377" i="31" s="1"/>
  <c r="H378" i="31" s="1"/>
  <c r="H379" i="31" s="1"/>
  <c r="H380" i="31" s="1"/>
  <c r="H381" i="31" s="1"/>
  <c r="H382" i="31" s="1"/>
  <c r="H383" i="31" s="1"/>
  <c r="H384" i="31" s="1"/>
  <c r="H385" i="31" s="1"/>
  <c r="H386" i="31" s="1"/>
  <c r="H387" i="31" s="1"/>
  <c r="H388" i="31" s="1"/>
  <c r="H389" i="31" s="1"/>
  <c r="H390" i="31" s="1"/>
  <c r="H391" i="31" s="1"/>
  <c r="H392" i="31" s="1"/>
  <c r="H393" i="31" s="1"/>
  <c r="H394" i="31" s="1"/>
  <c r="H395" i="31" s="1"/>
  <c r="H396" i="31" s="1"/>
  <c r="H397" i="31" s="1"/>
  <c r="H398" i="31" s="1"/>
  <c r="H399" i="31" s="1"/>
  <c r="H400" i="31" s="1"/>
  <c r="H401" i="31" s="1"/>
  <c r="H402" i="31" s="1"/>
  <c r="H403" i="31" s="1"/>
  <c r="H404" i="31" s="1"/>
  <c r="H405" i="31" s="1"/>
  <c r="H406" i="31" s="1"/>
  <c r="H407" i="31" s="1"/>
  <c r="H408" i="31" s="1"/>
  <c r="H409" i="31" s="1"/>
  <c r="H410" i="31" s="1"/>
  <c r="H411" i="31" s="1"/>
  <c r="H412" i="31" s="1"/>
  <c r="H413" i="31" s="1"/>
  <c r="H414" i="31" s="1"/>
  <c r="H415" i="31" s="1"/>
  <c r="H416" i="31" s="1"/>
  <c r="H417" i="31" s="1"/>
  <c r="H418" i="31" s="1"/>
  <c r="H419" i="31" s="1"/>
  <c r="H420" i="31" s="1"/>
  <c r="H421" i="31" s="1"/>
  <c r="H422" i="31" s="1"/>
  <c r="H423" i="31" s="1"/>
  <c r="H424" i="31" s="1"/>
  <c r="H425" i="31" s="1"/>
  <c r="H426" i="31" s="1"/>
  <c r="H427" i="31" s="1"/>
  <c r="H428" i="31" s="1"/>
  <c r="H429" i="31" s="1"/>
  <c r="H430" i="31" s="1"/>
  <c r="H431" i="31" s="1"/>
  <c r="H432" i="31" s="1"/>
  <c r="H433" i="31" s="1"/>
  <c r="H434" i="31" s="1"/>
  <c r="H435" i="31" s="1"/>
  <c r="H436" i="31" s="1"/>
  <c r="H437" i="31" s="1"/>
  <c r="H438" i="31" s="1"/>
  <c r="H439" i="31" s="1"/>
  <c r="H440" i="31" s="1"/>
  <c r="H441" i="31" s="1"/>
  <c r="H442" i="31" s="1"/>
  <c r="H443" i="31" s="1"/>
  <c r="G6" i="23"/>
  <c r="H10" i="20" s="1"/>
  <c r="I6" i="24"/>
  <c r="J6" i="24" s="1"/>
  <c r="J4" i="24"/>
  <c r="AL291" i="26"/>
  <c r="AL244" i="26"/>
  <c r="AL417" i="26"/>
  <c r="AL401" i="26"/>
  <c r="AL685" i="26"/>
  <c r="AL644" i="26"/>
  <c r="AL484" i="26"/>
  <c r="AL446" i="26"/>
  <c r="AL380" i="26"/>
  <c r="AL348" i="26"/>
  <c r="AL268" i="26"/>
  <c r="AL219" i="26"/>
  <c r="AL575" i="26"/>
  <c r="AL526" i="26"/>
  <c r="AL496" i="26"/>
  <c r="AL436" i="26"/>
  <c r="AL407" i="26"/>
  <c r="AL340" i="26"/>
  <c r="AL303" i="26"/>
  <c r="AL284" i="26"/>
  <c r="AL245" i="26"/>
  <c r="AL236" i="26"/>
  <c r="AL224" i="26"/>
  <c r="AL207" i="26"/>
  <c r="AM122" i="26"/>
  <c r="AM100" i="26"/>
  <c r="AM71" i="26"/>
  <c r="AM64" i="26"/>
  <c r="AM60" i="26"/>
  <c r="AL647" i="26"/>
  <c r="AL491" i="26"/>
  <c r="AL452" i="26"/>
  <c r="AL354" i="26"/>
  <c r="AL281" i="26"/>
  <c r="AM125" i="26"/>
  <c r="AN165" i="26"/>
  <c r="AN160" i="26"/>
  <c r="AN140" i="26"/>
  <c r="AM57" i="26"/>
  <c r="AM43" i="26"/>
  <c r="AM32" i="26"/>
  <c r="AM29" i="26"/>
  <c r="AM20" i="26"/>
  <c r="AN168" i="26"/>
  <c r="AN161" i="26"/>
  <c r="AN149" i="26"/>
  <c r="K3" i="24" l="1"/>
  <c r="J5" i="23"/>
  <c r="H8" i="20" s="1"/>
  <c r="H21" i="28"/>
  <c r="H22" i="28" s="1"/>
  <c r="H23" i="28" s="1"/>
  <c r="H24" i="28" s="1"/>
  <c r="H25" i="28" s="1"/>
  <c r="H26" i="28" s="1"/>
  <c r="H27" i="28" s="1"/>
  <c r="H28" i="28" s="1"/>
  <c r="H29" i="28" s="1"/>
  <c r="H30" i="28" s="1"/>
  <c r="H31" i="28" s="1"/>
  <c r="H32" i="28" s="1"/>
  <c r="H33" i="28" s="1"/>
  <c r="H34" i="28" s="1"/>
  <c r="H3" i="23"/>
  <c r="I3" i="23" s="1"/>
  <c r="G3" i="23"/>
  <c r="G7" i="20" s="1"/>
  <c r="K6" i="24"/>
  <c r="J3" i="23" l="1"/>
  <c r="G8" i="20" s="1"/>
</calcChain>
</file>

<file path=xl/comments1.xml><?xml version="1.0" encoding="utf-8"?>
<comments xmlns="http://schemas.openxmlformats.org/spreadsheetml/2006/main">
  <authors>
    <author>Author</author>
  </authors>
  <commentList>
    <comment ref="B3" authorId="0" shapeId="0">
      <text>
        <r>
          <rPr>
            <b/>
            <sz val="8"/>
            <color indexed="81"/>
            <rFont val="Tahoma"/>
            <family val="2"/>
          </rPr>
          <t>Insert Table</t>
        </r>
      </text>
    </comment>
  </commentList>
</comments>
</file>

<file path=xl/comments2.xml><?xml version="1.0" encoding="utf-8"?>
<comments xmlns="http://schemas.openxmlformats.org/spreadsheetml/2006/main">
  <authors>
    <author>Author</author>
  </authors>
  <commentList>
    <comment ref="B4" authorId="0" shapeId="0">
      <text>
        <r>
          <rPr>
            <b/>
            <sz val="8"/>
            <color indexed="81"/>
            <rFont val="Tahoma"/>
            <family val="2"/>
          </rPr>
          <t>Insert Table</t>
        </r>
      </text>
    </comment>
  </commentList>
</comments>
</file>

<file path=xl/comments3.xml><?xml version="1.0" encoding="utf-8"?>
<comments xmlns="http://schemas.openxmlformats.org/spreadsheetml/2006/main">
  <authors>
    <author>Author</author>
  </authors>
  <commentList>
    <comment ref="F3" authorId="0" shapeId="0">
      <text>
        <r>
          <rPr>
            <b/>
            <sz val="9"/>
            <color indexed="81"/>
            <rFont val="Tahoma"/>
            <family val="2"/>
          </rPr>
          <t>Author:</t>
        </r>
        <r>
          <rPr>
            <sz val="9"/>
            <color indexed="81"/>
            <rFont val="Tahoma"/>
            <family val="2"/>
          </rPr>
          <t xml:space="preserve">
Costs are included in costs of heat exchangers</t>
        </r>
      </text>
    </comment>
  </commentList>
</comments>
</file>

<file path=xl/connections.xml><?xml version="1.0" encoding="utf-8"?>
<connections xmlns="http://schemas.openxmlformats.org/spreadsheetml/2006/main">
  <connection id="1" name="DHAreas" type="6" refreshedVersion="4" background="1" saveData="1">
    <textPr codePage="65001" sourceFile="C:\Program Files (x86)\ArcGIS\Desktop10.1\Stefan\DHexpansion\DHAreas.txt" comma="1">
      <textFields count="32">
        <textField/>
        <textField type="skip"/>
        <textField type="skip"/>
        <textField type="skip"/>
        <textField type="skip"/>
        <textField type="skip"/>
        <textField type="skip"/>
        <textField type="skip"/>
        <textField type="skip"/>
        <textField type="skip"/>
        <textField type="skip"/>
        <textField type="skip"/>
        <textField type="skip"/>
        <textField type="skip"/>
        <textField type="skip"/>
        <textField/>
        <textField/>
        <textField/>
        <textField/>
        <textField/>
        <textField/>
        <textField/>
        <textField/>
        <textField/>
        <textField/>
        <textField/>
        <textField/>
        <textField/>
        <textField/>
        <textField/>
        <textField/>
        <textField/>
      </textFields>
    </textPr>
  </connection>
  <connection id="2" name="NextToDHAreas" type="6" refreshedVersion="4" background="1" saveData="1">
    <textPr codePage="65001" sourceFile="C:\Program Files (x86)\ArcGIS\Desktop10.1\Stefan\DHexpansion\NextToDHAreas.txt" comma="1">
      <textFields count="39">
        <textField/>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extField type="skip"/>
        <textField type="skip"/>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<sst xmlns="http://schemas.openxmlformats.org/spreadsheetml/2006/main" count="8180" uniqueCount="1029">
  <si>
    <t>~TFM_INS</t>
  </si>
  <si>
    <t>TimeSlice</t>
  </si>
  <si>
    <t>LimType</t>
  </si>
  <si>
    <t>Attribute</t>
  </si>
  <si>
    <t>Year</t>
  </si>
  <si>
    <t>Pset_PN</t>
  </si>
  <si>
    <t>DHPIPEHETCE1</t>
  </si>
  <si>
    <t>DHPIPEHETCN1</t>
  </si>
  <si>
    <t>DHPIPEHETCN2</t>
  </si>
  <si>
    <t>DHPIPEHETDE1</t>
  </si>
  <si>
    <t>DHPIPEHETDN1</t>
  </si>
  <si>
    <t>DHPIPEHETDN2</t>
  </si>
  <si>
    <t>NCAP_COST</t>
  </si>
  <si>
    <t>Buildings in Next-to-DH areas - step 2</t>
  </si>
  <si>
    <t>Buildings in Next-to-DH areas - step 1</t>
  </si>
  <si>
    <t>Buildings within DH areas</t>
  </si>
  <si>
    <t>Costs are in MDKK/MW</t>
  </si>
  <si>
    <t xml:space="preserve">CAP_BND </t>
  </si>
  <si>
    <t>CF</t>
  </si>
  <si>
    <t>Decentral</t>
  </si>
  <si>
    <t>Central</t>
  </si>
  <si>
    <t>West</t>
  </si>
  <si>
    <t>East</t>
  </si>
  <si>
    <t>Costs (MDKK)</t>
  </si>
  <si>
    <t>Potential (MW)</t>
  </si>
  <si>
    <t>Potential (GWh)</t>
  </si>
  <si>
    <t>Costs 2 (MDKK/MW)</t>
  </si>
  <si>
    <t>Potential 2 (MW)</t>
  </si>
  <si>
    <t>Potential 2 (GWh)</t>
  </si>
  <si>
    <t>Costs 1 (MDKK/MW)</t>
  </si>
  <si>
    <t>Potential 1 (MW)</t>
  </si>
  <si>
    <t>Potential 1 (GWh)</t>
  </si>
  <si>
    <t>point 1 (MWh)</t>
  </si>
  <si>
    <t>Multistorey</t>
  </si>
  <si>
    <t>Detached</t>
  </si>
  <si>
    <t>Spec_InvC_pip+HE (MDKK/MW)</t>
  </si>
  <si>
    <t>Spec_inv_cost_HE (MDKK/MW)</t>
  </si>
  <si>
    <t>Inv_costs_HE (MDKK)</t>
  </si>
  <si>
    <t>Spec_inv_cost_conn_pipes (MDKK/MW)</t>
  </si>
  <si>
    <t>Inv_costs_conn_pipes (MDKK)</t>
  </si>
  <si>
    <t>Aarhus</t>
  </si>
  <si>
    <t>Veddelev</t>
  </si>
  <si>
    <t>Billund</t>
  </si>
  <si>
    <t>Søndersø</t>
  </si>
  <si>
    <t>Oddense</t>
  </si>
  <si>
    <t>Ølstykke-Stenløse</t>
  </si>
  <si>
    <t>Varde</t>
  </si>
  <si>
    <t>Voldum</t>
  </si>
  <si>
    <t>Astrup</t>
  </si>
  <si>
    <t>Tejn</t>
  </si>
  <si>
    <t>Jerup</t>
  </si>
  <si>
    <t>Holstebro</t>
  </si>
  <si>
    <t>Humble</t>
  </si>
  <si>
    <t>Store Darum</t>
  </si>
  <si>
    <t>Vejle</t>
  </si>
  <si>
    <t>Vemb</t>
  </si>
  <si>
    <t>Strølille</t>
  </si>
  <si>
    <t>Roskilde</t>
  </si>
  <si>
    <t>Birketved</t>
  </si>
  <si>
    <t>Rødbyhavn</t>
  </si>
  <si>
    <t>Langebæk</t>
  </si>
  <si>
    <t>Sulsted</t>
  </si>
  <si>
    <t>Koldby</t>
  </si>
  <si>
    <t>Jebjerg</t>
  </si>
  <si>
    <t>Sorterup</t>
  </si>
  <si>
    <t>Middelfart</t>
  </si>
  <si>
    <t>Hostrup</t>
  </si>
  <si>
    <t>Hadsten</t>
  </si>
  <si>
    <t>Brenderup</t>
  </si>
  <si>
    <t>Lekkende</t>
  </si>
  <si>
    <t>Radstrup</t>
  </si>
  <si>
    <t>Høruphav</t>
  </si>
  <si>
    <t>Hjørring</t>
  </si>
  <si>
    <t>Søllested</t>
  </si>
  <si>
    <t>Støvring</t>
  </si>
  <si>
    <t>Storvorde</t>
  </si>
  <si>
    <t>Ørbæk</t>
  </si>
  <si>
    <t>Laanshøj</t>
  </si>
  <si>
    <t>Viborg</t>
  </si>
  <si>
    <t>Holeby</t>
  </si>
  <si>
    <t>Sønderby</t>
  </si>
  <si>
    <t>Holbæk</t>
  </si>
  <si>
    <t>Vildbjerg</t>
  </si>
  <si>
    <t>Marielyst Strandpark</t>
  </si>
  <si>
    <t>Tjæreby</t>
  </si>
  <si>
    <t>Stubbekøbing</t>
  </si>
  <si>
    <t>Lynghuse</t>
  </si>
  <si>
    <t>Guldborg</t>
  </si>
  <si>
    <t>Skelby</t>
  </si>
  <si>
    <t>Menstrup</t>
  </si>
  <si>
    <t>Idestrup</t>
  </si>
  <si>
    <t>Væggerløse</t>
  </si>
  <si>
    <t>Horreby</t>
  </si>
  <si>
    <t>Hasselø By</t>
  </si>
  <si>
    <t>Toreby</t>
  </si>
  <si>
    <t>Korselitse</t>
  </si>
  <si>
    <t>Horbelev</t>
  </si>
  <si>
    <t>Gedser</t>
  </si>
  <si>
    <t>Systofte Skovby</t>
  </si>
  <si>
    <t>Sakskøbing</t>
  </si>
  <si>
    <t>Nordbyen</t>
  </si>
  <si>
    <t>Hasselø Plantage</t>
  </si>
  <si>
    <t>Store Damme</t>
  </si>
  <si>
    <t>Mandemarke</t>
  </si>
  <si>
    <t>Kettinge</t>
  </si>
  <si>
    <t>Nørre Alslev</t>
  </si>
  <si>
    <t>Sundby</t>
  </si>
  <si>
    <t>Hunseby</t>
  </si>
  <si>
    <t>Kalvehave</t>
  </si>
  <si>
    <t>Stokkemarke</t>
  </si>
  <si>
    <t>Revshale</t>
  </si>
  <si>
    <t>Rødby</t>
  </si>
  <si>
    <t>Tappernøje</t>
  </si>
  <si>
    <t>Mogenstrup</t>
  </si>
  <si>
    <t>Vordingborg</t>
  </si>
  <si>
    <t>Bækkeskov</t>
  </si>
  <si>
    <t>Toksværd</t>
  </si>
  <si>
    <t>Frederiksberg</t>
  </si>
  <si>
    <t>Kirke Stillinge</t>
  </si>
  <si>
    <t>Slagelse</t>
  </si>
  <si>
    <t>Nørre Asmindrup</t>
  </si>
  <si>
    <t>Skælskør</t>
  </si>
  <si>
    <t>Kalundborg</t>
  </si>
  <si>
    <t>Skribjerg</t>
  </si>
  <si>
    <t>Årby</t>
  </si>
  <si>
    <t>Favrbjerg</t>
  </si>
  <si>
    <t>Vipperød</t>
  </si>
  <si>
    <t>Hagested</t>
  </si>
  <si>
    <t>Sorø</t>
  </si>
  <si>
    <t>Halsted</t>
  </si>
  <si>
    <t>Næstved</t>
  </si>
  <si>
    <t>Hyllinge</t>
  </si>
  <si>
    <t>Fensmark</t>
  </si>
  <si>
    <t>Dalmose</t>
  </si>
  <si>
    <t>Tornemark</t>
  </si>
  <si>
    <t>Vig</t>
  </si>
  <si>
    <t>Højby</t>
  </si>
  <si>
    <t>Tuse</t>
  </si>
  <si>
    <t>Engelstrup</t>
  </si>
  <si>
    <t>Moseby</t>
  </si>
  <si>
    <t>Dianalund</t>
  </si>
  <si>
    <t>Korsør</t>
  </si>
  <si>
    <t>Ubby</t>
  </si>
  <si>
    <t>Høng</t>
  </si>
  <si>
    <t>Svebølle</t>
  </si>
  <si>
    <t>Grevinge</t>
  </si>
  <si>
    <t>Spangsbro</t>
  </si>
  <si>
    <t>Mørkøv</t>
  </si>
  <si>
    <t>Føllenslev</t>
  </si>
  <si>
    <t>Rørby</t>
  </si>
  <si>
    <t>Faxe</t>
  </si>
  <si>
    <t>Strøby</t>
  </si>
  <si>
    <t>Gadstrup</t>
  </si>
  <si>
    <t>Hårlev</t>
  </si>
  <si>
    <t>Køge</t>
  </si>
  <si>
    <t>Haslev</t>
  </si>
  <si>
    <t>Meløse</t>
  </si>
  <si>
    <t>Risø Huse</t>
  </si>
  <si>
    <t>Svogerslev</t>
  </si>
  <si>
    <t>Herrestrup</t>
  </si>
  <si>
    <t>Skuldelev</t>
  </si>
  <si>
    <t>Landerslev</t>
  </si>
  <si>
    <t>Kyndby Huse</t>
  </si>
  <si>
    <t>Nørresundby</t>
  </si>
  <si>
    <t>Aalborg</t>
  </si>
  <si>
    <t>Hillerød</t>
  </si>
  <si>
    <t>Kokkedal</t>
  </si>
  <si>
    <t>Karsebæk Huse</t>
  </si>
  <si>
    <t>Stærhøj</t>
  </si>
  <si>
    <t>Gilleleje</t>
  </si>
  <si>
    <t>Grindsted</t>
  </si>
  <si>
    <t>Nøvling</t>
  </si>
  <si>
    <t>Bonderup</t>
  </si>
  <si>
    <t>Ferslev</t>
  </si>
  <si>
    <t>Uggerhalne</t>
  </si>
  <si>
    <t>Vestbjerg</t>
  </si>
  <si>
    <t>Store Lyngby</t>
  </si>
  <si>
    <t>Hundested</t>
  </si>
  <si>
    <t>Brederød</t>
  </si>
  <si>
    <t>Præstbro</t>
  </si>
  <si>
    <t>Skævinge</t>
  </si>
  <si>
    <t>Frederiksværk</t>
  </si>
  <si>
    <t>Gerlev</t>
  </si>
  <si>
    <t>Skibby</t>
  </si>
  <si>
    <t>Slangerup</t>
  </si>
  <si>
    <t>Jægerspris</t>
  </si>
  <si>
    <t>Humlebæk</t>
  </si>
  <si>
    <t>Fredensborg</t>
  </si>
  <si>
    <t>Farum</t>
  </si>
  <si>
    <t>Gørløse</t>
  </si>
  <si>
    <t>Ellidshøj</t>
  </si>
  <si>
    <t>Gammel Skørping</t>
  </si>
  <si>
    <t>Birkerød</t>
  </si>
  <si>
    <t>Skagen</t>
  </si>
  <si>
    <t>Thorshøj</t>
  </si>
  <si>
    <t>Fjellerad</t>
  </si>
  <si>
    <t>Vaarst</t>
  </si>
  <si>
    <t>Hareskovby</t>
  </si>
  <si>
    <t>Vadum</t>
  </si>
  <si>
    <t>Vester Hjermitslev</t>
  </si>
  <si>
    <t>Rørbæk</t>
  </si>
  <si>
    <t>Vegger</t>
  </si>
  <si>
    <t>Sønderholm</t>
  </si>
  <si>
    <t>Sebbersund</t>
  </si>
  <si>
    <t>Suldrup</t>
  </si>
  <si>
    <t>Nysum</t>
  </si>
  <si>
    <t>Øster Hornum</t>
  </si>
  <si>
    <t>Kølby</t>
  </si>
  <si>
    <t>Ingstrup</t>
  </si>
  <si>
    <t>Trørød</t>
  </si>
  <si>
    <t>Bakholm</t>
  </si>
  <si>
    <t>Hundelev</t>
  </si>
  <si>
    <t>Søllerød</t>
  </si>
  <si>
    <t>Skodsborg</t>
  </si>
  <si>
    <t>Nærum</t>
  </si>
  <si>
    <t>Farstrup</t>
  </si>
  <si>
    <t>Rønbjerg Huse</t>
  </si>
  <si>
    <t>Overlade</t>
  </si>
  <si>
    <t>Ranum</t>
  </si>
  <si>
    <t>Hobro</t>
  </si>
  <si>
    <t>Bjergby</t>
  </si>
  <si>
    <t>Tovbro</t>
  </si>
  <si>
    <t>Vittrup</t>
  </si>
  <si>
    <t>Frederikssund</t>
  </si>
  <si>
    <t>Langager</t>
  </si>
  <si>
    <t>Lørslev</t>
  </si>
  <si>
    <t>Sønderlev</t>
  </si>
  <si>
    <t>Gammel Vennebjerg</t>
  </si>
  <si>
    <t>Gjurup</t>
  </si>
  <si>
    <t>Lønstrup</t>
  </si>
  <si>
    <t>Vennebjerg</t>
  </si>
  <si>
    <t>Hirtshals</t>
  </si>
  <si>
    <t>Tversted</t>
  </si>
  <si>
    <t>Tornby</t>
  </si>
  <si>
    <t>Gistrup</t>
  </si>
  <si>
    <t>Klarup</t>
  </si>
  <si>
    <t>Langholt</t>
  </si>
  <si>
    <t>Hou</t>
  </si>
  <si>
    <t>Bælum</t>
  </si>
  <si>
    <t>Veddum</t>
  </si>
  <si>
    <t>Hals</t>
  </si>
  <si>
    <t>Kongerslev</t>
  </si>
  <si>
    <t>Skelund</t>
  </si>
  <si>
    <t>Bindslev</t>
  </si>
  <si>
    <t>Sindal</t>
  </si>
  <si>
    <t>Lendum</t>
  </si>
  <si>
    <t>Hørby</t>
  </si>
  <si>
    <t>Tårs</t>
  </si>
  <si>
    <t>Aars</t>
  </si>
  <si>
    <t>Haverslev</t>
  </si>
  <si>
    <t>Stae</t>
  </si>
  <si>
    <t>Vester Hassing</t>
  </si>
  <si>
    <t>Gandrup</t>
  </si>
  <si>
    <t>Ulsted</t>
  </si>
  <si>
    <t>Vodskov</t>
  </si>
  <si>
    <t>Dybvad</t>
  </si>
  <si>
    <t>Als</t>
  </si>
  <si>
    <t>Sæby</t>
  </si>
  <si>
    <t>Østervrå</t>
  </si>
  <si>
    <t>Dronninglund</t>
  </si>
  <si>
    <t>Voerså</t>
  </si>
  <si>
    <t>Vrå</t>
  </si>
  <si>
    <t>Agersted</t>
  </si>
  <si>
    <t>Klokkerholm</t>
  </si>
  <si>
    <t>Tylstrup</t>
  </si>
  <si>
    <t>Saltum</t>
  </si>
  <si>
    <t>Hallund</t>
  </si>
  <si>
    <t>Flauenskjold</t>
  </si>
  <si>
    <t>Hornum</t>
  </si>
  <si>
    <t>Løkken</t>
  </si>
  <si>
    <t>Pandrup</t>
  </si>
  <si>
    <t>Gjøl</t>
  </si>
  <si>
    <t>Frejlev</t>
  </si>
  <si>
    <t>Kås</t>
  </si>
  <si>
    <t>Fjerritslev</t>
  </si>
  <si>
    <t>Skovsgård</t>
  </si>
  <si>
    <t>Vindblæs</t>
  </si>
  <si>
    <t>Svenstrup</t>
  </si>
  <si>
    <t>Arentsminde</t>
  </si>
  <si>
    <t>Halvrimmen</t>
  </si>
  <si>
    <t>Vebbestrup</t>
  </si>
  <si>
    <t>Visborg</t>
  </si>
  <si>
    <t>Ravnkilde</t>
  </si>
  <si>
    <t>Valsgård</t>
  </si>
  <si>
    <t>Blenstrup</t>
  </si>
  <si>
    <t>Rebild</t>
  </si>
  <si>
    <t>Skørping</t>
  </si>
  <si>
    <t>Terndrup</t>
  </si>
  <si>
    <t>Mou</t>
  </si>
  <si>
    <t>Nibe</t>
  </si>
  <si>
    <t>Nørager</t>
  </si>
  <si>
    <t>Gammel Hvam</t>
  </si>
  <si>
    <t>Vammen</t>
  </si>
  <si>
    <t>Foulum</t>
  </si>
  <si>
    <t>Tømmerby</t>
  </si>
  <si>
    <t>Klim</t>
  </si>
  <si>
    <t>Brund</t>
  </si>
  <si>
    <t>Østerild</t>
  </si>
  <si>
    <t>Sjørring</t>
  </si>
  <si>
    <t>Snedsted</t>
  </si>
  <si>
    <t>Farsø</t>
  </si>
  <si>
    <t>Løgstør</t>
  </si>
  <si>
    <t>Brodal</t>
  </si>
  <si>
    <t>Lem</t>
  </si>
  <si>
    <t>Ramsing</t>
  </si>
  <si>
    <t>Højslev Stationsby</t>
  </si>
  <si>
    <t>Hvalpsund</t>
  </si>
  <si>
    <t>Gedsted</t>
  </si>
  <si>
    <t>Løvel</t>
  </si>
  <si>
    <t>Hvam Stationsby</t>
  </si>
  <si>
    <t>Løgstrup</t>
  </si>
  <si>
    <t>Aalestrup</t>
  </si>
  <si>
    <t>Klejtrup</t>
  </si>
  <si>
    <t>Hammershøj</t>
  </si>
  <si>
    <t>Vesløs</t>
  </si>
  <si>
    <t>Hillerslev</t>
  </si>
  <si>
    <t>Bjerget</t>
  </si>
  <si>
    <t>Tranum</t>
  </si>
  <si>
    <t>Vester Torup</t>
  </si>
  <si>
    <t>Nytorp</t>
  </si>
  <si>
    <t>Bedsted</t>
  </si>
  <si>
    <t>Ræhr</t>
  </si>
  <si>
    <t>Tise</t>
  </si>
  <si>
    <t>Karup</t>
  </si>
  <si>
    <t>Ulbjerg</t>
  </si>
  <si>
    <t>Ørum</t>
  </si>
  <si>
    <t>Bjerringbro</t>
  </si>
  <si>
    <t>Ulstrup</t>
  </si>
  <si>
    <t>Skals</t>
  </si>
  <si>
    <t>Tebstrup</t>
  </si>
  <si>
    <t>Brørup</t>
  </si>
  <si>
    <t>Ans</t>
  </si>
  <si>
    <t>Salten Skov</t>
  </si>
  <si>
    <t>Ry</t>
  </si>
  <si>
    <t>Uggelhuse</t>
  </si>
  <si>
    <t>Vivild</t>
  </si>
  <si>
    <t>Hvidsten</t>
  </si>
  <si>
    <t>Øster Hurup</t>
  </si>
  <si>
    <t>Ramten</t>
  </si>
  <si>
    <t>Fjellerup</t>
  </si>
  <si>
    <t>Glesborg</t>
  </si>
  <si>
    <t>Gassum</t>
  </si>
  <si>
    <t>Auning</t>
  </si>
  <si>
    <t>Stenvad</t>
  </si>
  <si>
    <t>Ørsted</t>
  </si>
  <si>
    <t>Mørke</t>
  </si>
  <si>
    <t>Allingåbro</t>
  </si>
  <si>
    <t>Mesballe</t>
  </si>
  <si>
    <t>Nimtofte</t>
  </si>
  <si>
    <t>Gjerlev</t>
  </si>
  <si>
    <t>Rostrup</t>
  </si>
  <si>
    <t>Oue</t>
  </si>
  <si>
    <t>Hadsund</t>
  </si>
  <si>
    <t>Ålum</t>
  </si>
  <si>
    <t>Laurbjerg</t>
  </si>
  <si>
    <t>Hårby</t>
  </si>
  <si>
    <t>Skanderborg</t>
  </si>
  <si>
    <t>Thorsø</t>
  </si>
  <si>
    <t>Tisvilde</t>
  </si>
  <si>
    <t>Dalstrup</t>
  </si>
  <si>
    <t>Voldby</t>
  </si>
  <si>
    <t>Gjerrild</t>
  </si>
  <si>
    <t>Havndal</t>
  </si>
  <si>
    <t>Toubro</t>
  </si>
  <si>
    <t>Væth</t>
  </si>
  <si>
    <t>Trustrup</t>
  </si>
  <si>
    <t>Kolind</t>
  </si>
  <si>
    <t>Rosmus</t>
  </si>
  <si>
    <t>Glatved</t>
  </si>
  <si>
    <t>Grenaa</t>
  </si>
  <si>
    <t>Birkeby</t>
  </si>
  <si>
    <t>Skive</t>
  </si>
  <si>
    <t>Balling</t>
  </si>
  <si>
    <t>Rødding</t>
  </si>
  <si>
    <t>Grønbjerg</t>
  </si>
  <si>
    <t>Nørre Vorupør</t>
  </si>
  <si>
    <t>Vestervig</t>
  </si>
  <si>
    <t>Videbæk</t>
  </si>
  <si>
    <t>Klinkby</t>
  </si>
  <si>
    <t>Hurup</t>
  </si>
  <si>
    <t>Bremdal</t>
  </si>
  <si>
    <t>Nørre Nissum</t>
  </si>
  <si>
    <t>Frederiks</t>
  </si>
  <si>
    <t>Silkeborg</t>
  </si>
  <si>
    <t>Kjellerup</t>
  </si>
  <si>
    <t>Fårvang</t>
  </si>
  <si>
    <t>Ramme</t>
  </si>
  <si>
    <t>Movstgårde</t>
  </si>
  <si>
    <t>Struer</t>
  </si>
  <si>
    <t>Strovstrup</t>
  </si>
  <si>
    <t>Ulfborg</t>
  </si>
  <si>
    <t>Hogager</t>
  </si>
  <si>
    <t>Nørre Felding</t>
  </si>
  <si>
    <t>Sønder Nissum</t>
  </si>
  <si>
    <t>Hjerm</t>
  </si>
  <si>
    <t>Spjald</t>
  </si>
  <si>
    <t>Thorsminde</t>
  </si>
  <si>
    <t>Borbjerg</t>
  </si>
  <si>
    <t>Skave</t>
  </si>
  <si>
    <t>Tim</t>
  </si>
  <si>
    <t>Bækmarksbro</t>
  </si>
  <si>
    <t>Bøvlingbjerg</t>
  </si>
  <si>
    <t>Tulstrup</t>
  </si>
  <si>
    <t>Rødkærsbro</t>
  </si>
  <si>
    <t>Ørnhøj</t>
  </si>
  <si>
    <t>Kibæk</t>
  </si>
  <si>
    <t>Gullestrup</t>
  </si>
  <si>
    <t>Havnstrup</t>
  </si>
  <si>
    <t>Kølkær</t>
  </si>
  <si>
    <t>Studsgård</t>
  </si>
  <si>
    <t>Høgild</t>
  </si>
  <si>
    <t>Skjern</t>
  </si>
  <si>
    <t>Troldhede</t>
  </si>
  <si>
    <t>Herning</t>
  </si>
  <si>
    <t>Ådum</t>
  </si>
  <si>
    <t>Hemmet</t>
  </si>
  <si>
    <t>Arnborg</t>
  </si>
  <si>
    <t>Blåhøj</t>
  </si>
  <si>
    <t>Gammel Blåhøj</t>
  </si>
  <si>
    <t>Sinding</t>
  </si>
  <si>
    <t>Simmelkær</t>
  </si>
  <si>
    <t>Kølvrå</t>
  </si>
  <si>
    <t>Sevel</t>
  </si>
  <si>
    <t>Hodsager</t>
  </si>
  <si>
    <t>Ikast</t>
  </si>
  <si>
    <t>Isenvad</t>
  </si>
  <si>
    <t>Fasterholt</t>
  </si>
  <si>
    <t>Sønder Bjert</t>
  </si>
  <si>
    <t>Kolding</t>
  </si>
  <si>
    <t>Juelsminde</t>
  </si>
  <si>
    <t>Horsens</t>
  </si>
  <si>
    <t>Rask Mølle</t>
  </si>
  <si>
    <t>Uldum</t>
  </si>
  <si>
    <t>Tørring</t>
  </si>
  <si>
    <t>Thyregod</t>
  </si>
  <si>
    <t>Gammel Rye</t>
  </si>
  <si>
    <t>Fruering</t>
  </si>
  <si>
    <t>Jelling</t>
  </si>
  <si>
    <t>Skibet</t>
  </si>
  <si>
    <t>Ilskov</t>
  </si>
  <si>
    <t>Nørre Snede</t>
  </si>
  <si>
    <t>Hårup</t>
  </si>
  <si>
    <t>Bredsten</t>
  </si>
  <si>
    <t>Hedensted</t>
  </si>
  <si>
    <t>Øster Åbølling</t>
  </si>
  <si>
    <t>Ribe</t>
  </si>
  <si>
    <t>Roager</t>
  </si>
  <si>
    <t>Ejstrupholm</t>
  </si>
  <si>
    <t>Sønder Felding</t>
  </si>
  <si>
    <t>Give</t>
  </si>
  <si>
    <t>Skovlund</t>
  </si>
  <si>
    <t>Ølgod</t>
  </si>
  <si>
    <t>Tistrup</t>
  </si>
  <si>
    <t>Ansager</t>
  </si>
  <si>
    <t>Brande</t>
  </si>
  <si>
    <t>Esbjerg</t>
  </si>
  <si>
    <t>Ravnsbjerg</t>
  </si>
  <si>
    <t>Vester Nebel</t>
  </si>
  <si>
    <t>Skads</t>
  </si>
  <si>
    <t>Andrup</t>
  </si>
  <si>
    <t>Askov</t>
  </si>
  <si>
    <t>Tjæreborg</t>
  </si>
  <si>
    <t>Egebæk</t>
  </si>
  <si>
    <t>Alslev</t>
  </si>
  <si>
    <t>Tarp</t>
  </si>
  <si>
    <t>Sig</t>
  </si>
  <si>
    <t>Outrup</t>
  </si>
  <si>
    <t>Hvide Sande</t>
  </si>
  <si>
    <t>Vorbasse</t>
  </si>
  <si>
    <t>Hejnsvig</t>
  </si>
  <si>
    <t>Egtved</t>
  </si>
  <si>
    <t>Styrt-om</t>
  </si>
  <si>
    <t>Hammelev</t>
  </si>
  <si>
    <t>Sønderborg</t>
  </si>
  <si>
    <t>Tandslet</t>
  </si>
  <si>
    <t>Dybbøl</t>
  </si>
  <si>
    <t>Gørding</t>
  </si>
  <si>
    <t>Rødekro</t>
  </si>
  <si>
    <t>Lundsbjerg</t>
  </si>
  <si>
    <t>Aabenraa</t>
  </si>
  <si>
    <t>Holsted</t>
  </si>
  <si>
    <t>Vejen</t>
  </si>
  <si>
    <t>Vamdrup</t>
  </si>
  <si>
    <t>Lunderskov</t>
  </si>
  <si>
    <t>Frifelt</t>
  </si>
  <si>
    <t>Hovslund Stationsby</t>
  </si>
  <si>
    <t>Fynshav</t>
  </si>
  <si>
    <t>Hostrupskov</t>
  </si>
  <si>
    <t>Løjt Kirkeby</t>
  </si>
  <si>
    <t>Genner</t>
  </si>
  <si>
    <t>Hellevad</t>
  </si>
  <si>
    <t>Kliplev</t>
  </si>
  <si>
    <t>Haderslev</t>
  </si>
  <si>
    <t>Toftlund</t>
  </si>
  <si>
    <t>Felsted</t>
  </si>
  <si>
    <t>Marstrup</t>
  </si>
  <si>
    <t>Vojens</t>
  </si>
  <si>
    <t>Bramming</t>
  </si>
  <si>
    <t>Løgumkloster</t>
  </si>
  <si>
    <t>Skærbæk</t>
  </si>
  <si>
    <t>Højer</t>
  </si>
  <si>
    <t>Brøns</t>
  </si>
  <si>
    <t>Rejsby</t>
  </si>
  <si>
    <t>Tønder</t>
  </si>
  <si>
    <t>Hjordkær</t>
  </si>
  <si>
    <t>Lysabild</t>
  </si>
  <si>
    <t>Guderup</t>
  </si>
  <si>
    <t>Gråsten</t>
  </si>
  <si>
    <t>Nordborg</t>
  </si>
  <si>
    <t>Broager</t>
  </si>
  <si>
    <t>Mejlby</t>
  </si>
  <si>
    <t>Ryomgård</t>
  </si>
  <si>
    <t>Mellerup</t>
  </si>
  <si>
    <t>Ringsø</t>
  </si>
  <si>
    <t>Langkastrup</t>
  </si>
  <si>
    <t>Assentoft</t>
  </si>
  <si>
    <t>Mariager</t>
  </si>
  <si>
    <t>Værum</t>
  </si>
  <si>
    <t>Bording</t>
  </si>
  <si>
    <t>Langå</t>
  </si>
  <si>
    <t>Thorsager</t>
  </si>
  <si>
    <t>Hadbjerg</t>
  </si>
  <si>
    <t>Nørre Galten</t>
  </si>
  <si>
    <t>Hammel</t>
  </si>
  <si>
    <t>Haderup</t>
  </si>
  <si>
    <t>Gjern</t>
  </si>
  <si>
    <t>Stoholm</t>
  </si>
  <si>
    <t>Sandved</t>
  </si>
  <si>
    <t>Nordenbro</t>
  </si>
  <si>
    <t>Søndenbro</t>
  </si>
  <si>
    <t>Fodslette</t>
  </si>
  <si>
    <t>Rørsløkke</t>
  </si>
  <si>
    <t>Magleby</t>
  </si>
  <si>
    <t>Tryggelev</t>
  </si>
  <si>
    <t>Hesselbjerg</t>
  </si>
  <si>
    <t>Svendborg</t>
  </si>
  <si>
    <t>Espe</t>
  </si>
  <si>
    <t>Tullebølle</t>
  </si>
  <si>
    <t>Rudkøbing</t>
  </si>
  <si>
    <t>Hannebjerg Huse</t>
  </si>
  <si>
    <t>Gislev</t>
  </si>
  <si>
    <t>Ryslinge</t>
  </si>
  <si>
    <t>Flakkebjerg</t>
  </si>
  <si>
    <t>Nyborg</t>
  </si>
  <si>
    <t>Ferritslev</t>
  </si>
  <si>
    <t>Nonnebo</t>
  </si>
  <si>
    <t>Sølvbjerg</t>
  </si>
  <si>
    <t>Rynkeby</t>
  </si>
  <si>
    <t>Hersnap</t>
  </si>
  <si>
    <t>Salby</t>
  </si>
  <si>
    <t>Stubberup</t>
  </si>
  <si>
    <t>Dalby</t>
  </si>
  <si>
    <t>Skårup</t>
  </si>
  <si>
    <t>Glamsbjerg</t>
  </si>
  <si>
    <t>Øster Hæsinge</t>
  </si>
  <si>
    <t>Tommerup Stationsby</t>
  </si>
  <si>
    <t>Ullerslev</t>
  </si>
  <si>
    <t>Ellehuse</t>
  </si>
  <si>
    <t>Kværndrup</t>
  </si>
  <si>
    <t>Gudme</t>
  </si>
  <si>
    <t>Ringe</t>
  </si>
  <si>
    <t>Ollerup</t>
  </si>
  <si>
    <t>Haarby</t>
  </si>
  <si>
    <t>Nørre Aaby</t>
  </si>
  <si>
    <t>Tommerup</t>
  </si>
  <si>
    <t>Assens</t>
  </si>
  <si>
    <t>Vejlgårde</t>
  </si>
  <si>
    <t>Brovst</t>
  </si>
  <si>
    <t>Brønderslev</t>
  </si>
  <si>
    <t>Aabybro</t>
  </si>
  <si>
    <t>Feldborg</t>
  </si>
  <si>
    <t>Øster Brønderslev</t>
  </si>
  <si>
    <t>Asaa</t>
  </si>
  <si>
    <t>Tarm</t>
  </si>
  <si>
    <t>Idom</t>
  </si>
  <si>
    <t>Jerslev</t>
  </si>
  <si>
    <t>Hjallerup</t>
  </si>
  <si>
    <t>Filskov</t>
  </si>
  <si>
    <t>Vejby</t>
  </si>
  <si>
    <t>Helsinge</t>
  </si>
  <si>
    <t>Østerby</t>
  </si>
  <si>
    <t>Ringkøbing</t>
  </si>
  <si>
    <t>Sunds</t>
  </si>
  <si>
    <t>Aulum</t>
  </si>
  <si>
    <t>Arden</t>
  </si>
  <si>
    <t>Vinderup</t>
  </si>
  <si>
    <t>Stenderup</t>
  </si>
  <si>
    <t>Snertinge</t>
  </si>
  <si>
    <t>Lohals</t>
  </si>
  <si>
    <t>Fuglebjerg</t>
  </si>
  <si>
    <t>Søndbjerg</t>
  </si>
  <si>
    <t>Nakskov</t>
  </si>
  <si>
    <t>Nysted</t>
  </si>
  <si>
    <t>Oksbøl</t>
  </si>
  <si>
    <t>Sønder Omme</t>
  </si>
  <si>
    <t>Padborg</t>
  </si>
  <si>
    <t>Tvis</t>
  </si>
  <si>
    <t>Martofte</t>
  </si>
  <si>
    <t>Jyderup</t>
  </si>
  <si>
    <t>Havneby</t>
  </si>
  <si>
    <t>Augustenborg</t>
  </si>
  <si>
    <t>Stenstrup</t>
  </si>
  <si>
    <t>Nørre Broby</t>
  </si>
  <si>
    <t>Voster</t>
  </si>
  <si>
    <t>Faaborg</t>
  </si>
  <si>
    <t>Ærøskøbing</t>
  </si>
  <si>
    <t>Store Rise</t>
  </si>
  <si>
    <t>Taastrup</t>
  </si>
  <si>
    <t>Solrød Strand</t>
  </si>
  <si>
    <t>Galten</t>
  </si>
  <si>
    <t>Allinge-Sandvig</t>
  </si>
  <si>
    <t>Sønder Vedby Skovhuse</t>
  </si>
  <si>
    <t>Præstø</t>
  </si>
  <si>
    <t>Lobbæk</t>
  </si>
  <si>
    <t>Stege</t>
  </si>
  <si>
    <t>Svaneke</t>
  </si>
  <si>
    <t>Aakirkeby</t>
  </si>
  <si>
    <t>Knudsker</t>
  </si>
  <si>
    <t>Rønne</t>
  </si>
  <si>
    <t>Østermarie</t>
  </si>
  <si>
    <t>København</t>
  </si>
  <si>
    <t>Kastrup</t>
  </si>
  <si>
    <t>Østbirk</t>
  </si>
  <si>
    <t>Engesvang</t>
  </si>
  <si>
    <t>Frederiksdal</t>
  </si>
  <si>
    <t>Hedehusene</t>
  </si>
  <si>
    <t>Nykøbing M</t>
  </si>
  <si>
    <t>Krunderup</t>
  </si>
  <si>
    <t>Ejby</t>
  </si>
  <si>
    <t>Langeskov</t>
  </si>
  <si>
    <t>Viby</t>
  </si>
  <si>
    <t>Jystrup</t>
  </si>
  <si>
    <t>Borup</t>
  </si>
  <si>
    <t>Kirke Hvalsø</t>
  </si>
  <si>
    <t>Klemensker</t>
  </si>
  <si>
    <t>Store Merløse</t>
  </si>
  <si>
    <t>Terslev</t>
  </si>
  <si>
    <t>Klejnsmedhuse</t>
  </si>
  <si>
    <t>Ørslev</t>
  </si>
  <si>
    <t>Havdrup</t>
  </si>
  <si>
    <t>Gammel Kalvehave</t>
  </si>
  <si>
    <t>Greve Strand</t>
  </si>
  <si>
    <t>Nivå</t>
  </si>
  <si>
    <t>Virum</t>
  </si>
  <si>
    <t>Holte</t>
  </si>
  <si>
    <t>Helsingør</t>
  </si>
  <si>
    <t>Hellebæk</t>
  </si>
  <si>
    <t>Ugelbølle</t>
  </si>
  <si>
    <t>Rønde</t>
  </si>
  <si>
    <t>Gurre</t>
  </si>
  <si>
    <t>Spidsbjerg</t>
  </si>
  <si>
    <t>Hørsholm</t>
  </si>
  <si>
    <t>Horserød</t>
  </si>
  <si>
    <t>Ny Hammersholt</t>
  </si>
  <si>
    <t>Græsted</t>
  </si>
  <si>
    <t>Nykøbing S</t>
  </si>
  <si>
    <t>Ølsted</t>
  </si>
  <si>
    <t>Slagslunde</t>
  </si>
  <si>
    <t>Brøndby Strand</t>
  </si>
  <si>
    <t>Strøby Egede</t>
  </si>
  <si>
    <t>Frederikshavn</t>
  </si>
  <si>
    <t>Hornbæk</t>
  </si>
  <si>
    <t>Blovstrød</t>
  </si>
  <si>
    <t>Taarbæk</t>
  </si>
  <si>
    <t>Mikkelborg</t>
  </si>
  <si>
    <t>Tikøb</t>
  </si>
  <si>
    <t>Fortunen</t>
  </si>
  <si>
    <t>Raadvad</t>
  </si>
  <si>
    <t>Ringsted</t>
  </si>
  <si>
    <t>Albertslund</t>
  </si>
  <si>
    <t>Gladsaxe</t>
  </si>
  <si>
    <t>Herlev</t>
  </si>
  <si>
    <t>Kongens Lyngby</t>
  </si>
  <si>
    <t>Gentofte</t>
  </si>
  <si>
    <t>Tune</t>
  </si>
  <si>
    <t>Hasle</t>
  </si>
  <si>
    <t>Nexø</t>
  </si>
  <si>
    <t>Tårnby</t>
  </si>
  <si>
    <t>Hvidovre</t>
  </si>
  <si>
    <t>Værløse</t>
  </si>
  <si>
    <t>Sengeløse</t>
  </si>
  <si>
    <t>Lillerød</t>
  </si>
  <si>
    <t>Smørumnedre</t>
  </si>
  <si>
    <t>Egebjerg</t>
  </si>
  <si>
    <t>Måløv</t>
  </si>
  <si>
    <t>Byrum</t>
  </si>
  <si>
    <t>Sorgenfri</t>
  </si>
  <si>
    <t>Klitmøller</t>
  </si>
  <si>
    <t>Trillinggårde</t>
  </si>
  <si>
    <t>Hanstholm</t>
  </si>
  <si>
    <t>Thyborøn</t>
  </si>
  <si>
    <t>Tingstrup</t>
  </si>
  <si>
    <t>Sejerslev</t>
  </si>
  <si>
    <t>Solbjerg</t>
  </si>
  <si>
    <t>Ejsing</t>
  </si>
  <si>
    <t>Lihme</t>
  </si>
  <si>
    <t>Hvidbjerg</t>
  </si>
  <si>
    <t>Randers</t>
  </si>
  <si>
    <t>Hvam Mejeriby</t>
  </si>
  <si>
    <t>Redsted</t>
  </si>
  <si>
    <t>Øster Assels</t>
  </si>
  <si>
    <t>Ørding</t>
  </si>
  <si>
    <t>Strandby</t>
  </si>
  <si>
    <t>Øster Hvidbjerg</t>
  </si>
  <si>
    <t>Roslev</t>
  </si>
  <si>
    <t>Lemvig</t>
  </si>
  <si>
    <t>Dragør</t>
  </si>
  <si>
    <t>Humlum</t>
  </si>
  <si>
    <t>Nørre Nebel</t>
  </si>
  <si>
    <t>Durup</t>
  </si>
  <si>
    <t>Nederby</t>
  </si>
  <si>
    <t>Karby</t>
  </si>
  <si>
    <t>Møldrup</t>
  </si>
  <si>
    <t>Tirstrup</t>
  </si>
  <si>
    <t>Mårup</t>
  </si>
  <si>
    <t>Mesinge</t>
  </si>
  <si>
    <t>Nordby</t>
  </si>
  <si>
    <t>Virring</t>
  </si>
  <si>
    <t>Oldrup</t>
  </si>
  <si>
    <t>Brundby</t>
  </si>
  <si>
    <t>Ørting</t>
  </si>
  <si>
    <t>Gårslev</t>
  </si>
  <si>
    <t>Gauerslund</t>
  </si>
  <si>
    <t>Trekanten</t>
  </si>
  <si>
    <t>Hundslund</t>
  </si>
  <si>
    <t>Bredebro</t>
  </si>
  <si>
    <t>Nyhuse</t>
  </si>
  <si>
    <t>Christiansfeld</t>
  </si>
  <si>
    <t>Bøgeskov</t>
  </si>
  <si>
    <t>Egeskov</t>
  </si>
  <si>
    <t>Bredstrup</t>
  </si>
  <si>
    <t>Bogense</t>
  </si>
  <si>
    <t>Glyngøre</t>
  </si>
  <si>
    <t>Frøslev</t>
  </si>
  <si>
    <t>Fredericia</t>
  </si>
  <si>
    <t>Gram</t>
  </si>
  <si>
    <t>Brejning</t>
  </si>
  <si>
    <t>Gylling</t>
  </si>
  <si>
    <t>Bovlstrup</t>
  </si>
  <si>
    <t>Lisbjerg</t>
  </si>
  <si>
    <t>Skovlunde</t>
  </si>
  <si>
    <t>Trige</t>
  </si>
  <si>
    <t>Hornslet</t>
  </si>
  <si>
    <t>Ebeltoft</t>
  </si>
  <si>
    <t>Onsbjerg</t>
  </si>
  <si>
    <t>Hov</t>
  </si>
  <si>
    <t>Taulov</t>
  </si>
  <si>
    <t>Brædstrup</t>
  </si>
  <si>
    <t>Hovedgård</t>
  </si>
  <si>
    <t>Søften</t>
  </si>
  <si>
    <t>Lading</t>
  </si>
  <si>
    <t>Hår</t>
  </si>
  <si>
    <t>Hørning</t>
  </si>
  <si>
    <t>Mundelstrup</t>
  </si>
  <si>
    <t>Geding</t>
  </si>
  <si>
    <t>Ormslev</t>
  </si>
  <si>
    <t>Spørring</t>
  </si>
  <si>
    <t>Tranebjerg</t>
  </si>
  <si>
    <t>Mårslet</t>
  </si>
  <si>
    <t>Odder</t>
  </si>
  <si>
    <t>Trelde-Østerby</t>
  </si>
  <si>
    <t>Todbjerg</t>
  </si>
  <si>
    <t>Elev</t>
  </si>
  <si>
    <t>Storhøj</t>
  </si>
  <si>
    <t>Borum</t>
  </si>
  <si>
    <t>Studstrup</t>
  </si>
  <si>
    <t>Lystrup</t>
  </si>
  <si>
    <t>Løgten</t>
  </si>
  <si>
    <t>Ballen</t>
  </si>
  <si>
    <t>Marstal</t>
  </si>
  <si>
    <t>Sabro</t>
  </si>
  <si>
    <t>Avernakke Gårde</t>
  </si>
  <si>
    <t>Skelbæk</t>
  </si>
  <si>
    <t>Otterup</t>
  </si>
  <si>
    <t>Gelsted</t>
  </si>
  <si>
    <t>Munkebo</t>
  </si>
  <si>
    <t>Vissenbjerg</t>
  </si>
  <si>
    <t>Habbehuse</t>
  </si>
  <si>
    <t>Bækskov</t>
  </si>
  <si>
    <t>Marslev</t>
  </si>
  <si>
    <t>Harlev</t>
  </si>
  <si>
    <t>Bredbjerg</t>
  </si>
  <si>
    <t>Davinde</t>
  </si>
  <si>
    <t>Skrækkenborg</t>
  </si>
  <si>
    <t>Beder-Malling</t>
  </si>
  <si>
    <t>Odense</t>
  </si>
  <si>
    <t>Fraugde-Kærby</t>
  </si>
  <si>
    <t>Borrebylavet</t>
  </si>
  <si>
    <t>Vester Torp</t>
  </si>
  <si>
    <t>Gammel Korup</t>
  </si>
  <si>
    <t>Seden Strand</t>
  </si>
  <si>
    <t>Brændekilde</t>
  </si>
  <si>
    <t>Bellinge</t>
  </si>
  <si>
    <t>Høsnæs</t>
  </si>
  <si>
    <t>Allese</t>
  </si>
  <si>
    <t>Munkerud Gårde</t>
  </si>
  <si>
    <t>Cost_W_D_Mul (MDKK)</t>
  </si>
  <si>
    <t>Potential_W_D_Mul (GWh)</t>
  </si>
  <si>
    <t>Cost_W_C_Mul (MDKK)</t>
  </si>
  <si>
    <t>Potential_W_C_Mul (GWh)</t>
  </si>
  <si>
    <t>Cost_W_D_Det (MDKK)</t>
  </si>
  <si>
    <t>Potential_W_D_Det (GWh)</t>
  </si>
  <si>
    <t>Cost_W_C_Det (MDKK)</t>
  </si>
  <si>
    <t>Potential_W_C_Det (GWh)</t>
  </si>
  <si>
    <t>Cost_E_D_Mul (MDKK)</t>
  </si>
  <si>
    <t>Potential_E_D_Mul (GWh)</t>
  </si>
  <si>
    <t>Cost_E_C_Mul (MDKK)</t>
  </si>
  <si>
    <t>Potential_E_C_Mul (GWh)</t>
  </si>
  <si>
    <t>Cost_E_D_Det (MDKK)</t>
  </si>
  <si>
    <t>Potential_E_D_Det (GWh)</t>
  </si>
  <si>
    <t>Cost_E_C_Det (MDKK)</t>
  </si>
  <si>
    <t>Potential_E_C_Det (GWh)</t>
  </si>
  <si>
    <t>Shape_Area</t>
  </si>
  <si>
    <t>Shape_Length</t>
  </si>
  <si>
    <t>n_mul_l</t>
  </si>
  <si>
    <t>Q_mul_l</t>
  </si>
  <si>
    <t>n_mul_m</t>
  </si>
  <si>
    <t>Q_mul_m</t>
  </si>
  <si>
    <t>n_mul_s</t>
  </si>
  <si>
    <t>Q_mul_s</t>
  </si>
  <si>
    <t>n_det_l</t>
  </si>
  <si>
    <t>Q_det_l</t>
  </si>
  <si>
    <t>n_det_m</t>
  </si>
  <si>
    <t>Q_det_m</t>
  </si>
  <si>
    <t>n_det_s</t>
  </si>
  <si>
    <t>Q_det_s</t>
  </si>
  <si>
    <t>Name</t>
  </si>
  <si>
    <t>E_W_DK</t>
  </si>
  <si>
    <t>Cent_Dec</t>
  </si>
  <si>
    <t>OBJECTID</t>
  </si>
  <si>
    <t>Letmose</t>
  </si>
  <si>
    <t>Bundhave</t>
  </si>
  <si>
    <t>Krogsgårde</t>
  </si>
  <si>
    <t>Nørre Lem</t>
  </si>
  <si>
    <t>Stovby</t>
  </si>
  <si>
    <t>Møllevangen</t>
  </si>
  <si>
    <t>Blandebjerg</t>
  </si>
  <si>
    <t>Dunkær</t>
  </si>
  <si>
    <t>Hinnerup</t>
  </si>
  <si>
    <t>Brøndbyvester</t>
  </si>
  <si>
    <t>Thisted</t>
  </si>
  <si>
    <t>Åsum</t>
  </si>
  <si>
    <t>Manna</t>
  </si>
  <si>
    <t>Dall Villaby</t>
  </si>
  <si>
    <t>Bryndum</t>
  </si>
  <si>
    <t>Ballerup</t>
  </si>
  <si>
    <t>Maribo</t>
  </si>
  <si>
    <t>Lindelse</t>
  </si>
  <si>
    <t>Framlev</t>
  </si>
  <si>
    <t>Nykøbing F</t>
  </si>
  <si>
    <t>Vallensbæk Strand</t>
  </si>
  <si>
    <t>Harboøre</t>
  </si>
  <si>
    <t>Torø Huse</t>
  </si>
  <si>
    <t>Balle</t>
  </si>
  <si>
    <t>Sankt Klemens</t>
  </si>
  <si>
    <t>Ruds Vedby</t>
  </si>
  <si>
    <t>Sønder Rubjerg</t>
  </si>
  <si>
    <t>Vester Hvidbjerg</t>
  </si>
  <si>
    <t>Lundtofte</t>
  </si>
  <si>
    <t>Hjortshøj</t>
  </si>
  <si>
    <t>Bagenkop</t>
  </si>
  <si>
    <t>Frøstrup</t>
  </si>
  <si>
    <t>Holev</t>
  </si>
  <si>
    <t>Fraugde</t>
  </si>
  <si>
    <t>Over Holluf</t>
  </si>
  <si>
    <t>Stubbæk</t>
  </si>
  <si>
    <t>Vinderød</t>
  </si>
  <si>
    <t>Lyngby</t>
  </si>
  <si>
    <t>Rødovre</t>
  </si>
  <si>
    <t>Ishøj</t>
  </si>
  <si>
    <t>Brede</t>
  </si>
  <si>
    <t>Ny Skovsgård</t>
  </si>
  <si>
    <t>Lumby</t>
  </si>
  <si>
    <t>Kædeby</t>
  </si>
  <si>
    <t>Guldager</t>
  </si>
  <si>
    <t>Kerteminde</t>
  </si>
  <si>
    <t>Børkop</t>
  </si>
  <si>
    <t>Næsbyhoved-Broby</t>
  </si>
  <si>
    <t>Pjedsted</t>
  </si>
  <si>
    <t>Stegsted</t>
  </si>
  <si>
    <t>Fangel Torp</t>
  </si>
  <si>
    <t>Glostrup</t>
  </si>
  <si>
    <t>Ejlstrup</t>
  </si>
  <si>
    <t>Nagelsti</t>
  </si>
  <si>
    <t>Kloster</t>
  </si>
  <si>
    <t>Pindstrup</t>
  </si>
  <si>
    <t>Hjortekær</t>
  </si>
  <si>
    <t>Fangel</t>
  </si>
  <si>
    <t>Dimen</t>
  </si>
  <si>
    <t>Vallensbæk Nordmark</t>
  </si>
  <si>
    <t>Falling</t>
  </si>
  <si>
    <t>Falling Skov</t>
  </si>
  <si>
    <t>Cost_W_D (MDKK)</t>
  </si>
  <si>
    <t>Potential_W_D (GWh)</t>
  </si>
  <si>
    <t>Cost_W_C (MDKK)</t>
  </si>
  <si>
    <t>Potential_W_C (GWh)</t>
  </si>
  <si>
    <t>Cost_E_D (MDKK)</t>
  </si>
  <si>
    <t>Potential_E_D (GWh)</t>
  </si>
  <si>
    <t>Cost_E_C (MDKK)</t>
  </si>
  <si>
    <t>Potential_E_C (GWh)</t>
  </si>
  <si>
    <t>Area__km2_</t>
  </si>
  <si>
    <t>NAVN</t>
  </si>
  <si>
    <t>Large building</t>
  </si>
  <si>
    <t>Medium building</t>
  </si>
  <si>
    <t>Next_to_DH</t>
  </si>
  <si>
    <t>Small building</t>
  </si>
  <si>
    <t>Distribution line (MDKK/km2)</t>
  </si>
  <si>
    <t>DH</t>
  </si>
  <si>
    <t>DH pipe</t>
  </si>
  <si>
    <t>DH unit</t>
  </si>
  <si>
    <t>MDKK/unit</t>
  </si>
  <si>
    <t>Inv_costs (MDKK/km2)</t>
  </si>
  <si>
    <t>&lt; 191000</t>
  </si>
  <si>
    <t>&lt; 148200</t>
  </si>
  <si>
    <t>&lt; 114000</t>
  </si>
  <si>
    <t>&lt; 91200</t>
  </si>
  <si>
    <t>&lt; 59900</t>
  </si>
  <si>
    <t>&lt; 31400</t>
  </si>
  <si>
    <t>&lt; 15400</t>
  </si>
  <si>
    <t>&lt; 9400</t>
  </si>
  <si>
    <t>Average heat demand [MWh/building]</t>
  </si>
  <si>
    <t>&lt; 5400</t>
  </si>
  <si>
    <t>&gt;350</t>
  </si>
  <si>
    <t>50-350</t>
  </si>
  <si>
    <t>0-50</t>
  </si>
  <si>
    <t>Interval of heat demand [MWh/building]</t>
  </si>
  <si>
    <t>[kr/m/year]</t>
  </si>
  <si>
    <t>O&amp;M costs</t>
  </si>
  <si>
    <t>Investment costs [MDKK/km]</t>
  </si>
  <si>
    <t xml:space="preserve">Heat demand supplied by transmission line [MWh]  </t>
  </si>
  <si>
    <t>Large</t>
  </si>
  <si>
    <t>Medium</t>
  </si>
  <si>
    <t>Small</t>
  </si>
  <si>
    <t>Cum. pot. (GWh)</t>
  </si>
  <si>
    <t>Spec_inv_cost (MDKK/GWh)</t>
  </si>
  <si>
    <t>up</t>
  </si>
  <si>
    <t>DH_Central</t>
  </si>
  <si>
    <t>DH_Decentral</t>
  </si>
  <si>
    <t>Heat demand (TWh)</t>
  </si>
  <si>
    <t>MW</t>
  </si>
  <si>
    <t>AFA</t>
  </si>
  <si>
    <t>\I:</t>
  </si>
  <si>
    <t>Investment Cost</t>
  </si>
  <si>
    <t>MDKK/MW</t>
  </si>
  <si>
    <t>\I: unit</t>
  </si>
  <si>
    <t>Date</t>
  </si>
  <si>
    <t>Sheet Name</t>
  </si>
  <si>
    <t>Cells</t>
  </si>
  <si>
    <t>Comments</t>
  </si>
  <si>
    <t>Lars B. Termansen</t>
  </si>
  <si>
    <t>Intro</t>
  </si>
  <si>
    <t>Added intro sheet</t>
  </si>
  <si>
    <t>Description</t>
  </si>
  <si>
    <t>Purpose:</t>
  </si>
  <si>
    <t>Description:</t>
  </si>
  <si>
    <t>Missing source information</t>
  </si>
  <si>
    <t>Existing pipes are made in a subres, such that TIMES automaticaly invests in the needed capacity in order to deliver the district heat that have been specified in the VT-file.</t>
  </si>
  <si>
    <t xml:space="preserve">Like this, TIMES then is just investing automatically in the needed capacity. </t>
  </si>
  <si>
    <t>NOTICE. This file is an absolute must to include in a run, as this makes sure that district heating is available to the household sector.</t>
  </si>
  <si>
    <t>Relevant sectors</t>
  </si>
  <si>
    <t>RES (HOU)</t>
  </si>
  <si>
    <t>Description of different sheets</t>
  </si>
  <si>
    <t>Existing and new district heating pipelines - detailed costs by region</t>
  </si>
  <si>
    <t>DH data costs</t>
  </si>
  <si>
    <t>DH data potentials</t>
  </si>
  <si>
    <t>Costs of expanding district heating for existing, step 1 and step 2. By region</t>
  </si>
  <si>
    <t>Maximum potentials for of expanding district heating for existing, step 1 and step 2. By region</t>
  </si>
  <si>
    <t>Dhareas potentials</t>
  </si>
  <si>
    <t>Next_to_DH_pot_costs</t>
  </si>
  <si>
    <t>Heat_exchangers</t>
  </si>
  <si>
    <t>DH_areas</t>
  </si>
  <si>
    <t>Next_to_DH_areas</t>
  </si>
  <si>
    <t>Connection shares (%)</t>
  </si>
  <si>
    <t>Next_to_DH_E-C</t>
  </si>
  <si>
    <t>Next_to_DH_W_C</t>
  </si>
  <si>
    <t>Next_to DH_E_D</t>
  </si>
  <si>
    <t>Next_to_DH_W_D</t>
  </si>
  <si>
    <t>Graphs_Next_to_DH</t>
  </si>
  <si>
    <t>Aggregation of potentials from DH_areas sheet</t>
  </si>
  <si>
    <t>Aggregation of potentials costs from detailed sheets</t>
  </si>
  <si>
    <t>Aggregation of DH areas sheet of heat exchangers</t>
  </si>
  <si>
    <r>
      <t xml:space="preserve">Detailed data on DH areas - </t>
    </r>
    <r>
      <rPr>
        <b/>
        <sz val="10"/>
        <color rgb="FFFF0000"/>
        <rFont val="Calibri"/>
        <family val="2"/>
      </rPr>
      <t>source is unknown</t>
    </r>
  </si>
  <si>
    <r>
      <t xml:space="preserve">Detailed data on next to DH areas - </t>
    </r>
    <r>
      <rPr>
        <b/>
        <sz val="10"/>
        <color rgb="FFFF0000"/>
        <rFont val="Calibri"/>
        <family val="2"/>
      </rPr>
      <t>source is unknown</t>
    </r>
  </si>
  <si>
    <t>Data on how large the connection are</t>
  </si>
  <si>
    <t>Costs and potentials for DKE in central areas</t>
  </si>
  <si>
    <t>Costs and potentials for DKW in central areas</t>
  </si>
  <si>
    <t>Costs and potentials for DKE in decentral areas</t>
  </si>
  <si>
    <t>Costs and potentials for DKW in decentral areas</t>
  </si>
  <si>
    <t>Cost curves for investigation</t>
  </si>
  <si>
    <t>Added interpolation rule 5 on bounds</t>
  </si>
  <si>
    <t>DHPIPEHET*</t>
  </si>
  <si>
    <t>Cen</t>
  </si>
  <si>
    <t>Dec</t>
  </si>
  <si>
    <t>NO1</t>
  </si>
  <si>
    <t>NO2</t>
  </si>
  <si>
    <t>Obtained from VEDA-BE</t>
  </si>
  <si>
    <t>from the VT_NO_HOU</t>
  </si>
  <si>
    <t>Heat demand (PJ) 2010</t>
  </si>
  <si>
    <t>From VT_NO_HOU</t>
  </si>
  <si>
    <t>CURR</t>
  </si>
  <si>
    <t>Currency</t>
  </si>
  <si>
    <t>MKr12</t>
  </si>
  <si>
    <t>Expansion coefficient</t>
  </si>
  <si>
    <t>~TFM_UPD</t>
  </si>
  <si>
    <t>EFF</t>
  </si>
  <si>
    <t>DHPIPEHETD*</t>
  </si>
  <si>
    <t>SubRes</t>
  </si>
  <si>
    <t>TIMES-NO</t>
  </si>
  <si>
    <t>DH Losses</t>
  </si>
  <si>
    <t>*0.964615384615385</t>
  </si>
  <si>
    <t>ConsBuild</t>
  </si>
  <si>
    <t>OutputBoiler</t>
  </si>
  <si>
    <t>Fuel</t>
  </si>
  <si>
    <t>ACT [PJ]</t>
  </si>
  <si>
    <t>PJ</t>
  </si>
  <si>
    <t>Cons [PJ]</t>
  </si>
  <si>
    <t>Consumption [PJ]</t>
  </si>
  <si>
    <t>RESNGA,RESSNG</t>
  </si>
  <si>
    <t>RESDSL,RESDSB</t>
  </si>
  <si>
    <t>RESWPE</t>
  </si>
  <si>
    <t>RESFIW</t>
  </si>
  <si>
    <t>RESSTR</t>
  </si>
  <si>
    <t>RESSOL</t>
  </si>
  <si>
    <t>RESELCH</t>
  </si>
  <si>
    <t>RESHCE</t>
  </si>
  <si>
    <t>RESHDE</t>
  </si>
  <si>
    <t>CEN</t>
  </si>
  <si>
    <t>DEC</t>
  </si>
  <si>
    <t>Boilers sizing from VT_NO_HOU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</si>
</sst>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9">
    <numFmt numFmtId="41" formatCode="_-* #,##0_-;\-* #,##0_-;_-* &quot;-&quot;_-;_-@_-"/>
    <numFmt numFmtId="43" formatCode="_-* #,##0.00_-;\-* #,##0.00_-;_-* &quot;-&quot;??_-;_-@_-"/>
    <numFmt numFmtId="164" formatCode="_ * #,##0.00_ ;_ * \-#,##0.00_ ;_ * &quot;-&quot;??_ ;_ @_ "/>
    <numFmt numFmtId="165" formatCode="_(* #,##0_);_(* \(#,##0\);_(* &quot;-&quot;_);_(@_)"/>
    <numFmt numFmtId="166" formatCode="_(* #,##0.00_);_(* \(#,##0.00\);_(* &quot;-&quot;??_);_(@_)"/>
    <numFmt numFmtId="167" formatCode="0.0"/>
    <numFmt numFmtId="168" formatCode="0.000"/>
    <numFmt numFmtId="169" formatCode="_-&quot;€&quot;\ * #,##0.00_-;\-&quot;€&quot;\ * #,##0.00_-;_-&quot;€&quot;\ * &quot;-&quot;??_-;_-@_-"/>
    <numFmt numFmtId="170" formatCode="#,##0;\-\ #,##0;_-\ &quot;- &quot;"/>
    <numFmt numFmtId="171" formatCode="_-[$€-2]\ * #,##0.00_-;\-[$€-2]\ * #,##0.00_-;_-[$€-2]\ * &quot;-&quot;??_-"/>
    <numFmt numFmtId="172" formatCode="_([$€]* #,##0.00_);_([$€]* \(#,##0.00\);_([$€]* &quot;-&quot;??_);_(@_)"/>
    <numFmt numFmtId="173" formatCode="0.0%"/>
    <numFmt numFmtId="174" formatCode="#,##0;#\ ##0"/>
    <numFmt numFmtId="175" formatCode="_-* #,##0.00\ _k_r_-;\-* #,##0.00\ _k_r_-;_-* &quot;-&quot;??\ _k_r_-;_-@_-"/>
    <numFmt numFmtId="176" formatCode="_-[$€-2]* #,##0.00_-;\-[$€-2]* #,##0.00_-;_-[$€-2]* &quot;-&quot;??_-"/>
    <numFmt numFmtId="177" formatCode="0_ ;\-0\ "/>
    <numFmt numFmtId="178" formatCode="0.0000"/>
    <numFmt numFmtId="179" formatCode="0.0000000"/>
    <numFmt numFmtId="180" formatCode="0.00000"/>
  </numFmts>
  <fonts count="10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10"/>
      <name val="Arial"/>
      <family val="2"/>
    </font>
    <font>
      <b/>
      <sz val="10"/>
      <color indexed="12"/>
      <name val="Arial"/>
      <family val="2"/>
    </font>
    <font>
      <b/>
      <sz val="8"/>
      <color indexed="81"/>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Courier"/>
      <family val="3"/>
    </font>
    <font>
      <sz val="10"/>
      <name val="Helv"/>
    </font>
    <font>
      <sz val="10"/>
      <name val="MS Sans Serif"/>
      <family val="2"/>
    </font>
    <font>
      <sz val="9"/>
      <color indexed="8"/>
      <name val="Times New Roman"/>
      <family val="1"/>
    </font>
    <font>
      <sz val="10"/>
      <name val="Arial"/>
      <family val="2"/>
      <charset val="204"/>
    </font>
    <font>
      <sz val="9"/>
      <name val="Times New Roman"/>
      <family val="1"/>
    </font>
    <font>
      <b/>
      <sz val="9"/>
      <name val="Times New Roman"/>
      <family val="1"/>
    </font>
    <font>
      <b/>
      <sz val="9"/>
      <color indexed="81"/>
      <name val="Tahoma"/>
      <family val="2"/>
    </font>
    <font>
      <sz val="9"/>
      <color indexed="81"/>
      <name val="Tahoma"/>
      <family val="2"/>
    </font>
    <font>
      <sz val="10"/>
      <name val="Times New Roman"/>
      <family val="1"/>
    </font>
    <font>
      <sz val="10"/>
      <name val="Arial"/>
      <family val="2"/>
    </font>
    <font>
      <sz val="11"/>
      <color theme="1"/>
      <name val="Calibri"/>
      <family val="2"/>
      <scheme val="minor"/>
    </font>
    <font>
      <sz val="10"/>
      <color rgb="FF9C0006"/>
      <name val="Calibri"/>
      <family val="2"/>
    </font>
    <font>
      <b/>
      <sz val="11"/>
      <color rgb="FFFA7D00"/>
      <name val="Calibri"/>
      <family val="2"/>
      <scheme val="minor"/>
    </font>
    <font>
      <sz val="10"/>
      <color theme="1"/>
      <name val="Calibri"/>
      <family val="2"/>
    </font>
    <font>
      <sz val="11"/>
      <color theme="1"/>
      <name val="Calibri"/>
      <family val="2"/>
    </font>
    <font>
      <b/>
      <sz val="11"/>
      <color theme="1"/>
      <name val="Calibri"/>
      <family val="2"/>
      <scheme val="minor"/>
    </font>
    <font>
      <sz val="11"/>
      <color theme="9" tint="-0.249977111117893"/>
      <name val="Calibri"/>
      <family val="2"/>
      <scheme val="minor"/>
    </font>
    <font>
      <b/>
      <sz val="11"/>
      <color rgb="FF00B0F0"/>
      <name val="Calibri"/>
      <family val="2"/>
      <scheme val="minor"/>
    </font>
    <font>
      <sz val="12"/>
      <color rgb="FFFF0000"/>
      <name val="Times New Roman"/>
      <family val="1"/>
    </font>
    <font>
      <sz val="12"/>
      <color theme="1"/>
      <name val="Times New Roman"/>
      <family val="1"/>
    </font>
    <font>
      <sz val="11"/>
      <color theme="1"/>
      <name val="Times New Roman"/>
      <family val="1"/>
    </font>
    <font>
      <sz val="10"/>
      <color theme="1"/>
      <name val="Times New Roman"/>
      <family val="1"/>
    </font>
    <font>
      <sz val="10"/>
      <color rgb="FFFF0000"/>
      <name val="Arial"/>
      <family val="2"/>
    </font>
    <font>
      <b/>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mbria"/>
      <family val="2"/>
      <scheme val="major"/>
    </font>
    <font>
      <sz val="11"/>
      <color rgb="FF000000"/>
      <name val="Calibri"/>
      <family val="2"/>
    </font>
    <font>
      <u/>
      <sz val="10"/>
      <color indexed="12"/>
      <name val="Arial"/>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u/>
      <sz val="11"/>
      <color theme="10"/>
      <name val="Calibri"/>
      <family val="2"/>
      <scheme val="minor"/>
    </font>
    <font>
      <sz val="8"/>
      <name val="Arial"/>
      <family val="2"/>
    </font>
    <font>
      <sz val="10"/>
      <name val="Arial"/>
      <family val="2"/>
      <charset val="1"/>
    </font>
    <font>
      <b/>
      <sz val="7"/>
      <color indexed="45"/>
      <name val="Arial"/>
      <family val="2"/>
    </font>
    <font>
      <sz val="7"/>
      <color indexed="45"/>
      <name val="Arial"/>
      <family val="2"/>
    </font>
    <font>
      <b/>
      <sz val="14"/>
      <color rgb="FFFF0000"/>
      <name val="Calibri"/>
      <family val="2"/>
      <scheme val="minor"/>
    </font>
    <font>
      <b/>
      <sz val="12"/>
      <name val="Arial"/>
      <family val="2"/>
    </font>
    <font>
      <sz val="8"/>
      <color indexed="9"/>
      <name val="Arial"/>
      <family val="2"/>
    </font>
    <font>
      <b/>
      <sz val="10"/>
      <color theme="0"/>
      <name val="Calibri"/>
      <family val="2"/>
    </font>
    <font>
      <b/>
      <sz val="10"/>
      <color rgb="FFFF0000"/>
      <name val="Calibri"/>
      <family val="2"/>
    </font>
    <font>
      <sz val="10"/>
      <name val="Calibri"/>
      <family val="2"/>
    </font>
    <font>
      <b/>
      <sz val="11"/>
      <name val="Calibri"/>
      <family val="2"/>
    </font>
    <font>
      <sz val="10"/>
      <color rgb="FF0000FF"/>
      <name val="Calibri"/>
      <family val="2"/>
    </font>
    <font>
      <sz val="10"/>
      <color rgb="FF00B050"/>
      <name val="Calibri"/>
      <family val="2"/>
    </font>
    <font>
      <b/>
      <sz val="16"/>
      <color theme="0"/>
      <name val="Calibri"/>
      <family val="2"/>
      <scheme val="minor"/>
    </font>
    <font>
      <b/>
      <sz val="13"/>
      <color theme="0"/>
      <name val="Calibri"/>
      <family val="2"/>
      <scheme val="minor"/>
    </font>
    <font>
      <b/>
      <sz val="12"/>
      <color theme="0"/>
      <name val="Calibri"/>
      <family val="2"/>
      <scheme val="minor"/>
    </font>
    <font>
      <sz val="10"/>
      <color rgb="FFFF0000"/>
      <name val="Calibri"/>
      <family val="2"/>
    </font>
    <font>
      <i/>
      <sz val="10"/>
      <name val="Calibri"/>
      <family val="2"/>
    </font>
    <font>
      <sz val="10"/>
      <color rgb="FF006100"/>
      <name val="Calibri"/>
      <family val="2"/>
    </font>
    <font>
      <u/>
      <sz val="10"/>
      <color theme="10"/>
      <name val="Calibri"/>
      <family val="2"/>
    </font>
    <font>
      <u/>
      <sz val="11"/>
      <color theme="10"/>
      <name val="Calibri"/>
      <family val="2"/>
    </font>
    <font>
      <sz val="10"/>
      <color rgb="FF9C6500"/>
      <name val="Calibri"/>
      <family val="2"/>
    </font>
    <font>
      <sz val="8"/>
      <name val="Tahoma"/>
      <family val="2"/>
    </font>
    <font>
      <b/>
      <sz val="11"/>
      <color rgb="FF000000"/>
      <name val="Calibri"/>
      <family val="2"/>
    </font>
    <font>
      <b/>
      <sz val="11"/>
      <name val="Calibri"/>
      <family val="2"/>
      <charset val="204"/>
    </font>
    <font>
      <b/>
      <sz val="10"/>
      <color rgb="FF0000FF"/>
      <name val="Arial"/>
      <family val="2"/>
    </font>
    <font>
      <sz val="10"/>
      <color theme="4"/>
      <name val="Arial"/>
      <family val="2"/>
    </font>
  </fonts>
  <fills count="7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rgb="FFFFC7CE"/>
      </patternFill>
    </fill>
    <fill>
      <patternFill patternType="solid">
        <fgColor rgb="FFF2F2F2"/>
      </patternFill>
    </fill>
    <fill>
      <patternFill patternType="solid">
        <fgColor theme="9"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
      <patternFill patternType="solid">
        <fgColor indexed="63"/>
        <bgColor indexed="64"/>
      </patternFill>
    </fill>
    <fill>
      <patternFill patternType="solid">
        <fgColor rgb="FF92D050"/>
        <bgColor indexed="64"/>
      </patternFill>
    </fill>
    <fill>
      <patternFill patternType="solid">
        <fgColor indexed="62"/>
        <bgColor indexed="64"/>
      </patternFill>
    </fill>
    <fill>
      <patternFill patternType="solid">
        <fgColor rgb="FF00B0F0"/>
        <bgColor indexed="64"/>
      </patternFill>
    </fill>
    <fill>
      <patternFill patternType="solid">
        <fgColor theme="0"/>
        <bgColor indexed="64"/>
      </patternFill>
    </fill>
    <fill>
      <patternFill patternType="solid">
        <fgColor rgb="FFBED6EE"/>
        <bgColor indexed="64"/>
      </patternFill>
    </fill>
    <fill>
      <patternFill patternType="solid">
        <fgColor theme="6" tint="0.599963377788628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indexed="9"/>
        <bgColor indexed="64"/>
      </patternFill>
    </fill>
    <fill>
      <patternFill patternType="solid">
        <fgColor rgb="FFFFFF99"/>
        <bgColor rgb="FF000000"/>
      </patternFill>
    </fill>
    <fill>
      <patternFill patternType="solid">
        <fgColor rgb="FFFFCC00"/>
        <bgColor rgb="FF000000"/>
      </patternFill>
    </fill>
    <fill>
      <patternFill patternType="solid">
        <fgColor theme="8" tint="0.79998168889431442"/>
        <bgColor indexed="64"/>
      </patternFill>
    </fill>
  </fills>
  <borders count="106">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right/>
      <top/>
      <bottom style="thin">
        <color indexed="64"/>
      </bottom>
      <diagonal/>
    </border>
    <border>
      <left/>
      <right/>
      <top style="thin">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right style="thick">
        <color indexed="64"/>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ck">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ck">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ck">
        <color indexed="64"/>
      </right>
      <top style="thick">
        <color indexed="64"/>
      </top>
      <bottom/>
      <diagonal/>
    </border>
    <border>
      <left style="thin">
        <color indexed="64"/>
      </left>
      <right style="thin">
        <color indexed="64"/>
      </right>
      <top style="thick">
        <color indexed="64"/>
      </top>
      <bottom/>
      <diagonal/>
    </border>
    <border>
      <left style="thin">
        <color indexed="64"/>
      </left>
      <right style="thin">
        <color indexed="64"/>
      </right>
      <top style="thick">
        <color indexed="64"/>
      </top>
      <bottom style="medium">
        <color indexed="64"/>
      </bottom>
      <diagonal/>
    </border>
    <border>
      <left style="medium">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ck">
        <color indexed="64"/>
      </right>
      <top style="thick">
        <color indexed="64"/>
      </top>
      <bottom style="medium">
        <color indexed="64"/>
      </bottom>
      <diagonal/>
    </border>
    <border>
      <left style="medium">
        <color indexed="64"/>
      </left>
      <right style="thin">
        <color indexed="64"/>
      </right>
      <top style="thick">
        <color indexed="64"/>
      </top>
      <bottom style="medium">
        <color indexed="64"/>
      </bottom>
      <diagonal/>
    </border>
    <border>
      <left/>
      <right/>
      <top style="thick">
        <color indexed="64"/>
      </top>
      <bottom style="medium">
        <color indexed="64"/>
      </bottom>
      <diagonal/>
    </border>
    <border>
      <left style="thick">
        <color indexed="64"/>
      </left>
      <right/>
      <top style="thick">
        <color indexed="64"/>
      </top>
      <bottom style="medium">
        <color indexed="64"/>
      </bottom>
      <diagonal/>
    </border>
    <border>
      <left style="medium">
        <color indexed="64"/>
      </left>
      <right style="thick">
        <color indexed="64"/>
      </right>
      <top style="thin">
        <color indexed="64"/>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thick">
        <color indexed="64"/>
      </left>
      <right/>
      <top/>
      <bottom/>
      <diagonal/>
    </border>
    <border>
      <left style="thick">
        <color indexed="64"/>
      </left>
      <right/>
      <top/>
      <bottom style="thick">
        <color indexed="64"/>
      </bottom>
      <diagonal/>
    </border>
    <border>
      <left style="thick">
        <color indexed="64"/>
      </left>
      <right/>
      <top style="medium">
        <color indexed="64"/>
      </top>
      <bottom/>
      <diagonal/>
    </border>
    <border>
      <left style="thick">
        <color indexed="64"/>
      </left>
      <right/>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thick">
        <color indexed="64"/>
      </bottom>
      <diagonal/>
    </border>
    <border>
      <left style="thick">
        <color indexed="64"/>
      </left>
      <right style="medium">
        <color indexed="64"/>
      </right>
      <top style="medium">
        <color indexed="64"/>
      </top>
      <bottom style="thin">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style="thick">
        <color indexed="64"/>
      </bottom>
      <diagonal/>
    </border>
    <border>
      <left style="thin">
        <color rgb="FF7F7F7F"/>
      </left>
      <right style="thin">
        <color rgb="FF7F7F7F"/>
      </right>
      <top style="thin">
        <color rgb="FF7F7F7F"/>
      </top>
      <bottom style="thin">
        <color rgb="FF7F7F7F"/>
      </bottom>
      <diagonal/>
    </border>
    <border>
      <left/>
      <right style="medium">
        <color rgb="FFFF0000"/>
      </right>
      <top style="medium">
        <color rgb="FFFF0000"/>
      </top>
      <bottom style="medium">
        <color rgb="FFFF0000"/>
      </bottom>
      <diagonal/>
    </border>
    <border>
      <left style="medium">
        <color rgb="FFFF0000"/>
      </left>
      <right/>
      <top style="medium">
        <color rgb="FFFF0000"/>
      </top>
      <bottom style="medium">
        <color rgb="FFFF0000"/>
      </bottom>
      <diagonal/>
    </border>
    <border>
      <left style="thick">
        <color theme="3"/>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50"/>
      </bottom>
      <diagonal/>
    </border>
    <border>
      <left/>
      <right/>
      <top style="thin">
        <color indexed="45"/>
      </top>
      <bottom style="thin">
        <color indexed="45"/>
      </bottom>
      <diagonal/>
    </border>
    <border>
      <left/>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medium">
        <color indexed="64"/>
      </right>
      <top/>
      <bottom/>
      <diagonal/>
    </border>
    <border>
      <left/>
      <right/>
      <top/>
      <bottom style="medium">
        <color auto="1"/>
      </bottom>
      <diagonal/>
    </border>
    <border>
      <left/>
      <right style="medium">
        <color indexed="64"/>
      </right>
      <top/>
      <bottom style="medium">
        <color indexed="64"/>
      </bottom>
      <diagonal/>
    </border>
    <border>
      <left/>
      <right/>
      <top style="thin">
        <color indexed="62"/>
      </top>
      <bottom style="double">
        <color indexed="62"/>
      </bottom>
      <diagonal/>
    </border>
    <border>
      <left/>
      <right/>
      <top style="thin">
        <color indexed="64"/>
      </top>
      <bottom/>
      <diagonal/>
    </border>
    <border>
      <left/>
      <right/>
      <top/>
      <bottom style="medium">
        <color indexed="30"/>
      </bottom>
      <diagonal/>
    </border>
    <border>
      <left style="thin">
        <color indexed="64"/>
      </left>
      <right/>
      <top/>
      <bottom/>
      <diagonal/>
    </border>
    <border>
      <left style="thin">
        <color indexed="64"/>
      </left>
      <right/>
      <top/>
      <bottom style="medium">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64"/>
      </bottom>
      <diagonal/>
    </border>
    <border>
      <left style="thin">
        <color indexed="64"/>
      </left>
      <right/>
      <top/>
      <bottom style="thin">
        <color auto="1"/>
      </bottom>
      <diagonal/>
    </border>
    <border>
      <left/>
      <right/>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7120">
    <xf numFmtId="0" fontId="0" fillId="0" borderId="0"/>
    <xf numFmtId="0" fontId="11" fillId="2" borderId="0" applyNumberFormat="0" applyBorder="0" applyAlignment="0" applyProtection="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8" fillId="0" borderId="0" applyNumberFormat="0" applyFont="0" applyFill="0" applyBorder="0" applyProtection="0">
      <alignment horizontal="left" vertical="center" indent="5"/>
    </xf>
    <xf numFmtId="0" fontId="12" fillId="12"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4" fontId="31" fillId="20" borderId="1">
      <alignment horizontal="right" vertical="center"/>
    </xf>
    <xf numFmtId="4" fontId="31" fillId="20" borderId="1">
      <alignment horizontal="right" vertical="center"/>
    </xf>
    <xf numFmtId="0" fontId="40" fillId="28" borderId="0" applyNumberFormat="0" applyBorder="0" applyAlignment="0" applyProtection="0"/>
    <xf numFmtId="0" fontId="40" fillId="28" borderId="0" applyNumberFormat="0" applyBorder="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41" fillId="29" borderId="63" applyNumberFormat="0" applyAlignment="0" applyProtection="0"/>
    <xf numFmtId="0" fontId="22" fillId="0" borderId="3" applyNumberFormat="0" applyFill="0" applyAlignment="0" applyProtection="0"/>
    <xf numFmtId="0" fontId="15" fillId="22" borderId="4" applyNumberFormat="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9" borderId="0" applyNumberFormat="0" applyBorder="0" applyAlignment="0" applyProtection="0"/>
    <xf numFmtId="166" fontId="8" fillId="0" borderId="0" applyFont="0" applyFill="0" applyBorder="0" applyAlignment="0" applyProtection="0"/>
    <xf numFmtId="166" fontId="3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4" fontId="39" fillId="0" borderId="0" applyFont="0" applyFill="0" applyBorder="0" applyAlignment="0" applyProtection="0"/>
    <xf numFmtId="166" fontId="38" fillId="0" borderId="0" applyFont="0" applyFill="0" applyBorder="0" applyAlignment="0" applyProtection="0"/>
    <xf numFmtId="0" fontId="29" fillId="0" borderId="0"/>
    <xf numFmtId="0" fontId="33" fillId="0" borderId="5">
      <alignment horizontal="left" vertical="center" wrapText="1" indent="2"/>
    </xf>
    <xf numFmtId="0" fontId="33" fillId="0" borderId="5">
      <alignment horizontal="left" vertical="center" wrapText="1" indent="2"/>
    </xf>
    <xf numFmtId="0"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71"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38" fillId="0" borderId="0" applyFont="0" applyFill="0" applyBorder="0" applyAlignment="0" applyProtection="0"/>
    <xf numFmtId="171" fontId="8" fillId="0" borderId="0" applyFont="0" applyFill="0" applyBorder="0" applyAlignment="0" applyProtection="0"/>
    <xf numFmtId="0" fontId="8" fillId="0" borderId="0" applyFont="0" applyFill="0" applyBorder="0" applyAlignment="0" applyProtection="0"/>
    <xf numFmtId="171"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0" fontId="29" fillId="0" borderId="0"/>
    <xf numFmtId="0" fontId="21" fillId="7" borderId="2" applyNumberFormat="0" applyAlignment="0" applyProtection="0"/>
    <xf numFmtId="0" fontId="21" fillId="7" borderId="2" applyNumberFormat="0" applyAlignment="0" applyProtection="0"/>
    <xf numFmtId="0" fontId="21" fillId="7" borderId="2" applyNumberFormat="0" applyAlignment="0" applyProtection="0"/>
    <xf numFmtId="0" fontId="21" fillId="7" borderId="2" applyNumberFormat="0" applyAlignment="0" applyProtection="0"/>
    <xf numFmtId="4" fontId="33" fillId="0" borderId="0" applyBorder="0">
      <alignment horizontal="right" vertical="center"/>
    </xf>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0" fontId="23" fillId="23" borderId="0" applyNumberFormat="0" applyBorder="0" applyAlignment="0" applyProtection="0"/>
    <xf numFmtId="0" fontId="8" fillId="0" borderId="0"/>
    <xf numFmtId="0" fontId="8" fillId="0" borderId="0"/>
    <xf numFmtId="0" fontId="42" fillId="0" borderId="0"/>
    <xf numFmtId="0" fontId="29" fillId="0" borderId="0"/>
    <xf numFmtId="0" fontId="39" fillId="0" borderId="0"/>
    <xf numFmtId="0" fontId="29" fillId="0" borderId="0"/>
    <xf numFmtId="0" fontId="39" fillId="0" borderId="0"/>
    <xf numFmtId="0" fontId="8" fillId="0" borderId="0"/>
    <xf numFmtId="0" fontId="39" fillId="0" borderId="0"/>
    <xf numFmtId="0" fontId="8" fillId="0" borderId="0"/>
    <xf numFmtId="0" fontId="8" fillId="0" borderId="0"/>
    <xf numFmtId="0" fontId="38" fillId="0" borderId="0"/>
    <xf numFmtId="0" fontId="39" fillId="0" borderId="0"/>
    <xf numFmtId="0" fontId="39" fillId="0" borderId="0"/>
    <xf numFmtId="0" fontId="8" fillId="0" borderId="0"/>
    <xf numFmtId="0" fontId="39" fillId="0" borderId="0"/>
    <xf numFmtId="0" fontId="39" fillId="0" borderId="0"/>
    <xf numFmtId="0" fontId="8" fillId="0" borderId="0"/>
    <xf numFmtId="0" fontId="42" fillId="0" borderId="0"/>
    <xf numFmtId="0" fontId="38" fillId="0" borderId="0"/>
    <xf numFmtId="0" fontId="43" fillId="0" borderId="0"/>
    <xf numFmtId="0" fontId="8" fillId="0" borderId="0"/>
    <xf numFmtId="0" fontId="43" fillId="0" borderId="0"/>
    <xf numFmtId="0" fontId="42" fillId="0" borderId="0"/>
    <xf numFmtId="0" fontId="42" fillId="0" borderId="0"/>
    <xf numFmtId="0" fontId="42" fillId="0" borderId="0"/>
    <xf numFmtId="0" fontId="42" fillId="0" borderId="0"/>
    <xf numFmtId="0" fontId="39" fillId="0" borderId="0"/>
    <xf numFmtId="0" fontId="8" fillId="0" borderId="0"/>
    <xf numFmtId="0" fontId="39" fillId="0" borderId="0"/>
    <xf numFmtId="0" fontId="42" fillId="0" borderId="0"/>
    <xf numFmtId="0" fontId="42" fillId="0" borderId="0"/>
    <xf numFmtId="0" fontId="32" fillId="0" borderId="0"/>
    <xf numFmtId="0" fontId="8" fillId="0" borderId="0"/>
    <xf numFmtId="0" fontId="39" fillId="0" borderId="0"/>
    <xf numFmtId="0" fontId="42" fillId="0" borderId="0"/>
    <xf numFmtId="4" fontId="33" fillId="0" borderId="1" applyFill="0" applyBorder="0" applyProtection="0">
      <alignment horizontal="right" vertical="center"/>
    </xf>
    <xf numFmtId="4" fontId="33" fillId="0" borderId="1" applyFill="0" applyBorder="0" applyProtection="0">
      <alignment horizontal="right" vertical="center"/>
    </xf>
    <xf numFmtId="4" fontId="33" fillId="0" borderId="1" applyFill="0" applyBorder="0" applyProtection="0">
      <alignment horizontal="right" vertical="center"/>
    </xf>
    <xf numFmtId="0" fontId="34" fillId="0" borderId="0" applyNumberFormat="0" applyFill="0" applyBorder="0" applyProtection="0">
      <alignment horizontal="left" vertical="center"/>
    </xf>
    <xf numFmtId="0" fontId="8" fillId="24" borderId="0" applyNumberFormat="0" applyFon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8" fillId="0" borderId="0"/>
    <xf numFmtId="0" fontId="8" fillId="0" borderId="0"/>
    <xf numFmtId="0" fontId="8" fillId="0" borderId="0"/>
    <xf numFmtId="0" fontId="8" fillId="0" borderId="0"/>
    <xf numFmtId="0" fontId="11" fillId="0" borderId="0"/>
    <xf numFmtId="0" fontId="11" fillId="0" borderId="0"/>
    <xf numFmtId="0" fontId="11" fillId="0" borderId="0"/>
    <xf numFmtId="0" fontId="11" fillId="0" borderId="0"/>
    <xf numFmtId="0" fontId="8" fillId="0" borderId="0"/>
    <xf numFmtId="0" fontId="8" fillId="0" borderId="0"/>
    <xf numFmtId="0" fontId="8" fillId="0" borderId="0"/>
    <xf numFmtId="0" fontId="8"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28" fillId="0" borderId="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3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38" fillId="25" borderId="9" applyNumberFormat="0" applyFont="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0" fontId="24" fillId="21" borderId="10" applyNumberFormat="0" applyAlignment="0" applyProtection="0"/>
    <xf numFmtId="0" fontId="24" fillId="21" borderId="10" applyNumberFormat="0" applyAlignment="0" applyProtection="0"/>
    <xf numFmtId="0" fontId="24" fillId="21" borderId="10" applyNumberFormat="0" applyAlignment="0" applyProtection="0"/>
    <xf numFmtId="0" fontId="24" fillId="21" borderId="10" applyNumberFormat="0" applyAlignment="0" applyProtection="0"/>
    <xf numFmtId="0" fontId="29"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0" fontId="8" fillId="0" borderId="0"/>
    <xf numFmtId="0" fontId="27" fillId="0" borderId="0" applyNumberFormat="0" applyFill="0" applyBorder="0" applyAlignment="0" applyProtection="0"/>
    <xf numFmtId="0" fontId="16" fillId="0" borderId="0" applyNumberFormat="0" applyFill="0" applyBorder="0" applyAlignment="0" applyProtection="0"/>
    <xf numFmtId="0" fontId="25" fillId="0" borderId="0" applyNumberFormat="0" applyFill="0" applyBorder="0" applyAlignment="0" applyProtection="0"/>
    <xf numFmtId="0" fontId="18" fillId="0" borderId="6"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0" applyNumberFormat="0" applyFill="0" applyBorder="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13" fillId="3" borderId="0" applyNumberFormat="0" applyBorder="0" applyAlignment="0" applyProtection="0"/>
    <xf numFmtId="0" fontId="17" fillId="4" borderId="0" applyNumberFormat="0" applyBorder="0" applyAlignment="0" applyProtection="0"/>
    <xf numFmtId="4" fontId="33" fillId="0" borderId="0"/>
    <xf numFmtId="0" fontId="54" fillId="0" borderId="67" applyNumberFormat="0" applyFill="0" applyAlignment="0" applyProtection="0"/>
    <xf numFmtId="0" fontId="55" fillId="0" borderId="68" applyNumberFormat="0" applyFill="0" applyAlignment="0" applyProtection="0"/>
    <xf numFmtId="0" fontId="56" fillId="0" borderId="69" applyNumberFormat="0" applyFill="0" applyAlignment="0" applyProtection="0"/>
    <xf numFmtId="0" fontId="56" fillId="0" borderId="0" applyNumberFormat="0" applyFill="0" applyBorder="0" applyAlignment="0" applyProtection="0"/>
    <xf numFmtId="0" fontId="57" fillId="33" borderId="0" applyNumberFormat="0" applyBorder="0" applyAlignment="0" applyProtection="0"/>
    <xf numFmtId="0" fontId="58" fillId="28" borderId="0" applyNumberFormat="0" applyBorder="0" applyAlignment="0" applyProtection="0"/>
    <xf numFmtId="0" fontId="59" fillId="34" borderId="0" applyNumberFormat="0" applyBorder="0" applyAlignment="0" applyProtection="0"/>
    <xf numFmtId="0" fontId="60" fillId="35" borderId="63" applyNumberFormat="0" applyAlignment="0" applyProtection="0"/>
    <xf numFmtId="0" fontId="61" fillId="29" borderId="70" applyNumberFormat="0" applyAlignment="0" applyProtection="0"/>
    <xf numFmtId="0" fontId="41" fillId="29" borderId="63" applyNumberFormat="0" applyAlignment="0" applyProtection="0"/>
    <xf numFmtId="0" fontId="62" fillId="0" borderId="71" applyNumberFormat="0" applyFill="0" applyAlignment="0" applyProtection="0"/>
    <xf numFmtId="0" fontId="63" fillId="36" borderId="7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44" fillId="0" borderId="74" applyNumberFormat="0" applyFill="0" applyAlignment="0" applyProtection="0"/>
    <xf numFmtId="0" fontId="6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xf numFmtId="0" fontId="66" fillId="41" borderId="0" applyNumberFormat="0" applyBorder="0" applyAlignment="0" applyProtection="0"/>
    <xf numFmtId="0" fontId="66" fillId="42"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6" fillId="45" borderId="0" applyNumberFormat="0" applyBorder="0" applyAlignment="0" applyProtection="0"/>
    <xf numFmtId="0" fontId="6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6" fillId="49" borderId="0" applyNumberFormat="0" applyBorder="0" applyAlignment="0" applyProtection="0"/>
    <xf numFmtId="0" fontId="6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6" fillId="53" borderId="0" applyNumberFormat="0" applyBorder="0" applyAlignment="0" applyProtection="0"/>
    <xf numFmtId="0" fontId="66" fillId="54"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6" fillId="57" borderId="0" applyNumberFormat="0" applyBorder="0" applyAlignment="0" applyProtection="0"/>
    <xf numFmtId="0" fontId="66" fillId="58"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0" fontId="66" fillId="61" borderId="0" applyNumberFormat="0" applyBorder="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0" fontId="21" fillId="7" borderId="2" applyNumberFormat="0" applyAlignment="0" applyProtection="0"/>
    <xf numFmtId="0" fontId="21" fillId="7" borderId="2" applyNumberFormat="0" applyAlignment="0" applyProtection="0"/>
    <xf numFmtId="0" fontId="21" fillId="7" borderId="2" applyNumberFormat="0" applyAlignment="0" applyProtection="0"/>
    <xf numFmtId="0" fontId="21" fillId="7" borderId="2" applyNumberFormat="0" applyAlignment="0" applyProtection="0"/>
    <xf numFmtId="0" fontId="21" fillId="7" borderId="2" applyNumberFormat="0" applyAlignment="0" applyProtection="0"/>
    <xf numFmtId="0" fontId="21" fillId="7" borderId="2" applyNumberFormat="0" applyAlignment="0" applyProtection="0"/>
    <xf numFmtId="0" fontId="21" fillId="7" borderId="2" applyNumberFormat="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0" fontId="6" fillId="0" borderId="0"/>
    <xf numFmtId="0" fontId="8" fillId="0" borderId="0"/>
    <xf numFmtId="0" fontId="6" fillId="0" borderId="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6" fillId="37" borderId="73" applyNumberFormat="0" applyFont="0" applyAlignment="0" applyProtection="0"/>
    <xf numFmtId="0" fontId="24" fillId="21" borderId="10" applyNumberFormat="0" applyAlignment="0" applyProtection="0"/>
    <xf numFmtId="0" fontId="24" fillId="21" borderId="10" applyNumberFormat="0" applyAlignment="0" applyProtection="0"/>
    <xf numFmtId="0" fontId="24" fillId="21" borderId="10" applyNumberFormat="0" applyAlignment="0" applyProtection="0"/>
    <xf numFmtId="0" fontId="24" fillId="21" borderId="10" applyNumberFormat="0" applyAlignment="0" applyProtection="0"/>
    <xf numFmtId="0" fontId="24" fillId="21" borderId="10" applyNumberFormat="0" applyAlignment="0" applyProtection="0"/>
    <xf numFmtId="0" fontId="24" fillId="21" borderId="10" applyNumberFormat="0" applyAlignment="0" applyProtection="0"/>
    <xf numFmtId="0" fontId="24" fillId="21" borderId="10" applyNumberFormat="0" applyAlignment="0" applyProtection="0"/>
    <xf numFmtId="9" fontId="6" fillId="0" borderId="0" applyFont="0" applyFill="0" applyBorder="0" applyAlignment="0" applyProtection="0"/>
    <xf numFmtId="0" fontId="67" fillId="0" borderId="0" applyNumberFormat="0" applyFill="0" applyBorder="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164" fontId="8" fillId="0" borderId="0" applyFont="0" applyFill="0" applyBorder="0" applyAlignment="0" applyProtection="0"/>
    <xf numFmtId="0" fontId="8" fillId="0" borderId="0"/>
    <xf numFmtId="0" fontId="69" fillId="0" borderId="0" applyNumberFormat="0" applyFill="0" applyBorder="0" applyAlignment="0" applyProtection="0">
      <alignment vertical="top"/>
      <protection locked="0"/>
    </xf>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6" fillId="40" borderId="0" applyNumberFormat="0" applyBorder="0" applyAlignment="0" applyProtection="0"/>
    <xf numFmtId="0" fontId="6" fillId="40" borderId="0" applyNumberFormat="0" applyBorder="0" applyAlignment="0" applyProtection="0"/>
    <xf numFmtId="0" fontId="6" fillId="40" borderId="0" applyNumberFormat="0" applyBorder="0" applyAlignment="0" applyProtection="0"/>
    <xf numFmtId="0" fontId="6" fillId="40" borderId="0" applyNumberFormat="0" applyBorder="0" applyAlignment="0" applyProtection="0"/>
    <xf numFmtId="0" fontId="6" fillId="40"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9" borderId="0" applyNumberFormat="0" applyBorder="0" applyAlignment="0" applyProtection="0"/>
    <xf numFmtId="0" fontId="13" fillId="3" borderId="0" applyNumberFormat="0" applyBorder="0" applyAlignment="0" applyProtection="0"/>
    <xf numFmtId="0" fontId="6" fillId="37" borderId="73" applyNumberFormat="0" applyFont="0" applyAlignment="0" applyProtection="0"/>
    <xf numFmtId="0" fontId="6" fillId="37" borderId="73" applyNumberFormat="0" applyFont="0" applyAlignment="0" applyProtection="0"/>
    <xf numFmtId="0" fontId="6" fillId="37" borderId="73" applyNumberFormat="0" applyFont="0" applyAlignment="0" applyProtection="0"/>
    <xf numFmtId="0" fontId="6" fillId="37" borderId="73" applyNumberFormat="0" applyFont="0" applyAlignment="0" applyProtection="0"/>
    <xf numFmtId="0" fontId="6" fillId="37" borderId="73" applyNumberFormat="0" applyFont="0" applyAlignment="0" applyProtection="0"/>
    <xf numFmtId="0" fontId="6" fillId="37" borderId="73" applyNumberFormat="0" applyFont="0" applyAlignment="0" applyProtection="0"/>
    <xf numFmtId="0" fontId="70" fillId="0" borderId="0"/>
    <xf numFmtId="0" fontId="71" fillId="0" borderId="0">
      <alignment horizontal="right"/>
    </xf>
    <xf numFmtId="0" fontId="72" fillId="0" borderId="0"/>
    <xf numFmtId="0" fontId="73" fillId="0" borderId="0"/>
    <xf numFmtId="0" fontId="74" fillId="0" borderId="0"/>
    <xf numFmtId="0" fontId="75" fillId="0" borderId="75" applyNumberFormat="0" applyAlignment="0"/>
    <xf numFmtId="0" fontId="76" fillId="0" borderId="0" applyAlignment="0">
      <alignment horizontal="left"/>
    </xf>
    <xf numFmtId="0" fontId="76" fillId="0" borderId="0">
      <alignment horizontal="right"/>
    </xf>
    <xf numFmtId="173" fontId="76" fillId="0" borderId="0">
      <alignment horizontal="right"/>
    </xf>
    <xf numFmtId="167" fontId="77" fillId="0" borderId="0">
      <alignment horizontal="right"/>
    </xf>
    <xf numFmtId="0" fontId="78" fillId="0" borderId="0"/>
    <xf numFmtId="0" fontId="14" fillId="21" borderId="2" applyNumberFormat="0" applyAlignment="0" applyProtection="0"/>
    <xf numFmtId="0" fontId="15" fillId="22" borderId="4" applyNumberFormat="0" applyAlignment="0" applyProtection="0"/>
    <xf numFmtId="164" fontId="8" fillId="0" borderId="0" applyFont="0" applyFill="0" applyBorder="0" applyAlignment="0" applyProtection="0"/>
    <xf numFmtId="164" fontId="79"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79"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8" fillId="0" borderId="0" applyFont="0" applyFill="0" applyBorder="0" applyAlignment="0" applyProtection="0"/>
    <xf numFmtId="166" fontId="11"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0" borderId="6" applyNumberFormat="0" applyFill="0" applyAlignment="0" applyProtection="0"/>
    <xf numFmtId="0" fontId="19" fillId="0" borderId="7" applyNumberFormat="0" applyFill="0" applyAlignment="0" applyProtection="0"/>
    <xf numFmtId="0" fontId="20" fillId="0" borderId="8" applyNumberFormat="0" applyFill="0" applyAlignment="0" applyProtection="0"/>
    <xf numFmtId="0" fontId="20" fillId="0" borderId="0" applyNumberFormat="0" applyFill="0" applyBorder="0" applyAlignment="0" applyProtection="0"/>
    <xf numFmtId="0" fontId="69" fillId="0" borderId="0" applyNumberFormat="0" applyFill="0" applyBorder="0" applyAlignment="0" applyProtection="0">
      <alignment vertical="top"/>
      <protection locked="0"/>
    </xf>
    <xf numFmtId="166" fontId="8"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8"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6" fontId="8"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80" fillId="0" borderId="0" applyNumberFormat="0" applyFill="0" applyBorder="0" applyAlignment="0" applyProtection="0"/>
    <xf numFmtId="0" fontId="22" fillId="0" borderId="3" applyNumberFormat="0" applyFill="0" applyAlignment="0" applyProtection="0"/>
    <xf numFmtId="0" fontId="23" fillId="23"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81" fillId="0" borderId="0" applyFill="0" applyBorder="0"/>
    <xf numFmtId="0" fontId="68" fillId="0" borderId="0"/>
    <xf numFmtId="0" fontId="6" fillId="0" borderId="0"/>
    <xf numFmtId="0" fontId="81" fillId="0" borderId="0" applyFill="0" applyBorder="0"/>
    <xf numFmtId="0" fontId="6" fillId="0" borderId="0"/>
    <xf numFmtId="0" fontId="8" fillId="0" borderId="0"/>
    <xf numFmtId="0" fontId="6" fillId="0" borderId="0"/>
    <xf numFmtId="0" fontId="6" fillId="0" borderId="0"/>
    <xf numFmtId="0" fontId="82" fillId="0" borderId="0" applyBorder="0">
      <protection locked="0"/>
    </xf>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7" fillId="63" borderId="1" applyNumberFormat="0" applyProtection="0">
      <alignment horizontal="right"/>
    </xf>
    <xf numFmtId="1" fontId="8" fillId="0" borderId="1" applyFill="0" applyProtection="0">
      <alignment horizontal="right" vertical="top" wrapText="1"/>
    </xf>
    <xf numFmtId="0" fontId="8" fillId="0" borderId="1" applyFill="0" applyProtection="0">
      <alignment horizontal="right" vertical="top" wrapText="1"/>
    </xf>
    <xf numFmtId="0" fontId="53" fillId="0" borderId="0" applyNumberFormat="0" applyFill="0" applyBorder="0" applyAlignment="0" applyProtection="0"/>
    <xf numFmtId="0" fontId="25" fillId="0" borderId="0" applyNumberFormat="0" applyFill="0" applyBorder="0" applyAlignment="0" applyProtection="0"/>
    <xf numFmtId="0" fontId="26" fillId="0" borderId="11" applyNumberFormat="0" applyFill="0" applyAlignment="0" applyProtection="0"/>
    <xf numFmtId="0" fontId="27" fillId="0" borderId="0" applyNumberFormat="0" applyFill="0" applyBorder="0" applyAlignment="0" applyProtection="0"/>
    <xf numFmtId="0" fontId="83" fillId="0" borderId="76" applyNumberFormat="0">
      <alignment vertical="center"/>
    </xf>
    <xf numFmtId="174" fontId="84" fillId="0" borderId="76">
      <alignment horizontal="right" vertical="center"/>
    </xf>
    <xf numFmtId="0" fontId="5" fillId="39" borderId="0" applyNumberFormat="0" applyBorder="0" applyAlignment="0" applyProtection="0"/>
    <xf numFmtId="0" fontId="5" fillId="43" borderId="0" applyNumberFormat="0" applyBorder="0" applyAlignment="0" applyProtection="0"/>
    <xf numFmtId="0" fontId="5" fillId="47" borderId="0" applyNumberFormat="0" applyBorder="0" applyAlignment="0" applyProtection="0"/>
    <xf numFmtId="0" fontId="5" fillId="51" borderId="0" applyNumberFormat="0" applyBorder="0" applyAlignment="0" applyProtection="0"/>
    <xf numFmtId="0" fontId="5" fillId="55" borderId="0" applyNumberFormat="0" applyBorder="0" applyAlignment="0" applyProtection="0"/>
    <xf numFmtId="0" fontId="5" fillId="59" borderId="0" applyNumberFormat="0" applyBorder="0" applyAlignment="0" applyProtection="0"/>
    <xf numFmtId="0" fontId="5" fillId="40" borderId="0" applyNumberFormat="0" applyBorder="0" applyAlignment="0" applyProtection="0"/>
    <xf numFmtId="0" fontId="5" fillId="44" borderId="0" applyNumberFormat="0" applyBorder="0" applyAlignment="0" applyProtection="0"/>
    <xf numFmtId="0" fontId="5" fillId="48" borderId="0" applyNumberFormat="0" applyBorder="0" applyAlignment="0" applyProtection="0"/>
    <xf numFmtId="0" fontId="5" fillId="52" borderId="0" applyNumberFormat="0" applyBorder="0" applyAlignment="0" applyProtection="0"/>
    <xf numFmtId="0" fontId="5" fillId="56" borderId="0" applyNumberFormat="0" applyBorder="0" applyAlignment="0" applyProtection="0"/>
    <xf numFmtId="0" fontId="5" fillId="60" borderId="0" applyNumberFormat="0" applyBorder="0" applyAlignment="0" applyProtection="0"/>
    <xf numFmtId="0" fontId="66" fillId="41" borderId="0" applyNumberFormat="0" applyBorder="0" applyAlignment="0" applyProtection="0"/>
    <xf numFmtId="0" fontId="66" fillId="45" borderId="0" applyNumberFormat="0" applyBorder="0" applyAlignment="0" applyProtection="0"/>
    <xf numFmtId="0" fontId="66" fillId="49" borderId="0" applyNumberFormat="0" applyBorder="0" applyAlignment="0" applyProtection="0"/>
    <xf numFmtId="0" fontId="66" fillId="53" borderId="0" applyNumberFormat="0" applyBorder="0" applyAlignment="0" applyProtection="0"/>
    <xf numFmtId="0" fontId="66" fillId="57" borderId="0" applyNumberFormat="0" applyBorder="0" applyAlignment="0" applyProtection="0"/>
    <xf numFmtId="0" fontId="66" fillId="61" borderId="0" applyNumberFormat="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71" fontId="8"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71"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0" fontId="21" fillId="7" borderId="2" applyNumberFormat="0" applyAlignment="0" applyProtection="0"/>
    <xf numFmtId="0" fontId="63" fillId="36" borderId="72" applyNumberFormat="0" applyAlignment="0" applyProtection="0"/>
    <xf numFmtId="0" fontId="66" fillId="38" borderId="0" applyNumberFormat="0" applyBorder="0" applyAlignment="0" applyProtection="0"/>
    <xf numFmtId="0" fontId="66" fillId="42" borderId="0" applyNumberFormat="0" applyBorder="0" applyAlignment="0" applyProtection="0"/>
    <xf numFmtId="0" fontId="66" fillId="46" borderId="0" applyNumberFormat="0" applyBorder="0" applyAlignment="0" applyProtection="0"/>
    <xf numFmtId="0" fontId="66" fillId="50" borderId="0" applyNumberFormat="0" applyBorder="0" applyAlignment="0" applyProtection="0"/>
    <xf numFmtId="0" fontId="66" fillId="54" borderId="0" applyNumberFormat="0" applyBorder="0" applyAlignment="0" applyProtection="0"/>
    <xf numFmtId="0" fontId="66" fillId="58" borderId="0" applyNumberFormat="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0" fontId="5" fillId="0" borderId="0"/>
    <xf numFmtId="0" fontId="8" fillId="0" borderId="0"/>
    <xf numFmtId="0" fontId="8" fillId="0" borderId="0"/>
    <xf numFmtId="0" fontId="5" fillId="0" borderId="0"/>
    <xf numFmtId="0" fontId="8" fillId="0" borderId="0"/>
    <xf numFmtId="0" fontId="5"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2" fillId="0" borderId="0"/>
    <xf numFmtId="0" fontId="5" fillId="0" borderId="0"/>
    <xf numFmtId="0" fontId="32"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32" fillId="25" borderId="9" applyNumberFormat="0" applyFont="0" applyAlignment="0" applyProtection="0"/>
    <xf numFmtId="0" fontId="8" fillId="25" borderId="9" applyNumberFormat="0" applyFont="0" applyAlignment="0" applyProtection="0"/>
    <xf numFmtId="0" fontId="5" fillId="37" borderId="73" applyNumberFormat="0" applyFont="0" applyAlignment="0" applyProtection="0"/>
    <xf numFmtId="0" fontId="5" fillId="37" borderId="73" applyNumberFormat="0" applyFont="0" applyAlignment="0" applyProtection="0"/>
    <xf numFmtId="0" fontId="5" fillId="37" borderId="73" applyNumberFormat="0" applyFont="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0" fontId="24" fillId="21" borderId="10" applyNumberFormat="0" applyAlignment="0" applyProtection="0"/>
    <xf numFmtId="9" fontId="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5" fillId="0" borderId="0" applyFont="0" applyFill="0" applyBorder="0" applyAlignment="0" applyProtection="0"/>
    <xf numFmtId="0" fontId="7" fillId="63" borderId="1" applyNumberFormat="0" applyProtection="0">
      <alignment horizontal="right"/>
    </xf>
    <xf numFmtId="0" fontId="86" fillId="63" borderId="0" applyNumberFormat="0" applyBorder="0" applyProtection="0">
      <alignment horizontal="left"/>
    </xf>
    <xf numFmtId="0" fontId="7" fillId="63" borderId="1" applyNumberFormat="0" applyProtection="0">
      <alignment horizontal="left"/>
    </xf>
    <xf numFmtId="49" fontId="8" fillId="0" borderId="1" applyFill="0" applyProtection="0">
      <alignment horizontal="right"/>
    </xf>
    <xf numFmtId="0" fontId="87" fillId="65"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7" fillId="63" borderId="1" applyNumberFormat="0" applyProtection="0">
      <alignment horizontal="right"/>
    </xf>
    <xf numFmtId="0" fontId="86" fillId="63" borderId="0" applyNumberFormat="0" applyBorder="0" applyProtection="0">
      <alignment horizontal="left"/>
    </xf>
    <xf numFmtId="0" fontId="7" fillId="63" borderId="1" applyNumberFormat="0" applyProtection="0">
      <alignment horizontal="left"/>
    </xf>
    <xf numFmtId="49" fontId="8" fillId="0" borderId="1" applyFill="0" applyProtection="0">
      <alignment horizontal="right"/>
    </xf>
    <xf numFmtId="0" fontId="87" fillId="65"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7" fillId="63" borderId="1" applyNumberFormat="0" applyProtection="0">
      <alignment horizontal="right"/>
    </xf>
    <xf numFmtId="0" fontId="86" fillId="63" borderId="0" applyNumberFormat="0" applyBorder="0" applyProtection="0">
      <alignment horizontal="left"/>
    </xf>
    <xf numFmtId="0" fontId="7" fillId="63" borderId="1" applyNumberFormat="0" applyProtection="0">
      <alignment horizontal="left"/>
    </xf>
    <xf numFmtId="49" fontId="8" fillId="0" borderId="1" applyFill="0" applyProtection="0">
      <alignment horizontal="right"/>
    </xf>
    <xf numFmtId="0" fontId="87" fillId="65"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7" fillId="63" borderId="1" applyNumberFormat="0" applyProtection="0">
      <alignment horizontal="righ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7" fillId="63" borderId="1" applyNumberFormat="0" applyProtection="0">
      <alignment horizontal="right"/>
    </xf>
    <xf numFmtId="0" fontId="86" fillId="63" borderId="0" applyNumberFormat="0" applyBorder="0" applyProtection="0">
      <alignment horizontal="left"/>
    </xf>
    <xf numFmtId="0" fontId="7" fillId="63" borderId="1" applyNumberFormat="0" applyProtection="0">
      <alignment horizontal="left"/>
    </xf>
    <xf numFmtId="49" fontId="8" fillId="0" borderId="1" applyFill="0" applyProtection="0">
      <alignment horizontal="right"/>
    </xf>
    <xf numFmtId="0" fontId="87" fillId="65"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7" fillId="63" borderId="1" applyNumberFormat="0" applyProtection="0">
      <alignment horizontal="right"/>
    </xf>
    <xf numFmtId="0" fontId="86" fillId="63" borderId="0" applyNumberFormat="0" applyBorder="0" applyProtection="0">
      <alignment horizontal="left"/>
    </xf>
    <xf numFmtId="0" fontId="7" fillId="63" borderId="1" applyNumberFormat="0" applyProtection="0">
      <alignment horizontal="left"/>
    </xf>
    <xf numFmtId="49" fontId="8" fillId="0" borderId="1" applyFill="0" applyProtection="0">
      <alignment horizontal="right"/>
    </xf>
    <xf numFmtId="0" fontId="87" fillId="65"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7" fillId="63" borderId="1" applyNumberFormat="0" applyProtection="0">
      <alignment horizontal="right"/>
    </xf>
    <xf numFmtId="0" fontId="86" fillId="63" borderId="0" applyNumberFormat="0" applyBorder="0" applyProtection="0">
      <alignment horizontal="left"/>
    </xf>
    <xf numFmtId="0" fontId="7" fillId="63" borderId="1" applyNumberFormat="0" applyProtection="0">
      <alignment horizontal="left"/>
    </xf>
    <xf numFmtId="49" fontId="8" fillId="0" borderId="1" applyFill="0" applyProtection="0">
      <alignment horizontal="right"/>
    </xf>
    <xf numFmtId="0" fontId="87" fillId="65"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26" fillId="0" borderId="11" applyNumberFormat="0" applyFill="0" applyAlignment="0" applyProtection="0"/>
    <xf numFmtId="0" fontId="26" fillId="0" borderId="11" applyNumberFormat="0" applyFill="0" applyAlignment="0" applyProtection="0"/>
    <xf numFmtId="0" fontId="14" fillId="21" borderId="2" applyNumberFormat="0" applyAlignment="0" applyProtection="0"/>
    <xf numFmtId="43" fontId="8"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5" fontId="8" fillId="0" borderId="0" applyFont="0" applyFill="0" applyBorder="0" applyAlignment="0" applyProtection="0"/>
    <xf numFmtId="0" fontId="33" fillId="0" borderId="5">
      <alignment horizontal="left" vertical="center" wrapText="1" indent="2"/>
    </xf>
    <xf numFmtId="0" fontId="33" fillId="0" borderId="5">
      <alignment horizontal="left" vertical="center" wrapText="1" indent="2"/>
    </xf>
    <xf numFmtId="0" fontId="33" fillId="0" borderId="5">
      <alignment horizontal="left" vertical="center" wrapText="1" indent="2"/>
    </xf>
    <xf numFmtId="0" fontId="33" fillId="0" borderId="5">
      <alignment horizontal="left" vertical="center" wrapText="1" indent="2"/>
    </xf>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71" fontId="32" fillId="0" borderId="0" applyFont="0" applyFill="0" applyBorder="0" applyAlignment="0" applyProtection="0"/>
    <xf numFmtId="171"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0" fontId="80" fillId="0" borderId="0" applyNumberFormat="0" applyFill="0" applyBorder="0" applyAlignment="0" applyProtection="0"/>
    <xf numFmtId="0" fontId="21" fillId="7" borderId="2" applyNumberFormat="0" applyAlignment="0" applyProtection="0"/>
    <xf numFmtId="0" fontId="21" fillId="7" borderId="2" applyNumberFormat="0" applyAlignment="0" applyProtection="0"/>
    <xf numFmtId="0" fontId="21" fillId="7" borderId="2" applyNumberFormat="0" applyAlignment="0" applyProtection="0"/>
    <xf numFmtId="0" fontId="21" fillId="7" borderId="2" applyNumberFormat="0" applyAlignment="0" applyProtection="0"/>
    <xf numFmtId="0" fontId="21" fillId="7" borderId="2" applyNumberFormat="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8" fillId="0" borderId="0"/>
    <xf numFmtId="0" fontId="8" fillId="25" borderId="9" applyNumberFormat="0" applyFont="0" applyAlignment="0" applyProtection="0"/>
    <xf numFmtId="0" fontId="8" fillId="25" borderId="9" applyNumberFormat="0" applyFont="0" applyAlignment="0" applyProtection="0"/>
    <xf numFmtId="0" fontId="32" fillId="25" borderId="9" applyNumberFormat="0" applyFont="0" applyAlignment="0" applyProtection="0"/>
    <xf numFmtId="0" fontId="32" fillId="25" borderId="9" applyNumberFormat="0" applyFont="0" applyAlignment="0" applyProtection="0"/>
    <xf numFmtId="0" fontId="32" fillId="25" borderId="9" applyNumberFormat="0" applyFont="0" applyAlignment="0" applyProtection="0"/>
    <xf numFmtId="0" fontId="32"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32" fillId="25" borderId="9" applyNumberFormat="0" applyFont="0" applyAlignment="0" applyProtection="0"/>
    <xf numFmtId="0" fontId="32" fillId="25" borderId="9" applyNumberFormat="0" applyFont="0" applyAlignment="0" applyProtection="0"/>
    <xf numFmtId="0" fontId="32" fillId="25" borderId="9" applyNumberFormat="0" applyFont="0" applyAlignment="0" applyProtection="0"/>
    <xf numFmtId="0" fontId="32"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0" fontId="24" fillId="21" borderId="10" applyNumberFormat="0" applyAlignment="0" applyProtection="0"/>
    <xf numFmtId="0" fontId="24" fillId="21" borderId="10" applyNumberFormat="0" applyAlignment="0" applyProtection="0"/>
    <xf numFmtId="0" fontId="24" fillId="21" borderId="10" applyNumberFormat="0" applyAlignment="0" applyProtection="0"/>
    <xf numFmtId="9" fontId="3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0" fontId="3" fillId="0" borderId="0"/>
    <xf numFmtId="176" fontId="8" fillId="0" borderId="0"/>
    <xf numFmtId="176" fontId="8" fillId="0" borderId="0"/>
    <xf numFmtId="3" fontId="8" fillId="67" borderId="63" applyFont="0" applyFill="0" applyBorder="0" applyAlignment="0" applyProtection="0"/>
    <xf numFmtId="3" fontId="8" fillId="67" borderId="63" applyFont="0" applyFill="0" applyBorder="0" applyAlignment="0" applyProtection="0"/>
    <xf numFmtId="0" fontId="8" fillId="0" borderId="0" applyNumberFormat="0" applyFont="0" applyFill="0" applyBorder="0" applyProtection="0">
      <alignment horizontal="left" vertical="center" indent="5"/>
    </xf>
    <xf numFmtId="3" fontId="92" fillId="68" borderId="63" applyNumberFormat="0" applyBorder="0" applyAlignment="0" applyProtection="0"/>
    <xf numFmtId="0" fontId="90" fillId="67" borderId="63" applyNumberFormat="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32"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2"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0"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0" fontId="21" fillId="7" borderId="83" applyNumberFormat="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77" fontId="93" fillId="69" borderId="0" applyNumberFormat="0" applyBorder="0" applyAlignment="0" applyProtection="0">
      <alignment horizontal="center" vertical="top" wrapText="1"/>
    </xf>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3" fillId="0" borderId="0"/>
    <xf numFmtId="0" fontId="8" fillId="0" borderId="0"/>
    <xf numFmtId="0" fontId="8" fillId="0" borderId="0"/>
    <xf numFmtId="0" fontId="3" fillId="0" borderId="0"/>
    <xf numFmtId="0" fontId="29" fillId="0" borderId="0"/>
    <xf numFmtId="0" fontId="8" fillId="0" borderId="0"/>
    <xf numFmtId="0" fontId="8" fillId="0" borderId="0"/>
    <xf numFmtId="0" fontId="8" fillId="0" borderId="0"/>
    <xf numFmtId="0" fontId="3" fillId="0" borderId="0"/>
    <xf numFmtId="0" fontId="8" fillId="0" borderId="0"/>
    <xf numFmtId="0" fontId="3" fillId="0" borderId="0"/>
    <xf numFmtId="0" fontId="3" fillId="0" borderId="0"/>
    <xf numFmtId="0" fontId="8" fillId="0" borderId="0"/>
    <xf numFmtId="0" fontId="3" fillId="0" borderId="0"/>
    <xf numFmtId="0" fontId="8" fillId="0" borderId="0"/>
    <xf numFmtId="0" fontId="3" fillId="0" borderId="0"/>
    <xf numFmtId="0" fontId="3" fillId="0" borderId="0"/>
    <xf numFmtId="0" fontId="3" fillId="0" borderId="0"/>
    <xf numFmtId="0" fontId="8" fillId="24" borderId="0" applyNumberFormat="0" applyFont="0" applyBorder="0" applyAlignment="0" applyProtection="0"/>
    <xf numFmtId="0" fontId="8" fillId="25" borderId="84" applyNumberFormat="0" applyFont="0" applyAlignment="0" applyProtection="0"/>
    <xf numFmtId="0" fontId="8" fillId="25" borderId="84" applyNumberFormat="0" applyFont="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0" fontId="24" fillId="21" borderId="85" applyNumberFormat="0" applyAlignment="0" applyProtection="0"/>
    <xf numFmtId="0" fontId="94" fillId="70" borderId="0" applyNumberFormat="0" applyAlignment="0" applyProtection="0"/>
    <xf numFmtId="0" fontId="95" fillId="71" borderId="0" applyNumberFormat="0" applyAlignment="0" applyProtection="0"/>
    <xf numFmtId="0" fontId="96" fillId="72" borderId="0" applyNumberFormat="0" applyAlignment="0" applyProtection="0"/>
    <xf numFmtId="177" fontId="91" fillId="73" borderId="0" applyNumberFormat="0" applyFill="0" applyBorder="0" applyAlignment="0">
      <alignment horizontal="center"/>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97" fillId="29" borderId="63" applyNumberFormat="0" applyFill="0" applyBorder="0" applyAlignment="0" applyProtection="0"/>
    <xf numFmtId="0" fontId="98" fillId="29" borderId="63" applyFill="0" applyBorder="0" applyAlignment="0" applyProtection="0"/>
    <xf numFmtId="0" fontId="3" fillId="0" borderId="0"/>
    <xf numFmtId="175" fontId="8" fillId="0" borderId="0" applyFont="0" applyFill="0" applyBorder="0" applyAlignment="0" applyProtection="0"/>
    <xf numFmtId="0" fontId="3" fillId="0" borderId="0"/>
    <xf numFmtId="0" fontId="3" fillId="39" borderId="0" applyNumberFormat="0" applyBorder="0" applyAlignment="0" applyProtection="0"/>
    <xf numFmtId="0" fontId="3" fillId="39"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8" borderId="0" applyNumberFormat="0" applyBorder="0" applyAlignment="0" applyProtection="0"/>
    <xf numFmtId="0" fontId="3" fillId="48" borderId="0" applyNumberFormat="0" applyBorder="0" applyAlignment="0" applyProtection="0"/>
    <xf numFmtId="0" fontId="3" fillId="52" borderId="0" applyNumberFormat="0" applyBorder="0" applyAlignment="0" applyProtection="0"/>
    <xf numFmtId="0" fontId="3" fillId="52" borderId="0" applyNumberFormat="0" applyBorder="0" applyAlignment="0" applyProtection="0"/>
    <xf numFmtId="0" fontId="3" fillId="56" borderId="0" applyNumberFormat="0" applyBorder="0" applyAlignment="0" applyProtection="0"/>
    <xf numFmtId="0" fontId="3" fillId="56"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14" fillId="21" borderId="83" applyNumberFormat="0" applyAlignment="0" applyProtection="0"/>
    <xf numFmtId="0" fontId="14" fillId="21" borderId="83" applyNumberFormat="0" applyAlignment="0" applyProtection="0"/>
    <xf numFmtId="0" fontId="14" fillId="21" borderId="83" applyNumberFormat="0" applyAlignment="0" applyProtection="0"/>
    <xf numFmtId="0" fontId="14" fillId="21" borderId="83" applyNumberFormat="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3" fillId="0" borderId="0" applyFont="0" applyFill="0" applyBorder="0" applyAlignment="0" applyProtection="0"/>
    <xf numFmtId="43" fontId="8" fillId="0" borderId="0" applyFont="0" applyFill="0" applyBorder="0" applyAlignment="0" applyProtection="0"/>
    <xf numFmtId="164" fontId="3" fillId="0" borderId="0" applyFont="0" applyFill="0" applyBorder="0" applyAlignment="0" applyProtection="0"/>
    <xf numFmtId="0" fontId="33" fillId="0" borderId="5">
      <alignment horizontal="left" vertical="center" wrapText="1" indent="2"/>
    </xf>
    <xf numFmtId="0" fontId="33" fillId="0" borderId="5">
      <alignment horizontal="left" vertical="center" wrapText="1" indent="2"/>
    </xf>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72" fontId="8" fillId="0" borderId="0" applyFont="0" applyFill="0" applyBorder="0" applyAlignment="0" applyProtection="0"/>
    <xf numFmtId="171" fontId="32" fillId="0" borderId="0" applyFont="0" applyFill="0" applyBorder="0" applyAlignment="0" applyProtection="0"/>
    <xf numFmtId="171"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0" fontId="99" fillId="33" borderId="0" applyNumberFormat="0" applyBorder="0" applyAlignment="0" applyProtection="0"/>
    <xf numFmtId="0" fontId="100" fillId="0" borderId="0" applyNumberFormat="0" applyFill="0" applyBorder="0" applyAlignment="0" applyProtection="0"/>
    <xf numFmtId="0" fontId="80" fillId="0" borderId="0" applyNumberFormat="0" applyFill="0" applyBorder="0" applyAlignment="0" applyProtection="0"/>
    <xf numFmtId="0" fontId="101" fillId="0" borderId="0" applyNumberFormat="0" applyFill="0" applyBorder="0" applyAlignment="0" applyProtection="0">
      <alignment vertical="top"/>
      <protection locked="0"/>
    </xf>
    <xf numFmtId="0" fontId="21" fillId="7" borderId="83" applyNumberFormat="0" applyAlignment="0" applyProtection="0"/>
    <xf numFmtId="0" fontId="21" fillId="7" borderId="83" applyNumberFormat="0" applyAlignment="0" applyProtection="0"/>
    <xf numFmtId="0" fontId="21" fillId="7" borderId="83" applyNumberFormat="0" applyAlignment="0" applyProtection="0"/>
    <xf numFmtId="0" fontId="21" fillId="7" borderId="83" applyNumberFormat="0" applyAlignment="0" applyProtection="0"/>
    <xf numFmtId="0" fontId="21" fillId="7" borderId="83" applyNumberFormat="0" applyAlignment="0" applyProtection="0"/>
    <xf numFmtId="0" fontId="21" fillId="7" borderId="83" applyNumberFormat="0" applyAlignment="0" applyProtection="0"/>
    <xf numFmtId="164" fontId="29"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02" fillId="34" borderId="0" applyNumberFormat="0" applyBorder="0" applyAlignment="0" applyProtection="0"/>
    <xf numFmtId="0" fontId="42" fillId="0" borderId="0"/>
    <xf numFmtId="0" fontId="3"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3" fillId="0" borderId="0"/>
    <xf numFmtId="0" fontId="4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0" borderId="0"/>
    <xf numFmtId="0" fontId="32" fillId="0" borderId="0"/>
    <xf numFmtId="0" fontId="3" fillId="0" borderId="0"/>
    <xf numFmtId="0" fontId="3" fillId="0" borderId="0"/>
    <xf numFmtId="0" fontId="3" fillId="0" borderId="0"/>
    <xf numFmtId="0" fontId="42" fillId="0" borderId="0"/>
    <xf numFmtId="4" fontId="33" fillId="0" borderId="1" applyFill="0" applyBorder="0" applyProtection="0">
      <alignment horizontal="right" vertical="center"/>
    </xf>
    <xf numFmtId="4" fontId="33" fillId="0" borderId="1" applyFill="0" applyBorder="0" applyProtection="0">
      <alignment horizontal="right" vertical="center"/>
    </xf>
    <xf numFmtId="0" fontId="8"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32" fillId="25" borderId="84" applyNumberFormat="0" applyFont="0" applyAlignment="0" applyProtection="0"/>
    <xf numFmtId="0" fontId="32"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32" fillId="25" borderId="84" applyNumberFormat="0" applyFont="0" applyAlignment="0" applyProtection="0"/>
    <xf numFmtId="0" fontId="32" fillId="25" borderId="84" applyNumberFormat="0" applyFont="0" applyAlignment="0" applyProtection="0"/>
    <xf numFmtId="0" fontId="8" fillId="25" borderId="84" applyNumberFormat="0" applyFont="0" applyAlignment="0" applyProtection="0"/>
    <xf numFmtId="0" fontId="3" fillId="37" borderId="73" applyNumberFormat="0" applyFont="0" applyAlignment="0" applyProtection="0"/>
    <xf numFmtId="0" fontId="3" fillId="37" borderId="73" applyNumberFormat="0" applyFont="0" applyAlignment="0" applyProtection="0"/>
    <xf numFmtId="0" fontId="3" fillId="37" borderId="73" applyNumberFormat="0" applyFont="0" applyAlignment="0" applyProtection="0"/>
    <xf numFmtId="0" fontId="3" fillId="37" borderId="73" applyNumberFormat="0" applyFont="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0" fontId="24" fillId="21" borderId="85" applyNumberFormat="0" applyAlignment="0" applyProtection="0"/>
    <xf numFmtId="0" fontId="24" fillId="21" borderId="85" applyNumberFormat="0" applyAlignment="0" applyProtection="0"/>
    <xf numFmtId="0" fontId="24" fillId="21" borderId="85" applyNumberFormat="0" applyAlignment="0" applyProtection="0"/>
    <xf numFmtId="0" fontId="24" fillId="21" borderId="85" applyNumberFormat="0" applyAlignment="0" applyProtection="0"/>
    <xf numFmtId="0" fontId="24" fillId="21" borderId="85" applyNumberFormat="0" applyAlignment="0" applyProtection="0"/>
    <xf numFmtId="0" fontId="24" fillId="21" borderId="85"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2" fillId="0" borderId="0" applyFont="0" applyFill="0" applyBorder="0" applyAlignment="0" applyProtection="0"/>
    <xf numFmtId="9" fontId="3"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8" fillId="0" borderId="6" applyNumberFormat="0" applyFill="0" applyAlignment="0" applyProtection="0"/>
    <xf numFmtId="0" fontId="19" fillId="0" borderId="7"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6" fillId="0" borderId="89" applyNumberFormat="0" applyFill="0" applyAlignment="0" applyProtection="0"/>
    <xf numFmtId="0" fontId="26" fillId="0" borderId="89" applyNumberFormat="0" applyFill="0" applyAlignment="0" applyProtection="0"/>
    <xf numFmtId="0" fontId="26" fillId="0" borderId="89" applyNumberFormat="0" applyFill="0" applyAlignment="0" applyProtection="0"/>
    <xf numFmtId="0" fontId="26" fillId="0" borderId="89" applyNumberFormat="0" applyFill="0" applyAlignment="0" applyProtection="0"/>
    <xf numFmtId="0" fontId="26" fillId="0" borderId="89" applyNumberFormat="0" applyFill="0" applyAlignment="0" applyProtection="0"/>
    <xf numFmtId="0" fontId="26" fillId="0" borderId="89" applyNumberFormat="0" applyFill="0" applyAlignment="0" applyProtection="0"/>
    <xf numFmtId="0" fontId="26" fillId="0" borderId="89" applyNumberFormat="0" applyFill="0" applyAlignment="0" applyProtection="0"/>
    <xf numFmtId="0" fontId="26" fillId="0" borderId="89" applyNumberFormat="0" applyFill="0" applyAlignment="0" applyProtection="0"/>
    <xf numFmtId="0" fontId="68" fillId="0" borderId="0" applyNumberFormat="0" applyBorder="0" applyAlignment="0"/>
    <xf numFmtId="0" fontId="68" fillId="0" borderId="0" applyNumberFormat="0" applyBorder="0" applyAlignment="0"/>
    <xf numFmtId="0" fontId="68" fillId="0" borderId="0" applyNumberFormat="0" applyBorder="0" applyAlignment="0"/>
    <xf numFmtId="0" fontId="68" fillId="0" borderId="0" applyNumberFormat="0" applyBorder="0" applyAlignment="0"/>
    <xf numFmtId="0" fontId="68" fillId="0" borderId="0" applyNumberFormat="0" applyBorder="0" applyAlignment="0"/>
    <xf numFmtId="0" fontId="68" fillId="0" borderId="0" applyNumberFormat="0" applyBorder="0" applyAlignment="0"/>
    <xf numFmtId="0" fontId="103" fillId="73" borderId="84">
      <alignment vertical="top" wrapText="1"/>
    </xf>
    <xf numFmtId="0" fontId="3" fillId="0" borderId="0"/>
    <xf numFmtId="0" fontId="68" fillId="0" borderId="0" applyNumberFormat="0" applyBorder="0" applyAlignment="0"/>
    <xf numFmtId="43" fontId="3" fillId="0" borderId="0" applyFont="0" applyFill="0" applyBorder="0" applyAlignment="0" applyProtection="0"/>
    <xf numFmtId="9" fontId="3" fillId="0" borderId="0" applyFont="0" applyFill="0" applyBorder="0" applyAlignment="0" applyProtection="0"/>
    <xf numFmtId="0" fontId="103" fillId="73" borderId="84">
      <alignment horizontal="center" vertical="center"/>
    </xf>
    <xf numFmtId="0" fontId="103" fillId="0" borderId="84">
      <alignment horizontal="left" vertical="center" wrapText="1"/>
    </xf>
    <xf numFmtId="0" fontId="14" fillId="21" borderId="83" applyNumberFormat="0" applyAlignment="0" applyProtection="0"/>
    <xf numFmtId="0" fontId="14" fillId="21" borderId="83" applyNumberFormat="0" applyAlignment="0" applyProtection="0"/>
    <xf numFmtId="0" fontId="14" fillId="21" borderId="83" applyNumberFormat="0" applyAlignment="0" applyProtection="0"/>
    <xf numFmtId="0" fontId="14" fillId="21" borderId="83" applyNumberFormat="0" applyAlignment="0" applyProtection="0"/>
    <xf numFmtId="0" fontId="8" fillId="25" borderId="103" applyNumberFormat="0" applyFont="0" applyAlignment="0" applyProtection="0"/>
    <xf numFmtId="0" fontId="21" fillId="7" borderId="83" applyNumberFormat="0" applyAlignment="0" applyProtection="0"/>
    <xf numFmtId="0" fontId="21" fillId="7" borderId="83" applyNumberFormat="0" applyAlignment="0" applyProtection="0"/>
    <xf numFmtId="0" fontId="21" fillId="7" borderId="83" applyNumberFormat="0" applyAlignment="0" applyProtection="0"/>
    <xf numFmtId="0" fontId="21" fillId="7" borderId="83" applyNumberFormat="0" applyAlignment="0" applyProtection="0"/>
    <xf numFmtId="0" fontId="21" fillId="7" borderId="83" applyNumberFormat="0" applyAlignment="0" applyProtection="0"/>
    <xf numFmtId="0" fontId="21" fillId="7" borderId="83" applyNumberFormat="0" applyAlignment="0" applyProtection="0"/>
    <xf numFmtId="0" fontId="21" fillId="7" borderId="83" applyNumberFormat="0" applyAlignment="0" applyProtection="0"/>
    <xf numFmtId="0" fontId="21" fillId="7" borderId="83" applyNumberFormat="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8"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32" fillId="25" borderId="84" applyNumberFormat="0" applyFont="0" applyAlignment="0" applyProtection="0"/>
    <xf numFmtId="0" fontId="32" fillId="25" borderId="84" applyNumberFormat="0" applyFont="0" applyAlignment="0" applyProtection="0"/>
    <xf numFmtId="0" fontId="32" fillId="25" borderId="84" applyNumberFormat="0" applyFont="0" applyAlignment="0" applyProtection="0"/>
    <xf numFmtId="0" fontId="32"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32" fillId="25" borderId="84" applyNumberFormat="0" applyFont="0" applyAlignment="0" applyProtection="0"/>
    <xf numFmtId="0" fontId="32" fillId="25" borderId="84" applyNumberFormat="0" applyFont="0" applyAlignment="0" applyProtection="0"/>
    <xf numFmtId="0" fontId="32" fillId="25" borderId="84" applyNumberFormat="0" applyFont="0" applyAlignment="0" applyProtection="0"/>
    <xf numFmtId="0" fontId="32"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24" fillId="21" borderId="96" applyNumberFormat="0" applyAlignment="0" applyProtection="0"/>
    <xf numFmtId="0" fontId="24" fillId="21" borderId="96" applyNumberFormat="0" applyAlignment="0" applyProtection="0"/>
    <xf numFmtId="0" fontId="24" fillId="21" borderId="96" applyNumberFormat="0" applyAlignment="0" applyProtection="0"/>
    <xf numFmtId="0" fontId="24" fillId="21" borderId="96" applyNumberFormat="0" applyAlignment="0" applyProtection="0"/>
    <xf numFmtId="0" fontId="24" fillId="21" borderId="96" applyNumberFormat="0" applyAlignment="0" applyProtection="0"/>
    <xf numFmtId="0" fontId="24" fillId="21" borderId="96" applyNumberFormat="0" applyAlignment="0" applyProtection="0"/>
    <xf numFmtId="0" fontId="24" fillId="21" borderId="85" applyNumberFormat="0" applyAlignment="0" applyProtection="0"/>
    <xf numFmtId="0" fontId="24" fillId="21" borderId="85" applyNumberFormat="0" applyAlignment="0" applyProtection="0"/>
    <xf numFmtId="0" fontId="24" fillId="21" borderId="85" applyNumberFormat="0" applyAlignment="0" applyProtection="0"/>
    <xf numFmtId="0" fontId="24" fillId="21" borderId="85" applyNumberFormat="0" applyAlignment="0" applyProtection="0"/>
    <xf numFmtId="0" fontId="24" fillId="21" borderId="85" applyNumberFormat="0" applyAlignment="0" applyProtection="0"/>
    <xf numFmtId="0" fontId="24" fillId="21" borderId="85" applyNumberFormat="0" applyAlignment="0" applyProtection="0"/>
    <xf numFmtId="0" fontId="20" fillId="0" borderId="91" applyNumberFormat="0" applyFill="0" applyAlignment="0" applyProtection="0"/>
    <xf numFmtId="0" fontId="20" fillId="0" borderId="91" applyNumberFormat="0" applyFill="0" applyAlignment="0" applyProtection="0"/>
    <xf numFmtId="0" fontId="26" fillId="0" borderId="89" applyNumberFormat="0" applyFill="0" applyAlignment="0" applyProtection="0"/>
    <xf numFmtId="0" fontId="26" fillId="0" borderId="89" applyNumberFormat="0" applyFill="0" applyAlignment="0" applyProtection="0"/>
    <xf numFmtId="0" fontId="1" fillId="0" borderId="0"/>
    <xf numFmtId="43" fontId="11" fillId="0" borderId="0" applyFont="0" applyFill="0" applyBorder="0" applyAlignment="0" applyProtection="0"/>
    <xf numFmtId="43" fontId="1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4" fillId="21" borderId="104" applyNumberFormat="0" applyAlignment="0" applyProtection="0"/>
    <xf numFmtId="0" fontId="21" fillId="7" borderId="94" applyNumberFormat="0" applyAlignment="0" applyProtection="0"/>
    <xf numFmtId="43" fontId="11" fillId="0" borderId="0" applyFont="0" applyFill="0" applyBorder="0" applyAlignment="0" applyProtection="0"/>
    <xf numFmtId="43" fontId="1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25" borderId="95" applyNumberFormat="0" applyFont="0" applyAlignment="0" applyProtection="0"/>
    <xf numFmtId="0" fontId="8" fillId="25" borderId="95" applyNumberFormat="0" applyFont="0" applyAlignment="0" applyProtection="0"/>
    <xf numFmtId="0" fontId="24" fillId="21" borderId="96" applyNumberFormat="0" applyAlignment="0" applyProtection="0"/>
    <xf numFmtId="0" fontId="24" fillId="21" borderId="96" applyNumberFormat="0" applyAlignment="0" applyProtection="0"/>
    <xf numFmtId="0" fontId="24" fillId="21" borderId="96" applyNumberFormat="0" applyAlignment="0" applyProtection="0"/>
    <xf numFmtId="0" fontId="24" fillId="21" borderId="96" applyNumberFormat="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39" borderId="0" applyNumberFormat="0" applyBorder="0" applyAlignment="0" applyProtection="0"/>
    <xf numFmtId="0" fontId="1" fillId="39"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60" borderId="0" applyNumberFormat="0" applyBorder="0" applyAlignment="0" applyProtection="0"/>
    <xf numFmtId="0" fontId="1" fillId="60"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8" fillId="25" borderId="103" applyNumberFormat="0" applyFont="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0" fontId="21" fillId="7" borderId="102" applyNumberFormat="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7" borderId="73" applyNumberFormat="0" applyFont="0" applyAlignment="0" applyProtection="0"/>
    <xf numFmtId="0" fontId="1" fillId="37" borderId="73" applyNumberFormat="0" applyFont="0" applyAlignment="0" applyProtection="0"/>
    <xf numFmtId="0" fontId="1" fillId="37" borderId="73" applyNumberFormat="0" applyFont="0" applyAlignment="0" applyProtection="0"/>
    <xf numFmtId="0" fontId="1" fillId="37" borderId="73" applyNumberFormat="0" applyFont="0" applyAlignment="0" applyProtection="0"/>
    <xf numFmtId="0" fontId="24" fillId="21" borderId="96" applyNumberFormat="0" applyAlignment="0" applyProtection="0"/>
    <xf numFmtId="0" fontId="24" fillId="21" borderId="96"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97" applyNumberFormat="0" applyFill="0" applyAlignment="0" applyProtection="0"/>
    <xf numFmtId="0" fontId="18" fillId="0" borderId="97" applyNumberFormat="0" applyFill="0" applyAlignment="0" applyProtection="0"/>
    <xf numFmtId="0" fontId="19" fillId="0" borderId="98" applyNumberFormat="0" applyFill="0" applyAlignment="0" applyProtection="0"/>
    <xf numFmtId="0" fontId="19" fillId="0" borderId="98" applyNumberFormat="0" applyFill="0" applyAlignment="0" applyProtection="0"/>
    <xf numFmtId="0" fontId="20" fillId="0" borderId="91" applyNumberFormat="0" applyFill="0" applyAlignment="0" applyProtection="0"/>
    <xf numFmtId="0" fontId="20" fillId="0" borderId="91" applyNumberFormat="0" applyFill="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4" fillId="21" borderId="102" applyNumberFormat="0" applyAlignment="0" applyProtection="0"/>
    <xf numFmtId="0" fontId="14" fillId="21" borderId="102" applyNumberFormat="0" applyAlignment="0" applyProtection="0"/>
    <xf numFmtId="0" fontId="14" fillId="21" borderId="102" applyNumberFormat="0" applyAlignment="0" applyProtection="0"/>
    <xf numFmtId="0" fontId="14" fillId="21" borderId="102" applyNumberFormat="0" applyAlignment="0" applyProtection="0"/>
    <xf numFmtId="0" fontId="21" fillId="7" borderId="102" applyNumberFormat="0" applyAlignment="0" applyProtection="0"/>
    <xf numFmtId="0" fontId="21" fillId="7" borderId="102" applyNumberFormat="0" applyAlignment="0" applyProtection="0"/>
    <xf numFmtId="0" fontId="21" fillId="7" borderId="102" applyNumberFormat="0" applyAlignment="0" applyProtection="0"/>
    <xf numFmtId="0" fontId="21" fillId="7" borderId="102" applyNumberFormat="0" applyAlignment="0" applyProtection="0"/>
    <xf numFmtId="0" fontId="21" fillId="7" borderId="102" applyNumberFormat="0" applyAlignment="0" applyProtection="0"/>
    <xf numFmtId="0" fontId="21" fillId="7" borderId="102" applyNumberFormat="0" applyAlignment="0" applyProtection="0"/>
    <xf numFmtId="0" fontId="8" fillId="25" borderId="103" applyNumberFormat="0" applyFont="0" applyAlignment="0" applyProtection="0"/>
    <xf numFmtId="0" fontId="8" fillId="25" borderId="103" applyNumberFormat="0" applyFont="0" applyAlignment="0" applyProtection="0"/>
    <xf numFmtId="0" fontId="8" fillId="25" borderId="103" applyNumberFormat="0" applyFont="0" applyAlignment="0" applyProtection="0"/>
    <xf numFmtId="0" fontId="32" fillId="25" borderId="103" applyNumberFormat="0" applyFont="0" applyAlignment="0" applyProtection="0"/>
    <xf numFmtId="0" fontId="32" fillId="25" borderId="103" applyNumberFormat="0" applyFont="0" applyAlignment="0" applyProtection="0"/>
    <xf numFmtId="0" fontId="8" fillId="25" borderId="103" applyNumberFormat="0" applyFont="0" applyAlignment="0" applyProtection="0"/>
    <xf numFmtId="0" fontId="8" fillId="25" borderId="103" applyNumberFormat="0" applyFont="0" applyAlignment="0" applyProtection="0"/>
    <xf numFmtId="0" fontId="8" fillId="25" borderId="103" applyNumberFormat="0" applyFont="0" applyAlignment="0" applyProtection="0"/>
    <xf numFmtId="0" fontId="8" fillId="25" borderId="103" applyNumberFormat="0" applyFont="0" applyAlignment="0" applyProtection="0"/>
    <xf numFmtId="0" fontId="8" fillId="25" borderId="103" applyNumberFormat="0" applyFont="0" applyAlignment="0" applyProtection="0"/>
    <xf numFmtId="0" fontId="8" fillId="25" borderId="103" applyNumberFormat="0" applyFont="0" applyAlignment="0" applyProtection="0"/>
    <xf numFmtId="0" fontId="8" fillId="25" borderId="103" applyNumberFormat="0" applyFont="0" applyAlignment="0" applyProtection="0"/>
    <xf numFmtId="0" fontId="8" fillId="25" borderId="103" applyNumberFormat="0" applyFont="0" applyAlignment="0" applyProtection="0"/>
    <xf numFmtId="0" fontId="32" fillId="25" borderId="103" applyNumberFormat="0" applyFont="0" applyAlignment="0" applyProtection="0"/>
    <xf numFmtId="0" fontId="32" fillId="25" borderId="103" applyNumberFormat="0" applyFont="0" applyAlignment="0" applyProtection="0"/>
    <xf numFmtId="0" fontId="8" fillId="25" borderId="103" applyNumberFormat="0" applyFont="0" applyAlignment="0" applyProtection="0"/>
    <xf numFmtId="0" fontId="24" fillId="21" borderId="104" applyNumberFormat="0" applyAlignment="0" applyProtection="0"/>
    <xf numFmtId="0" fontId="24" fillId="21" borderId="104" applyNumberFormat="0" applyAlignment="0" applyProtection="0"/>
    <xf numFmtId="0" fontId="24" fillId="21" borderId="104" applyNumberFormat="0" applyAlignment="0" applyProtection="0"/>
    <xf numFmtId="0" fontId="24" fillId="21" borderId="104" applyNumberFormat="0" applyAlignment="0" applyProtection="0"/>
    <xf numFmtId="0" fontId="24" fillId="21" borderId="104" applyNumberFormat="0" applyAlignment="0" applyProtection="0"/>
    <xf numFmtId="0" fontId="24" fillId="21" borderId="104" applyNumberFormat="0" applyAlignment="0" applyProtection="0"/>
    <xf numFmtId="0" fontId="26" fillId="0" borderId="105" applyNumberFormat="0" applyFill="0" applyAlignment="0" applyProtection="0"/>
    <xf numFmtId="0" fontId="26" fillId="0" borderId="105" applyNumberFormat="0" applyFill="0" applyAlignment="0" applyProtection="0"/>
    <xf numFmtId="0" fontId="26" fillId="0" borderId="105" applyNumberFormat="0" applyFill="0" applyAlignment="0" applyProtection="0"/>
    <xf numFmtId="0" fontId="26" fillId="0" borderId="105" applyNumberFormat="0" applyFill="0" applyAlignment="0" applyProtection="0"/>
    <xf numFmtId="0" fontId="26" fillId="0" borderId="105" applyNumberFormat="0" applyFill="0" applyAlignment="0" applyProtection="0"/>
    <xf numFmtId="0" fontId="26" fillId="0" borderId="105" applyNumberFormat="0" applyFill="0" applyAlignment="0" applyProtection="0"/>
    <xf numFmtId="0" fontId="26" fillId="0" borderId="105" applyNumberFormat="0" applyFill="0" applyAlignment="0" applyProtection="0"/>
    <xf numFmtId="0" fontId="26" fillId="0" borderId="105" applyNumberFormat="0" applyFill="0" applyAlignment="0" applyProtection="0"/>
    <xf numFmtId="0" fontId="103" fillId="73" borderId="103">
      <alignment vertical="top" wrapText="1"/>
    </xf>
    <xf numFmtId="0" fontId="103" fillId="73" borderId="103">
      <alignment horizontal="center" vertical="center"/>
    </xf>
    <xf numFmtId="0" fontId="103" fillId="0" borderId="103">
      <alignment horizontal="left" vertical="center" wrapText="1"/>
    </xf>
  </cellStyleXfs>
  <cellXfs count="187">
    <xf numFmtId="0" fontId="0" fillId="0" borderId="0" xfId="0"/>
    <xf numFmtId="0" fontId="39" fillId="0" borderId="0" xfId="763"/>
    <xf numFmtId="0" fontId="39" fillId="0" borderId="12" xfId="763" applyBorder="1"/>
    <xf numFmtId="2" fontId="39" fillId="0" borderId="0" xfId="763" applyNumberFormat="1"/>
    <xf numFmtId="0" fontId="39" fillId="30" borderId="0" xfId="763" applyFill="1"/>
    <xf numFmtId="0" fontId="39" fillId="0" borderId="13" xfId="763" applyBorder="1"/>
    <xf numFmtId="0" fontId="8" fillId="26" borderId="14" xfId="763" applyFont="1" applyFill="1" applyBorder="1"/>
    <xf numFmtId="0" fontId="7" fillId="27" borderId="14" xfId="763" applyFont="1" applyFill="1" applyBorder="1"/>
    <xf numFmtId="0" fontId="7" fillId="26" borderId="14" xfId="763" applyFont="1" applyFill="1" applyBorder="1"/>
    <xf numFmtId="0" fontId="7" fillId="0" borderId="0" xfId="763" applyFont="1" applyAlignment="1">
      <alignment horizontal="center"/>
    </xf>
    <xf numFmtId="0" fontId="9" fillId="0" borderId="0" xfId="763" applyFont="1"/>
    <xf numFmtId="0" fontId="39" fillId="0" borderId="64" xfId="763" applyBorder="1"/>
    <xf numFmtId="0" fontId="39" fillId="0" borderId="65" xfId="763" applyBorder="1"/>
    <xf numFmtId="0" fontId="39" fillId="0" borderId="15" xfId="763" applyBorder="1"/>
    <xf numFmtId="2" fontId="39" fillId="0" borderId="16" xfId="763" applyNumberFormat="1" applyBorder="1"/>
    <xf numFmtId="0" fontId="39" fillId="0" borderId="16" xfId="763" applyBorder="1"/>
    <xf numFmtId="0" fontId="39" fillId="0" borderId="17" xfId="763" applyBorder="1"/>
    <xf numFmtId="2" fontId="39" fillId="0" borderId="0" xfId="763" applyNumberFormat="1" applyBorder="1"/>
    <xf numFmtId="0" fontId="39" fillId="0" borderId="0" xfId="763" applyBorder="1"/>
    <xf numFmtId="0" fontId="39" fillId="0" borderId="18" xfId="763" applyBorder="1"/>
    <xf numFmtId="0" fontId="39" fillId="0" borderId="19" xfId="763" applyBorder="1"/>
    <xf numFmtId="0" fontId="39" fillId="0" borderId="20" xfId="763" applyBorder="1"/>
    <xf numFmtId="2" fontId="45" fillId="0" borderId="21" xfId="763" applyNumberFormat="1" applyFont="1" applyBorder="1"/>
    <xf numFmtId="2" fontId="39" fillId="0" borderId="22" xfId="763" applyNumberFormat="1" applyBorder="1"/>
    <xf numFmtId="2" fontId="45" fillId="0" borderId="22" xfId="763" applyNumberFormat="1" applyFont="1" applyBorder="1"/>
    <xf numFmtId="0" fontId="39" fillId="0" borderId="22" xfId="763" applyBorder="1"/>
    <xf numFmtId="0" fontId="46" fillId="0" borderId="23" xfId="763" applyFont="1" applyBorder="1"/>
    <xf numFmtId="2" fontId="45" fillId="0" borderId="24" xfId="763" applyNumberFormat="1" applyFont="1" applyBorder="1"/>
    <xf numFmtId="2" fontId="39" fillId="0" borderId="25" xfId="763" applyNumberFormat="1" applyBorder="1"/>
    <xf numFmtId="2" fontId="45" fillId="0" borderId="25" xfId="763" applyNumberFormat="1" applyFont="1" applyBorder="1"/>
    <xf numFmtId="0" fontId="39" fillId="0" borderId="25" xfId="763" applyBorder="1"/>
    <xf numFmtId="0" fontId="46" fillId="0" borderId="26" xfId="763" applyFont="1" applyBorder="1"/>
    <xf numFmtId="2" fontId="45" fillId="0" borderId="27" xfId="763" applyNumberFormat="1" applyFont="1" applyBorder="1"/>
    <xf numFmtId="2" fontId="39" fillId="0" borderId="28" xfId="763" applyNumberFormat="1" applyBorder="1"/>
    <xf numFmtId="2" fontId="45" fillId="0" borderId="28" xfId="763" applyNumberFormat="1" applyFont="1" applyBorder="1"/>
    <xf numFmtId="0" fontId="39" fillId="0" borderId="28" xfId="763" applyBorder="1"/>
    <xf numFmtId="0" fontId="46" fillId="0" borderId="29" xfId="763" applyFont="1" applyBorder="1"/>
    <xf numFmtId="0" fontId="39" fillId="0" borderId="30" xfId="763" applyBorder="1"/>
    <xf numFmtId="0" fontId="39" fillId="0" borderId="31" xfId="763" applyBorder="1"/>
    <xf numFmtId="0" fontId="39" fillId="0" borderId="32" xfId="763" applyBorder="1"/>
    <xf numFmtId="9" fontId="39" fillId="0" borderId="0" xfId="1282" applyFont="1"/>
    <xf numFmtId="2" fontId="47" fillId="0" borderId="21" xfId="763" applyNumberFormat="1" applyFont="1" applyBorder="1" applyAlignment="1">
      <alignment horizontal="center"/>
    </xf>
    <xf numFmtId="2" fontId="48" fillId="0" borderId="22" xfId="763" applyNumberFormat="1" applyFont="1" applyBorder="1" applyAlignment="1">
      <alignment horizontal="center"/>
    </xf>
    <xf numFmtId="2" fontId="48" fillId="0" borderId="33" xfId="763" applyNumberFormat="1" applyFont="1" applyBorder="1" applyAlignment="1">
      <alignment horizontal="center"/>
    </xf>
    <xf numFmtId="0" fontId="48" fillId="0" borderId="34" xfId="763" applyFont="1" applyBorder="1"/>
    <xf numFmtId="2" fontId="47" fillId="0" borderId="35" xfId="763" applyNumberFormat="1" applyFont="1" applyBorder="1" applyAlignment="1">
      <alignment horizontal="center"/>
    </xf>
    <xf numFmtId="2" fontId="48" fillId="0" borderId="1" xfId="763" applyNumberFormat="1" applyFont="1" applyBorder="1" applyAlignment="1">
      <alignment horizontal="center"/>
    </xf>
    <xf numFmtId="2" fontId="48" fillId="0" borderId="36" xfId="763" applyNumberFormat="1" applyFont="1" applyBorder="1" applyAlignment="1">
      <alignment horizontal="center"/>
    </xf>
    <xf numFmtId="0" fontId="48" fillId="0" borderId="37" xfId="763" applyFont="1" applyBorder="1"/>
    <xf numFmtId="2" fontId="47" fillId="0" borderId="24" xfId="763" applyNumberFormat="1" applyFont="1" applyBorder="1" applyAlignment="1">
      <alignment horizontal="center"/>
    </xf>
    <xf numFmtId="2" fontId="48" fillId="0" borderId="25" xfId="763" applyNumberFormat="1" applyFont="1" applyBorder="1" applyAlignment="1">
      <alignment horizontal="center"/>
    </xf>
    <xf numFmtId="2" fontId="48" fillId="0" borderId="38" xfId="763" applyNumberFormat="1" applyFont="1" applyBorder="1" applyAlignment="1">
      <alignment horizontal="center"/>
    </xf>
    <xf numFmtId="0" fontId="48" fillId="0" borderId="39" xfId="763" applyFont="1" applyBorder="1"/>
    <xf numFmtId="0" fontId="48" fillId="0" borderId="40" xfId="763" applyFont="1" applyBorder="1"/>
    <xf numFmtId="0" fontId="48" fillId="0" borderId="32" xfId="763" applyFont="1" applyBorder="1"/>
    <xf numFmtId="0" fontId="48" fillId="0" borderId="41" xfId="763" applyFont="1" applyBorder="1"/>
    <xf numFmtId="0" fontId="48" fillId="0" borderId="42" xfId="763" applyFont="1" applyBorder="1"/>
    <xf numFmtId="0" fontId="48" fillId="0" borderId="43" xfId="763" applyFont="1" applyBorder="1"/>
    <xf numFmtId="0" fontId="48" fillId="0" borderId="0" xfId="763" applyFont="1"/>
    <xf numFmtId="0" fontId="39" fillId="0" borderId="66" xfId="763" applyBorder="1"/>
    <xf numFmtId="0" fontId="39" fillId="0" borderId="0" xfId="763" applyFill="1" applyBorder="1"/>
    <xf numFmtId="0" fontId="39" fillId="0" borderId="0" xfId="763" applyFill="1"/>
    <xf numFmtId="0" fontId="39" fillId="0" borderId="66" xfId="763" applyFill="1" applyBorder="1"/>
    <xf numFmtId="0" fontId="39" fillId="31" borderId="0" xfId="763" applyFill="1" applyAlignment="1">
      <alignment horizontal="center"/>
    </xf>
    <xf numFmtId="0" fontId="39" fillId="32" borderId="0" xfId="763" applyFill="1" applyAlignment="1">
      <alignment horizontal="center"/>
    </xf>
    <xf numFmtId="0" fontId="39" fillId="0" borderId="44" xfId="763" applyBorder="1"/>
    <xf numFmtId="0" fontId="39" fillId="0" borderId="45" xfId="763" applyBorder="1"/>
    <xf numFmtId="0" fontId="39" fillId="0" borderId="45" xfId="763" applyBorder="1" applyAlignment="1">
      <alignment horizontal="center"/>
    </xf>
    <xf numFmtId="0" fontId="39" fillId="31" borderId="0" xfId="763" applyFill="1"/>
    <xf numFmtId="0" fontId="39" fillId="0" borderId="46" xfId="763" applyBorder="1"/>
    <xf numFmtId="0" fontId="39" fillId="0" borderId="47" xfId="763" applyBorder="1"/>
    <xf numFmtId="0" fontId="39" fillId="0" borderId="47" xfId="763" applyBorder="1" applyAlignment="1">
      <alignment horizontal="center"/>
    </xf>
    <xf numFmtId="0" fontId="39" fillId="32" borderId="0" xfId="763" applyFill="1"/>
    <xf numFmtId="0" fontId="39" fillId="0" borderId="48" xfId="763" applyBorder="1"/>
    <xf numFmtId="0" fontId="39" fillId="0" borderId="49" xfId="763" applyBorder="1"/>
    <xf numFmtId="0" fontId="39" fillId="0" borderId="50" xfId="763" applyBorder="1"/>
    <xf numFmtId="0" fontId="39" fillId="0" borderId="51" xfId="763" applyBorder="1"/>
    <xf numFmtId="0" fontId="39" fillId="0" borderId="52" xfId="763" applyBorder="1"/>
    <xf numFmtId="0" fontId="0" fillId="0" borderId="0" xfId="0" applyFill="1" applyBorder="1"/>
    <xf numFmtId="0" fontId="0" fillId="0" borderId="0" xfId="0" applyBorder="1"/>
    <xf numFmtId="2" fontId="0" fillId="0" borderId="0" xfId="0" applyNumberFormat="1" applyBorder="1"/>
    <xf numFmtId="0" fontId="7" fillId="0" borderId="0" xfId="763" applyFont="1" applyFill="1" applyBorder="1"/>
    <xf numFmtId="0" fontId="8" fillId="0" borderId="0" xfId="763" applyFont="1" applyFill="1" applyBorder="1"/>
    <xf numFmtId="0" fontId="49" fillId="0" borderId="0" xfId="763" applyFont="1"/>
    <xf numFmtId="2" fontId="51" fillId="0" borderId="0" xfId="0" applyNumberFormat="1" applyFont="1" applyBorder="1"/>
    <xf numFmtId="2" fontId="37" fillId="0" borderId="0" xfId="0" applyNumberFormat="1" applyFont="1" applyFill="1" applyBorder="1"/>
    <xf numFmtId="168" fontId="39" fillId="0" borderId="0" xfId="763" applyNumberFormat="1"/>
    <xf numFmtId="0" fontId="52" fillId="0" borderId="0" xfId="0" applyFont="1" applyAlignment="1">
      <alignment horizontal="left"/>
    </xf>
    <xf numFmtId="2" fontId="51" fillId="0" borderId="0" xfId="0" applyNumberFormat="1" applyFont="1" applyAlignment="1">
      <alignment horizontal="center"/>
    </xf>
    <xf numFmtId="167" fontId="8" fillId="0" borderId="0" xfId="763" applyNumberFormat="1" applyFont="1" applyFill="1" applyBorder="1"/>
    <xf numFmtId="167" fontId="39" fillId="0" borderId="0" xfId="763" applyNumberFormat="1"/>
    <xf numFmtId="167" fontId="39" fillId="0" borderId="13" xfId="763" applyNumberFormat="1" applyBorder="1"/>
    <xf numFmtId="167" fontId="39" fillId="0" borderId="0" xfId="763" applyNumberFormat="1" applyBorder="1"/>
    <xf numFmtId="167" fontId="39" fillId="0" borderId="12" xfId="763" applyNumberFormat="1" applyBorder="1"/>
    <xf numFmtId="0" fontId="44" fillId="0" borderId="0" xfId="763" applyFont="1"/>
    <xf numFmtId="0" fontId="7" fillId="62" borderId="14" xfId="1981" applyFont="1" applyFill="1" applyBorder="1"/>
    <xf numFmtId="0" fontId="7" fillId="0" borderId="0" xfId="759" applyFont="1"/>
    <xf numFmtId="0" fontId="8" fillId="0" borderId="0" xfId="759"/>
    <xf numFmtId="14" fontId="8" fillId="0" borderId="0" xfId="759" applyNumberFormat="1" applyFont="1" applyAlignment="1">
      <alignment horizontal="left"/>
    </xf>
    <xf numFmtId="0" fontId="8" fillId="0" borderId="0" xfId="759" applyFont="1" applyAlignment="1">
      <alignment horizontal="left"/>
    </xf>
    <xf numFmtId="0" fontId="85" fillId="0" borderId="0" xfId="761" applyFont="1"/>
    <xf numFmtId="0" fontId="42" fillId="0" borderId="0" xfId="761"/>
    <xf numFmtId="0" fontId="44" fillId="0" borderId="0" xfId="761" applyFont="1"/>
    <xf numFmtId="0" fontId="44" fillId="0" borderId="13" xfId="761" applyFont="1" applyBorder="1"/>
    <xf numFmtId="0" fontId="44" fillId="64" borderId="0" xfId="761" applyFont="1" applyFill="1"/>
    <xf numFmtId="0" fontId="8" fillId="0" borderId="0" xfId="761" applyFont="1"/>
    <xf numFmtId="0" fontId="88" fillId="66" borderId="0" xfId="761" applyFont="1" applyFill="1"/>
    <xf numFmtId="0" fontId="39" fillId="0" borderId="77" xfId="763" applyBorder="1"/>
    <xf numFmtId="0" fontId="4" fillId="0" borderId="77" xfId="763" applyFont="1" applyBorder="1"/>
    <xf numFmtId="0" fontId="3" fillId="0" borderId="0" xfId="763" applyFont="1"/>
    <xf numFmtId="2" fontId="37" fillId="0" borderId="88" xfId="0" applyNumberFormat="1" applyFont="1" applyFill="1" applyBorder="1"/>
    <xf numFmtId="2" fontId="37" fillId="0" borderId="87" xfId="0" applyNumberFormat="1" applyFont="1" applyFill="1" applyBorder="1"/>
    <xf numFmtId="0" fontId="50" fillId="0" borderId="82" xfId="763" applyFont="1" applyBorder="1"/>
    <xf numFmtId="2" fontId="37" fillId="0" borderId="86" xfId="0" applyNumberFormat="1" applyFont="1" applyFill="1" applyBorder="1"/>
    <xf numFmtId="0" fontId="50" fillId="0" borderId="81" xfId="763" applyFont="1" applyBorder="1"/>
    <xf numFmtId="0" fontId="37" fillId="0" borderId="80" xfId="0" applyFont="1" applyBorder="1"/>
    <xf numFmtId="0" fontId="37" fillId="0" borderId="78" xfId="0" applyFont="1" applyFill="1" applyBorder="1"/>
    <xf numFmtId="0" fontId="50" fillId="0" borderId="79" xfId="763" applyFont="1" applyBorder="1"/>
    <xf numFmtId="0" fontId="2" fillId="0" borderId="0" xfId="763" applyFont="1"/>
    <xf numFmtId="0" fontId="2" fillId="0" borderId="90" xfId="763" applyFont="1" applyBorder="1"/>
    <xf numFmtId="0" fontId="104" fillId="0" borderId="0" xfId="0" applyFont="1" applyFill="1" applyBorder="1"/>
    <xf numFmtId="0" fontId="68" fillId="0" borderId="0" xfId="0" applyFont="1" applyFill="1" applyBorder="1"/>
    <xf numFmtId="1" fontId="68" fillId="0" borderId="0" xfId="0" applyNumberFormat="1" applyFont="1" applyFill="1" applyBorder="1"/>
    <xf numFmtId="1" fontId="68" fillId="0" borderId="0" xfId="0" applyNumberFormat="1" applyFont="1" applyFill="1" applyBorder="1" applyAlignment="1">
      <alignment horizontal="right"/>
    </xf>
    <xf numFmtId="1" fontId="104" fillId="0" borderId="0" xfId="0" applyNumberFormat="1" applyFont="1" applyFill="1" applyBorder="1" applyAlignment="1">
      <alignment horizontal="right"/>
    </xf>
    <xf numFmtId="0" fontId="106" fillId="0" borderId="0" xfId="4422" applyFont="1" applyFill="1" applyBorder="1"/>
    <xf numFmtId="0" fontId="8" fillId="0" borderId="0" xfId="4422" applyFont="1" applyFill="1" applyBorder="1"/>
    <xf numFmtId="0" fontId="105" fillId="74" borderId="14" xfId="4422" applyFont="1" applyFill="1" applyBorder="1"/>
    <xf numFmtId="0" fontId="105" fillId="75" borderId="14" xfId="4422" applyFont="1" applyFill="1" applyBorder="1"/>
    <xf numFmtId="0" fontId="7" fillId="0" borderId="0" xfId="0" applyFont="1"/>
    <xf numFmtId="0" fontId="1" fillId="0" borderId="0" xfId="763" applyFont="1"/>
    <xf numFmtId="2" fontId="64" fillId="0" borderId="13" xfId="763" applyNumberFormat="1" applyFont="1" applyBorder="1"/>
    <xf numFmtId="180" fontId="39" fillId="0" borderId="0" xfId="763" applyNumberFormat="1"/>
    <xf numFmtId="2" fontId="64" fillId="0" borderId="12" xfId="763" applyNumberFormat="1" applyFont="1" applyBorder="1"/>
    <xf numFmtId="2" fontId="64" fillId="0" borderId="0" xfId="763" applyNumberFormat="1" applyFont="1"/>
    <xf numFmtId="0" fontId="0" fillId="0" borderId="0" xfId="0"/>
    <xf numFmtId="0" fontId="0" fillId="0" borderId="0" xfId="0" applyBorder="1"/>
    <xf numFmtId="0" fontId="0" fillId="0" borderId="0" xfId="0" applyFill="1"/>
    <xf numFmtId="2" fontId="0" fillId="0" borderId="0" xfId="0" applyNumberFormat="1"/>
    <xf numFmtId="0" fontId="8" fillId="0" borderId="0" xfId="0" applyFont="1"/>
    <xf numFmtId="0" fontId="0" fillId="0" borderId="92" xfId="0" applyBorder="1"/>
    <xf numFmtId="43" fontId="0" fillId="0" borderId="0" xfId="0" applyNumberFormat="1"/>
    <xf numFmtId="2" fontId="0" fillId="0" borderId="13" xfId="0" applyNumberFormat="1" applyBorder="1"/>
    <xf numFmtId="0" fontId="8" fillId="0" borderId="99" xfId="0" applyFont="1" applyBorder="1"/>
    <xf numFmtId="0" fontId="8" fillId="0" borderId="93" xfId="0" applyFont="1" applyBorder="1"/>
    <xf numFmtId="2" fontId="0" fillId="0" borderId="0" xfId="2865" applyNumberFormat="1" applyFont="1"/>
    <xf numFmtId="2" fontId="0" fillId="0" borderId="13" xfId="2865" applyNumberFormat="1" applyFont="1" applyBorder="1"/>
    <xf numFmtId="168" fontId="0" fillId="76" borderId="0" xfId="2865" applyNumberFormat="1" applyFont="1" applyFill="1"/>
    <xf numFmtId="168" fontId="0" fillId="76" borderId="0" xfId="0" applyNumberFormat="1" applyFill="1"/>
    <xf numFmtId="168" fontId="0" fillId="0" borderId="0" xfId="2865" applyNumberFormat="1" applyFont="1"/>
    <xf numFmtId="2" fontId="0" fillId="76" borderId="0" xfId="2865" applyNumberFormat="1" applyFont="1" applyFill="1"/>
    <xf numFmtId="2" fontId="0" fillId="76" borderId="0" xfId="0" applyNumberFormat="1" applyFill="1"/>
    <xf numFmtId="180" fontId="0" fillId="0" borderId="0" xfId="0" applyNumberFormat="1" applyBorder="1"/>
    <xf numFmtId="180" fontId="0" fillId="76" borderId="0" xfId="0" applyNumberFormat="1" applyFill="1" applyBorder="1"/>
    <xf numFmtId="180" fontId="0" fillId="0" borderId="101" xfId="0" applyNumberFormat="1" applyBorder="1"/>
    <xf numFmtId="180" fontId="51" fillId="0" borderId="0" xfId="0" applyNumberFormat="1" applyFont="1" applyBorder="1"/>
    <xf numFmtId="180" fontId="0" fillId="0" borderId="0" xfId="2865" applyNumberFormat="1" applyFont="1" applyBorder="1"/>
    <xf numFmtId="180" fontId="0" fillId="76" borderId="0" xfId="2865" applyNumberFormat="1" applyFont="1" applyFill="1" applyBorder="1"/>
    <xf numFmtId="180" fontId="0" fillId="0" borderId="101" xfId="2865" applyNumberFormat="1" applyFont="1" applyBorder="1"/>
    <xf numFmtId="178" fontId="0" fillId="0" borderId="92" xfId="0" applyNumberFormat="1" applyBorder="1"/>
    <xf numFmtId="178" fontId="0" fillId="76" borderId="92" xfId="0" applyNumberFormat="1" applyFill="1" applyBorder="1"/>
    <xf numFmtId="178" fontId="0" fillId="0" borderId="100" xfId="0" applyNumberFormat="1" applyBorder="1"/>
    <xf numFmtId="178" fontId="0" fillId="0" borderId="0" xfId="2865" applyNumberFormat="1" applyFont="1"/>
    <xf numFmtId="179" fontId="51" fillId="0" borderId="0" xfId="2865" applyNumberFormat="1" applyFont="1"/>
    <xf numFmtId="179" fontId="0" fillId="0" borderId="0" xfId="2865" applyNumberFormat="1" applyFont="1"/>
    <xf numFmtId="179" fontId="0" fillId="76" borderId="0" xfId="2865" applyNumberFormat="1" applyFont="1" applyFill="1"/>
    <xf numFmtId="179" fontId="107" fillId="0" borderId="0" xfId="2865" applyNumberFormat="1" applyFont="1"/>
    <xf numFmtId="179" fontId="107" fillId="0" borderId="13" xfId="2865" applyNumberFormat="1" applyFont="1" applyBorder="1"/>
    <xf numFmtId="43" fontId="0" fillId="31" borderId="0" xfId="0" applyNumberFormat="1" applyFill="1"/>
    <xf numFmtId="2" fontId="37" fillId="0" borderId="99" xfId="0" applyNumberFormat="1" applyFont="1" applyFill="1" applyBorder="1"/>
    <xf numFmtId="0" fontId="7" fillId="0" borderId="101" xfId="0" applyFont="1" applyBorder="1" applyAlignment="1">
      <alignment horizontal="center"/>
    </xf>
    <xf numFmtId="0" fontId="7" fillId="0" borderId="100" xfId="0" applyFont="1" applyBorder="1" applyAlignment="1">
      <alignment horizontal="center"/>
    </xf>
    <xf numFmtId="0" fontId="39" fillId="0" borderId="53" xfId="763" applyBorder="1" applyAlignment="1">
      <alignment horizontal="center" vertical="center"/>
    </xf>
    <xf numFmtId="0" fontId="39" fillId="0" borderId="54" xfId="763" applyBorder="1" applyAlignment="1">
      <alignment horizontal="center" vertical="center"/>
    </xf>
    <xf numFmtId="0" fontId="39" fillId="0" borderId="55" xfId="763" applyBorder="1" applyAlignment="1">
      <alignment horizontal="center" vertical="center"/>
    </xf>
    <xf numFmtId="0" fontId="39" fillId="0" borderId="56" xfId="763" applyBorder="1" applyAlignment="1">
      <alignment horizontal="center" vertical="center"/>
    </xf>
    <xf numFmtId="0" fontId="48" fillId="0" borderId="57" xfId="763" applyFont="1" applyBorder="1" applyAlignment="1">
      <alignment horizontal="center" vertical="center"/>
    </xf>
    <xf numFmtId="0" fontId="48" fillId="0" borderId="58" xfId="763" applyFont="1" applyBorder="1" applyAlignment="1">
      <alignment horizontal="center" vertical="center"/>
    </xf>
    <xf numFmtId="0" fontId="48" fillId="0" borderId="59" xfId="763" applyFont="1" applyBorder="1" applyAlignment="1">
      <alignment horizontal="center" vertical="center"/>
    </xf>
    <xf numFmtId="0" fontId="39" fillId="0" borderId="47" xfId="763" applyBorder="1" applyAlignment="1">
      <alignment horizontal="center" vertical="center"/>
    </xf>
    <xf numFmtId="0" fontId="39" fillId="0" borderId="45" xfId="763" applyBorder="1" applyAlignment="1">
      <alignment horizontal="center" vertical="center"/>
    </xf>
    <xf numFmtId="0" fontId="44" fillId="0" borderId="0" xfId="763" applyFont="1" applyAlignment="1">
      <alignment horizontal="center" vertical="center" wrapText="1"/>
    </xf>
    <xf numFmtId="0" fontId="39" fillId="31" borderId="0" xfId="763" applyFill="1" applyAlignment="1">
      <alignment horizontal="center" vertical="center" wrapText="1"/>
    </xf>
    <xf numFmtId="0" fontId="39" fillId="0" borderId="60" xfId="763" applyBorder="1" applyAlignment="1">
      <alignment horizontal="center" vertical="center"/>
    </xf>
    <xf numFmtId="0" fontId="39" fillId="0" borderId="61" xfId="763" applyBorder="1" applyAlignment="1">
      <alignment horizontal="center" vertical="center"/>
    </xf>
    <xf numFmtId="0" fontId="39" fillId="0" borderId="62" xfId="763" applyBorder="1" applyAlignment="1">
      <alignment horizontal="center" vertical="center"/>
    </xf>
    <xf numFmtId="0" fontId="39" fillId="0" borderId="49" xfId="763" applyBorder="1" applyAlignment="1">
      <alignment horizontal="center" vertical="center"/>
    </xf>
  </cellXfs>
  <cellStyles count="7120">
    <cellStyle name="_x000a_shell=progma 2" xfId="3698"/>
    <cellStyle name="_x000a_shell=progma 2 2" xfId="3699"/>
    <cellStyle name="1.000" xfId="3700"/>
    <cellStyle name="1.000 2" xfId="3701"/>
    <cellStyle name="20 % - Markeringsfarve1" xfId="2193"/>
    <cellStyle name="20 % - Markeringsfarve1 2" xfId="2010"/>
    <cellStyle name="20 % - Markeringsfarve1 2 2" xfId="2011"/>
    <cellStyle name="20 % - Markeringsfarve1 2 3" xfId="4991"/>
    <cellStyle name="20 % - Markeringsfarve1 2 4" xfId="6837"/>
    <cellStyle name="20 % - Markeringsfarve1 3" xfId="2012"/>
    <cellStyle name="20 % - Markeringsfarve1 4" xfId="2013"/>
    <cellStyle name="20 % - Markeringsfarve1 5" xfId="2014"/>
    <cellStyle name="20 % - Markeringsfarve1 6" xfId="4990"/>
    <cellStyle name="20 % - Markeringsfarve1 7" xfId="6836"/>
    <cellStyle name="20 % - Markeringsfarve2" xfId="2194"/>
    <cellStyle name="20 % - Markeringsfarve2 2" xfId="2015"/>
    <cellStyle name="20 % - Markeringsfarve2 2 2" xfId="2016"/>
    <cellStyle name="20 % - Markeringsfarve2 2 3" xfId="4993"/>
    <cellStyle name="20 % - Markeringsfarve2 2 4" xfId="6839"/>
    <cellStyle name="20 % - Markeringsfarve2 3" xfId="2017"/>
    <cellStyle name="20 % - Markeringsfarve2 4" xfId="2018"/>
    <cellStyle name="20 % - Markeringsfarve2 5" xfId="2019"/>
    <cellStyle name="20 % - Markeringsfarve2 6" xfId="4992"/>
    <cellStyle name="20 % - Markeringsfarve2 7" xfId="6838"/>
    <cellStyle name="20 % - Markeringsfarve3" xfId="2195"/>
    <cellStyle name="20 % - Markeringsfarve3 2" xfId="2020"/>
    <cellStyle name="20 % - Markeringsfarve3 2 2" xfId="2021"/>
    <cellStyle name="20 % - Markeringsfarve3 2 3" xfId="4995"/>
    <cellStyle name="20 % - Markeringsfarve3 2 4" xfId="6841"/>
    <cellStyle name="20 % - Markeringsfarve3 3" xfId="2022"/>
    <cellStyle name="20 % - Markeringsfarve3 4" xfId="2023"/>
    <cellStyle name="20 % - Markeringsfarve3 5" xfId="2024"/>
    <cellStyle name="20 % - Markeringsfarve3 6" xfId="4994"/>
    <cellStyle name="20 % - Markeringsfarve3 7" xfId="6840"/>
    <cellStyle name="20 % - Markeringsfarve4" xfId="2196"/>
    <cellStyle name="20 % - Markeringsfarve4 2" xfId="2025"/>
    <cellStyle name="20 % - Markeringsfarve4 2 2" xfId="2026"/>
    <cellStyle name="20 % - Markeringsfarve4 2 3" xfId="4997"/>
    <cellStyle name="20 % - Markeringsfarve4 2 4" xfId="6843"/>
    <cellStyle name="20 % - Markeringsfarve4 3" xfId="2027"/>
    <cellStyle name="20 % - Markeringsfarve4 4" xfId="2028"/>
    <cellStyle name="20 % - Markeringsfarve4 5" xfId="2029"/>
    <cellStyle name="20 % - Markeringsfarve4 6" xfId="4996"/>
    <cellStyle name="20 % - Markeringsfarve4 7" xfId="6842"/>
    <cellStyle name="20 % - Markeringsfarve5" xfId="2197"/>
    <cellStyle name="20 % - Markeringsfarve5 2" xfId="2030"/>
    <cellStyle name="20 % - Markeringsfarve5 2 2" xfId="2031"/>
    <cellStyle name="20 % - Markeringsfarve5 2 3" xfId="4999"/>
    <cellStyle name="20 % - Markeringsfarve5 2 4" xfId="6845"/>
    <cellStyle name="20 % - Markeringsfarve5 3" xfId="2032"/>
    <cellStyle name="20 % - Markeringsfarve5 4" xfId="2033"/>
    <cellStyle name="20 % - Markeringsfarve5 5" xfId="2034"/>
    <cellStyle name="20 % - Markeringsfarve5 6" xfId="4998"/>
    <cellStyle name="20 % - Markeringsfarve5 7" xfId="6844"/>
    <cellStyle name="20 % - Markeringsfarve6" xfId="2198"/>
    <cellStyle name="20 % - Markeringsfarve6 2" xfId="2035"/>
    <cellStyle name="20 % - Markeringsfarve6 2 2" xfId="2036"/>
    <cellStyle name="20 % - Markeringsfarve6 2 3" xfId="5001"/>
    <cellStyle name="20 % - Markeringsfarve6 2 4" xfId="6847"/>
    <cellStyle name="20 % - Markeringsfarve6 3" xfId="2037"/>
    <cellStyle name="20 % - Markeringsfarve6 4" xfId="2038"/>
    <cellStyle name="20 % - Markeringsfarve6 5" xfId="2039"/>
    <cellStyle name="20 % - Markeringsfarve6 6" xfId="5000"/>
    <cellStyle name="20 % - Markeringsfarve6 7" xfId="6846"/>
    <cellStyle name="20% - Accent1" xfId="1701" builtinId="30" customBuiltin="1"/>
    <cellStyle name="20% - Accent1 2" xfId="2040"/>
    <cellStyle name="20% - Accent2" xfId="1705" builtinId="34" customBuiltin="1"/>
    <cellStyle name="20% - Accent2 2" xfId="2041"/>
    <cellStyle name="20% - Accent3" xfId="1709" builtinId="38" customBuiltin="1"/>
    <cellStyle name="20% - Accent3 2" xfId="2042"/>
    <cellStyle name="20% - Accent4" xfId="1713" builtinId="42" customBuiltin="1"/>
    <cellStyle name="20% - Accent4 2" xfId="2043"/>
    <cellStyle name="20% - Accent5" xfId="1717" builtinId="46" customBuiltin="1"/>
    <cellStyle name="20% - Accent5 2" xfId="2044"/>
    <cellStyle name="20% - Accent6" xfId="1721" builtinId="50" customBuiltin="1"/>
    <cellStyle name="20% - Accent6 2" xfId="2045"/>
    <cellStyle name="20% - Colore 1" xfId="1"/>
    <cellStyle name="20% - Colore 1 2" xfId="2"/>
    <cellStyle name="20% - Colore 2" xfId="3"/>
    <cellStyle name="20% - Colore 2 2" xfId="4"/>
    <cellStyle name="20% - Colore 3" xfId="5"/>
    <cellStyle name="20% - Colore 3 2" xfId="6"/>
    <cellStyle name="20% - Colore 4" xfId="7"/>
    <cellStyle name="20% - Colore 4 2" xfId="8"/>
    <cellStyle name="20% - Colore 5" xfId="9"/>
    <cellStyle name="20% - Colore 5 2" xfId="10"/>
    <cellStyle name="20% - Colore 6" xfId="11"/>
    <cellStyle name="20% - Colore 6 2" xfId="12"/>
    <cellStyle name="40 % - Markeringsfarve1" xfId="2199"/>
    <cellStyle name="40 % - Markeringsfarve1 2" xfId="2046"/>
    <cellStyle name="40 % - Markeringsfarve1 2 2" xfId="2047"/>
    <cellStyle name="40 % - Markeringsfarve1 2 3" xfId="5003"/>
    <cellStyle name="40 % - Markeringsfarve1 2 4" xfId="6849"/>
    <cellStyle name="40 % - Markeringsfarve1 3" xfId="2048"/>
    <cellStyle name="40 % - Markeringsfarve1 4" xfId="2049"/>
    <cellStyle name="40 % - Markeringsfarve1 5" xfId="2050"/>
    <cellStyle name="40 % - Markeringsfarve1 6" xfId="5002"/>
    <cellStyle name="40 % - Markeringsfarve1 7" xfId="6848"/>
    <cellStyle name="40 % - Markeringsfarve2" xfId="2200"/>
    <cellStyle name="40 % - Markeringsfarve2 2" xfId="2051"/>
    <cellStyle name="40 % - Markeringsfarve2 2 2" xfId="2052"/>
    <cellStyle name="40 % - Markeringsfarve2 2 3" xfId="5005"/>
    <cellStyle name="40 % - Markeringsfarve2 2 4" xfId="6851"/>
    <cellStyle name="40 % - Markeringsfarve2 3" xfId="2053"/>
    <cellStyle name="40 % - Markeringsfarve2 4" xfId="2054"/>
    <cellStyle name="40 % - Markeringsfarve2 5" xfId="2055"/>
    <cellStyle name="40 % - Markeringsfarve2 6" xfId="5004"/>
    <cellStyle name="40 % - Markeringsfarve2 7" xfId="6850"/>
    <cellStyle name="40 % - Markeringsfarve3" xfId="2201"/>
    <cellStyle name="40 % - Markeringsfarve3 2" xfId="2056"/>
    <cellStyle name="40 % - Markeringsfarve3 2 2" xfId="2057"/>
    <cellStyle name="40 % - Markeringsfarve3 2 3" xfId="5007"/>
    <cellStyle name="40 % - Markeringsfarve3 2 4" xfId="6853"/>
    <cellStyle name="40 % - Markeringsfarve3 3" xfId="2058"/>
    <cellStyle name="40 % - Markeringsfarve3 4" xfId="2059"/>
    <cellStyle name="40 % - Markeringsfarve3 5" xfId="2060"/>
    <cellStyle name="40 % - Markeringsfarve3 6" xfId="5006"/>
    <cellStyle name="40 % - Markeringsfarve3 7" xfId="6852"/>
    <cellStyle name="40 % - Markeringsfarve4" xfId="2202"/>
    <cellStyle name="40 % - Markeringsfarve4 2" xfId="2061"/>
    <cellStyle name="40 % - Markeringsfarve4 2 2" xfId="2062"/>
    <cellStyle name="40 % - Markeringsfarve4 2 3" xfId="5009"/>
    <cellStyle name="40 % - Markeringsfarve4 2 4" xfId="6855"/>
    <cellStyle name="40 % - Markeringsfarve4 3" xfId="2063"/>
    <cellStyle name="40 % - Markeringsfarve4 4" xfId="2064"/>
    <cellStyle name="40 % - Markeringsfarve4 5" xfId="2065"/>
    <cellStyle name="40 % - Markeringsfarve4 6" xfId="5008"/>
    <cellStyle name="40 % - Markeringsfarve4 7" xfId="6854"/>
    <cellStyle name="40 % - Markeringsfarve5" xfId="2203"/>
    <cellStyle name="40 % - Markeringsfarve5 2" xfId="2066"/>
    <cellStyle name="40 % - Markeringsfarve5 2 2" xfId="2067"/>
    <cellStyle name="40 % - Markeringsfarve5 2 3" xfId="5011"/>
    <cellStyle name="40 % - Markeringsfarve5 2 4" xfId="6857"/>
    <cellStyle name="40 % - Markeringsfarve5 3" xfId="2068"/>
    <cellStyle name="40 % - Markeringsfarve5 4" xfId="2069"/>
    <cellStyle name="40 % - Markeringsfarve5 5" xfId="2070"/>
    <cellStyle name="40 % - Markeringsfarve5 6" xfId="5010"/>
    <cellStyle name="40 % - Markeringsfarve5 7" xfId="6856"/>
    <cellStyle name="40 % - Markeringsfarve6" xfId="2204"/>
    <cellStyle name="40 % - Markeringsfarve6 2" xfId="2071"/>
    <cellStyle name="40 % - Markeringsfarve6 2 2" xfId="2072"/>
    <cellStyle name="40 % - Markeringsfarve6 2 3" xfId="5013"/>
    <cellStyle name="40 % - Markeringsfarve6 2 4" xfId="6859"/>
    <cellStyle name="40 % - Markeringsfarve6 3" xfId="2073"/>
    <cellStyle name="40 % - Markeringsfarve6 4" xfId="2074"/>
    <cellStyle name="40 % - Markeringsfarve6 5" xfId="2075"/>
    <cellStyle name="40 % - Markeringsfarve6 6" xfId="5012"/>
    <cellStyle name="40 % - Markeringsfarve6 7" xfId="6858"/>
    <cellStyle name="40% - Accent1" xfId="1702" builtinId="31" customBuiltin="1"/>
    <cellStyle name="40% - Accent1 2" xfId="2076"/>
    <cellStyle name="40% - Accent2" xfId="1706" builtinId="35" customBuiltin="1"/>
    <cellStyle name="40% - Accent2 2" xfId="2077"/>
    <cellStyle name="40% - Accent3" xfId="1710" builtinId="39" customBuiltin="1"/>
    <cellStyle name="40% - Accent3 2" xfId="2078"/>
    <cellStyle name="40% - Accent4" xfId="1714" builtinId="43" customBuiltin="1"/>
    <cellStyle name="40% - Accent4 2" xfId="2079"/>
    <cellStyle name="40% - Accent5" xfId="1718" builtinId="47" customBuiltin="1"/>
    <cellStyle name="40% - Accent5 2" xfId="2080"/>
    <cellStyle name="40% - Accent6" xfId="1722" builtinId="51" customBuiltin="1"/>
    <cellStyle name="40% - Accent6 2" xfId="2081"/>
    <cellStyle name="40% - Colore 1" xfId="13"/>
    <cellStyle name="40% - Colore 1 2" xfId="14"/>
    <cellStyle name="40% - Colore 2" xfId="15"/>
    <cellStyle name="40% - Colore 2 2" xfId="16"/>
    <cellStyle name="40% - Colore 3" xfId="17"/>
    <cellStyle name="40% - Colore 3 2" xfId="18"/>
    <cellStyle name="40% - Colore 4" xfId="19"/>
    <cellStyle name="40% - Colore 4 2" xfId="20"/>
    <cellStyle name="40% - Colore 5" xfId="21"/>
    <cellStyle name="40% - Colore 5 2" xfId="22"/>
    <cellStyle name="40% - Colore 6" xfId="23"/>
    <cellStyle name="40% - Colore 6 2" xfId="24"/>
    <cellStyle name="5x indented GHG Textfiels" xfId="25"/>
    <cellStyle name="5x indented GHG Textfiels 2" xfId="3702"/>
    <cellStyle name="60 % - Markeringsfarve1" xfId="2205"/>
    <cellStyle name="60 % - Markeringsfarve2" xfId="2206"/>
    <cellStyle name="60 % - Markeringsfarve3" xfId="2207"/>
    <cellStyle name="60 % - Markeringsfarve4" xfId="2208"/>
    <cellStyle name="60 % - Markeringsfarve5" xfId="2209"/>
    <cellStyle name="60 % - Markeringsfarve6" xfId="2210"/>
    <cellStyle name="60% - Accent1" xfId="1703" builtinId="32" customBuiltin="1"/>
    <cellStyle name="60% - Accent1 2" xfId="2082"/>
    <cellStyle name="60% - Accent2" xfId="1707" builtinId="36" customBuiltin="1"/>
    <cellStyle name="60% - Accent2 2" xfId="2083"/>
    <cellStyle name="60% - Accent3" xfId="1711" builtinId="40" customBuiltin="1"/>
    <cellStyle name="60% - Accent3 2" xfId="2084"/>
    <cellStyle name="60% - Accent4" xfId="1715" builtinId="44" customBuiltin="1"/>
    <cellStyle name="60% - Accent4 2" xfId="2085"/>
    <cellStyle name="60% - Accent5" xfId="1719" builtinId="48" customBuiltin="1"/>
    <cellStyle name="60% - Accent5 2" xfId="2086"/>
    <cellStyle name="60% - Accent6" xfId="1723" builtinId="52" customBuiltin="1"/>
    <cellStyle name="60% - Accent6 2" xfId="2087"/>
    <cellStyle name="60% - Colore 1" xfId="26"/>
    <cellStyle name="60% - Colore 2" xfId="27"/>
    <cellStyle name="60% - Colore 3" xfId="28"/>
    <cellStyle name="60% - Colore 4" xfId="29"/>
    <cellStyle name="60% - Colore 5" xfId="30"/>
    <cellStyle name="60% - Colore 6" xfId="31"/>
    <cellStyle name="Accent1" xfId="1700" builtinId="29" customBuiltin="1"/>
    <cellStyle name="Accent1 2" xfId="2088"/>
    <cellStyle name="Accent2" xfId="1704" builtinId="33" customBuiltin="1"/>
    <cellStyle name="Accent2 2" xfId="2089"/>
    <cellStyle name="Accent3" xfId="1708" builtinId="37" customBuiltin="1"/>
    <cellStyle name="Accent3 2" xfId="2090"/>
    <cellStyle name="Accent4" xfId="1712" builtinId="41" customBuiltin="1"/>
    <cellStyle name="Accent4 2" xfId="2091"/>
    <cellStyle name="Accent5" xfId="1716" builtinId="45" customBuiltin="1"/>
    <cellStyle name="Accent5 2" xfId="2092"/>
    <cellStyle name="Accent6" xfId="1720" builtinId="49" customBuiltin="1"/>
    <cellStyle name="Accent6 2" xfId="2093"/>
    <cellStyle name="AggOrange_CRFReport-template" xfId="32"/>
    <cellStyle name="AggOrange9_CRFReport-template" xfId="33"/>
    <cellStyle name="Bad" xfId="1690" builtinId="27" customBuiltin="1"/>
    <cellStyle name="Bad 2" xfId="34"/>
    <cellStyle name="Bad 2 2" xfId="2094"/>
    <cellStyle name="Bad 3" xfId="35"/>
    <cellStyle name="Bemærk! 2" xfId="2095"/>
    <cellStyle name="Bemærk! 2 2" xfId="2096"/>
    <cellStyle name="Bemærk! 3" xfId="2097"/>
    <cellStyle name="Bemærk! 3 2" xfId="2098"/>
    <cellStyle name="Bemærk! 4" xfId="2099"/>
    <cellStyle name="Bemærk! 5" xfId="2100"/>
    <cellStyle name="Bruger data" xfId="3703"/>
    <cellStyle name="C01_Main head" xfId="2101"/>
    <cellStyle name="C02_Column heads" xfId="2102"/>
    <cellStyle name="C03_Sub head bold" xfId="2103"/>
    <cellStyle name="C03a_Sub head" xfId="2104"/>
    <cellStyle name="C04_Total text white bold" xfId="2105"/>
    <cellStyle name="C04a_Total text black with rule" xfId="2106"/>
    <cellStyle name="C05_Main text" xfId="2107"/>
    <cellStyle name="C06_Figs" xfId="2108"/>
    <cellStyle name="C07_Figs 1 dec percent" xfId="2109"/>
    <cellStyle name="C08_Figs 1 decimal" xfId="2110"/>
    <cellStyle name="C09_Notes" xfId="2111"/>
    <cellStyle name="Calcolo" xfId="36"/>
    <cellStyle name="Calcolo 2" xfId="37"/>
    <cellStyle name="Calcolo 2 2" xfId="1724"/>
    <cellStyle name="Calcolo 2 2 2" xfId="5014"/>
    <cellStyle name="Calcolo 2 2 3" xfId="7077"/>
    <cellStyle name="Calcolo 2 3" xfId="1725"/>
    <cellStyle name="Calcolo 2 3 2" xfId="5015"/>
    <cellStyle name="Calcolo 2 3 3" xfId="7078"/>
    <cellStyle name="Calcolo 2 4" xfId="1726"/>
    <cellStyle name="Calcolo 2 5" xfId="1727"/>
    <cellStyle name="Calcolo 3" xfId="38"/>
    <cellStyle name="Calcolo 3 2" xfId="5016"/>
    <cellStyle name="Calcolo 3 2 2" xfId="7079"/>
    <cellStyle name="Calcolo 4" xfId="1728"/>
    <cellStyle name="Calcolo 4 2" xfId="5840"/>
    <cellStyle name="Calcolo 5" xfId="1729"/>
    <cellStyle name="Calcolo 5 2" xfId="5841"/>
    <cellStyle name="Calcolo 6" xfId="1730"/>
    <cellStyle name="Calcolo 6 2" xfId="5842"/>
    <cellStyle name="Calcolo 7" xfId="2864"/>
    <cellStyle name="Calcolo 7 2" xfId="5843"/>
    <cellStyle name="Calcolo 8" xfId="5017"/>
    <cellStyle name="Calcolo 8 2" xfId="7080"/>
    <cellStyle name="Calculation" xfId="1694" builtinId="22" customBuiltin="1"/>
    <cellStyle name="Calculation 2" xfId="39"/>
    <cellStyle name="Calculation 2 2" xfId="2112"/>
    <cellStyle name="Calculations" xfId="3704"/>
    <cellStyle name="Cella collegata" xfId="40"/>
    <cellStyle name="Cella da controllare" xfId="41"/>
    <cellStyle name="Check Cell" xfId="1696" builtinId="23" customBuiltin="1"/>
    <cellStyle name="Check Cell 2" xfId="2113"/>
    <cellStyle name="Colore 1" xfId="42"/>
    <cellStyle name="Colore 2" xfId="43"/>
    <cellStyle name="Colore 3" xfId="44"/>
    <cellStyle name="Colore 4" xfId="45"/>
    <cellStyle name="Colore 5" xfId="46"/>
    <cellStyle name="Colore 6" xfId="47"/>
    <cellStyle name="Comma 10" xfId="2114"/>
    <cellStyle name="Comma 11" xfId="2007"/>
    <cellStyle name="Comma 12" xfId="2865"/>
    <cellStyle name="Comma 2" xfId="48"/>
    <cellStyle name="Comma 2 2" xfId="49"/>
    <cellStyle name="Comma 2 2 2" xfId="50"/>
    <cellStyle name="Comma 2 2 2 2" xfId="3706"/>
    <cellStyle name="Comma 2 2 2 2 2" xfId="3707"/>
    <cellStyle name="Comma 2 2 2 3" xfId="3708"/>
    <cellStyle name="Comma 2 2 2 4" xfId="3705"/>
    <cellStyle name="Comma 2 2 3" xfId="1732"/>
    <cellStyle name="Comma 2 2 3 2" xfId="3709"/>
    <cellStyle name="Comma 2 2 4" xfId="2867"/>
    <cellStyle name="Comma 2 3" xfId="51"/>
    <cellStyle name="Comma 2 3 2" xfId="52"/>
    <cellStyle name="Comma 2 3 2 2" xfId="53"/>
    <cellStyle name="Comma 2 3 2 2 2" xfId="5018"/>
    <cellStyle name="Comma 2 3 2 2 3" xfId="3710"/>
    <cellStyle name="Comma 2 3 2 3" xfId="2869"/>
    <cellStyle name="Comma 2 3 3" xfId="1733"/>
    <cellStyle name="Comma 2 3 3 2" xfId="3711"/>
    <cellStyle name="Comma 2 3 3 2 2" xfId="3712"/>
    <cellStyle name="Comma 2 3 3 3" xfId="3713"/>
    <cellStyle name="Comma 2 3 3 4" xfId="2870"/>
    <cellStyle name="Comma 2 3 4" xfId="3714"/>
    <cellStyle name="Comma 2 3 4 2" xfId="3715"/>
    <cellStyle name="Comma 2 3 5" xfId="3716"/>
    <cellStyle name="Comma 2 3 6" xfId="5019"/>
    <cellStyle name="Comma 2 3 7" xfId="2868"/>
    <cellStyle name="Comma 2 4" xfId="1731"/>
    <cellStyle name="Comma 2 4 2" xfId="3717"/>
    <cellStyle name="Comma 2 4 3" xfId="2871"/>
    <cellStyle name="Comma 2 5" xfId="3718"/>
    <cellStyle name="Comma 2 5 2" xfId="3719"/>
    <cellStyle name="Comma 2 6" xfId="3720"/>
    <cellStyle name="Comma 2 6 2" xfId="3721"/>
    <cellStyle name="Comma 2 6 2 2" xfId="6378"/>
    <cellStyle name="Comma 2 6 3" xfId="6377"/>
    <cellStyle name="Comma 2 7" xfId="3722"/>
    <cellStyle name="Comma 2 8" xfId="5020"/>
    <cellStyle name="Comma 2 9" xfId="2866"/>
    <cellStyle name="Comma 3" xfId="54"/>
    <cellStyle name="Comma 3 2" xfId="55"/>
    <cellStyle name="Comma 3 2 2" xfId="2115"/>
    <cellStyle name="Comma 3 2 2 2" xfId="3725"/>
    <cellStyle name="Comma 3 2 2 3" xfId="3724"/>
    <cellStyle name="Comma 3 2 3" xfId="3726"/>
    <cellStyle name="Comma 3 2 4" xfId="3723"/>
    <cellStyle name="Comma 3 3" xfId="2116"/>
    <cellStyle name="Comma 3 3 2" xfId="3728"/>
    <cellStyle name="Comma 3 3 2 2" xfId="3729"/>
    <cellStyle name="Comma 3 3 2 2 2" xfId="6381"/>
    <cellStyle name="Comma 3 3 2 3" xfId="6380"/>
    <cellStyle name="Comma 3 3 3" xfId="3730"/>
    <cellStyle name="Comma 3 3 3 2" xfId="6382"/>
    <cellStyle name="Comma 3 3 4" xfId="3727"/>
    <cellStyle name="Comma 3 3 5" xfId="6379"/>
    <cellStyle name="Comma 3 4" xfId="2117"/>
    <cellStyle name="Comma 3 4 2" xfId="3732"/>
    <cellStyle name="Comma 3 4 3" xfId="3731"/>
    <cellStyle name="Comma 3 5" xfId="1734"/>
    <cellStyle name="Comma 3 5 2" xfId="3733"/>
    <cellStyle name="Comma 3 6" xfId="5021"/>
    <cellStyle name="Comma 3 7" xfId="2872"/>
    <cellStyle name="Comma 4" xfId="56"/>
    <cellStyle name="Comma 4 2" xfId="2119"/>
    <cellStyle name="Comma 4 2 2" xfId="3735"/>
    <cellStyle name="Comma 4 2 2 2" xfId="3736"/>
    <cellStyle name="Comma 4 2 3" xfId="3737"/>
    <cellStyle name="Comma 4 2 4" xfId="5022"/>
    <cellStyle name="Comma 4 2 5" xfId="3734"/>
    <cellStyle name="Comma 4 3" xfId="2120"/>
    <cellStyle name="Comma 4 3 2" xfId="3739"/>
    <cellStyle name="Comma 4 3 2 2" xfId="3740"/>
    <cellStyle name="Comma 4 3 2 2 2" xfId="6385"/>
    <cellStyle name="Comma 4 3 2 3" xfId="6384"/>
    <cellStyle name="Comma 4 3 3" xfId="3741"/>
    <cellStyle name="Comma 4 3 3 2" xfId="6386"/>
    <cellStyle name="Comma 4 3 4" xfId="3738"/>
    <cellStyle name="Comma 4 3 5" xfId="6383"/>
    <cellStyle name="Comma 4 4" xfId="2121"/>
    <cellStyle name="Comma 4 4 2" xfId="3743"/>
    <cellStyle name="Comma 4 4 2 2" xfId="3744"/>
    <cellStyle name="Comma 4 4 3" xfId="3745"/>
    <cellStyle name="Comma 4 4 4" xfId="3742"/>
    <cellStyle name="Comma 4 5" xfId="2118"/>
    <cellStyle name="Comma 4 5 2" xfId="3747"/>
    <cellStyle name="Comma 4 5 3" xfId="3746"/>
    <cellStyle name="Comma 4 6" xfId="3748"/>
    <cellStyle name="Comma 4 7" xfId="5023"/>
    <cellStyle name="Comma 4 8" xfId="2873"/>
    <cellStyle name="Comma 5" xfId="57"/>
    <cellStyle name="Comma 5 2" xfId="2123"/>
    <cellStyle name="Comma 5 2 2" xfId="3750"/>
    <cellStyle name="Comma 5 2 3" xfId="3749"/>
    <cellStyle name="Comma 5 3" xfId="2122"/>
    <cellStyle name="Comma 5 4" xfId="5024"/>
    <cellStyle name="Comma 5 4 2" xfId="6860"/>
    <cellStyle name="Comma 5 5" xfId="2874"/>
    <cellStyle name="Comma 6" xfId="58"/>
    <cellStyle name="Comma 6 2" xfId="2124"/>
    <cellStyle name="Comma 6 2 2" xfId="3752"/>
    <cellStyle name="Comma 6 2 3" xfId="3751"/>
    <cellStyle name="Comma 6 3" xfId="3753"/>
    <cellStyle name="Comma 6 4" xfId="5025"/>
    <cellStyle name="Comma 6 5" xfId="2875"/>
    <cellStyle name="Comma 7" xfId="2125"/>
    <cellStyle name="Comma 7 2" xfId="3754"/>
    <cellStyle name="Comma 7 2 2" xfId="3755"/>
    <cellStyle name="Comma 7 2 2 2" xfId="6388"/>
    <cellStyle name="Comma 7 2 3" xfId="6387"/>
    <cellStyle name="Comma 7 3" xfId="3756"/>
    <cellStyle name="Comma 7 3 2" xfId="6389"/>
    <cellStyle name="Comma 7 4" xfId="2876"/>
    <cellStyle name="Comma 8" xfId="2126"/>
    <cellStyle name="Comma 8 2" xfId="5026"/>
    <cellStyle name="Comma 8 3" xfId="6861"/>
    <cellStyle name="Comma 9" xfId="2127"/>
    <cellStyle name="Comma 9 2" xfId="2128"/>
    <cellStyle name="Comma 9 3" xfId="2129"/>
    <cellStyle name="Comma 9 4" xfId="5836"/>
    <cellStyle name="Comma 9 5" xfId="7075"/>
    <cellStyle name="Comma0 - Type3" xfId="59"/>
    <cellStyle name="Constant" xfId="5839"/>
    <cellStyle name="Constant 2" xfId="7119"/>
    <cellStyle name="CustomizationCells" xfId="60"/>
    <cellStyle name="CustomizationCells 2" xfId="61"/>
    <cellStyle name="CustomizationCells 2 2" xfId="5027"/>
    <cellStyle name="CustomizationCells 3" xfId="2877"/>
    <cellStyle name="CustomizationCells 4" xfId="2878"/>
    <cellStyle name="CustomizationCells 5" xfId="2879"/>
    <cellStyle name="CustomizationCells 6" xfId="2880"/>
    <cellStyle name="CustomizationCells 7" xfId="5028"/>
    <cellStyle name="Euro" xfId="62"/>
    <cellStyle name="Euro 10" xfId="63"/>
    <cellStyle name="Euro 10 2" xfId="64"/>
    <cellStyle name="Euro 10 2 2" xfId="3757"/>
    <cellStyle name="Euro 10 3" xfId="65"/>
    <cellStyle name="Euro 10 3 2" xfId="66"/>
    <cellStyle name="Euro 10 3 2 2" xfId="67"/>
    <cellStyle name="Euro 10 3 2 2 2" xfId="5029"/>
    <cellStyle name="Euro 10 3 2 3" xfId="5030"/>
    <cellStyle name="Euro 10 3 2 4" xfId="2881"/>
    <cellStyle name="Euro 10 3 3" xfId="2882"/>
    <cellStyle name="Euro 10 3 3 2" xfId="3758"/>
    <cellStyle name="Euro 10 3 4" xfId="3759"/>
    <cellStyle name="Euro 10 4" xfId="68"/>
    <cellStyle name="Euro 10 4 2" xfId="2211"/>
    <cellStyle name="Euro 10 4 2 2" xfId="3760"/>
    <cellStyle name="Euro 10 4 3" xfId="3761"/>
    <cellStyle name="Euro 10 5" xfId="2212"/>
    <cellStyle name="Euro 11" xfId="69"/>
    <cellStyle name="Euro 11 2" xfId="70"/>
    <cellStyle name="Euro 11 2 2" xfId="3762"/>
    <cellStyle name="Euro 11 3" xfId="71"/>
    <cellStyle name="Euro 11 3 2" xfId="72"/>
    <cellStyle name="Euro 11 3 2 2" xfId="73"/>
    <cellStyle name="Euro 11 3 2 2 2" xfId="5031"/>
    <cellStyle name="Euro 11 3 2 3" xfId="5032"/>
    <cellStyle name="Euro 11 3 2 4" xfId="2883"/>
    <cellStyle name="Euro 11 3 3" xfId="2884"/>
    <cellStyle name="Euro 11 3 3 2" xfId="3763"/>
    <cellStyle name="Euro 11 3 4" xfId="3764"/>
    <cellStyle name="Euro 11 4" xfId="74"/>
    <cellStyle name="Euro 11 4 2" xfId="2213"/>
    <cellStyle name="Euro 11 4 2 2" xfId="3765"/>
    <cellStyle name="Euro 11 4 3" xfId="3766"/>
    <cellStyle name="Euro 11 5" xfId="2214"/>
    <cellStyle name="Euro 12" xfId="75"/>
    <cellStyle name="Euro 12 2" xfId="76"/>
    <cellStyle name="Euro 12 2 2" xfId="3767"/>
    <cellStyle name="Euro 12 3" xfId="77"/>
    <cellStyle name="Euro 12 3 2" xfId="78"/>
    <cellStyle name="Euro 12 3 2 2" xfId="79"/>
    <cellStyle name="Euro 12 3 2 2 2" xfId="5033"/>
    <cellStyle name="Euro 12 3 2 3" xfId="5034"/>
    <cellStyle name="Euro 12 3 2 4" xfId="2885"/>
    <cellStyle name="Euro 12 3 3" xfId="2886"/>
    <cellStyle name="Euro 12 3 3 2" xfId="3768"/>
    <cellStyle name="Euro 12 3 4" xfId="3769"/>
    <cellStyle name="Euro 12 4" xfId="80"/>
    <cellStyle name="Euro 12 4 2" xfId="2215"/>
    <cellStyle name="Euro 12 4 2 2" xfId="3770"/>
    <cellStyle name="Euro 12 4 3" xfId="3771"/>
    <cellStyle name="Euro 12 5" xfId="2216"/>
    <cellStyle name="Euro 13" xfId="81"/>
    <cellStyle name="Euro 13 2" xfId="82"/>
    <cellStyle name="Euro 13 2 2" xfId="3772"/>
    <cellStyle name="Euro 13 3" xfId="83"/>
    <cellStyle name="Euro 13 3 2" xfId="84"/>
    <cellStyle name="Euro 13 3 2 2" xfId="85"/>
    <cellStyle name="Euro 13 3 2 2 2" xfId="5035"/>
    <cellStyle name="Euro 13 3 2 3" xfId="5036"/>
    <cellStyle name="Euro 13 3 2 4" xfId="2887"/>
    <cellStyle name="Euro 13 3 3" xfId="2888"/>
    <cellStyle name="Euro 13 3 3 2" xfId="3773"/>
    <cellStyle name="Euro 13 3 4" xfId="3774"/>
    <cellStyle name="Euro 13 4" xfId="86"/>
    <cellStyle name="Euro 13 4 2" xfId="2217"/>
    <cellStyle name="Euro 13 4 2 2" xfId="3775"/>
    <cellStyle name="Euro 13 4 3" xfId="3776"/>
    <cellStyle name="Euro 13 5" xfId="2218"/>
    <cellStyle name="Euro 14" xfId="87"/>
    <cellStyle name="Euro 14 2" xfId="88"/>
    <cellStyle name="Euro 14 2 2" xfId="3777"/>
    <cellStyle name="Euro 14 3" xfId="89"/>
    <cellStyle name="Euro 14 3 2" xfId="90"/>
    <cellStyle name="Euro 14 3 2 2" xfId="91"/>
    <cellStyle name="Euro 14 3 2 2 2" xfId="5037"/>
    <cellStyle name="Euro 14 3 2 3" xfId="5038"/>
    <cellStyle name="Euro 14 3 2 4" xfId="2889"/>
    <cellStyle name="Euro 14 3 3" xfId="2890"/>
    <cellStyle name="Euro 14 3 3 2" xfId="3778"/>
    <cellStyle name="Euro 14 3 4" xfId="3779"/>
    <cellStyle name="Euro 14 4" xfId="92"/>
    <cellStyle name="Euro 14 4 2" xfId="2219"/>
    <cellStyle name="Euro 14 4 2 2" xfId="3780"/>
    <cellStyle name="Euro 14 4 3" xfId="3781"/>
    <cellStyle name="Euro 14 5" xfId="2220"/>
    <cellStyle name="Euro 15" xfId="93"/>
    <cellStyle name="Euro 15 2" xfId="94"/>
    <cellStyle name="Euro 15 2 2" xfId="3782"/>
    <cellStyle name="Euro 15 3" xfId="95"/>
    <cellStyle name="Euro 15 3 2" xfId="96"/>
    <cellStyle name="Euro 15 3 2 2" xfId="97"/>
    <cellStyle name="Euro 15 3 2 2 2" xfId="5039"/>
    <cellStyle name="Euro 15 3 2 3" xfId="5040"/>
    <cellStyle name="Euro 15 3 2 4" xfId="2891"/>
    <cellStyle name="Euro 15 3 3" xfId="2892"/>
    <cellStyle name="Euro 15 3 3 2" xfId="3783"/>
    <cellStyle name="Euro 15 3 4" xfId="3784"/>
    <cellStyle name="Euro 15 4" xfId="98"/>
    <cellStyle name="Euro 15 4 2" xfId="2221"/>
    <cellStyle name="Euro 15 4 2 2" xfId="3785"/>
    <cellStyle name="Euro 15 4 3" xfId="3786"/>
    <cellStyle name="Euro 15 5" xfId="2222"/>
    <cellStyle name="Euro 16" xfId="99"/>
    <cellStyle name="Euro 16 2" xfId="100"/>
    <cellStyle name="Euro 16 2 2" xfId="3787"/>
    <cellStyle name="Euro 16 3" xfId="101"/>
    <cellStyle name="Euro 16 3 2" xfId="102"/>
    <cellStyle name="Euro 16 3 2 2" xfId="103"/>
    <cellStyle name="Euro 16 3 2 2 2" xfId="5041"/>
    <cellStyle name="Euro 16 3 2 3" xfId="5042"/>
    <cellStyle name="Euro 16 3 2 4" xfId="2893"/>
    <cellStyle name="Euro 16 3 3" xfId="2894"/>
    <cellStyle name="Euro 16 3 3 2" xfId="3788"/>
    <cellStyle name="Euro 16 3 4" xfId="3789"/>
    <cellStyle name="Euro 16 4" xfId="104"/>
    <cellStyle name="Euro 16 4 2" xfId="2223"/>
    <cellStyle name="Euro 16 4 2 2" xfId="3790"/>
    <cellStyle name="Euro 16 4 3" xfId="3791"/>
    <cellStyle name="Euro 16 5" xfId="2224"/>
    <cellStyle name="Euro 17" xfId="105"/>
    <cellStyle name="Euro 17 2" xfId="106"/>
    <cellStyle name="Euro 17 2 2" xfId="3792"/>
    <cellStyle name="Euro 17 3" xfId="107"/>
    <cellStyle name="Euro 17 3 2" xfId="108"/>
    <cellStyle name="Euro 17 3 2 2" xfId="109"/>
    <cellStyle name="Euro 17 3 2 2 2" xfId="5043"/>
    <cellStyle name="Euro 17 3 2 3" xfId="5044"/>
    <cellStyle name="Euro 17 3 2 4" xfId="2895"/>
    <cellStyle name="Euro 17 3 3" xfId="2896"/>
    <cellStyle name="Euro 17 3 3 2" xfId="3793"/>
    <cellStyle name="Euro 17 3 4" xfId="3794"/>
    <cellStyle name="Euro 17 4" xfId="110"/>
    <cellStyle name="Euro 17 4 2" xfId="2225"/>
    <cellStyle name="Euro 17 4 2 2" xfId="3795"/>
    <cellStyle name="Euro 17 4 3" xfId="3796"/>
    <cellStyle name="Euro 17 5" xfId="2226"/>
    <cellStyle name="Euro 18" xfId="111"/>
    <cellStyle name="Euro 18 2" xfId="112"/>
    <cellStyle name="Euro 18 2 2" xfId="3797"/>
    <cellStyle name="Euro 18 3" xfId="113"/>
    <cellStyle name="Euro 18 3 2" xfId="114"/>
    <cellStyle name="Euro 18 3 2 2" xfId="115"/>
    <cellStyle name="Euro 18 3 2 2 2" xfId="5045"/>
    <cellStyle name="Euro 18 3 2 3" xfId="5046"/>
    <cellStyle name="Euro 18 3 2 4" xfId="2897"/>
    <cellStyle name="Euro 18 3 3" xfId="2898"/>
    <cellStyle name="Euro 18 3 3 2" xfId="3798"/>
    <cellStyle name="Euro 18 3 4" xfId="3799"/>
    <cellStyle name="Euro 18 4" xfId="116"/>
    <cellStyle name="Euro 18 4 2" xfId="2227"/>
    <cellStyle name="Euro 18 4 2 2" xfId="3800"/>
    <cellStyle name="Euro 18 4 3" xfId="3801"/>
    <cellStyle name="Euro 18 5" xfId="2228"/>
    <cellStyle name="Euro 19" xfId="117"/>
    <cellStyle name="Euro 19 2" xfId="118"/>
    <cellStyle name="Euro 19 2 2" xfId="3802"/>
    <cellStyle name="Euro 19 3" xfId="119"/>
    <cellStyle name="Euro 19 3 2" xfId="120"/>
    <cellStyle name="Euro 19 3 2 2" xfId="121"/>
    <cellStyle name="Euro 19 3 2 2 2" xfId="5047"/>
    <cellStyle name="Euro 19 3 2 3" xfId="5048"/>
    <cellStyle name="Euro 19 3 2 4" xfId="2899"/>
    <cellStyle name="Euro 19 3 3" xfId="2900"/>
    <cellStyle name="Euro 19 3 3 2" xfId="3803"/>
    <cellStyle name="Euro 19 3 4" xfId="3804"/>
    <cellStyle name="Euro 19 4" xfId="122"/>
    <cellStyle name="Euro 19 4 2" xfId="2229"/>
    <cellStyle name="Euro 19 4 2 2" xfId="3805"/>
    <cellStyle name="Euro 19 4 3" xfId="3806"/>
    <cellStyle name="Euro 19 5" xfId="2230"/>
    <cellStyle name="Euro 2" xfId="123"/>
    <cellStyle name="Euro 2 2" xfId="124"/>
    <cellStyle name="Euro 2 2 2" xfId="3807"/>
    <cellStyle name="Euro 2 3" xfId="125"/>
    <cellStyle name="Euro 2 3 2" xfId="126"/>
    <cellStyle name="Euro 2 3 2 2" xfId="127"/>
    <cellStyle name="Euro 2 3 2 2 2" xfId="5049"/>
    <cellStyle name="Euro 2 3 2 3" xfId="5050"/>
    <cellStyle name="Euro 2 3 2 4" xfId="2901"/>
    <cellStyle name="Euro 2 3 3" xfId="2902"/>
    <cellStyle name="Euro 2 3 3 2" xfId="3808"/>
    <cellStyle name="Euro 2 3 4" xfId="3809"/>
    <cellStyle name="Euro 2 4" xfId="128"/>
    <cellStyle name="Euro 2 4 2" xfId="2231"/>
    <cellStyle name="Euro 2 4 2 2" xfId="3810"/>
    <cellStyle name="Euro 2 4 3" xfId="3811"/>
    <cellStyle name="Euro 2 5" xfId="2232"/>
    <cellStyle name="Euro 20" xfId="129"/>
    <cellStyle name="Euro 20 2" xfId="130"/>
    <cellStyle name="Euro 20 2 2" xfId="3812"/>
    <cellStyle name="Euro 20 3" xfId="131"/>
    <cellStyle name="Euro 20 3 2" xfId="132"/>
    <cellStyle name="Euro 20 3 2 2" xfId="133"/>
    <cellStyle name="Euro 20 3 2 2 2" xfId="5051"/>
    <cellStyle name="Euro 20 3 2 3" xfId="5052"/>
    <cellStyle name="Euro 20 3 2 4" xfId="2903"/>
    <cellStyle name="Euro 20 3 3" xfId="2904"/>
    <cellStyle name="Euro 20 3 3 2" xfId="3813"/>
    <cellStyle name="Euro 20 3 4" xfId="3814"/>
    <cellStyle name="Euro 20 4" xfId="134"/>
    <cellStyle name="Euro 20 4 2" xfId="2233"/>
    <cellStyle name="Euro 20 4 2 2" xfId="3815"/>
    <cellStyle name="Euro 20 4 3" xfId="3816"/>
    <cellStyle name="Euro 20 5" xfId="2234"/>
    <cellStyle name="Euro 21" xfId="135"/>
    <cellStyle name="Euro 21 2" xfId="136"/>
    <cellStyle name="Euro 21 2 2" xfId="3817"/>
    <cellStyle name="Euro 21 3" xfId="137"/>
    <cellStyle name="Euro 21 3 2" xfId="138"/>
    <cellStyle name="Euro 21 3 2 2" xfId="139"/>
    <cellStyle name="Euro 21 3 2 2 2" xfId="5053"/>
    <cellStyle name="Euro 21 3 2 3" xfId="5054"/>
    <cellStyle name="Euro 21 3 2 4" xfId="2905"/>
    <cellStyle name="Euro 21 3 3" xfId="2906"/>
    <cellStyle name="Euro 21 3 3 2" xfId="3818"/>
    <cellStyle name="Euro 21 3 4" xfId="3819"/>
    <cellStyle name="Euro 21 4" xfId="140"/>
    <cellStyle name="Euro 21 4 2" xfId="2235"/>
    <cellStyle name="Euro 21 4 2 2" xfId="3820"/>
    <cellStyle name="Euro 21 4 3" xfId="3821"/>
    <cellStyle name="Euro 21 5" xfId="2236"/>
    <cellStyle name="Euro 22" xfId="141"/>
    <cellStyle name="Euro 22 2" xfId="142"/>
    <cellStyle name="Euro 22 2 2" xfId="3822"/>
    <cellStyle name="Euro 22 3" xfId="143"/>
    <cellStyle name="Euro 22 3 2" xfId="144"/>
    <cellStyle name="Euro 22 3 2 2" xfId="145"/>
    <cellStyle name="Euro 22 3 2 2 2" xfId="5055"/>
    <cellStyle name="Euro 22 3 2 3" xfId="5056"/>
    <cellStyle name="Euro 22 3 2 4" xfId="2907"/>
    <cellStyle name="Euro 22 3 3" xfId="2908"/>
    <cellStyle name="Euro 22 3 3 2" xfId="3823"/>
    <cellStyle name="Euro 22 3 4" xfId="3824"/>
    <cellStyle name="Euro 22 4" xfId="146"/>
    <cellStyle name="Euro 22 4 2" xfId="2237"/>
    <cellStyle name="Euro 22 4 2 2" xfId="3825"/>
    <cellStyle name="Euro 22 4 3" xfId="3826"/>
    <cellStyle name="Euro 22 5" xfId="2238"/>
    <cellStyle name="Euro 23" xfId="147"/>
    <cellStyle name="Euro 23 2" xfId="148"/>
    <cellStyle name="Euro 23 2 2" xfId="3827"/>
    <cellStyle name="Euro 23 3" xfId="149"/>
    <cellStyle name="Euro 23 3 2" xfId="150"/>
    <cellStyle name="Euro 23 3 2 2" xfId="151"/>
    <cellStyle name="Euro 23 3 2 2 2" xfId="5057"/>
    <cellStyle name="Euro 23 3 2 3" xfId="5058"/>
    <cellStyle name="Euro 23 3 2 4" xfId="2909"/>
    <cellStyle name="Euro 23 3 3" xfId="2910"/>
    <cellStyle name="Euro 23 3 3 2" xfId="3828"/>
    <cellStyle name="Euro 23 3 4" xfId="3829"/>
    <cellStyle name="Euro 23 4" xfId="152"/>
    <cellStyle name="Euro 23 4 2" xfId="2239"/>
    <cellStyle name="Euro 23 4 2 2" xfId="3830"/>
    <cellStyle name="Euro 23 4 3" xfId="3831"/>
    <cellStyle name="Euro 23 5" xfId="2240"/>
    <cellStyle name="Euro 24" xfId="153"/>
    <cellStyle name="Euro 24 2" xfId="154"/>
    <cellStyle name="Euro 24 2 2" xfId="3832"/>
    <cellStyle name="Euro 24 3" xfId="155"/>
    <cellStyle name="Euro 24 3 2" xfId="156"/>
    <cellStyle name="Euro 24 3 2 2" xfId="157"/>
    <cellStyle name="Euro 24 3 2 2 2" xfId="5059"/>
    <cellStyle name="Euro 24 3 2 3" xfId="5060"/>
    <cellStyle name="Euro 24 3 2 4" xfId="2911"/>
    <cellStyle name="Euro 24 3 3" xfId="2912"/>
    <cellStyle name="Euro 24 3 3 2" xfId="3833"/>
    <cellStyle name="Euro 24 3 4" xfId="3834"/>
    <cellStyle name="Euro 24 4" xfId="158"/>
    <cellStyle name="Euro 24 4 2" xfId="2241"/>
    <cellStyle name="Euro 24 4 2 2" xfId="3835"/>
    <cellStyle name="Euro 24 4 3" xfId="3836"/>
    <cellStyle name="Euro 24 5" xfId="2242"/>
    <cellStyle name="Euro 25" xfId="159"/>
    <cellStyle name="Euro 25 2" xfId="160"/>
    <cellStyle name="Euro 25 2 2" xfId="3837"/>
    <cellStyle name="Euro 25 3" xfId="161"/>
    <cellStyle name="Euro 25 3 2" xfId="162"/>
    <cellStyle name="Euro 25 3 2 2" xfId="163"/>
    <cellStyle name="Euro 25 3 2 2 2" xfId="5061"/>
    <cellStyle name="Euro 25 3 2 3" xfId="5062"/>
    <cellStyle name="Euro 25 3 2 4" xfId="2913"/>
    <cellStyle name="Euro 25 3 3" xfId="2914"/>
    <cellStyle name="Euro 25 3 3 2" xfId="3838"/>
    <cellStyle name="Euro 25 3 4" xfId="3839"/>
    <cellStyle name="Euro 25 4" xfId="164"/>
    <cellStyle name="Euro 25 4 2" xfId="2243"/>
    <cellStyle name="Euro 25 4 2 2" xfId="3840"/>
    <cellStyle name="Euro 25 4 3" xfId="3841"/>
    <cellStyle name="Euro 25 5" xfId="2244"/>
    <cellStyle name="Euro 26" xfId="165"/>
    <cellStyle name="Euro 26 2" xfId="166"/>
    <cellStyle name="Euro 26 2 2" xfId="3842"/>
    <cellStyle name="Euro 26 3" xfId="167"/>
    <cellStyle name="Euro 26 3 2" xfId="168"/>
    <cellStyle name="Euro 26 3 2 2" xfId="169"/>
    <cellStyle name="Euro 26 3 2 2 2" xfId="5063"/>
    <cellStyle name="Euro 26 3 2 3" xfId="5064"/>
    <cellStyle name="Euro 26 3 2 4" xfId="2915"/>
    <cellStyle name="Euro 26 3 3" xfId="2916"/>
    <cellStyle name="Euro 26 3 3 2" xfId="3843"/>
    <cellStyle name="Euro 26 3 4" xfId="3844"/>
    <cellStyle name="Euro 26 4" xfId="170"/>
    <cellStyle name="Euro 26 4 2" xfId="2245"/>
    <cellStyle name="Euro 26 4 2 2" xfId="3845"/>
    <cellStyle name="Euro 26 4 3" xfId="3846"/>
    <cellStyle name="Euro 26 5" xfId="2246"/>
    <cellStyle name="Euro 27" xfId="171"/>
    <cellStyle name="Euro 27 2" xfId="172"/>
    <cellStyle name="Euro 27 2 2" xfId="3847"/>
    <cellStyle name="Euro 27 3" xfId="173"/>
    <cellStyle name="Euro 27 3 2" xfId="174"/>
    <cellStyle name="Euro 27 3 2 2" xfId="175"/>
    <cellStyle name="Euro 27 3 2 2 2" xfId="5065"/>
    <cellStyle name="Euro 27 3 2 3" xfId="5066"/>
    <cellStyle name="Euro 27 3 2 4" xfId="2917"/>
    <cellStyle name="Euro 27 3 3" xfId="2918"/>
    <cellStyle name="Euro 27 3 3 2" xfId="3848"/>
    <cellStyle name="Euro 27 3 4" xfId="3849"/>
    <cellStyle name="Euro 27 4" xfId="176"/>
    <cellStyle name="Euro 27 4 2" xfId="2247"/>
    <cellStyle name="Euro 27 4 2 2" xfId="3850"/>
    <cellStyle name="Euro 27 4 3" xfId="3851"/>
    <cellStyle name="Euro 27 5" xfId="2248"/>
    <cellStyle name="Euro 28" xfId="177"/>
    <cellStyle name="Euro 28 2" xfId="178"/>
    <cellStyle name="Euro 28 2 2" xfId="3852"/>
    <cellStyle name="Euro 28 3" xfId="179"/>
    <cellStyle name="Euro 28 3 2" xfId="180"/>
    <cellStyle name="Euro 28 3 2 2" xfId="181"/>
    <cellStyle name="Euro 28 3 2 2 2" xfId="5067"/>
    <cellStyle name="Euro 28 3 2 3" xfId="5068"/>
    <cellStyle name="Euro 28 3 2 4" xfId="2919"/>
    <cellStyle name="Euro 28 3 3" xfId="2920"/>
    <cellStyle name="Euro 28 3 3 2" xfId="3853"/>
    <cellStyle name="Euro 28 3 4" xfId="3854"/>
    <cellStyle name="Euro 28 4" xfId="182"/>
    <cellStyle name="Euro 28 4 2" xfId="2249"/>
    <cellStyle name="Euro 28 4 2 2" xfId="3855"/>
    <cellStyle name="Euro 28 4 3" xfId="3856"/>
    <cellStyle name="Euro 28 5" xfId="2250"/>
    <cellStyle name="Euro 29" xfId="183"/>
    <cellStyle name="Euro 29 2" xfId="184"/>
    <cellStyle name="Euro 29 2 2" xfId="3857"/>
    <cellStyle name="Euro 29 3" xfId="185"/>
    <cellStyle name="Euro 29 3 2" xfId="186"/>
    <cellStyle name="Euro 29 3 2 2" xfId="187"/>
    <cellStyle name="Euro 29 3 2 2 2" xfId="5069"/>
    <cellStyle name="Euro 29 3 2 3" xfId="5070"/>
    <cellStyle name="Euro 29 3 2 4" xfId="2921"/>
    <cellStyle name="Euro 29 3 3" xfId="2922"/>
    <cellStyle name="Euro 29 3 3 2" xfId="3858"/>
    <cellStyle name="Euro 29 3 4" xfId="3859"/>
    <cellStyle name="Euro 29 4" xfId="188"/>
    <cellStyle name="Euro 29 4 2" xfId="2251"/>
    <cellStyle name="Euro 29 4 2 2" xfId="3860"/>
    <cellStyle name="Euro 29 4 3" xfId="3861"/>
    <cellStyle name="Euro 29 5" xfId="2252"/>
    <cellStyle name="Euro 3" xfId="189"/>
    <cellStyle name="Euro 3 2" xfId="190"/>
    <cellStyle name="Euro 3 2 2" xfId="3862"/>
    <cellStyle name="Euro 3 3" xfId="191"/>
    <cellStyle name="Euro 3 3 2" xfId="192"/>
    <cellStyle name="Euro 3 3 2 2" xfId="193"/>
    <cellStyle name="Euro 3 3 2 2 2" xfId="5071"/>
    <cellStyle name="Euro 3 3 2 3" xfId="5072"/>
    <cellStyle name="Euro 3 3 2 4" xfId="2923"/>
    <cellStyle name="Euro 3 3 3" xfId="2924"/>
    <cellStyle name="Euro 3 3 3 2" xfId="3863"/>
    <cellStyle name="Euro 3 3 4" xfId="3864"/>
    <cellStyle name="Euro 3 4" xfId="194"/>
    <cellStyle name="Euro 3 4 2" xfId="2253"/>
    <cellStyle name="Euro 3 4 2 2" xfId="3865"/>
    <cellStyle name="Euro 3 4 3" xfId="3866"/>
    <cellStyle name="Euro 3 5" xfId="2254"/>
    <cellStyle name="Euro 30" xfId="195"/>
    <cellStyle name="Euro 30 2" xfId="196"/>
    <cellStyle name="Euro 30 2 2" xfId="3867"/>
    <cellStyle name="Euro 30 3" xfId="197"/>
    <cellStyle name="Euro 30 3 2" xfId="198"/>
    <cellStyle name="Euro 30 3 2 2" xfId="199"/>
    <cellStyle name="Euro 30 3 2 2 2" xfId="5073"/>
    <cellStyle name="Euro 30 3 2 3" xfId="5074"/>
    <cellStyle name="Euro 30 3 2 4" xfId="2925"/>
    <cellStyle name="Euro 30 3 3" xfId="2926"/>
    <cellStyle name="Euro 30 3 3 2" xfId="3868"/>
    <cellStyle name="Euro 30 3 4" xfId="3869"/>
    <cellStyle name="Euro 30 4" xfId="200"/>
    <cellStyle name="Euro 30 4 2" xfId="2255"/>
    <cellStyle name="Euro 30 4 2 2" xfId="3870"/>
    <cellStyle name="Euro 30 4 3" xfId="3871"/>
    <cellStyle name="Euro 30 5" xfId="2256"/>
    <cellStyle name="Euro 31" xfId="201"/>
    <cellStyle name="Euro 31 2" xfId="202"/>
    <cellStyle name="Euro 31 2 2" xfId="3872"/>
    <cellStyle name="Euro 31 3" xfId="203"/>
    <cellStyle name="Euro 31 3 2" xfId="204"/>
    <cellStyle name="Euro 31 3 2 2" xfId="205"/>
    <cellStyle name="Euro 31 3 2 2 2" xfId="5075"/>
    <cellStyle name="Euro 31 3 2 3" xfId="5076"/>
    <cellStyle name="Euro 31 3 2 4" xfId="2927"/>
    <cellStyle name="Euro 31 3 3" xfId="2928"/>
    <cellStyle name="Euro 31 3 3 2" xfId="3873"/>
    <cellStyle name="Euro 31 3 4" xfId="3874"/>
    <cellStyle name="Euro 31 4" xfId="206"/>
    <cellStyle name="Euro 31 4 2" xfId="2257"/>
    <cellStyle name="Euro 31 4 2 2" xfId="3875"/>
    <cellStyle name="Euro 31 4 3" xfId="3876"/>
    <cellStyle name="Euro 31 5" xfId="2258"/>
    <cellStyle name="Euro 32" xfId="207"/>
    <cellStyle name="Euro 32 2" xfId="208"/>
    <cellStyle name="Euro 32 2 2" xfId="3877"/>
    <cellStyle name="Euro 32 3" xfId="209"/>
    <cellStyle name="Euro 32 3 2" xfId="210"/>
    <cellStyle name="Euro 32 3 2 2" xfId="211"/>
    <cellStyle name="Euro 32 3 2 2 2" xfId="5077"/>
    <cellStyle name="Euro 32 3 2 3" xfId="5078"/>
    <cellStyle name="Euro 32 3 2 4" xfId="2929"/>
    <cellStyle name="Euro 32 3 3" xfId="2930"/>
    <cellStyle name="Euro 32 3 3 2" xfId="3878"/>
    <cellStyle name="Euro 32 3 4" xfId="3879"/>
    <cellStyle name="Euro 32 4" xfId="212"/>
    <cellStyle name="Euro 32 4 2" xfId="2259"/>
    <cellStyle name="Euro 32 4 2 2" xfId="3880"/>
    <cellStyle name="Euro 32 4 3" xfId="3881"/>
    <cellStyle name="Euro 32 5" xfId="2260"/>
    <cellStyle name="Euro 33" xfId="213"/>
    <cellStyle name="Euro 33 2" xfId="214"/>
    <cellStyle name="Euro 33 2 2" xfId="3882"/>
    <cellStyle name="Euro 33 3" xfId="215"/>
    <cellStyle name="Euro 33 3 2" xfId="216"/>
    <cellStyle name="Euro 33 3 2 2" xfId="217"/>
    <cellStyle name="Euro 33 3 2 2 2" xfId="5079"/>
    <cellStyle name="Euro 33 3 2 3" xfId="5080"/>
    <cellStyle name="Euro 33 3 2 4" xfId="2931"/>
    <cellStyle name="Euro 33 3 3" xfId="2932"/>
    <cellStyle name="Euro 33 3 3 2" xfId="3883"/>
    <cellStyle name="Euro 33 3 4" xfId="3884"/>
    <cellStyle name="Euro 33 4" xfId="218"/>
    <cellStyle name="Euro 33 4 2" xfId="2261"/>
    <cellStyle name="Euro 33 4 2 2" xfId="3885"/>
    <cellStyle name="Euro 33 4 3" xfId="3886"/>
    <cellStyle name="Euro 33 5" xfId="2262"/>
    <cellStyle name="Euro 34" xfId="219"/>
    <cellStyle name="Euro 34 2" xfId="220"/>
    <cellStyle name="Euro 34 2 2" xfId="3887"/>
    <cellStyle name="Euro 34 3" xfId="221"/>
    <cellStyle name="Euro 34 3 2" xfId="222"/>
    <cellStyle name="Euro 34 3 2 2" xfId="223"/>
    <cellStyle name="Euro 34 3 2 2 2" xfId="5081"/>
    <cellStyle name="Euro 34 3 2 3" xfId="5082"/>
    <cellStyle name="Euro 34 3 2 4" xfId="2933"/>
    <cellStyle name="Euro 34 3 3" xfId="2934"/>
    <cellStyle name="Euro 34 3 3 2" xfId="3888"/>
    <cellStyle name="Euro 34 3 4" xfId="3889"/>
    <cellStyle name="Euro 34 4" xfId="224"/>
    <cellStyle name="Euro 34 4 2" xfId="2263"/>
    <cellStyle name="Euro 34 4 2 2" xfId="3890"/>
    <cellStyle name="Euro 34 4 3" xfId="3891"/>
    <cellStyle name="Euro 34 5" xfId="2264"/>
    <cellStyle name="Euro 35" xfId="225"/>
    <cellStyle name="Euro 35 2" xfId="226"/>
    <cellStyle name="Euro 35 2 2" xfId="3892"/>
    <cellStyle name="Euro 35 3" xfId="227"/>
    <cellStyle name="Euro 35 3 2" xfId="228"/>
    <cellStyle name="Euro 35 3 2 2" xfId="229"/>
    <cellStyle name="Euro 35 3 2 2 2" xfId="5083"/>
    <cellStyle name="Euro 35 3 2 3" xfId="5084"/>
    <cellStyle name="Euro 35 3 2 4" xfId="2935"/>
    <cellStyle name="Euro 35 3 3" xfId="2936"/>
    <cellStyle name="Euro 35 3 3 2" xfId="3893"/>
    <cellStyle name="Euro 35 3 4" xfId="3894"/>
    <cellStyle name="Euro 35 4" xfId="230"/>
    <cellStyle name="Euro 35 4 2" xfId="2265"/>
    <cellStyle name="Euro 35 4 2 2" xfId="3895"/>
    <cellStyle name="Euro 35 4 3" xfId="3896"/>
    <cellStyle name="Euro 35 5" xfId="2266"/>
    <cellStyle name="Euro 36" xfId="231"/>
    <cellStyle name="Euro 36 2" xfId="232"/>
    <cellStyle name="Euro 36 2 2" xfId="3897"/>
    <cellStyle name="Euro 36 3" xfId="233"/>
    <cellStyle name="Euro 36 3 2" xfId="234"/>
    <cellStyle name="Euro 36 3 2 2" xfId="235"/>
    <cellStyle name="Euro 36 3 2 2 2" xfId="5085"/>
    <cellStyle name="Euro 36 3 2 3" xfId="5086"/>
    <cellStyle name="Euro 36 3 2 4" xfId="2937"/>
    <cellStyle name="Euro 36 3 3" xfId="2938"/>
    <cellStyle name="Euro 36 3 3 2" xfId="3898"/>
    <cellStyle name="Euro 36 3 4" xfId="3899"/>
    <cellStyle name="Euro 36 4" xfId="236"/>
    <cellStyle name="Euro 36 4 2" xfId="2267"/>
    <cellStyle name="Euro 36 4 2 2" xfId="3900"/>
    <cellStyle name="Euro 36 4 3" xfId="3901"/>
    <cellStyle name="Euro 36 5" xfId="2268"/>
    <cellStyle name="Euro 37" xfId="237"/>
    <cellStyle name="Euro 37 2" xfId="238"/>
    <cellStyle name="Euro 37 2 2" xfId="3902"/>
    <cellStyle name="Euro 37 3" xfId="239"/>
    <cellStyle name="Euro 37 3 2" xfId="240"/>
    <cellStyle name="Euro 37 3 2 2" xfId="241"/>
    <cellStyle name="Euro 37 3 2 2 2" xfId="5087"/>
    <cellStyle name="Euro 37 3 2 3" xfId="5088"/>
    <cellStyle name="Euro 37 3 2 4" xfId="2939"/>
    <cellStyle name="Euro 37 3 3" xfId="2940"/>
    <cellStyle name="Euro 37 3 3 2" xfId="3903"/>
    <cellStyle name="Euro 37 3 4" xfId="3904"/>
    <cellStyle name="Euro 37 4" xfId="242"/>
    <cellStyle name="Euro 37 4 2" xfId="2269"/>
    <cellStyle name="Euro 37 4 2 2" xfId="3905"/>
    <cellStyle name="Euro 37 4 3" xfId="3906"/>
    <cellStyle name="Euro 37 5" xfId="2270"/>
    <cellStyle name="Euro 38" xfId="243"/>
    <cellStyle name="Euro 38 2" xfId="244"/>
    <cellStyle name="Euro 38 2 2" xfId="3907"/>
    <cellStyle name="Euro 38 3" xfId="245"/>
    <cellStyle name="Euro 38 3 2" xfId="246"/>
    <cellStyle name="Euro 38 3 2 2" xfId="247"/>
    <cellStyle name="Euro 38 3 2 2 2" xfId="5089"/>
    <cellStyle name="Euro 38 3 2 3" xfId="5090"/>
    <cellStyle name="Euro 38 3 2 4" xfId="2941"/>
    <cellStyle name="Euro 38 3 3" xfId="2942"/>
    <cellStyle name="Euro 38 3 3 2" xfId="3908"/>
    <cellStyle name="Euro 38 3 4" xfId="3909"/>
    <cellStyle name="Euro 38 4" xfId="248"/>
    <cellStyle name="Euro 38 4 2" xfId="2271"/>
    <cellStyle name="Euro 38 4 2 2" xfId="3910"/>
    <cellStyle name="Euro 38 4 3" xfId="3911"/>
    <cellStyle name="Euro 38 5" xfId="2272"/>
    <cellStyle name="Euro 39" xfId="249"/>
    <cellStyle name="Euro 39 2" xfId="250"/>
    <cellStyle name="Euro 39 2 2" xfId="3912"/>
    <cellStyle name="Euro 39 3" xfId="251"/>
    <cellStyle name="Euro 39 3 2" xfId="252"/>
    <cellStyle name="Euro 39 3 2 2" xfId="253"/>
    <cellStyle name="Euro 39 3 2 2 2" xfId="5091"/>
    <cellStyle name="Euro 39 3 2 3" xfId="5092"/>
    <cellStyle name="Euro 39 3 2 4" xfId="2943"/>
    <cellStyle name="Euro 39 3 3" xfId="2944"/>
    <cellStyle name="Euro 39 3 3 2" xfId="3913"/>
    <cellStyle name="Euro 39 3 4" xfId="3914"/>
    <cellStyle name="Euro 39 4" xfId="254"/>
    <cellStyle name="Euro 39 4 2" xfId="2273"/>
    <cellStyle name="Euro 39 4 2 2" xfId="3915"/>
    <cellStyle name="Euro 39 4 3" xfId="3916"/>
    <cellStyle name="Euro 39 5" xfId="2274"/>
    <cellStyle name="Euro 4" xfId="255"/>
    <cellStyle name="Euro 4 2" xfId="256"/>
    <cellStyle name="Euro 4 2 2" xfId="3917"/>
    <cellStyle name="Euro 4 3" xfId="257"/>
    <cellStyle name="Euro 4 3 2" xfId="258"/>
    <cellStyle name="Euro 4 3 2 2" xfId="259"/>
    <cellStyle name="Euro 4 3 2 2 2" xfId="5093"/>
    <cellStyle name="Euro 4 3 2 3" xfId="5094"/>
    <cellStyle name="Euro 4 3 2 4" xfId="2945"/>
    <cellStyle name="Euro 4 3 3" xfId="2946"/>
    <cellStyle name="Euro 4 3 3 2" xfId="3918"/>
    <cellStyle name="Euro 4 3 4" xfId="3919"/>
    <cellStyle name="Euro 4 4" xfId="260"/>
    <cellStyle name="Euro 4 4 2" xfId="2275"/>
    <cellStyle name="Euro 4 4 2 2" xfId="3920"/>
    <cellStyle name="Euro 4 4 3" xfId="3921"/>
    <cellStyle name="Euro 4 5" xfId="2276"/>
    <cellStyle name="Euro 40" xfId="261"/>
    <cellStyle name="Euro 40 2" xfId="262"/>
    <cellStyle name="Euro 40 2 2" xfId="3922"/>
    <cellStyle name="Euro 40 3" xfId="263"/>
    <cellStyle name="Euro 40 3 2" xfId="264"/>
    <cellStyle name="Euro 40 3 2 2" xfId="265"/>
    <cellStyle name="Euro 40 3 2 2 2" xfId="5095"/>
    <cellStyle name="Euro 40 3 2 3" xfId="5096"/>
    <cellStyle name="Euro 40 3 2 4" xfId="2947"/>
    <cellStyle name="Euro 40 3 3" xfId="2948"/>
    <cellStyle name="Euro 40 3 3 2" xfId="3923"/>
    <cellStyle name="Euro 40 3 4" xfId="3924"/>
    <cellStyle name="Euro 40 4" xfId="266"/>
    <cellStyle name="Euro 40 4 2" xfId="2277"/>
    <cellStyle name="Euro 40 4 2 2" xfId="3925"/>
    <cellStyle name="Euro 40 4 3" xfId="3926"/>
    <cellStyle name="Euro 40 5" xfId="2278"/>
    <cellStyle name="Euro 41" xfId="267"/>
    <cellStyle name="Euro 41 2" xfId="268"/>
    <cellStyle name="Euro 41 2 2" xfId="3927"/>
    <cellStyle name="Euro 41 3" xfId="269"/>
    <cellStyle name="Euro 41 3 2" xfId="270"/>
    <cellStyle name="Euro 41 3 2 2" xfId="271"/>
    <cellStyle name="Euro 41 3 2 2 2" xfId="5097"/>
    <cellStyle name="Euro 41 3 2 3" xfId="5098"/>
    <cellStyle name="Euro 41 3 2 4" xfId="2949"/>
    <cellStyle name="Euro 41 3 3" xfId="2950"/>
    <cellStyle name="Euro 41 3 3 2" xfId="3928"/>
    <cellStyle name="Euro 41 3 4" xfId="3929"/>
    <cellStyle name="Euro 41 4" xfId="272"/>
    <cellStyle name="Euro 41 4 2" xfId="2279"/>
    <cellStyle name="Euro 41 4 2 2" xfId="3930"/>
    <cellStyle name="Euro 41 4 3" xfId="3931"/>
    <cellStyle name="Euro 41 5" xfId="2280"/>
    <cellStyle name="Euro 42" xfId="273"/>
    <cellStyle name="Euro 42 2" xfId="274"/>
    <cellStyle name="Euro 42 2 2" xfId="3932"/>
    <cellStyle name="Euro 42 3" xfId="275"/>
    <cellStyle name="Euro 42 3 2" xfId="276"/>
    <cellStyle name="Euro 42 3 2 2" xfId="277"/>
    <cellStyle name="Euro 42 3 2 2 2" xfId="5099"/>
    <cellStyle name="Euro 42 3 2 3" xfId="5100"/>
    <cellStyle name="Euro 42 3 2 4" xfId="2951"/>
    <cellStyle name="Euro 42 3 3" xfId="2952"/>
    <cellStyle name="Euro 42 3 3 2" xfId="3933"/>
    <cellStyle name="Euro 42 3 4" xfId="3934"/>
    <cellStyle name="Euro 42 4" xfId="278"/>
    <cellStyle name="Euro 42 4 2" xfId="2281"/>
    <cellStyle name="Euro 42 4 2 2" xfId="3935"/>
    <cellStyle name="Euro 42 4 3" xfId="3936"/>
    <cellStyle name="Euro 42 5" xfId="2282"/>
    <cellStyle name="Euro 43" xfId="279"/>
    <cellStyle name="Euro 43 2" xfId="280"/>
    <cellStyle name="Euro 43 2 2" xfId="3937"/>
    <cellStyle name="Euro 43 3" xfId="281"/>
    <cellStyle name="Euro 43 3 2" xfId="282"/>
    <cellStyle name="Euro 43 3 2 2" xfId="283"/>
    <cellStyle name="Euro 43 3 2 2 2" xfId="5101"/>
    <cellStyle name="Euro 43 3 2 3" xfId="5102"/>
    <cellStyle name="Euro 43 3 2 4" xfId="2953"/>
    <cellStyle name="Euro 43 3 3" xfId="2954"/>
    <cellStyle name="Euro 43 3 3 2" xfId="3938"/>
    <cellStyle name="Euro 43 3 4" xfId="3939"/>
    <cellStyle name="Euro 43 4" xfId="284"/>
    <cellStyle name="Euro 43 4 2" xfId="2283"/>
    <cellStyle name="Euro 43 4 2 2" xfId="3940"/>
    <cellStyle name="Euro 43 4 3" xfId="3941"/>
    <cellStyle name="Euro 43 5" xfId="2284"/>
    <cellStyle name="Euro 44" xfId="285"/>
    <cellStyle name="Euro 44 2" xfId="286"/>
    <cellStyle name="Euro 44 2 2" xfId="3942"/>
    <cellStyle name="Euro 44 3" xfId="287"/>
    <cellStyle name="Euro 44 3 2" xfId="288"/>
    <cellStyle name="Euro 44 3 2 2" xfId="289"/>
    <cellStyle name="Euro 44 3 2 2 2" xfId="5103"/>
    <cellStyle name="Euro 44 3 2 3" xfId="5104"/>
    <cellStyle name="Euro 44 3 2 4" xfId="2955"/>
    <cellStyle name="Euro 44 3 3" xfId="2956"/>
    <cellStyle name="Euro 44 3 3 2" xfId="3943"/>
    <cellStyle name="Euro 44 3 4" xfId="3944"/>
    <cellStyle name="Euro 44 4" xfId="290"/>
    <cellStyle name="Euro 44 4 2" xfId="2285"/>
    <cellStyle name="Euro 44 4 2 2" xfId="3945"/>
    <cellStyle name="Euro 44 4 3" xfId="3946"/>
    <cellStyle name="Euro 44 5" xfId="2286"/>
    <cellStyle name="Euro 45" xfId="291"/>
    <cellStyle name="Euro 45 2" xfId="292"/>
    <cellStyle name="Euro 45 2 2" xfId="3948"/>
    <cellStyle name="Euro 45 2 3" xfId="5105"/>
    <cellStyle name="Euro 45 2 4" xfId="3947"/>
    <cellStyle name="Euro 45 3" xfId="3949"/>
    <cellStyle name="Euro 46" xfId="293"/>
    <cellStyle name="Euro 46 2" xfId="294"/>
    <cellStyle name="Euro 47" xfId="295"/>
    <cellStyle name="Euro 47 2" xfId="296"/>
    <cellStyle name="Euro 47 2 2" xfId="297"/>
    <cellStyle name="Euro 47 2 2 2" xfId="5106"/>
    <cellStyle name="Euro 47 2 3" xfId="5107"/>
    <cellStyle name="Euro 47 2 4" xfId="2957"/>
    <cellStyle name="Euro 47 3" xfId="2958"/>
    <cellStyle name="Euro 47 3 2" xfId="3950"/>
    <cellStyle name="Euro 47 4" xfId="3951"/>
    <cellStyle name="Euro 48" xfId="298"/>
    <cellStyle name="Euro 48 2" xfId="3952"/>
    <cellStyle name="Euro 49" xfId="299"/>
    <cellStyle name="Euro 49 2" xfId="2287"/>
    <cellStyle name="Euro 49 2 2" xfId="3953"/>
    <cellStyle name="Euro 49 3" xfId="3954"/>
    <cellStyle name="Euro 5" xfId="300"/>
    <cellStyle name="Euro 5 2" xfId="301"/>
    <cellStyle name="Euro 5 2 2" xfId="3955"/>
    <cellStyle name="Euro 5 3" xfId="302"/>
    <cellStyle name="Euro 5 3 2" xfId="303"/>
    <cellStyle name="Euro 5 3 2 2" xfId="304"/>
    <cellStyle name="Euro 5 3 2 2 2" xfId="5108"/>
    <cellStyle name="Euro 5 3 2 3" xfId="5109"/>
    <cellStyle name="Euro 5 3 2 4" xfId="2959"/>
    <cellStyle name="Euro 5 3 3" xfId="2960"/>
    <cellStyle name="Euro 5 3 3 2" xfId="3956"/>
    <cellStyle name="Euro 5 3 4" xfId="3957"/>
    <cellStyle name="Euro 5 4" xfId="305"/>
    <cellStyle name="Euro 5 4 2" xfId="2288"/>
    <cellStyle name="Euro 5 4 2 2" xfId="3958"/>
    <cellStyle name="Euro 5 4 3" xfId="3959"/>
    <cellStyle name="Euro 5 5" xfId="2289"/>
    <cellStyle name="Euro 50" xfId="2290"/>
    <cellStyle name="Euro 51" xfId="3960"/>
    <cellStyle name="Euro 51 2" xfId="3961"/>
    <cellStyle name="Euro 6" xfId="306"/>
    <cellStyle name="Euro 6 2" xfId="307"/>
    <cellStyle name="Euro 6 2 2" xfId="3962"/>
    <cellStyle name="Euro 6 3" xfId="308"/>
    <cellStyle name="Euro 6 3 2" xfId="309"/>
    <cellStyle name="Euro 6 3 2 2" xfId="310"/>
    <cellStyle name="Euro 6 3 2 2 2" xfId="5110"/>
    <cellStyle name="Euro 6 3 2 3" xfId="5111"/>
    <cellStyle name="Euro 6 3 2 4" xfId="2961"/>
    <cellStyle name="Euro 6 3 3" xfId="2962"/>
    <cellStyle name="Euro 6 3 3 2" xfId="3963"/>
    <cellStyle name="Euro 6 3 4" xfId="3964"/>
    <cellStyle name="Euro 6 4" xfId="311"/>
    <cellStyle name="Euro 6 4 2" xfId="2291"/>
    <cellStyle name="Euro 6 4 2 2" xfId="3965"/>
    <cellStyle name="Euro 6 4 3" xfId="3966"/>
    <cellStyle name="Euro 6 5" xfId="2292"/>
    <cellStyle name="Euro 7" xfId="312"/>
    <cellStyle name="Euro 7 2" xfId="313"/>
    <cellStyle name="Euro 7 2 2" xfId="3967"/>
    <cellStyle name="Euro 7 3" xfId="314"/>
    <cellStyle name="Euro 7 3 2" xfId="315"/>
    <cellStyle name="Euro 7 3 2 2" xfId="316"/>
    <cellStyle name="Euro 7 3 2 2 2" xfId="5112"/>
    <cellStyle name="Euro 7 3 2 3" xfId="5113"/>
    <cellStyle name="Euro 7 3 2 4" xfId="2963"/>
    <cellStyle name="Euro 7 3 3" xfId="2964"/>
    <cellStyle name="Euro 7 3 3 2" xfId="3968"/>
    <cellStyle name="Euro 7 3 4" xfId="3969"/>
    <cellStyle name="Euro 7 4" xfId="317"/>
    <cellStyle name="Euro 7 4 2" xfId="2293"/>
    <cellStyle name="Euro 7 4 2 2" xfId="3970"/>
    <cellStyle name="Euro 7 4 3" xfId="3971"/>
    <cellStyle name="Euro 7 5" xfId="2294"/>
    <cellStyle name="Euro 8" xfId="318"/>
    <cellStyle name="Euro 8 2" xfId="319"/>
    <cellStyle name="Euro 8 2 2" xfId="3972"/>
    <cellStyle name="Euro 8 3" xfId="320"/>
    <cellStyle name="Euro 8 3 2" xfId="321"/>
    <cellStyle name="Euro 8 3 2 2" xfId="322"/>
    <cellStyle name="Euro 8 3 2 2 2" xfId="5114"/>
    <cellStyle name="Euro 8 3 2 3" xfId="5115"/>
    <cellStyle name="Euro 8 3 2 4" xfId="2965"/>
    <cellStyle name="Euro 8 3 3" xfId="2966"/>
    <cellStyle name="Euro 8 3 3 2" xfId="3973"/>
    <cellStyle name="Euro 8 3 4" xfId="3974"/>
    <cellStyle name="Euro 8 4" xfId="323"/>
    <cellStyle name="Euro 8 4 2" xfId="2295"/>
    <cellStyle name="Euro 8 4 2 2" xfId="3975"/>
    <cellStyle name="Euro 8 4 3" xfId="3976"/>
    <cellStyle name="Euro 8 5" xfId="2296"/>
    <cellStyle name="Euro 9" xfId="324"/>
    <cellStyle name="Euro 9 2" xfId="325"/>
    <cellStyle name="Euro 9 2 2" xfId="3977"/>
    <cellStyle name="Euro 9 3" xfId="326"/>
    <cellStyle name="Euro 9 3 2" xfId="327"/>
    <cellStyle name="Euro 9 3 2 2" xfId="328"/>
    <cellStyle name="Euro 9 3 2 2 2" xfId="5116"/>
    <cellStyle name="Euro 9 3 2 3" xfId="5117"/>
    <cellStyle name="Euro 9 3 2 4" xfId="2967"/>
    <cellStyle name="Euro 9 3 3" xfId="2968"/>
    <cellStyle name="Euro 9 3 3 2" xfId="3978"/>
    <cellStyle name="Euro 9 3 4" xfId="3979"/>
    <cellStyle name="Euro 9 4" xfId="329"/>
    <cellStyle name="Euro 9 4 2" xfId="2297"/>
    <cellStyle name="Euro 9 4 2 2" xfId="3980"/>
    <cellStyle name="Euro 9 4 3" xfId="3981"/>
    <cellStyle name="Euro 9 5" xfId="2298"/>
    <cellStyle name="Explanatory Text" xfId="1698" builtinId="53" customBuiltin="1"/>
    <cellStyle name="Explanatory Text 2" xfId="2130"/>
    <cellStyle name="Fixed2 - Type2" xfId="330"/>
    <cellStyle name="Formel" xfId="5838"/>
    <cellStyle name="Formel 2" xfId="7118"/>
    <cellStyle name="Formula" xfId="5833"/>
    <cellStyle name="Formula 2" xfId="7117"/>
    <cellStyle name="Good" xfId="1689" builtinId="26" customBuiltin="1"/>
    <cellStyle name="Good 2" xfId="2131"/>
    <cellStyle name="Good 2 2" xfId="5118"/>
    <cellStyle name="Heading 1" xfId="1685" builtinId="16" customBuiltin="1"/>
    <cellStyle name="Heading 1 2" xfId="2132"/>
    <cellStyle name="Heading 2" xfId="1686" builtinId="17" customBuiltin="1"/>
    <cellStyle name="Heading 2 2" xfId="2133"/>
    <cellStyle name="Heading 3" xfId="1687" builtinId="18" customBuiltin="1"/>
    <cellStyle name="Heading 3 2" xfId="2134"/>
    <cellStyle name="Heading 4" xfId="1688" builtinId="19" customBuiltin="1"/>
    <cellStyle name="Heading 4 2" xfId="2135"/>
    <cellStyle name="Hyperlink 2" xfId="2009"/>
    <cellStyle name="Hyperlink 2 2" xfId="5119"/>
    <cellStyle name="Hyperlink 2 3" xfId="2969"/>
    <cellStyle name="Hyperlink 3" xfId="2136"/>
    <cellStyle name="Hyperlink 3 2" xfId="5120"/>
    <cellStyle name="Hyperlink 4" xfId="5121"/>
    <cellStyle name="Input" xfId="1692" builtinId="20" customBuiltin="1"/>
    <cellStyle name="Input 2" xfId="331"/>
    <cellStyle name="Input 2 2" xfId="332"/>
    <cellStyle name="Input 2 2 2" xfId="1735"/>
    <cellStyle name="Input 2 2 2 2" xfId="5122"/>
    <cellStyle name="Input 2 2 2 3" xfId="7081"/>
    <cellStyle name="Input 2 2 3" xfId="1736"/>
    <cellStyle name="Input 2 2 3 2" xfId="5123"/>
    <cellStyle name="Input 2 2 3 3" xfId="7082"/>
    <cellStyle name="Input 2 2 4" xfId="1737"/>
    <cellStyle name="Input 2 2 5" xfId="1738"/>
    <cellStyle name="Input 2 3" xfId="333"/>
    <cellStyle name="Input 2 3 2" xfId="5124"/>
    <cellStyle name="Input 2 3 2 2" xfId="7083"/>
    <cellStyle name="Input 2 4" xfId="1739"/>
    <cellStyle name="Input 2 4 2" xfId="5845"/>
    <cellStyle name="Input 2 5" xfId="1740"/>
    <cellStyle name="Input 2 5 2" xfId="5846"/>
    <cellStyle name="Input 2 6" xfId="1741"/>
    <cellStyle name="Input 2 6 2" xfId="5847"/>
    <cellStyle name="Input 2 7" xfId="2970"/>
    <cellStyle name="Input 2 7 2" xfId="5848"/>
    <cellStyle name="Input 2 8" xfId="5125"/>
    <cellStyle name="Input 2 8 2" xfId="7084"/>
    <cellStyle name="Input 3" xfId="334"/>
    <cellStyle name="Input 3 2" xfId="2299"/>
    <cellStyle name="Input 3 2 2" xfId="5126"/>
    <cellStyle name="Input 3 2 2 2" xfId="7085"/>
    <cellStyle name="Input 3 3" xfId="2971"/>
    <cellStyle name="Input 3 3 2" xfId="5849"/>
    <cellStyle name="Input 3 4" xfId="2972"/>
    <cellStyle name="Input 3 4 2" xfId="5850"/>
    <cellStyle name="Input 3 5" xfId="2973"/>
    <cellStyle name="Input 3 5 2" xfId="5851"/>
    <cellStyle name="Input 3 6" xfId="2974"/>
    <cellStyle name="Input 3 6 2" xfId="5852"/>
    <cellStyle name="Input 3 7" xfId="5127"/>
    <cellStyle name="Input 3 7 2" xfId="7086"/>
    <cellStyle name="Input 4" xfId="3982"/>
    <cellStyle name="Input 4 2" xfId="6391"/>
    <cellStyle name="Input 4 3" xfId="6879"/>
    <cellStyle name="InputCells" xfId="335"/>
    <cellStyle name="Komma 2" xfId="2137"/>
    <cellStyle name="Komma 2 2" xfId="2138"/>
    <cellStyle name="Komma 2 2 2" xfId="2139"/>
    <cellStyle name="Komma 2 2 2 2" xfId="3985"/>
    <cellStyle name="Komma 2 2 3" xfId="3984"/>
    <cellStyle name="Komma 2 3" xfId="2140"/>
    <cellStyle name="Komma 2 3 2" xfId="3986"/>
    <cellStyle name="Komma 2 4" xfId="4988"/>
    <cellStyle name="Komma 2 5" xfId="5128"/>
    <cellStyle name="Komma 2 6" xfId="3983"/>
    <cellStyle name="Komma 3" xfId="2141"/>
    <cellStyle name="Komma 3 2" xfId="3988"/>
    <cellStyle name="Komma 3 2 2" xfId="6393"/>
    <cellStyle name="Komma 3 3" xfId="3987"/>
    <cellStyle name="Komma 3 4" xfId="6392"/>
    <cellStyle name="Komma 4" xfId="2142"/>
    <cellStyle name="Komma 4 2" xfId="2143"/>
    <cellStyle name="Komma 4 2 2" xfId="3991"/>
    <cellStyle name="Komma 4 2 2 2" xfId="6396"/>
    <cellStyle name="Komma 4 2 3" xfId="3990"/>
    <cellStyle name="Komma 4 2 4" xfId="6395"/>
    <cellStyle name="Komma 4 3" xfId="3992"/>
    <cellStyle name="Komma 4 3 2" xfId="6397"/>
    <cellStyle name="Komma 4 4" xfId="3989"/>
    <cellStyle name="Komma 4 5" xfId="6394"/>
    <cellStyle name="Komma 5" xfId="2144"/>
    <cellStyle name="Komma 5 2" xfId="2145"/>
    <cellStyle name="Komma 5 2 2" xfId="3995"/>
    <cellStyle name="Komma 5 2 3" xfId="3994"/>
    <cellStyle name="Komma 5 3" xfId="3996"/>
    <cellStyle name="Komma 5 4" xfId="3993"/>
    <cellStyle name="Komma 6" xfId="2146"/>
    <cellStyle name="Komma 7" xfId="2147"/>
    <cellStyle name="Komma 8" xfId="2148"/>
    <cellStyle name="Komma 9" xfId="2149"/>
    <cellStyle name="Kontroller celle" xfId="2300"/>
    <cellStyle name="Link 2" xfId="2150"/>
    <cellStyle name="Link 3" xfId="3997"/>
    <cellStyle name="Linked Cell" xfId="1695" builtinId="24" customBuiltin="1"/>
    <cellStyle name="Linked Cell 2" xfId="2151"/>
    <cellStyle name="Markeringsfarve1" xfId="2301"/>
    <cellStyle name="Markeringsfarve2" xfId="2302"/>
    <cellStyle name="Markeringsfarve3" xfId="2303"/>
    <cellStyle name="Markeringsfarve4" xfId="2304"/>
    <cellStyle name="Markeringsfarve5" xfId="2305"/>
    <cellStyle name="Markeringsfarve6" xfId="2306"/>
    <cellStyle name="Migliaia [0] 10" xfId="336"/>
    <cellStyle name="Migliaia [0] 10 2" xfId="1742"/>
    <cellStyle name="Migliaia [0] 10 2 2" xfId="2307"/>
    <cellStyle name="Migliaia [0] 10 2 2 2" xfId="5129"/>
    <cellStyle name="Migliaia [0] 10 2 3" xfId="3998"/>
    <cellStyle name="Migliaia [0] 10 2 4" xfId="6398"/>
    <cellStyle name="Migliaia [0] 10 3" xfId="2308"/>
    <cellStyle name="Migliaia [0] 10 3 2" xfId="5130"/>
    <cellStyle name="Migliaia [0] 10 4" xfId="2975"/>
    <cellStyle name="Migliaia [0] 10 5" xfId="5853"/>
    <cellStyle name="Migliaia [0] 11" xfId="337"/>
    <cellStyle name="Migliaia [0] 11 2" xfId="1743"/>
    <cellStyle name="Migliaia [0] 11 2 2" xfId="2309"/>
    <cellStyle name="Migliaia [0] 11 2 2 2" xfId="5131"/>
    <cellStyle name="Migliaia [0] 11 2 3" xfId="3999"/>
    <cellStyle name="Migliaia [0] 11 2 4" xfId="6399"/>
    <cellStyle name="Migliaia [0] 11 3" xfId="2310"/>
    <cellStyle name="Migliaia [0] 11 3 2" xfId="5132"/>
    <cellStyle name="Migliaia [0] 11 4" xfId="2976"/>
    <cellStyle name="Migliaia [0] 11 5" xfId="5854"/>
    <cellStyle name="Migliaia [0] 12" xfId="338"/>
    <cellStyle name="Migliaia [0] 12 2" xfId="1744"/>
    <cellStyle name="Migliaia [0] 12 2 2" xfId="2311"/>
    <cellStyle name="Migliaia [0] 12 2 2 2" xfId="5133"/>
    <cellStyle name="Migliaia [0] 12 2 3" xfId="4000"/>
    <cellStyle name="Migliaia [0] 12 2 4" xfId="6400"/>
    <cellStyle name="Migliaia [0] 12 3" xfId="2312"/>
    <cellStyle name="Migliaia [0] 12 3 2" xfId="5134"/>
    <cellStyle name="Migliaia [0] 12 4" xfId="2977"/>
    <cellStyle name="Migliaia [0] 12 5" xfId="5855"/>
    <cellStyle name="Migliaia [0] 13" xfId="339"/>
    <cellStyle name="Migliaia [0] 13 2" xfId="1745"/>
    <cellStyle name="Migliaia [0] 13 2 2" xfId="2313"/>
    <cellStyle name="Migliaia [0] 13 2 2 2" xfId="5135"/>
    <cellStyle name="Migliaia [0] 13 2 3" xfId="4001"/>
    <cellStyle name="Migliaia [0] 13 2 4" xfId="6401"/>
    <cellStyle name="Migliaia [0] 13 3" xfId="2314"/>
    <cellStyle name="Migliaia [0] 13 3 2" xfId="5136"/>
    <cellStyle name="Migliaia [0] 13 4" xfId="2978"/>
    <cellStyle name="Migliaia [0] 13 5" xfId="5856"/>
    <cellStyle name="Migliaia [0] 14" xfId="340"/>
    <cellStyle name="Migliaia [0] 14 2" xfId="1746"/>
    <cellStyle name="Migliaia [0] 14 2 2" xfId="2315"/>
    <cellStyle name="Migliaia [0] 14 2 2 2" xfId="5137"/>
    <cellStyle name="Migliaia [0] 14 2 3" xfId="4002"/>
    <cellStyle name="Migliaia [0] 14 2 4" xfId="6402"/>
    <cellStyle name="Migliaia [0] 14 3" xfId="2316"/>
    <cellStyle name="Migliaia [0] 14 3 2" xfId="5138"/>
    <cellStyle name="Migliaia [0] 14 4" xfId="2979"/>
    <cellStyle name="Migliaia [0] 14 5" xfId="5857"/>
    <cellStyle name="Migliaia [0] 15" xfId="341"/>
    <cellStyle name="Migliaia [0] 15 2" xfId="1747"/>
    <cellStyle name="Migliaia [0] 15 2 2" xfId="2317"/>
    <cellStyle name="Migliaia [0] 15 2 2 2" xfId="5139"/>
    <cellStyle name="Migliaia [0] 15 2 3" xfId="4003"/>
    <cellStyle name="Migliaia [0] 15 2 4" xfId="6403"/>
    <cellStyle name="Migliaia [0] 15 3" xfId="2318"/>
    <cellStyle name="Migliaia [0] 15 3 2" xfId="5140"/>
    <cellStyle name="Migliaia [0] 15 4" xfId="2980"/>
    <cellStyle name="Migliaia [0] 15 5" xfId="5858"/>
    <cellStyle name="Migliaia [0] 16" xfId="342"/>
    <cellStyle name="Migliaia [0] 16 2" xfId="1748"/>
    <cellStyle name="Migliaia [0] 16 2 2" xfId="2319"/>
    <cellStyle name="Migliaia [0] 16 2 2 2" xfId="5141"/>
    <cellStyle name="Migliaia [0] 16 2 3" xfId="4004"/>
    <cellStyle name="Migliaia [0] 16 2 4" xfId="6404"/>
    <cellStyle name="Migliaia [0] 16 3" xfId="2320"/>
    <cellStyle name="Migliaia [0] 16 3 2" xfId="5142"/>
    <cellStyle name="Migliaia [0] 16 4" xfId="2981"/>
    <cellStyle name="Migliaia [0] 16 5" xfId="5859"/>
    <cellStyle name="Migliaia [0] 17" xfId="343"/>
    <cellStyle name="Migliaia [0] 17 2" xfId="1749"/>
    <cellStyle name="Migliaia [0] 17 2 2" xfId="2321"/>
    <cellStyle name="Migliaia [0] 17 2 2 2" xfId="5143"/>
    <cellStyle name="Migliaia [0] 17 2 3" xfId="4005"/>
    <cellStyle name="Migliaia [0] 17 2 4" xfId="6405"/>
    <cellStyle name="Migliaia [0] 17 3" xfId="2322"/>
    <cellStyle name="Migliaia [0] 17 3 2" xfId="5144"/>
    <cellStyle name="Migliaia [0] 17 4" xfId="2982"/>
    <cellStyle name="Migliaia [0] 17 5" xfId="5860"/>
    <cellStyle name="Migliaia [0] 18" xfId="344"/>
    <cellStyle name="Migliaia [0] 18 2" xfId="1750"/>
    <cellStyle name="Migliaia [0] 18 2 2" xfId="2323"/>
    <cellStyle name="Migliaia [0] 18 2 2 2" xfId="5145"/>
    <cellStyle name="Migliaia [0] 18 2 3" xfId="4006"/>
    <cellStyle name="Migliaia [0] 18 2 4" xfId="6406"/>
    <cellStyle name="Migliaia [0] 18 3" xfId="2324"/>
    <cellStyle name="Migliaia [0] 18 3 2" xfId="5146"/>
    <cellStyle name="Migliaia [0] 18 4" xfId="2983"/>
    <cellStyle name="Migliaia [0] 18 5" xfId="5861"/>
    <cellStyle name="Migliaia [0] 19" xfId="345"/>
    <cellStyle name="Migliaia [0] 19 2" xfId="1751"/>
    <cellStyle name="Migliaia [0] 19 2 2" xfId="2325"/>
    <cellStyle name="Migliaia [0] 19 2 2 2" xfId="5147"/>
    <cellStyle name="Migliaia [0] 19 2 3" xfId="4007"/>
    <cellStyle name="Migliaia [0] 19 2 4" xfId="6407"/>
    <cellStyle name="Migliaia [0] 19 3" xfId="2326"/>
    <cellStyle name="Migliaia [0] 19 3 2" xfId="5148"/>
    <cellStyle name="Migliaia [0] 19 4" xfId="2984"/>
    <cellStyle name="Migliaia [0] 19 5" xfId="5862"/>
    <cellStyle name="Migliaia [0] 2" xfId="346"/>
    <cellStyle name="Migliaia [0] 2 2" xfId="1752"/>
    <cellStyle name="Migliaia [0] 2 2 2" xfId="2327"/>
    <cellStyle name="Migliaia [0] 2 2 2 2" xfId="5149"/>
    <cellStyle name="Migliaia [0] 2 2 3" xfId="4008"/>
    <cellStyle name="Migliaia [0] 2 2 4" xfId="6408"/>
    <cellStyle name="Migliaia [0] 2 3" xfId="2328"/>
    <cellStyle name="Migliaia [0] 2 3 2" xfId="5150"/>
    <cellStyle name="Migliaia [0] 2 4" xfId="2985"/>
    <cellStyle name="Migliaia [0] 2 5" xfId="5863"/>
    <cellStyle name="Migliaia [0] 20" xfId="347"/>
    <cellStyle name="Migliaia [0] 20 2" xfId="1753"/>
    <cellStyle name="Migliaia [0] 20 2 2" xfId="2329"/>
    <cellStyle name="Migliaia [0] 20 2 2 2" xfId="5151"/>
    <cellStyle name="Migliaia [0] 20 2 3" xfId="4009"/>
    <cellStyle name="Migliaia [0] 20 2 4" xfId="6409"/>
    <cellStyle name="Migliaia [0] 20 3" xfId="2330"/>
    <cellStyle name="Migliaia [0] 20 3 2" xfId="5152"/>
    <cellStyle name="Migliaia [0] 20 4" xfId="2986"/>
    <cellStyle name="Migliaia [0] 20 5" xfId="5864"/>
    <cellStyle name="Migliaia [0] 21" xfId="348"/>
    <cellStyle name="Migliaia [0] 21 2" xfId="1754"/>
    <cellStyle name="Migliaia [0] 21 2 2" xfId="2331"/>
    <cellStyle name="Migliaia [0] 21 2 2 2" xfId="5153"/>
    <cellStyle name="Migliaia [0] 21 2 3" xfId="4010"/>
    <cellStyle name="Migliaia [0] 21 2 4" xfId="6410"/>
    <cellStyle name="Migliaia [0] 21 3" xfId="2332"/>
    <cellStyle name="Migliaia [0] 21 3 2" xfId="5154"/>
    <cellStyle name="Migliaia [0] 21 4" xfId="2987"/>
    <cellStyle name="Migliaia [0] 21 5" xfId="5865"/>
    <cellStyle name="Migliaia [0] 22" xfId="349"/>
    <cellStyle name="Migliaia [0] 22 2" xfId="1755"/>
    <cellStyle name="Migliaia [0] 22 2 2" xfId="2333"/>
    <cellStyle name="Migliaia [0] 22 2 2 2" xfId="5155"/>
    <cellStyle name="Migliaia [0] 22 2 3" xfId="4011"/>
    <cellStyle name="Migliaia [0] 22 2 4" xfId="6411"/>
    <cellStyle name="Migliaia [0] 22 3" xfId="2334"/>
    <cellStyle name="Migliaia [0] 22 3 2" xfId="5156"/>
    <cellStyle name="Migliaia [0] 22 4" xfId="2988"/>
    <cellStyle name="Migliaia [0] 22 5" xfId="5866"/>
    <cellStyle name="Migliaia [0] 23" xfId="350"/>
    <cellStyle name="Migliaia [0] 23 2" xfId="1756"/>
    <cellStyle name="Migliaia [0] 23 2 2" xfId="2335"/>
    <cellStyle name="Migliaia [0] 23 2 2 2" xfId="5157"/>
    <cellStyle name="Migliaia [0] 23 2 3" xfId="4012"/>
    <cellStyle name="Migliaia [0] 23 2 4" xfId="6412"/>
    <cellStyle name="Migliaia [0] 23 3" xfId="2336"/>
    <cellStyle name="Migliaia [0] 23 3 2" xfId="5158"/>
    <cellStyle name="Migliaia [0] 23 4" xfId="2989"/>
    <cellStyle name="Migliaia [0] 23 5" xfId="5867"/>
    <cellStyle name="Migliaia [0] 24" xfId="351"/>
    <cellStyle name="Migliaia [0] 24 2" xfId="1757"/>
    <cellStyle name="Migliaia [0] 24 2 2" xfId="2337"/>
    <cellStyle name="Migliaia [0] 24 2 2 2" xfId="5159"/>
    <cellStyle name="Migliaia [0] 24 2 3" xfId="4013"/>
    <cellStyle name="Migliaia [0] 24 2 4" xfId="6413"/>
    <cellStyle name="Migliaia [0] 24 3" xfId="2338"/>
    <cellStyle name="Migliaia [0] 24 3 2" xfId="5160"/>
    <cellStyle name="Migliaia [0] 24 4" xfId="2990"/>
    <cellStyle name="Migliaia [0] 24 5" xfId="5868"/>
    <cellStyle name="Migliaia [0] 25" xfId="352"/>
    <cellStyle name="Migliaia [0] 25 2" xfId="1758"/>
    <cellStyle name="Migliaia [0] 25 2 2" xfId="2339"/>
    <cellStyle name="Migliaia [0] 25 2 2 2" xfId="5161"/>
    <cellStyle name="Migliaia [0] 25 2 3" xfId="4014"/>
    <cellStyle name="Migliaia [0] 25 2 4" xfId="6414"/>
    <cellStyle name="Migliaia [0] 25 3" xfId="2340"/>
    <cellStyle name="Migliaia [0] 25 3 2" xfId="5162"/>
    <cellStyle name="Migliaia [0] 25 4" xfId="2991"/>
    <cellStyle name="Migliaia [0] 25 5" xfId="5869"/>
    <cellStyle name="Migliaia [0] 26" xfId="353"/>
    <cellStyle name="Migliaia [0] 26 2" xfId="1759"/>
    <cellStyle name="Migliaia [0] 26 2 2" xfId="2341"/>
    <cellStyle name="Migliaia [0] 26 2 2 2" xfId="5163"/>
    <cellStyle name="Migliaia [0] 26 2 3" xfId="4015"/>
    <cellStyle name="Migliaia [0] 26 2 4" xfId="6415"/>
    <cellStyle name="Migliaia [0] 26 3" xfId="2342"/>
    <cellStyle name="Migliaia [0] 26 3 2" xfId="5164"/>
    <cellStyle name="Migliaia [0] 26 4" xfId="2992"/>
    <cellStyle name="Migliaia [0] 26 5" xfId="5870"/>
    <cellStyle name="Migliaia [0] 27" xfId="354"/>
    <cellStyle name="Migliaia [0] 27 2" xfId="1760"/>
    <cellStyle name="Migliaia [0] 27 2 2" xfId="2343"/>
    <cellStyle name="Migliaia [0] 27 2 2 2" xfId="5165"/>
    <cellStyle name="Migliaia [0] 27 2 3" xfId="4016"/>
    <cellStyle name="Migliaia [0] 27 2 4" xfId="6416"/>
    <cellStyle name="Migliaia [0] 27 3" xfId="2344"/>
    <cellStyle name="Migliaia [0] 27 3 2" xfId="5166"/>
    <cellStyle name="Migliaia [0] 27 4" xfId="2993"/>
    <cellStyle name="Migliaia [0] 27 5" xfId="5871"/>
    <cellStyle name="Migliaia [0] 28" xfId="355"/>
    <cellStyle name="Migliaia [0] 28 2" xfId="1761"/>
    <cellStyle name="Migliaia [0] 28 2 2" xfId="2345"/>
    <cellStyle name="Migliaia [0] 28 2 2 2" xfId="5167"/>
    <cellStyle name="Migliaia [0] 28 2 3" xfId="4017"/>
    <cellStyle name="Migliaia [0] 28 2 4" xfId="6417"/>
    <cellStyle name="Migliaia [0] 28 3" xfId="2346"/>
    <cellStyle name="Migliaia [0] 28 3 2" xfId="5168"/>
    <cellStyle name="Migliaia [0] 28 4" xfId="2994"/>
    <cellStyle name="Migliaia [0] 28 5" xfId="5872"/>
    <cellStyle name="Migliaia [0] 29" xfId="356"/>
    <cellStyle name="Migliaia [0] 29 2" xfId="1762"/>
    <cellStyle name="Migliaia [0] 29 2 2" xfId="2347"/>
    <cellStyle name="Migliaia [0] 29 2 2 2" xfId="5169"/>
    <cellStyle name="Migliaia [0] 29 2 3" xfId="4018"/>
    <cellStyle name="Migliaia [0] 29 2 4" xfId="6418"/>
    <cellStyle name="Migliaia [0] 29 3" xfId="2348"/>
    <cellStyle name="Migliaia [0] 29 3 2" xfId="5170"/>
    <cellStyle name="Migliaia [0] 29 4" xfId="2995"/>
    <cellStyle name="Migliaia [0] 29 5" xfId="5873"/>
    <cellStyle name="Migliaia [0] 3" xfId="357"/>
    <cellStyle name="Migliaia [0] 3 2" xfId="1763"/>
    <cellStyle name="Migliaia [0] 3 2 2" xfId="2349"/>
    <cellStyle name="Migliaia [0] 3 2 2 2" xfId="5171"/>
    <cellStyle name="Migliaia [0] 3 2 3" xfId="4019"/>
    <cellStyle name="Migliaia [0] 3 2 4" xfId="6419"/>
    <cellStyle name="Migliaia [0] 3 3" xfId="2350"/>
    <cellStyle name="Migliaia [0] 3 3 2" xfId="5172"/>
    <cellStyle name="Migliaia [0] 3 4" xfId="2996"/>
    <cellStyle name="Migliaia [0] 3 5" xfId="5874"/>
    <cellStyle name="Migliaia [0] 30" xfId="358"/>
    <cellStyle name="Migliaia [0] 30 2" xfId="1764"/>
    <cellStyle name="Migliaia [0] 30 2 2" xfId="2351"/>
    <cellStyle name="Migliaia [0] 30 2 2 2" xfId="5173"/>
    <cellStyle name="Migliaia [0] 30 2 3" xfId="4020"/>
    <cellStyle name="Migliaia [0] 30 2 4" xfId="6420"/>
    <cellStyle name="Migliaia [0] 30 3" xfId="2352"/>
    <cellStyle name="Migliaia [0] 30 3 2" xfId="5174"/>
    <cellStyle name="Migliaia [0] 30 4" xfId="2997"/>
    <cellStyle name="Migliaia [0] 30 5" xfId="5875"/>
    <cellStyle name="Migliaia [0] 31" xfId="359"/>
    <cellStyle name="Migliaia [0] 31 2" xfId="1765"/>
    <cellStyle name="Migliaia [0] 31 2 2" xfId="2353"/>
    <cellStyle name="Migliaia [0] 31 2 2 2" xfId="5175"/>
    <cellStyle name="Migliaia [0] 31 2 3" xfId="4021"/>
    <cellStyle name="Migliaia [0] 31 2 4" xfId="6421"/>
    <cellStyle name="Migliaia [0] 31 3" xfId="2354"/>
    <cellStyle name="Migliaia [0] 31 3 2" xfId="5176"/>
    <cellStyle name="Migliaia [0] 31 4" xfId="2998"/>
    <cellStyle name="Migliaia [0] 31 5" xfId="5876"/>
    <cellStyle name="Migliaia [0] 32" xfId="360"/>
    <cellStyle name="Migliaia [0] 32 2" xfId="1766"/>
    <cellStyle name="Migliaia [0] 32 2 2" xfId="2355"/>
    <cellStyle name="Migliaia [0] 32 2 2 2" xfId="5177"/>
    <cellStyle name="Migliaia [0] 32 2 3" xfId="4022"/>
    <cellStyle name="Migliaia [0] 32 2 4" xfId="6422"/>
    <cellStyle name="Migliaia [0] 32 3" xfId="2356"/>
    <cellStyle name="Migliaia [0] 32 3 2" xfId="5178"/>
    <cellStyle name="Migliaia [0] 32 4" xfId="2999"/>
    <cellStyle name="Migliaia [0] 32 5" xfId="5877"/>
    <cellStyle name="Migliaia [0] 33" xfId="361"/>
    <cellStyle name="Migliaia [0] 33 2" xfId="1767"/>
    <cellStyle name="Migliaia [0] 33 2 2" xfId="2357"/>
    <cellStyle name="Migliaia [0] 33 2 2 2" xfId="5179"/>
    <cellStyle name="Migliaia [0] 33 2 3" xfId="4023"/>
    <cellStyle name="Migliaia [0] 33 2 4" xfId="6423"/>
    <cellStyle name="Migliaia [0] 33 3" xfId="2358"/>
    <cellStyle name="Migliaia [0] 33 3 2" xfId="5180"/>
    <cellStyle name="Migliaia [0] 33 4" xfId="3000"/>
    <cellStyle name="Migliaia [0] 33 5" xfId="5878"/>
    <cellStyle name="Migliaia [0] 34" xfId="362"/>
    <cellStyle name="Migliaia [0] 34 2" xfId="1768"/>
    <cellStyle name="Migliaia [0] 34 2 2" xfId="2359"/>
    <cellStyle name="Migliaia [0] 34 2 2 2" xfId="5181"/>
    <cellStyle name="Migliaia [0] 34 2 3" xfId="4024"/>
    <cellStyle name="Migliaia [0] 34 2 4" xfId="6424"/>
    <cellStyle name="Migliaia [0] 34 3" xfId="2360"/>
    <cellStyle name="Migliaia [0] 34 3 2" xfId="5182"/>
    <cellStyle name="Migliaia [0] 34 4" xfId="3001"/>
    <cellStyle name="Migliaia [0] 34 5" xfId="5879"/>
    <cellStyle name="Migliaia [0] 35" xfId="363"/>
    <cellStyle name="Migliaia [0] 35 2" xfId="1769"/>
    <cellStyle name="Migliaia [0] 35 2 2" xfId="2361"/>
    <cellStyle name="Migliaia [0] 35 2 2 2" xfId="5183"/>
    <cellStyle name="Migliaia [0] 35 2 3" xfId="4025"/>
    <cellStyle name="Migliaia [0] 35 2 4" xfId="6425"/>
    <cellStyle name="Migliaia [0] 35 3" xfId="2362"/>
    <cellStyle name="Migliaia [0] 35 3 2" xfId="5184"/>
    <cellStyle name="Migliaia [0] 35 4" xfId="3002"/>
    <cellStyle name="Migliaia [0] 35 5" xfId="5880"/>
    <cellStyle name="Migliaia [0] 36" xfId="364"/>
    <cellStyle name="Migliaia [0] 36 2" xfId="1770"/>
    <cellStyle name="Migliaia [0] 36 2 2" xfId="2363"/>
    <cellStyle name="Migliaia [0] 36 2 2 2" xfId="5185"/>
    <cellStyle name="Migliaia [0] 36 2 3" xfId="4026"/>
    <cellStyle name="Migliaia [0] 36 2 4" xfId="6426"/>
    <cellStyle name="Migliaia [0] 36 3" xfId="2364"/>
    <cellStyle name="Migliaia [0] 36 3 2" xfId="5186"/>
    <cellStyle name="Migliaia [0] 36 4" xfId="3003"/>
    <cellStyle name="Migliaia [0] 36 5" xfId="5881"/>
    <cellStyle name="Migliaia [0] 37" xfId="365"/>
    <cellStyle name="Migliaia [0] 37 2" xfId="1771"/>
    <cellStyle name="Migliaia [0] 37 2 2" xfId="2365"/>
    <cellStyle name="Migliaia [0] 37 2 2 2" xfId="5187"/>
    <cellStyle name="Migliaia [0] 37 2 3" xfId="4027"/>
    <cellStyle name="Migliaia [0] 37 2 4" xfId="6427"/>
    <cellStyle name="Migliaia [0] 37 3" xfId="2366"/>
    <cellStyle name="Migliaia [0] 37 3 2" xfId="5188"/>
    <cellStyle name="Migliaia [0] 37 4" xfId="3004"/>
    <cellStyle name="Migliaia [0] 37 5" xfId="5882"/>
    <cellStyle name="Migliaia [0] 38" xfId="366"/>
    <cellStyle name="Migliaia [0] 38 2" xfId="1772"/>
    <cellStyle name="Migliaia [0] 38 2 2" xfId="2367"/>
    <cellStyle name="Migliaia [0] 38 2 2 2" xfId="5189"/>
    <cellStyle name="Migliaia [0] 38 2 3" xfId="4028"/>
    <cellStyle name="Migliaia [0] 38 2 4" xfId="6428"/>
    <cellStyle name="Migliaia [0] 38 3" xfId="2368"/>
    <cellStyle name="Migliaia [0] 38 3 2" xfId="5190"/>
    <cellStyle name="Migliaia [0] 38 4" xfId="3005"/>
    <cellStyle name="Migliaia [0] 38 5" xfId="5883"/>
    <cellStyle name="Migliaia [0] 39" xfId="367"/>
    <cellStyle name="Migliaia [0] 39 2" xfId="1773"/>
    <cellStyle name="Migliaia [0] 39 2 2" xfId="2369"/>
    <cellStyle name="Migliaia [0] 39 2 2 2" xfId="5191"/>
    <cellStyle name="Migliaia [0] 39 2 3" xfId="4029"/>
    <cellStyle name="Migliaia [0] 39 2 4" xfId="6429"/>
    <cellStyle name="Migliaia [0] 39 3" xfId="2370"/>
    <cellStyle name="Migliaia [0] 39 3 2" xfId="5192"/>
    <cellStyle name="Migliaia [0] 39 4" xfId="3006"/>
    <cellStyle name="Migliaia [0] 39 5" xfId="5884"/>
    <cellStyle name="Migliaia [0] 4" xfId="368"/>
    <cellStyle name="Migliaia [0] 4 2" xfId="1774"/>
    <cellStyle name="Migliaia [0] 4 2 2" xfId="2371"/>
    <cellStyle name="Migliaia [0] 4 2 2 2" xfId="5193"/>
    <cellStyle name="Migliaia [0] 4 2 3" xfId="4030"/>
    <cellStyle name="Migliaia [0] 4 2 4" xfId="6430"/>
    <cellStyle name="Migliaia [0] 4 3" xfId="2372"/>
    <cellStyle name="Migliaia [0] 4 3 2" xfId="5194"/>
    <cellStyle name="Migliaia [0] 4 4" xfId="3007"/>
    <cellStyle name="Migliaia [0] 4 5" xfId="5885"/>
    <cellStyle name="Migliaia [0] 40" xfId="369"/>
    <cellStyle name="Migliaia [0] 40 2" xfId="1775"/>
    <cellStyle name="Migliaia [0] 40 2 2" xfId="2373"/>
    <cellStyle name="Migliaia [0] 40 2 2 2" xfId="5195"/>
    <cellStyle name="Migliaia [0] 40 2 3" xfId="4031"/>
    <cellStyle name="Migliaia [0] 40 2 4" xfId="6431"/>
    <cellStyle name="Migliaia [0] 40 3" xfId="2374"/>
    <cellStyle name="Migliaia [0] 40 3 2" xfId="5196"/>
    <cellStyle name="Migliaia [0] 40 4" xfId="3008"/>
    <cellStyle name="Migliaia [0] 40 5" xfId="5886"/>
    <cellStyle name="Migliaia [0] 41" xfId="370"/>
    <cellStyle name="Migliaia [0] 41 2" xfId="1776"/>
    <cellStyle name="Migliaia [0] 41 2 2" xfId="2375"/>
    <cellStyle name="Migliaia [0] 41 2 2 2" xfId="5197"/>
    <cellStyle name="Migliaia [0] 41 2 3" xfId="4032"/>
    <cellStyle name="Migliaia [0] 41 2 4" xfId="6432"/>
    <cellStyle name="Migliaia [0] 41 3" xfId="2376"/>
    <cellStyle name="Migliaia [0] 41 3 2" xfId="5198"/>
    <cellStyle name="Migliaia [0] 41 4" xfId="3009"/>
    <cellStyle name="Migliaia [0] 41 5" xfId="5887"/>
    <cellStyle name="Migliaia [0] 42" xfId="371"/>
    <cellStyle name="Migliaia [0] 42 2" xfId="1777"/>
    <cellStyle name="Migliaia [0] 42 2 2" xfId="2377"/>
    <cellStyle name="Migliaia [0] 42 2 2 2" xfId="5199"/>
    <cellStyle name="Migliaia [0] 42 2 3" xfId="4033"/>
    <cellStyle name="Migliaia [0] 42 2 4" xfId="6433"/>
    <cellStyle name="Migliaia [0] 42 3" xfId="2378"/>
    <cellStyle name="Migliaia [0] 42 3 2" xfId="5200"/>
    <cellStyle name="Migliaia [0] 42 4" xfId="3010"/>
    <cellStyle name="Migliaia [0] 42 5" xfId="5888"/>
    <cellStyle name="Migliaia [0] 43" xfId="372"/>
    <cellStyle name="Migliaia [0] 43 2" xfId="1778"/>
    <cellStyle name="Migliaia [0] 43 2 2" xfId="2379"/>
    <cellStyle name="Migliaia [0] 43 2 2 2" xfId="5201"/>
    <cellStyle name="Migliaia [0] 43 2 3" xfId="4034"/>
    <cellStyle name="Migliaia [0] 43 2 4" xfId="6434"/>
    <cellStyle name="Migliaia [0] 43 3" xfId="2380"/>
    <cellStyle name="Migliaia [0] 43 3 2" xfId="5202"/>
    <cellStyle name="Migliaia [0] 43 4" xfId="3011"/>
    <cellStyle name="Migliaia [0] 43 5" xfId="5889"/>
    <cellStyle name="Migliaia [0] 44" xfId="373"/>
    <cellStyle name="Migliaia [0] 44 2" xfId="1779"/>
    <cellStyle name="Migliaia [0] 44 2 2" xfId="2381"/>
    <cellStyle name="Migliaia [0] 44 2 2 2" xfId="5203"/>
    <cellStyle name="Migliaia [0] 44 2 3" xfId="4035"/>
    <cellStyle name="Migliaia [0] 44 2 4" xfId="6435"/>
    <cellStyle name="Migliaia [0] 44 3" xfId="2382"/>
    <cellStyle name="Migliaia [0] 44 3 2" xfId="5204"/>
    <cellStyle name="Migliaia [0] 44 4" xfId="3012"/>
    <cellStyle name="Migliaia [0] 44 5" xfId="5890"/>
    <cellStyle name="Migliaia [0] 45" xfId="374"/>
    <cellStyle name="Migliaia [0] 45 2" xfId="1780"/>
    <cellStyle name="Migliaia [0] 45 2 2" xfId="2383"/>
    <cellStyle name="Migliaia [0] 45 2 2 2" xfId="5205"/>
    <cellStyle name="Migliaia [0] 45 2 3" xfId="4036"/>
    <cellStyle name="Migliaia [0] 45 2 4" xfId="6436"/>
    <cellStyle name="Migliaia [0] 45 3" xfId="2384"/>
    <cellStyle name="Migliaia [0] 45 3 2" xfId="5206"/>
    <cellStyle name="Migliaia [0] 45 4" xfId="3013"/>
    <cellStyle name="Migliaia [0] 45 5" xfId="5891"/>
    <cellStyle name="Migliaia [0] 46" xfId="375"/>
    <cellStyle name="Migliaia [0] 46 2" xfId="1781"/>
    <cellStyle name="Migliaia [0] 46 2 2" xfId="2385"/>
    <cellStyle name="Migliaia [0] 46 2 2 2" xfId="5207"/>
    <cellStyle name="Migliaia [0] 46 2 3" xfId="4037"/>
    <cellStyle name="Migliaia [0] 46 2 4" xfId="6437"/>
    <cellStyle name="Migliaia [0] 46 3" xfId="2386"/>
    <cellStyle name="Migliaia [0] 46 3 2" xfId="5208"/>
    <cellStyle name="Migliaia [0] 46 4" xfId="3014"/>
    <cellStyle name="Migliaia [0] 46 5" xfId="5892"/>
    <cellStyle name="Migliaia [0] 47" xfId="376"/>
    <cellStyle name="Migliaia [0] 47 2" xfId="1782"/>
    <cellStyle name="Migliaia [0] 47 2 2" xfId="2387"/>
    <cellStyle name="Migliaia [0] 47 2 2 2" xfId="5209"/>
    <cellStyle name="Migliaia [0] 47 2 3" xfId="4038"/>
    <cellStyle name="Migliaia [0] 47 2 4" xfId="6438"/>
    <cellStyle name="Migliaia [0] 47 3" xfId="2388"/>
    <cellStyle name="Migliaia [0] 47 3 2" xfId="5210"/>
    <cellStyle name="Migliaia [0] 47 4" xfId="3015"/>
    <cellStyle name="Migliaia [0] 47 5" xfId="5893"/>
    <cellStyle name="Migliaia [0] 48" xfId="377"/>
    <cellStyle name="Migliaia [0] 48 2" xfId="1783"/>
    <cellStyle name="Migliaia [0] 48 2 2" xfId="2389"/>
    <cellStyle name="Migliaia [0] 48 2 2 2" xfId="5211"/>
    <cellStyle name="Migliaia [0] 48 2 3" xfId="4039"/>
    <cellStyle name="Migliaia [0] 48 2 4" xfId="6439"/>
    <cellStyle name="Migliaia [0] 48 3" xfId="2390"/>
    <cellStyle name="Migliaia [0] 48 3 2" xfId="5212"/>
    <cellStyle name="Migliaia [0] 48 4" xfId="3016"/>
    <cellStyle name="Migliaia [0] 48 5" xfId="5894"/>
    <cellStyle name="Migliaia [0] 49" xfId="378"/>
    <cellStyle name="Migliaia [0] 49 2" xfId="1784"/>
    <cellStyle name="Migliaia [0] 49 2 2" xfId="2391"/>
    <cellStyle name="Migliaia [0] 49 2 2 2" xfId="5213"/>
    <cellStyle name="Migliaia [0] 49 2 3" xfId="4040"/>
    <cellStyle name="Migliaia [0] 49 2 4" xfId="6440"/>
    <cellStyle name="Migliaia [0] 49 3" xfId="2392"/>
    <cellStyle name="Migliaia [0] 49 3 2" xfId="5214"/>
    <cellStyle name="Migliaia [0] 49 4" xfId="3017"/>
    <cellStyle name="Migliaia [0] 49 5" xfId="5895"/>
    <cellStyle name="Migliaia [0] 5" xfId="379"/>
    <cellStyle name="Migliaia [0] 5 2" xfId="1785"/>
    <cellStyle name="Migliaia [0] 5 2 2" xfId="2393"/>
    <cellStyle name="Migliaia [0] 5 2 2 2" xfId="5215"/>
    <cellStyle name="Migliaia [0] 5 2 3" xfId="4041"/>
    <cellStyle name="Migliaia [0] 5 2 4" xfId="6441"/>
    <cellStyle name="Migliaia [0] 5 3" xfId="2394"/>
    <cellStyle name="Migliaia [0] 5 3 2" xfId="5216"/>
    <cellStyle name="Migliaia [0] 5 4" xfId="3018"/>
    <cellStyle name="Migliaia [0] 5 5" xfId="5896"/>
    <cellStyle name="Migliaia [0] 50" xfId="380"/>
    <cellStyle name="Migliaia [0] 50 2" xfId="1786"/>
    <cellStyle name="Migliaia [0] 50 2 2" xfId="2395"/>
    <cellStyle name="Migliaia [0] 50 2 2 2" xfId="5217"/>
    <cellStyle name="Migliaia [0] 50 2 3" xfId="4042"/>
    <cellStyle name="Migliaia [0] 50 2 4" xfId="6442"/>
    <cellStyle name="Migliaia [0] 50 3" xfId="2396"/>
    <cellStyle name="Migliaia [0] 50 3 2" xfId="5218"/>
    <cellStyle name="Migliaia [0] 50 4" xfId="3019"/>
    <cellStyle name="Migliaia [0] 50 5" xfId="5897"/>
    <cellStyle name="Migliaia [0] 51" xfId="381"/>
    <cellStyle name="Migliaia [0] 51 2" xfId="1787"/>
    <cellStyle name="Migliaia [0] 51 2 2" xfId="2397"/>
    <cellStyle name="Migliaia [0] 51 2 2 2" xfId="5219"/>
    <cellStyle name="Migliaia [0] 51 2 3" xfId="4043"/>
    <cellStyle name="Migliaia [0] 51 2 4" xfId="6443"/>
    <cellStyle name="Migliaia [0] 51 3" xfId="2398"/>
    <cellStyle name="Migliaia [0] 51 3 2" xfId="5220"/>
    <cellStyle name="Migliaia [0] 51 4" xfId="3020"/>
    <cellStyle name="Migliaia [0] 51 5" xfId="5898"/>
    <cellStyle name="Migliaia [0] 52" xfId="382"/>
    <cellStyle name="Migliaia [0] 52 2" xfId="1788"/>
    <cellStyle name="Migliaia [0] 52 2 2" xfId="2399"/>
    <cellStyle name="Migliaia [0] 52 2 2 2" xfId="5221"/>
    <cellStyle name="Migliaia [0] 52 2 3" xfId="4044"/>
    <cellStyle name="Migliaia [0] 52 2 4" xfId="6444"/>
    <cellStyle name="Migliaia [0] 52 3" xfId="2400"/>
    <cellStyle name="Migliaia [0] 52 3 2" xfId="5222"/>
    <cellStyle name="Migliaia [0] 52 4" xfId="3021"/>
    <cellStyle name="Migliaia [0] 52 5" xfId="5899"/>
    <cellStyle name="Migliaia [0] 53" xfId="383"/>
    <cellStyle name="Migliaia [0] 53 2" xfId="1789"/>
    <cellStyle name="Migliaia [0] 53 2 2" xfId="2401"/>
    <cellStyle name="Migliaia [0] 53 2 2 2" xfId="5223"/>
    <cellStyle name="Migliaia [0] 53 2 3" xfId="4045"/>
    <cellStyle name="Migliaia [0] 53 2 4" xfId="6445"/>
    <cellStyle name="Migliaia [0] 53 3" xfId="2402"/>
    <cellStyle name="Migliaia [0] 53 3 2" xfId="5224"/>
    <cellStyle name="Migliaia [0] 53 4" xfId="3022"/>
    <cellStyle name="Migliaia [0] 53 5" xfId="5900"/>
    <cellStyle name="Migliaia [0] 54" xfId="384"/>
    <cellStyle name="Migliaia [0] 54 2" xfId="1790"/>
    <cellStyle name="Migliaia [0] 54 2 2" xfId="2403"/>
    <cellStyle name="Migliaia [0] 54 2 2 2" xfId="5225"/>
    <cellStyle name="Migliaia [0] 54 2 3" xfId="4046"/>
    <cellStyle name="Migliaia [0] 54 2 4" xfId="6446"/>
    <cellStyle name="Migliaia [0] 54 3" xfId="2404"/>
    <cellStyle name="Migliaia [0] 54 3 2" xfId="5226"/>
    <cellStyle name="Migliaia [0] 54 4" xfId="3023"/>
    <cellStyle name="Migliaia [0] 54 5" xfId="5901"/>
    <cellStyle name="Migliaia [0] 55" xfId="385"/>
    <cellStyle name="Migliaia [0] 55 2" xfId="1791"/>
    <cellStyle name="Migliaia [0] 55 2 2" xfId="2405"/>
    <cellStyle name="Migliaia [0] 55 2 2 2" xfId="5227"/>
    <cellStyle name="Migliaia [0] 55 2 3" xfId="4047"/>
    <cellStyle name="Migliaia [0] 55 2 4" xfId="6447"/>
    <cellStyle name="Migliaia [0] 55 3" xfId="2406"/>
    <cellStyle name="Migliaia [0] 55 3 2" xfId="5228"/>
    <cellStyle name="Migliaia [0] 55 4" xfId="3024"/>
    <cellStyle name="Migliaia [0] 55 5" xfId="5902"/>
    <cellStyle name="Migliaia [0] 56" xfId="386"/>
    <cellStyle name="Migliaia [0] 56 2" xfId="1792"/>
    <cellStyle name="Migliaia [0] 56 2 2" xfId="2407"/>
    <cellStyle name="Migliaia [0] 56 2 2 2" xfId="5229"/>
    <cellStyle name="Migliaia [0] 56 2 3" xfId="4048"/>
    <cellStyle name="Migliaia [0] 56 2 4" xfId="6448"/>
    <cellStyle name="Migliaia [0] 56 3" xfId="2408"/>
    <cellStyle name="Migliaia [0] 56 3 2" xfId="5230"/>
    <cellStyle name="Migliaia [0] 56 4" xfId="3025"/>
    <cellStyle name="Migliaia [0] 56 5" xfId="5903"/>
    <cellStyle name="Migliaia [0] 57" xfId="387"/>
    <cellStyle name="Migliaia [0] 57 2" xfId="1793"/>
    <cellStyle name="Migliaia [0] 57 2 2" xfId="2409"/>
    <cellStyle name="Migliaia [0] 57 2 2 2" xfId="5231"/>
    <cellStyle name="Migliaia [0] 57 2 3" xfId="4049"/>
    <cellStyle name="Migliaia [0] 57 2 4" xfId="6449"/>
    <cellStyle name="Migliaia [0] 57 3" xfId="2410"/>
    <cellStyle name="Migliaia [0] 57 3 2" xfId="5232"/>
    <cellStyle name="Migliaia [0] 57 4" xfId="3026"/>
    <cellStyle name="Migliaia [0] 57 5" xfId="5904"/>
    <cellStyle name="Migliaia [0] 58" xfId="388"/>
    <cellStyle name="Migliaia [0] 58 2" xfId="1794"/>
    <cellStyle name="Migliaia [0] 58 2 2" xfId="2411"/>
    <cellStyle name="Migliaia [0] 58 2 2 2" xfId="5233"/>
    <cellStyle name="Migliaia [0] 58 2 3" xfId="4050"/>
    <cellStyle name="Migliaia [0] 58 2 4" xfId="6450"/>
    <cellStyle name="Migliaia [0] 58 3" xfId="2412"/>
    <cellStyle name="Migliaia [0] 58 3 2" xfId="5234"/>
    <cellStyle name="Migliaia [0] 58 4" xfId="3027"/>
    <cellStyle name="Migliaia [0] 58 5" xfId="5905"/>
    <cellStyle name="Migliaia [0] 59" xfId="389"/>
    <cellStyle name="Migliaia [0] 59 2" xfId="1795"/>
    <cellStyle name="Migliaia [0] 59 2 2" xfId="2413"/>
    <cellStyle name="Migliaia [0] 59 2 2 2" xfId="5235"/>
    <cellStyle name="Migliaia [0] 59 2 3" xfId="4051"/>
    <cellStyle name="Migliaia [0] 59 2 4" xfId="6451"/>
    <cellStyle name="Migliaia [0] 59 3" xfId="2414"/>
    <cellStyle name="Migliaia [0] 59 3 2" xfId="5236"/>
    <cellStyle name="Migliaia [0] 59 4" xfId="3028"/>
    <cellStyle name="Migliaia [0] 59 5" xfId="5906"/>
    <cellStyle name="Migliaia [0] 6" xfId="390"/>
    <cellStyle name="Migliaia [0] 6 2" xfId="1796"/>
    <cellStyle name="Migliaia [0] 6 2 2" xfId="2415"/>
    <cellStyle name="Migliaia [0] 6 2 2 2" xfId="5237"/>
    <cellStyle name="Migliaia [0] 6 2 3" xfId="4052"/>
    <cellStyle name="Migliaia [0] 6 2 4" xfId="6452"/>
    <cellStyle name="Migliaia [0] 6 3" xfId="2416"/>
    <cellStyle name="Migliaia [0] 6 3 2" xfId="5238"/>
    <cellStyle name="Migliaia [0] 6 4" xfId="3029"/>
    <cellStyle name="Migliaia [0] 6 5" xfId="5907"/>
    <cellStyle name="Migliaia [0] 7" xfId="391"/>
    <cellStyle name="Migliaia [0] 7 2" xfId="1797"/>
    <cellStyle name="Migliaia [0] 7 2 2" xfId="2417"/>
    <cellStyle name="Migliaia [0] 7 2 2 2" xfId="5239"/>
    <cellStyle name="Migliaia [0] 7 2 3" xfId="4053"/>
    <cellStyle name="Migliaia [0] 7 2 4" xfId="6453"/>
    <cellStyle name="Migliaia [0] 7 3" xfId="2418"/>
    <cellStyle name="Migliaia [0] 7 3 2" xfId="5240"/>
    <cellStyle name="Migliaia [0] 7 4" xfId="3030"/>
    <cellStyle name="Migliaia [0] 7 5" xfId="5908"/>
    <cellStyle name="Migliaia [0] 8" xfId="392"/>
    <cellStyle name="Migliaia [0] 8 2" xfId="1798"/>
    <cellStyle name="Migliaia [0] 8 2 2" xfId="2419"/>
    <cellStyle name="Migliaia [0] 8 2 2 2" xfId="5241"/>
    <cellStyle name="Migliaia [0] 8 2 3" xfId="4054"/>
    <cellStyle name="Migliaia [0] 8 2 4" xfId="6454"/>
    <cellStyle name="Migliaia [0] 8 3" xfId="2420"/>
    <cellStyle name="Migliaia [0] 8 3 2" xfId="5242"/>
    <cellStyle name="Migliaia [0] 8 4" xfId="3031"/>
    <cellStyle name="Migliaia [0] 8 5" xfId="5909"/>
    <cellStyle name="Migliaia [0] 9" xfId="393"/>
    <cellStyle name="Migliaia [0] 9 2" xfId="1799"/>
    <cellStyle name="Migliaia [0] 9 2 2" xfId="2421"/>
    <cellStyle name="Migliaia [0] 9 2 2 2" xfId="5243"/>
    <cellStyle name="Migliaia [0] 9 2 3" xfId="4055"/>
    <cellStyle name="Migliaia [0] 9 2 4" xfId="6455"/>
    <cellStyle name="Migliaia [0] 9 3" xfId="2422"/>
    <cellStyle name="Migliaia [0] 9 3 2" xfId="5244"/>
    <cellStyle name="Migliaia [0] 9 4" xfId="3032"/>
    <cellStyle name="Migliaia [0] 9 5" xfId="5910"/>
    <cellStyle name="Migliaia 10" xfId="394"/>
    <cellStyle name="Migliaia 10 2" xfId="395"/>
    <cellStyle name="Migliaia 10 2 2" xfId="1801"/>
    <cellStyle name="Migliaia 10 2 2 2" xfId="5245"/>
    <cellStyle name="Migliaia 10 2 2 3" xfId="4056"/>
    <cellStyle name="Migliaia 10 2 2 4" xfId="6456"/>
    <cellStyle name="Migliaia 10 2 3" xfId="3034"/>
    <cellStyle name="Migliaia 10 2 4" xfId="5912"/>
    <cellStyle name="Migliaia 10 3" xfId="396"/>
    <cellStyle name="Migliaia 10 3 2" xfId="397"/>
    <cellStyle name="Migliaia 10 3 2 2" xfId="398"/>
    <cellStyle name="Migliaia 10 3 2 2 2" xfId="5246"/>
    <cellStyle name="Migliaia 10 3 2 2 3" xfId="6863"/>
    <cellStyle name="Migliaia 10 3 2 3" xfId="5247"/>
    <cellStyle name="Migliaia 10 3 2 3 2" xfId="6864"/>
    <cellStyle name="Migliaia 10 3 2 4" xfId="3036"/>
    <cellStyle name="Migliaia 10 3 2 5" xfId="5914"/>
    <cellStyle name="Migliaia 10 3 3" xfId="1802"/>
    <cellStyle name="Migliaia 10 3 3 2" xfId="4057"/>
    <cellStyle name="Migliaia 10 3 3 2 2" xfId="6457"/>
    <cellStyle name="Migliaia 10 3 3 3" xfId="3037"/>
    <cellStyle name="Migliaia 10 3 3 4" xfId="5915"/>
    <cellStyle name="Migliaia 10 3 4" xfId="4058"/>
    <cellStyle name="Migliaia 10 3 4 2" xfId="6458"/>
    <cellStyle name="Migliaia 10 3 5" xfId="3035"/>
    <cellStyle name="Migliaia 10 3 6" xfId="5913"/>
    <cellStyle name="Migliaia 10 4" xfId="399"/>
    <cellStyle name="Migliaia 10 4 2" xfId="2423"/>
    <cellStyle name="Migliaia 10 4 2 2" xfId="4060"/>
    <cellStyle name="Migliaia 10 4 2 2 2" xfId="6460"/>
    <cellStyle name="Migliaia 10 4 2 3" xfId="5248"/>
    <cellStyle name="Migliaia 10 4 2 4" xfId="4059"/>
    <cellStyle name="Migliaia 10 4 2 5" xfId="6459"/>
    <cellStyle name="Migliaia 10 4 3" xfId="4061"/>
    <cellStyle name="Migliaia 10 4 3 2" xfId="6461"/>
    <cellStyle name="Migliaia 10 4 4" xfId="3038"/>
    <cellStyle name="Migliaia 10 4 5" xfId="5916"/>
    <cellStyle name="Migliaia 10 5" xfId="1800"/>
    <cellStyle name="Migliaia 10 5 2" xfId="3039"/>
    <cellStyle name="Migliaia 10 5 3" xfId="5917"/>
    <cellStyle name="Migliaia 10 6" xfId="3033"/>
    <cellStyle name="Migliaia 10 7" xfId="5911"/>
    <cellStyle name="Migliaia 11" xfId="400"/>
    <cellStyle name="Migliaia 11 2" xfId="401"/>
    <cellStyle name="Migliaia 11 2 2" xfId="1804"/>
    <cellStyle name="Migliaia 11 2 2 2" xfId="5249"/>
    <cellStyle name="Migliaia 11 2 2 3" xfId="4062"/>
    <cellStyle name="Migliaia 11 2 2 4" xfId="6462"/>
    <cellStyle name="Migliaia 11 2 3" xfId="3041"/>
    <cellStyle name="Migliaia 11 2 4" xfId="5919"/>
    <cellStyle name="Migliaia 11 3" xfId="402"/>
    <cellStyle name="Migliaia 11 3 2" xfId="403"/>
    <cellStyle name="Migliaia 11 3 2 2" xfId="404"/>
    <cellStyle name="Migliaia 11 3 2 2 2" xfId="5250"/>
    <cellStyle name="Migliaia 11 3 2 2 3" xfId="6865"/>
    <cellStyle name="Migliaia 11 3 2 3" xfId="5251"/>
    <cellStyle name="Migliaia 11 3 2 3 2" xfId="6866"/>
    <cellStyle name="Migliaia 11 3 2 4" xfId="3043"/>
    <cellStyle name="Migliaia 11 3 2 5" xfId="5921"/>
    <cellStyle name="Migliaia 11 3 3" xfId="1805"/>
    <cellStyle name="Migliaia 11 3 3 2" xfId="4063"/>
    <cellStyle name="Migliaia 11 3 3 2 2" xfId="6463"/>
    <cellStyle name="Migliaia 11 3 3 3" xfId="3044"/>
    <cellStyle name="Migliaia 11 3 3 4" xfId="5922"/>
    <cellStyle name="Migliaia 11 3 4" xfId="4064"/>
    <cellStyle name="Migliaia 11 3 4 2" xfId="6464"/>
    <cellStyle name="Migliaia 11 3 5" xfId="3042"/>
    <cellStyle name="Migliaia 11 3 6" xfId="5920"/>
    <cellStyle name="Migliaia 11 4" xfId="405"/>
    <cellStyle name="Migliaia 11 4 2" xfId="2424"/>
    <cellStyle name="Migliaia 11 4 2 2" xfId="4066"/>
    <cellStyle name="Migliaia 11 4 2 2 2" xfId="6466"/>
    <cellStyle name="Migliaia 11 4 2 3" xfId="5252"/>
    <cellStyle name="Migliaia 11 4 2 4" xfId="4065"/>
    <cellStyle name="Migliaia 11 4 2 5" xfId="6465"/>
    <cellStyle name="Migliaia 11 4 3" xfId="4067"/>
    <cellStyle name="Migliaia 11 4 3 2" xfId="6467"/>
    <cellStyle name="Migliaia 11 4 4" xfId="3045"/>
    <cellStyle name="Migliaia 11 4 5" xfId="5923"/>
    <cellStyle name="Migliaia 11 5" xfId="1803"/>
    <cellStyle name="Migliaia 11 5 2" xfId="3046"/>
    <cellStyle name="Migliaia 11 5 3" xfId="5924"/>
    <cellStyle name="Migliaia 11 6" xfId="3040"/>
    <cellStyle name="Migliaia 11 7" xfId="5918"/>
    <cellStyle name="Migliaia 12" xfId="406"/>
    <cellStyle name="Migliaia 12 2" xfId="407"/>
    <cellStyle name="Migliaia 12 2 2" xfId="1807"/>
    <cellStyle name="Migliaia 12 2 2 2" xfId="5253"/>
    <cellStyle name="Migliaia 12 2 2 3" xfId="4068"/>
    <cellStyle name="Migliaia 12 2 2 4" xfId="6468"/>
    <cellStyle name="Migliaia 12 2 3" xfId="3048"/>
    <cellStyle name="Migliaia 12 2 4" xfId="5926"/>
    <cellStyle name="Migliaia 12 3" xfId="408"/>
    <cellStyle name="Migliaia 12 3 2" xfId="409"/>
    <cellStyle name="Migliaia 12 3 2 2" xfId="410"/>
    <cellStyle name="Migliaia 12 3 2 2 2" xfId="5254"/>
    <cellStyle name="Migliaia 12 3 2 2 3" xfId="6867"/>
    <cellStyle name="Migliaia 12 3 2 3" xfId="5255"/>
    <cellStyle name="Migliaia 12 3 2 3 2" xfId="6868"/>
    <cellStyle name="Migliaia 12 3 2 4" xfId="3050"/>
    <cellStyle name="Migliaia 12 3 2 5" xfId="5928"/>
    <cellStyle name="Migliaia 12 3 3" xfId="1808"/>
    <cellStyle name="Migliaia 12 3 3 2" xfId="4069"/>
    <cellStyle name="Migliaia 12 3 3 2 2" xfId="6469"/>
    <cellStyle name="Migliaia 12 3 3 3" xfId="3051"/>
    <cellStyle name="Migliaia 12 3 3 4" xfId="5929"/>
    <cellStyle name="Migliaia 12 3 4" xfId="4070"/>
    <cellStyle name="Migliaia 12 3 4 2" xfId="6470"/>
    <cellStyle name="Migliaia 12 3 5" xfId="3049"/>
    <cellStyle name="Migliaia 12 3 6" xfId="5927"/>
    <cellStyle name="Migliaia 12 4" xfId="411"/>
    <cellStyle name="Migliaia 12 4 2" xfId="2425"/>
    <cellStyle name="Migliaia 12 4 2 2" xfId="4072"/>
    <cellStyle name="Migliaia 12 4 2 2 2" xfId="6472"/>
    <cellStyle name="Migliaia 12 4 2 3" xfId="5256"/>
    <cellStyle name="Migliaia 12 4 2 4" xfId="4071"/>
    <cellStyle name="Migliaia 12 4 2 5" xfId="6471"/>
    <cellStyle name="Migliaia 12 4 3" xfId="4073"/>
    <cellStyle name="Migliaia 12 4 3 2" xfId="6473"/>
    <cellStyle name="Migliaia 12 4 4" xfId="3052"/>
    <cellStyle name="Migliaia 12 4 5" xfId="5930"/>
    <cellStyle name="Migliaia 12 5" xfId="1806"/>
    <cellStyle name="Migliaia 12 5 2" xfId="3053"/>
    <cellStyle name="Migliaia 12 5 3" xfId="5931"/>
    <cellStyle name="Migliaia 12 6" xfId="3047"/>
    <cellStyle name="Migliaia 12 7" xfId="5925"/>
    <cellStyle name="Migliaia 13" xfId="412"/>
    <cellStyle name="Migliaia 13 2" xfId="413"/>
    <cellStyle name="Migliaia 13 2 2" xfId="1810"/>
    <cellStyle name="Migliaia 13 2 2 2" xfId="5257"/>
    <cellStyle name="Migliaia 13 2 2 3" xfId="4074"/>
    <cellStyle name="Migliaia 13 2 2 4" xfId="6474"/>
    <cellStyle name="Migliaia 13 2 3" xfId="3055"/>
    <cellStyle name="Migliaia 13 2 4" xfId="5933"/>
    <cellStyle name="Migliaia 13 3" xfId="414"/>
    <cellStyle name="Migliaia 13 3 2" xfId="415"/>
    <cellStyle name="Migliaia 13 3 2 2" xfId="416"/>
    <cellStyle name="Migliaia 13 3 2 2 2" xfId="5258"/>
    <cellStyle name="Migliaia 13 3 2 2 3" xfId="6869"/>
    <cellStyle name="Migliaia 13 3 2 3" xfId="5259"/>
    <cellStyle name="Migliaia 13 3 2 3 2" xfId="6870"/>
    <cellStyle name="Migliaia 13 3 2 4" xfId="3057"/>
    <cellStyle name="Migliaia 13 3 2 5" xfId="5935"/>
    <cellStyle name="Migliaia 13 3 3" xfId="1811"/>
    <cellStyle name="Migliaia 13 3 3 2" xfId="4075"/>
    <cellStyle name="Migliaia 13 3 3 2 2" xfId="6475"/>
    <cellStyle name="Migliaia 13 3 3 3" xfId="3058"/>
    <cellStyle name="Migliaia 13 3 3 4" xfId="5936"/>
    <cellStyle name="Migliaia 13 3 4" xfId="4076"/>
    <cellStyle name="Migliaia 13 3 4 2" xfId="6476"/>
    <cellStyle name="Migliaia 13 3 5" xfId="3056"/>
    <cellStyle name="Migliaia 13 3 6" xfId="5934"/>
    <cellStyle name="Migliaia 13 4" xfId="417"/>
    <cellStyle name="Migliaia 13 4 2" xfId="2426"/>
    <cellStyle name="Migliaia 13 4 2 2" xfId="4078"/>
    <cellStyle name="Migliaia 13 4 2 2 2" xfId="6478"/>
    <cellStyle name="Migliaia 13 4 2 3" xfId="5260"/>
    <cellStyle name="Migliaia 13 4 2 4" xfId="4077"/>
    <cellStyle name="Migliaia 13 4 2 5" xfId="6477"/>
    <cellStyle name="Migliaia 13 4 3" xfId="4079"/>
    <cellStyle name="Migliaia 13 4 3 2" xfId="6479"/>
    <cellStyle name="Migliaia 13 4 4" xfId="3059"/>
    <cellStyle name="Migliaia 13 4 5" xfId="5937"/>
    <cellStyle name="Migliaia 13 5" xfId="1809"/>
    <cellStyle name="Migliaia 13 5 2" xfId="3060"/>
    <cellStyle name="Migliaia 13 5 3" xfId="5938"/>
    <cellStyle name="Migliaia 13 6" xfId="3054"/>
    <cellStyle name="Migliaia 13 7" xfId="5932"/>
    <cellStyle name="Migliaia 14" xfId="418"/>
    <cellStyle name="Migliaia 14 2" xfId="419"/>
    <cellStyle name="Migliaia 14 2 2" xfId="1813"/>
    <cellStyle name="Migliaia 14 2 2 2" xfId="5261"/>
    <cellStyle name="Migliaia 14 2 2 3" xfId="4080"/>
    <cellStyle name="Migliaia 14 2 2 4" xfId="6480"/>
    <cellStyle name="Migliaia 14 2 3" xfId="3062"/>
    <cellStyle name="Migliaia 14 2 4" xfId="5940"/>
    <cellStyle name="Migliaia 14 3" xfId="420"/>
    <cellStyle name="Migliaia 14 3 2" xfId="421"/>
    <cellStyle name="Migliaia 14 3 2 2" xfId="422"/>
    <cellStyle name="Migliaia 14 3 2 2 2" xfId="5262"/>
    <cellStyle name="Migliaia 14 3 2 2 3" xfId="6871"/>
    <cellStyle name="Migliaia 14 3 2 3" xfId="5263"/>
    <cellStyle name="Migliaia 14 3 2 3 2" xfId="6872"/>
    <cellStyle name="Migliaia 14 3 2 4" xfId="3064"/>
    <cellStyle name="Migliaia 14 3 2 5" xfId="5942"/>
    <cellStyle name="Migliaia 14 3 3" xfId="1814"/>
    <cellStyle name="Migliaia 14 3 3 2" xfId="4081"/>
    <cellStyle name="Migliaia 14 3 3 2 2" xfId="6481"/>
    <cellStyle name="Migliaia 14 3 3 3" xfId="3065"/>
    <cellStyle name="Migliaia 14 3 3 4" xfId="5943"/>
    <cellStyle name="Migliaia 14 3 4" xfId="4082"/>
    <cellStyle name="Migliaia 14 3 4 2" xfId="6482"/>
    <cellStyle name="Migliaia 14 3 5" xfId="3063"/>
    <cellStyle name="Migliaia 14 3 6" xfId="5941"/>
    <cellStyle name="Migliaia 14 4" xfId="423"/>
    <cellStyle name="Migliaia 14 4 2" xfId="2427"/>
    <cellStyle name="Migliaia 14 4 2 2" xfId="4084"/>
    <cellStyle name="Migliaia 14 4 2 2 2" xfId="6484"/>
    <cellStyle name="Migliaia 14 4 2 3" xfId="5264"/>
    <cellStyle name="Migliaia 14 4 2 4" xfId="4083"/>
    <cellStyle name="Migliaia 14 4 2 5" xfId="6483"/>
    <cellStyle name="Migliaia 14 4 3" xfId="4085"/>
    <cellStyle name="Migliaia 14 4 3 2" xfId="6485"/>
    <cellStyle name="Migliaia 14 4 4" xfId="3066"/>
    <cellStyle name="Migliaia 14 4 5" xfId="5944"/>
    <cellStyle name="Migliaia 14 5" xfId="1812"/>
    <cellStyle name="Migliaia 14 5 2" xfId="3067"/>
    <cellStyle name="Migliaia 14 5 3" xfId="5945"/>
    <cellStyle name="Migliaia 14 6" xfId="3061"/>
    <cellStyle name="Migliaia 14 7" xfId="5939"/>
    <cellStyle name="Migliaia 15" xfId="424"/>
    <cellStyle name="Migliaia 15 2" xfId="425"/>
    <cellStyle name="Migliaia 15 2 2" xfId="1816"/>
    <cellStyle name="Migliaia 15 2 2 2" xfId="5265"/>
    <cellStyle name="Migliaia 15 2 2 3" xfId="4086"/>
    <cellStyle name="Migliaia 15 2 2 4" xfId="6486"/>
    <cellStyle name="Migliaia 15 2 3" xfId="3069"/>
    <cellStyle name="Migliaia 15 2 4" xfId="5947"/>
    <cellStyle name="Migliaia 15 3" xfId="426"/>
    <cellStyle name="Migliaia 15 3 2" xfId="427"/>
    <cellStyle name="Migliaia 15 3 2 2" xfId="428"/>
    <cellStyle name="Migliaia 15 3 2 2 2" xfId="5266"/>
    <cellStyle name="Migliaia 15 3 2 2 3" xfId="6873"/>
    <cellStyle name="Migliaia 15 3 2 3" xfId="5267"/>
    <cellStyle name="Migliaia 15 3 2 3 2" xfId="6874"/>
    <cellStyle name="Migliaia 15 3 2 4" xfId="3071"/>
    <cellStyle name="Migliaia 15 3 2 5" xfId="5949"/>
    <cellStyle name="Migliaia 15 3 3" xfId="1817"/>
    <cellStyle name="Migliaia 15 3 3 2" xfId="4087"/>
    <cellStyle name="Migliaia 15 3 3 2 2" xfId="6487"/>
    <cellStyle name="Migliaia 15 3 3 3" xfId="3072"/>
    <cellStyle name="Migliaia 15 3 3 4" xfId="5950"/>
    <cellStyle name="Migliaia 15 3 4" xfId="4088"/>
    <cellStyle name="Migliaia 15 3 4 2" xfId="6488"/>
    <cellStyle name="Migliaia 15 3 5" xfId="3070"/>
    <cellStyle name="Migliaia 15 3 6" xfId="5948"/>
    <cellStyle name="Migliaia 15 4" xfId="429"/>
    <cellStyle name="Migliaia 15 4 2" xfId="2428"/>
    <cellStyle name="Migliaia 15 4 2 2" xfId="4090"/>
    <cellStyle name="Migliaia 15 4 2 2 2" xfId="6490"/>
    <cellStyle name="Migliaia 15 4 2 3" xfId="5268"/>
    <cellStyle name="Migliaia 15 4 2 4" xfId="4089"/>
    <cellStyle name="Migliaia 15 4 2 5" xfId="6489"/>
    <cellStyle name="Migliaia 15 4 3" xfId="4091"/>
    <cellStyle name="Migliaia 15 4 3 2" xfId="6491"/>
    <cellStyle name="Migliaia 15 4 4" xfId="3073"/>
    <cellStyle name="Migliaia 15 4 5" xfId="5951"/>
    <cellStyle name="Migliaia 15 5" xfId="1815"/>
    <cellStyle name="Migliaia 15 5 2" xfId="3074"/>
    <cellStyle name="Migliaia 15 5 3" xfId="5952"/>
    <cellStyle name="Migliaia 15 6" xfId="3068"/>
    <cellStyle name="Migliaia 15 7" xfId="5946"/>
    <cellStyle name="Migliaia 16" xfId="430"/>
    <cellStyle name="Migliaia 16 2" xfId="431"/>
    <cellStyle name="Migliaia 16 2 2" xfId="1819"/>
    <cellStyle name="Migliaia 16 2 2 2" xfId="5269"/>
    <cellStyle name="Migliaia 16 2 2 3" xfId="4092"/>
    <cellStyle name="Migliaia 16 2 2 4" xfId="6492"/>
    <cellStyle name="Migliaia 16 2 3" xfId="3076"/>
    <cellStyle name="Migliaia 16 2 4" xfId="5954"/>
    <cellStyle name="Migliaia 16 3" xfId="432"/>
    <cellStyle name="Migliaia 16 3 2" xfId="433"/>
    <cellStyle name="Migliaia 16 3 2 2" xfId="434"/>
    <cellStyle name="Migliaia 16 3 2 2 2" xfId="5270"/>
    <cellStyle name="Migliaia 16 3 2 2 3" xfId="6875"/>
    <cellStyle name="Migliaia 16 3 2 3" xfId="5271"/>
    <cellStyle name="Migliaia 16 3 2 3 2" xfId="6876"/>
    <cellStyle name="Migliaia 16 3 2 4" xfId="3078"/>
    <cellStyle name="Migliaia 16 3 2 5" xfId="5956"/>
    <cellStyle name="Migliaia 16 3 3" xfId="1820"/>
    <cellStyle name="Migliaia 16 3 3 2" xfId="4093"/>
    <cellStyle name="Migliaia 16 3 3 2 2" xfId="6493"/>
    <cellStyle name="Migliaia 16 3 3 3" xfId="3079"/>
    <cellStyle name="Migliaia 16 3 3 4" xfId="5957"/>
    <cellStyle name="Migliaia 16 3 4" xfId="4094"/>
    <cellStyle name="Migliaia 16 3 4 2" xfId="6494"/>
    <cellStyle name="Migliaia 16 3 5" xfId="3077"/>
    <cellStyle name="Migliaia 16 3 6" xfId="5955"/>
    <cellStyle name="Migliaia 16 4" xfId="435"/>
    <cellStyle name="Migliaia 16 4 2" xfId="2429"/>
    <cellStyle name="Migliaia 16 4 2 2" xfId="4096"/>
    <cellStyle name="Migliaia 16 4 2 2 2" xfId="6496"/>
    <cellStyle name="Migliaia 16 4 2 3" xfId="5272"/>
    <cellStyle name="Migliaia 16 4 2 4" xfId="4095"/>
    <cellStyle name="Migliaia 16 4 2 5" xfId="6495"/>
    <cellStyle name="Migliaia 16 4 3" xfId="4097"/>
    <cellStyle name="Migliaia 16 4 3 2" xfId="6497"/>
    <cellStyle name="Migliaia 16 4 4" xfId="3080"/>
    <cellStyle name="Migliaia 16 4 5" xfId="5958"/>
    <cellStyle name="Migliaia 16 5" xfId="1818"/>
    <cellStyle name="Migliaia 16 5 2" xfId="3081"/>
    <cellStyle name="Migliaia 16 5 3" xfId="5959"/>
    <cellStyle name="Migliaia 16 6" xfId="3075"/>
    <cellStyle name="Migliaia 16 7" xfId="5953"/>
    <cellStyle name="Migliaia 17" xfId="436"/>
    <cellStyle name="Migliaia 17 2" xfId="437"/>
    <cellStyle name="Migliaia 17 2 2" xfId="1822"/>
    <cellStyle name="Migliaia 17 2 2 2" xfId="5273"/>
    <cellStyle name="Migliaia 17 2 2 3" xfId="4098"/>
    <cellStyle name="Migliaia 17 2 2 4" xfId="6498"/>
    <cellStyle name="Migliaia 17 2 3" xfId="3083"/>
    <cellStyle name="Migliaia 17 2 4" xfId="5961"/>
    <cellStyle name="Migliaia 17 3" xfId="438"/>
    <cellStyle name="Migliaia 17 3 2" xfId="439"/>
    <cellStyle name="Migliaia 17 3 2 2" xfId="440"/>
    <cellStyle name="Migliaia 17 3 2 2 2" xfId="5274"/>
    <cellStyle name="Migliaia 17 3 2 2 3" xfId="6877"/>
    <cellStyle name="Migliaia 17 3 2 3" xfId="5275"/>
    <cellStyle name="Migliaia 17 3 2 3 2" xfId="6878"/>
    <cellStyle name="Migliaia 17 3 2 4" xfId="3085"/>
    <cellStyle name="Migliaia 17 3 2 5" xfId="5963"/>
    <cellStyle name="Migliaia 17 3 3" xfId="1823"/>
    <cellStyle name="Migliaia 17 3 3 2" xfId="4099"/>
    <cellStyle name="Migliaia 17 3 3 2 2" xfId="6499"/>
    <cellStyle name="Migliaia 17 3 3 3" xfId="3086"/>
    <cellStyle name="Migliaia 17 3 3 4" xfId="5964"/>
    <cellStyle name="Migliaia 17 3 4" xfId="4100"/>
    <cellStyle name="Migliaia 17 3 4 2" xfId="6500"/>
    <cellStyle name="Migliaia 17 3 5" xfId="3084"/>
    <cellStyle name="Migliaia 17 3 6" xfId="5962"/>
    <cellStyle name="Migliaia 17 4" xfId="441"/>
    <cellStyle name="Migliaia 17 4 2" xfId="2430"/>
    <cellStyle name="Migliaia 17 4 2 2" xfId="4102"/>
    <cellStyle name="Migliaia 17 4 2 2 2" xfId="6502"/>
    <cellStyle name="Migliaia 17 4 2 3" xfId="5276"/>
    <cellStyle name="Migliaia 17 4 2 4" xfId="4101"/>
    <cellStyle name="Migliaia 17 4 2 5" xfId="6501"/>
    <cellStyle name="Migliaia 17 4 3" xfId="4103"/>
    <cellStyle name="Migliaia 17 4 3 2" xfId="6503"/>
    <cellStyle name="Migliaia 17 4 4" xfId="3087"/>
    <cellStyle name="Migliaia 17 4 5" xfId="5965"/>
    <cellStyle name="Migliaia 17 5" xfId="1821"/>
    <cellStyle name="Migliaia 17 5 2" xfId="3088"/>
    <cellStyle name="Migliaia 17 5 3" xfId="5966"/>
    <cellStyle name="Migliaia 17 6" xfId="3082"/>
    <cellStyle name="Migliaia 17 7" xfId="5960"/>
    <cellStyle name="Migliaia 18" xfId="442"/>
    <cellStyle name="Migliaia 18 2" xfId="443"/>
    <cellStyle name="Migliaia 18 2 2" xfId="1825"/>
    <cellStyle name="Migliaia 18 2 2 2" xfId="5277"/>
    <cellStyle name="Migliaia 18 2 2 3" xfId="4104"/>
    <cellStyle name="Migliaia 18 2 2 4" xfId="6504"/>
    <cellStyle name="Migliaia 18 2 3" xfId="3090"/>
    <cellStyle name="Migliaia 18 2 4" xfId="5968"/>
    <cellStyle name="Migliaia 18 3" xfId="444"/>
    <cellStyle name="Migliaia 18 3 2" xfId="445"/>
    <cellStyle name="Migliaia 18 3 2 2" xfId="446"/>
    <cellStyle name="Migliaia 18 3 2 2 2" xfId="5278"/>
    <cellStyle name="Migliaia 18 3 2 2 3" xfId="6880"/>
    <cellStyle name="Migliaia 18 3 2 3" xfId="5279"/>
    <cellStyle name="Migliaia 18 3 2 3 2" xfId="6881"/>
    <cellStyle name="Migliaia 18 3 2 4" xfId="3092"/>
    <cellStyle name="Migliaia 18 3 2 5" xfId="5970"/>
    <cellStyle name="Migliaia 18 3 3" xfId="1826"/>
    <cellStyle name="Migliaia 18 3 3 2" xfId="4105"/>
    <cellStyle name="Migliaia 18 3 3 2 2" xfId="6505"/>
    <cellStyle name="Migliaia 18 3 3 3" xfId="3093"/>
    <cellStyle name="Migliaia 18 3 3 4" xfId="5971"/>
    <cellStyle name="Migliaia 18 3 4" xfId="4106"/>
    <cellStyle name="Migliaia 18 3 4 2" xfId="6506"/>
    <cellStyle name="Migliaia 18 3 5" xfId="3091"/>
    <cellStyle name="Migliaia 18 3 6" xfId="5969"/>
    <cellStyle name="Migliaia 18 4" xfId="447"/>
    <cellStyle name="Migliaia 18 4 2" xfId="2431"/>
    <cellStyle name="Migliaia 18 4 2 2" xfId="4108"/>
    <cellStyle name="Migliaia 18 4 2 2 2" xfId="6508"/>
    <cellStyle name="Migliaia 18 4 2 3" xfId="5280"/>
    <cellStyle name="Migliaia 18 4 2 4" xfId="4107"/>
    <cellStyle name="Migliaia 18 4 2 5" xfId="6507"/>
    <cellStyle name="Migliaia 18 4 3" xfId="4109"/>
    <cellStyle name="Migliaia 18 4 3 2" xfId="6509"/>
    <cellStyle name="Migliaia 18 4 4" xfId="3094"/>
    <cellStyle name="Migliaia 18 4 5" xfId="5972"/>
    <cellStyle name="Migliaia 18 5" xfId="1824"/>
    <cellStyle name="Migliaia 18 5 2" xfId="3095"/>
    <cellStyle name="Migliaia 18 5 3" xfId="5973"/>
    <cellStyle name="Migliaia 18 6" xfId="3089"/>
    <cellStyle name="Migliaia 18 7" xfId="5967"/>
    <cellStyle name="Migliaia 19" xfId="448"/>
    <cellStyle name="Migliaia 19 2" xfId="449"/>
    <cellStyle name="Migliaia 19 2 2" xfId="1828"/>
    <cellStyle name="Migliaia 19 2 2 2" xfId="5281"/>
    <cellStyle name="Migliaia 19 2 2 3" xfId="4110"/>
    <cellStyle name="Migliaia 19 2 2 4" xfId="6510"/>
    <cellStyle name="Migliaia 19 2 3" xfId="3097"/>
    <cellStyle name="Migliaia 19 2 4" xfId="5975"/>
    <cellStyle name="Migliaia 19 3" xfId="450"/>
    <cellStyle name="Migliaia 19 3 2" xfId="451"/>
    <cellStyle name="Migliaia 19 3 2 2" xfId="452"/>
    <cellStyle name="Migliaia 19 3 2 2 2" xfId="5282"/>
    <cellStyle name="Migliaia 19 3 2 2 3" xfId="6882"/>
    <cellStyle name="Migliaia 19 3 2 3" xfId="5283"/>
    <cellStyle name="Migliaia 19 3 2 3 2" xfId="6883"/>
    <cellStyle name="Migliaia 19 3 2 4" xfId="3099"/>
    <cellStyle name="Migliaia 19 3 2 5" xfId="5977"/>
    <cellStyle name="Migliaia 19 3 3" xfId="1829"/>
    <cellStyle name="Migliaia 19 3 3 2" xfId="4111"/>
    <cellStyle name="Migliaia 19 3 3 2 2" xfId="6511"/>
    <cellStyle name="Migliaia 19 3 3 3" xfId="3100"/>
    <cellStyle name="Migliaia 19 3 3 4" xfId="5978"/>
    <cellStyle name="Migliaia 19 3 4" xfId="4112"/>
    <cellStyle name="Migliaia 19 3 4 2" xfId="6512"/>
    <cellStyle name="Migliaia 19 3 5" xfId="3098"/>
    <cellStyle name="Migliaia 19 3 6" xfId="5976"/>
    <cellStyle name="Migliaia 19 4" xfId="453"/>
    <cellStyle name="Migliaia 19 4 2" xfId="2432"/>
    <cellStyle name="Migliaia 19 4 2 2" xfId="4114"/>
    <cellStyle name="Migliaia 19 4 2 2 2" xfId="6514"/>
    <cellStyle name="Migliaia 19 4 2 3" xfId="5284"/>
    <cellStyle name="Migliaia 19 4 2 4" xfId="4113"/>
    <cellStyle name="Migliaia 19 4 2 5" xfId="6513"/>
    <cellStyle name="Migliaia 19 4 3" xfId="4115"/>
    <cellStyle name="Migliaia 19 4 3 2" xfId="6515"/>
    <cellStyle name="Migliaia 19 4 4" xfId="3101"/>
    <cellStyle name="Migliaia 19 4 5" xfId="5979"/>
    <cellStyle name="Migliaia 19 5" xfId="1827"/>
    <cellStyle name="Migliaia 19 5 2" xfId="3102"/>
    <cellStyle name="Migliaia 19 5 3" xfId="5980"/>
    <cellStyle name="Migliaia 19 6" xfId="3096"/>
    <cellStyle name="Migliaia 19 7" xfId="5974"/>
    <cellStyle name="Migliaia 2" xfId="454"/>
    <cellStyle name="Migliaia 2 2" xfId="455"/>
    <cellStyle name="Migliaia 2 2 2" xfId="456"/>
    <cellStyle name="Migliaia 2 2 2 2" xfId="2433"/>
    <cellStyle name="Migliaia 2 2 2 2 2" xfId="5285"/>
    <cellStyle name="Migliaia 2 2 2 3" xfId="4116"/>
    <cellStyle name="Migliaia 2 2 2 4" xfId="6516"/>
    <cellStyle name="Migliaia 2 2 3" xfId="1831"/>
    <cellStyle name="Migliaia 2 2 3 2" xfId="5286"/>
    <cellStyle name="Migliaia 2 2 4" xfId="3104"/>
    <cellStyle name="Migliaia 2 2 5" xfId="5982"/>
    <cellStyle name="Migliaia 2 3" xfId="457"/>
    <cellStyle name="Migliaia 2 3 2" xfId="458"/>
    <cellStyle name="Migliaia 2 3 2 2" xfId="2434"/>
    <cellStyle name="Migliaia 2 3 2 2 2" xfId="5287"/>
    <cellStyle name="Migliaia 2 3 2 3" xfId="4117"/>
    <cellStyle name="Migliaia 2 3 2 4" xfId="6517"/>
    <cellStyle name="Migliaia 2 3 3" xfId="1832"/>
    <cellStyle name="Migliaia 2 3 3 2" xfId="5288"/>
    <cellStyle name="Migliaia 2 3 4" xfId="3105"/>
    <cellStyle name="Migliaia 2 3 5" xfId="5983"/>
    <cellStyle name="Migliaia 2 4" xfId="459"/>
    <cellStyle name="Migliaia 2 4 2" xfId="460"/>
    <cellStyle name="Migliaia 2 4 2 2" xfId="461"/>
    <cellStyle name="Migliaia 2 4 2 2 2" xfId="5289"/>
    <cellStyle name="Migliaia 2 4 2 2 3" xfId="6884"/>
    <cellStyle name="Migliaia 2 4 2 3" xfId="5290"/>
    <cellStyle name="Migliaia 2 4 2 3 2" xfId="6885"/>
    <cellStyle name="Migliaia 2 4 2 4" xfId="3107"/>
    <cellStyle name="Migliaia 2 4 2 5" xfId="5985"/>
    <cellStyle name="Migliaia 2 4 3" xfId="1833"/>
    <cellStyle name="Migliaia 2 4 3 2" xfId="4118"/>
    <cellStyle name="Migliaia 2 4 3 2 2" xfId="6518"/>
    <cellStyle name="Migliaia 2 4 3 3" xfId="3108"/>
    <cellStyle name="Migliaia 2 4 3 4" xfId="5986"/>
    <cellStyle name="Migliaia 2 4 4" xfId="4119"/>
    <cellStyle name="Migliaia 2 4 4 2" xfId="6519"/>
    <cellStyle name="Migliaia 2 4 5" xfId="3106"/>
    <cellStyle name="Migliaia 2 4 6" xfId="5984"/>
    <cellStyle name="Migliaia 2 5" xfId="462"/>
    <cellStyle name="Migliaia 2 5 2" xfId="2435"/>
    <cellStyle name="Migliaia 2 5 2 2" xfId="4121"/>
    <cellStyle name="Migliaia 2 5 2 2 2" xfId="6521"/>
    <cellStyle name="Migliaia 2 5 2 3" xfId="5291"/>
    <cellStyle name="Migliaia 2 5 2 4" xfId="4120"/>
    <cellStyle name="Migliaia 2 5 2 5" xfId="6520"/>
    <cellStyle name="Migliaia 2 5 3" xfId="4122"/>
    <cellStyle name="Migliaia 2 5 3 2" xfId="6522"/>
    <cellStyle name="Migliaia 2 5 4" xfId="3109"/>
    <cellStyle name="Migliaia 2 5 5" xfId="5987"/>
    <cellStyle name="Migliaia 2 6" xfId="1830"/>
    <cellStyle name="Migliaia 2 6 2" xfId="3110"/>
    <cellStyle name="Migliaia 2 6 3" xfId="5988"/>
    <cellStyle name="Migliaia 2 7" xfId="3103"/>
    <cellStyle name="Migliaia 2 8" xfId="5981"/>
    <cellStyle name="Migliaia 2_Domestico_reg&amp;naz" xfId="463"/>
    <cellStyle name="Migliaia 20" xfId="464"/>
    <cellStyle name="Migliaia 20 2" xfId="465"/>
    <cellStyle name="Migliaia 20 2 2" xfId="1835"/>
    <cellStyle name="Migliaia 20 2 2 2" xfId="5292"/>
    <cellStyle name="Migliaia 20 2 2 3" xfId="4123"/>
    <cellStyle name="Migliaia 20 2 2 4" xfId="6523"/>
    <cellStyle name="Migliaia 20 2 3" xfId="3112"/>
    <cellStyle name="Migliaia 20 2 4" xfId="5990"/>
    <cellStyle name="Migliaia 20 3" xfId="466"/>
    <cellStyle name="Migliaia 20 3 2" xfId="467"/>
    <cellStyle name="Migliaia 20 3 2 2" xfId="468"/>
    <cellStyle name="Migliaia 20 3 2 2 2" xfId="5293"/>
    <cellStyle name="Migliaia 20 3 2 2 3" xfId="6886"/>
    <cellStyle name="Migliaia 20 3 2 3" xfId="5294"/>
    <cellStyle name="Migliaia 20 3 2 3 2" xfId="6887"/>
    <cellStyle name="Migliaia 20 3 2 4" xfId="3114"/>
    <cellStyle name="Migliaia 20 3 2 5" xfId="5992"/>
    <cellStyle name="Migliaia 20 3 3" xfId="1836"/>
    <cellStyle name="Migliaia 20 3 3 2" xfId="4124"/>
    <cellStyle name="Migliaia 20 3 3 2 2" xfId="6524"/>
    <cellStyle name="Migliaia 20 3 3 3" xfId="3115"/>
    <cellStyle name="Migliaia 20 3 3 4" xfId="5993"/>
    <cellStyle name="Migliaia 20 3 4" xfId="4125"/>
    <cellStyle name="Migliaia 20 3 4 2" xfId="6525"/>
    <cellStyle name="Migliaia 20 3 5" xfId="3113"/>
    <cellStyle name="Migliaia 20 3 6" xfId="5991"/>
    <cellStyle name="Migliaia 20 4" xfId="469"/>
    <cellStyle name="Migliaia 20 4 2" xfId="2436"/>
    <cellStyle name="Migliaia 20 4 2 2" xfId="4127"/>
    <cellStyle name="Migliaia 20 4 2 2 2" xfId="6527"/>
    <cellStyle name="Migliaia 20 4 2 3" xfId="5295"/>
    <cellStyle name="Migliaia 20 4 2 4" xfId="4126"/>
    <cellStyle name="Migliaia 20 4 2 5" xfId="6526"/>
    <cellStyle name="Migliaia 20 4 3" xfId="4128"/>
    <cellStyle name="Migliaia 20 4 3 2" xfId="6528"/>
    <cellStyle name="Migliaia 20 4 4" xfId="3116"/>
    <cellStyle name="Migliaia 20 4 5" xfId="5994"/>
    <cellStyle name="Migliaia 20 5" xfId="1834"/>
    <cellStyle name="Migliaia 20 5 2" xfId="3117"/>
    <cellStyle name="Migliaia 20 5 3" xfId="5995"/>
    <cellStyle name="Migliaia 20 6" xfId="3111"/>
    <cellStyle name="Migliaia 20 7" xfId="5989"/>
    <cellStyle name="Migliaia 21" xfId="470"/>
    <cellStyle name="Migliaia 21 2" xfId="471"/>
    <cellStyle name="Migliaia 21 2 2" xfId="1838"/>
    <cellStyle name="Migliaia 21 2 2 2" xfId="5296"/>
    <cellStyle name="Migliaia 21 2 2 3" xfId="4129"/>
    <cellStyle name="Migliaia 21 2 2 4" xfId="6529"/>
    <cellStyle name="Migliaia 21 2 3" xfId="3119"/>
    <cellStyle name="Migliaia 21 2 4" xfId="5997"/>
    <cellStyle name="Migliaia 21 3" xfId="472"/>
    <cellStyle name="Migliaia 21 3 2" xfId="473"/>
    <cellStyle name="Migliaia 21 3 2 2" xfId="474"/>
    <cellStyle name="Migliaia 21 3 2 2 2" xfId="5297"/>
    <cellStyle name="Migliaia 21 3 2 2 3" xfId="6888"/>
    <cellStyle name="Migliaia 21 3 2 3" xfId="5298"/>
    <cellStyle name="Migliaia 21 3 2 3 2" xfId="6889"/>
    <cellStyle name="Migliaia 21 3 2 4" xfId="3121"/>
    <cellStyle name="Migliaia 21 3 2 5" xfId="5999"/>
    <cellStyle name="Migliaia 21 3 3" xfId="1839"/>
    <cellStyle name="Migliaia 21 3 3 2" xfId="4130"/>
    <cellStyle name="Migliaia 21 3 3 2 2" xfId="6530"/>
    <cellStyle name="Migliaia 21 3 3 3" xfId="3122"/>
    <cellStyle name="Migliaia 21 3 3 4" xfId="6000"/>
    <cellStyle name="Migliaia 21 3 4" xfId="4131"/>
    <cellStyle name="Migliaia 21 3 4 2" xfId="6531"/>
    <cellStyle name="Migliaia 21 3 5" xfId="3120"/>
    <cellStyle name="Migliaia 21 3 6" xfId="5998"/>
    <cellStyle name="Migliaia 21 4" xfId="475"/>
    <cellStyle name="Migliaia 21 4 2" xfId="2437"/>
    <cellStyle name="Migliaia 21 4 2 2" xfId="4133"/>
    <cellStyle name="Migliaia 21 4 2 2 2" xfId="6533"/>
    <cellStyle name="Migliaia 21 4 2 3" xfId="5299"/>
    <cellStyle name="Migliaia 21 4 2 4" xfId="4132"/>
    <cellStyle name="Migliaia 21 4 2 5" xfId="6532"/>
    <cellStyle name="Migliaia 21 4 3" xfId="4134"/>
    <cellStyle name="Migliaia 21 4 3 2" xfId="6534"/>
    <cellStyle name="Migliaia 21 4 4" xfId="3123"/>
    <cellStyle name="Migliaia 21 4 5" xfId="6001"/>
    <cellStyle name="Migliaia 21 5" xfId="1837"/>
    <cellStyle name="Migliaia 21 5 2" xfId="3124"/>
    <cellStyle name="Migliaia 21 5 3" xfId="6002"/>
    <cellStyle name="Migliaia 21 6" xfId="3118"/>
    <cellStyle name="Migliaia 21 7" xfId="5996"/>
    <cellStyle name="Migliaia 22" xfId="476"/>
    <cellStyle name="Migliaia 22 2" xfId="477"/>
    <cellStyle name="Migliaia 22 2 2" xfId="1841"/>
    <cellStyle name="Migliaia 22 2 2 2" xfId="5300"/>
    <cellStyle name="Migliaia 22 2 2 3" xfId="4135"/>
    <cellStyle name="Migliaia 22 2 2 4" xfId="6535"/>
    <cellStyle name="Migliaia 22 2 3" xfId="3126"/>
    <cellStyle name="Migliaia 22 2 4" xfId="6004"/>
    <cellStyle name="Migliaia 22 3" xfId="478"/>
    <cellStyle name="Migliaia 22 3 2" xfId="479"/>
    <cellStyle name="Migliaia 22 3 2 2" xfId="480"/>
    <cellStyle name="Migliaia 22 3 2 2 2" xfId="5301"/>
    <cellStyle name="Migliaia 22 3 2 2 3" xfId="6890"/>
    <cellStyle name="Migliaia 22 3 2 3" xfId="5302"/>
    <cellStyle name="Migliaia 22 3 2 3 2" xfId="6891"/>
    <cellStyle name="Migliaia 22 3 2 4" xfId="3128"/>
    <cellStyle name="Migliaia 22 3 2 5" xfId="6006"/>
    <cellStyle name="Migliaia 22 3 3" xfId="1842"/>
    <cellStyle name="Migliaia 22 3 3 2" xfId="4136"/>
    <cellStyle name="Migliaia 22 3 3 2 2" xfId="6536"/>
    <cellStyle name="Migliaia 22 3 3 3" xfId="3129"/>
    <cellStyle name="Migliaia 22 3 3 4" xfId="6007"/>
    <cellStyle name="Migliaia 22 3 4" xfId="4137"/>
    <cellStyle name="Migliaia 22 3 4 2" xfId="6537"/>
    <cellStyle name="Migliaia 22 3 5" xfId="3127"/>
    <cellStyle name="Migliaia 22 3 6" xfId="6005"/>
    <cellStyle name="Migliaia 22 4" xfId="481"/>
    <cellStyle name="Migliaia 22 4 2" xfId="2438"/>
    <cellStyle name="Migliaia 22 4 2 2" xfId="4139"/>
    <cellStyle name="Migliaia 22 4 2 2 2" xfId="6539"/>
    <cellStyle name="Migliaia 22 4 2 3" xfId="5303"/>
    <cellStyle name="Migliaia 22 4 2 4" xfId="4138"/>
    <cellStyle name="Migliaia 22 4 2 5" xfId="6538"/>
    <cellStyle name="Migliaia 22 4 3" xfId="4140"/>
    <cellStyle name="Migliaia 22 4 3 2" xfId="6540"/>
    <cellStyle name="Migliaia 22 4 4" xfId="3130"/>
    <cellStyle name="Migliaia 22 4 5" xfId="6008"/>
    <cellStyle name="Migliaia 22 5" xfId="1840"/>
    <cellStyle name="Migliaia 22 5 2" xfId="3131"/>
    <cellStyle name="Migliaia 22 5 3" xfId="6009"/>
    <cellStyle name="Migliaia 22 6" xfId="3125"/>
    <cellStyle name="Migliaia 22 7" xfId="6003"/>
    <cellStyle name="Migliaia 23" xfId="482"/>
    <cellStyle name="Migliaia 23 2" xfId="483"/>
    <cellStyle name="Migliaia 23 2 2" xfId="1844"/>
    <cellStyle name="Migliaia 23 2 2 2" xfId="5304"/>
    <cellStyle name="Migliaia 23 2 2 3" xfId="4141"/>
    <cellStyle name="Migliaia 23 2 2 4" xfId="6541"/>
    <cellStyle name="Migliaia 23 2 3" xfId="3133"/>
    <cellStyle name="Migliaia 23 2 4" xfId="6011"/>
    <cellStyle name="Migliaia 23 3" xfId="484"/>
    <cellStyle name="Migliaia 23 3 2" xfId="485"/>
    <cellStyle name="Migliaia 23 3 2 2" xfId="486"/>
    <cellStyle name="Migliaia 23 3 2 2 2" xfId="5305"/>
    <cellStyle name="Migliaia 23 3 2 2 3" xfId="6892"/>
    <cellStyle name="Migliaia 23 3 2 3" xfId="5306"/>
    <cellStyle name="Migliaia 23 3 2 3 2" xfId="6893"/>
    <cellStyle name="Migliaia 23 3 2 4" xfId="3135"/>
    <cellStyle name="Migliaia 23 3 2 5" xfId="6013"/>
    <cellStyle name="Migliaia 23 3 3" xfId="1845"/>
    <cellStyle name="Migliaia 23 3 3 2" xfId="4142"/>
    <cellStyle name="Migliaia 23 3 3 2 2" xfId="6542"/>
    <cellStyle name="Migliaia 23 3 3 3" xfId="3136"/>
    <cellStyle name="Migliaia 23 3 3 4" xfId="6014"/>
    <cellStyle name="Migliaia 23 3 4" xfId="4143"/>
    <cellStyle name="Migliaia 23 3 4 2" xfId="6543"/>
    <cellStyle name="Migliaia 23 3 5" xfId="3134"/>
    <cellStyle name="Migliaia 23 3 6" xfId="6012"/>
    <cellStyle name="Migliaia 23 4" xfId="487"/>
    <cellStyle name="Migliaia 23 4 2" xfId="2439"/>
    <cellStyle name="Migliaia 23 4 2 2" xfId="4145"/>
    <cellStyle name="Migliaia 23 4 2 2 2" xfId="6545"/>
    <cellStyle name="Migliaia 23 4 2 3" xfId="5307"/>
    <cellStyle name="Migliaia 23 4 2 4" xfId="4144"/>
    <cellStyle name="Migliaia 23 4 2 5" xfId="6544"/>
    <cellStyle name="Migliaia 23 4 3" xfId="4146"/>
    <cellStyle name="Migliaia 23 4 3 2" xfId="6546"/>
    <cellStyle name="Migliaia 23 4 4" xfId="3137"/>
    <cellStyle name="Migliaia 23 4 5" xfId="6015"/>
    <cellStyle name="Migliaia 23 5" xfId="1843"/>
    <cellStyle name="Migliaia 23 5 2" xfId="3138"/>
    <cellStyle name="Migliaia 23 5 3" xfId="6016"/>
    <cellStyle name="Migliaia 23 6" xfId="3132"/>
    <cellStyle name="Migliaia 23 7" xfId="6010"/>
    <cellStyle name="Migliaia 24" xfId="488"/>
    <cellStyle name="Migliaia 24 2" xfId="489"/>
    <cellStyle name="Migliaia 24 2 2" xfId="1847"/>
    <cellStyle name="Migliaia 24 2 2 2" xfId="5308"/>
    <cellStyle name="Migliaia 24 2 2 3" xfId="4147"/>
    <cellStyle name="Migliaia 24 2 2 4" xfId="6547"/>
    <cellStyle name="Migliaia 24 2 3" xfId="3140"/>
    <cellStyle name="Migliaia 24 2 4" xfId="6018"/>
    <cellStyle name="Migliaia 24 3" xfId="490"/>
    <cellStyle name="Migliaia 24 3 2" xfId="491"/>
    <cellStyle name="Migliaia 24 3 2 2" xfId="492"/>
    <cellStyle name="Migliaia 24 3 2 2 2" xfId="5309"/>
    <cellStyle name="Migliaia 24 3 2 2 3" xfId="6894"/>
    <cellStyle name="Migliaia 24 3 2 3" xfId="5310"/>
    <cellStyle name="Migliaia 24 3 2 3 2" xfId="6895"/>
    <cellStyle name="Migliaia 24 3 2 4" xfId="3142"/>
    <cellStyle name="Migliaia 24 3 2 5" xfId="6020"/>
    <cellStyle name="Migliaia 24 3 3" xfId="1848"/>
    <cellStyle name="Migliaia 24 3 3 2" xfId="4148"/>
    <cellStyle name="Migliaia 24 3 3 2 2" xfId="6548"/>
    <cellStyle name="Migliaia 24 3 3 3" xfId="3143"/>
    <cellStyle name="Migliaia 24 3 3 4" xfId="6021"/>
    <cellStyle name="Migliaia 24 3 4" xfId="4149"/>
    <cellStyle name="Migliaia 24 3 4 2" xfId="6549"/>
    <cellStyle name="Migliaia 24 3 5" xfId="3141"/>
    <cellStyle name="Migliaia 24 3 6" xfId="6019"/>
    <cellStyle name="Migliaia 24 4" xfId="493"/>
    <cellStyle name="Migliaia 24 4 2" xfId="2440"/>
    <cellStyle name="Migliaia 24 4 2 2" xfId="4151"/>
    <cellStyle name="Migliaia 24 4 2 2 2" xfId="6551"/>
    <cellStyle name="Migliaia 24 4 2 3" xfId="5311"/>
    <cellStyle name="Migliaia 24 4 2 4" xfId="4150"/>
    <cellStyle name="Migliaia 24 4 2 5" xfId="6550"/>
    <cellStyle name="Migliaia 24 4 3" xfId="4152"/>
    <cellStyle name="Migliaia 24 4 3 2" xfId="6552"/>
    <cellStyle name="Migliaia 24 4 4" xfId="3144"/>
    <cellStyle name="Migliaia 24 4 5" xfId="6022"/>
    <cellStyle name="Migliaia 24 5" xfId="1846"/>
    <cellStyle name="Migliaia 24 5 2" xfId="3145"/>
    <cellStyle name="Migliaia 24 5 3" xfId="6023"/>
    <cellStyle name="Migliaia 24 6" xfId="3139"/>
    <cellStyle name="Migliaia 24 7" xfId="6017"/>
    <cellStyle name="Migliaia 25" xfId="494"/>
    <cellStyle name="Migliaia 25 2" xfId="495"/>
    <cellStyle name="Migliaia 25 2 2" xfId="1850"/>
    <cellStyle name="Migliaia 25 2 2 2" xfId="5312"/>
    <cellStyle name="Migliaia 25 2 2 3" xfId="4153"/>
    <cellStyle name="Migliaia 25 2 2 4" xfId="6553"/>
    <cellStyle name="Migliaia 25 2 3" xfId="3147"/>
    <cellStyle name="Migliaia 25 2 4" xfId="6025"/>
    <cellStyle name="Migliaia 25 3" xfId="496"/>
    <cellStyle name="Migliaia 25 3 2" xfId="497"/>
    <cellStyle name="Migliaia 25 3 2 2" xfId="498"/>
    <cellStyle name="Migliaia 25 3 2 2 2" xfId="5313"/>
    <cellStyle name="Migliaia 25 3 2 2 3" xfId="6896"/>
    <cellStyle name="Migliaia 25 3 2 3" xfId="5314"/>
    <cellStyle name="Migliaia 25 3 2 3 2" xfId="6897"/>
    <cellStyle name="Migliaia 25 3 2 4" xfId="3149"/>
    <cellStyle name="Migliaia 25 3 2 5" xfId="6027"/>
    <cellStyle name="Migliaia 25 3 3" xfId="1851"/>
    <cellStyle name="Migliaia 25 3 3 2" xfId="4154"/>
    <cellStyle name="Migliaia 25 3 3 2 2" xfId="6554"/>
    <cellStyle name="Migliaia 25 3 3 3" xfId="3150"/>
    <cellStyle name="Migliaia 25 3 3 4" xfId="6028"/>
    <cellStyle name="Migliaia 25 3 4" xfId="4155"/>
    <cellStyle name="Migliaia 25 3 4 2" xfId="6555"/>
    <cellStyle name="Migliaia 25 3 5" xfId="3148"/>
    <cellStyle name="Migliaia 25 3 6" xfId="6026"/>
    <cellStyle name="Migliaia 25 4" xfId="499"/>
    <cellStyle name="Migliaia 25 4 2" xfId="2441"/>
    <cellStyle name="Migliaia 25 4 2 2" xfId="4157"/>
    <cellStyle name="Migliaia 25 4 2 2 2" xfId="6557"/>
    <cellStyle name="Migliaia 25 4 2 3" xfId="5315"/>
    <cellStyle name="Migliaia 25 4 2 4" xfId="4156"/>
    <cellStyle name="Migliaia 25 4 2 5" xfId="6556"/>
    <cellStyle name="Migliaia 25 4 3" xfId="4158"/>
    <cellStyle name="Migliaia 25 4 3 2" xfId="6558"/>
    <cellStyle name="Migliaia 25 4 4" xfId="3151"/>
    <cellStyle name="Migliaia 25 4 5" xfId="6029"/>
    <cellStyle name="Migliaia 25 5" xfId="1849"/>
    <cellStyle name="Migliaia 25 5 2" xfId="3152"/>
    <cellStyle name="Migliaia 25 5 3" xfId="6030"/>
    <cellStyle name="Migliaia 25 6" xfId="3146"/>
    <cellStyle name="Migliaia 25 7" xfId="6024"/>
    <cellStyle name="Migliaia 26" xfId="500"/>
    <cellStyle name="Migliaia 26 2" xfId="501"/>
    <cellStyle name="Migliaia 26 2 2" xfId="1853"/>
    <cellStyle name="Migliaia 26 2 2 2" xfId="5316"/>
    <cellStyle name="Migliaia 26 2 2 3" xfId="4159"/>
    <cellStyle name="Migliaia 26 2 2 4" xfId="6559"/>
    <cellStyle name="Migliaia 26 2 3" xfId="3154"/>
    <cellStyle name="Migliaia 26 2 4" xfId="6032"/>
    <cellStyle name="Migliaia 26 3" xfId="502"/>
    <cellStyle name="Migliaia 26 3 2" xfId="503"/>
    <cellStyle name="Migliaia 26 3 2 2" xfId="504"/>
    <cellStyle name="Migliaia 26 3 2 2 2" xfId="5317"/>
    <cellStyle name="Migliaia 26 3 2 2 3" xfId="6898"/>
    <cellStyle name="Migliaia 26 3 2 3" xfId="5318"/>
    <cellStyle name="Migliaia 26 3 2 3 2" xfId="6899"/>
    <cellStyle name="Migliaia 26 3 2 4" xfId="3156"/>
    <cellStyle name="Migliaia 26 3 2 5" xfId="6034"/>
    <cellStyle name="Migliaia 26 3 3" xfId="1854"/>
    <cellStyle name="Migliaia 26 3 3 2" xfId="4160"/>
    <cellStyle name="Migliaia 26 3 3 2 2" xfId="6560"/>
    <cellStyle name="Migliaia 26 3 3 3" xfId="3157"/>
    <cellStyle name="Migliaia 26 3 3 4" xfId="6035"/>
    <cellStyle name="Migliaia 26 3 4" xfId="4161"/>
    <cellStyle name="Migliaia 26 3 4 2" xfId="6561"/>
    <cellStyle name="Migliaia 26 3 5" xfId="3155"/>
    <cellStyle name="Migliaia 26 3 6" xfId="6033"/>
    <cellStyle name="Migliaia 26 4" xfId="505"/>
    <cellStyle name="Migliaia 26 4 2" xfId="2442"/>
    <cellStyle name="Migliaia 26 4 2 2" xfId="4163"/>
    <cellStyle name="Migliaia 26 4 2 2 2" xfId="6563"/>
    <cellStyle name="Migliaia 26 4 2 3" xfId="5319"/>
    <cellStyle name="Migliaia 26 4 2 4" xfId="4162"/>
    <cellStyle name="Migliaia 26 4 2 5" xfId="6562"/>
    <cellStyle name="Migliaia 26 4 3" xfId="4164"/>
    <cellStyle name="Migliaia 26 4 3 2" xfId="6564"/>
    <cellStyle name="Migliaia 26 4 4" xfId="3158"/>
    <cellStyle name="Migliaia 26 4 5" xfId="6036"/>
    <cellStyle name="Migliaia 26 5" xfId="1852"/>
    <cellStyle name="Migliaia 26 5 2" xfId="3159"/>
    <cellStyle name="Migliaia 26 5 3" xfId="6037"/>
    <cellStyle name="Migliaia 26 6" xfId="3153"/>
    <cellStyle name="Migliaia 26 7" xfId="6031"/>
    <cellStyle name="Migliaia 27" xfId="506"/>
    <cellStyle name="Migliaia 27 2" xfId="507"/>
    <cellStyle name="Migliaia 27 2 2" xfId="1856"/>
    <cellStyle name="Migliaia 27 2 2 2" xfId="5320"/>
    <cellStyle name="Migliaia 27 2 2 3" xfId="4165"/>
    <cellStyle name="Migliaia 27 2 2 4" xfId="6565"/>
    <cellStyle name="Migliaia 27 2 3" xfId="3161"/>
    <cellStyle name="Migliaia 27 2 4" xfId="6039"/>
    <cellStyle name="Migliaia 27 3" xfId="508"/>
    <cellStyle name="Migliaia 27 3 2" xfId="509"/>
    <cellStyle name="Migliaia 27 3 2 2" xfId="510"/>
    <cellStyle name="Migliaia 27 3 2 2 2" xfId="5321"/>
    <cellStyle name="Migliaia 27 3 2 2 3" xfId="6900"/>
    <cellStyle name="Migliaia 27 3 2 3" xfId="5322"/>
    <cellStyle name="Migliaia 27 3 2 3 2" xfId="6901"/>
    <cellStyle name="Migliaia 27 3 2 4" xfId="3163"/>
    <cellStyle name="Migliaia 27 3 2 5" xfId="6041"/>
    <cellStyle name="Migliaia 27 3 3" xfId="1857"/>
    <cellStyle name="Migliaia 27 3 3 2" xfId="4166"/>
    <cellStyle name="Migliaia 27 3 3 2 2" xfId="6566"/>
    <cellStyle name="Migliaia 27 3 3 3" xfId="3164"/>
    <cellStyle name="Migliaia 27 3 3 4" xfId="6042"/>
    <cellStyle name="Migliaia 27 3 4" xfId="4167"/>
    <cellStyle name="Migliaia 27 3 4 2" xfId="6567"/>
    <cellStyle name="Migliaia 27 3 5" xfId="3162"/>
    <cellStyle name="Migliaia 27 3 6" xfId="6040"/>
    <cellStyle name="Migliaia 27 4" xfId="511"/>
    <cellStyle name="Migliaia 27 4 2" xfId="2443"/>
    <cellStyle name="Migliaia 27 4 2 2" xfId="4169"/>
    <cellStyle name="Migliaia 27 4 2 2 2" xfId="6569"/>
    <cellStyle name="Migliaia 27 4 2 3" xfId="5323"/>
    <cellStyle name="Migliaia 27 4 2 4" xfId="4168"/>
    <cellStyle name="Migliaia 27 4 2 5" xfId="6568"/>
    <cellStyle name="Migliaia 27 4 3" xfId="4170"/>
    <cellStyle name="Migliaia 27 4 3 2" xfId="6570"/>
    <cellStyle name="Migliaia 27 4 4" xfId="3165"/>
    <cellStyle name="Migliaia 27 4 5" xfId="6043"/>
    <cellStyle name="Migliaia 27 5" xfId="1855"/>
    <cellStyle name="Migliaia 27 5 2" xfId="3166"/>
    <cellStyle name="Migliaia 27 5 3" xfId="6044"/>
    <cellStyle name="Migliaia 27 6" xfId="3160"/>
    <cellStyle name="Migliaia 27 7" xfId="6038"/>
    <cellStyle name="Migliaia 28" xfId="512"/>
    <cellStyle name="Migliaia 28 2" xfId="513"/>
    <cellStyle name="Migliaia 28 2 2" xfId="1859"/>
    <cellStyle name="Migliaia 28 2 2 2" xfId="5324"/>
    <cellStyle name="Migliaia 28 2 2 3" xfId="4171"/>
    <cellStyle name="Migliaia 28 2 2 4" xfId="6571"/>
    <cellStyle name="Migliaia 28 2 3" xfId="3168"/>
    <cellStyle name="Migliaia 28 2 4" xfId="6046"/>
    <cellStyle name="Migliaia 28 3" xfId="514"/>
    <cellStyle name="Migliaia 28 3 2" xfId="515"/>
    <cellStyle name="Migliaia 28 3 2 2" xfId="516"/>
    <cellStyle name="Migliaia 28 3 2 2 2" xfId="5325"/>
    <cellStyle name="Migliaia 28 3 2 2 3" xfId="6902"/>
    <cellStyle name="Migliaia 28 3 2 3" xfId="5326"/>
    <cellStyle name="Migliaia 28 3 2 3 2" xfId="6903"/>
    <cellStyle name="Migliaia 28 3 2 4" xfId="3170"/>
    <cellStyle name="Migliaia 28 3 2 5" xfId="6048"/>
    <cellStyle name="Migliaia 28 3 3" xfId="1860"/>
    <cellStyle name="Migliaia 28 3 3 2" xfId="4172"/>
    <cellStyle name="Migliaia 28 3 3 2 2" xfId="6572"/>
    <cellStyle name="Migliaia 28 3 3 3" xfId="3171"/>
    <cellStyle name="Migliaia 28 3 3 4" xfId="6049"/>
    <cellStyle name="Migliaia 28 3 4" xfId="4173"/>
    <cellStyle name="Migliaia 28 3 4 2" xfId="6573"/>
    <cellStyle name="Migliaia 28 3 5" xfId="3169"/>
    <cellStyle name="Migliaia 28 3 6" xfId="6047"/>
    <cellStyle name="Migliaia 28 4" xfId="517"/>
    <cellStyle name="Migliaia 28 4 2" xfId="2444"/>
    <cellStyle name="Migliaia 28 4 2 2" xfId="4175"/>
    <cellStyle name="Migliaia 28 4 2 2 2" xfId="6575"/>
    <cellStyle name="Migliaia 28 4 2 3" xfId="5327"/>
    <cellStyle name="Migliaia 28 4 2 4" xfId="4174"/>
    <cellStyle name="Migliaia 28 4 2 5" xfId="6574"/>
    <cellStyle name="Migliaia 28 4 3" xfId="4176"/>
    <cellStyle name="Migliaia 28 4 3 2" xfId="6576"/>
    <cellStyle name="Migliaia 28 4 4" xfId="3172"/>
    <cellStyle name="Migliaia 28 4 5" xfId="6050"/>
    <cellStyle name="Migliaia 28 5" xfId="1858"/>
    <cellStyle name="Migliaia 28 5 2" xfId="3173"/>
    <cellStyle name="Migliaia 28 5 3" xfId="6051"/>
    <cellStyle name="Migliaia 28 6" xfId="3167"/>
    <cellStyle name="Migliaia 28 7" xfId="6045"/>
    <cellStyle name="Migliaia 29" xfId="518"/>
    <cellStyle name="Migliaia 29 2" xfId="519"/>
    <cellStyle name="Migliaia 29 2 2" xfId="1862"/>
    <cellStyle name="Migliaia 29 2 2 2" xfId="5328"/>
    <cellStyle name="Migliaia 29 2 2 3" xfId="4177"/>
    <cellStyle name="Migliaia 29 2 2 4" xfId="6577"/>
    <cellStyle name="Migliaia 29 2 3" xfId="3175"/>
    <cellStyle name="Migliaia 29 2 4" xfId="6053"/>
    <cellStyle name="Migliaia 29 3" xfId="520"/>
    <cellStyle name="Migliaia 29 3 2" xfId="521"/>
    <cellStyle name="Migliaia 29 3 2 2" xfId="522"/>
    <cellStyle name="Migliaia 29 3 2 2 2" xfId="5329"/>
    <cellStyle name="Migliaia 29 3 2 2 3" xfId="6904"/>
    <cellStyle name="Migliaia 29 3 2 3" xfId="5330"/>
    <cellStyle name="Migliaia 29 3 2 3 2" xfId="6905"/>
    <cellStyle name="Migliaia 29 3 2 4" xfId="3177"/>
    <cellStyle name="Migliaia 29 3 2 5" xfId="6055"/>
    <cellStyle name="Migliaia 29 3 3" xfId="1863"/>
    <cellStyle name="Migliaia 29 3 3 2" xfId="4178"/>
    <cellStyle name="Migliaia 29 3 3 2 2" xfId="6578"/>
    <cellStyle name="Migliaia 29 3 3 3" xfId="3178"/>
    <cellStyle name="Migliaia 29 3 3 4" xfId="6056"/>
    <cellStyle name="Migliaia 29 3 4" xfId="4179"/>
    <cellStyle name="Migliaia 29 3 4 2" xfId="6579"/>
    <cellStyle name="Migliaia 29 3 5" xfId="3176"/>
    <cellStyle name="Migliaia 29 3 6" xfId="6054"/>
    <cellStyle name="Migliaia 29 4" xfId="523"/>
    <cellStyle name="Migliaia 29 4 2" xfId="2445"/>
    <cellStyle name="Migliaia 29 4 2 2" xfId="4181"/>
    <cellStyle name="Migliaia 29 4 2 2 2" xfId="6581"/>
    <cellStyle name="Migliaia 29 4 2 3" xfId="5331"/>
    <cellStyle name="Migliaia 29 4 2 4" xfId="4180"/>
    <cellStyle name="Migliaia 29 4 2 5" xfId="6580"/>
    <cellStyle name="Migliaia 29 4 3" xfId="4182"/>
    <cellStyle name="Migliaia 29 4 3 2" xfId="6582"/>
    <cellStyle name="Migliaia 29 4 4" xfId="3179"/>
    <cellStyle name="Migliaia 29 4 5" xfId="6057"/>
    <cellStyle name="Migliaia 29 5" xfId="1861"/>
    <cellStyle name="Migliaia 29 5 2" xfId="3180"/>
    <cellStyle name="Migliaia 29 5 3" xfId="6058"/>
    <cellStyle name="Migliaia 29 6" xfId="3174"/>
    <cellStyle name="Migliaia 29 7" xfId="6052"/>
    <cellStyle name="Migliaia 3" xfId="524"/>
    <cellStyle name="Migliaia 3 2" xfId="525"/>
    <cellStyle name="Migliaia 3 2 2" xfId="1865"/>
    <cellStyle name="Migliaia 3 2 2 2" xfId="5332"/>
    <cellStyle name="Migliaia 3 2 2 3" xfId="4183"/>
    <cellStyle name="Migliaia 3 2 2 4" xfId="6583"/>
    <cellStyle name="Migliaia 3 2 3" xfId="3182"/>
    <cellStyle name="Migliaia 3 2 4" xfId="6060"/>
    <cellStyle name="Migliaia 3 3" xfId="526"/>
    <cellStyle name="Migliaia 3 3 2" xfId="527"/>
    <cellStyle name="Migliaia 3 3 2 2" xfId="528"/>
    <cellStyle name="Migliaia 3 3 2 2 2" xfId="5333"/>
    <cellStyle name="Migliaia 3 3 2 2 3" xfId="6906"/>
    <cellStyle name="Migliaia 3 3 2 3" xfId="5334"/>
    <cellStyle name="Migliaia 3 3 2 3 2" xfId="6907"/>
    <cellStyle name="Migliaia 3 3 2 4" xfId="3184"/>
    <cellStyle name="Migliaia 3 3 2 5" xfId="6062"/>
    <cellStyle name="Migliaia 3 3 3" xfId="1866"/>
    <cellStyle name="Migliaia 3 3 3 2" xfId="4184"/>
    <cellStyle name="Migliaia 3 3 3 2 2" xfId="6584"/>
    <cellStyle name="Migliaia 3 3 3 3" xfId="3185"/>
    <cellStyle name="Migliaia 3 3 3 4" xfId="6063"/>
    <cellStyle name="Migliaia 3 3 4" xfId="4185"/>
    <cellStyle name="Migliaia 3 3 4 2" xfId="6585"/>
    <cellStyle name="Migliaia 3 3 5" xfId="3183"/>
    <cellStyle name="Migliaia 3 3 6" xfId="6061"/>
    <cellStyle name="Migliaia 3 4" xfId="529"/>
    <cellStyle name="Migliaia 3 4 2" xfId="2446"/>
    <cellStyle name="Migliaia 3 4 2 2" xfId="4187"/>
    <cellStyle name="Migliaia 3 4 2 2 2" xfId="6587"/>
    <cellStyle name="Migliaia 3 4 2 3" xfId="5335"/>
    <cellStyle name="Migliaia 3 4 2 4" xfId="4186"/>
    <cellStyle name="Migliaia 3 4 2 5" xfId="6586"/>
    <cellStyle name="Migliaia 3 4 3" xfId="4188"/>
    <cellStyle name="Migliaia 3 4 3 2" xfId="6588"/>
    <cellStyle name="Migliaia 3 4 4" xfId="3186"/>
    <cellStyle name="Migliaia 3 4 5" xfId="6064"/>
    <cellStyle name="Migliaia 3 5" xfId="1864"/>
    <cellStyle name="Migliaia 3 5 2" xfId="3187"/>
    <cellStyle name="Migliaia 3 5 3" xfId="6065"/>
    <cellStyle name="Migliaia 3 6" xfId="3181"/>
    <cellStyle name="Migliaia 3 7" xfId="6059"/>
    <cellStyle name="Migliaia 30" xfId="530"/>
    <cellStyle name="Migliaia 30 2" xfId="531"/>
    <cellStyle name="Migliaia 30 2 2" xfId="1868"/>
    <cellStyle name="Migliaia 30 2 2 2" xfId="5336"/>
    <cellStyle name="Migliaia 30 2 2 3" xfId="4189"/>
    <cellStyle name="Migliaia 30 2 2 4" xfId="6589"/>
    <cellStyle name="Migliaia 30 2 3" xfId="3189"/>
    <cellStyle name="Migliaia 30 2 4" xfId="6067"/>
    <cellStyle name="Migliaia 30 3" xfId="532"/>
    <cellStyle name="Migliaia 30 3 2" xfId="533"/>
    <cellStyle name="Migliaia 30 3 2 2" xfId="534"/>
    <cellStyle name="Migliaia 30 3 2 2 2" xfId="5337"/>
    <cellStyle name="Migliaia 30 3 2 2 3" xfId="6908"/>
    <cellStyle name="Migliaia 30 3 2 3" xfId="5338"/>
    <cellStyle name="Migliaia 30 3 2 3 2" xfId="6909"/>
    <cellStyle name="Migliaia 30 3 2 4" xfId="3191"/>
    <cellStyle name="Migliaia 30 3 2 5" xfId="6069"/>
    <cellStyle name="Migliaia 30 3 3" xfId="1869"/>
    <cellStyle name="Migliaia 30 3 3 2" xfId="4190"/>
    <cellStyle name="Migliaia 30 3 3 2 2" xfId="6590"/>
    <cellStyle name="Migliaia 30 3 3 3" xfId="3192"/>
    <cellStyle name="Migliaia 30 3 3 4" xfId="6070"/>
    <cellStyle name="Migliaia 30 3 4" xfId="4191"/>
    <cellStyle name="Migliaia 30 3 4 2" xfId="6591"/>
    <cellStyle name="Migliaia 30 3 5" xfId="3190"/>
    <cellStyle name="Migliaia 30 3 6" xfId="6068"/>
    <cellStyle name="Migliaia 30 4" xfId="535"/>
    <cellStyle name="Migliaia 30 4 2" xfId="2447"/>
    <cellStyle name="Migliaia 30 4 2 2" xfId="4193"/>
    <cellStyle name="Migliaia 30 4 2 2 2" xfId="6593"/>
    <cellStyle name="Migliaia 30 4 2 3" xfId="5339"/>
    <cellStyle name="Migliaia 30 4 2 4" xfId="4192"/>
    <cellStyle name="Migliaia 30 4 2 5" xfId="6592"/>
    <cellStyle name="Migliaia 30 4 3" xfId="4194"/>
    <cellStyle name="Migliaia 30 4 3 2" xfId="6594"/>
    <cellStyle name="Migliaia 30 4 4" xfId="3193"/>
    <cellStyle name="Migliaia 30 4 5" xfId="6071"/>
    <cellStyle name="Migliaia 30 5" xfId="1867"/>
    <cellStyle name="Migliaia 30 5 2" xfId="3194"/>
    <cellStyle name="Migliaia 30 5 3" xfId="6072"/>
    <cellStyle name="Migliaia 30 6" xfId="3188"/>
    <cellStyle name="Migliaia 30 7" xfId="6066"/>
    <cellStyle name="Migliaia 31" xfId="536"/>
    <cellStyle name="Migliaia 31 2" xfId="537"/>
    <cellStyle name="Migliaia 31 2 2" xfId="1871"/>
    <cellStyle name="Migliaia 31 2 2 2" xfId="5340"/>
    <cellStyle name="Migliaia 31 2 2 3" xfId="4195"/>
    <cellStyle name="Migliaia 31 2 2 4" xfId="6595"/>
    <cellStyle name="Migliaia 31 2 3" xfId="3196"/>
    <cellStyle name="Migliaia 31 2 4" xfId="6074"/>
    <cellStyle name="Migliaia 31 3" xfId="538"/>
    <cellStyle name="Migliaia 31 3 2" xfId="539"/>
    <cellStyle name="Migliaia 31 3 2 2" xfId="540"/>
    <cellStyle name="Migliaia 31 3 2 2 2" xfId="5341"/>
    <cellStyle name="Migliaia 31 3 2 2 3" xfId="6910"/>
    <cellStyle name="Migliaia 31 3 2 3" xfId="5342"/>
    <cellStyle name="Migliaia 31 3 2 3 2" xfId="6911"/>
    <cellStyle name="Migliaia 31 3 2 4" xfId="3198"/>
    <cellStyle name="Migliaia 31 3 2 5" xfId="6076"/>
    <cellStyle name="Migliaia 31 3 3" xfId="1872"/>
    <cellStyle name="Migliaia 31 3 3 2" xfId="4196"/>
    <cellStyle name="Migliaia 31 3 3 2 2" xfId="6596"/>
    <cellStyle name="Migliaia 31 3 3 3" xfId="3199"/>
    <cellStyle name="Migliaia 31 3 3 4" xfId="6077"/>
    <cellStyle name="Migliaia 31 3 4" xfId="4197"/>
    <cellStyle name="Migliaia 31 3 4 2" xfId="6597"/>
    <cellStyle name="Migliaia 31 3 5" xfId="3197"/>
    <cellStyle name="Migliaia 31 3 6" xfId="6075"/>
    <cellStyle name="Migliaia 31 4" xfId="541"/>
    <cellStyle name="Migliaia 31 4 2" xfId="2448"/>
    <cellStyle name="Migliaia 31 4 2 2" xfId="4199"/>
    <cellStyle name="Migliaia 31 4 2 2 2" xfId="6599"/>
    <cellStyle name="Migliaia 31 4 2 3" xfId="5343"/>
    <cellStyle name="Migliaia 31 4 2 4" xfId="4198"/>
    <cellStyle name="Migliaia 31 4 2 5" xfId="6598"/>
    <cellStyle name="Migliaia 31 4 3" xfId="4200"/>
    <cellStyle name="Migliaia 31 4 3 2" xfId="6600"/>
    <cellStyle name="Migliaia 31 4 4" xfId="3200"/>
    <cellStyle name="Migliaia 31 4 5" xfId="6078"/>
    <cellStyle name="Migliaia 31 5" xfId="1870"/>
    <cellStyle name="Migliaia 31 5 2" xfId="3201"/>
    <cellStyle name="Migliaia 31 5 3" xfId="6079"/>
    <cellStyle name="Migliaia 31 6" xfId="3195"/>
    <cellStyle name="Migliaia 31 7" xfId="6073"/>
    <cellStyle name="Migliaia 32" xfId="542"/>
    <cellStyle name="Migliaia 32 2" xfId="543"/>
    <cellStyle name="Migliaia 32 2 2" xfId="1874"/>
    <cellStyle name="Migliaia 32 2 2 2" xfId="5344"/>
    <cellStyle name="Migliaia 32 2 2 3" xfId="4201"/>
    <cellStyle name="Migliaia 32 2 2 4" xfId="6601"/>
    <cellStyle name="Migliaia 32 2 3" xfId="3203"/>
    <cellStyle name="Migliaia 32 2 4" xfId="6081"/>
    <cellStyle name="Migliaia 32 3" xfId="544"/>
    <cellStyle name="Migliaia 32 3 2" xfId="545"/>
    <cellStyle name="Migliaia 32 3 2 2" xfId="546"/>
    <cellStyle name="Migliaia 32 3 2 2 2" xfId="5345"/>
    <cellStyle name="Migliaia 32 3 2 2 3" xfId="6912"/>
    <cellStyle name="Migliaia 32 3 2 3" xfId="5346"/>
    <cellStyle name="Migliaia 32 3 2 3 2" xfId="6913"/>
    <cellStyle name="Migliaia 32 3 2 4" xfId="3205"/>
    <cellStyle name="Migliaia 32 3 2 5" xfId="6083"/>
    <cellStyle name="Migliaia 32 3 3" xfId="1875"/>
    <cellStyle name="Migliaia 32 3 3 2" xfId="4202"/>
    <cellStyle name="Migliaia 32 3 3 2 2" xfId="6602"/>
    <cellStyle name="Migliaia 32 3 3 3" xfId="3206"/>
    <cellStyle name="Migliaia 32 3 3 4" xfId="6084"/>
    <cellStyle name="Migliaia 32 3 4" xfId="4203"/>
    <cellStyle name="Migliaia 32 3 4 2" xfId="6603"/>
    <cellStyle name="Migliaia 32 3 5" xfId="3204"/>
    <cellStyle name="Migliaia 32 3 6" xfId="6082"/>
    <cellStyle name="Migliaia 32 4" xfId="547"/>
    <cellStyle name="Migliaia 32 4 2" xfId="2449"/>
    <cellStyle name="Migliaia 32 4 2 2" xfId="4205"/>
    <cellStyle name="Migliaia 32 4 2 2 2" xfId="6605"/>
    <cellStyle name="Migliaia 32 4 2 3" xfId="5347"/>
    <cellStyle name="Migliaia 32 4 2 4" xfId="4204"/>
    <cellStyle name="Migliaia 32 4 2 5" xfId="6604"/>
    <cellStyle name="Migliaia 32 4 3" xfId="4206"/>
    <cellStyle name="Migliaia 32 4 3 2" xfId="6606"/>
    <cellStyle name="Migliaia 32 4 4" xfId="3207"/>
    <cellStyle name="Migliaia 32 4 5" xfId="6085"/>
    <cellStyle name="Migliaia 32 5" xfId="1873"/>
    <cellStyle name="Migliaia 32 5 2" xfId="3208"/>
    <cellStyle name="Migliaia 32 5 3" xfId="6086"/>
    <cellStyle name="Migliaia 32 6" xfId="3202"/>
    <cellStyle name="Migliaia 32 7" xfId="6080"/>
    <cellStyle name="Migliaia 33" xfId="548"/>
    <cellStyle name="Migliaia 33 2" xfId="549"/>
    <cellStyle name="Migliaia 33 2 2" xfId="1877"/>
    <cellStyle name="Migliaia 33 2 2 2" xfId="5348"/>
    <cellStyle name="Migliaia 33 2 2 3" xfId="4207"/>
    <cellStyle name="Migliaia 33 2 2 4" xfId="6607"/>
    <cellStyle name="Migliaia 33 2 3" xfId="3210"/>
    <cellStyle name="Migliaia 33 2 4" xfId="6088"/>
    <cellStyle name="Migliaia 33 3" xfId="550"/>
    <cellStyle name="Migliaia 33 3 2" xfId="551"/>
    <cellStyle name="Migliaia 33 3 2 2" xfId="552"/>
    <cellStyle name="Migliaia 33 3 2 2 2" xfId="5349"/>
    <cellStyle name="Migliaia 33 3 2 2 3" xfId="6914"/>
    <cellStyle name="Migliaia 33 3 2 3" xfId="5350"/>
    <cellStyle name="Migliaia 33 3 2 3 2" xfId="6915"/>
    <cellStyle name="Migliaia 33 3 2 4" xfId="3212"/>
    <cellStyle name="Migliaia 33 3 2 5" xfId="6090"/>
    <cellStyle name="Migliaia 33 3 3" xfId="1878"/>
    <cellStyle name="Migliaia 33 3 3 2" xfId="4208"/>
    <cellStyle name="Migliaia 33 3 3 2 2" xfId="6608"/>
    <cellStyle name="Migliaia 33 3 3 3" xfId="3213"/>
    <cellStyle name="Migliaia 33 3 3 4" xfId="6091"/>
    <cellStyle name="Migliaia 33 3 4" xfId="4209"/>
    <cellStyle name="Migliaia 33 3 4 2" xfId="6609"/>
    <cellStyle name="Migliaia 33 3 5" xfId="3211"/>
    <cellStyle name="Migliaia 33 3 6" xfId="6089"/>
    <cellStyle name="Migliaia 33 4" xfId="553"/>
    <cellStyle name="Migliaia 33 4 2" xfId="2450"/>
    <cellStyle name="Migliaia 33 4 2 2" xfId="4211"/>
    <cellStyle name="Migliaia 33 4 2 2 2" xfId="6611"/>
    <cellStyle name="Migliaia 33 4 2 3" xfId="5351"/>
    <cellStyle name="Migliaia 33 4 2 4" xfId="4210"/>
    <cellStyle name="Migliaia 33 4 2 5" xfId="6610"/>
    <cellStyle name="Migliaia 33 4 3" xfId="4212"/>
    <cellStyle name="Migliaia 33 4 3 2" xfId="6612"/>
    <cellStyle name="Migliaia 33 4 4" xfId="3214"/>
    <cellStyle name="Migliaia 33 4 5" xfId="6092"/>
    <cellStyle name="Migliaia 33 5" xfId="1876"/>
    <cellStyle name="Migliaia 33 5 2" xfId="3215"/>
    <cellStyle name="Migliaia 33 5 3" xfId="6093"/>
    <cellStyle name="Migliaia 33 6" xfId="3209"/>
    <cellStyle name="Migliaia 33 7" xfId="6087"/>
    <cellStyle name="Migliaia 34" xfId="554"/>
    <cellStyle name="Migliaia 34 2" xfId="555"/>
    <cellStyle name="Migliaia 34 2 2" xfId="1880"/>
    <cellStyle name="Migliaia 34 2 2 2" xfId="5352"/>
    <cellStyle name="Migliaia 34 2 2 3" xfId="4213"/>
    <cellStyle name="Migliaia 34 2 2 4" xfId="6613"/>
    <cellStyle name="Migliaia 34 2 3" xfId="3217"/>
    <cellStyle name="Migliaia 34 2 4" xfId="6095"/>
    <cellStyle name="Migliaia 34 3" xfId="556"/>
    <cellStyle name="Migliaia 34 3 2" xfId="557"/>
    <cellStyle name="Migliaia 34 3 2 2" xfId="558"/>
    <cellStyle name="Migliaia 34 3 2 2 2" xfId="5353"/>
    <cellStyle name="Migliaia 34 3 2 2 3" xfId="6916"/>
    <cellStyle name="Migliaia 34 3 2 3" xfId="5354"/>
    <cellStyle name="Migliaia 34 3 2 3 2" xfId="6917"/>
    <cellStyle name="Migliaia 34 3 2 4" xfId="3219"/>
    <cellStyle name="Migliaia 34 3 2 5" xfId="6097"/>
    <cellStyle name="Migliaia 34 3 3" xfId="1881"/>
    <cellStyle name="Migliaia 34 3 3 2" xfId="4214"/>
    <cellStyle name="Migliaia 34 3 3 2 2" xfId="6614"/>
    <cellStyle name="Migliaia 34 3 3 3" xfId="3220"/>
    <cellStyle name="Migliaia 34 3 3 4" xfId="6098"/>
    <cellStyle name="Migliaia 34 3 4" xfId="4215"/>
    <cellStyle name="Migliaia 34 3 4 2" xfId="6615"/>
    <cellStyle name="Migliaia 34 3 5" xfId="3218"/>
    <cellStyle name="Migliaia 34 3 6" xfId="6096"/>
    <cellStyle name="Migliaia 34 4" xfId="559"/>
    <cellStyle name="Migliaia 34 4 2" xfId="2451"/>
    <cellStyle name="Migliaia 34 4 2 2" xfId="4217"/>
    <cellStyle name="Migliaia 34 4 2 2 2" xfId="6617"/>
    <cellStyle name="Migliaia 34 4 2 3" xfId="5355"/>
    <cellStyle name="Migliaia 34 4 2 4" xfId="4216"/>
    <cellStyle name="Migliaia 34 4 2 5" xfId="6616"/>
    <cellStyle name="Migliaia 34 4 3" xfId="4218"/>
    <cellStyle name="Migliaia 34 4 3 2" xfId="6618"/>
    <cellStyle name="Migliaia 34 4 4" xfId="3221"/>
    <cellStyle name="Migliaia 34 4 5" xfId="6099"/>
    <cellStyle name="Migliaia 34 5" xfId="1879"/>
    <cellStyle name="Migliaia 34 5 2" xfId="3222"/>
    <cellStyle name="Migliaia 34 5 3" xfId="6100"/>
    <cellStyle name="Migliaia 34 6" xfId="3216"/>
    <cellStyle name="Migliaia 34 7" xfId="6094"/>
    <cellStyle name="Migliaia 35" xfId="560"/>
    <cellStyle name="Migliaia 35 2" xfId="561"/>
    <cellStyle name="Migliaia 35 2 2" xfId="1883"/>
    <cellStyle name="Migliaia 35 2 2 2" xfId="5356"/>
    <cellStyle name="Migliaia 35 2 2 3" xfId="4219"/>
    <cellStyle name="Migliaia 35 2 2 4" xfId="6619"/>
    <cellStyle name="Migliaia 35 2 3" xfId="3224"/>
    <cellStyle name="Migliaia 35 2 4" xfId="6102"/>
    <cellStyle name="Migliaia 35 3" xfId="562"/>
    <cellStyle name="Migliaia 35 3 2" xfId="563"/>
    <cellStyle name="Migliaia 35 3 2 2" xfId="564"/>
    <cellStyle name="Migliaia 35 3 2 2 2" xfId="5357"/>
    <cellStyle name="Migliaia 35 3 2 2 3" xfId="6918"/>
    <cellStyle name="Migliaia 35 3 2 3" xfId="5358"/>
    <cellStyle name="Migliaia 35 3 2 3 2" xfId="6919"/>
    <cellStyle name="Migliaia 35 3 2 4" xfId="3226"/>
    <cellStyle name="Migliaia 35 3 2 5" xfId="6104"/>
    <cellStyle name="Migliaia 35 3 3" xfId="1884"/>
    <cellStyle name="Migliaia 35 3 3 2" xfId="4220"/>
    <cellStyle name="Migliaia 35 3 3 2 2" xfId="6620"/>
    <cellStyle name="Migliaia 35 3 3 3" xfId="3227"/>
    <cellStyle name="Migliaia 35 3 3 4" xfId="6105"/>
    <cellStyle name="Migliaia 35 3 4" xfId="4221"/>
    <cellStyle name="Migliaia 35 3 4 2" xfId="6621"/>
    <cellStyle name="Migliaia 35 3 5" xfId="3225"/>
    <cellStyle name="Migliaia 35 3 6" xfId="6103"/>
    <cellStyle name="Migliaia 35 4" xfId="565"/>
    <cellStyle name="Migliaia 35 4 2" xfId="2452"/>
    <cellStyle name="Migliaia 35 4 2 2" xfId="4223"/>
    <cellStyle name="Migliaia 35 4 2 2 2" xfId="6623"/>
    <cellStyle name="Migliaia 35 4 2 3" xfId="5359"/>
    <cellStyle name="Migliaia 35 4 2 4" xfId="4222"/>
    <cellStyle name="Migliaia 35 4 2 5" xfId="6622"/>
    <cellStyle name="Migliaia 35 4 3" xfId="4224"/>
    <cellStyle name="Migliaia 35 4 3 2" xfId="6624"/>
    <cellStyle name="Migliaia 35 4 4" xfId="3228"/>
    <cellStyle name="Migliaia 35 4 5" xfId="6106"/>
    <cellStyle name="Migliaia 35 5" xfId="1882"/>
    <cellStyle name="Migliaia 35 5 2" xfId="3229"/>
    <cellStyle name="Migliaia 35 5 3" xfId="6107"/>
    <cellStyle name="Migliaia 35 6" xfId="3223"/>
    <cellStyle name="Migliaia 35 7" xfId="6101"/>
    <cellStyle name="Migliaia 36" xfId="566"/>
    <cellStyle name="Migliaia 36 2" xfId="567"/>
    <cellStyle name="Migliaia 36 2 2" xfId="1886"/>
    <cellStyle name="Migliaia 36 2 2 2" xfId="5360"/>
    <cellStyle name="Migliaia 36 2 2 3" xfId="4225"/>
    <cellStyle name="Migliaia 36 2 2 4" xfId="6625"/>
    <cellStyle name="Migliaia 36 2 3" xfId="3231"/>
    <cellStyle name="Migliaia 36 2 4" xfId="6109"/>
    <cellStyle name="Migliaia 36 3" xfId="568"/>
    <cellStyle name="Migliaia 36 3 2" xfId="569"/>
    <cellStyle name="Migliaia 36 3 2 2" xfId="570"/>
    <cellStyle name="Migliaia 36 3 2 2 2" xfId="5361"/>
    <cellStyle name="Migliaia 36 3 2 2 3" xfId="6920"/>
    <cellStyle name="Migliaia 36 3 2 3" xfId="5362"/>
    <cellStyle name="Migliaia 36 3 2 3 2" xfId="6921"/>
    <cellStyle name="Migliaia 36 3 2 4" xfId="3233"/>
    <cellStyle name="Migliaia 36 3 2 5" xfId="6111"/>
    <cellStyle name="Migliaia 36 3 3" xfId="1887"/>
    <cellStyle name="Migliaia 36 3 3 2" xfId="4226"/>
    <cellStyle name="Migliaia 36 3 3 2 2" xfId="6626"/>
    <cellStyle name="Migliaia 36 3 3 3" xfId="3234"/>
    <cellStyle name="Migliaia 36 3 3 4" xfId="6112"/>
    <cellStyle name="Migliaia 36 3 4" xfId="4227"/>
    <cellStyle name="Migliaia 36 3 4 2" xfId="6627"/>
    <cellStyle name="Migliaia 36 3 5" xfId="3232"/>
    <cellStyle name="Migliaia 36 3 6" xfId="6110"/>
    <cellStyle name="Migliaia 36 4" xfId="571"/>
    <cellStyle name="Migliaia 36 4 2" xfId="2453"/>
    <cellStyle name="Migliaia 36 4 2 2" xfId="4229"/>
    <cellStyle name="Migliaia 36 4 2 2 2" xfId="6629"/>
    <cellStyle name="Migliaia 36 4 2 3" xfId="5363"/>
    <cellStyle name="Migliaia 36 4 2 4" xfId="4228"/>
    <cellStyle name="Migliaia 36 4 2 5" xfId="6628"/>
    <cellStyle name="Migliaia 36 4 3" xfId="4230"/>
    <cellStyle name="Migliaia 36 4 3 2" xfId="6630"/>
    <cellStyle name="Migliaia 36 4 4" xfId="3235"/>
    <cellStyle name="Migliaia 36 4 5" xfId="6113"/>
    <cellStyle name="Migliaia 36 5" xfId="1885"/>
    <cellStyle name="Migliaia 36 5 2" xfId="3236"/>
    <cellStyle name="Migliaia 36 5 3" xfId="6114"/>
    <cellStyle name="Migliaia 36 6" xfId="3230"/>
    <cellStyle name="Migliaia 36 7" xfId="6108"/>
    <cellStyle name="Migliaia 37" xfId="572"/>
    <cellStyle name="Migliaia 37 2" xfId="573"/>
    <cellStyle name="Migliaia 37 2 2" xfId="1889"/>
    <cellStyle name="Migliaia 37 2 2 2" xfId="5364"/>
    <cellStyle name="Migliaia 37 2 2 3" xfId="4231"/>
    <cellStyle name="Migliaia 37 2 2 4" xfId="6631"/>
    <cellStyle name="Migliaia 37 2 3" xfId="3238"/>
    <cellStyle name="Migliaia 37 2 4" xfId="6116"/>
    <cellStyle name="Migliaia 37 3" xfId="574"/>
    <cellStyle name="Migliaia 37 3 2" xfId="575"/>
    <cellStyle name="Migliaia 37 3 2 2" xfId="576"/>
    <cellStyle name="Migliaia 37 3 2 2 2" xfId="5365"/>
    <cellStyle name="Migliaia 37 3 2 2 3" xfId="6922"/>
    <cellStyle name="Migliaia 37 3 2 3" xfId="5366"/>
    <cellStyle name="Migliaia 37 3 2 3 2" xfId="6923"/>
    <cellStyle name="Migliaia 37 3 2 4" xfId="3240"/>
    <cellStyle name="Migliaia 37 3 2 5" xfId="6118"/>
    <cellStyle name="Migliaia 37 3 3" xfId="1890"/>
    <cellStyle name="Migliaia 37 3 3 2" xfId="4232"/>
    <cellStyle name="Migliaia 37 3 3 2 2" xfId="6632"/>
    <cellStyle name="Migliaia 37 3 3 3" xfId="3241"/>
    <cellStyle name="Migliaia 37 3 3 4" xfId="6119"/>
    <cellStyle name="Migliaia 37 3 4" xfId="4233"/>
    <cellStyle name="Migliaia 37 3 4 2" xfId="6633"/>
    <cellStyle name="Migliaia 37 3 5" xfId="3239"/>
    <cellStyle name="Migliaia 37 3 6" xfId="6117"/>
    <cellStyle name="Migliaia 37 4" xfId="577"/>
    <cellStyle name="Migliaia 37 4 2" xfId="2454"/>
    <cellStyle name="Migliaia 37 4 2 2" xfId="4235"/>
    <cellStyle name="Migliaia 37 4 2 2 2" xfId="6635"/>
    <cellStyle name="Migliaia 37 4 2 3" xfId="5367"/>
    <cellStyle name="Migliaia 37 4 2 4" xfId="4234"/>
    <cellStyle name="Migliaia 37 4 2 5" xfId="6634"/>
    <cellStyle name="Migliaia 37 4 3" xfId="4236"/>
    <cellStyle name="Migliaia 37 4 3 2" xfId="6636"/>
    <cellStyle name="Migliaia 37 4 4" xfId="3242"/>
    <cellStyle name="Migliaia 37 4 5" xfId="6120"/>
    <cellStyle name="Migliaia 37 5" xfId="1888"/>
    <cellStyle name="Migliaia 37 5 2" xfId="3243"/>
    <cellStyle name="Migliaia 37 5 3" xfId="6121"/>
    <cellStyle name="Migliaia 37 6" xfId="3237"/>
    <cellStyle name="Migliaia 37 7" xfId="6115"/>
    <cellStyle name="Migliaia 38" xfId="578"/>
    <cellStyle name="Migliaia 38 2" xfId="579"/>
    <cellStyle name="Migliaia 38 2 2" xfId="1892"/>
    <cellStyle name="Migliaia 38 2 2 2" xfId="5368"/>
    <cellStyle name="Migliaia 38 2 2 3" xfId="4237"/>
    <cellStyle name="Migliaia 38 2 2 4" xfId="6637"/>
    <cellStyle name="Migliaia 38 2 3" xfId="3245"/>
    <cellStyle name="Migliaia 38 2 4" xfId="6123"/>
    <cellStyle name="Migliaia 38 3" xfId="580"/>
    <cellStyle name="Migliaia 38 3 2" xfId="581"/>
    <cellStyle name="Migliaia 38 3 2 2" xfId="582"/>
    <cellStyle name="Migliaia 38 3 2 2 2" xfId="5369"/>
    <cellStyle name="Migliaia 38 3 2 2 3" xfId="6924"/>
    <cellStyle name="Migliaia 38 3 2 3" xfId="5370"/>
    <cellStyle name="Migliaia 38 3 2 3 2" xfId="6925"/>
    <cellStyle name="Migliaia 38 3 2 4" xfId="3247"/>
    <cellStyle name="Migliaia 38 3 2 5" xfId="6125"/>
    <cellStyle name="Migliaia 38 3 3" xfId="1893"/>
    <cellStyle name="Migliaia 38 3 3 2" xfId="4238"/>
    <cellStyle name="Migliaia 38 3 3 2 2" xfId="6638"/>
    <cellStyle name="Migliaia 38 3 3 3" xfId="3248"/>
    <cellStyle name="Migliaia 38 3 3 4" xfId="6126"/>
    <cellStyle name="Migliaia 38 3 4" xfId="4239"/>
    <cellStyle name="Migliaia 38 3 4 2" xfId="6639"/>
    <cellStyle name="Migliaia 38 3 5" xfId="3246"/>
    <cellStyle name="Migliaia 38 3 6" xfId="6124"/>
    <cellStyle name="Migliaia 38 4" xfId="583"/>
    <cellStyle name="Migliaia 38 4 2" xfId="2455"/>
    <cellStyle name="Migliaia 38 4 2 2" xfId="4241"/>
    <cellStyle name="Migliaia 38 4 2 2 2" xfId="6641"/>
    <cellStyle name="Migliaia 38 4 2 3" xfId="5371"/>
    <cellStyle name="Migliaia 38 4 2 4" xfId="4240"/>
    <cellStyle name="Migliaia 38 4 2 5" xfId="6640"/>
    <cellStyle name="Migliaia 38 4 3" xfId="4242"/>
    <cellStyle name="Migliaia 38 4 3 2" xfId="6642"/>
    <cellStyle name="Migliaia 38 4 4" xfId="3249"/>
    <cellStyle name="Migliaia 38 4 5" xfId="6127"/>
    <cellStyle name="Migliaia 38 5" xfId="1891"/>
    <cellStyle name="Migliaia 38 5 2" xfId="3250"/>
    <cellStyle name="Migliaia 38 5 3" xfId="6128"/>
    <cellStyle name="Migliaia 38 6" xfId="3244"/>
    <cellStyle name="Migliaia 38 7" xfId="6122"/>
    <cellStyle name="Migliaia 39" xfId="584"/>
    <cellStyle name="Migliaia 39 2" xfId="585"/>
    <cellStyle name="Migliaia 39 2 2" xfId="1895"/>
    <cellStyle name="Migliaia 39 2 2 2" xfId="5372"/>
    <cellStyle name="Migliaia 39 2 2 3" xfId="4243"/>
    <cellStyle name="Migliaia 39 2 2 4" xfId="6643"/>
    <cellStyle name="Migliaia 39 2 3" xfId="3252"/>
    <cellStyle name="Migliaia 39 2 4" xfId="6130"/>
    <cellStyle name="Migliaia 39 3" xfId="586"/>
    <cellStyle name="Migliaia 39 3 2" xfId="587"/>
    <cellStyle name="Migliaia 39 3 2 2" xfId="588"/>
    <cellStyle name="Migliaia 39 3 2 2 2" xfId="5373"/>
    <cellStyle name="Migliaia 39 3 2 2 3" xfId="6926"/>
    <cellStyle name="Migliaia 39 3 2 3" xfId="5374"/>
    <cellStyle name="Migliaia 39 3 2 3 2" xfId="6927"/>
    <cellStyle name="Migliaia 39 3 2 4" xfId="3254"/>
    <cellStyle name="Migliaia 39 3 2 5" xfId="6132"/>
    <cellStyle name="Migliaia 39 3 3" xfId="1896"/>
    <cellStyle name="Migliaia 39 3 3 2" xfId="4244"/>
    <cellStyle name="Migliaia 39 3 3 2 2" xfId="6644"/>
    <cellStyle name="Migliaia 39 3 3 3" xfId="3255"/>
    <cellStyle name="Migliaia 39 3 3 4" xfId="6133"/>
    <cellStyle name="Migliaia 39 3 4" xfId="4245"/>
    <cellStyle name="Migliaia 39 3 4 2" xfId="6645"/>
    <cellStyle name="Migliaia 39 3 5" xfId="3253"/>
    <cellStyle name="Migliaia 39 3 6" xfId="6131"/>
    <cellStyle name="Migliaia 39 4" xfId="589"/>
    <cellStyle name="Migliaia 39 4 2" xfId="2456"/>
    <cellStyle name="Migliaia 39 4 2 2" xfId="4247"/>
    <cellStyle name="Migliaia 39 4 2 2 2" xfId="6647"/>
    <cellStyle name="Migliaia 39 4 2 3" xfId="5375"/>
    <cellStyle name="Migliaia 39 4 2 4" xfId="4246"/>
    <cellStyle name="Migliaia 39 4 2 5" xfId="6646"/>
    <cellStyle name="Migliaia 39 4 3" xfId="4248"/>
    <cellStyle name="Migliaia 39 4 3 2" xfId="6648"/>
    <cellStyle name="Migliaia 39 4 4" xfId="3256"/>
    <cellStyle name="Migliaia 39 4 5" xfId="6134"/>
    <cellStyle name="Migliaia 39 5" xfId="1894"/>
    <cellStyle name="Migliaia 39 5 2" xfId="3257"/>
    <cellStyle name="Migliaia 39 5 3" xfId="6135"/>
    <cellStyle name="Migliaia 39 6" xfId="3251"/>
    <cellStyle name="Migliaia 39 7" xfId="6129"/>
    <cellStyle name="Migliaia 4" xfId="590"/>
    <cellStyle name="Migliaia 4 2" xfId="591"/>
    <cellStyle name="Migliaia 4 2 2" xfId="1898"/>
    <cellStyle name="Migliaia 4 2 2 2" xfId="5376"/>
    <cellStyle name="Migliaia 4 2 2 3" xfId="4249"/>
    <cellStyle name="Migliaia 4 2 2 4" xfId="6649"/>
    <cellStyle name="Migliaia 4 2 3" xfId="3259"/>
    <cellStyle name="Migliaia 4 2 4" xfId="6137"/>
    <cellStyle name="Migliaia 4 3" xfId="592"/>
    <cellStyle name="Migliaia 4 3 2" xfId="593"/>
    <cellStyle name="Migliaia 4 3 2 2" xfId="594"/>
    <cellStyle name="Migliaia 4 3 2 2 2" xfId="5377"/>
    <cellStyle name="Migliaia 4 3 2 2 3" xfId="6928"/>
    <cellStyle name="Migliaia 4 3 2 3" xfId="5378"/>
    <cellStyle name="Migliaia 4 3 2 3 2" xfId="6929"/>
    <cellStyle name="Migliaia 4 3 2 4" xfId="3261"/>
    <cellStyle name="Migliaia 4 3 2 5" xfId="6139"/>
    <cellStyle name="Migliaia 4 3 3" xfId="1899"/>
    <cellStyle name="Migliaia 4 3 3 2" xfId="4250"/>
    <cellStyle name="Migliaia 4 3 3 2 2" xfId="6650"/>
    <cellStyle name="Migliaia 4 3 3 3" xfId="3262"/>
    <cellStyle name="Migliaia 4 3 3 4" xfId="6140"/>
    <cellStyle name="Migliaia 4 3 4" xfId="4251"/>
    <cellStyle name="Migliaia 4 3 4 2" xfId="6651"/>
    <cellStyle name="Migliaia 4 3 5" xfId="3260"/>
    <cellStyle name="Migliaia 4 3 6" xfId="6138"/>
    <cellStyle name="Migliaia 4 4" xfId="595"/>
    <cellStyle name="Migliaia 4 4 2" xfId="2457"/>
    <cellStyle name="Migliaia 4 4 2 2" xfId="4253"/>
    <cellStyle name="Migliaia 4 4 2 2 2" xfId="6653"/>
    <cellStyle name="Migliaia 4 4 2 3" xfId="5379"/>
    <cellStyle name="Migliaia 4 4 2 4" xfId="4252"/>
    <cellStyle name="Migliaia 4 4 2 5" xfId="6652"/>
    <cellStyle name="Migliaia 4 4 3" xfId="4254"/>
    <cellStyle name="Migliaia 4 4 3 2" xfId="6654"/>
    <cellStyle name="Migliaia 4 4 4" xfId="3263"/>
    <cellStyle name="Migliaia 4 4 5" xfId="6141"/>
    <cellStyle name="Migliaia 4 5" xfId="1897"/>
    <cellStyle name="Migliaia 4 5 2" xfId="3264"/>
    <cellStyle name="Migliaia 4 5 3" xfId="6142"/>
    <cellStyle name="Migliaia 4 6" xfId="3258"/>
    <cellStyle name="Migliaia 4 7" xfId="6136"/>
    <cellStyle name="Migliaia 40" xfId="596"/>
    <cellStyle name="Migliaia 40 2" xfId="597"/>
    <cellStyle name="Migliaia 40 2 2" xfId="1901"/>
    <cellStyle name="Migliaia 40 2 2 2" xfId="5380"/>
    <cellStyle name="Migliaia 40 2 2 3" xfId="4255"/>
    <cellStyle name="Migliaia 40 2 2 4" xfId="6655"/>
    <cellStyle name="Migliaia 40 2 3" xfId="3266"/>
    <cellStyle name="Migliaia 40 2 4" xfId="6144"/>
    <cellStyle name="Migliaia 40 3" xfId="598"/>
    <cellStyle name="Migliaia 40 3 2" xfId="599"/>
    <cellStyle name="Migliaia 40 3 2 2" xfId="600"/>
    <cellStyle name="Migliaia 40 3 2 2 2" xfId="5381"/>
    <cellStyle name="Migliaia 40 3 2 2 3" xfId="6930"/>
    <cellStyle name="Migliaia 40 3 2 3" xfId="5382"/>
    <cellStyle name="Migliaia 40 3 2 3 2" xfId="6931"/>
    <cellStyle name="Migliaia 40 3 2 4" xfId="3268"/>
    <cellStyle name="Migliaia 40 3 2 5" xfId="6146"/>
    <cellStyle name="Migliaia 40 3 3" xfId="1902"/>
    <cellStyle name="Migliaia 40 3 3 2" xfId="4256"/>
    <cellStyle name="Migliaia 40 3 3 2 2" xfId="6656"/>
    <cellStyle name="Migliaia 40 3 3 3" xfId="3269"/>
    <cellStyle name="Migliaia 40 3 3 4" xfId="6147"/>
    <cellStyle name="Migliaia 40 3 4" xfId="4257"/>
    <cellStyle name="Migliaia 40 3 4 2" xfId="6657"/>
    <cellStyle name="Migliaia 40 3 5" xfId="3267"/>
    <cellStyle name="Migliaia 40 3 6" xfId="6145"/>
    <cellStyle name="Migliaia 40 4" xfId="601"/>
    <cellStyle name="Migliaia 40 4 2" xfId="2458"/>
    <cellStyle name="Migliaia 40 4 2 2" xfId="4259"/>
    <cellStyle name="Migliaia 40 4 2 2 2" xfId="6659"/>
    <cellStyle name="Migliaia 40 4 2 3" xfId="5383"/>
    <cellStyle name="Migliaia 40 4 2 4" xfId="4258"/>
    <cellStyle name="Migliaia 40 4 2 5" xfId="6658"/>
    <cellStyle name="Migliaia 40 4 3" xfId="4260"/>
    <cellStyle name="Migliaia 40 4 3 2" xfId="6660"/>
    <cellStyle name="Migliaia 40 4 4" xfId="3270"/>
    <cellStyle name="Migliaia 40 4 5" xfId="6148"/>
    <cellStyle name="Migliaia 40 5" xfId="1900"/>
    <cellStyle name="Migliaia 40 5 2" xfId="3271"/>
    <cellStyle name="Migliaia 40 5 3" xfId="6149"/>
    <cellStyle name="Migliaia 40 6" xfId="3265"/>
    <cellStyle name="Migliaia 40 7" xfId="6143"/>
    <cellStyle name="Migliaia 41" xfId="602"/>
    <cellStyle name="Migliaia 41 2" xfId="603"/>
    <cellStyle name="Migliaia 41 2 2" xfId="1904"/>
    <cellStyle name="Migliaia 41 2 2 2" xfId="5384"/>
    <cellStyle name="Migliaia 41 2 2 3" xfId="4261"/>
    <cellStyle name="Migliaia 41 2 2 4" xfId="6661"/>
    <cellStyle name="Migliaia 41 2 3" xfId="3273"/>
    <cellStyle name="Migliaia 41 2 4" xfId="6151"/>
    <cellStyle name="Migliaia 41 3" xfId="604"/>
    <cellStyle name="Migliaia 41 3 2" xfId="605"/>
    <cellStyle name="Migliaia 41 3 2 2" xfId="606"/>
    <cellStyle name="Migliaia 41 3 2 2 2" xfId="5385"/>
    <cellStyle name="Migliaia 41 3 2 2 3" xfId="6932"/>
    <cellStyle name="Migliaia 41 3 2 3" xfId="5386"/>
    <cellStyle name="Migliaia 41 3 2 3 2" xfId="6933"/>
    <cellStyle name="Migliaia 41 3 2 4" xfId="3275"/>
    <cellStyle name="Migliaia 41 3 2 5" xfId="6153"/>
    <cellStyle name="Migliaia 41 3 3" xfId="1905"/>
    <cellStyle name="Migliaia 41 3 3 2" xfId="4262"/>
    <cellStyle name="Migliaia 41 3 3 2 2" xfId="6662"/>
    <cellStyle name="Migliaia 41 3 3 3" xfId="3276"/>
    <cellStyle name="Migliaia 41 3 3 4" xfId="6154"/>
    <cellStyle name="Migliaia 41 3 4" xfId="4263"/>
    <cellStyle name="Migliaia 41 3 4 2" xfId="6663"/>
    <cellStyle name="Migliaia 41 3 5" xfId="3274"/>
    <cellStyle name="Migliaia 41 3 6" xfId="6152"/>
    <cellStyle name="Migliaia 41 4" xfId="607"/>
    <cellStyle name="Migliaia 41 4 2" xfId="2459"/>
    <cellStyle name="Migliaia 41 4 2 2" xfId="4265"/>
    <cellStyle name="Migliaia 41 4 2 2 2" xfId="6665"/>
    <cellStyle name="Migliaia 41 4 2 3" xfId="5387"/>
    <cellStyle name="Migliaia 41 4 2 4" xfId="4264"/>
    <cellStyle name="Migliaia 41 4 2 5" xfId="6664"/>
    <cellStyle name="Migliaia 41 4 3" xfId="4266"/>
    <cellStyle name="Migliaia 41 4 3 2" xfId="6666"/>
    <cellStyle name="Migliaia 41 4 4" xfId="3277"/>
    <cellStyle name="Migliaia 41 4 5" xfId="6155"/>
    <cellStyle name="Migliaia 41 5" xfId="1903"/>
    <cellStyle name="Migliaia 41 5 2" xfId="3278"/>
    <cellStyle name="Migliaia 41 5 3" xfId="6156"/>
    <cellStyle name="Migliaia 41 6" xfId="3272"/>
    <cellStyle name="Migliaia 41 7" xfId="6150"/>
    <cellStyle name="Migliaia 42" xfId="608"/>
    <cellStyle name="Migliaia 42 2" xfId="609"/>
    <cellStyle name="Migliaia 42 2 2" xfId="1907"/>
    <cellStyle name="Migliaia 42 2 2 2" xfId="5388"/>
    <cellStyle name="Migliaia 42 2 2 3" xfId="4267"/>
    <cellStyle name="Migliaia 42 2 2 4" xfId="6667"/>
    <cellStyle name="Migliaia 42 2 3" xfId="3280"/>
    <cellStyle name="Migliaia 42 2 4" xfId="6158"/>
    <cellStyle name="Migliaia 42 3" xfId="610"/>
    <cellStyle name="Migliaia 42 3 2" xfId="611"/>
    <cellStyle name="Migliaia 42 3 2 2" xfId="612"/>
    <cellStyle name="Migliaia 42 3 2 2 2" xfId="5389"/>
    <cellStyle name="Migliaia 42 3 2 2 3" xfId="6934"/>
    <cellStyle name="Migliaia 42 3 2 3" xfId="5390"/>
    <cellStyle name="Migliaia 42 3 2 3 2" xfId="6935"/>
    <cellStyle name="Migliaia 42 3 2 4" xfId="3282"/>
    <cellStyle name="Migliaia 42 3 2 5" xfId="6160"/>
    <cellStyle name="Migliaia 42 3 3" xfId="1908"/>
    <cellStyle name="Migliaia 42 3 3 2" xfId="4268"/>
    <cellStyle name="Migliaia 42 3 3 2 2" xfId="6668"/>
    <cellStyle name="Migliaia 42 3 3 3" xfId="3283"/>
    <cellStyle name="Migliaia 42 3 3 4" xfId="6161"/>
    <cellStyle name="Migliaia 42 3 4" xfId="4269"/>
    <cellStyle name="Migliaia 42 3 4 2" xfId="6669"/>
    <cellStyle name="Migliaia 42 3 5" xfId="3281"/>
    <cellStyle name="Migliaia 42 3 6" xfId="6159"/>
    <cellStyle name="Migliaia 42 4" xfId="613"/>
    <cellStyle name="Migliaia 42 4 2" xfId="2460"/>
    <cellStyle name="Migliaia 42 4 2 2" xfId="4271"/>
    <cellStyle name="Migliaia 42 4 2 2 2" xfId="6671"/>
    <cellStyle name="Migliaia 42 4 2 3" xfId="5391"/>
    <cellStyle name="Migliaia 42 4 2 4" xfId="4270"/>
    <cellStyle name="Migliaia 42 4 2 5" xfId="6670"/>
    <cellStyle name="Migliaia 42 4 3" xfId="4272"/>
    <cellStyle name="Migliaia 42 4 3 2" xfId="6672"/>
    <cellStyle name="Migliaia 42 4 4" xfId="3284"/>
    <cellStyle name="Migliaia 42 4 5" xfId="6162"/>
    <cellStyle name="Migliaia 42 5" xfId="1906"/>
    <cellStyle name="Migliaia 42 5 2" xfId="3285"/>
    <cellStyle name="Migliaia 42 5 3" xfId="6163"/>
    <cellStyle name="Migliaia 42 6" xfId="3279"/>
    <cellStyle name="Migliaia 42 7" xfId="6157"/>
    <cellStyle name="Migliaia 43" xfId="614"/>
    <cellStyle name="Migliaia 43 2" xfId="615"/>
    <cellStyle name="Migliaia 43 2 2" xfId="1910"/>
    <cellStyle name="Migliaia 43 2 2 2" xfId="5392"/>
    <cellStyle name="Migliaia 43 2 2 3" xfId="4273"/>
    <cellStyle name="Migliaia 43 2 2 4" xfId="6673"/>
    <cellStyle name="Migliaia 43 2 3" xfId="3287"/>
    <cellStyle name="Migliaia 43 2 4" xfId="6165"/>
    <cellStyle name="Migliaia 43 3" xfId="616"/>
    <cellStyle name="Migliaia 43 3 2" xfId="617"/>
    <cellStyle name="Migliaia 43 3 2 2" xfId="618"/>
    <cellStyle name="Migliaia 43 3 2 2 2" xfId="5393"/>
    <cellStyle name="Migliaia 43 3 2 2 3" xfId="6936"/>
    <cellStyle name="Migliaia 43 3 2 3" xfId="5394"/>
    <cellStyle name="Migliaia 43 3 2 3 2" xfId="6937"/>
    <cellStyle name="Migliaia 43 3 2 4" xfId="3289"/>
    <cellStyle name="Migliaia 43 3 2 5" xfId="6167"/>
    <cellStyle name="Migliaia 43 3 3" xfId="1911"/>
    <cellStyle name="Migliaia 43 3 3 2" xfId="4274"/>
    <cellStyle name="Migliaia 43 3 3 2 2" xfId="6674"/>
    <cellStyle name="Migliaia 43 3 3 3" xfId="3290"/>
    <cellStyle name="Migliaia 43 3 3 4" xfId="6168"/>
    <cellStyle name="Migliaia 43 3 4" xfId="4275"/>
    <cellStyle name="Migliaia 43 3 4 2" xfId="6675"/>
    <cellStyle name="Migliaia 43 3 5" xfId="3288"/>
    <cellStyle name="Migliaia 43 3 6" xfId="6166"/>
    <cellStyle name="Migliaia 43 4" xfId="619"/>
    <cellStyle name="Migliaia 43 4 2" xfId="2461"/>
    <cellStyle name="Migliaia 43 4 2 2" xfId="4277"/>
    <cellStyle name="Migliaia 43 4 2 2 2" xfId="6677"/>
    <cellStyle name="Migliaia 43 4 2 3" xfId="5395"/>
    <cellStyle name="Migliaia 43 4 2 4" xfId="4276"/>
    <cellStyle name="Migliaia 43 4 2 5" xfId="6676"/>
    <cellStyle name="Migliaia 43 4 3" xfId="4278"/>
    <cellStyle name="Migliaia 43 4 3 2" xfId="6678"/>
    <cellStyle name="Migliaia 43 4 4" xfId="3291"/>
    <cellStyle name="Migliaia 43 4 5" xfId="6169"/>
    <cellStyle name="Migliaia 43 5" xfId="1909"/>
    <cellStyle name="Migliaia 43 5 2" xfId="3292"/>
    <cellStyle name="Migliaia 43 5 3" xfId="6170"/>
    <cellStyle name="Migliaia 43 6" xfId="3286"/>
    <cellStyle name="Migliaia 43 7" xfId="6164"/>
    <cellStyle name="Migliaia 44" xfId="620"/>
    <cellStyle name="Migliaia 44 2" xfId="621"/>
    <cellStyle name="Migliaia 44 2 2" xfId="1913"/>
    <cellStyle name="Migliaia 44 2 2 2" xfId="5396"/>
    <cellStyle name="Migliaia 44 2 2 3" xfId="4279"/>
    <cellStyle name="Migliaia 44 2 2 4" xfId="6679"/>
    <cellStyle name="Migliaia 44 2 3" xfId="3294"/>
    <cellStyle name="Migliaia 44 2 4" xfId="6172"/>
    <cellStyle name="Migliaia 44 3" xfId="622"/>
    <cellStyle name="Migliaia 44 3 2" xfId="623"/>
    <cellStyle name="Migliaia 44 3 2 2" xfId="624"/>
    <cellStyle name="Migliaia 44 3 2 2 2" xfId="5397"/>
    <cellStyle name="Migliaia 44 3 2 2 3" xfId="6938"/>
    <cellStyle name="Migliaia 44 3 2 3" xfId="5398"/>
    <cellStyle name="Migliaia 44 3 2 3 2" xfId="6939"/>
    <cellStyle name="Migliaia 44 3 2 4" xfId="3296"/>
    <cellStyle name="Migliaia 44 3 2 5" xfId="6174"/>
    <cellStyle name="Migliaia 44 3 3" xfId="1914"/>
    <cellStyle name="Migliaia 44 3 3 2" xfId="4280"/>
    <cellStyle name="Migliaia 44 3 3 2 2" xfId="6680"/>
    <cellStyle name="Migliaia 44 3 3 3" xfId="3297"/>
    <cellStyle name="Migliaia 44 3 3 4" xfId="6175"/>
    <cellStyle name="Migliaia 44 3 4" xfId="4281"/>
    <cellStyle name="Migliaia 44 3 4 2" xfId="6681"/>
    <cellStyle name="Migliaia 44 3 5" xfId="3295"/>
    <cellStyle name="Migliaia 44 3 6" xfId="6173"/>
    <cellStyle name="Migliaia 44 4" xfId="625"/>
    <cellStyle name="Migliaia 44 4 2" xfId="2462"/>
    <cellStyle name="Migliaia 44 4 2 2" xfId="4283"/>
    <cellStyle name="Migliaia 44 4 2 2 2" xfId="6683"/>
    <cellStyle name="Migliaia 44 4 2 3" xfId="5399"/>
    <cellStyle name="Migliaia 44 4 2 4" xfId="4282"/>
    <cellStyle name="Migliaia 44 4 2 5" xfId="6682"/>
    <cellStyle name="Migliaia 44 4 3" xfId="4284"/>
    <cellStyle name="Migliaia 44 4 3 2" xfId="6684"/>
    <cellStyle name="Migliaia 44 4 4" xfId="3298"/>
    <cellStyle name="Migliaia 44 4 5" xfId="6176"/>
    <cellStyle name="Migliaia 44 5" xfId="1912"/>
    <cellStyle name="Migliaia 44 5 2" xfId="3299"/>
    <cellStyle name="Migliaia 44 5 3" xfId="6177"/>
    <cellStyle name="Migliaia 44 6" xfId="3293"/>
    <cellStyle name="Migliaia 44 7" xfId="6171"/>
    <cellStyle name="Migliaia 45" xfId="626"/>
    <cellStyle name="Migliaia 45 2" xfId="627"/>
    <cellStyle name="Migliaia 45 2 2" xfId="1916"/>
    <cellStyle name="Migliaia 45 2 2 2" xfId="5400"/>
    <cellStyle name="Migliaia 45 2 2 3" xfId="4285"/>
    <cellStyle name="Migliaia 45 2 2 4" xfId="6685"/>
    <cellStyle name="Migliaia 45 2 3" xfId="3301"/>
    <cellStyle name="Migliaia 45 2 4" xfId="6179"/>
    <cellStyle name="Migliaia 45 3" xfId="628"/>
    <cellStyle name="Migliaia 45 3 2" xfId="629"/>
    <cellStyle name="Migliaia 45 3 2 2" xfId="630"/>
    <cellStyle name="Migliaia 45 3 2 2 2" xfId="5401"/>
    <cellStyle name="Migliaia 45 3 2 2 3" xfId="6940"/>
    <cellStyle name="Migliaia 45 3 2 3" xfId="5402"/>
    <cellStyle name="Migliaia 45 3 2 3 2" xfId="6941"/>
    <cellStyle name="Migliaia 45 3 2 4" xfId="3303"/>
    <cellStyle name="Migliaia 45 3 2 5" xfId="6181"/>
    <cellStyle name="Migliaia 45 3 3" xfId="1917"/>
    <cellStyle name="Migliaia 45 3 3 2" xfId="4286"/>
    <cellStyle name="Migliaia 45 3 3 2 2" xfId="6686"/>
    <cellStyle name="Migliaia 45 3 3 3" xfId="3304"/>
    <cellStyle name="Migliaia 45 3 3 4" xfId="6182"/>
    <cellStyle name="Migliaia 45 3 4" xfId="4287"/>
    <cellStyle name="Migliaia 45 3 4 2" xfId="6687"/>
    <cellStyle name="Migliaia 45 3 5" xfId="3302"/>
    <cellStyle name="Migliaia 45 3 6" xfId="6180"/>
    <cellStyle name="Migliaia 45 4" xfId="631"/>
    <cellStyle name="Migliaia 45 4 2" xfId="2463"/>
    <cellStyle name="Migliaia 45 4 2 2" xfId="4289"/>
    <cellStyle name="Migliaia 45 4 2 2 2" xfId="6689"/>
    <cellStyle name="Migliaia 45 4 2 3" xfId="5403"/>
    <cellStyle name="Migliaia 45 4 2 4" xfId="4288"/>
    <cellStyle name="Migliaia 45 4 2 5" xfId="6688"/>
    <cellStyle name="Migliaia 45 4 3" xfId="4290"/>
    <cellStyle name="Migliaia 45 4 3 2" xfId="6690"/>
    <cellStyle name="Migliaia 45 4 4" xfId="3305"/>
    <cellStyle name="Migliaia 45 4 5" xfId="6183"/>
    <cellStyle name="Migliaia 45 5" xfId="1915"/>
    <cellStyle name="Migliaia 45 5 2" xfId="3306"/>
    <cellStyle name="Migliaia 45 5 3" xfId="6184"/>
    <cellStyle name="Migliaia 45 6" xfId="3300"/>
    <cellStyle name="Migliaia 45 7" xfId="6178"/>
    <cellStyle name="Migliaia 46" xfId="632"/>
    <cellStyle name="Migliaia 46 2" xfId="633"/>
    <cellStyle name="Migliaia 46 2 2" xfId="1919"/>
    <cellStyle name="Migliaia 46 2 2 2" xfId="5404"/>
    <cellStyle name="Migliaia 46 2 2 3" xfId="4291"/>
    <cellStyle name="Migliaia 46 2 2 4" xfId="6691"/>
    <cellStyle name="Migliaia 46 2 3" xfId="3308"/>
    <cellStyle name="Migliaia 46 2 4" xfId="6186"/>
    <cellStyle name="Migliaia 46 3" xfId="634"/>
    <cellStyle name="Migliaia 46 3 2" xfId="635"/>
    <cellStyle name="Migliaia 46 3 2 2" xfId="636"/>
    <cellStyle name="Migliaia 46 3 2 2 2" xfId="5405"/>
    <cellStyle name="Migliaia 46 3 2 2 3" xfId="6942"/>
    <cellStyle name="Migliaia 46 3 2 3" xfId="5406"/>
    <cellStyle name="Migliaia 46 3 2 3 2" xfId="6943"/>
    <cellStyle name="Migliaia 46 3 2 4" xfId="3310"/>
    <cellStyle name="Migliaia 46 3 2 5" xfId="6188"/>
    <cellStyle name="Migliaia 46 3 3" xfId="1920"/>
    <cellStyle name="Migliaia 46 3 3 2" xfId="4292"/>
    <cellStyle name="Migliaia 46 3 3 2 2" xfId="6692"/>
    <cellStyle name="Migliaia 46 3 3 3" xfId="3311"/>
    <cellStyle name="Migliaia 46 3 3 4" xfId="6189"/>
    <cellStyle name="Migliaia 46 3 4" xfId="4293"/>
    <cellStyle name="Migliaia 46 3 4 2" xfId="6693"/>
    <cellStyle name="Migliaia 46 3 5" xfId="3309"/>
    <cellStyle name="Migliaia 46 3 6" xfId="6187"/>
    <cellStyle name="Migliaia 46 4" xfId="637"/>
    <cellStyle name="Migliaia 46 4 2" xfId="2464"/>
    <cellStyle name="Migliaia 46 4 2 2" xfId="4295"/>
    <cellStyle name="Migliaia 46 4 2 2 2" xfId="6695"/>
    <cellStyle name="Migliaia 46 4 2 3" xfId="5407"/>
    <cellStyle name="Migliaia 46 4 2 4" xfId="4294"/>
    <cellStyle name="Migliaia 46 4 2 5" xfId="6694"/>
    <cellStyle name="Migliaia 46 4 3" xfId="4296"/>
    <cellStyle name="Migliaia 46 4 3 2" xfId="6696"/>
    <cellStyle name="Migliaia 46 4 4" xfId="3312"/>
    <cellStyle name="Migliaia 46 4 5" xfId="6190"/>
    <cellStyle name="Migliaia 46 5" xfId="1918"/>
    <cellStyle name="Migliaia 46 5 2" xfId="3313"/>
    <cellStyle name="Migliaia 46 5 3" xfId="6191"/>
    <cellStyle name="Migliaia 46 6" xfId="3307"/>
    <cellStyle name="Migliaia 46 7" xfId="6185"/>
    <cellStyle name="Migliaia 47" xfId="638"/>
    <cellStyle name="Migliaia 47 2" xfId="639"/>
    <cellStyle name="Migliaia 47 2 2" xfId="1922"/>
    <cellStyle name="Migliaia 47 2 2 2" xfId="5408"/>
    <cellStyle name="Migliaia 47 2 2 3" xfId="4297"/>
    <cellStyle name="Migliaia 47 2 2 4" xfId="6697"/>
    <cellStyle name="Migliaia 47 2 3" xfId="3315"/>
    <cellStyle name="Migliaia 47 2 4" xfId="6193"/>
    <cellStyle name="Migliaia 47 3" xfId="640"/>
    <cellStyle name="Migliaia 47 3 2" xfId="641"/>
    <cellStyle name="Migliaia 47 3 2 2" xfId="642"/>
    <cellStyle name="Migliaia 47 3 2 2 2" xfId="5409"/>
    <cellStyle name="Migliaia 47 3 2 2 3" xfId="6944"/>
    <cellStyle name="Migliaia 47 3 2 3" xfId="5410"/>
    <cellStyle name="Migliaia 47 3 2 3 2" xfId="6945"/>
    <cellStyle name="Migliaia 47 3 2 4" xfId="3317"/>
    <cellStyle name="Migliaia 47 3 2 5" xfId="6195"/>
    <cellStyle name="Migliaia 47 3 3" xfId="1923"/>
    <cellStyle name="Migliaia 47 3 3 2" xfId="4298"/>
    <cellStyle name="Migliaia 47 3 3 2 2" xfId="6698"/>
    <cellStyle name="Migliaia 47 3 3 3" xfId="3318"/>
    <cellStyle name="Migliaia 47 3 3 4" xfId="6196"/>
    <cellStyle name="Migliaia 47 3 4" xfId="4299"/>
    <cellStyle name="Migliaia 47 3 4 2" xfId="6699"/>
    <cellStyle name="Migliaia 47 3 5" xfId="3316"/>
    <cellStyle name="Migliaia 47 3 6" xfId="6194"/>
    <cellStyle name="Migliaia 47 4" xfId="643"/>
    <cellStyle name="Migliaia 47 4 2" xfId="2465"/>
    <cellStyle name="Migliaia 47 4 2 2" xfId="4301"/>
    <cellStyle name="Migliaia 47 4 2 2 2" xfId="6701"/>
    <cellStyle name="Migliaia 47 4 2 3" xfId="5411"/>
    <cellStyle name="Migliaia 47 4 2 4" xfId="4300"/>
    <cellStyle name="Migliaia 47 4 2 5" xfId="6700"/>
    <cellStyle name="Migliaia 47 4 3" xfId="4302"/>
    <cellStyle name="Migliaia 47 4 3 2" xfId="6702"/>
    <cellStyle name="Migliaia 47 4 4" xfId="3319"/>
    <cellStyle name="Migliaia 47 4 5" xfId="6197"/>
    <cellStyle name="Migliaia 47 5" xfId="1921"/>
    <cellStyle name="Migliaia 47 5 2" xfId="3320"/>
    <cellStyle name="Migliaia 47 5 3" xfId="6198"/>
    <cellStyle name="Migliaia 47 6" xfId="3314"/>
    <cellStyle name="Migliaia 47 7" xfId="6192"/>
    <cellStyle name="Migliaia 48" xfId="644"/>
    <cellStyle name="Migliaia 48 2" xfId="645"/>
    <cellStyle name="Migliaia 48 2 2" xfId="1925"/>
    <cellStyle name="Migliaia 48 2 2 2" xfId="5412"/>
    <cellStyle name="Migliaia 48 2 2 3" xfId="4303"/>
    <cellStyle name="Migliaia 48 2 2 4" xfId="6703"/>
    <cellStyle name="Migliaia 48 2 3" xfId="3322"/>
    <cellStyle name="Migliaia 48 2 4" xfId="6200"/>
    <cellStyle name="Migliaia 48 3" xfId="646"/>
    <cellStyle name="Migliaia 48 3 2" xfId="647"/>
    <cellStyle name="Migliaia 48 3 2 2" xfId="648"/>
    <cellStyle name="Migliaia 48 3 2 2 2" xfId="5413"/>
    <cellStyle name="Migliaia 48 3 2 2 3" xfId="6946"/>
    <cellStyle name="Migliaia 48 3 2 3" xfId="5414"/>
    <cellStyle name="Migliaia 48 3 2 3 2" xfId="6947"/>
    <cellStyle name="Migliaia 48 3 2 4" xfId="3324"/>
    <cellStyle name="Migliaia 48 3 2 5" xfId="6202"/>
    <cellStyle name="Migliaia 48 3 3" xfId="1926"/>
    <cellStyle name="Migliaia 48 3 3 2" xfId="4304"/>
    <cellStyle name="Migliaia 48 3 3 2 2" xfId="6704"/>
    <cellStyle name="Migliaia 48 3 3 3" xfId="3325"/>
    <cellStyle name="Migliaia 48 3 3 4" xfId="6203"/>
    <cellStyle name="Migliaia 48 3 4" xfId="4305"/>
    <cellStyle name="Migliaia 48 3 4 2" xfId="6705"/>
    <cellStyle name="Migliaia 48 3 5" xfId="3323"/>
    <cellStyle name="Migliaia 48 3 6" xfId="6201"/>
    <cellStyle name="Migliaia 48 4" xfId="649"/>
    <cellStyle name="Migliaia 48 4 2" xfId="2466"/>
    <cellStyle name="Migliaia 48 4 2 2" xfId="4307"/>
    <cellStyle name="Migliaia 48 4 2 2 2" xfId="6707"/>
    <cellStyle name="Migliaia 48 4 2 3" xfId="5415"/>
    <cellStyle name="Migliaia 48 4 2 4" xfId="4306"/>
    <cellStyle name="Migliaia 48 4 2 5" xfId="6706"/>
    <cellStyle name="Migliaia 48 4 3" xfId="4308"/>
    <cellStyle name="Migliaia 48 4 3 2" xfId="6708"/>
    <cellStyle name="Migliaia 48 4 4" xfId="3326"/>
    <cellStyle name="Migliaia 48 4 5" xfId="6204"/>
    <cellStyle name="Migliaia 48 5" xfId="1924"/>
    <cellStyle name="Migliaia 48 5 2" xfId="3327"/>
    <cellStyle name="Migliaia 48 5 3" xfId="6205"/>
    <cellStyle name="Migliaia 48 6" xfId="3321"/>
    <cellStyle name="Migliaia 48 7" xfId="6199"/>
    <cellStyle name="Migliaia 49" xfId="650"/>
    <cellStyle name="Migliaia 49 2" xfId="651"/>
    <cellStyle name="Migliaia 49 2 2" xfId="1928"/>
    <cellStyle name="Migliaia 49 2 2 2" xfId="5416"/>
    <cellStyle name="Migliaia 49 2 2 3" xfId="4309"/>
    <cellStyle name="Migliaia 49 2 2 4" xfId="6709"/>
    <cellStyle name="Migliaia 49 2 3" xfId="3329"/>
    <cellStyle name="Migliaia 49 2 4" xfId="6207"/>
    <cellStyle name="Migliaia 49 3" xfId="652"/>
    <cellStyle name="Migliaia 49 3 2" xfId="653"/>
    <cellStyle name="Migliaia 49 3 2 2" xfId="654"/>
    <cellStyle name="Migliaia 49 3 2 2 2" xfId="5417"/>
    <cellStyle name="Migliaia 49 3 2 2 3" xfId="6948"/>
    <cellStyle name="Migliaia 49 3 2 3" xfId="5418"/>
    <cellStyle name="Migliaia 49 3 2 3 2" xfId="6949"/>
    <cellStyle name="Migliaia 49 3 2 4" xfId="3331"/>
    <cellStyle name="Migliaia 49 3 2 5" xfId="6209"/>
    <cellStyle name="Migliaia 49 3 3" xfId="1929"/>
    <cellStyle name="Migliaia 49 3 3 2" xfId="4310"/>
    <cellStyle name="Migliaia 49 3 3 2 2" xfId="6710"/>
    <cellStyle name="Migliaia 49 3 3 3" xfId="3332"/>
    <cellStyle name="Migliaia 49 3 3 4" xfId="6210"/>
    <cellStyle name="Migliaia 49 3 4" xfId="4311"/>
    <cellStyle name="Migliaia 49 3 4 2" xfId="6711"/>
    <cellStyle name="Migliaia 49 3 5" xfId="3330"/>
    <cellStyle name="Migliaia 49 3 6" xfId="6208"/>
    <cellStyle name="Migliaia 49 4" xfId="655"/>
    <cellStyle name="Migliaia 49 4 2" xfId="2467"/>
    <cellStyle name="Migliaia 49 4 2 2" xfId="4313"/>
    <cellStyle name="Migliaia 49 4 2 2 2" xfId="6713"/>
    <cellStyle name="Migliaia 49 4 2 3" xfId="5419"/>
    <cellStyle name="Migliaia 49 4 2 4" xfId="4312"/>
    <cellStyle name="Migliaia 49 4 2 5" xfId="6712"/>
    <cellStyle name="Migliaia 49 4 3" xfId="4314"/>
    <cellStyle name="Migliaia 49 4 3 2" xfId="6714"/>
    <cellStyle name="Migliaia 49 4 4" xfId="3333"/>
    <cellStyle name="Migliaia 49 4 5" xfId="6211"/>
    <cellStyle name="Migliaia 49 5" xfId="1927"/>
    <cellStyle name="Migliaia 49 5 2" xfId="3334"/>
    <cellStyle name="Migliaia 49 5 3" xfId="6212"/>
    <cellStyle name="Migliaia 49 6" xfId="3328"/>
    <cellStyle name="Migliaia 49 7" xfId="6206"/>
    <cellStyle name="Migliaia 5" xfId="656"/>
    <cellStyle name="Migliaia 5 2" xfId="657"/>
    <cellStyle name="Migliaia 5 2 2" xfId="1931"/>
    <cellStyle name="Migliaia 5 2 2 2" xfId="5420"/>
    <cellStyle name="Migliaia 5 2 2 3" xfId="4315"/>
    <cellStyle name="Migliaia 5 2 2 4" xfId="6715"/>
    <cellStyle name="Migliaia 5 2 3" xfId="3336"/>
    <cellStyle name="Migliaia 5 2 4" xfId="6214"/>
    <cellStyle name="Migliaia 5 3" xfId="658"/>
    <cellStyle name="Migliaia 5 3 2" xfId="659"/>
    <cellStyle name="Migliaia 5 3 2 2" xfId="660"/>
    <cellStyle name="Migliaia 5 3 2 2 2" xfId="5421"/>
    <cellStyle name="Migliaia 5 3 2 2 3" xfId="6950"/>
    <cellStyle name="Migliaia 5 3 2 3" xfId="5422"/>
    <cellStyle name="Migliaia 5 3 2 3 2" xfId="6951"/>
    <cellStyle name="Migliaia 5 3 2 4" xfId="3338"/>
    <cellStyle name="Migliaia 5 3 2 5" xfId="6216"/>
    <cellStyle name="Migliaia 5 3 3" xfId="1932"/>
    <cellStyle name="Migliaia 5 3 3 2" xfId="4316"/>
    <cellStyle name="Migliaia 5 3 3 2 2" xfId="6716"/>
    <cellStyle name="Migliaia 5 3 3 3" xfId="3339"/>
    <cellStyle name="Migliaia 5 3 3 4" xfId="6217"/>
    <cellStyle name="Migliaia 5 3 4" xfId="4317"/>
    <cellStyle name="Migliaia 5 3 4 2" xfId="6717"/>
    <cellStyle name="Migliaia 5 3 5" xfId="3337"/>
    <cellStyle name="Migliaia 5 3 6" xfId="6215"/>
    <cellStyle name="Migliaia 5 4" xfId="661"/>
    <cellStyle name="Migliaia 5 4 2" xfId="2468"/>
    <cellStyle name="Migliaia 5 4 2 2" xfId="4319"/>
    <cellStyle name="Migliaia 5 4 2 2 2" xfId="6719"/>
    <cellStyle name="Migliaia 5 4 2 3" xfId="5423"/>
    <cellStyle name="Migliaia 5 4 2 4" xfId="4318"/>
    <cellStyle name="Migliaia 5 4 2 5" xfId="6718"/>
    <cellStyle name="Migliaia 5 4 3" xfId="4320"/>
    <cellStyle name="Migliaia 5 4 3 2" xfId="6720"/>
    <cellStyle name="Migliaia 5 4 4" xfId="3340"/>
    <cellStyle name="Migliaia 5 4 5" xfId="6218"/>
    <cellStyle name="Migliaia 5 5" xfId="1930"/>
    <cellStyle name="Migliaia 5 5 2" xfId="3341"/>
    <cellStyle name="Migliaia 5 5 3" xfId="6219"/>
    <cellStyle name="Migliaia 5 6" xfId="3335"/>
    <cellStyle name="Migliaia 5 7" xfId="6213"/>
    <cellStyle name="Migliaia 50" xfId="662"/>
    <cellStyle name="Migliaia 50 2" xfId="663"/>
    <cellStyle name="Migliaia 50 2 2" xfId="1934"/>
    <cellStyle name="Migliaia 50 2 2 2" xfId="5424"/>
    <cellStyle name="Migliaia 50 2 2 3" xfId="4321"/>
    <cellStyle name="Migliaia 50 2 2 4" xfId="6721"/>
    <cellStyle name="Migliaia 50 2 3" xfId="3343"/>
    <cellStyle name="Migliaia 50 2 4" xfId="6221"/>
    <cellStyle name="Migliaia 50 3" xfId="664"/>
    <cellStyle name="Migliaia 50 3 2" xfId="665"/>
    <cellStyle name="Migliaia 50 3 2 2" xfId="666"/>
    <cellStyle name="Migliaia 50 3 2 2 2" xfId="5425"/>
    <cellStyle name="Migliaia 50 3 2 2 3" xfId="6952"/>
    <cellStyle name="Migliaia 50 3 2 3" xfId="5426"/>
    <cellStyle name="Migliaia 50 3 2 3 2" xfId="6953"/>
    <cellStyle name="Migliaia 50 3 2 4" xfId="3345"/>
    <cellStyle name="Migliaia 50 3 2 5" xfId="6223"/>
    <cellStyle name="Migliaia 50 3 3" xfId="1935"/>
    <cellStyle name="Migliaia 50 3 3 2" xfId="4322"/>
    <cellStyle name="Migliaia 50 3 3 2 2" xfId="6722"/>
    <cellStyle name="Migliaia 50 3 3 3" xfId="3346"/>
    <cellStyle name="Migliaia 50 3 3 4" xfId="6224"/>
    <cellStyle name="Migliaia 50 3 4" xfId="4323"/>
    <cellStyle name="Migliaia 50 3 4 2" xfId="6723"/>
    <cellStyle name="Migliaia 50 3 5" xfId="3344"/>
    <cellStyle name="Migliaia 50 3 6" xfId="6222"/>
    <cellStyle name="Migliaia 50 4" xfId="667"/>
    <cellStyle name="Migliaia 50 4 2" xfId="2469"/>
    <cellStyle name="Migliaia 50 4 2 2" xfId="4325"/>
    <cellStyle name="Migliaia 50 4 2 2 2" xfId="6725"/>
    <cellStyle name="Migliaia 50 4 2 3" xfId="5427"/>
    <cellStyle name="Migliaia 50 4 2 4" xfId="4324"/>
    <cellStyle name="Migliaia 50 4 2 5" xfId="6724"/>
    <cellStyle name="Migliaia 50 4 3" xfId="4326"/>
    <cellStyle name="Migliaia 50 4 3 2" xfId="6726"/>
    <cellStyle name="Migliaia 50 4 4" xfId="3347"/>
    <cellStyle name="Migliaia 50 4 5" xfId="6225"/>
    <cellStyle name="Migliaia 50 5" xfId="1933"/>
    <cellStyle name="Migliaia 50 5 2" xfId="3348"/>
    <cellStyle name="Migliaia 50 5 3" xfId="6226"/>
    <cellStyle name="Migliaia 50 6" xfId="3342"/>
    <cellStyle name="Migliaia 50 7" xfId="6220"/>
    <cellStyle name="Migliaia 51" xfId="668"/>
    <cellStyle name="Migliaia 51 2" xfId="669"/>
    <cellStyle name="Migliaia 51 2 2" xfId="1937"/>
    <cellStyle name="Migliaia 51 2 2 2" xfId="5428"/>
    <cellStyle name="Migliaia 51 2 2 3" xfId="4327"/>
    <cellStyle name="Migliaia 51 2 2 4" xfId="6727"/>
    <cellStyle name="Migliaia 51 2 3" xfId="3350"/>
    <cellStyle name="Migliaia 51 2 4" xfId="6228"/>
    <cellStyle name="Migliaia 51 3" xfId="670"/>
    <cellStyle name="Migliaia 51 3 2" xfId="671"/>
    <cellStyle name="Migliaia 51 3 2 2" xfId="672"/>
    <cellStyle name="Migliaia 51 3 2 2 2" xfId="5429"/>
    <cellStyle name="Migliaia 51 3 2 2 3" xfId="6954"/>
    <cellStyle name="Migliaia 51 3 2 3" xfId="5430"/>
    <cellStyle name="Migliaia 51 3 2 3 2" xfId="6955"/>
    <cellStyle name="Migliaia 51 3 2 4" xfId="3352"/>
    <cellStyle name="Migliaia 51 3 2 5" xfId="6230"/>
    <cellStyle name="Migliaia 51 3 3" xfId="1938"/>
    <cellStyle name="Migliaia 51 3 3 2" xfId="4328"/>
    <cellStyle name="Migliaia 51 3 3 2 2" xfId="6728"/>
    <cellStyle name="Migliaia 51 3 3 3" xfId="3353"/>
    <cellStyle name="Migliaia 51 3 3 4" xfId="6231"/>
    <cellStyle name="Migliaia 51 3 4" xfId="4329"/>
    <cellStyle name="Migliaia 51 3 4 2" xfId="6729"/>
    <cellStyle name="Migliaia 51 3 5" xfId="3351"/>
    <cellStyle name="Migliaia 51 3 6" xfId="6229"/>
    <cellStyle name="Migliaia 51 4" xfId="673"/>
    <cellStyle name="Migliaia 51 4 2" xfId="2470"/>
    <cellStyle name="Migliaia 51 4 2 2" xfId="4331"/>
    <cellStyle name="Migliaia 51 4 2 2 2" xfId="6731"/>
    <cellStyle name="Migliaia 51 4 2 3" xfId="5431"/>
    <cellStyle name="Migliaia 51 4 2 4" xfId="4330"/>
    <cellStyle name="Migliaia 51 4 2 5" xfId="6730"/>
    <cellStyle name="Migliaia 51 4 3" xfId="4332"/>
    <cellStyle name="Migliaia 51 4 3 2" xfId="6732"/>
    <cellStyle name="Migliaia 51 4 4" xfId="3354"/>
    <cellStyle name="Migliaia 51 4 5" xfId="6232"/>
    <cellStyle name="Migliaia 51 5" xfId="1936"/>
    <cellStyle name="Migliaia 51 5 2" xfId="3355"/>
    <cellStyle name="Migliaia 51 5 3" xfId="6233"/>
    <cellStyle name="Migliaia 51 6" xfId="3349"/>
    <cellStyle name="Migliaia 51 7" xfId="6227"/>
    <cellStyle name="Migliaia 52" xfId="674"/>
    <cellStyle name="Migliaia 52 2" xfId="675"/>
    <cellStyle name="Migliaia 52 2 2" xfId="1940"/>
    <cellStyle name="Migliaia 52 2 2 2" xfId="5432"/>
    <cellStyle name="Migliaia 52 2 2 3" xfId="4333"/>
    <cellStyle name="Migliaia 52 2 2 4" xfId="6733"/>
    <cellStyle name="Migliaia 52 2 3" xfId="3357"/>
    <cellStyle name="Migliaia 52 2 4" xfId="6235"/>
    <cellStyle name="Migliaia 52 3" xfId="676"/>
    <cellStyle name="Migliaia 52 3 2" xfId="677"/>
    <cellStyle name="Migliaia 52 3 2 2" xfId="678"/>
    <cellStyle name="Migliaia 52 3 2 2 2" xfId="5433"/>
    <cellStyle name="Migliaia 52 3 2 2 3" xfId="6956"/>
    <cellStyle name="Migliaia 52 3 2 3" xfId="5434"/>
    <cellStyle name="Migliaia 52 3 2 3 2" xfId="6957"/>
    <cellStyle name="Migliaia 52 3 2 4" xfId="3359"/>
    <cellStyle name="Migliaia 52 3 2 5" xfId="6237"/>
    <cellStyle name="Migliaia 52 3 3" xfId="1941"/>
    <cellStyle name="Migliaia 52 3 3 2" xfId="4334"/>
    <cellStyle name="Migliaia 52 3 3 2 2" xfId="6734"/>
    <cellStyle name="Migliaia 52 3 3 3" xfId="3360"/>
    <cellStyle name="Migliaia 52 3 3 4" xfId="6238"/>
    <cellStyle name="Migliaia 52 3 4" xfId="4335"/>
    <cellStyle name="Migliaia 52 3 4 2" xfId="6735"/>
    <cellStyle name="Migliaia 52 3 5" xfId="3358"/>
    <cellStyle name="Migliaia 52 3 6" xfId="6236"/>
    <cellStyle name="Migliaia 52 4" xfId="679"/>
    <cellStyle name="Migliaia 52 4 2" xfId="2471"/>
    <cellStyle name="Migliaia 52 4 2 2" xfId="4337"/>
    <cellStyle name="Migliaia 52 4 2 2 2" xfId="6737"/>
    <cellStyle name="Migliaia 52 4 2 3" xfId="5435"/>
    <cellStyle name="Migliaia 52 4 2 4" xfId="4336"/>
    <cellStyle name="Migliaia 52 4 2 5" xfId="6736"/>
    <cellStyle name="Migliaia 52 4 3" xfId="4338"/>
    <cellStyle name="Migliaia 52 4 3 2" xfId="6738"/>
    <cellStyle name="Migliaia 52 4 4" xfId="3361"/>
    <cellStyle name="Migliaia 52 4 5" xfId="6239"/>
    <cellStyle name="Migliaia 52 5" xfId="1939"/>
    <cellStyle name="Migliaia 52 5 2" xfId="3362"/>
    <cellStyle name="Migliaia 52 5 3" xfId="6240"/>
    <cellStyle name="Migliaia 52 6" xfId="3356"/>
    <cellStyle name="Migliaia 52 7" xfId="6234"/>
    <cellStyle name="Migliaia 53" xfId="680"/>
    <cellStyle name="Migliaia 53 2" xfId="681"/>
    <cellStyle name="Migliaia 53 2 2" xfId="1943"/>
    <cellStyle name="Migliaia 53 2 2 2" xfId="5436"/>
    <cellStyle name="Migliaia 53 2 2 3" xfId="4339"/>
    <cellStyle name="Migliaia 53 2 2 4" xfId="6739"/>
    <cellStyle name="Migliaia 53 2 3" xfId="3364"/>
    <cellStyle name="Migliaia 53 2 4" xfId="6242"/>
    <cellStyle name="Migliaia 53 3" xfId="682"/>
    <cellStyle name="Migliaia 53 3 2" xfId="683"/>
    <cellStyle name="Migliaia 53 3 2 2" xfId="684"/>
    <cellStyle name="Migliaia 53 3 2 2 2" xfId="5437"/>
    <cellStyle name="Migliaia 53 3 2 2 3" xfId="6958"/>
    <cellStyle name="Migliaia 53 3 2 3" xfId="5438"/>
    <cellStyle name="Migliaia 53 3 2 3 2" xfId="6959"/>
    <cellStyle name="Migliaia 53 3 2 4" xfId="3366"/>
    <cellStyle name="Migliaia 53 3 2 5" xfId="6244"/>
    <cellStyle name="Migliaia 53 3 3" xfId="1944"/>
    <cellStyle name="Migliaia 53 3 3 2" xfId="4340"/>
    <cellStyle name="Migliaia 53 3 3 2 2" xfId="6740"/>
    <cellStyle name="Migliaia 53 3 3 3" xfId="3367"/>
    <cellStyle name="Migliaia 53 3 3 4" xfId="6245"/>
    <cellStyle name="Migliaia 53 3 4" xfId="4341"/>
    <cellStyle name="Migliaia 53 3 4 2" xfId="6741"/>
    <cellStyle name="Migliaia 53 3 5" xfId="3365"/>
    <cellStyle name="Migliaia 53 3 6" xfId="6243"/>
    <cellStyle name="Migliaia 53 4" xfId="685"/>
    <cellStyle name="Migliaia 53 4 2" xfId="2472"/>
    <cellStyle name="Migliaia 53 4 2 2" xfId="4343"/>
    <cellStyle name="Migliaia 53 4 2 2 2" xfId="6743"/>
    <cellStyle name="Migliaia 53 4 2 3" xfId="5439"/>
    <cellStyle name="Migliaia 53 4 2 4" xfId="4342"/>
    <cellStyle name="Migliaia 53 4 2 5" xfId="6742"/>
    <cellStyle name="Migliaia 53 4 3" xfId="4344"/>
    <cellStyle name="Migliaia 53 4 3 2" xfId="6744"/>
    <cellStyle name="Migliaia 53 4 4" xfId="3368"/>
    <cellStyle name="Migliaia 53 4 5" xfId="6246"/>
    <cellStyle name="Migliaia 53 5" xfId="1942"/>
    <cellStyle name="Migliaia 53 5 2" xfId="3369"/>
    <cellStyle name="Migliaia 53 5 3" xfId="6247"/>
    <cellStyle name="Migliaia 53 6" xfId="3363"/>
    <cellStyle name="Migliaia 53 7" xfId="6241"/>
    <cellStyle name="Migliaia 54" xfId="686"/>
    <cellStyle name="Migliaia 54 2" xfId="687"/>
    <cellStyle name="Migliaia 54 2 2" xfId="1946"/>
    <cellStyle name="Migliaia 54 2 2 2" xfId="5440"/>
    <cellStyle name="Migliaia 54 2 2 3" xfId="4345"/>
    <cellStyle name="Migliaia 54 2 2 4" xfId="6745"/>
    <cellStyle name="Migliaia 54 2 3" xfId="3371"/>
    <cellStyle name="Migliaia 54 2 4" xfId="6249"/>
    <cellStyle name="Migliaia 54 3" xfId="688"/>
    <cellStyle name="Migliaia 54 3 2" xfId="689"/>
    <cellStyle name="Migliaia 54 3 2 2" xfId="690"/>
    <cellStyle name="Migliaia 54 3 2 2 2" xfId="5441"/>
    <cellStyle name="Migliaia 54 3 2 2 3" xfId="6960"/>
    <cellStyle name="Migliaia 54 3 2 3" xfId="5442"/>
    <cellStyle name="Migliaia 54 3 2 3 2" xfId="6961"/>
    <cellStyle name="Migliaia 54 3 2 4" xfId="3373"/>
    <cellStyle name="Migliaia 54 3 2 5" xfId="6251"/>
    <cellStyle name="Migliaia 54 3 3" xfId="1947"/>
    <cellStyle name="Migliaia 54 3 3 2" xfId="4346"/>
    <cellStyle name="Migliaia 54 3 3 2 2" xfId="6746"/>
    <cellStyle name="Migliaia 54 3 3 3" xfId="3374"/>
    <cellStyle name="Migliaia 54 3 3 4" xfId="6252"/>
    <cellStyle name="Migliaia 54 3 4" xfId="4347"/>
    <cellStyle name="Migliaia 54 3 4 2" xfId="6747"/>
    <cellStyle name="Migliaia 54 3 5" xfId="3372"/>
    <cellStyle name="Migliaia 54 3 6" xfId="6250"/>
    <cellStyle name="Migliaia 54 4" xfId="691"/>
    <cellStyle name="Migliaia 54 4 2" xfId="2473"/>
    <cellStyle name="Migliaia 54 4 2 2" xfId="4349"/>
    <cellStyle name="Migliaia 54 4 2 2 2" xfId="6749"/>
    <cellStyle name="Migliaia 54 4 2 3" xfId="5443"/>
    <cellStyle name="Migliaia 54 4 2 4" xfId="4348"/>
    <cellStyle name="Migliaia 54 4 2 5" xfId="6748"/>
    <cellStyle name="Migliaia 54 4 3" xfId="4350"/>
    <cellStyle name="Migliaia 54 4 3 2" xfId="6750"/>
    <cellStyle name="Migliaia 54 4 4" xfId="3375"/>
    <cellStyle name="Migliaia 54 4 5" xfId="6253"/>
    <cellStyle name="Migliaia 54 5" xfId="1945"/>
    <cellStyle name="Migliaia 54 5 2" xfId="3376"/>
    <cellStyle name="Migliaia 54 5 3" xfId="6254"/>
    <cellStyle name="Migliaia 54 6" xfId="3370"/>
    <cellStyle name="Migliaia 54 7" xfId="6248"/>
    <cellStyle name="Migliaia 55" xfId="692"/>
    <cellStyle name="Migliaia 55 2" xfId="693"/>
    <cellStyle name="Migliaia 55 2 2" xfId="1949"/>
    <cellStyle name="Migliaia 55 2 2 2" xfId="5444"/>
    <cellStyle name="Migliaia 55 2 2 3" xfId="4351"/>
    <cellStyle name="Migliaia 55 2 2 4" xfId="6751"/>
    <cellStyle name="Migliaia 55 2 3" xfId="3378"/>
    <cellStyle name="Migliaia 55 2 4" xfId="6256"/>
    <cellStyle name="Migliaia 55 3" xfId="694"/>
    <cellStyle name="Migliaia 55 3 2" xfId="695"/>
    <cellStyle name="Migliaia 55 3 2 2" xfId="696"/>
    <cellStyle name="Migliaia 55 3 2 2 2" xfId="5445"/>
    <cellStyle name="Migliaia 55 3 2 2 3" xfId="6962"/>
    <cellStyle name="Migliaia 55 3 2 3" xfId="5446"/>
    <cellStyle name="Migliaia 55 3 2 3 2" xfId="6963"/>
    <cellStyle name="Migliaia 55 3 2 4" xfId="3380"/>
    <cellStyle name="Migliaia 55 3 2 5" xfId="6258"/>
    <cellStyle name="Migliaia 55 3 3" xfId="1950"/>
    <cellStyle name="Migliaia 55 3 3 2" xfId="4352"/>
    <cellStyle name="Migliaia 55 3 3 2 2" xfId="6752"/>
    <cellStyle name="Migliaia 55 3 3 3" xfId="3381"/>
    <cellStyle name="Migliaia 55 3 3 4" xfId="6259"/>
    <cellStyle name="Migliaia 55 3 4" xfId="4353"/>
    <cellStyle name="Migliaia 55 3 4 2" xfId="6753"/>
    <cellStyle name="Migliaia 55 3 5" xfId="3379"/>
    <cellStyle name="Migliaia 55 3 6" xfId="6257"/>
    <cellStyle name="Migliaia 55 4" xfId="697"/>
    <cellStyle name="Migliaia 55 4 2" xfId="2474"/>
    <cellStyle name="Migliaia 55 4 2 2" xfId="4355"/>
    <cellStyle name="Migliaia 55 4 2 2 2" xfId="6755"/>
    <cellStyle name="Migliaia 55 4 2 3" xfId="5447"/>
    <cellStyle name="Migliaia 55 4 2 4" xfId="4354"/>
    <cellStyle name="Migliaia 55 4 2 5" xfId="6754"/>
    <cellStyle name="Migliaia 55 4 3" xfId="4356"/>
    <cellStyle name="Migliaia 55 4 3 2" xfId="6756"/>
    <cellStyle name="Migliaia 55 4 4" xfId="3382"/>
    <cellStyle name="Migliaia 55 4 5" xfId="6260"/>
    <cellStyle name="Migliaia 55 5" xfId="1948"/>
    <cellStyle name="Migliaia 55 5 2" xfId="3383"/>
    <cellStyle name="Migliaia 55 5 3" xfId="6261"/>
    <cellStyle name="Migliaia 55 6" xfId="3377"/>
    <cellStyle name="Migliaia 55 7" xfId="6255"/>
    <cellStyle name="Migliaia 56" xfId="698"/>
    <cellStyle name="Migliaia 56 2" xfId="699"/>
    <cellStyle name="Migliaia 56 2 2" xfId="1952"/>
    <cellStyle name="Migliaia 56 2 2 2" xfId="5448"/>
    <cellStyle name="Migliaia 56 2 2 3" xfId="4357"/>
    <cellStyle name="Migliaia 56 2 2 4" xfId="6757"/>
    <cellStyle name="Migliaia 56 2 3" xfId="3385"/>
    <cellStyle name="Migliaia 56 2 4" xfId="6263"/>
    <cellStyle name="Migliaia 56 3" xfId="700"/>
    <cellStyle name="Migliaia 56 3 2" xfId="701"/>
    <cellStyle name="Migliaia 56 3 2 2" xfId="702"/>
    <cellStyle name="Migliaia 56 3 2 2 2" xfId="5449"/>
    <cellStyle name="Migliaia 56 3 2 2 3" xfId="6964"/>
    <cellStyle name="Migliaia 56 3 2 3" xfId="5450"/>
    <cellStyle name="Migliaia 56 3 2 3 2" xfId="6965"/>
    <cellStyle name="Migliaia 56 3 2 4" xfId="3387"/>
    <cellStyle name="Migliaia 56 3 2 5" xfId="6265"/>
    <cellStyle name="Migliaia 56 3 3" xfId="1953"/>
    <cellStyle name="Migliaia 56 3 3 2" xfId="4358"/>
    <cellStyle name="Migliaia 56 3 3 2 2" xfId="6758"/>
    <cellStyle name="Migliaia 56 3 3 3" xfId="3388"/>
    <cellStyle name="Migliaia 56 3 3 4" xfId="6266"/>
    <cellStyle name="Migliaia 56 3 4" xfId="4359"/>
    <cellStyle name="Migliaia 56 3 4 2" xfId="6759"/>
    <cellStyle name="Migliaia 56 3 5" xfId="3386"/>
    <cellStyle name="Migliaia 56 3 6" xfId="6264"/>
    <cellStyle name="Migliaia 56 4" xfId="703"/>
    <cellStyle name="Migliaia 56 4 2" xfId="2475"/>
    <cellStyle name="Migliaia 56 4 2 2" xfId="4361"/>
    <cellStyle name="Migliaia 56 4 2 2 2" xfId="6761"/>
    <cellStyle name="Migliaia 56 4 2 3" xfId="5451"/>
    <cellStyle name="Migliaia 56 4 2 4" xfId="4360"/>
    <cellStyle name="Migliaia 56 4 2 5" xfId="6760"/>
    <cellStyle name="Migliaia 56 4 3" xfId="4362"/>
    <cellStyle name="Migliaia 56 4 3 2" xfId="6762"/>
    <cellStyle name="Migliaia 56 4 4" xfId="3389"/>
    <cellStyle name="Migliaia 56 4 5" xfId="6267"/>
    <cellStyle name="Migliaia 56 5" xfId="1951"/>
    <cellStyle name="Migliaia 56 5 2" xfId="3390"/>
    <cellStyle name="Migliaia 56 5 3" xfId="6268"/>
    <cellStyle name="Migliaia 56 6" xfId="3384"/>
    <cellStyle name="Migliaia 56 7" xfId="6262"/>
    <cellStyle name="Migliaia 57" xfId="704"/>
    <cellStyle name="Migliaia 57 2" xfId="705"/>
    <cellStyle name="Migliaia 57 2 2" xfId="1955"/>
    <cellStyle name="Migliaia 57 2 2 2" xfId="5452"/>
    <cellStyle name="Migliaia 57 2 2 3" xfId="4363"/>
    <cellStyle name="Migliaia 57 2 2 4" xfId="6763"/>
    <cellStyle name="Migliaia 57 2 3" xfId="3392"/>
    <cellStyle name="Migliaia 57 2 4" xfId="6270"/>
    <cellStyle name="Migliaia 57 3" xfId="706"/>
    <cellStyle name="Migliaia 57 3 2" xfId="707"/>
    <cellStyle name="Migliaia 57 3 2 2" xfId="708"/>
    <cellStyle name="Migliaia 57 3 2 2 2" xfId="5453"/>
    <cellStyle name="Migliaia 57 3 2 2 3" xfId="6966"/>
    <cellStyle name="Migliaia 57 3 2 3" xfId="5454"/>
    <cellStyle name="Migliaia 57 3 2 3 2" xfId="6967"/>
    <cellStyle name="Migliaia 57 3 2 4" xfId="3394"/>
    <cellStyle name="Migliaia 57 3 2 5" xfId="6272"/>
    <cellStyle name="Migliaia 57 3 3" xfId="1956"/>
    <cellStyle name="Migliaia 57 3 3 2" xfId="4364"/>
    <cellStyle name="Migliaia 57 3 3 2 2" xfId="6764"/>
    <cellStyle name="Migliaia 57 3 3 3" xfId="3395"/>
    <cellStyle name="Migliaia 57 3 3 4" xfId="6273"/>
    <cellStyle name="Migliaia 57 3 4" xfId="4365"/>
    <cellStyle name="Migliaia 57 3 4 2" xfId="6765"/>
    <cellStyle name="Migliaia 57 3 5" xfId="3393"/>
    <cellStyle name="Migliaia 57 3 6" xfId="6271"/>
    <cellStyle name="Migliaia 57 4" xfId="709"/>
    <cellStyle name="Migliaia 57 4 2" xfId="2476"/>
    <cellStyle name="Migliaia 57 4 2 2" xfId="4367"/>
    <cellStyle name="Migliaia 57 4 2 2 2" xfId="6767"/>
    <cellStyle name="Migliaia 57 4 2 3" xfId="5455"/>
    <cellStyle name="Migliaia 57 4 2 4" xfId="4366"/>
    <cellStyle name="Migliaia 57 4 2 5" xfId="6766"/>
    <cellStyle name="Migliaia 57 4 3" xfId="4368"/>
    <cellStyle name="Migliaia 57 4 3 2" xfId="6768"/>
    <cellStyle name="Migliaia 57 4 4" xfId="3396"/>
    <cellStyle name="Migliaia 57 4 5" xfId="6274"/>
    <cellStyle name="Migliaia 57 5" xfId="1954"/>
    <cellStyle name="Migliaia 57 5 2" xfId="3397"/>
    <cellStyle name="Migliaia 57 5 3" xfId="6275"/>
    <cellStyle name="Migliaia 57 6" xfId="3391"/>
    <cellStyle name="Migliaia 57 7" xfId="6269"/>
    <cellStyle name="Migliaia 58" xfId="710"/>
    <cellStyle name="Migliaia 58 2" xfId="711"/>
    <cellStyle name="Migliaia 58 2 2" xfId="1958"/>
    <cellStyle name="Migliaia 58 2 2 2" xfId="5456"/>
    <cellStyle name="Migliaia 58 2 2 3" xfId="4369"/>
    <cellStyle name="Migliaia 58 2 2 4" xfId="6769"/>
    <cellStyle name="Migliaia 58 2 3" xfId="3399"/>
    <cellStyle name="Migliaia 58 2 4" xfId="6277"/>
    <cellStyle name="Migliaia 58 3" xfId="712"/>
    <cellStyle name="Migliaia 58 3 2" xfId="713"/>
    <cellStyle name="Migliaia 58 3 2 2" xfId="714"/>
    <cellStyle name="Migliaia 58 3 2 2 2" xfId="5457"/>
    <cellStyle name="Migliaia 58 3 2 2 3" xfId="6968"/>
    <cellStyle name="Migliaia 58 3 2 3" xfId="5458"/>
    <cellStyle name="Migliaia 58 3 2 3 2" xfId="6969"/>
    <cellStyle name="Migliaia 58 3 2 4" xfId="3401"/>
    <cellStyle name="Migliaia 58 3 2 5" xfId="6279"/>
    <cellStyle name="Migliaia 58 3 3" xfId="1959"/>
    <cellStyle name="Migliaia 58 3 3 2" xfId="4370"/>
    <cellStyle name="Migliaia 58 3 3 2 2" xfId="6770"/>
    <cellStyle name="Migliaia 58 3 3 3" xfId="3402"/>
    <cellStyle name="Migliaia 58 3 3 4" xfId="6280"/>
    <cellStyle name="Migliaia 58 3 4" xfId="4371"/>
    <cellStyle name="Migliaia 58 3 4 2" xfId="6771"/>
    <cellStyle name="Migliaia 58 3 5" xfId="3400"/>
    <cellStyle name="Migliaia 58 3 6" xfId="6278"/>
    <cellStyle name="Migliaia 58 4" xfId="715"/>
    <cellStyle name="Migliaia 58 4 2" xfId="2477"/>
    <cellStyle name="Migliaia 58 4 2 2" xfId="4373"/>
    <cellStyle name="Migliaia 58 4 2 2 2" xfId="6773"/>
    <cellStyle name="Migliaia 58 4 2 3" xfId="5459"/>
    <cellStyle name="Migliaia 58 4 2 4" xfId="4372"/>
    <cellStyle name="Migliaia 58 4 2 5" xfId="6772"/>
    <cellStyle name="Migliaia 58 4 3" xfId="4374"/>
    <cellStyle name="Migliaia 58 4 3 2" xfId="6774"/>
    <cellStyle name="Migliaia 58 4 4" xfId="3403"/>
    <cellStyle name="Migliaia 58 4 5" xfId="6281"/>
    <cellStyle name="Migliaia 58 5" xfId="1957"/>
    <cellStyle name="Migliaia 58 5 2" xfId="3404"/>
    <cellStyle name="Migliaia 58 5 3" xfId="6282"/>
    <cellStyle name="Migliaia 58 6" xfId="3398"/>
    <cellStyle name="Migliaia 58 7" xfId="6276"/>
    <cellStyle name="Migliaia 59" xfId="716"/>
    <cellStyle name="Migliaia 59 2" xfId="717"/>
    <cellStyle name="Migliaia 59 2 2" xfId="1961"/>
    <cellStyle name="Migliaia 59 2 2 2" xfId="5460"/>
    <cellStyle name="Migliaia 59 2 2 3" xfId="4375"/>
    <cellStyle name="Migliaia 59 2 2 4" xfId="6775"/>
    <cellStyle name="Migliaia 59 2 3" xfId="3406"/>
    <cellStyle name="Migliaia 59 2 4" xfId="6284"/>
    <cellStyle name="Migliaia 59 3" xfId="718"/>
    <cellStyle name="Migliaia 59 3 2" xfId="719"/>
    <cellStyle name="Migliaia 59 3 2 2" xfId="720"/>
    <cellStyle name="Migliaia 59 3 2 2 2" xfId="5461"/>
    <cellStyle name="Migliaia 59 3 2 2 3" xfId="6970"/>
    <cellStyle name="Migliaia 59 3 2 3" xfId="5462"/>
    <cellStyle name="Migliaia 59 3 2 3 2" xfId="6971"/>
    <cellStyle name="Migliaia 59 3 2 4" xfId="3408"/>
    <cellStyle name="Migliaia 59 3 2 5" xfId="6286"/>
    <cellStyle name="Migliaia 59 3 3" xfId="1962"/>
    <cellStyle name="Migliaia 59 3 3 2" xfId="4376"/>
    <cellStyle name="Migliaia 59 3 3 2 2" xfId="6776"/>
    <cellStyle name="Migliaia 59 3 3 3" xfId="3409"/>
    <cellStyle name="Migliaia 59 3 3 4" xfId="6287"/>
    <cellStyle name="Migliaia 59 3 4" xfId="4377"/>
    <cellStyle name="Migliaia 59 3 4 2" xfId="6777"/>
    <cellStyle name="Migliaia 59 3 5" xfId="3407"/>
    <cellStyle name="Migliaia 59 3 6" xfId="6285"/>
    <cellStyle name="Migliaia 59 4" xfId="721"/>
    <cellStyle name="Migliaia 59 4 2" xfId="2478"/>
    <cellStyle name="Migliaia 59 4 2 2" xfId="4379"/>
    <cellStyle name="Migliaia 59 4 2 2 2" xfId="6779"/>
    <cellStyle name="Migliaia 59 4 2 3" xfId="5463"/>
    <cellStyle name="Migliaia 59 4 2 4" xfId="4378"/>
    <cellStyle name="Migliaia 59 4 2 5" xfId="6778"/>
    <cellStyle name="Migliaia 59 4 3" xfId="4380"/>
    <cellStyle name="Migliaia 59 4 3 2" xfId="6780"/>
    <cellStyle name="Migliaia 59 4 4" xfId="3410"/>
    <cellStyle name="Migliaia 59 4 5" xfId="6288"/>
    <cellStyle name="Migliaia 59 5" xfId="1960"/>
    <cellStyle name="Migliaia 59 5 2" xfId="3411"/>
    <cellStyle name="Migliaia 59 5 3" xfId="6289"/>
    <cellStyle name="Migliaia 59 6" xfId="3405"/>
    <cellStyle name="Migliaia 59 7" xfId="6283"/>
    <cellStyle name="Migliaia 6" xfId="722"/>
    <cellStyle name="Migliaia 6 2" xfId="723"/>
    <cellStyle name="Migliaia 6 2 2" xfId="1964"/>
    <cellStyle name="Migliaia 6 2 2 2" xfId="5464"/>
    <cellStyle name="Migliaia 6 2 2 3" xfId="4381"/>
    <cellStyle name="Migliaia 6 2 2 4" xfId="6781"/>
    <cellStyle name="Migliaia 6 2 3" xfId="3413"/>
    <cellStyle name="Migliaia 6 2 4" xfId="6291"/>
    <cellStyle name="Migliaia 6 3" xfId="724"/>
    <cellStyle name="Migliaia 6 3 2" xfId="725"/>
    <cellStyle name="Migliaia 6 3 2 2" xfId="726"/>
    <cellStyle name="Migliaia 6 3 2 2 2" xfId="5465"/>
    <cellStyle name="Migliaia 6 3 2 2 3" xfId="6972"/>
    <cellStyle name="Migliaia 6 3 2 3" xfId="5466"/>
    <cellStyle name="Migliaia 6 3 2 3 2" xfId="6973"/>
    <cellStyle name="Migliaia 6 3 2 4" xfId="3415"/>
    <cellStyle name="Migliaia 6 3 2 5" xfId="6293"/>
    <cellStyle name="Migliaia 6 3 3" xfId="1965"/>
    <cellStyle name="Migliaia 6 3 3 2" xfId="4382"/>
    <cellStyle name="Migliaia 6 3 3 2 2" xfId="6782"/>
    <cellStyle name="Migliaia 6 3 3 3" xfId="3416"/>
    <cellStyle name="Migliaia 6 3 3 4" xfId="6294"/>
    <cellStyle name="Migliaia 6 3 4" xfId="4383"/>
    <cellStyle name="Migliaia 6 3 4 2" xfId="6783"/>
    <cellStyle name="Migliaia 6 3 5" xfId="3414"/>
    <cellStyle name="Migliaia 6 3 6" xfId="6292"/>
    <cellStyle name="Migliaia 6 4" xfId="727"/>
    <cellStyle name="Migliaia 6 4 2" xfId="2479"/>
    <cellStyle name="Migliaia 6 4 2 2" xfId="4385"/>
    <cellStyle name="Migliaia 6 4 2 2 2" xfId="6785"/>
    <cellStyle name="Migliaia 6 4 2 3" xfId="5467"/>
    <cellStyle name="Migliaia 6 4 2 4" xfId="4384"/>
    <cellStyle name="Migliaia 6 4 2 5" xfId="6784"/>
    <cellStyle name="Migliaia 6 4 3" xfId="4386"/>
    <cellStyle name="Migliaia 6 4 3 2" xfId="6786"/>
    <cellStyle name="Migliaia 6 4 4" xfId="3417"/>
    <cellStyle name="Migliaia 6 4 5" xfId="6295"/>
    <cellStyle name="Migliaia 6 5" xfId="1963"/>
    <cellStyle name="Migliaia 6 5 2" xfId="3418"/>
    <cellStyle name="Migliaia 6 5 3" xfId="6296"/>
    <cellStyle name="Migliaia 6 6" xfId="3412"/>
    <cellStyle name="Migliaia 6 7" xfId="6290"/>
    <cellStyle name="Migliaia 60" xfId="728"/>
    <cellStyle name="Migliaia 60 2" xfId="729"/>
    <cellStyle name="Migliaia 60 2 2" xfId="1967"/>
    <cellStyle name="Migliaia 60 2 2 2" xfId="5468"/>
    <cellStyle name="Migliaia 60 2 2 3" xfId="4387"/>
    <cellStyle name="Migliaia 60 2 2 4" xfId="6787"/>
    <cellStyle name="Migliaia 60 2 3" xfId="3420"/>
    <cellStyle name="Migliaia 60 2 4" xfId="6298"/>
    <cellStyle name="Migliaia 60 3" xfId="730"/>
    <cellStyle name="Migliaia 60 3 2" xfId="731"/>
    <cellStyle name="Migliaia 60 3 2 2" xfId="732"/>
    <cellStyle name="Migliaia 60 3 2 2 2" xfId="5469"/>
    <cellStyle name="Migliaia 60 3 2 2 3" xfId="6974"/>
    <cellStyle name="Migliaia 60 3 2 3" xfId="5470"/>
    <cellStyle name="Migliaia 60 3 2 3 2" xfId="6975"/>
    <cellStyle name="Migliaia 60 3 2 4" xfId="3422"/>
    <cellStyle name="Migliaia 60 3 2 5" xfId="6300"/>
    <cellStyle name="Migliaia 60 3 3" xfId="1968"/>
    <cellStyle name="Migliaia 60 3 3 2" xfId="4388"/>
    <cellStyle name="Migliaia 60 3 3 2 2" xfId="6788"/>
    <cellStyle name="Migliaia 60 3 3 3" xfId="3423"/>
    <cellStyle name="Migliaia 60 3 3 4" xfId="6301"/>
    <cellStyle name="Migliaia 60 3 4" xfId="4389"/>
    <cellStyle name="Migliaia 60 3 4 2" xfId="6789"/>
    <cellStyle name="Migliaia 60 3 5" xfId="3421"/>
    <cellStyle name="Migliaia 60 3 6" xfId="6299"/>
    <cellStyle name="Migliaia 60 4" xfId="733"/>
    <cellStyle name="Migliaia 60 4 2" xfId="2480"/>
    <cellStyle name="Migliaia 60 4 2 2" xfId="4391"/>
    <cellStyle name="Migliaia 60 4 2 2 2" xfId="6791"/>
    <cellStyle name="Migliaia 60 4 2 3" xfId="5471"/>
    <cellStyle name="Migliaia 60 4 2 4" xfId="4390"/>
    <cellStyle name="Migliaia 60 4 2 5" xfId="6790"/>
    <cellStyle name="Migliaia 60 4 3" xfId="4392"/>
    <cellStyle name="Migliaia 60 4 3 2" xfId="6792"/>
    <cellStyle name="Migliaia 60 4 4" xfId="3424"/>
    <cellStyle name="Migliaia 60 4 5" xfId="6302"/>
    <cellStyle name="Migliaia 60 5" xfId="1966"/>
    <cellStyle name="Migliaia 60 5 2" xfId="3425"/>
    <cellStyle name="Migliaia 60 5 3" xfId="6303"/>
    <cellStyle name="Migliaia 60 6" xfId="3419"/>
    <cellStyle name="Migliaia 60 7" xfId="6297"/>
    <cellStyle name="Migliaia 61" xfId="734"/>
    <cellStyle name="Migliaia 61 2" xfId="735"/>
    <cellStyle name="Migliaia 61 2 2" xfId="1970"/>
    <cellStyle name="Migliaia 61 2 2 2" xfId="5472"/>
    <cellStyle name="Migliaia 61 2 2 3" xfId="4393"/>
    <cellStyle name="Migliaia 61 2 2 4" xfId="6793"/>
    <cellStyle name="Migliaia 61 2 3" xfId="3427"/>
    <cellStyle name="Migliaia 61 2 4" xfId="6305"/>
    <cellStyle name="Migliaia 61 3" xfId="736"/>
    <cellStyle name="Migliaia 61 3 2" xfId="737"/>
    <cellStyle name="Migliaia 61 3 2 2" xfId="738"/>
    <cellStyle name="Migliaia 61 3 2 2 2" xfId="5473"/>
    <cellStyle name="Migliaia 61 3 2 2 3" xfId="6976"/>
    <cellStyle name="Migliaia 61 3 2 3" xfId="5474"/>
    <cellStyle name="Migliaia 61 3 2 3 2" xfId="6977"/>
    <cellStyle name="Migliaia 61 3 2 4" xfId="3429"/>
    <cellStyle name="Migliaia 61 3 2 5" xfId="6307"/>
    <cellStyle name="Migliaia 61 3 3" xfId="1971"/>
    <cellStyle name="Migliaia 61 3 3 2" xfId="4394"/>
    <cellStyle name="Migliaia 61 3 3 2 2" xfId="6794"/>
    <cellStyle name="Migliaia 61 3 3 3" xfId="3430"/>
    <cellStyle name="Migliaia 61 3 3 4" xfId="6308"/>
    <cellStyle name="Migliaia 61 3 4" xfId="4395"/>
    <cellStyle name="Migliaia 61 3 4 2" xfId="6795"/>
    <cellStyle name="Migliaia 61 3 5" xfId="3428"/>
    <cellStyle name="Migliaia 61 3 6" xfId="6306"/>
    <cellStyle name="Migliaia 61 4" xfId="739"/>
    <cellStyle name="Migliaia 61 4 2" xfId="2481"/>
    <cellStyle name="Migliaia 61 4 2 2" xfId="4397"/>
    <cellStyle name="Migliaia 61 4 2 2 2" xfId="6797"/>
    <cellStyle name="Migliaia 61 4 2 3" xfId="5475"/>
    <cellStyle name="Migliaia 61 4 2 4" xfId="4396"/>
    <cellStyle name="Migliaia 61 4 2 5" xfId="6796"/>
    <cellStyle name="Migliaia 61 4 3" xfId="4398"/>
    <cellStyle name="Migliaia 61 4 3 2" xfId="6798"/>
    <cellStyle name="Migliaia 61 4 4" xfId="3431"/>
    <cellStyle name="Migliaia 61 4 5" xfId="6309"/>
    <cellStyle name="Migliaia 61 5" xfId="1969"/>
    <cellStyle name="Migliaia 61 5 2" xfId="3432"/>
    <cellStyle name="Migliaia 61 5 3" xfId="6310"/>
    <cellStyle name="Migliaia 61 6" xfId="3426"/>
    <cellStyle name="Migliaia 61 7" xfId="6304"/>
    <cellStyle name="Migliaia 7" xfId="740"/>
    <cellStyle name="Migliaia 7 2" xfId="741"/>
    <cellStyle name="Migliaia 7 2 2" xfId="1973"/>
    <cellStyle name="Migliaia 7 2 2 2" xfId="5476"/>
    <cellStyle name="Migliaia 7 2 2 3" xfId="4399"/>
    <cellStyle name="Migliaia 7 2 2 4" xfId="6799"/>
    <cellStyle name="Migliaia 7 2 3" xfId="3434"/>
    <cellStyle name="Migliaia 7 2 4" xfId="6312"/>
    <cellStyle name="Migliaia 7 3" xfId="742"/>
    <cellStyle name="Migliaia 7 3 2" xfId="743"/>
    <cellStyle name="Migliaia 7 3 2 2" xfId="744"/>
    <cellStyle name="Migliaia 7 3 2 2 2" xfId="5477"/>
    <cellStyle name="Migliaia 7 3 2 2 3" xfId="6978"/>
    <cellStyle name="Migliaia 7 3 2 3" xfId="5478"/>
    <cellStyle name="Migliaia 7 3 2 3 2" xfId="6979"/>
    <cellStyle name="Migliaia 7 3 2 4" xfId="3436"/>
    <cellStyle name="Migliaia 7 3 2 5" xfId="6314"/>
    <cellStyle name="Migliaia 7 3 3" xfId="1974"/>
    <cellStyle name="Migliaia 7 3 3 2" xfId="4400"/>
    <cellStyle name="Migliaia 7 3 3 2 2" xfId="6800"/>
    <cellStyle name="Migliaia 7 3 3 3" xfId="3437"/>
    <cellStyle name="Migliaia 7 3 3 4" xfId="6315"/>
    <cellStyle name="Migliaia 7 3 4" xfId="4401"/>
    <cellStyle name="Migliaia 7 3 4 2" xfId="6801"/>
    <cellStyle name="Migliaia 7 3 5" xfId="3435"/>
    <cellStyle name="Migliaia 7 3 6" xfId="6313"/>
    <cellStyle name="Migliaia 7 4" xfId="745"/>
    <cellStyle name="Migliaia 7 4 2" xfId="2482"/>
    <cellStyle name="Migliaia 7 4 2 2" xfId="4403"/>
    <cellStyle name="Migliaia 7 4 2 2 2" xfId="6803"/>
    <cellStyle name="Migliaia 7 4 2 3" xfId="5479"/>
    <cellStyle name="Migliaia 7 4 2 4" xfId="4402"/>
    <cellStyle name="Migliaia 7 4 2 5" xfId="6802"/>
    <cellStyle name="Migliaia 7 4 3" xfId="4404"/>
    <cellStyle name="Migliaia 7 4 3 2" xfId="6804"/>
    <cellStyle name="Migliaia 7 4 4" xfId="3438"/>
    <cellStyle name="Migliaia 7 4 5" xfId="6316"/>
    <cellStyle name="Migliaia 7 5" xfId="1972"/>
    <cellStyle name="Migliaia 7 5 2" xfId="3439"/>
    <cellStyle name="Migliaia 7 5 3" xfId="6317"/>
    <cellStyle name="Migliaia 7 6" xfId="3433"/>
    <cellStyle name="Migliaia 7 7" xfId="6311"/>
    <cellStyle name="Migliaia 8" xfId="746"/>
    <cellStyle name="Migliaia 8 2" xfId="747"/>
    <cellStyle name="Migliaia 8 2 2" xfId="1976"/>
    <cellStyle name="Migliaia 8 2 2 2" xfId="5480"/>
    <cellStyle name="Migliaia 8 2 2 3" xfId="4405"/>
    <cellStyle name="Migliaia 8 2 2 4" xfId="6805"/>
    <cellStyle name="Migliaia 8 2 3" xfId="3441"/>
    <cellStyle name="Migliaia 8 2 4" xfId="6319"/>
    <cellStyle name="Migliaia 8 3" xfId="748"/>
    <cellStyle name="Migliaia 8 3 2" xfId="749"/>
    <cellStyle name="Migliaia 8 3 2 2" xfId="750"/>
    <cellStyle name="Migliaia 8 3 2 2 2" xfId="5481"/>
    <cellStyle name="Migliaia 8 3 2 2 3" xfId="6980"/>
    <cellStyle name="Migliaia 8 3 2 3" xfId="5482"/>
    <cellStyle name="Migliaia 8 3 2 3 2" xfId="6981"/>
    <cellStyle name="Migliaia 8 3 2 4" xfId="3443"/>
    <cellStyle name="Migliaia 8 3 2 5" xfId="6321"/>
    <cellStyle name="Migliaia 8 3 3" xfId="1977"/>
    <cellStyle name="Migliaia 8 3 3 2" xfId="4406"/>
    <cellStyle name="Migliaia 8 3 3 2 2" xfId="6806"/>
    <cellStyle name="Migliaia 8 3 3 3" xfId="3444"/>
    <cellStyle name="Migliaia 8 3 3 4" xfId="6322"/>
    <cellStyle name="Migliaia 8 3 4" xfId="4407"/>
    <cellStyle name="Migliaia 8 3 4 2" xfId="6807"/>
    <cellStyle name="Migliaia 8 3 5" xfId="3442"/>
    <cellStyle name="Migliaia 8 3 6" xfId="6320"/>
    <cellStyle name="Migliaia 8 4" xfId="751"/>
    <cellStyle name="Migliaia 8 4 2" xfId="2483"/>
    <cellStyle name="Migliaia 8 4 2 2" xfId="4409"/>
    <cellStyle name="Migliaia 8 4 2 2 2" xfId="6809"/>
    <cellStyle name="Migliaia 8 4 2 3" xfId="5483"/>
    <cellStyle name="Migliaia 8 4 2 4" xfId="4408"/>
    <cellStyle name="Migliaia 8 4 2 5" xfId="6808"/>
    <cellStyle name="Migliaia 8 4 3" xfId="4410"/>
    <cellStyle name="Migliaia 8 4 3 2" xfId="6810"/>
    <cellStyle name="Migliaia 8 4 4" xfId="3445"/>
    <cellStyle name="Migliaia 8 4 5" xfId="6323"/>
    <cellStyle name="Migliaia 8 5" xfId="1975"/>
    <cellStyle name="Migliaia 8 5 2" xfId="3446"/>
    <cellStyle name="Migliaia 8 5 3" xfId="6324"/>
    <cellStyle name="Migliaia 8 6" xfId="3440"/>
    <cellStyle name="Migliaia 8 7" xfId="6318"/>
    <cellStyle name="Migliaia 9" xfId="752"/>
    <cellStyle name="Migliaia 9 2" xfId="753"/>
    <cellStyle name="Migliaia 9 2 2" xfId="1979"/>
    <cellStyle name="Migliaia 9 2 2 2" xfId="5484"/>
    <cellStyle name="Migliaia 9 2 2 3" xfId="4411"/>
    <cellStyle name="Migliaia 9 2 2 4" xfId="6811"/>
    <cellStyle name="Migliaia 9 2 3" xfId="3448"/>
    <cellStyle name="Migliaia 9 2 4" xfId="6326"/>
    <cellStyle name="Migliaia 9 3" xfId="754"/>
    <cellStyle name="Migliaia 9 3 2" xfId="755"/>
    <cellStyle name="Migliaia 9 3 2 2" xfId="756"/>
    <cellStyle name="Migliaia 9 3 2 2 2" xfId="5485"/>
    <cellStyle name="Migliaia 9 3 2 2 3" xfId="6982"/>
    <cellStyle name="Migliaia 9 3 2 3" xfId="5486"/>
    <cellStyle name="Migliaia 9 3 2 3 2" xfId="6983"/>
    <cellStyle name="Migliaia 9 3 2 4" xfId="3450"/>
    <cellStyle name="Migliaia 9 3 2 5" xfId="6328"/>
    <cellStyle name="Migliaia 9 3 3" xfId="1980"/>
    <cellStyle name="Migliaia 9 3 3 2" xfId="4412"/>
    <cellStyle name="Migliaia 9 3 3 2 2" xfId="6812"/>
    <cellStyle name="Migliaia 9 3 3 3" xfId="3451"/>
    <cellStyle name="Migliaia 9 3 3 4" xfId="6329"/>
    <cellStyle name="Migliaia 9 3 4" xfId="4413"/>
    <cellStyle name="Migliaia 9 3 4 2" xfId="6813"/>
    <cellStyle name="Migliaia 9 3 5" xfId="3449"/>
    <cellStyle name="Migliaia 9 3 6" xfId="6327"/>
    <cellStyle name="Migliaia 9 4" xfId="757"/>
    <cellStyle name="Migliaia 9 4 2" xfId="2484"/>
    <cellStyle name="Migliaia 9 4 2 2" xfId="4415"/>
    <cellStyle name="Migliaia 9 4 2 2 2" xfId="6815"/>
    <cellStyle name="Migliaia 9 4 2 3" xfId="5487"/>
    <cellStyle name="Migliaia 9 4 2 4" xfId="4414"/>
    <cellStyle name="Migliaia 9 4 2 5" xfId="6814"/>
    <cellStyle name="Migliaia 9 4 3" xfId="4416"/>
    <cellStyle name="Migliaia 9 4 3 2" xfId="6816"/>
    <cellStyle name="Migliaia 9 4 4" xfId="3452"/>
    <cellStyle name="Migliaia 9 4 5" xfId="6330"/>
    <cellStyle name="Migliaia 9 5" xfId="1978"/>
    <cellStyle name="Migliaia 9 5 2" xfId="3453"/>
    <cellStyle name="Migliaia 9 5 3" xfId="6331"/>
    <cellStyle name="Migliaia 9 6" xfId="3447"/>
    <cellStyle name="Migliaia 9 7" xfId="6325"/>
    <cellStyle name="Neutral" xfId="1691" builtinId="28" customBuiltin="1"/>
    <cellStyle name="Neutral 2" xfId="2152"/>
    <cellStyle name="Neutral 2 2" xfId="5488"/>
    <cellStyle name="Neutrale" xfId="758"/>
    <cellStyle name="Normal" xfId="0" builtinId="0"/>
    <cellStyle name="Normal 10" xfId="759"/>
    <cellStyle name="Normal 10 2" xfId="760"/>
    <cellStyle name="Normal 11" xfId="761"/>
    <cellStyle name="Normal 11 2" xfId="2153"/>
    <cellStyle name="Normal 11 2 2" xfId="4417"/>
    <cellStyle name="Normal 11 2 3" xfId="6817"/>
    <cellStyle name="Normal 11 3" xfId="5489"/>
    <cellStyle name="Normal 11 4" xfId="3697"/>
    <cellStyle name="Normal 11 5" xfId="6376"/>
    <cellStyle name="Normal 12" xfId="2154"/>
    <cellStyle name="Normal 12 2" xfId="2485"/>
    <cellStyle name="Normal 12 2 2" xfId="5490"/>
    <cellStyle name="Normal 12 2 3" xfId="6984"/>
    <cellStyle name="Normal 12 3" xfId="4418"/>
    <cellStyle name="Normal 13" xfId="2155"/>
    <cellStyle name="Normal 13 2" xfId="4419"/>
    <cellStyle name="Normal 14" xfId="2486"/>
    <cellStyle name="Normal 14 2" xfId="5491"/>
    <cellStyle name="Normal 14 3" xfId="4987"/>
    <cellStyle name="Normal 14 4" xfId="6834"/>
    <cellStyle name="Normal 15" xfId="2487"/>
    <cellStyle name="Normal 16" xfId="2488"/>
    <cellStyle name="Normal 16 2" xfId="2489"/>
    <cellStyle name="Normal 16 3" xfId="2490"/>
    <cellStyle name="Normal 16 3 2" xfId="5493"/>
    <cellStyle name="Normal 16 3 3" xfId="6986"/>
    <cellStyle name="Normal 16 4" xfId="5492"/>
    <cellStyle name="Normal 16 5" xfId="6985"/>
    <cellStyle name="Normal 17" xfId="2491"/>
    <cellStyle name="Normal 17 2" xfId="2492"/>
    <cellStyle name="Normal 18" xfId="2493"/>
    <cellStyle name="Normal 18 2" xfId="2494"/>
    <cellStyle name="Normal 19" xfId="2495"/>
    <cellStyle name="Normal 19 2" xfId="2496"/>
    <cellStyle name="Normal 19 3" xfId="2497"/>
    <cellStyle name="Normal 19 3 2" xfId="5495"/>
    <cellStyle name="Normal 19 3 3" xfId="6988"/>
    <cellStyle name="Normal 19 4" xfId="5494"/>
    <cellStyle name="Normal 19 5" xfId="6987"/>
    <cellStyle name="Normal 2" xfId="762"/>
    <cellStyle name="Normal 2 2" xfId="763"/>
    <cellStyle name="Normal 2 2 2" xfId="764"/>
    <cellStyle name="Normal 2 2 2 2" xfId="2157"/>
    <cellStyle name="Normal 2 2 2 2 2" xfId="2498"/>
    <cellStyle name="Normal 2 2 2 2 2 2" xfId="2499"/>
    <cellStyle name="Normal 2 2 2 2 2 2 2" xfId="5497"/>
    <cellStyle name="Normal 2 2 2 2 2 2 3" xfId="6990"/>
    <cellStyle name="Normal 2 2 2 2 2 3" xfId="5496"/>
    <cellStyle name="Normal 2 2 2 2 2 4" xfId="6989"/>
    <cellStyle name="Normal 2 2 2 2 3" xfId="2500"/>
    <cellStyle name="Normal 2 2 2 2 3 2" xfId="5498"/>
    <cellStyle name="Normal 2 2 2 2 3 3" xfId="6991"/>
    <cellStyle name="Normal 2 2 2 2 4" xfId="5499"/>
    <cellStyle name="Normal 2 2 2 2 4 2" xfId="6992"/>
    <cellStyle name="Normal 2 2 2 2 5" xfId="4421"/>
    <cellStyle name="Normal 2 2 2 3" xfId="2156"/>
    <cellStyle name="Normal 2 2 2 3 2" xfId="4422"/>
    <cellStyle name="Normal 2 2 2 4" xfId="4420"/>
    <cellStyle name="Normal 2 2 2 5" xfId="6818"/>
    <cellStyle name="Normal 2 2 3" xfId="765"/>
    <cellStyle name="Normal 2 2 3 2" xfId="2158"/>
    <cellStyle name="Normal 2 2 3 2 2" xfId="2501"/>
    <cellStyle name="Normal 2 2 3 2 2 2" xfId="5502"/>
    <cellStyle name="Normal 2 2 3 2 2 3" xfId="6995"/>
    <cellStyle name="Normal 2 2 3 2 3" xfId="5501"/>
    <cellStyle name="Normal 2 2 3 2 4" xfId="6994"/>
    <cellStyle name="Normal 2 2 3 3" xfId="2502"/>
    <cellStyle name="Normal 2 2 3 3 2" xfId="5503"/>
    <cellStyle name="Normal 2 2 3 3 3" xfId="6996"/>
    <cellStyle name="Normal 2 2 3 4" xfId="5500"/>
    <cellStyle name="Normal 2 2 3 5" xfId="6993"/>
    <cellStyle name="Normal 2 2 4" xfId="766"/>
    <cellStyle name="Normal 2 2 4 2" xfId="767"/>
    <cellStyle name="Normal 2 2 4 2 2" xfId="5505"/>
    <cellStyle name="Normal 2 2 4 2 3" xfId="6998"/>
    <cellStyle name="Normal 2 2 4 3" xfId="5504"/>
    <cellStyle name="Normal 2 2 4 4" xfId="6997"/>
    <cellStyle name="Normal 2 2 5" xfId="2503"/>
    <cellStyle name="Normal 2 2 5 2" xfId="5506"/>
    <cellStyle name="Normal 2 2 5 3" xfId="6999"/>
    <cellStyle name="Normal 2 3" xfId="768"/>
    <cellStyle name="Normal 2 3 2" xfId="4989"/>
    <cellStyle name="Normal 2 3 2 2" xfId="6835"/>
    <cellStyle name="Normal 2 3 3" xfId="3454"/>
    <cellStyle name="Normal 2 3 4" xfId="6332"/>
    <cellStyle name="Normal 2 4" xfId="769"/>
    <cellStyle name="Normal 2 4 2" xfId="2159"/>
    <cellStyle name="Normal 2 4 2 2" xfId="2504"/>
    <cellStyle name="Normal 2 4 2 2 2" xfId="5507"/>
    <cellStyle name="Normal 2 4 2 2 3" xfId="7000"/>
    <cellStyle name="Normal 2 4 2 3" xfId="5508"/>
    <cellStyle name="Normal 2 4 2 3 2" xfId="7001"/>
    <cellStyle name="Normal 2 4 2 4" xfId="4423"/>
    <cellStyle name="Normal 2 4 3" xfId="2505"/>
    <cellStyle name="Normal 2 4 3 2" xfId="5509"/>
    <cellStyle name="Normal 2 4 3 3" xfId="7002"/>
    <cellStyle name="Normal 2 5" xfId="770"/>
    <cellStyle name="Normal 2 5 2" xfId="2160"/>
    <cellStyle name="Normal 2 5 3" xfId="4424"/>
    <cellStyle name="Normal 2 6" xfId="5835"/>
    <cellStyle name="Normal 2_Plants" xfId="2506"/>
    <cellStyle name="Normal 20" xfId="2507"/>
    <cellStyle name="Normal 21" xfId="2508"/>
    <cellStyle name="Normal 22" xfId="2509"/>
    <cellStyle name="Normal 23" xfId="2510"/>
    <cellStyle name="Normal 24" xfId="2511"/>
    <cellStyle name="Normal 25" xfId="2512"/>
    <cellStyle name="Normal 26" xfId="2513"/>
    <cellStyle name="Normal 27" xfId="2514"/>
    <cellStyle name="Normal 28" xfId="2515"/>
    <cellStyle name="Normal 29" xfId="2516"/>
    <cellStyle name="Normal 29 2" xfId="2517"/>
    <cellStyle name="Normal 29 2 2" xfId="5511"/>
    <cellStyle name="Normal 29 2 3" xfId="7004"/>
    <cellStyle name="Normal 29 3" xfId="5510"/>
    <cellStyle name="Normal 29 4" xfId="7003"/>
    <cellStyle name="Normal 3" xfId="771"/>
    <cellStyle name="Normal 3 10" xfId="2518"/>
    <cellStyle name="Normal 3 11" xfId="2519"/>
    <cellStyle name="Normal 3 12" xfId="2520"/>
    <cellStyle name="Normal 3 13" xfId="2521"/>
    <cellStyle name="Normal 3 14" xfId="2522"/>
    <cellStyle name="Normal 3 15" xfId="2523"/>
    <cellStyle name="Normal 3 16" xfId="2524"/>
    <cellStyle name="Normal 3 16 2" xfId="5512"/>
    <cellStyle name="Normal 3 16 3" xfId="7005"/>
    <cellStyle name="Normal 3 17" xfId="5513"/>
    <cellStyle name="Normal 3 17 2" xfId="7006"/>
    <cellStyle name="Normal 3 18" xfId="3455"/>
    <cellStyle name="Normal 3 19" xfId="6333"/>
    <cellStyle name="Normal 3 2" xfId="772"/>
    <cellStyle name="Normal 3 2 2" xfId="773"/>
    <cellStyle name="Normal 3 2 2 2" xfId="2161"/>
    <cellStyle name="Normal 3 2 2 2 2" xfId="4426"/>
    <cellStyle name="Normal 3 2 2 3" xfId="2525"/>
    <cellStyle name="Normal 3 2 2 3 2" xfId="2526"/>
    <cellStyle name="Normal 3 2 2 3 2 2" xfId="5515"/>
    <cellStyle name="Normal 3 2 2 3 2 3" xfId="7008"/>
    <cellStyle name="Normal 3 2 2 3 3" xfId="5514"/>
    <cellStyle name="Normal 3 2 2 3 4" xfId="7007"/>
    <cellStyle name="Normal 3 2 2 4" xfId="2527"/>
    <cellStyle name="Normal 3 2 2 4 2" xfId="5516"/>
    <cellStyle name="Normal 3 2 2 4 3" xfId="7009"/>
    <cellStyle name="Normal 3 2 2 5" xfId="4425"/>
    <cellStyle name="Normal 3 2 2 6" xfId="6819"/>
    <cellStyle name="Normal 3 2 3" xfId="774"/>
    <cellStyle name="Normal 3 2 3 2" xfId="2528"/>
    <cellStyle name="Normal 3 2 3 2 2" xfId="2529"/>
    <cellStyle name="Normal 3 2 3 2 2 2" xfId="5518"/>
    <cellStyle name="Normal 3 2 3 2 2 3" xfId="7011"/>
    <cellStyle name="Normal 3 2 3 2 3" xfId="5517"/>
    <cellStyle name="Normal 3 2 3 2 4" xfId="7010"/>
    <cellStyle name="Normal 3 2 3 3" xfId="2530"/>
    <cellStyle name="Normal 3 2 3 3 2" xfId="5519"/>
    <cellStyle name="Normal 3 2 3 3 3" xfId="7012"/>
    <cellStyle name="Normal 3 2 3 4" xfId="5520"/>
    <cellStyle name="Normal 3 2 3 4 2" xfId="7013"/>
    <cellStyle name="Normal 3 2 3 5" xfId="4427"/>
    <cellStyle name="Normal 3 2 3 6" xfId="6820"/>
    <cellStyle name="Normal 3 2 4" xfId="1981"/>
    <cellStyle name="Normal 3 2 4 2" xfId="2531"/>
    <cellStyle name="Normal 3 2 4 2 2" xfId="5522"/>
    <cellStyle name="Normal 3 2 4 2 3" xfId="7015"/>
    <cellStyle name="Normal 3 2 4 3" xfId="5521"/>
    <cellStyle name="Normal 3 2 4 4" xfId="7014"/>
    <cellStyle name="Normal 3 2 5" xfId="2532"/>
    <cellStyle name="Normal 3 2 5 2" xfId="5523"/>
    <cellStyle name="Normal 3 2 5 3" xfId="7016"/>
    <cellStyle name="Normal 3 2 6" xfId="5524"/>
    <cellStyle name="Normal 3 2 6 2" xfId="7017"/>
    <cellStyle name="Normal 3 2 7" xfId="3456"/>
    <cellStyle name="Normal 3 2 8" xfId="6334"/>
    <cellStyle name="Normal 3 3" xfId="775"/>
    <cellStyle name="Normal 3 3 2" xfId="1982"/>
    <cellStyle name="Normal 3 3 2 2" xfId="2533"/>
    <cellStyle name="Normal 3 3 2 2 2" xfId="2534"/>
    <cellStyle name="Normal 3 3 2 2 2 2" xfId="5526"/>
    <cellStyle name="Normal 3 3 2 2 2 3" xfId="7019"/>
    <cellStyle name="Normal 3 3 2 2 3" xfId="5525"/>
    <cellStyle name="Normal 3 3 2 2 4" xfId="7018"/>
    <cellStyle name="Normal 3 3 2 3" xfId="2535"/>
    <cellStyle name="Normal 3 3 2 3 2" xfId="5527"/>
    <cellStyle name="Normal 3 3 2 3 3" xfId="7020"/>
    <cellStyle name="Normal 3 3 2 4" xfId="5528"/>
    <cellStyle name="Normal 3 3 2 4 2" xfId="7021"/>
    <cellStyle name="Normal 3 3 2 5" xfId="4428"/>
    <cellStyle name="Normal 3 3 2 6" xfId="6821"/>
    <cellStyle name="Normal 3 3 3" xfId="2536"/>
    <cellStyle name="Normal 3 3 3 2" xfId="2537"/>
    <cellStyle name="Normal 3 3 3 2 2" xfId="5530"/>
    <cellStyle name="Normal 3 3 3 2 3" xfId="7023"/>
    <cellStyle name="Normal 3 3 3 3" xfId="5529"/>
    <cellStyle name="Normal 3 3 3 4" xfId="7022"/>
    <cellStyle name="Normal 3 3 4" xfId="2538"/>
    <cellStyle name="Normal 3 3 4 2" xfId="5531"/>
    <cellStyle name="Normal 3 3 4 3" xfId="7024"/>
    <cellStyle name="Normal 3 3 5" xfId="5532"/>
    <cellStyle name="Normal 3 3 5 2" xfId="7025"/>
    <cellStyle name="Normal 3 3 6" xfId="3457"/>
    <cellStyle name="Normal 3 3 7" xfId="6335"/>
    <cellStyle name="Normal 3 4" xfId="776"/>
    <cellStyle name="Normal 3 4 2" xfId="2539"/>
    <cellStyle name="Normal 3 5" xfId="777"/>
    <cellStyle name="Normal 3 6" xfId="778"/>
    <cellStyle name="Normal 3 6 2" xfId="2540"/>
    <cellStyle name="Normal 3 6 2 2" xfId="5534"/>
    <cellStyle name="Normal 3 6 2 3" xfId="7027"/>
    <cellStyle name="Normal 3 6 3" xfId="5533"/>
    <cellStyle name="Normal 3 6 4" xfId="7026"/>
    <cellStyle name="Normal 3 7" xfId="2541"/>
    <cellStyle name="Normal 3 8" xfId="2542"/>
    <cellStyle name="Normal 3 9" xfId="2543"/>
    <cellStyle name="Normal 30" xfId="5535"/>
    <cellStyle name="Normal 30 2" xfId="7028"/>
    <cellStyle name="Normal 31" xfId="2544"/>
    <cellStyle name="Normal 32" xfId="2545"/>
    <cellStyle name="Normal 33" xfId="2546"/>
    <cellStyle name="Normal 34" xfId="2547"/>
    <cellStyle name="Normal 35" xfId="5827"/>
    <cellStyle name="Normal 36" xfId="5828"/>
    <cellStyle name="Normal 37" xfId="5829"/>
    <cellStyle name="Normal 38" xfId="5830"/>
    <cellStyle name="Normal 39" xfId="5831"/>
    <cellStyle name="Normal 4" xfId="779"/>
    <cellStyle name="Normal 4 10" xfId="2548"/>
    <cellStyle name="Normal 4 11" xfId="2549"/>
    <cellStyle name="Normal 4 12" xfId="2550"/>
    <cellStyle name="Normal 4 13" xfId="2551"/>
    <cellStyle name="Normal 4 14" xfId="2552"/>
    <cellStyle name="Normal 4 15" xfId="2553"/>
    <cellStyle name="Normal 4 2" xfId="780"/>
    <cellStyle name="Normal 4 2 2" xfId="2162"/>
    <cellStyle name="Normal 4 2 2 2" xfId="4429"/>
    <cellStyle name="Normal 4 3" xfId="781"/>
    <cellStyle name="Normal 4 3 2" xfId="2163"/>
    <cellStyle name="Normal 4 4" xfId="1983"/>
    <cellStyle name="Normal 4 4 2" xfId="5536"/>
    <cellStyle name="Normal 4 5" xfId="2554"/>
    <cellStyle name="Normal 4 6" xfId="2555"/>
    <cellStyle name="Normal 4 7" xfId="2556"/>
    <cellStyle name="Normal 4 8" xfId="2557"/>
    <cellStyle name="Normal 4 9" xfId="2558"/>
    <cellStyle name="Normal 40" xfId="5832"/>
    <cellStyle name="Normal 41" xfId="5834"/>
    <cellStyle name="Normal 41 2" xfId="7074"/>
    <cellStyle name="Normal 5" xfId="782"/>
    <cellStyle name="Normal 5 2" xfId="783"/>
    <cellStyle name="Normal 5 2 2" xfId="784"/>
    <cellStyle name="Normal 5 2 2 2" xfId="785"/>
    <cellStyle name="Normal 5 2 2 3" xfId="2559"/>
    <cellStyle name="Normal 5 2 3" xfId="2164"/>
    <cellStyle name="Normal 5 2 3 2" xfId="2560"/>
    <cellStyle name="Normal 5 3" xfId="2165"/>
    <cellStyle name="Normal 5 3 2" xfId="5537"/>
    <cellStyle name="Normal 5 4" xfId="2008"/>
    <cellStyle name="Normal 6" xfId="786"/>
    <cellStyle name="Normal 6 2" xfId="787"/>
    <cellStyle name="Normal 6 2 2" xfId="2167"/>
    <cellStyle name="Normal 6 2 2 2" xfId="4431"/>
    <cellStyle name="Normal 6 2 3" xfId="2561"/>
    <cellStyle name="Normal 6 2 3 2" xfId="2562"/>
    <cellStyle name="Normal 6 2 3 2 2" xfId="5539"/>
    <cellStyle name="Normal 6 2 3 2 3" xfId="7030"/>
    <cellStyle name="Normal 6 2 3 3" xfId="5538"/>
    <cellStyle name="Normal 6 2 3 4" xfId="7029"/>
    <cellStyle name="Normal 6 2 4" xfId="2563"/>
    <cellStyle name="Normal 6 2 4 2" xfId="5540"/>
    <cellStyle name="Normal 6 2 4 3" xfId="7031"/>
    <cellStyle name="Normal 6 2 5" xfId="4430"/>
    <cellStyle name="Normal 6 2 6" xfId="6822"/>
    <cellStyle name="Normal 6 3" xfId="788"/>
    <cellStyle name="Normal 6 3 2" xfId="2168"/>
    <cellStyle name="Normal 6 3 2 2" xfId="2564"/>
    <cellStyle name="Normal 6 3 2 2 2" xfId="2565"/>
    <cellStyle name="Normal 6 3 2 2 2 2" xfId="5543"/>
    <cellStyle name="Normal 6 3 2 2 2 3" xfId="7034"/>
    <cellStyle name="Normal 6 3 2 2 3" xfId="5542"/>
    <cellStyle name="Normal 6 3 2 2 4" xfId="7033"/>
    <cellStyle name="Normal 6 3 2 3" xfId="2566"/>
    <cellStyle name="Normal 6 3 2 3 2" xfId="5544"/>
    <cellStyle name="Normal 6 3 2 3 3" xfId="7035"/>
    <cellStyle name="Normal 6 3 2 4" xfId="5541"/>
    <cellStyle name="Normal 6 3 2 5" xfId="7032"/>
    <cellStyle name="Normal 6 3 3" xfId="5545"/>
    <cellStyle name="Normal 6 3 3 2" xfId="7036"/>
    <cellStyle name="Normal 6 3 4" xfId="4432"/>
    <cellStyle name="Normal 6 3 5" xfId="6823"/>
    <cellStyle name="Normal 6 4" xfId="2166"/>
    <cellStyle name="Normal 6 4 2" xfId="2567"/>
    <cellStyle name="Normal 6 4 2 2" xfId="5547"/>
    <cellStyle name="Normal 6 4 2 3" xfId="7038"/>
    <cellStyle name="Normal 6 4 3" xfId="5546"/>
    <cellStyle name="Normal 6 4 4" xfId="7037"/>
    <cellStyle name="Normal 6 5" xfId="2568"/>
    <cellStyle name="Normal 6 5 2" xfId="5548"/>
    <cellStyle name="Normal 6 5 3" xfId="7039"/>
    <cellStyle name="Normal 6 6" xfId="5549"/>
    <cellStyle name="Normal 6 6 2" xfId="7040"/>
    <cellStyle name="Normal 6 7" xfId="3458"/>
    <cellStyle name="Normal 6 8" xfId="6336"/>
    <cellStyle name="Normal 7" xfId="789"/>
    <cellStyle name="Normal 7 2" xfId="790"/>
    <cellStyle name="Normal 7 2 2" xfId="2170"/>
    <cellStyle name="Normal 7 3" xfId="791"/>
    <cellStyle name="Normal 7 3 2" xfId="2569"/>
    <cellStyle name="Normal 7 3 2 2" xfId="2570"/>
    <cellStyle name="Normal 7 3 2 2 2" xfId="5551"/>
    <cellStyle name="Normal 7 3 2 2 3" xfId="7042"/>
    <cellStyle name="Normal 7 3 2 3" xfId="5550"/>
    <cellStyle name="Normal 7 3 2 4" xfId="7041"/>
    <cellStyle name="Normal 7 3 3" xfId="2571"/>
    <cellStyle name="Normal 7 3 3 2" xfId="5552"/>
    <cellStyle name="Normal 7 3 3 3" xfId="7043"/>
    <cellStyle name="Normal 7 4" xfId="2169"/>
    <cellStyle name="Normal 8" xfId="792"/>
    <cellStyle name="Normal 8 2" xfId="793"/>
    <cellStyle name="Normal 8 2 2" xfId="2572"/>
    <cellStyle name="Normal 8 2 2 2" xfId="2573"/>
    <cellStyle name="Normal 8 2 2 2 2" xfId="2574"/>
    <cellStyle name="Normal 8 2 2 2 2 2" xfId="5554"/>
    <cellStyle name="Normal 8 2 2 2 2 3" xfId="7045"/>
    <cellStyle name="Normal 8 2 2 2 3" xfId="5553"/>
    <cellStyle name="Normal 8 2 2 2 4" xfId="7044"/>
    <cellStyle name="Normal 8 2 2 3" xfId="2575"/>
    <cellStyle name="Normal 8 2 2 3 2" xfId="5555"/>
    <cellStyle name="Normal 8 2 2 3 3" xfId="7046"/>
    <cellStyle name="Normal 8 2 2 4" xfId="5556"/>
    <cellStyle name="Normal 8 2 2 4 2" xfId="7047"/>
    <cellStyle name="Normal 8 2 2 5" xfId="4434"/>
    <cellStyle name="Normal 8 2 2 6" xfId="6825"/>
    <cellStyle name="Normal 8 2 3" xfId="5557"/>
    <cellStyle name="Normal 8 2 3 2" xfId="7048"/>
    <cellStyle name="Normal 8 2 4" xfId="4433"/>
    <cellStyle name="Normal 8 2 5" xfId="6824"/>
    <cellStyle name="Normal 8 3" xfId="2576"/>
    <cellStyle name="Normal 8 3 2" xfId="5558"/>
    <cellStyle name="Normal 8 4" xfId="5559"/>
    <cellStyle name="Normal 8 5" xfId="5560"/>
    <cellStyle name="Normal 8 5 2" xfId="7049"/>
    <cellStyle name="Normal 9" xfId="794"/>
    <cellStyle name="Normal 9 2" xfId="2171"/>
    <cellStyle name="Normal 9 2 2" xfId="2577"/>
    <cellStyle name="Normal 9 2 2 2" xfId="5562"/>
    <cellStyle name="Normal 9 2 2 3" xfId="7051"/>
    <cellStyle name="Normal 9 2 3" xfId="5561"/>
    <cellStyle name="Normal 9 2 4" xfId="7050"/>
    <cellStyle name="Normal 9 3" xfId="5563"/>
    <cellStyle name="Normal 9 4" xfId="3459"/>
    <cellStyle name="Normal GHG Numbers (0.00)" xfId="795"/>
    <cellStyle name="Normal GHG Numbers (0.00) 2" xfId="796"/>
    <cellStyle name="Normal GHG Numbers (0.00) 2 2" xfId="5564"/>
    <cellStyle name="Normal GHG Numbers (0.00) 3" xfId="797"/>
    <cellStyle name="Normal GHG Numbers (0.00) 4" xfId="5565"/>
    <cellStyle name="Normal GHG Textfiels Bold" xfId="798"/>
    <cellStyle name="Normal GHG-Shade" xfId="799"/>
    <cellStyle name="Normal GHG-Shade 2" xfId="4435"/>
    <cellStyle name="Normale 10" xfId="800"/>
    <cellStyle name="Normale 10 2" xfId="801"/>
    <cellStyle name="Normale 10 2 2" xfId="802"/>
    <cellStyle name="Normale 10 3" xfId="803"/>
    <cellStyle name="Normale 10 3 2" xfId="804"/>
    <cellStyle name="Normale 10 4" xfId="805"/>
    <cellStyle name="Normale 10_EDEN industria 2008 rev" xfId="806"/>
    <cellStyle name="Normale 11" xfId="807"/>
    <cellStyle name="Normale 11 2" xfId="808"/>
    <cellStyle name="Normale 11 2 2" xfId="809"/>
    <cellStyle name="Normale 11 3" xfId="810"/>
    <cellStyle name="Normale 11 3 2" xfId="811"/>
    <cellStyle name="Normale 11 4" xfId="812"/>
    <cellStyle name="Normale 11_EDEN industria 2008 rev" xfId="813"/>
    <cellStyle name="Normale 12" xfId="814"/>
    <cellStyle name="Normale 12 2" xfId="815"/>
    <cellStyle name="Normale 12 2 2" xfId="816"/>
    <cellStyle name="Normale 12 3" xfId="817"/>
    <cellStyle name="Normale 12 3 2" xfId="818"/>
    <cellStyle name="Normale 12 4" xfId="819"/>
    <cellStyle name="Normale 12_EDEN industria 2008 rev" xfId="820"/>
    <cellStyle name="Normale 13" xfId="821"/>
    <cellStyle name="Normale 13 2" xfId="822"/>
    <cellStyle name="Normale 13 2 2" xfId="823"/>
    <cellStyle name="Normale 13 3" xfId="824"/>
    <cellStyle name="Normale 13 3 2" xfId="825"/>
    <cellStyle name="Normale 13 4" xfId="826"/>
    <cellStyle name="Normale 13_EDEN industria 2008 rev" xfId="827"/>
    <cellStyle name="Normale 14" xfId="828"/>
    <cellStyle name="Normale 14 2" xfId="829"/>
    <cellStyle name="Normale 14 2 2" xfId="830"/>
    <cellStyle name="Normale 14 3" xfId="831"/>
    <cellStyle name="Normale 14 3 2" xfId="832"/>
    <cellStyle name="Normale 14 4" xfId="833"/>
    <cellStyle name="Normale 14_EDEN industria 2008 rev" xfId="834"/>
    <cellStyle name="Normale 15" xfId="835"/>
    <cellStyle name="Normale 15 2" xfId="836"/>
    <cellStyle name="Normale 15 2 2" xfId="837"/>
    <cellStyle name="Normale 15 3" xfId="838"/>
    <cellStyle name="Normale 15 3 2" xfId="839"/>
    <cellStyle name="Normale 15 4" xfId="840"/>
    <cellStyle name="Normale 15_EDEN industria 2008 rev" xfId="841"/>
    <cellStyle name="Normale 16" xfId="842"/>
    <cellStyle name="Normale 16 2" xfId="843"/>
    <cellStyle name="Normale 17" xfId="844"/>
    <cellStyle name="Normale 17 2" xfId="845"/>
    <cellStyle name="Normale 18" xfId="846"/>
    <cellStyle name="Normale 18 2" xfId="847"/>
    <cellStyle name="Normale 19" xfId="848"/>
    <cellStyle name="Normale 19 2" xfId="849"/>
    <cellStyle name="Normale 2" xfId="850"/>
    <cellStyle name="Normale 2 2" xfId="851"/>
    <cellStyle name="Normale 2 2 2" xfId="852"/>
    <cellStyle name="Normale 2 3" xfId="853"/>
    <cellStyle name="Normale 2_EDEN industria 2008 rev" xfId="854"/>
    <cellStyle name="Normale 20" xfId="855"/>
    <cellStyle name="Normale 20 2" xfId="856"/>
    <cellStyle name="Normale 21" xfId="857"/>
    <cellStyle name="Normale 21 2" xfId="858"/>
    <cellStyle name="Normale 22" xfId="859"/>
    <cellStyle name="Normale 22 2" xfId="860"/>
    <cellStyle name="Normale 23" xfId="861"/>
    <cellStyle name="Normale 23 2" xfId="862"/>
    <cellStyle name="Normale 24" xfId="863"/>
    <cellStyle name="Normale 24 2" xfId="864"/>
    <cellStyle name="Normale 25" xfId="865"/>
    <cellStyle name="Normale 25 2" xfId="866"/>
    <cellStyle name="Normale 26" xfId="867"/>
    <cellStyle name="Normale 26 2" xfId="868"/>
    <cellStyle name="Normale 27" xfId="869"/>
    <cellStyle name="Normale 27 2" xfId="870"/>
    <cellStyle name="Normale 28" xfId="871"/>
    <cellStyle name="Normale 28 2" xfId="872"/>
    <cellStyle name="Normale 29" xfId="873"/>
    <cellStyle name="Normale 29 2" xfId="874"/>
    <cellStyle name="Normale 3" xfId="875"/>
    <cellStyle name="Normale 3 2" xfId="876"/>
    <cellStyle name="Normale 3 2 2" xfId="877"/>
    <cellStyle name="Normale 3 3" xfId="878"/>
    <cellStyle name="Normale 3 3 2" xfId="879"/>
    <cellStyle name="Normale 3 4" xfId="880"/>
    <cellStyle name="Normale 3_EDEN industria 2008 rev" xfId="881"/>
    <cellStyle name="Normale 30" xfId="882"/>
    <cellStyle name="Normale 30 2" xfId="883"/>
    <cellStyle name="Normale 31" xfId="884"/>
    <cellStyle name="Normale 31 2" xfId="885"/>
    <cellStyle name="Normale 32" xfId="886"/>
    <cellStyle name="Normale 32 2" xfId="887"/>
    <cellStyle name="Normale 33" xfId="888"/>
    <cellStyle name="Normale 33 2" xfId="889"/>
    <cellStyle name="Normale 34" xfId="890"/>
    <cellStyle name="Normale 34 2" xfId="891"/>
    <cellStyle name="Normale 35" xfId="892"/>
    <cellStyle name="Normale 35 2" xfId="893"/>
    <cellStyle name="Normale 36" xfId="894"/>
    <cellStyle name="Normale 36 2" xfId="895"/>
    <cellStyle name="Normale 37" xfId="896"/>
    <cellStyle name="Normale 37 2" xfId="897"/>
    <cellStyle name="Normale 38" xfId="898"/>
    <cellStyle name="Normale 38 2" xfId="899"/>
    <cellStyle name="Normale 39" xfId="900"/>
    <cellStyle name="Normale 39 2" xfId="901"/>
    <cellStyle name="Normale 4" xfId="902"/>
    <cellStyle name="Normale 4 2" xfId="903"/>
    <cellStyle name="Normale 4 2 2" xfId="904"/>
    <cellStyle name="Normale 4 3" xfId="905"/>
    <cellStyle name="Normale 4 3 2" xfId="906"/>
    <cellStyle name="Normale 4 4" xfId="907"/>
    <cellStyle name="Normale 4_EDEN industria 2008 rev" xfId="908"/>
    <cellStyle name="Normale 40" xfId="909"/>
    <cellStyle name="Normale 40 2" xfId="910"/>
    <cellStyle name="Normale 41" xfId="911"/>
    <cellStyle name="Normale 41 2" xfId="912"/>
    <cellStyle name="Normale 42" xfId="913"/>
    <cellStyle name="Normale 42 2" xfId="914"/>
    <cellStyle name="Normale 43" xfId="915"/>
    <cellStyle name="Normale 43 2" xfId="916"/>
    <cellStyle name="Normale 44" xfId="917"/>
    <cellStyle name="Normale 44 2" xfId="918"/>
    <cellStyle name="Normale 45" xfId="919"/>
    <cellStyle name="Normale 45 2" xfId="920"/>
    <cellStyle name="Normale 46" xfId="921"/>
    <cellStyle name="Normale 46 2" xfId="922"/>
    <cellStyle name="Normale 47" xfId="923"/>
    <cellStyle name="Normale 47 2" xfId="924"/>
    <cellStyle name="Normale 48" xfId="925"/>
    <cellStyle name="Normale 48 2" xfId="926"/>
    <cellStyle name="Normale 49" xfId="927"/>
    <cellStyle name="Normale 49 2" xfId="928"/>
    <cellStyle name="Normale 5" xfId="929"/>
    <cellStyle name="Normale 5 2" xfId="930"/>
    <cellStyle name="Normale 5 2 2" xfId="931"/>
    <cellStyle name="Normale 5 3" xfId="932"/>
    <cellStyle name="Normale 5 3 2" xfId="933"/>
    <cellStyle name="Normale 5 4" xfId="934"/>
    <cellStyle name="Normale 5_EDEN industria 2008 rev" xfId="935"/>
    <cellStyle name="Normale 50" xfId="936"/>
    <cellStyle name="Normale 50 2" xfId="937"/>
    <cellStyle name="Normale 51" xfId="938"/>
    <cellStyle name="Normale 51 2" xfId="939"/>
    <cellStyle name="Normale 52" xfId="940"/>
    <cellStyle name="Normale 52 2" xfId="941"/>
    <cellStyle name="Normale 53" xfId="942"/>
    <cellStyle name="Normale 53 2" xfId="943"/>
    <cellStyle name="Normale 54" xfId="944"/>
    <cellStyle name="Normale 54 2" xfId="945"/>
    <cellStyle name="Normale 55" xfId="946"/>
    <cellStyle name="Normale 55 2" xfId="947"/>
    <cellStyle name="Normale 56" xfId="948"/>
    <cellStyle name="Normale 56 2" xfId="949"/>
    <cellStyle name="Normale 57" xfId="950"/>
    <cellStyle name="Normale 57 2" xfId="951"/>
    <cellStyle name="Normale 58" xfId="952"/>
    <cellStyle name="Normale 58 2" xfId="953"/>
    <cellStyle name="Normale 59" xfId="954"/>
    <cellStyle name="Normale 59 2" xfId="955"/>
    <cellStyle name="Normale 6" xfId="956"/>
    <cellStyle name="Normale 6 2" xfId="957"/>
    <cellStyle name="Normale 6 2 2" xfId="958"/>
    <cellStyle name="Normale 6 3" xfId="959"/>
    <cellStyle name="Normale 6 3 2" xfId="960"/>
    <cellStyle name="Normale 6 4" xfId="961"/>
    <cellStyle name="Normale 6_EDEN industria 2008 rev" xfId="962"/>
    <cellStyle name="Normale 60" xfId="963"/>
    <cellStyle name="Normale 60 2" xfId="964"/>
    <cellStyle name="Normale 61" xfId="965"/>
    <cellStyle name="Normale 61 2" xfId="966"/>
    <cellStyle name="Normale 62" xfId="967"/>
    <cellStyle name="Normale 62 2" xfId="968"/>
    <cellStyle name="Normale 63" xfId="969"/>
    <cellStyle name="Normale 63 2" xfId="970"/>
    <cellStyle name="Normale 64" xfId="971"/>
    <cellStyle name="Normale 64 2" xfId="972"/>
    <cellStyle name="Normale 65" xfId="973"/>
    <cellStyle name="Normale 65 2" xfId="974"/>
    <cellStyle name="Normale 7" xfId="975"/>
    <cellStyle name="Normale 7 2" xfId="976"/>
    <cellStyle name="Normale 7 2 2" xfId="977"/>
    <cellStyle name="Normale 7 3" xfId="978"/>
    <cellStyle name="Normale 7 3 2" xfId="979"/>
    <cellStyle name="Normale 7 4" xfId="980"/>
    <cellStyle name="Normale 7_EDEN industria 2008 rev" xfId="981"/>
    <cellStyle name="Normale 8" xfId="982"/>
    <cellStyle name="Normale 8 2" xfId="983"/>
    <cellStyle name="Normale 8 2 2" xfId="984"/>
    <cellStyle name="Normale 8 3" xfId="985"/>
    <cellStyle name="Normale 8 3 2" xfId="986"/>
    <cellStyle name="Normale 8 4" xfId="987"/>
    <cellStyle name="Normale 8_EDEN industria 2008 rev" xfId="988"/>
    <cellStyle name="Normale 9" xfId="989"/>
    <cellStyle name="Normale 9 2" xfId="990"/>
    <cellStyle name="Normale 9 2 2" xfId="991"/>
    <cellStyle name="Normale 9 3" xfId="992"/>
    <cellStyle name="Normale 9 3 2" xfId="993"/>
    <cellStyle name="Normale 9 4" xfId="994"/>
    <cellStyle name="Normale 9_EDEN industria 2008 rev" xfId="995"/>
    <cellStyle name="Normale_B2020" xfId="996"/>
    <cellStyle name="Nota" xfId="997"/>
    <cellStyle name="Nota 10" xfId="3460"/>
    <cellStyle name="Nota 10 2" xfId="6337"/>
    <cellStyle name="Nota 11" xfId="5566"/>
    <cellStyle name="Nota 11 2" xfId="7087"/>
    <cellStyle name="Nota 2" xfId="998"/>
    <cellStyle name="Nota 2 2" xfId="999"/>
    <cellStyle name="Nota 2 2 2" xfId="5567"/>
    <cellStyle name="Nota 2 2 2 2" xfId="7088"/>
    <cellStyle name="Nota 2 3" xfId="1984"/>
    <cellStyle name="Nota 2 3 2" xfId="6338"/>
    <cellStyle name="Nota 2 4" xfId="1985"/>
    <cellStyle name="Nota 2 4 2" xfId="6339"/>
    <cellStyle name="Nota 2 5" xfId="1986"/>
    <cellStyle name="Nota 2 5 2" xfId="6340"/>
    <cellStyle name="Nota 2 6" xfId="3461"/>
    <cellStyle name="Nota 2 6 2" xfId="6341"/>
    <cellStyle name="Nota 2 7" xfId="5568"/>
    <cellStyle name="Nota 2 7 2" xfId="7089"/>
    <cellStyle name="Nota 3" xfId="1000"/>
    <cellStyle name="Nota 3 2" xfId="1001"/>
    <cellStyle name="Nota 3 2 2" xfId="1002"/>
    <cellStyle name="Nota 3 2 2 2" xfId="2578"/>
    <cellStyle name="Nota 3 2 2 2 2" xfId="5569"/>
    <cellStyle name="Nota 3 2 2 2 3" xfId="7090"/>
    <cellStyle name="Nota 3 2 2 3" xfId="5570"/>
    <cellStyle name="Nota 3 2 2 3 2" xfId="7091"/>
    <cellStyle name="Nota 3 2 3" xfId="2579"/>
    <cellStyle name="Nota 3 2 3 2" xfId="5571"/>
    <cellStyle name="Nota 3 2 3 2 2" xfId="7092"/>
    <cellStyle name="Nota 3 2 3 3" xfId="3462"/>
    <cellStyle name="Nota 3 2 3 4" xfId="6342"/>
    <cellStyle name="Nota 3 2 4" xfId="3463"/>
    <cellStyle name="Nota 3 2 4 2" xfId="6343"/>
    <cellStyle name="Nota 3 2 5" xfId="3464"/>
    <cellStyle name="Nota 3 2 5 2" xfId="6344"/>
    <cellStyle name="Nota 3 2 6" xfId="3465"/>
    <cellStyle name="Nota 3 2 6 2" xfId="6345"/>
    <cellStyle name="Nota 3 2 7" xfId="5572"/>
    <cellStyle name="Nota 3 2 7 2" xfId="7093"/>
    <cellStyle name="Nota 3 3" xfId="1987"/>
    <cellStyle name="Nota 3 3 2" xfId="4436"/>
    <cellStyle name="Nota 3 3 2 2" xfId="6826"/>
    <cellStyle name="Nota 3 3 2 3" xfId="6862"/>
    <cellStyle name="Nota 3 3 3" xfId="5573"/>
    <cellStyle name="Nota 3 3 3 2" xfId="7094"/>
    <cellStyle name="Nota 3 4" xfId="1988"/>
    <cellStyle name="Nota 3 4 2" xfId="6346"/>
    <cellStyle name="Nota 3 5" xfId="1989"/>
    <cellStyle name="Nota 3 5 2" xfId="6347"/>
    <cellStyle name="Nota 3 6" xfId="3466"/>
    <cellStyle name="Nota 3 6 2" xfId="6348"/>
    <cellStyle name="Nota 3 7" xfId="3467"/>
    <cellStyle name="Nota 3 7 2" xfId="6349"/>
    <cellStyle name="Nota 3 8" xfId="5574"/>
    <cellStyle name="Nota 3 8 2" xfId="7095"/>
    <cellStyle name="Nota 4" xfId="1003"/>
    <cellStyle name="Nota 4 2" xfId="2580"/>
    <cellStyle name="Nota 4 2 2" xfId="2581"/>
    <cellStyle name="Nota 4 2 2 2" xfId="5575"/>
    <cellStyle name="Nota 4 2 2 2 2" xfId="7096"/>
    <cellStyle name="Nota 4 2 2 3" xfId="4437"/>
    <cellStyle name="Nota 4 2 2 4" xfId="6827"/>
    <cellStyle name="Nota 4 2 2 5" xfId="5844"/>
    <cellStyle name="Nota 4 2 3" xfId="5576"/>
    <cellStyle name="Nota 4 2 3 2" xfId="7097"/>
    <cellStyle name="Nota 4 3" xfId="2582"/>
    <cellStyle name="Nota 4 3 2" xfId="5577"/>
    <cellStyle name="Nota 4 3 2 2" xfId="7098"/>
    <cellStyle name="Nota 4 4" xfId="3468"/>
    <cellStyle name="Nota 4 4 2" xfId="6350"/>
    <cellStyle name="Nota 4 5" xfId="3469"/>
    <cellStyle name="Nota 4 5 2" xfId="6351"/>
    <cellStyle name="Nota 4 6" xfId="3470"/>
    <cellStyle name="Nota 4 6 2" xfId="6352"/>
    <cellStyle name="Nota 4 7" xfId="5578"/>
    <cellStyle name="Nota 4 7 2" xfId="7099"/>
    <cellStyle name="Nota 5" xfId="1004"/>
    <cellStyle name="Nota 5 2" xfId="2583"/>
    <cellStyle name="Nota 5 2 2" xfId="5579"/>
    <cellStyle name="Nota 5 2 2 2" xfId="7100"/>
    <cellStyle name="Nota 5 3" xfId="3471"/>
    <cellStyle name="Nota 5 3 2" xfId="6353"/>
    <cellStyle name="Nota 5 4" xfId="3472"/>
    <cellStyle name="Nota 5 4 2" xfId="6354"/>
    <cellStyle name="Nota 5 5" xfId="3473"/>
    <cellStyle name="Nota 5 5 2" xfId="6355"/>
    <cellStyle name="Nota 5 6" xfId="3474"/>
    <cellStyle name="Nota 5 6 2" xfId="6356"/>
    <cellStyle name="Nota 5 7" xfId="5580"/>
    <cellStyle name="Nota 5 7 2" xfId="7101"/>
    <cellStyle name="Nota 6" xfId="2584"/>
    <cellStyle name="Nota 6 2" xfId="5581"/>
    <cellStyle name="Nota 6 2 2" xfId="7102"/>
    <cellStyle name="Nota 7" xfId="3475"/>
    <cellStyle name="Nota 7 2" xfId="6357"/>
    <cellStyle name="Nota 8" xfId="3476"/>
    <cellStyle name="Nota 8 2" xfId="6358"/>
    <cellStyle name="Nota 9" xfId="3477"/>
    <cellStyle name="Nota 9 2" xfId="6359"/>
    <cellStyle name="Note 2" xfId="1990"/>
    <cellStyle name="Note 2 2" xfId="2585"/>
    <cellStyle name="Note 2 2 2" xfId="2586"/>
    <cellStyle name="Note 2 2 2 2" xfId="5584"/>
    <cellStyle name="Note 2 2 2 3" xfId="7054"/>
    <cellStyle name="Note 2 2 3" xfId="5583"/>
    <cellStyle name="Note 2 2 4" xfId="7053"/>
    <cellStyle name="Note 2 3" xfId="2587"/>
    <cellStyle name="Note 2 3 2" xfId="5585"/>
    <cellStyle name="Note 2 3 3" xfId="7055"/>
    <cellStyle name="Note 2 4" xfId="5582"/>
    <cellStyle name="Note 2 5" xfId="7052"/>
    <cellStyle name="Nuovo" xfId="1005"/>
    <cellStyle name="Nuovo 10" xfId="1006"/>
    <cellStyle name="Nuovo 10 2" xfId="1007"/>
    <cellStyle name="Nuovo 10 2 2" xfId="4438"/>
    <cellStyle name="Nuovo 10 3" xfId="1008"/>
    <cellStyle name="Nuovo 10 3 2" xfId="1009"/>
    <cellStyle name="Nuovo 10 3 2 2" xfId="1010"/>
    <cellStyle name="Nuovo 10 3 2 2 2" xfId="5586"/>
    <cellStyle name="Nuovo 10 3 2 3" xfId="5587"/>
    <cellStyle name="Nuovo 10 3 2 4" xfId="3478"/>
    <cellStyle name="Nuovo 10 3 3" xfId="3479"/>
    <cellStyle name="Nuovo 10 3 3 2" xfId="4439"/>
    <cellStyle name="Nuovo 10 3 4" xfId="4440"/>
    <cellStyle name="Nuovo 10 4" xfId="1011"/>
    <cellStyle name="Nuovo 10 4 2" xfId="2588"/>
    <cellStyle name="Nuovo 10 4 2 2" xfId="4441"/>
    <cellStyle name="Nuovo 10 4 3" xfId="4442"/>
    <cellStyle name="Nuovo 10 5" xfId="2589"/>
    <cellStyle name="Nuovo 11" xfId="1012"/>
    <cellStyle name="Nuovo 11 2" xfId="1013"/>
    <cellStyle name="Nuovo 11 2 2" xfId="4443"/>
    <cellStyle name="Nuovo 11 3" xfId="1014"/>
    <cellStyle name="Nuovo 11 3 2" xfId="1015"/>
    <cellStyle name="Nuovo 11 3 2 2" xfId="1016"/>
    <cellStyle name="Nuovo 11 3 2 2 2" xfId="5588"/>
    <cellStyle name="Nuovo 11 3 2 3" xfId="5589"/>
    <cellStyle name="Nuovo 11 3 2 4" xfId="3480"/>
    <cellStyle name="Nuovo 11 3 3" xfId="3481"/>
    <cellStyle name="Nuovo 11 3 3 2" xfId="4444"/>
    <cellStyle name="Nuovo 11 3 4" xfId="4445"/>
    <cellStyle name="Nuovo 11 4" xfId="1017"/>
    <cellStyle name="Nuovo 11 4 2" xfId="2590"/>
    <cellStyle name="Nuovo 11 4 2 2" xfId="4446"/>
    <cellStyle name="Nuovo 11 4 3" xfId="4447"/>
    <cellStyle name="Nuovo 11 5" xfId="2591"/>
    <cellStyle name="Nuovo 12" xfId="1018"/>
    <cellStyle name="Nuovo 12 2" xfId="1019"/>
    <cellStyle name="Nuovo 12 2 2" xfId="4448"/>
    <cellStyle name="Nuovo 12 3" xfId="1020"/>
    <cellStyle name="Nuovo 12 3 2" xfId="1021"/>
    <cellStyle name="Nuovo 12 3 2 2" xfId="1022"/>
    <cellStyle name="Nuovo 12 3 2 2 2" xfId="5590"/>
    <cellStyle name="Nuovo 12 3 2 3" xfId="5591"/>
    <cellStyle name="Nuovo 12 3 2 4" xfId="3482"/>
    <cellStyle name="Nuovo 12 3 3" xfId="3483"/>
    <cellStyle name="Nuovo 12 3 3 2" xfId="4449"/>
    <cellStyle name="Nuovo 12 3 4" xfId="4450"/>
    <cellStyle name="Nuovo 12 4" xfId="1023"/>
    <cellStyle name="Nuovo 12 4 2" xfId="2592"/>
    <cellStyle name="Nuovo 12 4 2 2" xfId="4451"/>
    <cellStyle name="Nuovo 12 4 3" xfId="4452"/>
    <cellStyle name="Nuovo 12 5" xfId="2593"/>
    <cellStyle name="Nuovo 13" xfId="1024"/>
    <cellStyle name="Nuovo 13 2" xfId="1025"/>
    <cellStyle name="Nuovo 13 2 2" xfId="4453"/>
    <cellStyle name="Nuovo 13 3" xfId="1026"/>
    <cellStyle name="Nuovo 13 3 2" xfId="1027"/>
    <cellStyle name="Nuovo 13 3 2 2" xfId="1028"/>
    <cellStyle name="Nuovo 13 3 2 2 2" xfId="5592"/>
    <cellStyle name="Nuovo 13 3 2 3" xfId="5593"/>
    <cellStyle name="Nuovo 13 3 2 4" xfId="3484"/>
    <cellStyle name="Nuovo 13 3 3" xfId="3485"/>
    <cellStyle name="Nuovo 13 3 3 2" xfId="4454"/>
    <cellStyle name="Nuovo 13 3 4" xfId="4455"/>
    <cellStyle name="Nuovo 13 4" xfId="1029"/>
    <cellStyle name="Nuovo 13 4 2" xfId="2594"/>
    <cellStyle name="Nuovo 13 4 2 2" xfId="4456"/>
    <cellStyle name="Nuovo 13 4 3" xfId="4457"/>
    <cellStyle name="Nuovo 13 5" xfId="2595"/>
    <cellStyle name="Nuovo 14" xfId="1030"/>
    <cellStyle name="Nuovo 14 2" xfId="1031"/>
    <cellStyle name="Nuovo 14 2 2" xfId="4458"/>
    <cellStyle name="Nuovo 14 3" xfId="1032"/>
    <cellStyle name="Nuovo 14 3 2" xfId="1033"/>
    <cellStyle name="Nuovo 14 3 2 2" xfId="1034"/>
    <cellStyle name="Nuovo 14 3 2 2 2" xfId="5594"/>
    <cellStyle name="Nuovo 14 3 2 3" xfId="5595"/>
    <cellStyle name="Nuovo 14 3 2 4" xfId="3486"/>
    <cellStyle name="Nuovo 14 3 3" xfId="3487"/>
    <cellStyle name="Nuovo 14 3 3 2" xfId="4459"/>
    <cellStyle name="Nuovo 14 3 4" xfId="4460"/>
    <cellStyle name="Nuovo 14 4" xfId="1035"/>
    <cellStyle name="Nuovo 14 4 2" xfId="2596"/>
    <cellStyle name="Nuovo 14 4 2 2" xfId="4461"/>
    <cellStyle name="Nuovo 14 4 3" xfId="4462"/>
    <cellStyle name="Nuovo 14 5" xfId="2597"/>
    <cellStyle name="Nuovo 15" xfId="1036"/>
    <cellStyle name="Nuovo 15 2" xfId="1037"/>
    <cellStyle name="Nuovo 15 2 2" xfId="4463"/>
    <cellStyle name="Nuovo 15 3" xfId="1038"/>
    <cellStyle name="Nuovo 15 3 2" xfId="1039"/>
    <cellStyle name="Nuovo 15 3 2 2" xfId="1040"/>
    <cellStyle name="Nuovo 15 3 2 2 2" xfId="5596"/>
    <cellStyle name="Nuovo 15 3 2 3" xfId="5597"/>
    <cellStyle name="Nuovo 15 3 2 4" xfId="3488"/>
    <cellStyle name="Nuovo 15 3 3" xfId="3489"/>
    <cellStyle name="Nuovo 15 3 3 2" xfId="4464"/>
    <cellStyle name="Nuovo 15 3 4" xfId="4465"/>
    <cellStyle name="Nuovo 15 4" xfId="1041"/>
    <cellStyle name="Nuovo 15 4 2" xfId="2598"/>
    <cellStyle name="Nuovo 15 4 2 2" xfId="4466"/>
    <cellStyle name="Nuovo 15 4 3" xfId="4467"/>
    <cellStyle name="Nuovo 15 5" xfId="2599"/>
    <cellStyle name="Nuovo 16" xfId="1042"/>
    <cellStyle name="Nuovo 16 2" xfId="1043"/>
    <cellStyle name="Nuovo 16 2 2" xfId="4468"/>
    <cellStyle name="Nuovo 16 3" xfId="1044"/>
    <cellStyle name="Nuovo 16 3 2" xfId="1045"/>
    <cellStyle name="Nuovo 16 3 2 2" xfId="1046"/>
    <cellStyle name="Nuovo 16 3 2 2 2" xfId="5598"/>
    <cellStyle name="Nuovo 16 3 2 3" xfId="5599"/>
    <cellStyle name="Nuovo 16 3 2 4" xfId="3490"/>
    <cellStyle name="Nuovo 16 3 3" xfId="3491"/>
    <cellStyle name="Nuovo 16 3 3 2" xfId="4469"/>
    <cellStyle name="Nuovo 16 3 4" xfId="4470"/>
    <cellStyle name="Nuovo 16 4" xfId="1047"/>
    <cellStyle name="Nuovo 16 4 2" xfId="2600"/>
    <cellStyle name="Nuovo 16 4 2 2" xfId="4471"/>
    <cellStyle name="Nuovo 16 4 3" xfId="4472"/>
    <cellStyle name="Nuovo 16 5" xfId="2601"/>
    <cellStyle name="Nuovo 17" xfId="1048"/>
    <cellStyle name="Nuovo 17 2" xfId="1049"/>
    <cellStyle name="Nuovo 17 2 2" xfId="4473"/>
    <cellStyle name="Nuovo 17 3" xfId="1050"/>
    <cellStyle name="Nuovo 17 3 2" xfId="1051"/>
    <cellStyle name="Nuovo 17 3 2 2" xfId="1052"/>
    <cellStyle name="Nuovo 17 3 2 2 2" xfId="5600"/>
    <cellStyle name="Nuovo 17 3 2 3" xfId="5601"/>
    <cellStyle name="Nuovo 17 3 2 4" xfId="3492"/>
    <cellStyle name="Nuovo 17 3 3" xfId="3493"/>
    <cellStyle name="Nuovo 17 3 3 2" xfId="4474"/>
    <cellStyle name="Nuovo 17 3 4" xfId="4475"/>
    <cellStyle name="Nuovo 17 4" xfId="1053"/>
    <cellStyle name="Nuovo 17 4 2" xfId="2602"/>
    <cellStyle name="Nuovo 17 4 2 2" xfId="4476"/>
    <cellStyle name="Nuovo 17 4 3" xfId="4477"/>
    <cellStyle name="Nuovo 17 5" xfId="2603"/>
    <cellStyle name="Nuovo 18" xfId="1054"/>
    <cellStyle name="Nuovo 18 2" xfId="1055"/>
    <cellStyle name="Nuovo 18 2 2" xfId="4478"/>
    <cellStyle name="Nuovo 18 3" xfId="1056"/>
    <cellStyle name="Nuovo 18 3 2" xfId="1057"/>
    <cellStyle name="Nuovo 18 3 2 2" xfId="1058"/>
    <cellStyle name="Nuovo 18 3 2 2 2" xfId="5602"/>
    <cellStyle name="Nuovo 18 3 2 3" xfId="5603"/>
    <cellStyle name="Nuovo 18 3 2 4" xfId="3494"/>
    <cellStyle name="Nuovo 18 3 3" xfId="3495"/>
    <cellStyle name="Nuovo 18 3 3 2" xfId="4479"/>
    <cellStyle name="Nuovo 18 3 4" xfId="4480"/>
    <cellStyle name="Nuovo 18 4" xfId="1059"/>
    <cellStyle name="Nuovo 18 4 2" xfId="2604"/>
    <cellStyle name="Nuovo 18 4 2 2" xfId="4481"/>
    <cellStyle name="Nuovo 18 4 3" xfId="4482"/>
    <cellStyle name="Nuovo 18 5" xfId="2605"/>
    <cellStyle name="Nuovo 19" xfId="1060"/>
    <cellStyle name="Nuovo 19 2" xfId="1061"/>
    <cellStyle name="Nuovo 19 2 2" xfId="4483"/>
    <cellStyle name="Nuovo 19 3" xfId="1062"/>
    <cellStyle name="Nuovo 19 3 2" xfId="1063"/>
    <cellStyle name="Nuovo 19 3 2 2" xfId="1064"/>
    <cellStyle name="Nuovo 19 3 2 2 2" xfId="5604"/>
    <cellStyle name="Nuovo 19 3 2 3" xfId="5605"/>
    <cellStyle name="Nuovo 19 3 2 4" xfId="3496"/>
    <cellStyle name="Nuovo 19 3 3" xfId="3497"/>
    <cellStyle name="Nuovo 19 3 3 2" xfId="4484"/>
    <cellStyle name="Nuovo 19 3 4" xfId="4485"/>
    <cellStyle name="Nuovo 19 4" xfId="1065"/>
    <cellStyle name="Nuovo 19 4 2" xfId="2606"/>
    <cellStyle name="Nuovo 19 4 2 2" xfId="4486"/>
    <cellStyle name="Nuovo 19 4 3" xfId="4487"/>
    <cellStyle name="Nuovo 19 5" xfId="2607"/>
    <cellStyle name="Nuovo 2" xfId="1066"/>
    <cellStyle name="Nuovo 2 2" xfId="1067"/>
    <cellStyle name="Nuovo 2 2 2" xfId="4488"/>
    <cellStyle name="Nuovo 2 3" xfId="1068"/>
    <cellStyle name="Nuovo 2 3 2" xfId="1069"/>
    <cellStyle name="Nuovo 2 3 2 2" xfId="1070"/>
    <cellStyle name="Nuovo 2 3 2 2 2" xfId="5606"/>
    <cellStyle name="Nuovo 2 3 2 3" xfId="5607"/>
    <cellStyle name="Nuovo 2 3 2 4" xfId="3498"/>
    <cellStyle name="Nuovo 2 3 3" xfId="3499"/>
    <cellStyle name="Nuovo 2 3 3 2" xfId="4489"/>
    <cellStyle name="Nuovo 2 3 4" xfId="4490"/>
    <cellStyle name="Nuovo 2 4" xfId="1071"/>
    <cellStyle name="Nuovo 2 4 2" xfId="2608"/>
    <cellStyle name="Nuovo 2 4 2 2" xfId="4491"/>
    <cellStyle name="Nuovo 2 4 3" xfId="4492"/>
    <cellStyle name="Nuovo 2 5" xfId="2609"/>
    <cellStyle name="Nuovo 20" xfId="1072"/>
    <cellStyle name="Nuovo 20 2" xfId="1073"/>
    <cellStyle name="Nuovo 20 2 2" xfId="4493"/>
    <cellStyle name="Nuovo 20 3" xfId="1074"/>
    <cellStyle name="Nuovo 20 3 2" xfId="1075"/>
    <cellStyle name="Nuovo 20 3 2 2" xfId="1076"/>
    <cellStyle name="Nuovo 20 3 2 2 2" xfId="5608"/>
    <cellStyle name="Nuovo 20 3 2 3" xfId="5609"/>
    <cellStyle name="Nuovo 20 3 2 4" xfId="3500"/>
    <cellStyle name="Nuovo 20 3 3" xfId="3501"/>
    <cellStyle name="Nuovo 20 3 3 2" xfId="4494"/>
    <cellStyle name="Nuovo 20 3 4" xfId="4495"/>
    <cellStyle name="Nuovo 20 4" xfId="1077"/>
    <cellStyle name="Nuovo 20 4 2" xfId="2610"/>
    <cellStyle name="Nuovo 20 4 2 2" xfId="4496"/>
    <cellStyle name="Nuovo 20 4 3" xfId="4497"/>
    <cellStyle name="Nuovo 20 5" xfId="2611"/>
    <cellStyle name="Nuovo 21" xfId="1078"/>
    <cellStyle name="Nuovo 21 2" xfId="1079"/>
    <cellStyle name="Nuovo 21 2 2" xfId="4498"/>
    <cellStyle name="Nuovo 21 3" xfId="1080"/>
    <cellStyle name="Nuovo 21 3 2" xfId="1081"/>
    <cellStyle name="Nuovo 21 3 2 2" xfId="1082"/>
    <cellStyle name="Nuovo 21 3 2 2 2" xfId="5610"/>
    <cellStyle name="Nuovo 21 3 2 3" xfId="5611"/>
    <cellStyle name="Nuovo 21 3 2 4" xfId="3502"/>
    <cellStyle name="Nuovo 21 3 3" xfId="3503"/>
    <cellStyle name="Nuovo 21 3 3 2" xfId="4499"/>
    <cellStyle name="Nuovo 21 3 4" xfId="4500"/>
    <cellStyle name="Nuovo 21 4" xfId="1083"/>
    <cellStyle name="Nuovo 21 4 2" xfId="2612"/>
    <cellStyle name="Nuovo 21 4 2 2" xfId="4501"/>
    <cellStyle name="Nuovo 21 4 3" xfId="4502"/>
    <cellStyle name="Nuovo 21 5" xfId="2613"/>
    <cellStyle name="Nuovo 22" xfId="1084"/>
    <cellStyle name="Nuovo 22 2" xfId="1085"/>
    <cellStyle name="Nuovo 22 2 2" xfId="4503"/>
    <cellStyle name="Nuovo 22 3" xfId="1086"/>
    <cellStyle name="Nuovo 22 3 2" xfId="1087"/>
    <cellStyle name="Nuovo 22 3 2 2" xfId="1088"/>
    <cellStyle name="Nuovo 22 3 2 2 2" xfId="5612"/>
    <cellStyle name="Nuovo 22 3 2 3" xfId="5613"/>
    <cellStyle name="Nuovo 22 3 2 4" xfId="3504"/>
    <cellStyle name="Nuovo 22 3 3" xfId="3505"/>
    <cellStyle name="Nuovo 22 3 3 2" xfId="4504"/>
    <cellStyle name="Nuovo 22 3 4" xfId="4505"/>
    <cellStyle name="Nuovo 22 4" xfId="1089"/>
    <cellStyle name="Nuovo 22 4 2" xfId="2614"/>
    <cellStyle name="Nuovo 22 4 2 2" xfId="4506"/>
    <cellStyle name="Nuovo 22 4 3" xfId="4507"/>
    <cellStyle name="Nuovo 22 5" xfId="2615"/>
    <cellStyle name="Nuovo 23" xfId="1090"/>
    <cellStyle name="Nuovo 23 2" xfId="1091"/>
    <cellStyle name="Nuovo 23 2 2" xfId="4508"/>
    <cellStyle name="Nuovo 23 3" xfId="1092"/>
    <cellStyle name="Nuovo 23 3 2" xfId="1093"/>
    <cellStyle name="Nuovo 23 3 2 2" xfId="1094"/>
    <cellStyle name="Nuovo 23 3 2 2 2" xfId="5614"/>
    <cellStyle name="Nuovo 23 3 2 3" xfId="5615"/>
    <cellStyle name="Nuovo 23 3 2 4" xfId="3506"/>
    <cellStyle name="Nuovo 23 3 3" xfId="3507"/>
    <cellStyle name="Nuovo 23 3 3 2" xfId="4509"/>
    <cellStyle name="Nuovo 23 3 4" xfId="4510"/>
    <cellStyle name="Nuovo 23 4" xfId="1095"/>
    <cellStyle name="Nuovo 23 4 2" xfId="2616"/>
    <cellStyle name="Nuovo 23 4 2 2" xfId="4511"/>
    <cellStyle name="Nuovo 23 4 3" xfId="4512"/>
    <cellStyle name="Nuovo 23 5" xfId="2617"/>
    <cellStyle name="Nuovo 24" xfId="1096"/>
    <cellStyle name="Nuovo 24 2" xfId="1097"/>
    <cellStyle name="Nuovo 24 2 2" xfId="4513"/>
    <cellStyle name="Nuovo 24 3" xfId="1098"/>
    <cellStyle name="Nuovo 24 3 2" xfId="1099"/>
    <cellStyle name="Nuovo 24 3 2 2" xfId="1100"/>
    <cellStyle name="Nuovo 24 3 2 2 2" xfId="5616"/>
    <cellStyle name="Nuovo 24 3 2 3" xfId="5617"/>
    <cellStyle name="Nuovo 24 3 2 4" xfId="3508"/>
    <cellStyle name="Nuovo 24 3 3" xfId="3509"/>
    <cellStyle name="Nuovo 24 3 3 2" xfId="4514"/>
    <cellStyle name="Nuovo 24 3 4" xfId="4515"/>
    <cellStyle name="Nuovo 24 4" xfId="1101"/>
    <cellStyle name="Nuovo 24 4 2" xfId="2618"/>
    <cellStyle name="Nuovo 24 4 2 2" xfId="4516"/>
    <cellStyle name="Nuovo 24 4 3" xfId="4517"/>
    <cellStyle name="Nuovo 24 5" xfId="2619"/>
    <cellStyle name="Nuovo 25" xfId="1102"/>
    <cellStyle name="Nuovo 25 2" xfId="1103"/>
    <cellStyle name="Nuovo 25 2 2" xfId="4518"/>
    <cellStyle name="Nuovo 25 3" xfId="1104"/>
    <cellStyle name="Nuovo 25 3 2" xfId="1105"/>
    <cellStyle name="Nuovo 25 3 2 2" xfId="1106"/>
    <cellStyle name="Nuovo 25 3 2 2 2" xfId="5618"/>
    <cellStyle name="Nuovo 25 3 2 3" xfId="5619"/>
    <cellStyle name="Nuovo 25 3 2 4" xfId="3510"/>
    <cellStyle name="Nuovo 25 3 3" xfId="3511"/>
    <cellStyle name="Nuovo 25 3 3 2" xfId="4519"/>
    <cellStyle name="Nuovo 25 3 4" xfId="4520"/>
    <cellStyle name="Nuovo 25 4" xfId="1107"/>
    <cellStyle name="Nuovo 25 4 2" xfId="2620"/>
    <cellStyle name="Nuovo 25 4 2 2" xfId="4521"/>
    <cellStyle name="Nuovo 25 4 3" xfId="4522"/>
    <cellStyle name="Nuovo 25 5" xfId="2621"/>
    <cellStyle name="Nuovo 26" xfId="1108"/>
    <cellStyle name="Nuovo 26 2" xfId="1109"/>
    <cellStyle name="Nuovo 26 2 2" xfId="4523"/>
    <cellStyle name="Nuovo 26 3" xfId="1110"/>
    <cellStyle name="Nuovo 26 3 2" xfId="1111"/>
    <cellStyle name="Nuovo 26 3 2 2" xfId="1112"/>
    <cellStyle name="Nuovo 26 3 2 2 2" xfId="5620"/>
    <cellStyle name="Nuovo 26 3 2 3" xfId="5621"/>
    <cellStyle name="Nuovo 26 3 2 4" xfId="3512"/>
    <cellStyle name="Nuovo 26 3 3" xfId="3513"/>
    <cellStyle name="Nuovo 26 3 3 2" xfId="4524"/>
    <cellStyle name="Nuovo 26 3 4" xfId="4525"/>
    <cellStyle name="Nuovo 26 4" xfId="1113"/>
    <cellStyle name="Nuovo 26 4 2" xfId="2622"/>
    <cellStyle name="Nuovo 26 4 2 2" xfId="4526"/>
    <cellStyle name="Nuovo 26 4 3" xfId="4527"/>
    <cellStyle name="Nuovo 26 5" xfId="2623"/>
    <cellStyle name="Nuovo 27" xfId="1114"/>
    <cellStyle name="Nuovo 27 2" xfId="1115"/>
    <cellStyle name="Nuovo 27 2 2" xfId="4528"/>
    <cellStyle name="Nuovo 27 3" xfId="1116"/>
    <cellStyle name="Nuovo 27 3 2" xfId="1117"/>
    <cellStyle name="Nuovo 27 3 2 2" xfId="1118"/>
    <cellStyle name="Nuovo 27 3 2 2 2" xfId="5622"/>
    <cellStyle name="Nuovo 27 3 2 3" xfId="5623"/>
    <cellStyle name="Nuovo 27 3 2 4" xfId="3514"/>
    <cellStyle name="Nuovo 27 3 3" xfId="3515"/>
    <cellStyle name="Nuovo 27 3 3 2" xfId="4529"/>
    <cellStyle name="Nuovo 27 3 4" xfId="4530"/>
    <cellStyle name="Nuovo 27 4" xfId="1119"/>
    <cellStyle name="Nuovo 27 4 2" xfId="2624"/>
    <cellStyle name="Nuovo 27 4 2 2" xfId="4531"/>
    <cellStyle name="Nuovo 27 4 3" xfId="4532"/>
    <cellStyle name="Nuovo 27 5" xfId="2625"/>
    <cellStyle name="Nuovo 28" xfId="1120"/>
    <cellStyle name="Nuovo 28 2" xfId="1121"/>
    <cellStyle name="Nuovo 28 2 2" xfId="4533"/>
    <cellStyle name="Nuovo 28 3" xfId="1122"/>
    <cellStyle name="Nuovo 28 3 2" xfId="1123"/>
    <cellStyle name="Nuovo 28 3 2 2" xfId="1124"/>
    <cellStyle name="Nuovo 28 3 2 2 2" xfId="5624"/>
    <cellStyle name="Nuovo 28 3 2 3" xfId="5625"/>
    <cellStyle name="Nuovo 28 3 2 4" xfId="3516"/>
    <cellStyle name="Nuovo 28 3 3" xfId="3517"/>
    <cellStyle name="Nuovo 28 3 3 2" xfId="4534"/>
    <cellStyle name="Nuovo 28 3 4" xfId="4535"/>
    <cellStyle name="Nuovo 28 4" xfId="1125"/>
    <cellStyle name="Nuovo 28 4 2" xfId="2626"/>
    <cellStyle name="Nuovo 28 4 2 2" xfId="4536"/>
    <cellStyle name="Nuovo 28 4 3" xfId="4537"/>
    <cellStyle name="Nuovo 28 5" xfId="2627"/>
    <cellStyle name="Nuovo 29" xfId="1126"/>
    <cellStyle name="Nuovo 29 2" xfId="1127"/>
    <cellStyle name="Nuovo 29 2 2" xfId="4538"/>
    <cellStyle name="Nuovo 29 3" xfId="1128"/>
    <cellStyle name="Nuovo 29 3 2" xfId="1129"/>
    <cellStyle name="Nuovo 29 3 2 2" xfId="1130"/>
    <cellStyle name="Nuovo 29 3 2 2 2" xfId="5626"/>
    <cellStyle name="Nuovo 29 3 2 3" xfId="5627"/>
    <cellStyle name="Nuovo 29 3 2 4" xfId="3518"/>
    <cellStyle name="Nuovo 29 3 3" xfId="3519"/>
    <cellStyle name="Nuovo 29 3 3 2" xfId="4539"/>
    <cellStyle name="Nuovo 29 3 4" xfId="4540"/>
    <cellStyle name="Nuovo 29 4" xfId="1131"/>
    <cellStyle name="Nuovo 29 4 2" xfId="2628"/>
    <cellStyle name="Nuovo 29 4 2 2" xfId="4541"/>
    <cellStyle name="Nuovo 29 4 3" xfId="4542"/>
    <cellStyle name="Nuovo 29 5" xfId="2629"/>
    <cellStyle name="Nuovo 3" xfId="1132"/>
    <cellStyle name="Nuovo 3 2" xfId="1133"/>
    <cellStyle name="Nuovo 3 2 2" xfId="4543"/>
    <cellStyle name="Nuovo 3 3" xfId="1134"/>
    <cellStyle name="Nuovo 3 3 2" xfId="1135"/>
    <cellStyle name="Nuovo 3 3 2 2" xfId="1136"/>
    <cellStyle name="Nuovo 3 3 2 2 2" xfId="5628"/>
    <cellStyle name="Nuovo 3 3 2 3" xfId="5629"/>
    <cellStyle name="Nuovo 3 3 2 4" xfId="3520"/>
    <cellStyle name="Nuovo 3 3 3" xfId="3521"/>
    <cellStyle name="Nuovo 3 3 3 2" xfId="4544"/>
    <cellStyle name="Nuovo 3 3 4" xfId="4545"/>
    <cellStyle name="Nuovo 3 4" xfId="1137"/>
    <cellStyle name="Nuovo 3 4 2" xfId="2630"/>
    <cellStyle name="Nuovo 3 4 2 2" xfId="4546"/>
    <cellStyle name="Nuovo 3 4 3" xfId="4547"/>
    <cellStyle name="Nuovo 3 5" xfId="2631"/>
    <cellStyle name="Nuovo 30" xfId="1138"/>
    <cellStyle name="Nuovo 30 2" xfId="1139"/>
    <cellStyle name="Nuovo 30 2 2" xfId="4548"/>
    <cellStyle name="Nuovo 30 3" xfId="1140"/>
    <cellStyle name="Nuovo 30 3 2" xfId="1141"/>
    <cellStyle name="Nuovo 30 3 2 2" xfId="1142"/>
    <cellStyle name="Nuovo 30 3 2 2 2" xfId="5630"/>
    <cellStyle name="Nuovo 30 3 2 3" xfId="5631"/>
    <cellStyle name="Nuovo 30 3 2 4" xfId="3522"/>
    <cellStyle name="Nuovo 30 3 3" xfId="3523"/>
    <cellStyle name="Nuovo 30 3 3 2" xfId="4549"/>
    <cellStyle name="Nuovo 30 3 4" xfId="4550"/>
    <cellStyle name="Nuovo 30 4" xfId="1143"/>
    <cellStyle name="Nuovo 30 4 2" xfId="2632"/>
    <cellStyle name="Nuovo 30 4 2 2" xfId="4551"/>
    <cellStyle name="Nuovo 30 4 3" xfId="4552"/>
    <cellStyle name="Nuovo 30 5" xfId="2633"/>
    <cellStyle name="Nuovo 31" xfId="1144"/>
    <cellStyle name="Nuovo 31 2" xfId="1145"/>
    <cellStyle name="Nuovo 31 2 2" xfId="4553"/>
    <cellStyle name="Nuovo 31 3" xfId="1146"/>
    <cellStyle name="Nuovo 31 3 2" xfId="1147"/>
    <cellStyle name="Nuovo 31 3 2 2" xfId="1148"/>
    <cellStyle name="Nuovo 31 3 2 2 2" xfId="5632"/>
    <cellStyle name="Nuovo 31 3 2 3" xfId="5633"/>
    <cellStyle name="Nuovo 31 3 2 4" xfId="3524"/>
    <cellStyle name="Nuovo 31 3 3" xfId="3525"/>
    <cellStyle name="Nuovo 31 3 3 2" xfId="4554"/>
    <cellStyle name="Nuovo 31 3 4" xfId="4555"/>
    <cellStyle name="Nuovo 31 4" xfId="1149"/>
    <cellStyle name="Nuovo 31 4 2" xfId="2634"/>
    <cellStyle name="Nuovo 31 4 2 2" xfId="4556"/>
    <cellStyle name="Nuovo 31 4 3" xfId="4557"/>
    <cellStyle name="Nuovo 31 5" xfId="2635"/>
    <cellStyle name="Nuovo 32" xfId="1150"/>
    <cellStyle name="Nuovo 32 2" xfId="1151"/>
    <cellStyle name="Nuovo 32 2 2" xfId="4558"/>
    <cellStyle name="Nuovo 32 3" xfId="1152"/>
    <cellStyle name="Nuovo 32 3 2" xfId="1153"/>
    <cellStyle name="Nuovo 32 3 2 2" xfId="1154"/>
    <cellStyle name="Nuovo 32 3 2 2 2" xfId="5634"/>
    <cellStyle name="Nuovo 32 3 2 3" xfId="5635"/>
    <cellStyle name="Nuovo 32 3 2 4" xfId="3526"/>
    <cellStyle name="Nuovo 32 3 3" xfId="3527"/>
    <cellStyle name="Nuovo 32 3 3 2" xfId="4559"/>
    <cellStyle name="Nuovo 32 3 4" xfId="4560"/>
    <cellStyle name="Nuovo 32 4" xfId="1155"/>
    <cellStyle name="Nuovo 32 4 2" xfId="2636"/>
    <cellStyle name="Nuovo 32 4 2 2" xfId="4561"/>
    <cellStyle name="Nuovo 32 4 3" xfId="4562"/>
    <cellStyle name="Nuovo 32 5" xfId="2637"/>
    <cellStyle name="Nuovo 33" xfId="1156"/>
    <cellStyle name="Nuovo 33 2" xfId="1157"/>
    <cellStyle name="Nuovo 33 2 2" xfId="4563"/>
    <cellStyle name="Nuovo 33 3" xfId="1158"/>
    <cellStyle name="Nuovo 33 3 2" xfId="1159"/>
    <cellStyle name="Nuovo 33 3 2 2" xfId="1160"/>
    <cellStyle name="Nuovo 33 3 2 2 2" xfId="5636"/>
    <cellStyle name="Nuovo 33 3 2 3" xfId="5637"/>
    <cellStyle name="Nuovo 33 3 2 4" xfId="3528"/>
    <cellStyle name="Nuovo 33 3 3" xfId="3529"/>
    <cellStyle name="Nuovo 33 3 3 2" xfId="4564"/>
    <cellStyle name="Nuovo 33 3 4" xfId="4565"/>
    <cellStyle name="Nuovo 33 4" xfId="1161"/>
    <cellStyle name="Nuovo 33 4 2" xfId="2638"/>
    <cellStyle name="Nuovo 33 4 2 2" xfId="4566"/>
    <cellStyle name="Nuovo 33 4 3" xfId="4567"/>
    <cellStyle name="Nuovo 33 5" xfId="2639"/>
    <cellStyle name="Nuovo 34" xfId="1162"/>
    <cellStyle name="Nuovo 34 2" xfId="1163"/>
    <cellStyle name="Nuovo 34 2 2" xfId="4568"/>
    <cellStyle name="Nuovo 34 3" xfId="1164"/>
    <cellStyle name="Nuovo 34 3 2" xfId="1165"/>
    <cellStyle name="Nuovo 34 3 2 2" xfId="1166"/>
    <cellStyle name="Nuovo 34 3 2 2 2" xfId="5638"/>
    <cellStyle name="Nuovo 34 3 2 3" xfId="5639"/>
    <cellStyle name="Nuovo 34 3 2 4" xfId="3530"/>
    <cellStyle name="Nuovo 34 3 3" xfId="3531"/>
    <cellStyle name="Nuovo 34 3 3 2" xfId="4569"/>
    <cellStyle name="Nuovo 34 3 4" xfId="4570"/>
    <cellStyle name="Nuovo 34 4" xfId="1167"/>
    <cellStyle name="Nuovo 34 4 2" xfId="2640"/>
    <cellStyle name="Nuovo 34 4 2 2" xfId="4571"/>
    <cellStyle name="Nuovo 34 4 3" xfId="4572"/>
    <cellStyle name="Nuovo 34 5" xfId="2641"/>
    <cellStyle name="Nuovo 35" xfId="1168"/>
    <cellStyle name="Nuovo 35 2" xfId="1169"/>
    <cellStyle name="Nuovo 35 2 2" xfId="4573"/>
    <cellStyle name="Nuovo 35 3" xfId="1170"/>
    <cellStyle name="Nuovo 35 3 2" xfId="1171"/>
    <cellStyle name="Nuovo 35 3 2 2" xfId="1172"/>
    <cellStyle name="Nuovo 35 3 2 2 2" xfId="5640"/>
    <cellStyle name="Nuovo 35 3 2 3" xfId="5641"/>
    <cellStyle name="Nuovo 35 3 2 4" xfId="3532"/>
    <cellStyle name="Nuovo 35 3 3" xfId="3533"/>
    <cellStyle name="Nuovo 35 3 3 2" xfId="4574"/>
    <cellStyle name="Nuovo 35 3 4" xfId="4575"/>
    <cellStyle name="Nuovo 35 4" xfId="1173"/>
    <cellStyle name="Nuovo 35 4 2" xfId="2642"/>
    <cellStyle name="Nuovo 35 4 2 2" xfId="4576"/>
    <cellStyle name="Nuovo 35 4 3" xfId="4577"/>
    <cellStyle name="Nuovo 35 5" xfId="2643"/>
    <cellStyle name="Nuovo 36" xfId="1174"/>
    <cellStyle name="Nuovo 36 2" xfId="1175"/>
    <cellStyle name="Nuovo 36 2 2" xfId="4578"/>
    <cellStyle name="Nuovo 36 3" xfId="1176"/>
    <cellStyle name="Nuovo 36 3 2" xfId="1177"/>
    <cellStyle name="Nuovo 36 3 2 2" xfId="1178"/>
    <cellStyle name="Nuovo 36 3 2 2 2" xfId="5642"/>
    <cellStyle name="Nuovo 36 3 2 3" xfId="5643"/>
    <cellStyle name="Nuovo 36 3 2 4" xfId="3534"/>
    <cellStyle name="Nuovo 36 3 3" xfId="3535"/>
    <cellStyle name="Nuovo 36 3 3 2" xfId="4579"/>
    <cellStyle name="Nuovo 36 3 4" xfId="4580"/>
    <cellStyle name="Nuovo 36 4" xfId="1179"/>
    <cellStyle name="Nuovo 36 4 2" xfId="2644"/>
    <cellStyle name="Nuovo 36 4 2 2" xfId="4581"/>
    <cellStyle name="Nuovo 36 4 3" xfId="4582"/>
    <cellStyle name="Nuovo 36 5" xfId="2645"/>
    <cellStyle name="Nuovo 37" xfId="1180"/>
    <cellStyle name="Nuovo 37 2" xfId="1181"/>
    <cellStyle name="Nuovo 37 2 2" xfId="4583"/>
    <cellStyle name="Nuovo 37 3" xfId="1182"/>
    <cellStyle name="Nuovo 37 3 2" xfId="1183"/>
    <cellStyle name="Nuovo 37 3 2 2" xfId="1184"/>
    <cellStyle name="Nuovo 37 3 2 2 2" xfId="5644"/>
    <cellStyle name="Nuovo 37 3 2 3" xfId="5645"/>
    <cellStyle name="Nuovo 37 3 2 4" xfId="3536"/>
    <cellStyle name="Nuovo 37 3 3" xfId="3537"/>
    <cellStyle name="Nuovo 37 3 3 2" xfId="4584"/>
    <cellStyle name="Nuovo 37 3 4" xfId="4585"/>
    <cellStyle name="Nuovo 37 4" xfId="1185"/>
    <cellStyle name="Nuovo 37 4 2" xfId="2646"/>
    <cellStyle name="Nuovo 37 4 2 2" xfId="4586"/>
    <cellStyle name="Nuovo 37 4 3" xfId="4587"/>
    <cellStyle name="Nuovo 37 5" xfId="2647"/>
    <cellStyle name="Nuovo 38" xfId="1186"/>
    <cellStyle name="Nuovo 38 2" xfId="1187"/>
    <cellStyle name="Nuovo 38 2 2" xfId="4588"/>
    <cellStyle name="Nuovo 38 3" xfId="1188"/>
    <cellStyle name="Nuovo 38 3 2" xfId="1189"/>
    <cellStyle name="Nuovo 38 3 2 2" xfId="1190"/>
    <cellStyle name="Nuovo 38 3 2 2 2" xfId="5646"/>
    <cellStyle name="Nuovo 38 3 2 3" xfId="5647"/>
    <cellStyle name="Nuovo 38 3 2 4" xfId="3538"/>
    <cellStyle name="Nuovo 38 3 3" xfId="3539"/>
    <cellStyle name="Nuovo 38 3 3 2" xfId="4589"/>
    <cellStyle name="Nuovo 38 3 4" xfId="4590"/>
    <cellStyle name="Nuovo 38 4" xfId="1191"/>
    <cellStyle name="Nuovo 38 4 2" xfId="2648"/>
    <cellStyle name="Nuovo 38 4 2 2" xfId="4591"/>
    <cellStyle name="Nuovo 38 4 3" xfId="4592"/>
    <cellStyle name="Nuovo 38 5" xfId="2649"/>
    <cellStyle name="Nuovo 39" xfId="1192"/>
    <cellStyle name="Nuovo 39 2" xfId="1193"/>
    <cellStyle name="Nuovo 39 2 2" xfId="4593"/>
    <cellStyle name="Nuovo 39 3" xfId="1194"/>
    <cellStyle name="Nuovo 39 3 2" xfId="1195"/>
    <cellStyle name="Nuovo 39 3 2 2" xfId="1196"/>
    <cellStyle name="Nuovo 39 3 2 2 2" xfId="5648"/>
    <cellStyle name="Nuovo 39 3 2 3" xfId="5649"/>
    <cellStyle name="Nuovo 39 3 2 4" xfId="3540"/>
    <cellStyle name="Nuovo 39 3 3" xfId="3541"/>
    <cellStyle name="Nuovo 39 3 3 2" xfId="4594"/>
    <cellStyle name="Nuovo 39 3 4" xfId="4595"/>
    <cellStyle name="Nuovo 39 4" xfId="1197"/>
    <cellStyle name="Nuovo 39 4 2" xfId="2650"/>
    <cellStyle name="Nuovo 39 4 2 2" xfId="4596"/>
    <cellStyle name="Nuovo 39 4 3" xfId="4597"/>
    <cellStyle name="Nuovo 39 5" xfId="2651"/>
    <cellStyle name="Nuovo 4" xfId="1198"/>
    <cellStyle name="Nuovo 4 2" xfId="1199"/>
    <cellStyle name="Nuovo 4 2 2" xfId="4598"/>
    <cellStyle name="Nuovo 4 3" xfId="1200"/>
    <cellStyle name="Nuovo 4 3 2" xfId="1201"/>
    <cellStyle name="Nuovo 4 3 2 2" xfId="1202"/>
    <cellStyle name="Nuovo 4 3 2 2 2" xfId="5650"/>
    <cellStyle name="Nuovo 4 3 2 3" xfId="5651"/>
    <cellStyle name="Nuovo 4 3 2 4" xfId="3542"/>
    <cellStyle name="Nuovo 4 3 3" xfId="3543"/>
    <cellStyle name="Nuovo 4 3 3 2" xfId="4599"/>
    <cellStyle name="Nuovo 4 3 4" xfId="4600"/>
    <cellStyle name="Nuovo 4 4" xfId="1203"/>
    <cellStyle name="Nuovo 4 4 2" xfId="2652"/>
    <cellStyle name="Nuovo 4 4 2 2" xfId="4601"/>
    <cellStyle name="Nuovo 4 4 3" xfId="4602"/>
    <cellStyle name="Nuovo 4 5" xfId="2653"/>
    <cellStyle name="Nuovo 40" xfId="1204"/>
    <cellStyle name="Nuovo 40 2" xfId="1205"/>
    <cellStyle name="Nuovo 40 2 2" xfId="4603"/>
    <cellStyle name="Nuovo 40 3" xfId="1206"/>
    <cellStyle name="Nuovo 40 3 2" xfId="1207"/>
    <cellStyle name="Nuovo 40 3 2 2" xfId="1208"/>
    <cellStyle name="Nuovo 40 3 2 2 2" xfId="5652"/>
    <cellStyle name="Nuovo 40 3 2 3" xfId="5653"/>
    <cellStyle name="Nuovo 40 3 2 4" xfId="3544"/>
    <cellStyle name="Nuovo 40 3 3" xfId="3545"/>
    <cellStyle name="Nuovo 40 3 3 2" xfId="4604"/>
    <cellStyle name="Nuovo 40 3 4" xfId="4605"/>
    <cellStyle name="Nuovo 40 4" xfId="1209"/>
    <cellStyle name="Nuovo 40 4 2" xfId="2654"/>
    <cellStyle name="Nuovo 40 4 2 2" xfId="4606"/>
    <cellStyle name="Nuovo 40 4 3" xfId="4607"/>
    <cellStyle name="Nuovo 40 5" xfId="2655"/>
    <cellStyle name="Nuovo 41" xfId="1210"/>
    <cellStyle name="Nuovo 41 2" xfId="1211"/>
    <cellStyle name="Nuovo 41 2 2" xfId="4608"/>
    <cellStyle name="Nuovo 41 3" xfId="1212"/>
    <cellStyle name="Nuovo 41 3 2" xfId="1213"/>
    <cellStyle name="Nuovo 41 3 2 2" xfId="1214"/>
    <cellStyle name="Nuovo 41 3 2 2 2" xfId="5654"/>
    <cellStyle name="Nuovo 41 3 2 3" xfId="5655"/>
    <cellStyle name="Nuovo 41 3 2 4" xfId="3546"/>
    <cellStyle name="Nuovo 41 3 3" xfId="3547"/>
    <cellStyle name="Nuovo 41 3 3 2" xfId="4609"/>
    <cellStyle name="Nuovo 41 3 4" xfId="4610"/>
    <cellStyle name="Nuovo 41 4" xfId="1215"/>
    <cellStyle name="Nuovo 41 4 2" xfId="2656"/>
    <cellStyle name="Nuovo 41 4 2 2" xfId="4611"/>
    <cellStyle name="Nuovo 41 4 3" xfId="4612"/>
    <cellStyle name="Nuovo 41 5" xfId="2657"/>
    <cellStyle name="Nuovo 42" xfId="1216"/>
    <cellStyle name="Nuovo 42 2" xfId="1217"/>
    <cellStyle name="Nuovo 42 2 2" xfId="4613"/>
    <cellStyle name="Nuovo 42 3" xfId="1218"/>
    <cellStyle name="Nuovo 42 3 2" xfId="1219"/>
    <cellStyle name="Nuovo 42 3 2 2" xfId="1220"/>
    <cellStyle name="Nuovo 42 3 2 2 2" xfId="5656"/>
    <cellStyle name="Nuovo 42 3 2 3" xfId="5657"/>
    <cellStyle name="Nuovo 42 3 2 4" xfId="3548"/>
    <cellStyle name="Nuovo 42 3 3" xfId="3549"/>
    <cellStyle name="Nuovo 42 3 3 2" xfId="4614"/>
    <cellStyle name="Nuovo 42 3 4" xfId="4615"/>
    <cellStyle name="Nuovo 42 4" xfId="1221"/>
    <cellStyle name="Nuovo 42 4 2" xfId="2658"/>
    <cellStyle name="Nuovo 42 4 2 2" xfId="4616"/>
    <cellStyle name="Nuovo 42 4 3" xfId="4617"/>
    <cellStyle name="Nuovo 42 5" xfId="2659"/>
    <cellStyle name="Nuovo 43" xfId="1222"/>
    <cellStyle name="Nuovo 43 2" xfId="1223"/>
    <cellStyle name="Nuovo 43 2 2" xfId="4618"/>
    <cellStyle name="Nuovo 43 3" xfId="1224"/>
    <cellStyle name="Nuovo 43 3 2" xfId="1225"/>
    <cellStyle name="Nuovo 43 3 2 2" xfId="1226"/>
    <cellStyle name="Nuovo 43 3 2 2 2" xfId="5658"/>
    <cellStyle name="Nuovo 43 3 2 3" xfId="5659"/>
    <cellStyle name="Nuovo 43 3 2 4" xfId="3550"/>
    <cellStyle name="Nuovo 43 3 3" xfId="3551"/>
    <cellStyle name="Nuovo 43 3 3 2" xfId="4619"/>
    <cellStyle name="Nuovo 43 3 4" xfId="4620"/>
    <cellStyle name="Nuovo 43 4" xfId="1227"/>
    <cellStyle name="Nuovo 43 4 2" xfId="2660"/>
    <cellStyle name="Nuovo 43 4 2 2" xfId="4621"/>
    <cellStyle name="Nuovo 43 4 3" xfId="4622"/>
    <cellStyle name="Nuovo 43 5" xfId="2661"/>
    <cellStyle name="Nuovo 44" xfId="1228"/>
    <cellStyle name="Nuovo 44 2" xfId="1229"/>
    <cellStyle name="Nuovo 44 2 2" xfId="4623"/>
    <cellStyle name="Nuovo 44 3" xfId="1230"/>
    <cellStyle name="Nuovo 44 3 2" xfId="1231"/>
    <cellStyle name="Nuovo 44 3 2 2" xfId="1232"/>
    <cellStyle name="Nuovo 44 3 2 2 2" xfId="5660"/>
    <cellStyle name="Nuovo 44 3 2 3" xfId="5661"/>
    <cellStyle name="Nuovo 44 3 2 4" xfId="3552"/>
    <cellStyle name="Nuovo 44 3 3" xfId="3553"/>
    <cellStyle name="Nuovo 44 3 3 2" xfId="4624"/>
    <cellStyle name="Nuovo 44 3 4" xfId="4625"/>
    <cellStyle name="Nuovo 44 4" xfId="1233"/>
    <cellStyle name="Nuovo 44 4 2" xfId="2662"/>
    <cellStyle name="Nuovo 44 4 2 2" xfId="4626"/>
    <cellStyle name="Nuovo 44 4 3" xfId="4627"/>
    <cellStyle name="Nuovo 44 5" xfId="2663"/>
    <cellStyle name="Nuovo 45" xfId="1234"/>
    <cellStyle name="Nuovo 45 2" xfId="4628"/>
    <cellStyle name="Nuovo 46" xfId="1235"/>
    <cellStyle name="Nuovo 46 2" xfId="1236"/>
    <cellStyle name="Nuovo 46 2 2" xfId="1237"/>
    <cellStyle name="Nuovo 46 2 2 2" xfId="5662"/>
    <cellStyle name="Nuovo 46 2 3" xfId="5663"/>
    <cellStyle name="Nuovo 46 2 4" xfId="3554"/>
    <cellStyle name="Nuovo 46 3" xfId="3555"/>
    <cellStyle name="Nuovo 46 3 2" xfId="4629"/>
    <cellStyle name="Nuovo 46 4" xfId="4630"/>
    <cellStyle name="Nuovo 47" xfId="1238"/>
    <cellStyle name="Nuovo 47 2" xfId="2664"/>
    <cellStyle name="Nuovo 47 2 2" xfId="4631"/>
    <cellStyle name="Nuovo 47 3" xfId="4632"/>
    <cellStyle name="Nuovo 48" xfId="2665"/>
    <cellStyle name="Nuovo 5" xfId="1239"/>
    <cellStyle name="Nuovo 5 2" xfId="1240"/>
    <cellStyle name="Nuovo 5 2 2" xfId="4633"/>
    <cellStyle name="Nuovo 5 3" xfId="1241"/>
    <cellStyle name="Nuovo 5 3 2" xfId="1242"/>
    <cellStyle name="Nuovo 5 3 2 2" xfId="1243"/>
    <cellStyle name="Nuovo 5 3 2 2 2" xfId="5664"/>
    <cellStyle name="Nuovo 5 3 2 3" xfId="5665"/>
    <cellStyle name="Nuovo 5 3 2 4" xfId="3556"/>
    <cellStyle name="Nuovo 5 3 3" xfId="3557"/>
    <cellStyle name="Nuovo 5 3 3 2" xfId="4634"/>
    <cellStyle name="Nuovo 5 3 4" xfId="4635"/>
    <cellStyle name="Nuovo 5 4" xfId="1244"/>
    <cellStyle name="Nuovo 5 4 2" xfId="2666"/>
    <cellStyle name="Nuovo 5 4 2 2" xfId="4636"/>
    <cellStyle name="Nuovo 5 4 3" xfId="4637"/>
    <cellStyle name="Nuovo 5 5" xfId="2667"/>
    <cellStyle name="Nuovo 6" xfId="1245"/>
    <cellStyle name="Nuovo 6 2" xfId="1246"/>
    <cellStyle name="Nuovo 6 2 2" xfId="4638"/>
    <cellStyle name="Nuovo 6 3" xfId="1247"/>
    <cellStyle name="Nuovo 6 3 2" xfId="1248"/>
    <cellStyle name="Nuovo 6 3 2 2" xfId="1249"/>
    <cellStyle name="Nuovo 6 3 2 2 2" xfId="5666"/>
    <cellStyle name="Nuovo 6 3 2 3" xfId="5667"/>
    <cellStyle name="Nuovo 6 3 2 4" xfId="3558"/>
    <cellStyle name="Nuovo 6 3 3" xfId="3559"/>
    <cellStyle name="Nuovo 6 3 3 2" xfId="4639"/>
    <cellStyle name="Nuovo 6 3 4" xfId="4640"/>
    <cellStyle name="Nuovo 6 4" xfId="1250"/>
    <cellStyle name="Nuovo 6 4 2" xfId="2668"/>
    <cellStyle name="Nuovo 6 4 2 2" xfId="4641"/>
    <cellStyle name="Nuovo 6 4 3" xfId="4642"/>
    <cellStyle name="Nuovo 6 5" xfId="2669"/>
    <cellStyle name="Nuovo 7" xfId="1251"/>
    <cellStyle name="Nuovo 7 2" xfId="1252"/>
    <cellStyle name="Nuovo 7 2 2" xfId="4643"/>
    <cellStyle name="Nuovo 7 3" xfId="1253"/>
    <cellStyle name="Nuovo 7 3 2" xfId="1254"/>
    <cellStyle name="Nuovo 7 3 2 2" xfId="1255"/>
    <cellStyle name="Nuovo 7 3 2 2 2" xfId="5668"/>
    <cellStyle name="Nuovo 7 3 2 3" xfId="5669"/>
    <cellStyle name="Nuovo 7 3 2 4" xfId="3560"/>
    <cellStyle name="Nuovo 7 3 3" xfId="3561"/>
    <cellStyle name="Nuovo 7 3 3 2" xfId="4644"/>
    <cellStyle name="Nuovo 7 3 4" xfId="4645"/>
    <cellStyle name="Nuovo 7 4" xfId="1256"/>
    <cellStyle name="Nuovo 7 4 2" xfId="2670"/>
    <cellStyle name="Nuovo 7 4 2 2" xfId="4646"/>
    <cellStyle name="Nuovo 7 4 3" xfId="4647"/>
    <cellStyle name="Nuovo 7 5" xfId="2671"/>
    <cellStyle name="Nuovo 8" xfId="1257"/>
    <cellStyle name="Nuovo 8 2" xfId="1258"/>
    <cellStyle name="Nuovo 8 2 2" xfId="4648"/>
    <cellStyle name="Nuovo 8 3" xfId="1259"/>
    <cellStyle name="Nuovo 8 3 2" xfId="1260"/>
    <cellStyle name="Nuovo 8 3 2 2" xfId="1261"/>
    <cellStyle name="Nuovo 8 3 2 2 2" xfId="5670"/>
    <cellStyle name="Nuovo 8 3 2 3" xfId="5671"/>
    <cellStyle name="Nuovo 8 3 2 4" xfId="3562"/>
    <cellStyle name="Nuovo 8 3 3" xfId="3563"/>
    <cellStyle name="Nuovo 8 3 3 2" xfId="4649"/>
    <cellStyle name="Nuovo 8 3 4" xfId="4650"/>
    <cellStyle name="Nuovo 8 4" xfId="1262"/>
    <cellStyle name="Nuovo 8 4 2" xfId="2672"/>
    <cellStyle name="Nuovo 8 4 2 2" xfId="4651"/>
    <cellStyle name="Nuovo 8 4 3" xfId="4652"/>
    <cellStyle name="Nuovo 8 5" xfId="2673"/>
    <cellStyle name="Nuovo 9" xfId="1263"/>
    <cellStyle name="Nuovo 9 2" xfId="1264"/>
    <cellStyle name="Nuovo 9 2 2" xfId="4653"/>
    <cellStyle name="Nuovo 9 3" xfId="1265"/>
    <cellStyle name="Nuovo 9 3 2" xfId="1266"/>
    <cellStyle name="Nuovo 9 3 2 2" xfId="1267"/>
    <cellStyle name="Nuovo 9 3 2 2 2" xfId="5672"/>
    <cellStyle name="Nuovo 9 3 2 3" xfId="5673"/>
    <cellStyle name="Nuovo 9 3 2 4" xfId="3564"/>
    <cellStyle name="Nuovo 9 3 3" xfId="3565"/>
    <cellStyle name="Nuovo 9 3 3 2" xfId="4654"/>
    <cellStyle name="Nuovo 9 3 4" xfId="4655"/>
    <cellStyle name="Nuovo 9 4" xfId="1268"/>
    <cellStyle name="Nuovo 9 4 2" xfId="2674"/>
    <cellStyle name="Nuovo 9 4 2 2" xfId="4656"/>
    <cellStyle name="Nuovo 9 4 3" xfId="4657"/>
    <cellStyle name="Nuovo 9 5" xfId="2675"/>
    <cellStyle name="Output" xfId="1693" builtinId="21" customBuiltin="1"/>
    <cellStyle name="Output 2" xfId="1269"/>
    <cellStyle name="Output 2 2" xfId="1270"/>
    <cellStyle name="Output 2 2 2" xfId="1991"/>
    <cellStyle name="Output 2 2 2 2" xfId="5674"/>
    <cellStyle name="Output 2 2 2 3" xfId="7103"/>
    <cellStyle name="Output 2 2 3" xfId="1992"/>
    <cellStyle name="Output 2 2 3 2" xfId="5675"/>
    <cellStyle name="Output 2 2 3 3" xfId="7104"/>
    <cellStyle name="Output 2 2 4" xfId="1993"/>
    <cellStyle name="Output 2 2 5" xfId="1994"/>
    <cellStyle name="Output 2 2 6" xfId="6365"/>
    <cellStyle name="Output 2 3" xfId="1271"/>
    <cellStyle name="Output 2 3 2" xfId="5676"/>
    <cellStyle name="Output 2 3 2 2" xfId="7105"/>
    <cellStyle name="Output 2 3 3" xfId="7057"/>
    <cellStyle name="Output 2 4" xfId="1995"/>
    <cellStyle name="Output 2 4 2" xfId="6366"/>
    <cellStyle name="Output 2 4 3" xfId="7056"/>
    <cellStyle name="Output 2 5" xfId="1996"/>
    <cellStyle name="Output 2 5 2" xfId="6367"/>
    <cellStyle name="Output 2 5 3" xfId="6364"/>
    <cellStyle name="Output 2 6" xfId="1997"/>
    <cellStyle name="Output 2 6 2" xfId="6368"/>
    <cellStyle name="Output 2 6 3" xfId="6363"/>
    <cellStyle name="Output 2 7" xfId="5677"/>
    <cellStyle name="Output 2 7 2" xfId="7106"/>
    <cellStyle name="Output 2 8" xfId="6830"/>
    <cellStyle name="Output 3" xfId="1272"/>
    <cellStyle name="Output 3 2" xfId="2676"/>
    <cellStyle name="Output 3 2 2" xfId="5678"/>
    <cellStyle name="Output 3 2 2 2" xfId="7107"/>
    <cellStyle name="Output 3 2 3" xfId="6362"/>
    <cellStyle name="Output 3 3" xfId="3566"/>
    <cellStyle name="Output 3 3 2" xfId="6369"/>
    <cellStyle name="Output 3 3 3" xfId="6361"/>
    <cellStyle name="Output 3 4" xfId="3567"/>
    <cellStyle name="Output 3 4 2" xfId="6370"/>
    <cellStyle name="Output 3 4 3" xfId="6360"/>
    <cellStyle name="Output 3 5" xfId="3568"/>
    <cellStyle name="Output 3 5 2" xfId="6371"/>
    <cellStyle name="Output 3 5 3" xfId="6828"/>
    <cellStyle name="Output 3 6" xfId="5679"/>
    <cellStyle name="Output 3 6 2" xfId="7108"/>
    <cellStyle name="Output 3 7" xfId="6829"/>
    <cellStyle name="Output 4" xfId="4658"/>
    <cellStyle name="Output 4 2" xfId="6831"/>
    <cellStyle name="Output 4 3" xfId="6390"/>
    <cellStyle name="Overskrift 1 2" xfId="4659"/>
    <cellStyle name="Overskrift 2 2" xfId="4660"/>
    <cellStyle name="Overskrift 3 2" xfId="4661"/>
    <cellStyle name="Overskrift 4 2" xfId="4662"/>
    <cellStyle name="Percen - Type1" xfId="1273"/>
    <cellStyle name="Percent 2" xfId="1274"/>
    <cellStyle name="Percent 2 2" xfId="1275"/>
    <cellStyle name="Percent 2 2 2" xfId="2677"/>
    <cellStyle name="Percent 2 2 3" xfId="2678"/>
    <cellStyle name="Percent 2 2 3 2" xfId="2679"/>
    <cellStyle name="Percent 2 2 3 2 2" xfId="5681"/>
    <cellStyle name="Percent 2 2 3 2 3" xfId="7059"/>
    <cellStyle name="Percent 2 2 3 3" xfId="5680"/>
    <cellStyle name="Percent 2 2 3 4" xfId="7058"/>
    <cellStyle name="Percent 2 2 4" xfId="2680"/>
    <cellStyle name="Percent 2 2 4 2" xfId="5682"/>
    <cellStyle name="Percent 2 2 4 3" xfId="7060"/>
    <cellStyle name="Percent 2 3" xfId="1998"/>
    <cellStyle name="Percent 2 3 2" xfId="2681"/>
    <cellStyle name="Percent 2 3 2 2" xfId="5684"/>
    <cellStyle name="Percent 2 3 2 3" xfId="7062"/>
    <cellStyle name="Percent 2 3 3" xfId="5683"/>
    <cellStyle name="Percent 2 3 4" xfId="7061"/>
    <cellStyle name="Percent 3" xfId="1276"/>
    <cellStyle name="Percent 3 2" xfId="1277"/>
    <cellStyle name="Percent 3 2 2" xfId="1278"/>
    <cellStyle name="Percent 3 3" xfId="1279"/>
    <cellStyle name="Percent 3 3 2" xfId="1280"/>
    <cellStyle name="Percent 3 3 2 2" xfId="1281"/>
    <cellStyle name="Percent 3 3 2 2 2" xfId="5685"/>
    <cellStyle name="Percent 3 3 2 3" xfId="3569"/>
    <cellStyle name="Percent 3 3 3" xfId="3570"/>
    <cellStyle name="Percent 3 3 3 2" xfId="4663"/>
    <cellStyle name="Percent 3 3 4" xfId="4664"/>
    <cellStyle name="Percent 3 4" xfId="2682"/>
    <cellStyle name="Percent 3 4 2" xfId="2683"/>
    <cellStyle name="Percent 3 5" xfId="4665"/>
    <cellStyle name="Percent 3 5 2" xfId="4666"/>
    <cellStyle name="Percent 4" xfId="1282"/>
    <cellStyle name="Percent 4 2" xfId="4667"/>
    <cellStyle name="Percent 4 2 2" xfId="4668"/>
    <cellStyle name="Percent 4 3" xfId="4669"/>
    <cellStyle name="Percent 4 4" xfId="3571"/>
    <cellStyle name="Percent 5" xfId="2684"/>
    <cellStyle name="Percent 6" xfId="3572"/>
    <cellStyle name="Percent 7" xfId="5686"/>
    <cellStyle name="Percent 7 2" xfId="7063"/>
    <cellStyle name="Percent 8" xfId="5837"/>
    <cellStyle name="Percent 8 2" xfId="7076"/>
    <cellStyle name="Percentuale 10" xfId="1283"/>
    <cellStyle name="Percentuale 10 2" xfId="1284"/>
    <cellStyle name="Percentuale 10 2 2" xfId="4670"/>
    <cellStyle name="Percentuale 10 3" xfId="1285"/>
    <cellStyle name="Percentuale 10 3 2" xfId="1286"/>
    <cellStyle name="Percentuale 10 3 2 2" xfId="1287"/>
    <cellStyle name="Percentuale 10 3 2 2 2" xfId="5687"/>
    <cellStyle name="Percentuale 10 3 2 3" xfId="5688"/>
    <cellStyle name="Percentuale 10 3 2 4" xfId="3573"/>
    <cellStyle name="Percentuale 10 3 3" xfId="3574"/>
    <cellStyle name="Percentuale 10 3 3 2" xfId="4671"/>
    <cellStyle name="Percentuale 10 3 4" xfId="4672"/>
    <cellStyle name="Percentuale 10 4" xfId="1288"/>
    <cellStyle name="Percentuale 10 4 2" xfId="2685"/>
    <cellStyle name="Percentuale 10 4 2 2" xfId="4673"/>
    <cellStyle name="Percentuale 10 4 3" xfId="4674"/>
    <cellStyle name="Percentuale 10 5" xfId="2686"/>
    <cellStyle name="Percentuale 11" xfId="1289"/>
    <cellStyle name="Percentuale 11 2" xfId="1290"/>
    <cellStyle name="Percentuale 11 2 2" xfId="4675"/>
    <cellStyle name="Percentuale 11 3" xfId="1291"/>
    <cellStyle name="Percentuale 11 3 2" xfId="1292"/>
    <cellStyle name="Percentuale 11 3 2 2" xfId="1293"/>
    <cellStyle name="Percentuale 11 3 2 2 2" xfId="5689"/>
    <cellStyle name="Percentuale 11 3 2 3" xfId="5690"/>
    <cellStyle name="Percentuale 11 3 2 4" xfId="3575"/>
    <cellStyle name="Percentuale 11 3 3" xfId="3576"/>
    <cellStyle name="Percentuale 11 3 3 2" xfId="4676"/>
    <cellStyle name="Percentuale 11 3 4" xfId="4677"/>
    <cellStyle name="Percentuale 11 4" xfId="1294"/>
    <cellStyle name="Percentuale 11 4 2" xfId="2687"/>
    <cellStyle name="Percentuale 11 4 2 2" xfId="4678"/>
    <cellStyle name="Percentuale 11 4 3" xfId="4679"/>
    <cellStyle name="Percentuale 11 5" xfId="2688"/>
    <cellStyle name="Percentuale 12" xfId="1295"/>
    <cellStyle name="Percentuale 12 2" xfId="1296"/>
    <cellStyle name="Percentuale 12 2 2" xfId="4680"/>
    <cellStyle name="Percentuale 12 3" xfId="1297"/>
    <cellStyle name="Percentuale 12 3 2" xfId="1298"/>
    <cellStyle name="Percentuale 12 3 2 2" xfId="1299"/>
    <cellStyle name="Percentuale 12 3 2 2 2" xfId="5691"/>
    <cellStyle name="Percentuale 12 3 2 3" xfId="5692"/>
    <cellStyle name="Percentuale 12 3 2 4" xfId="3577"/>
    <cellStyle name="Percentuale 12 3 3" xfId="3578"/>
    <cellStyle name="Percentuale 12 3 3 2" xfId="4681"/>
    <cellStyle name="Percentuale 12 3 4" xfId="4682"/>
    <cellStyle name="Percentuale 12 4" xfId="1300"/>
    <cellStyle name="Percentuale 12 4 2" xfId="2689"/>
    <cellStyle name="Percentuale 12 4 2 2" xfId="4683"/>
    <cellStyle name="Percentuale 12 4 3" xfId="4684"/>
    <cellStyle name="Percentuale 12 5" xfId="2690"/>
    <cellStyle name="Percentuale 13" xfId="1301"/>
    <cellStyle name="Percentuale 13 2" xfId="1302"/>
    <cellStyle name="Percentuale 13 2 2" xfId="4685"/>
    <cellStyle name="Percentuale 13 3" xfId="1303"/>
    <cellStyle name="Percentuale 13 3 2" xfId="1304"/>
    <cellStyle name="Percentuale 13 3 2 2" xfId="1305"/>
    <cellStyle name="Percentuale 13 3 2 2 2" xfId="5693"/>
    <cellStyle name="Percentuale 13 3 2 3" xfId="5694"/>
    <cellStyle name="Percentuale 13 3 2 4" xfId="3579"/>
    <cellStyle name="Percentuale 13 3 3" xfId="3580"/>
    <cellStyle name="Percentuale 13 3 3 2" xfId="4686"/>
    <cellStyle name="Percentuale 13 3 4" xfId="4687"/>
    <cellStyle name="Percentuale 13 4" xfId="1306"/>
    <cellStyle name="Percentuale 13 4 2" xfId="2691"/>
    <cellStyle name="Percentuale 13 4 2 2" xfId="4688"/>
    <cellStyle name="Percentuale 13 4 3" xfId="4689"/>
    <cellStyle name="Percentuale 13 5" xfId="2692"/>
    <cellStyle name="Percentuale 14" xfId="1307"/>
    <cellStyle name="Percentuale 14 2" xfId="1308"/>
    <cellStyle name="Percentuale 14 2 2" xfId="4690"/>
    <cellStyle name="Percentuale 14 3" xfId="1309"/>
    <cellStyle name="Percentuale 14 3 2" xfId="1310"/>
    <cellStyle name="Percentuale 14 3 2 2" xfId="1311"/>
    <cellStyle name="Percentuale 14 3 2 2 2" xfId="5695"/>
    <cellStyle name="Percentuale 14 3 2 3" xfId="5696"/>
    <cellStyle name="Percentuale 14 3 2 4" xfId="3581"/>
    <cellStyle name="Percentuale 14 3 3" xfId="3582"/>
    <cellStyle name="Percentuale 14 3 3 2" xfId="4691"/>
    <cellStyle name="Percentuale 14 3 4" xfId="4692"/>
    <cellStyle name="Percentuale 14 4" xfId="1312"/>
    <cellStyle name="Percentuale 14 4 2" xfId="2693"/>
    <cellStyle name="Percentuale 14 4 2 2" xfId="4693"/>
    <cellStyle name="Percentuale 14 4 3" xfId="4694"/>
    <cellStyle name="Percentuale 14 5" xfId="2694"/>
    <cellStyle name="Percentuale 15" xfId="1313"/>
    <cellStyle name="Percentuale 15 2" xfId="1314"/>
    <cellStyle name="Percentuale 15 2 2" xfId="4695"/>
    <cellStyle name="Percentuale 15 3" xfId="1315"/>
    <cellStyle name="Percentuale 15 3 2" xfId="1316"/>
    <cellStyle name="Percentuale 15 3 2 2" xfId="1317"/>
    <cellStyle name="Percentuale 15 3 2 2 2" xfId="5697"/>
    <cellStyle name="Percentuale 15 3 2 3" xfId="5698"/>
    <cellStyle name="Percentuale 15 3 2 4" xfId="3583"/>
    <cellStyle name="Percentuale 15 3 3" xfId="3584"/>
    <cellStyle name="Percentuale 15 3 3 2" xfId="4696"/>
    <cellStyle name="Percentuale 15 3 4" xfId="4697"/>
    <cellStyle name="Percentuale 15 4" xfId="1318"/>
    <cellStyle name="Percentuale 15 4 2" xfId="2695"/>
    <cellStyle name="Percentuale 15 4 2 2" xfId="4698"/>
    <cellStyle name="Percentuale 15 4 3" xfId="4699"/>
    <cellStyle name="Percentuale 15 5" xfId="2696"/>
    <cellStyle name="Percentuale 16" xfId="1319"/>
    <cellStyle name="Percentuale 16 2" xfId="1320"/>
    <cellStyle name="Percentuale 16 2 2" xfId="4700"/>
    <cellStyle name="Percentuale 16 3" xfId="1321"/>
    <cellStyle name="Percentuale 16 3 2" xfId="1322"/>
    <cellStyle name="Percentuale 16 3 2 2" xfId="1323"/>
    <cellStyle name="Percentuale 16 3 2 2 2" xfId="5699"/>
    <cellStyle name="Percentuale 16 3 2 3" xfId="5700"/>
    <cellStyle name="Percentuale 16 3 2 4" xfId="3585"/>
    <cellStyle name="Percentuale 16 3 3" xfId="3586"/>
    <cellStyle name="Percentuale 16 3 3 2" xfId="4701"/>
    <cellStyle name="Percentuale 16 3 4" xfId="4702"/>
    <cellStyle name="Percentuale 16 4" xfId="1324"/>
    <cellStyle name="Percentuale 16 4 2" xfId="2697"/>
    <cellStyle name="Percentuale 16 4 2 2" xfId="4703"/>
    <cellStyle name="Percentuale 16 4 3" xfId="4704"/>
    <cellStyle name="Percentuale 16 5" xfId="2698"/>
    <cellStyle name="Percentuale 17" xfId="1325"/>
    <cellStyle name="Percentuale 17 2" xfId="1326"/>
    <cellStyle name="Percentuale 17 2 2" xfId="4705"/>
    <cellStyle name="Percentuale 17 3" xfId="1327"/>
    <cellStyle name="Percentuale 17 3 2" xfId="1328"/>
    <cellStyle name="Percentuale 17 3 2 2" xfId="1329"/>
    <cellStyle name="Percentuale 17 3 2 2 2" xfId="5701"/>
    <cellStyle name="Percentuale 17 3 2 3" xfId="5702"/>
    <cellStyle name="Percentuale 17 3 2 4" xfId="3587"/>
    <cellStyle name="Percentuale 17 3 3" xfId="3588"/>
    <cellStyle name="Percentuale 17 3 3 2" xfId="4706"/>
    <cellStyle name="Percentuale 17 3 4" xfId="4707"/>
    <cellStyle name="Percentuale 17 4" xfId="1330"/>
    <cellStyle name="Percentuale 17 4 2" xfId="2699"/>
    <cellStyle name="Percentuale 17 4 2 2" xfId="4708"/>
    <cellStyle name="Percentuale 17 4 3" xfId="4709"/>
    <cellStyle name="Percentuale 17 5" xfId="2700"/>
    <cellStyle name="Percentuale 18" xfId="1331"/>
    <cellStyle name="Percentuale 18 2" xfId="1332"/>
    <cellStyle name="Percentuale 18 2 2" xfId="4710"/>
    <cellStyle name="Percentuale 18 3" xfId="1333"/>
    <cellStyle name="Percentuale 18 3 2" xfId="1334"/>
    <cellStyle name="Percentuale 18 3 2 2" xfId="1335"/>
    <cellStyle name="Percentuale 18 3 2 2 2" xfId="5703"/>
    <cellStyle name="Percentuale 18 3 2 3" xfId="5704"/>
    <cellStyle name="Percentuale 18 3 2 4" xfId="3589"/>
    <cellStyle name="Percentuale 18 3 3" xfId="3590"/>
    <cellStyle name="Percentuale 18 3 3 2" xfId="4711"/>
    <cellStyle name="Percentuale 18 3 4" xfId="4712"/>
    <cellStyle name="Percentuale 18 4" xfId="1336"/>
    <cellStyle name="Percentuale 18 4 2" xfId="2701"/>
    <cellStyle name="Percentuale 18 4 2 2" xfId="4713"/>
    <cellStyle name="Percentuale 18 4 3" xfId="4714"/>
    <cellStyle name="Percentuale 18 5" xfId="2702"/>
    <cellStyle name="Percentuale 19" xfId="1337"/>
    <cellStyle name="Percentuale 19 2" xfId="1338"/>
    <cellStyle name="Percentuale 19 2 2" xfId="4715"/>
    <cellStyle name="Percentuale 19 3" xfId="1339"/>
    <cellStyle name="Percentuale 19 3 2" xfId="1340"/>
    <cellStyle name="Percentuale 19 3 2 2" xfId="1341"/>
    <cellStyle name="Percentuale 19 3 2 2 2" xfId="5705"/>
    <cellStyle name="Percentuale 19 3 2 3" xfId="5706"/>
    <cellStyle name="Percentuale 19 3 2 4" xfId="3591"/>
    <cellStyle name="Percentuale 19 3 3" xfId="3592"/>
    <cellStyle name="Percentuale 19 3 3 2" xfId="4716"/>
    <cellStyle name="Percentuale 19 3 4" xfId="4717"/>
    <cellStyle name="Percentuale 19 4" xfId="1342"/>
    <cellStyle name="Percentuale 19 4 2" xfId="2703"/>
    <cellStyle name="Percentuale 19 4 2 2" xfId="4718"/>
    <cellStyle name="Percentuale 19 4 3" xfId="4719"/>
    <cellStyle name="Percentuale 19 5" xfId="2704"/>
    <cellStyle name="Percentuale 2" xfId="1343"/>
    <cellStyle name="Percentuale 2 2" xfId="1344"/>
    <cellStyle name="Percentuale 2 2 2" xfId="4720"/>
    <cellStyle name="Percentuale 2 3" xfId="1345"/>
    <cellStyle name="Percentuale 2 3 2" xfId="1346"/>
    <cellStyle name="Percentuale 2 3 2 2" xfId="1347"/>
    <cellStyle name="Percentuale 2 3 2 2 2" xfId="5707"/>
    <cellStyle name="Percentuale 2 3 2 3" xfId="5708"/>
    <cellStyle name="Percentuale 2 3 2 4" xfId="3593"/>
    <cellStyle name="Percentuale 2 3 3" xfId="3594"/>
    <cellStyle name="Percentuale 2 3 3 2" xfId="4721"/>
    <cellStyle name="Percentuale 2 3 4" xfId="4722"/>
    <cellStyle name="Percentuale 2 4" xfId="1348"/>
    <cellStyle name="Percentuale 2 4 2" xfId="2705"/>
    <cellStyle name="Percentuale 2 4 2 2" xfId="4723"/>
    <cellStyle name="Percentuale 2 4 3" xfId="4724"/>
    <cellStyle name="Percentuale 2 5" xfId="2706"/>
    <cellStyle name="Percentuale 20" xfId="1349"/>
    <cellStyle name="Percentuale 20 2" xfId="1350"/>
    <cellStyle name="Percentuale 20 2 2" xfId="4725"/>
    <cellStyle name="Percentuale 20 3" xfId="1351"/>
    <cellStyle name="Percentuale 20 3 2" xfId="1352"/>
    <cellStyle name="Percentuale 20 3 2 2" xfId="1353"/>
    <cellStyle name="Percentuale 20 3 2 2 2" xfId="5709"/>
    <cellStyle name="Percentuale 20 3 2 3" xfId="5710"/>
    <cellStyle name="Percentuale 20 3 2 4" xfId="3595"/>
    <cellStyle name="Percentuale 20 3 3" xfId="3596"/>
    <cellStyle name="Percentuale 20 3 3 2" xfId="4726"/>
    <cellStyle name="Percentuale 20 3 4" xfId="4727"/>
    <cellStyle name="Percentuale 20 4" xfId="1354"/>
    <cellStyle name="Percentuale 20 4 2" xfId="2707"/>
    <cellStyle name="Percentuale 20 4 2 2" xfId="4728"/>
    <cellStyle name="Percentuale 20 4 3" xfId="4729"/>
    <cellStyle name="Percentuale 20 5" xfId="2708"/>
    <cellStyle name="Percentuale 21" xfId="1355"/>
    <cellStyle name="Percentuale 21 2" xfId="1356"/>
    <cellStyle name="Percentuale 21 2 2" xfId="4730"/>
    <cellStyle name="Percentuale 21 3" xfId="1357"/>
    <cellStyle name="Percentuale 21 3 2" xfId="1358"/>
    <cellStyle name="Percentuale 21 3 2 2" xfId="1359"/>
    <cellStyle name="Percentuale 21 3 2 2 2" xfId="5711"/>
    <cellStyle name="Percentuale 21 3 2 3" xfId="5712"/>
    <cellStyle name="Percentuale 21 3 2 4" xfId="3597"/>
    <cellStyle name="Percentuale 21 3 3" xfId="3598"/>
    <cellStyle name="Percentuale 21 3 3 2" xfId="4731"/>
    <cellStyle name="Percentuale 21 3 4" xfId="4732"/>
    <cellStyle name="Percentuale 21 4" xfId="1360"/>
    <cellStyle name="Percentuale 21 4 2" xfId="2709"/>
    <cellStyle name="Percentuale 21 4 2 2" xfId="4733"/>
    <cellStyle name="Percentuale 21 4 3" xfId="4734"/>
    <cellStyle name="Percentuale 21 5" xfId="2710"/>
    <cellStyle name="Percentuale 22" xfId="1361"/>
    <cellStyle name="Percentuale 22 2" xfId="1362"/>
    <cellStyle name="Percentuale 22 2 2" xfId="4735"/>
    <cellStyle name="Percentuale 22 3" xfId="1363"/>
    <cellStyle name="Percentuale 22 3 2" xfId="1364"/>
    <cellStyle name="Percentuale 22 3 2 2" xfId="1365"/>
    <cellStyle name="Percentuale 22 3 2 2 2" xfId="5713"/>
    <cellStyle name="Percentuale 22 3 2 3" xfId="5714"/>
    <cellStyle name="Percentuale 22 3 2 4" xfId="3599"/>
    <cellStyle name="Percentuale 22 3 3" xfId="3600"/>
    <cellStyle name="Percentuale 22 3 3 2" xfId="4736"/>
    <cellStyle name="Percentuale 22 3 4" xfId="4737"/>
    <cellStyle name="Percentuale 22 4" xfId="1366"/>
    <cellStyle name="Percentuale 22 4 2" xfId="2711"/>
    <cellStyle name="Percentuale 22 4 2 2" xfId="4738"/>
    <cellStyle name="Percentuale 22 4 3" xfId="4739"/>
    <cellStyle name="Percentuale 22 5" xfId="2712"/>
    <cellStyle name="Percentuale 23" xfId="1367"/>
    <cellStyle name="Percentuale 23 2" xfId="1368"/>
    <cellStyle name="Percentuale 23 2 2" xfId="4740"/>
    <cellStyle name="Percentuale 23 3" xfId="1369"/>
    <cellStyle name="Percentuale 23 3 2" xfId="1370"/>
    <cellStyle name="Percentuale 23 3 2 2" xfId="1371"/>
    <cellStyle name="Percentuale 23 3 2 2 2" xfId="5715"/>
    <cellStyle name="Percentuale 23 3 2 3" xfId="5716"/>
    <cellStyle name="Percentuale 23 3 2 4" xfId="3601"/>
    <cellStyle name="Percentuale 23 3 3" xfId="3602"/>
    <cellStyle name="Percentuale 23 3 3 2" xfId="4741"/>
    <cellStyle name="Percentuale 23 3 4" xfId="4742"/>
    <cellStyle name="Percentuale 23 4" xfId="1372"/>
    <cellStyle name="Percentuale 23 4 2" xfId="2713"/>
    <cellStyle name="Percentuale 23 4 2 2" xfId="4743"/>
    <cellStyle name="Percentuale 23 4 3" xfId="4744"/>
    <cellStyle name="Percentuale 23 5" xfId="2714"/>
    <cellStyle name="Percentuale 24" xfId="1373"/>
    <cellStyle name="Percentuale 24 2" xfId="1374"/>
    <cellStyle name="Percentuale 24 2 2" xfId="4745"/>
    <cellStyle name="Percentuale 24 3" xfId="1375"/>
    <cellStyle name="Percentuale 24 3 2" xfId="1376"/>
    <cellStyle name="Percentuale 24 3 2 2" xfId="1377"/>
    <cellStyle name="Percentuale 24 3 2 2 2" xfId="5717"/>
    <cellStyle name="Percentuale 24 3 2 3" xfId="5718"/>
    <cellStyle name="Percentuale 24 3 2 4" xfId="3603"/>
    <cellStyle name="Percentuale 24 3 3" xfId="3604"/>
    <cellStyle name="Percentuale 24 3 3 2" xfId="4746"/>
    <cellStyle name="Percentuale 24 3 4" xfId="4747"/>
    <cellStyle name="Percentuale 24 4" xfId="1378"/>
    <cellStyle name="Percentuale 24 4 2" xfId="2715"/>
    <cellStyle name="Percentuale 24 4 2 2" xfId="4748"/>
    <cellStyle name="Percentuale 24 4 3" xfId="4749"/>
    <cellStyle name="Percentuale 24 5" xfId="2716"/>
    <cellStyle name="Percentuale 25" xfId="1379"/>
    <cellStyle name="Percentuale 25 2" xfId="1380"/>
    <cellStyle name="Percentuale 25 2 2" xfId="4750"/>
    <cellStyle name="Percentuale 25 3" xfId="1381"/>
    <cellStyle name="Percentuale 25 3 2" xfId="1382"/>
    <cellStyle name="Percentuale 25 3 2 2" xfId="1383"/>
    <cellStyle name="Percentuale 25 3 2 2 2" xfId="5719"/>
    <cellStyle name="Percentuale 25 3 2 3" xfId="5720"/>
    <cellStyle name="Percentuale 25 3 2 4" xfId="3605"/>
    <cellStyle name="Percentuale 25 3 3" xfId="3606"/>
    <cellStyle name="Percentuale 25 3 3 2" xfId="4751"/>
    <cellStyle name="Percentuale 25 3 4" xfId="4752"/>
    <cellStyle name="Percentuale 25 4" xfId="1384"/>
    <cellStyle name="Percentuale 25 4 2" xfId="2717"/>
    <cellStyle name="Percentuale 25 4 2 2" xfId="4753"/>
    <cellStyle name="Percentuale 25 4 3" xfId="4754"/>
    <cellStyle name="Percentuale 25 5" xfId="2718"/>
    <cellStyle name="Percentuale 26" xfId="1385"/>
    <cellStyle name="Percentuale 26 2" xfId="1386"/>
    <cellStyle name="Percentuale 26 2 2" xfId="4755"/>
    <cellStyle name="Percentuale 26 3" xfId="1387"/>
    <cellStyle name="Percentuale 26 3 2" xfId="1388"/>
    <cellStyle name="Percentuale 26 3 2 2" xfId="1389"/>
    <cellStyle name="Percentuale 26 3 2 2 2" xfId="5721"/>
    <cellStyle name="Percentuale 26 3 2 3" xfId="5722"/>
    <cellStyle name="Percentuale 26 3 2 4" xfId="3607"/>
    <cellStyle name="Percentuale 26 3 3" xfId="3608"/>
    <cellStyle name="Percentuale 26 3 3 2" xfId="4756"/>
    <cellStyle name="Percentuale 26 3 4" xfId="4757"/>
    <cellStyle name="Percentuale 26 4" xfId="1390"/>
    <cellStyle name="Percentuale 26 4 2" xfId="2719"/>
    <cellStyle name="Percentuale 26 4 2 2" xfId="4758"/>
    <cellStyle name="Percentuale 26 4 3" xfId="4759"/>
    <cellStyle name="Percentuale 26 5" xfId="2720"/>
    <cellStyle name="Percentuale 27" xfId="1391"/>
    <cellStyle name="Percentuale 27 2" xfId="1392"/>
    <cellStyle name="Percentuale 27 2 2" xfId="4760"/>
    <cellStyle name="Percentuale 27 3" xfId="1393"/>
    <cellStyle name="Percentuale 27 3 2" xfId="1394"/>
    <cellStyle name="Percentuale 27 3 2 2" xfId="1395"/>
    <cellStyle name="Percentuale 27 3 2 2 2" xfId="5723"/>
    <cellStyle name="Percentuale 27 3 2 3" xfId="5724"/>
    <cellStyle name="Percentuale 27 3 2 4" xfId="3609"/>
    <cellStyle name="Percentuale 27 3 3" xfId="3610"/>
    <cellStyle name="Percentuale 27 3 3 2" xfId="4761"/>
    <cellStyle name="Percentuale 27 3 4" xfId="4762"/>
    <cellStyle name="Percentuale 27 4" xfId="1396"/>
    <cellStyle name="Percentuale 27 4 2" xfId="2721"/>
    <cellStyle name="Percentuale 27 4 2 2" xfId="4763"/>
    <cellStyle name="Percentuale 27 4 3" xfId="4764"/>
    <cellStyle name="Percentuale 27 5" xfId="2722"/>
    <cellStyle name="Percentuale 28" xfId="1397"/>
    <cellStyle name="Percentuale 28 2" xfId="1398"/>
    <cellStyle name="Percentuale 28 2 2" xfId="4765"/>
    <cellStyle name="Percentuale 28 3" xfId="1399"/>
    <cellStyle name="Percentuale 28 3 2" xfId="1400"/>
    <cellStyle name="Percentuale 28 3 2 2" xfId="1401"/>
    <cellStyle name="Percentuale 28 3 2 2 2" xfId="5725"/>
    <cellStyle name="Percentuale 28 3 2 3" xfId="5726"/>
    <cellStyle name="Percentuale 28 3 2 4" xfId="3611"/>
    <cellStyle name="Percentuale 28 3 3" xfId="3612"/>
    <cellStyle name="Percentuale 28 3 3 2" xfId="4766"/>
    <cellStyle name="Percentuale 28 3 4" xfId="4767"/>
    <cellStyle name="Percentuale 28 4" xfId="1402"/>
    <cellStyle name="Percentuale 28 4 2" xfId="2723"/>
    <cellStyle name="Percentuale 28 4 2 2" xfId="4768"/>
    <cellStyle name="Percentuale 28 4 3" xfId="4769"/>
    <cellStyle name="Percentuale 28 5" xfId="2724"/>
    <cellStyle name="Percentuale 29" xfId="1403"/>
    <cellStyle name="Percentuale 29 2" xfId="1404"/>
    <cellStyle name="Percentuale 29 2 2" xfId="4770"/>
    <cellStyle name="Percentuale 29 3" xfId="1405"/>
    <cellStyle name="Percentuale 29 3 2" xfId="1406"/>
    <cellStyle name="Percentuale 29 3 2 2" xfId="1407"/>
    <cellStyle name="Percentuale 29 3 2 2 2" xfId="5727"/>
    <cellStyle name="Percentuale 29 3 2 3" xfId="5728"/>
    <cellStyle name="Percentuale 29 3 2 4" xfId="3613"/>
    <cellStyle name="Percentuale 29 3 3" xfId="3614"/>
    <cellStyle name="Percentuale 29 3 3 2" xfId="4771"/>
    <cellStyle name="Percentuale 29 3 4" xfId="4772"/>
    <cellStyle name="Percentuale 29 4" xfId="1408"/>
    <cellStyle name="Percentuale 29 4 2" xfId="2725"/>
    <cellStyle name="Percentuale 29 4 2 2" xfId="4773"/>
    <cellStyle name="Percentuale 29 4 3" xfId="4774"/>
    <cellStyle name="Percentuale 29 5" xfId="2726"/>
    <cellStyle name="Percentuale 3" xfId="1409"/>
    <cellStyle name="Percentuale 3 2" xfId="1410"/>
    <cellStyle name="Percentuale 3 2 2" xfId="4775"/>
    <cellStyle name="Percentuale 3 3" xfId="1411"/>
    <cellStyle name="Percentuale 3 3 2" xfId="1412"/>
    <cellStyle name="Percentuale 3 3 2 2" xfId="1413"/>
    <cellStyle name="Percentuale 3 3 2 2 2" xfId="5729"/>
    <cellStyle name="Percentuale 3 3 2 3" xfId="5730"/>
    <cellStyle name="Percentuale 3 3 2 4" xfId="3615"/>
    <cellStyle name="Percentuale 3 3 3" xfId="3616"/>
    <cellStyle name="Percentuale 3 3 3 2" xfId="4776"/>
    <cellStyle name="Percentuale 3 3 4" xfId="4777"/>
    <cellStyle name="Percentuale 3 4" xfId="1414"/>
    <cellStyle name="Percentuale 3 4 2" xfId="2727"/>
    <cellStyle name="Percentuale 3 4 2 2" xfId="4778"/>
    <cellStyle name="Percentuale 3 4 3" xfId="4779"/>
    <cellStyle name="Percentuale 3 5" xfId="2728"/>
    <cellStyle name="Percentuale 30" xfId="1415"/>
    <cellStyle name="Percentuale 30 2" xfId="1416"/>
    <cellStyle name="Percentuale 30 2 2" xfId="4780"/>
    <cellStyle name="Percentuale 30 3" xfId="1417"/>
    <cellStyle name="Percentuale 30 3 2" xfId="1418"/>
    <cellStyle name="Percentuale 30 3 2 2" xfId="1419"/>
    <cellStyle name="Percentuale 30 3 2 2 2" xfId="5731"/>
    <cellStyle name="Percentuale 30 3 2 3" xfId="5732"/>
    <cellStyle name="Percentuale 30 3 2 4" xfId="3617"/>
    <cellStyle name="Percentuale 30 3 3" xfId="3618"/>
    <cellStyle name="Percentuale 30 3 3 2" xfId="4781"/>
    <cellStyle name="Percentuale 30 3 4" xfId="4782"/>
    <cellStyle name="Percentuale 30 4" xfId="1420"/>
    <cellStyle name="Percentuale 30 4 2" xfId="2729"/>
    <cellStyle name="Percentuale 30 4 2 2" xfId="4783"/>
    <cellStyle name="Percentuale 30 4 3" xfId="4784"/>
    <cellStyle name="Percentuale 30 5" xfId="2730"/>
    <cellStyle name="Percentuale 31" xfId="1421"/>
    <cellStyle name="Percentuale 31 2" xfId="1422"/>
    <cellStyle name="Percentuale 31 2 2" xfId="4785"/>
    <cellStyle name="Percentuale 31 3" xfId="1423"/>
    <cellStyle name="Percentuale 31 3 2" xfId="1424"/>
    <cellStyle name="Percentuale 31 3 2 2" xfId="1425"/>
    <cellStyle name="Percentuale 31 3 2 2 2" xfId="5733"/>
    <cellStyle name="Percentuale 31 3 2 3" xfId="5734"/>
    <cellStyle name="Percentuale 31 3 2 4" xfId="3619"/>
    <cellStyle name="Percentuale 31 3 3" xfId="3620"/>
    <cellStyle name="Percentuale 31 3 3 2" xfId="4786"/>
    <cellStyle name="Percentuale 31 3 4" xfId="4787"/>
    <cellStyle name="Percentuale 31 4" xfId="1426"/>
    <cellStyle name="Percentuale 31 4 2" xfId="2731"/>
    <cellStyle name="Percentuale 31 4 2 2" xfId="4788"/>
    <cellStyle name="Percentuale 31 4 3" xfId="4789"/>
    <cellStyle name="Percentuale 31 5" xfId="2732"/>
    <cellStyle name="Percentuale 32" xfId="1427"/>
    <cellStyle name="Percentuale 32 2" xfId="1428"/>
    <cellStyle name="Percentuale 32 2 2" xfId="4790"/>
    <cellStyle name="Percentuale 32 3" xfId="1429"/>
    <cellStyle name="Percentuale 32 3 2" xfId="1430"/>
    <cellStyle name="Percentuale 32 3 2 2" xfId="1431"/>
    <cellStyle name="Percentuale 32 3 2 2 2" xfId="5735"/>
    <cellStyle name="Percentuale 32 3 2 3" xfId="5736"/>
    <cellStyle name="Percentuale 32 3 2 4" xfId="3621"/>
    <cellStyle name="Percentuale 32 3 3" xfId="3622"/>
    <cellStyle name="Percentuale 32 3 3 2" xfId="4791"/>
    <cellStyle name="Percentuale 32 3 4" xfId="4792"/>
    <cellStyle name="Percentuale 32 4" xfId="1432"/>
    <cellStyle name="Percentuale 32 4 2" xfId="2733"/>
    <cellStyle name="Percentuale 32 4 2 2" xfId="4793"/>
    <cellStyle name="Percentuale 32 4 3" xfId="4794"/>
    <cellStyle name="Percentuale 32 5" xfId="2734"/>
    <cellStyle name="Percentuale 33" xfId="1433"/>
    <cellStyle name="Percentuale 33 2" xfId="1434"/>
    <cellStyle name="Percentuale 33 2 2" xfId="4795"/>
    <cellStyle name="Percentuale 33 3" xfId="1435"/>
    <cellStyle name="Percentuale 33 3 2" xfId="1436"/>
    <cellStyle name="Percentuale 33 3 2 2" xfId="1437"/>
    <cellStyle name="Percentuale 33 3 2 2 2" xfId="5737"/>
    <cellStyle name="Percentuale 33 3 2 3" xfId="5738"/>
    <cellStyle name="Percentuale 33 3 2 4" xfId="3623"/>
    <cellStyle name="Percentuale 33 3 3" xfId="3624"/>
    <cellStyle name="Percentuale 33 3 3 2" xfId="4796"/>
    <cellStyle name="Percentuale 33 3 4" xfId="4797"/>
    <cellStyle name="Percentuale 33 4" xfId="1438"/>
    <cellStyle name="Percentuale 33 4 2" xfId="2735"/>
    <cellStyle name="Percentuale 33 4 2 2" xfId="4798"/>
    <cellStyle name="Percentuale 33 4 3" xfId="4799"/>
    <cellStyle name="Percentuale 33 5" xfId="2736"/>
    <cellStyle name="Percentuale 34" xfId="1439"/>
    <cellStyle name="Percentuale 34 2" xfId="1440"/>
    <cellStyle name="Percentuale 34 2 2" xfId="4800"/>
    <cellStyle name="Percentuale 34 3" xfId="1441"/>
    <cellStyle name="Percentuale 34 3 2" xfId="1442"/>
    <cellStyle name="Percentuale 34 3 2 2" xfId="1443"/>
    <cellStyle name="Percentuale 34 3 2 2 2" xfId="5739"/>
    <cellStyle name="Percentuale 34 3 2 3" xfId="5740"/>
    <cellStyle name="Percentuale 34 3 2 4" xfId="3625"/>
    <cellStyle name="Percentuale 34 3 3" xfId="3626"/>
    <cellStyle name="Percentuale 34 3 3 2" xfId="4801"/>
    <cellStyle name="Percentuale 34 3 4" xfId="4802"/>
    <cellStyle name="Percentuale 34 4" xfId="1444"/>
    <cellStyle name="Percentuale 34 4 2" xfId="2737"/>
    <cellStyle name="Percentuale 34 4 2 2" xfId="4803"/>
    <cellStyle name="Percentuale 34 4 3" xfId="4804"/>
    <cellStyle name="Percentuale 34 5" xfId="2738"/>
    <cellStyle name="Percentuale 35" xfId="1445"/>
    <cellStyle name="Percentuale 35 2" xfId="1446"/>
    <cellStyle name="Percentuale 35 2 2" xfId="4805"/>
    <cellStyle name="Percentuale 35 3" xfId="1447"/>
    <cellStyle name="Percentuale 35 3 2" xfId="1448"/>
    <cellStyle name="Percentuale 35 3 2 2" xfId="1449"/>
    <cellStyle name="Percentuale 35 3 2 2 2" xfId="5741"/>
    <cellStyle name="Percentuale 35 3 2 3" xfId="5742"/>
    <cellStyle name="Percentuale 35 3 2 4" xfId="3627"/>
    <cellStyle name="Percentuale 35 3 3" xfId="3628"/>
    <cellStyle name="Percentuale 35 3 3 2" xfId="4806"/>
    <cellStyle name="Percentuale 35 3 4" xfId="4807"/>
    <cellStyle name="Percentuale 35 4" xfId="1450"/>
    <cellStyle name="Percentuale 35 4 2" xfId="2739"/>
    <cellStyle name="Percentuale 35 4 2 2" xfId="4808"/>
    <cellStyle name="Percentuale 35 4 3" xfId="4809"/>
    <cellStyle name="Percentuale 35 5" xfId="2740"/>
    <cellStyle name="Percentuale 36" xfId="1451"/>
    <cellStyle name="Percentuale 36 2" xfId="1452"/>
    <cellStyle name="Percentuale 36 2 2" xfId="4810"/>
    <cellStyle name="Percentuale 36 3" xfId="1453"/>
    <cellStyle name="Percentuale 36 3 2" xfId="1454"/>
    <cellStyle name="Percentuale 36 3 2 2" xfId="1455"/>
    <cellStyle name="Percentuale 36 3 2 2 2" xfId="5743"/>
    <cellStyle name="Percentuale 36 3 2 3" xfId="5744"/>
    <cellStyle name="Percentuale 36 3 2 4" xfId="3629"/>
    <cellStyle name="Percentuale 36 3 3" xfId="3630"/>
    <cellStyle name="Percentuale 36 3 3 2" xfId="4811"/>
    <cellStyle name="Percentuale 36 3 4" xfId="4812"/>
    <cellStyle name="Percentuale 36 4" xfId="1456"/>
    <cellStyle name="Percentuale 36 4 2" xfId="2741"/>
    <cellStyle name="Percentuale 36 4 2 2" xfId="4813"/>
    <cellStyle name="Percentuale 36 4 3" xfId="4814"/>
    <cellStyle name="Percentuale 36 5" xfId="2742"/>
    <cellStyle name="Percentuale 37" xfId="1457"/>
    <cellStyle name="Percentuale 37 2" xfId="1458"/>
    <cellStyle name="Percentuale 37 2 2" xfId="4815"/>
    <cellStyle name="Percentuale 37 3" xfId="1459"/>
    <cellStyle name="Percentuale 37 3 2" xfId="1460"/>
    <cellStyle name="Percentuale 37 3 2 2" xfId="1461"/>
    <cellStyle name="Percentuale 37 3 2 2 2" xfId="5745"/>
    <cellStyle name="Percentuale 37 3 2 3" xfId="5746"/>
    <cellStyle name="Percentuale 37 3 2 4" xfId="3631"/>
    <cellStyle name="Percentuale 37 3 3" xfId="3632"/>
    <cellStyle name="Percentuale 37 3 3 2" xfId="4816"/>
    <cellStyle name="Percentuale 37 3 4" xfId="4817"/>
    <cellStyle name="Percentuale 37 4" xfId="1462"/>
    <cellStyle name="Percentuale 37 4 2" xfId="2743"/>
    <cellStyle name="Percentuale 37 4 2 2" xfId="4818"/>
    <cellStyle name="Percentuale 37 4 3" xfId="4819"/>
    <cellStyle name="Percentuale 37 5" xfId="2744"/>
    <cellStyle name="Percentuale 38" xfId="1463"/>
    <cellStyle name="Percentuale 38 2" xfId="1464"/>
    <cellStyle name="Percentuale 38 2 2" xfId="4820"/>
    <cellStyle name="Percentuale 38 3" xfId="1465"/>
    <cellStyle name="Percentuale 38 3 2" xfId="1466"/>
    <cellStyle name="Percentuale 38 3 2 2" xfId="1467"/>
    <cellStyle name="Percentuale 38 3 2 2 2" xfId="5747"/>
    <cellStyle name="Percentuale 38 3 2 3" xfId="5748"/>
    <cellStyle name="Percentuale 38 3 2 4" xfId="3633"/>
    <cellStyle name="Percentuale 38 3 3" xfId="3634"/>
    <cellStyle name="Percentuale 38 3 3 2" xfId="4821"/>
    <cellStyle name="Percentuale 38 3 4" xfId="4822"/>
    <cellStyle name="Percentuale 38 4" xfId="1468"/>
    <cellStyle name="Percentuale 38 4 2" xfId="2745"/>
    <cellStyle name="Percentuale 38 4 2 2" xfId="4823"/>
    <cellStyle name="Percentuale 38 4 3" xfId="4824"/>
    <cellStyle name="Percentuale 38 5" xfId="2746"/>
    <cellStyle name="Percentuale 39" xfId="1469"/>
    <cellStyle name="Percentuale 39 2" xfId="1470"/>
    <cellStyle name="Percentuale 39 2 2" xfId="4825"/>
    <cellStyle name="Percentuale 39 3" xfId="1471"/>
    <cellStyle name="Percentuale 39 3 2" xfId="1472"/>
    <cellStyle name="Percentuale 39 3 2 2" xfId="1473"/>
    <cellStyle name="Percentuale 39 3 2 2 2" xfId="5749"/>
    <cellStyle name="Percentuale 39 3 2 3" xfId="5750"/>
    <cellStyle name="Percentuale 39 3 2 4" xfId="3635"/>
    <cellStyle name="Percentuale 39 3 3" xfId="3636"/>
    <cellStyle name="Percentuale 39 3 3 2" xfId="4826"/>
    <cellStyle name="Percentuale 39 3 4" xfId="4827"/>
    <cellStyle name="Percentuale 39 4" xfId="1474"/>
    <cellStyle name="Percentuale 39 4 2" xfId="2747"/>
    <cellStyle name="Percentuale 39 4 2 2" xfId="4828"/>
    <cellStyle name="Percentuale 39 4 3" xfId="4829"/>
    <cellStyle name="Percentuale 39 5" xfId="2748"/>
    <cellStyle name="Percentuale 4" xfId="1475"/>
    <cellStyle name="Percentuale 4 2" xfId="1476"/>
    <cellStyle name="Percentuale 4 2 2" xfId="4830"/>
    <cellStyle name="Percentuale 4 3" xfId="1477"/>
    <cellStyle name="Percentuale 4 3 2" xfId="1478"/>
    <cellStyle name="Percentuale 4 3 2 2" xfId="1479"/>
    <cellStyle name="Percentuale 4 3 2 2 2" xfId="5751"/>
    <cellStyle name="Percentuale 4 3 2 3" xfId="5752"/>
    <cellStyle name="Percentuale 4 3 2 4" xfId="3637"/>
    <cellStyle name="Percentuale 4 3 3" xfId="3638"/>
    <cellStyle name="Percentuale 4 3 3 2" xfId="4831"/>
    <cellStyle name="Percentuale 4 3 4" xfId="4832"/>
    <cellStyle name="Percentuale 4 4" xfId="1480"/>
    <cellStyle name="Percentuale 4 4 2" xfId="2749"/>
    <cellStyle name="Percentuale 4 4 2 2" xfId="4833"/>
    <cellStyle name="Percentuale 4 4 3" xfId="4834"/>
    <cellStyle name="Percentuale 4 5" xfId="2750"/>
    <cellStyle name="Percentuale 40" xfId="1481"/>
    <cellStyle name="Percentuale 40 2" xfId="1482"/>
    <cellStyle name="Percentuale 40 2 2" xfId="4835"/>
    <cellStyle name="Percentuale 40 3" xfId="1483"/>
    <cellStyle name="Percentuale 40 3 2" xfId="1484"/>
    <cellStyle name="Percentuale 40 3 2 2" xfId="1485"/>
    <cellStyle name="Percentuale 40 3 2 2 2" xfId="5753"/>
    <cellStyle name="Percentuale 40 3 2 3" xfId="5754"/>
    <cellStyle name="Percentuale 40 3 2 4" xfId="3639"/>
    <cellStyle name="Percentuale 40 3 3" xfId="3640"/>
    <cellStyle name="Percentuale 40 3 3 2" xfId="4836"/>
    <cellStyle name="Percentuale 40 3 4" xfId="4837"/>
    <cellStyle name="Percentuale 40 4" xfId="1486"/>
    <cellStyle name="Percentuale 40 4 2" xfId="2751"/>
    <cellStyle name="Percentuale 40 4 2 2" xfId="4838"/>
    <cellStyle name="Percentuale 40 4 3" xfId="4839"/>
    <cellStyle name="Percentuale 40 5" xfId="2752"/>
    <cellStyle name="Percentuale 41" xfId="1487"/>
    <cellStyle name="Percentuale 41 2" xfId="1488"/>
    <cellStyle name="Percentuale 41 2 2" xfId="4840"/>
    <cellStyle name="Percentuale 41 3" xfId="1489"/>
    <cellStyle name="Percentuale 41 3 2" xfId="1490"/>
    <cellStyle name="Percentuale 41 3 2 2" xfId="1491"/>
    <cellStyle name="Percentuale 41 3 2 2 2" xfId="5755"/>
    <cellStyle name="Percentuale 41 3 2 3" xfId="5756"/>
    <cellStyle name="Percentuale 41 3 2 4" xfId="3641"/>
    <cellStyle name="Percentuale 41 3 3" xfId="3642"/>
    <cellStyle name="Percentuale 41 3 3 2" xfId="4841"/>
    <cellStyle name="Percentuale 41 3 4" xfId="4842"/>
    <cellStyle name="Percentuale 41 4" xfId="1492"/>
    <cellStyle name="Percentuale 41 4 2" xfId="2753"/>
    <cellStyle name="Percentuale 41 4 2 2" xfId="4843"/>
    <cellStyle name="Percentuale 41 4 3" xfId="4844"/>
    <cellStyle name="Percentuale 41 5" xfId="2754"/>
    <cellStyle name="Percentuale 42" xfId="1493"/>
    <cellStyle name="Percentuale 42 2" xfId="1494"/>
    <cellStyle name="Percentuale 42 2 2" xfId="4845"/>
    <cellStyle name="Percentuale 42 3" xfId="1495"/>
    <cellStyle name="Percentuale 42 3 2" xfId="1496"/>
    <cellStyle name="Percentuale 42 3 2 2" xfId="1497"/>
    <cellStyle name="Percentuale 42 3 2 2 2" xfId="5757"/>
    <cellStyle name="Percentuale 42 3 2 3" xfId="5758"/>
    <cellStyle name="Percentuale 42 3 2 4" xfId="3643"/>
    <cellStyle name="Percentuale 42 3 3" xfId="3644"/>
    <cellStyle name="Percentuale 42 3 3 2" xfId="4846"/>
    <cellStyle name="Percentuale 42 3 4" xfId="4847"/>
    <cellStyle name="Percentuale 42 4" xfId="1498"/>
    <cellStyle name="Percentuale 42 4 2" xfId="2755"/>
    <cellStyle name="Percentuale 42 4 2 2" xfId="4848"/>
    <cellStyle name="Percentuale 42 4 3" xfId="4849"/>
    <cellStyle name="Percentuale 42 5" xfId="2756"/>
    <cellStyle name="Percentuale 43" xfId="1499"/>
    <cellStyle name="Percentuale 43 2" xfId="1500"/>
    <cellStyle name="Percentuale 43 2 2" xfId="4850"/>
    <cellStyle name="Percentuale 43 3" xfId="1501"/>
    <cellStyle name="Percentuale 43 3 2" xfId="1502"/>
    <cellStyle name="Percentuale 43 3 2 2" xfId="1503"/>
    <cellStyle name="Percentuale 43 3 2 2 2" xfId="5759"/>
    <cellStyle name="Percentuale 43 3 2 3" xfId="5760"/>
    <cellStyle name="Percentuale 43 3 2 4" xfId="3645"/>
    <cellStyle name="Percentuale 43 3 3" xfId="3646"/>
    <cellStyle name="Percentuale 43 3 3 2" xfId="4851"/>
    <cellStyle name="Percentuale 43 3 4" xfId="4852"/>
    <cellStyle name="Percentuale 43 4" xfId="1504"/>
    <cellStyle name="Percentuale 43 4 2" xfId="2757"/>
    <cellStyle name="Percentuale 43 4 2 2" xfId="4853"/>
    <cellStyle name="Percentuale 43 4 3" xfId="4854"/>
    <cellStyle name="Percentuale 43 5" xfId="2758"/>
    <cellStyle name="Percentuale 44" xfId="1505"/>
    <cellStyle name="Percentuale 44 2" xfId="1506"/>
    <cellStyle name="Percentuale 44 2 2" xfId="4855"/>
    <cellStyle name="Percentuale 44 3" xfId="1507"/>
    <cellStyle name="Percentuale 44 3 2" xfId="1508"/>
    <cellStyle name="Percentuale 44 3 2 2" xfId="1509"/>
    <cellStyle name="Percentuale 44 3 2 2 2" xfId="5761"/>
    <cellStyle name="Percentuale 44 3 2 3" xfId="5762"/>
    <cellStyle name="Percentuale 44 3 2 4" xfId="3647"/>
    <cellStyle name="Percentuale 44 3 3" xfId="3648"/>
    <cellStyle name="Percentuale 44 3 3 2" xfId="4856"/>
    <cellStyle name="Percentuale 44 3 4" xfId="4857"/>
    <cellStyle name="Percentuale 44 4" xfId="1510"/>
    <cellStyle name="Percentuale 44 4 2" xfId="2759"/>
    <cellStyle name="Percentuale 44 4 2 2" xfId="4858"/>
    <cellStyle name="Percentuale 44 4 3" xfId="4859"/>
    <cellStyle name="Percentuale 44 5" xfId="2760"/>
    <cellStyle name="Percentuale 45" xfId="1511"/>
    <cellStyle name="Percentuale 45 2" xfId="1512"/>
    <cellStyle name="Percentuale 45 2 2" xfId="4860"/>
    <cellStyle name="Percentuale 45 3" xfId="1513"/>
    <cellStyle name="Percentuale 45 3 2" xfId="1514"/>
    <cellStyle name="Percentuale 45 3 2 2" xfId="1515"/>
    <cellStyle name="Percentuale 45 3 2 2 2" xfId="5763"/>
    <cellStyle name="Percentuale 45 3 2 3" xfId="5764"/>
    <cellStyle name="Percentuale 45 3 2 4" xfId="3649"/>
    <cellStyle name="Percentuale 45 3 3" xfId="3650"/>
    <cellStyle name="Percentuale 45 3 3 2" xfId="4861"/>
    <cellStyle name="Percentuale 45 3 4" xfId="4862"/>
    <cellStyle name="Percentuale 45 4" xfId="1516"/>
    <cellStyle name="Percentuale 45 4 2" xfId="2761"/>
    <cellStyle name="Percentuale 45 4 2 2" xfId="4863"/>
    <cellStyle name="Percentuale 45 4 3" xfId="4864"/>
    <cellStyle name="Percentuale 45 5" xfId="2762"/>
    <cellStyle name="Percentuale 46" xfId="1517"/>
    <cellStyle name="Percentuale 46 2" xfId="1518"/>
    <cellStyle name="Percentuale 46 2 2" xfId="4865"/>
    <cellStyle name="Percentuale 46 3" xfId="1519"/>
    <cellStyle name="Percentuale 46 3 2" xfId="1520"/>
    <cellStyle name="Percentuale 46 3 2 2" xfId="1521"/>
    <cellStyle name="Percentuale 46 3 2 2 2" xfId="5765"/>
    <cellStyle name="Percentuale 46 3 2 3" xfId="5766"/>
    <cellStyle name="Percentuale 46 3 2 4" xfId="3651"/>
    <cellStyle name="Percentuale 46 3 3" xfId="3652"/>
    <cellStyle name="Percentuale 46 3 3 2" xfId="4866"/>
    <cellStyle name="Percentuale 46 3 4" xfId="4867"/>
    <cellStyle name="Percentuale 46 4" xfId="1522"/>
    <cellStyle name="Percentuale 46 4 2" xfId="2763"/>
    <cellStyle name="Percentuale 46 4 2 2" xfId="4868"/>
    <cellStyle name="Percentuale 46 4 3" xfId="4869"/>
    <cellStyle name="Percentuale 46 5" xfId="2764"/>
    <cellStyle name="Percentuale 47" xfId="1523"/>
    <cellStyle name="Percentuale 47 2" xfId="1524"/>
    <cellStyle name="Percentuale 47 2 2" xfId="4870"/>
    <cellStyle name="Percentuale 47 3" xfId="1525"/>
    <cellStyle name="Percentuale 47 3 2" xfId="1526"/>
    <cellStyle name="Percentuale 47 3 2 2" xfId="1527"/>
    <cellStyle name="Percentuale 47 3 2 2 2" xfId="5767"/>
    <cellStyle name="Percentuale 47 3 2 3" xfId="5768"/>
    <cellStyle name="Percentuale 47 3 2 4" xfId="3653"/>
    <cellStyle name="Percentuale 47 3 3" xfId="3654"/>
    <cellStyle name="Percentuale 47 3 3 2" xfId="4871"/>
    <cellStyle name="Percentuale 47 3 4" xfId="4872"/>
    <cellStyle name="Percentuale 47 4" xfId="1528"/>
    <cellStyle name="Percentuale 47 4 2" xfId="2765"/>
    <cellStyle name="Percentuale 47 4 2 2" xfId="4873"/>
    <cellStyle name="Percentuale 47 4 3" xfId="4874"/>
    <cellStyle name="Percentuale 47 5" xfId="2766"/>
    <cellStyle name="Percentuale 48" xfId="1529"/>
    <cellStyle name="Percentuale 48 2" xfId="1530"/>
    <cellStyle name="Percentuale 48 2 2" xfId="4875"/>
    <cellStyle name="Percentuale 48 3" xfId="1531"/>
    <cellStyle name="Percentuale 48 3 2" xfId="1532"/>
    <cellStyle name="Percentuale 48 3 2 2" xfId="1533"/>
    <cellStyle name="Percentuale 48 3 2 2 2" xfId="5769"/>
    <cellStyle name="Percentuale 48 3 2 3" xfId="5770"/>
    <cellStyle name="Percentuale 48 3 2 4" xfId="3655"/>
    <cellStyle name="Percentuale 48 3 3" xfId="3656"/>
    <cellStyle name="Percentuale 48 3 3 2" xfId="4876"/>
    <cellStyle name="Percentuale 48 3 4" xfId="4877"/>
    <cellStyle name="Percentuale 48 4" xfId="1534"/>
    <cellStyle name="Percentuale 48 4 2" xfId="2767"/>
    <cellStyle name="Percentuale 48 4 2 2" xfId="4878"/>
    <cellStyle name="Percentuale 48 4 3" xfId="4879"/>
    <cellStyle name="Percentuale 48 5" xfId="2768"/>
    <cellStyle name="Percentuale 49" xfId="1535"/>
    <cellStyle name="Percentuale 49 2" xfId="1536"/>
    <cellStyle name="Percentuale 49 2 2" xfId="4880"/>
    <cellStyle name="Percentuale 49 3" xfId="1537"/>
    <cellStyle name="Percentuale 49 3 2" xfId="1538"/>
    <cellStyle name="Percentuale 49 3 2 2" xfId="1539"/>
    <cellStyle name="Percentuale 49 3 2 2 2" xfId="5771"/>
    <cellStyle name="Percentuale 49 3 2 3" xfId="5772"/>
    <cellStyle name="Percentuale 49 3 2 4" xfId="3657"/>
    <cellStyle name="Percentuale 49 3 3" xfId="3658"/>
    <cellStyle name="Percentuale 49 3 3 2" xfId="4881"/>
    <cellStyle name="Percentuale 49 3 4" xfId="4882"/>
    <cellStyle name="Percentuale 49 4" xfId="1540"/>
    <cellStyle name="Percentuale 49 4 2" xfId="2769"/>
    <cellStyle name="Percentuale 49 4 2 2" xfId="4883"/>
    <cellStyle name="Percentuale 49 4 3" xfId="4884"/>
    <cellStyle name="Percentuale 49 5" xfId="2770"/>
    <cellStyle name="Percentuale 5" xfId="1541"/>
    <cellStyle name="Percentuale 5 2" xfId="1542"/>
    <cellStyle name="Percentuale 5 2 2" xfId="4885"/>
    <cellStyle name="Percentuale 5 3" xfId="1543"/>
    <cellStyle name="Percentuale 5 3 2" xfId="1544"/>
    <cellStyle name="Percentuale 5 3 2 2" xfId="1545"/>
    <cellStyle name="Percentuale 5 3 2 2 2" xfId="5773"/>
    <cellStyle name="Percentuale 5 3 2 3" xfId="5774"/>
    <cellStyle name="Percentuale 5 3 2 4" xfId="3659"/>
    <cellStyle name="Percentuale 5 3 3" xfId="3660"/>
    <cellStyle name="Percentuale 5 3 3 2" xfId="4886"/>
    <cellStyle name="Percentuale 5 3 4" xfId="4887"/>
    <cellStyle name="Percentuale 5 4" xfId="1546"/>
    <cellStyle name="Percentuale 5 4 2" xfId="2771"/>
    <cellStyle name="Percentuale 5 4 2 2" xfId="4888"/>
    <cellStyle name="Percentuale 5 4 3" xfId="4889"/>
    <cellStyle name="Percentuale 5 5" xfId="2772"/>
    <cellStyle name="Percentuale 50" xfId="1547"/>
    <cellStyle name="Percentuale 50 2" xfId="1548"/>
    <cellStyle name="Percentuale 50 2 2" xfId="4890"/>
    <cellStyle name="Percentuale 50 3" xfId="1549"/>
    <cellStyle name="Percentuale 50 3 2" xfId="1550"/>
    <cellStyle name="Percentuale 50 3 2 2" xfId="1551"/>
    <cellStyle name="Percentuale 50 3 2 2 2" xfId="5775"/>
    <cellStyle name="Percentuale 50 3 2 3" xfId="5776"/>
    <cellStyle name="Percentuale 50 3 2 4" xfId="3661"/>
    <cellStyle name="Percentuale 50 3 3" xfId="3662"/>
    <cellStyle name="Percentuale 50 3 3 2" xfId="4891"/>
    <cellStyle name="Percentuale 50 3 4" xfId="4892"/>
    <cellStyle name="Percentuale 50 4" xfId="1552"/>
    <cellStyle name="Percentuale 50 4 2" xfId="2773"/>
    <cellStyle name="Percentuale 50 4 2 2" xfId="4893"/>
    <cellStyle name="Percentuale 50 4 3" xfId="4894"/>
    <cellStyle name="Percentuale 50 5" xfId="2774"/>
    <cellStyle name="Percentuale 51" xfId="1553"/>
    <cellStyle name="Percentuale 51 2" xfId="1554"/>
    <cellStyle name="Percentuale 51 2 2" xfId="4895"/>
    <cellStyle name="Percentuale 51 3" xfId="1555"/>
    <cellStyle name="Percentuale 51 3 2" xfId="1556"/>
    <cellStyle name="Percentuale 51 3 2 2" xfId="1557"/>
    <cellStyle name="Percentuale 51 3 2 2 2" xfId="5777"/>
    <cellStyle name="Percentuale 51 3 2 3" xfId="5778"/>
    <cellStyle name="Percentuale 51 3 2 4" xfId="3663"/>
    <cellStyle name="Percentuale 51 3 3" xfId="3664"/>
    <cellStyle name="Percentuale 51 3 3 2" xfId="4896"/>
    <cellStyle name="Percentuale 51 3 4" xfId="4897"/>
    <cellStyle name="Percentuale 51 4" xfId="1558"/>
    <cellStyle name="Percentuale 51 4 2" xfId="2775"/>
    <cellStyle name="Percentuale 51 4 2 2" xfId="4898"/>
    <cellStyle name="Percentuale 51 4 3" xfId="4899"/>
    <cellStyle name="Percentuale 51 5" xfId="2776"/>
    <cellStyle name="Percentuale 52" xfId="1559"/>
    <cellStyle name="Percentuale 52 2" xfId="1560"/>
    <cellStyle name="Percentuale 52 2 2" xfId="4900"/>
    <cellStyle name="Percentuale 52 3" xfId="1561"/>
    <cellStyle name="Percentuale 52 3 2" xfId="1562"/>
    <cellStyle name="Percentuale 52 3 2 2" xfId="1563"/>
    <cellStyle name="Percentuale 52 3 2 2 2" xfId="5779"/>
    <cellStyle name="Percentuale 52 3 2 3" xfId="5780"/>
    <cellStyle name="Percentuale 52 3 2 4" xfId="3665"/>
    <cellStyle name="Percentuale 52 3 3" xfId="3666"/>
    <cellStyle name="Percentuale 52 3 3 2" xfId="4901"/>
    <cellStyle name="Percentuale 52 3 4" xfId="4902"/>
    <cellStyle name="Percentuale 52 4" xfId="1564"/>
    <cellStyle name="Percentuale 52 4 2" xfId="2777"/>
    <cellStyle name="Percentuale 52 4 2 2" xfId="4903"/>
    <cellStyle name="Percentuale 52 4 3" xfId="4904"/>
    <cellStyle name="Percentuale 52 5" xfId="2778"/>
    <cellStyle name="Percentuale 53" xfId="1565"/>
    <cellStyle name="Percentuale 53 2" xfId="1566"/>
    <cellStyle name="Percentuale 53 2 2" xfId="4905"/>
    <cellStyle name="Percentuale 53 3" xfId="1567"/>
    <cellStyle name="Percentuale 53 3 2" xfId="1568"/>
    <cellStyle name="Percentuale 53 3 2 2" xfId="1569"/>
    <cellStyle name="Percentuale 53 3 2 2 2" xfId="5781"/>
    <cellStyle name="Percentuale 53 3 2 3" xfId="5782"/>
    <cellStyle name="Percentuale 53 3 2 4" xfId="3667"/>
    <cellStyle name="Percentuale 53 3 3" xfId="3668"/>
    <cellStyle name="Percentuale 53 3 3 2" xfId="4906"/>
    <cellStyle name="Percentuale 53 3 4" xfId="4907"/>
    <cellStyle name="Percentuale 53 4" xfId="1570"/>
    <cellStyle name="Percentuale 53 4 2" xfId="2779"/>
    <cellStyle name="Percentuale 53 4 2 2" xfId="4908"/>
    <cellStyle name="Percentuale 53 4 3" xfId="4909"/>
    <cellStyle name="Percentuale 53 5" xfId="2780"/>
    <cellStyle name="Percentuale 54" xfId="1571"/>
    <cellStyle name="Percentuale 54 2" xfId="1572"/>
    <cellStyle name="Percentuale 54 2 2" xfId="4910"/>
    <cellStyle name="Percentuale 54 3" xfId="1573"/>
    <cellStyle name="Percentuale 54 3 2" xfId="1574"/>
    <cellStyle name="Percentuale 54 3 2 2" xfId="1575"/>
    <cellStyle name="Percentuale 54 3 2 2 2" xfId="5783"/>
    <cellStyle name="Percentuale 54 3 2 3" xfId="5784"/>
    <cellStyle name="Percentuale 54 3 2 4" xfId="3669"/>
    <cellStyle name="Percentuale 54 3 3" xfId="3670"/>
    <cellStyle name="Percentuale 54 3 3 2" xfId="4911"/>
    <cellStyle name="Percentuale 54 3 4" xfId="4912"/>
    <cellStyle name="Percentuale 54 4" xfId="1576"/>
    <cellStyle name="Percentuale 54 4 2" xfId="2781"/>
    <cellStyle name="Percentuale 54 4 2 2" xfId="4913"/>
    <cellStyle name="Percentuale 54 4 3" xfId="4914"/>
    <cellStyle name="Percentuale 54 5" xfId="2782"/>
    <cellStyle name="Percentuale 55" xfId="1577"/>
    <cellStyle name="Percentuale 55 2" xfId="1578"/>
    <cellStyle name="Percentuale 55 2 2" xfId="4915"/>
    <cellStyle name="Percentuale 55 3" xfId="1579"/>
    <cellStyle name="Percentuale 55 3 2" xfId="1580"/>
    <cellStyle name="Percentuale 55 3 2 2" xfId="1581"/>
    <cellStyle name="Percentuale 55 3 2 2 2" xfId="5785"/>
    <cellStyle name="Percentuale 55 3 2 3" xfId="5786"/>
    <cellStyle name="Percentuale 55 3 2 4" xfId="3671"/>
    <cellStyle name="Percentuale 55 3 3" xfId="3672"/>
    <cellStyle name="Percentuale 55 3 3 2" xfId="4916"/>
    <cellStyle name="Percentuale 55 3 4" xfId="4917"/>
    <cellStyle name="Percentuale 55 4" xfId="1582"/>
    <cellStyle name="Percentuale 55 4 2" xfId="2783"/>
    <cellStyle name="Percentuale 55 4 2 2" xfId="4918"/>
    <cellStyle name="Percentuale 55 4 3" xfId="4919"/>
    <cellStyle name="Percentuale 55 5" xfId="2784"/>
    <cellStyle name="Percentuale 56" xfId="1583"/>
    <cellStyle name="Percentuale 56 2" xfId="1584"/>
    <cellStyle name="Percentuale 56 2 2" xfId="4920"/>
    <cellStyle name="Percentuale 56 3" xfId="1585"/>
    <cellStyle name="Percentuale 56 3 2" xfId="1586"/>
    <cellStyle name="Percentuale 56 3 2 2" xfId="1587"/>
    <cellStyle name="Percentuale 56 3 2 2 2" xfId="5787"/>
    <cellStyle name="Percentuale 56 3 2 3" xfId="5788"/>
    <cellStyle name="Percentuale 56 3 2 4" xfId="3673"/>
    <cellStyle name="Percentuale 56 3 3" xfId="3674"/>
    <cellStyle name="Percentuale 56 3 3 2" xfId="4921"/>
    <cellStyle name="Percentuale 56 3 4" xfId="4922"/>
    <cellStyle name="Percentuale 56 4" xfId="1588"/>
    <cellStyle name="Percentuale 56 4 2" xfId="2785"/>
    <cellStyle name="Percentuale 56 4 2 2" xfId="4923"/>
    <cellStyle name="Percentuale 56 4 3" xfId="4924"/>
    <cellStyle name="Percentuale 56 5" xfId="2786"/>
    <cellStyle name="Percentuale 57" xfId="1589"/>
    <cellStyle name="Percentuale 57 2" xfId="1590"/>
    <cellStyle name="Percentuale 57 2 2" xfId="4925"/>
    <cellStyle name="Percentuale 57 3" xfId="1591"/>
    <cellStyle name="Percentuale 57 3 2" xfId="1592"/>
    <cellStyle name="Percentuale 57 3 2 2" xfId="1593"/>
    <cellStyle name="Percentuale 57 3 2 2 2" xfId="5789"/>
    <cellStyle name="Percentuale 57 3 2 3" xfId="5790"/>
    <cellStyle name="Percentuale 57 3 2 4" xfId="3675"/>
    <cellStyle name="Percentuale 57 3 3" xfId="3676"/>
    <cellStyle name="Percentuale 57 3 3 2" xfId="4926"/>
    <cellStyle name="Percentuale 57 3 4" xfId="4927"/>
    <cellStyle name="Percentuale 57 4" xfId="1594"/>
    <cellStyle name="Percentuale 57 4 2" xfId="2787"/>
    <cellStyle name="Percentuale 57 4 2 2" xfId="4928"/>
    <cellStyle name="Percentuale 57 4 3" xfId="4929"/>
    <cellStyle name="Percentuale 57 5" xfId="2788"/>
    <cellStyle name="Percentuale 58" xfId="1595"/>
    <cellStyle name="Percentuale 58 2" xfId="1596"/>
    <cellStyle name="Percentuale 58 2 2" xfId="4930"/>
    <cellStyle name="Percentuale 58 3" xfId="1597"/>
    <cellStyle name="Percentuale 58 3 2" xfId="1598"/>
    <cellStyle name="Percentuale 58 3 2 2" xfId="1599"/>
    <cellStyle name="Percentuale 58 3 2 2 2" xfId="5791"/>
    <cellStyle name="Percentuale 58 3 2 3" xfId="5792"/>
    <cellStyle name="Percentuale 58 3 2 4" xfId="3677"/>
    <cellStyle name="Percentuale 58 3 3" xfId="3678"/>
    <cellStyle name="Percentuale 58 3 3 2" xfId="4931"/>
    <cellStyle name="Percentuale 58 3 4" xfId="4932"/>
    <cellStyle name="Percentuale 58 4" xfId="1600"/>
    <cellStyle name="Percentuale 58 4 2" xfId="2789"/>
    <cellStyle name="Percentuale 58 4 2 2" xfId="4933"/>
    <cellStyle name="Percentuale 58 4 3" xfId="4934"/>
    <cellStyle name="Percentuale 58 5" xfId="2790"/>
    <cellStyle name="Percentuale 59" xfId="1601"/>
    <cellStyle name="Percentuale 59 2" xfId="1602"/>
    <cellStyle name="Percentuale 59 2 2" xfId="4935"/>
    <cellStyle name="Percentuale 59 3" xfId="1603"/>
    <cellStyle name="Percentuale 59 3 2" xfId="1604"/>
    <cellStyle name="Percentuale 59 3 2 2" xfId="1605"/>
    <cellStyle name="Percentuale 59 3 2 2 2" xfId="5793"/>
    <cellStyle name="Percentuale 59 3 2 3" xfId="5794"/>
    <cellStyle name="Percentuale 59 3 2 4" xfId="3679"/>
    <cellStyle name="Percentuale 59 3 3" xfId="3680"/>
    <cellStyle name="Percentuale 59 3 3 2" xfId="4936"/>
    <cellStyle name="Percentuale 59 3 4" xfId="4937"/>
    <cellStyle name="Percentuale 59 4" xfId="1606"/>
    <cellStyle name="Percentuale 59 4 2" xfId="2791"/>
    <cellStyle name="Percentuale 59 4 2 2" xfId="4938"/>
    <cellStyle name="Percentuale 59 4 3" xfId="4939"/>
    <cellStyle name="Percentuale 59 5" xfId="2792"/>
    <cellStyle name="Percentuale 6" xfId="1607"/>
    <cellStyle name="Percentuale 6 2" xfId="1608"/>
    <cellStyle name="Percentuale 6 2 2" xfId="4940"/>
    <cellStyle name="Percentuale 6 3" xfId="1609"/>
    <cellStyle name="Percentuale 6 3 2" xfId="1610"/>
    <cellStyle name="Percentuale 6 3 2 2" xfId="1611"/>
    <cellStyle name="Percentuale 6 3 2 2 2" xfId="5795"/>
    <cellStyle name="Percentuale 6 3 2 3" xfId="5796"/>
    <cellStyle name="Percentuale 6 3 2 4" xfId="3681"/>
    <cellStyle name="Percentuale 6 3 3" xfId="3682"/>
    <cellStyle name="Percentuale 6 3 3 2" xfId="4941"/>
    <cellStyle name="Percentuale 6 3 4" xfId="4942"/>
    <cellStyle name="Percentuale 6 4" xfId="1612"/>
    <cellStyle name="Percentuale 6 4 2" xfId="2793"/>
    <cellStyle name="Percentuale 6 4 2 2" xfId="4943"/>
    <cellStyle name="Percentuale 6 4 3" xfId="4944"/>
    <cellStyle name="Percentuale 6 5" xfId="2794"/>
    <cellStyle name="Percentuale 60" xfId="1613"/>
    <cellStyle name="Percentuale 60 2" xfId="1614"/>
    <cellStyle name="Percentuale 60 2 2" xfId="4945"/>
    <cellStyle name="Percentuale 60 3" xfId="1615"/>
    <cellStyle name="Percentuale 60 3 2" xfId="1616"/>
    <cellStyle name="Percentuale 60 3 2 2" xfId="1617"/>
    <cellStyle name="Percentuale 60 3 2 2 2" xfId="5797"/>
    <cellStyle name="Percentuale 60 3 2 3" xfId="5798"/>
    <cellStyle name="Percentuale 60 3 2 4" xfId="3683"/>
    <cellStyle name="Percentuale 60 3 3" xfId="3684"/>
    <cellStyle name="Percentuale 60 3 3 2" xfId="4946"/>
    <cellStyle name="Percentuale 60 3 4" xfId="4947"/>
    <cellStyle name="Percentuale 60 4" xfId="1618"/>
    <cellStyle name="Percentuale 60 4 2" xfId="2795"/>
    <cellStyle name="Percentuale 60 4 2 2" xfId="4948"/>
    <cellStyle name="Percentuale 60 4 3" xfId="4949"/>
    <cellStyle name="Percentuale 60 5" xfId="2796"/>
    <cellStyle name="Percentuale 61" xfId="1619"/>
    <cellStyle name="Percentuale 61 2" xfId="1620"/>
    <cellStyle name="Percentuale 61 2 2" xfId="4950"/>
    <cellStyle name="Percentuale 61 3" xfId="1621"/>
    <cellStyle name="Percentuale 61 3 2" xfId="1622"/>
    <cellStyle name="Percentuale 61 3 2 2" xfId="1623"/>
    <cellStyle name="Percentuale 61 3 2 2 2" xfId="5799"/>
    <cellStyle name="Percentuale 61 3 2 3" xfId="5800"/>
    <cellStyle name="Percentuale 61 3 2 4" xfId="3685"/>
    <cellStyle name="Percentuale 61 3 3" xfId="3686"/>
    <cellStyle name="Percentuale 61 3 3 2" xfId="4951"/>
    <cellStyle name="Percentuale 61 3 4" xfId="4952"/>
    <cellStyle name="Percentuale 61 4" xfId="1624"/>
    <cellStyle name="Percentuale 61 4 2" xfId="2797"/>
    <cellStyle name="Percentuale 61 4 2 2" xfId="4953"/>
    <cellStyle name="Percentuale 61 4 3" xfId="4954"/>
    <cellStyle name="Percentuale 61 5" xfId="2798"/>
    <cellStyle name="Percentuale 62" xfId="1625"/>
    <cellStyle name="Percentuale 62 2" xfId="1626"/>
    <cellStyle name="Percentuale 63" xfId="1627"/>
    <cellStyle name="Percentuale 63 2" xfId="1628"/>
    <cellStyle name="Percentuale 64" xfId="1629"/>
    <cellStyle name="Percentuale 64 2" xfId="1630"/>
    <cellStyle name="Percentuale 65" xfId="1631"/>
    <cellStyle name="Percentuale 65 2" xfId="1632"/>
    <cellStyle name="Percentuale 66" xfId="1633"/>
    <cellStyle name="Percentuale 66 2" xfId="1634"/>
    <cellStyle name="Percentuale 67" xfId="1635"/>
    <cellStyle name="Percentuale 67 2" xfId="1636"/>
    <cellStyle name="Percentuale 68" xfId="1637"/>
    <cellStyle name="Percentuale 68 2" xfId="1638"/>
    <cellStyle name="Percentuale 68 2 2" xfId="4955"/>
    <cellStyle name="Percentuale 68 3" xfId="1639"/>
    <cellStyle name="Percentuale 68 3 2" xfId="1640"/>
    <cellStyle name="Percentuale 68 3 2 2" xfId="1641"/>
    <cellStyle name="Percentuale 68 3 2 2 2" xfId="5801"/>
    <cellStyle name="Percentuale 68 3 2 3" xfId="5802"/>
    <cellStyle name="Percentuale 68 3 2 4" xfId="3687"/>
    <cellStyle name="Percentuale 68 3 3" xfId="3688"/>
    <cellStyle name="Percentuale 68 3 3 2" xfId="4956"/>
    <cellStyle name="Percentuale 68 3 4" xfId="4957"/>
    <cellStyle name="Percentuale 68 4" xfId="1642"/>
    <cellStyle name="Percentuale 68 4 2" xfId="2799"/>
    <cellStyle name="Percentuale 68 4 2 2" xfId="4958"/>
    <cellStyle name="Percentuale 68 4 3" xfId="4959"/>
    <cellStyle name="Percentuale 68 5" xfId="2800"/>
    <cellStyle name="Percentuale 69" xfId="1643"/>
    <cellStyle name="Percentuale 69 2" xfId="1644"/>
    <cellStyle name="Percentuale 69 2 2" xfId="4960"/>
    <cellStyle name="Percentuale 69 3" xfId="1645"/>
    <cellStyle name="Percentuale 69 3 2" xfId="1646"/>
    <cellStyle name="Percentuale 69 3 2 2" xfId="1647"/>
    <cellStyle name="Percentuale 69 3 2 2 2" xfId="5803"/>
    <cellStyle name="Percentuale 69 3 2 3" xfId="5804"/>
    <cellStyle name="Percentuale 69 3 2 4" xfId="3689"/>
    <cellStyle name="Percentuale 69 3 3" xfId="3690"/>
    <cellStyle name="Percentuale 69 3 3 2" xfId="4961"/>
    <cellStyle name="Percentuale 69 3 4" xfId="4962"/>
    <cellStyle name="Percentuale 69 4" xfId="1648"/>
    <cellStyle name="Percentuale 69 4 2" xfId="2801"/>
    <cellStyle name="Percentuale 69 4 2 2" xfId="4963"/>
    <cellStyle name="Percentuale 69 4 3" xfId="4964"/>
    <cellStyle name="Percentuale 69 5" xfId="2802"/>
    <cellStyle name="Percentuale 7" xfId="1649"/>
    <cellStyle name="Percentuale 7 2" xfId="1650"/>
    <cellStyle name="Percentuale 7 2 2" xfId="4965"/>
    <cellStyle name="Percentuale 7 3" xfId="1651"/>
    <cellStyle name="Percentuale 7 3 2" xfId="1652"/>
    <cellStyle name="Percentuale 7 3 2 2" xfId="1653"/>
    <cellStyle name="Percentuale 7 3 2 2 2" xfId="5805"/>
    <cellStyle name="Percentuale 7 3 2 3" xfId="5806"/>
    <cellStyle name="Percentuale 7 3 2 4" xfId="3691"/>
    <cellStyle name="Percentuale 7 3 3" xfId="3692"/>
    <cellStyle name="Percentuale 7 3 3 2" xfId="4966"/>
    <cellStyle name="Percentuale 7 3 4" xfId="4967"/>
    <cellStyle name="Percentuale 7 4" xfId="1654"/>
    <cellStyle name="Percentuale 7 4 2" xfId="2803"/>
    <cellStyle name="Percentuale 7 4 2 2" xfId="4968"/>
    <cellStyle name="Percentuale 7 4 3" xfId="4969"/>
    <cellStyle name="Percentuale 7 5" xfId="2804"/>
    <cellStyle name="Percentuale 8" xfId="1655"/>
    <cellStyle name="Percentuale 8 2" xfId="1656"/>
    <cellStyle name="Percentuale 8 2 2" xfId="4970"/>
    <cellStyle name="Percentuale 8 3" xfId="1657"/>
    <cellStyle name="Percentuale 8 3 2" xfId="1658"/>
    <cellStyle name="Percentuale 8 3 2 2" xfId="1659"/>
    <cellStyle name="Percentuale 8 3 2 2 2" xfId="5807"/>
    <cellStyle name="Percentuale 8 3 2 3" xfId="5808"/>
    <cellStyle name="Percentuale 8 3 2 4" xfId="3693"/>
    <cellStyle name="Percentuale 8 3 3" xfId="3694"/>
    <cellStyle name="Percentuale 8 3 3 2" xfId="4971"/>
    <cellStyle name="Percentuale 8 3 4" xfId="4972"/>
    <cellStyle name="Percentuale 8 4" xfId="1660"/>
    <cellStyle name="Percentuale 8 4 2" xfId="2805"/>
    <cellStyle name="Percentuale 8 4 2 2" xfId="4973"/>
    <cellStyle name="Percentuale 8 4 3" xfId="4974"/>
    <cellStyle name="Percentuale 8 5" xfId="2806"/>
    <cellStyle name="Percentuale 9" xfId="1661"/>
    <cellStyle name="Percentuale 9 2" xfId="1662"/>
    <cellStyle name="Percentuale 9 2 2" xfId="4975"/>
    <cellStyle name="Percentuale 9 3" xfId="1663"/>
    <cellStyle name="Percentuale 9 3 2" xfId="1664"/>
    <cellStyle name="Percentuale 9 3 2 2" xfId="1665"/>
    <cellStyle name="Percentuale 9 3 2 2 2" xfId="5809"/>
    <cellStyle name="Percentuale 9 3 2 3" xfId="5810"/>
    <cellStyle name="Percentuale 9 3 2 4" xfId="3695"/>
    <cellStyle name="Percentuale 9 3 3" xfId="3696"/>
    <cellStyle name="Percentuale 9 3 3 2" xfId="4976"/>
    <cellStyle name="Percentuale 9 3 4" xfId="4977"/>
    <cellStyle name="Percentuale 9 4" xfId="1666"/>
    <cellStyle name="Percentuale 9 4 2" xfId="2807"/>
    <cellStyle name="Percentuale 9 4 2 2" xfId="4978"/>
    <cellStyle name="Percentuale 9 4 3" xfId="4979"/>
    <cellStyle name="Percentuale 9 5" xfId="2808"/>
    <cellStyle name="Procent 2" xfId="1667"/>
    <cellStyle name="Procent 2 2" xfId="2172"/>
    <cellStyle name="Procent 2 2 2" xfId="2173"/>
    <cellStyle name="Procent 2 2 2 2" xfId="5811"/>
    <cellStyle name="Procent 2 2 2 3" xfId="7064"/>
    <cellStyle name="Procent 2 2 3" xfId="5812"/>
    <cellStyle name="Procent 2 2 3 2" xfId="7065"/>
    <cellStyle name="Procent 2 2 4" xfId="4980"/>
    <cellStyle name="Procent 2 3" xfId="2174"/>
    <cellStyle name="Procent 2 3 2" xfId="2175"/>
    <cellStyle name="Procent 2 4" xfId="2176"/>
    <cellStyle name="Procent 3" xfId="2177"/>
    <cellStyle name="Procent 3 2" xfId="2809"/>
    <cellStyle name="Procent 3 2 2" xfId="5813"/>
    <cellStyle name="Procent 3 2 2 2" xfId="7066"/>
    <cellStyle name="Procent 3 2 3" xfId="4982"/>
    <cellStyle name="Procent 3 3" xfId="5814"/>
    <cellStyle name="Procent 3 3 2" xfId="7067"/>
    <cellStyle name="Procent 3 4" xfId="4981"/>
    <cellStyle name="Procent 4" xfId="2178"/>
    <cellStyle name="Procent 4 2" xfId="2179"/>
    <cellStyle name="Procent 4 2 2" xfId="4984"/>
    <cellStyle name="Procent 4 2 3" xfId="6833"/>
    <cellStyle name="Procent 4 3" xfId="4983"/>
    <cellStyle name="Procent 4 4" xfId="6832"/>
    <cellStyle name="Procent 5" xfId="2180"/>
    <cellStyle name="Procent 5 2" xfId="2181"/>
    <cellStyle name="Procent 6" xfId="2182"/>
    <cellStyle name="Procent 7" xfId="2183"/>
    <cellStyle name="Standard_Sce_D_Extraction" xfId="1668"/>
    <cellStyle name="Style 134 2" xfId="2184"/>
    <cellStyle name="Style 140" xfId="2185"/>
    <cellStyle name="Style 142 2" xfId="2186"/>
    <cellStyle name="Style 155" xfId="2810"/>
    <cellStyle name="Style 156" xfId="2811"/>
    <cellStyle name="Style 157" xfId="2812"/>
    <cellStyle name="Style 158" xfId="2813"/>
    <cellStyle name="Style 159" xfId="2814"/>
    <cellStyle name="Style 161" xfId="2815"/>
    <cellStyle name="Style 162" xfId="2816"/>
    <cellStyle name="Style 163" xfId="2817"/>
    <cellStyle name="Style 223" xfId="2818"/>
    <cellStyle name="Style 224" xfId="2819"/>
    <cellStyle name="Style 225" xfId="2820"/>
    <cellStyle name="Style 226" xfId="2821"/>
    <cellStyle name="Style 227" xfId="2822"/>
    <cellStyle name="Style 229" xfId="2823"/>
    <cellStyle name="Style 230" xfId="2824"/>
    <cellStyle name="Style 231" xfId="2825"/>
    <cellStyle name="Style 257" xfId="2826"/>
    <cellStyle name="Style 258" xfId="2827"/>
    <cellStyle name="Style 259" xfId="2828"/>
    <cellStyle name="Style 260" xfId="2829"/>
    <cellStyle name="Style 261" xfId="2830"/>
    <cellStyle name="Style 263" xfId="2831"/>
    <cellStyle name="Style 264" xfId="2832"/>
    <cellStyle name="Style 265" xfId="2833"/>
    <cellStyle name="Style 461" xfId="2834"/>
    <cellStyle name="Style 467" xfId="2835"/>
    <cellStyle name="Style 468" xfId="2836"/>
    <cellStyle name="Style 469" xfId="2837"/>
    <cellStyle name="Style 478" xfId="2838"/>
    <cellStyle name="Style 479" xfId="2839"/>
    <cellStyle name="Style 480" xfId="2840"/>
    <cellStyle name="Style 481" xfId="2841"/>
    <cellStyle name="Style 482" xfId="2842"/>
    <cellStyle name="Style 484" xfId="2843"/>
    <cellStyle name="Style 485" xfId="2844"/>
    <cellStyle name="Style 486" xfId="2845"/>
    <cellStyle name="Style 495" xfId="2846"/>
    <cellStyle name="Style 496" xfId="2847"/>
    <cellStyle name="Style 497" xfId="2848"/>
    <cellStyle name="Style 498" xfId="2849"/>
    <cellStyle name="Style 499" xfId="2850"/>
    <cellStyle name="Style 501" xfId="2851"/>
    <cellStyle name="Style 502" xfId="2852"/>
    <cellStyle name="Style 503" xfId="2853"/>
    <cellStyle name="Style 580" xfId="2854"/>
    <cellStyle name="Style 581" xfId="2855"/>
    <cellStyle name="Style 582" xfId="2856"/>
    <cellStyle name="Style 583" xfId="2857"/>
    <cellStyle name="Style 584" xfId="2858"/>
    <cellStyle name="Style 586" xfId="2859"/>
    <cellStyle name="Style 587" xfId="2860"/>
    <cellStyle name="Style 588" xfId="2861"/>
    <cellStyle name="Testo avviso" xfId="1669"/>
    <cellStyle name="Testo descrittivo" xfId="1670"/>
    <cellStyle name="Titel 2" xfId="2187"/>
    <cellStyle name="Title 2" xfId="2188"/>
    <cellStyle name="Title 3" xfId="1999"/>
    <cellStyle name="Titolo" xfId="1671"/>
    <cellStyle name="Titolo 1" xfId="1672"/>
    <cellStyle name="Titolo 1 2" xfId="1673"/>
    <cellStyle name="Titolo 1 2 2" xfId="7068"/>
    <cellStyle name="Titolo 1 3" xfId="5815"/>
    <cellStyle name="Titolo 1 3 2" xfId="7069"/>
    <cellStyle name="Titolo 2" xfId="1674"/>
    <cellStyle name="Titolo 2 2" xfId="1675"/>
    <cellStyle name="Titolo 2 2 2" xfId="7070"/>
    <cellStyle name="Titolo 2 3" xfId="5816"/>
    <cellStyle name="Titolo 2 3 2" xfId="7071"/>
    <cellStyle name="Titolo 3" xfId="1676"/>
    <cellStyle name="Titolo 3 2" xfId="1677"/>
    <cellStyle name="Titolo 3 2 2" xfId="5817"/>
    <cellStyle name="Titolo 3 2 2 2" xfId="7072"/>
    <cellStyle name="Titolo 3 2 3" xfId="6373"/>
    <cellStyle name="Titolo 3 3" xfId="5818"/>
    <cellStyle name="Titolo 3 3 2" xfId="7073"/>
    <cellStyle name="Titolo 3 4" xfId="6372"/>
    <cellStyle name="Titolo 4" xfId="1678"/>
    <cellStyle name="Total" xfId="1699" builtinId="25" customBuiltin="1"/>
    <cellStyle name="Total 2" xfId="2189"/>
    <cellStyle name="Total 2 2" xfId="2862"/>
    <cellStyle name="Total 2 2 2" xfId="5820"/>
    <cellStyle name="Total 2 2 3" xfId="7110"/>
    <cellStyle name="Total 2 3" xfId="5819"/>
    <cellStyle name="Total 2 4" xfId="7109"/>
    <cellStyle name="Totale" xfId="1679"/>
    <cellStyle name="Totale 2" xfId="1680"/>
    <cellStyle name="Totale 2 2" xfId="2000"/>
    <cellStyle name="Totale 2 2 2" xfId="5821"/>
    <cellStyle name="Totale 2 2 3" xfId="7111"/>
    <cellStyle name="Totale 2 3" xfId="2001"/>
    <cellStyle name="Totale 2 3 2" xfId="5822"/>
    <cellStyle name="Totale 2 3 3" xfId="7112"/>
    <cellStyle name="Totale 2 4" xfId="2002"/>
    <cellStyle name="Totale 2 5" xfId="2003"/>
    <cellStyle name="Totale 3" xfId="1681"/>
    <cellStyle name="Totale 3 2" xfId="2863"/>
    <cellStyle name="Totale 3 2 2" xfId="5823"/>
    <cellStyle name="Totale 3 2 3" xfId="7113"/>
    <cellStyle name="Totale 3 3" xfId="5824"/>
    <cellStyle name="Totale 3 3 2" xfId="7114"/>
    <cellStyle name="Totale 4" xfId="2004"/>
    <cellStyle name="Totale 4 2" xfId="5825"/>
    <cellStyle name="Totale 4 2 2" xfId="7115"/>
    <cellStyle name="Totale 5" xfId="2005"/>
    <cellStyle name="Totale 5 2" xfId="6374"/>
    <cellStyle name="Totale 6" xfId="2006"/>
    <cellStyle name="Totale 6 2" xfId="6375"/>
    <cellStyle name="Totale 7" xfId="5826"/>
    <cellStyle name="Totale 7 2" xfId="7116"/>
    <cellStyle name="Uncertain" xfId="4985"/>
    <cellStyle name="Valore non valido" xfId="1682"/>
    <cellStyle name="Valore valido" xfId="1683"/>
    <cellStyle name="Warning Text" xfId="1697" builtinId="11" customBuiltin="1"/>
    <cellStyle name="Warning Text 2" xfId="2190"/>
    <cellStyle name="X08_Total Oil" xfId="2191"/>
    <cellStyle name="X12_Total Figs 1 dec" xfId="2192"/>
    <cellStyle name="Years" xfId="4986"/>
    <cellStyle name="Обычный_CRF2002 (1)" xfId="1684"/>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845939785793689E-2"/>
          <c:y val="1.2693748694829683E-2"/>
          <c:w val="0.80458945412175653"/>
          <c:h val="0.92479631153750086"/>
        </c:manualLayout>
      </c:layout>
      <c:scatterChart>
        <c:scatterStyle val="smoothMarker"/>
        <c:varyColors val="0"/>
        <c:ser>
          <c:idx val="0"/>
          <c:order val="0"/>
          <c:tx>
            <c:v>Next_to_DH_E_C</c:v>
          </c:tx>
          <c:marker>
            <c:symbol val="none"/>
          </c:marker>
          <c:xVal>
            <c:numRef>
              <c:f>Next_to_DH_E_C!$H$2:$H$24</c:f>
              <c:numCache>
                <c:formatCode>General</c:formatCode>
                <c:ptCount val="23"/>
                <c:pt idx="0">
                  <c:v>229.00342798999876</c:v>
                </c:pt>
                <c:pt idx="1">
                  <c:v>235.6741942399988</c:v>
                </c:pt>
                <c:pt idx="2">
                  <c:v>253.4093264099987</c:v>
                </c:pt>
                <c:pt idx="3">
                  <c:v>298.29748355999868</c:v>
                </c:pt>
                <c:pt idx="4">
                  <c:v>471.83503722999859</c:v>
                </c:pt>
                <c:pt idx="5">
                  <c:v>563.93287848999864</c:v>
                </c:pt>
                <c:pt idx="6">
                  <c:v>581.50216659999865</c:v>
                </c:pt>
                <c:pt idx="7">
                  <c:v>649.60381961999849</c:v>
                </c:pt>
                <c:pt idx="8">
                  <c:v>753.55629027999771</c:v>
                </c:pt>
                <c:pt idx="9">
                  <c:v>772.25256988999763</c:v>
                </c:pt>
                <c:pt idx="10">
                  <c:v>909.16891473999772</c:v>
                </c:pt>
                <c:pt idx="11">
                  <c:v>920.65162718999773</c:v>
                </c:pt>
                <c:pt idx="12">
                  <c:v>924.0136392399977</c:v>
                </c:pt>
                <c:pt idx="13">
                  <c:v>946.72792843999775</c:v>
                </c:pt>
                <c:pt idx="14">
                  <c:v>950.66062887999772</c:v>
                </c:pt>
                <c:pt idx="15">
                  <c:v>963.93020043999763</c:v>
                </c:pt>
                <c:pt idx="16">
                  <c:v>976.7966816699975</c:v>
                </c:pt>
                <c:pt idx="17">
                  <c:v>979.63096840999754</c:v>
                </c:pt>
                <c:pt idx="18">
                  <c:v>997.34213170999749</c:v>
                </c:pt>
                <c:pt idx="19">
                  <c:v>997.69609652999748</c:v>
                </c:pt>
                <c:pt idx="20">
                  <c:v>997.79483347999746</c:v>
                </c:pt>
                <c:pt idx="21">
                  <c:v>998.1852620399975</c:v>
                </c:pt>
                <c:pt idx="22">
                  <c:v>998.93524554999749</c:v>
                </c:pt>
              </c:numCache>
            </c:numRef>
          </c:xVal>
          <c:yVal>
            <c:numRef>
              <c:f>Next_to_DH_E_C!$G$2:$G$24</c:f>
              <c:numCache>
                <c:formatCode>General</c:formatCode>
                <c:ptCount val="23"/>
                <c:pt idx="0">
                  <c:v>1.520024564472197</c:v>
                </c:pt>
                <c:pt idx="1">
                  <c:v>1.7788396743000445</c:v>
                </c:pt>
                <c:pt idx="2">
                  <c:v>1.7846494758153468</c:v>
                </c:pt>
                <c:pt idx="3">
                  <c:v>1.9000515617509071</c:v>
                </c:pt>
                <c:pt idx="4">
                  <c:v>1.9031770683794618</c:v>
                </c:pt>
                <c:pt idx="5">
                  <c:v>1.9652389922869593</c:v>
                </c:pt>
                <c:pt idx="6">
                  <c:v>2.0220996410385461</c:v>
                </c:pt>
                <c:pt idx="7">
                  <c:v>2.100646495833272</c:v>
                </c:pt>
                <c:pt idx="8">
                  <c:v>2.2900788946024444</c:v>
                </c:pt>
                <c:pt idx="9">
                  <c:v>2.3977983459576233</c:v>
                </c:pt>
                <c:pt idx="10">
                  <c:v>2.5587278659081707</c:v>
                </c:pt>
                <c:pt idx="11">
                  <c:v>2.9282769444423273</c:v>
                </c:pt>
                <c:pt idx="12">
                  <c:v>3.0311022624091906</c:v>
                </c:pt>
                <c:pt idx="13">
                  <c:v>3.1351098924426473</c:v>
                </c:pt>
                <c:pt idx="14">
                  <c:v>3.5503174711414216</c:v>
                </c:pt>
                <c:pt idx="15">
                  <c:v>5.4733762021919681</c:v>
                </c:pt>
                <c:pt idx="16">
                  <c:v>5.709857563241755</c:v>
                </c:pt>
                <c:pt idx="17">
                  <c:v>6.7393359613401351</c:v>
                </c:pt>
                <c:pt idx="18">
                  <c:v>6.8754131748127918</c:v>
                </c:pt>
                <c:pt idx="19">
                  <c:v>10.98062462651105</c:v>
                </c:pt>
                <c:pt idx="20">
                  <c:v>10.982824205438401</c:v>
                </c:pt>
                <c:pt idx="21">
                  <c:v>15.30397184958502</c:v>
                </c:pt>
                <c:pt idx="22">
                  <c:v>15.466959795616143</c:v>
                </c:pt>
              </c:numCache>
            </c:numRef>
          </c:yVal>
          <c:smooth val="1"/>
          <c:extLst>
            <c:ext xmlns:c16="http://schemas.microsoft.com/office/drawing/2014/chart" uri="{C3380CC4-5D6E-409C-BE32-E72D297353CC}">
              <c16:uniqueId val="{00000000-3B73-4483-80AC-E74961E917A0}"/>
            </c:ext>
          </c:extLst>
        </c:ser>
        <c:ser>
          <c:idx val="1"/>
          <c:order val="1"/>
          <c:tx>
            <c:v>Next_to_DH_E_D</c:v>
          </c:tx>
          <c:marker>
            <c:symbol val="none"/>
          </c:marker>
          <c:xVal>
            <c:numRef>
              <c:f>Next_to_DH_E_D!$H$2:$H$153</c:f>
              <c:numCache>
                <c:formatCode>General</c:formatCode>
                <c:ptCount val="152"/>
                <c:pt idx="0">
                  <c:v>5.2523749199999887</c:v>
                </c:pt>
                <c:pt idx="1">
                  <c:v>13.281800789999958</c:v>
                </c:pt>
                <c:pt idx="2">
                  <c:v>24.369078469999856</c:v>
                </c:pt>
                <c:pt idx="3">
                  <c:v>65.30764691999974</c:v>
                </c:pt>
                <c:pt idx="4">
                  <c:v>128.19701259999971</c:v>
                </c:pt>
                <c:pt idx="5">
                  <c:v>148.68093663999971</c:v>
                </c:pt>
                <c:pt idx="6">
                  <c:v>155.71162023999972</c:v>
                </c:pt>
                <c:pt idx="7">
                  <c:v>180.93799108999968</c:v>
                </c:pt>
                <c:pt idx="8">
                  <c:v>218.88536394999969</c:v>
                </c:pt>
                <c:pt idx="9">
                  <c:v>222.54217702999969</c:v>
                </c:pt>
                <c:pt idx="10">
                  <c:v>318.85337817999959</c:v>
                </c:pt>
                <c:pt idx="11">
                  <c:v>432.18880287999957</c:v>
                </c:pt>
                <c:pt idx="12">
                  <c:v>440.59748017999959</c:v>
                </c:pt>
                <c:pt idx="13">
                  <c:v>447.92646294999957</c:v>
                </c:pt>
                <c:pt idx="14">
                  <c:v>465.44731903999957</c:v>
                </c:pt>
                <c:pt idx="15">
                  <c:v>475.70393971999954</c:v>
                </c:pt>
                <c:pt idx="16">
                  <c:v>504.07657470999953</c:v>
                </c:pt>
                <c:pt idx="17">
                  <c:v>508.13913247999955</c:v>
                </c:pt>
                <c:pt idx="18">
                  <c:v>529.12147329999948</c:v>
                </c:pt>
                <c:pt idx="19">
                  <c:v>609.82392307999919</c:v>
                </c:pt>
                <c:pt idx="20">
                  <c:v>631.71076585999913</c:v>
                </c:pt>
                <c:pt idx="21">
                  <c:v>690.03307596999912</c:v>
                </c:pt>
                <c:pt idx="22">
                  <c:v>696.97666650999906</c:v>
                </c:pt>
                <c:pt idx="23">
                  <c:v>729.09696666999889</c:v>
                </c:pt>
                <c:pt idx="24">
                  <c:v>741.19374732999893</c:v>
                </c:pt>
                <c:pt idx="25">
                  <c:v>752.97457935999887</c:v>
                </c:pt>
                <c:pt idx="26">
                  <c:v>789.41006359999881</c:v>
                </c:pt>
                <c:pt idx="27">
                  <c:v>836.64360127999873</c:v>
                </c:pt>
                <c:pt idx="28">
                  <c:v>844.85549774999868</c:v>
                </c:pt>
                <c:pt idx="29">
                  <c:v>905.52296516999832</c:v>
                </c:pt>
                <c:pt idx="30">
                  <c:v>1067.2318639399978</c:v>
                </c:pt>
                <c:pt idx="31">
                  <c:v>1070.4956112199977</c:v>
                </c:pt>
                <c:pt idx="32">
                  <c:v>1158.338967349998</c:v>
                </c:pt>
                <c:pt idx="33">
                  <c:v>1158.8792523399979</c:v>
                </c:pt>
                <c:pt idx="34">
                  <c:v>1159.6313330099979</c:v>
                </c:pt>
                <c:pt idx="35">
                  <c:v>1212.8371177199979</c:v>
                </c:pt>
                <c:pt idx="36">
                  <c:v>1241.7463558499978</c:v>
                </c:pt>
                <c:pt idx="37">
                  <c:v>1265.9255243199977</c:v>
                </c:pt>
                <c:pt idx="38">
                  <c:v>1375.3566349199978</c:v>
                </c:pt>
                <c:pt idx="39">
                  <c:v>1396.9558861099977</c:v>
                </c:pt>
                <c:pt idx="40">
                  <c:v>1431.3205364499977</c:v>
                </c:pt>
                <c:pt idx="41">
                  <c:v>1451.7423169699978</c:v>
                </c:pt>
                <c:pt idx="42">
                  <c:v>1455.4201349199977</c:v>
                </c:pt>
                <c:pt idx="43">
                  <c:v>1465.4253407999977</c:v>
                </c:pt>
                <c:pt idx="44">
                  <c:v>1465.8416624099978</c:v>
                </c:pt>
                <c:pt idx="45">
                  <c:v>1474.0545913699978</c:v>
                </c:pt>
                <c:pt idx="46">
                  <c:v>1488.1525923099975</c:v>
                </c:pt>
                <c:pt idx="47">
                  <c:v>1515.2889928699976</c:v>
                </c:pt>
                <c:pt idx="48">
                  <c:v>1519.1258883999976</c:v>
                </c:pt>
                <c:pt idx="49">
                  <c:v>1534.3314530799976</c:v>
                </c:pt>
                <c:pt idx="50">
                  <c:v>1540.2654903299976</c:v>
                </c:pt>
                <c:pt idx="51">
                  <c:v>1575.8594232499975</c:v>
                </c:pt>
                <c:pt idx="52">
                  <c:v>1606.6961541899973</c:v>
                </c:pt>
                <c:pt idx="53">
                  <c:v>1608.2292235199973</c:v>
                </c:pt>
                <c:pt idx="54">
                  <c:v>1634.6368188399972</c:v>
                </c:pt>
                <c:pt idx="55">
                  <c:v>1645.3814532799972</c:v>
                </c:pt>
                <c:pt idx="56">
                  <c:v>1655.9787679599972</c:v>
                </c:pt>
                <c:pt idx="57">
                  <c:v>1667.2292629999972</c:v>
                </c:pt>
                <c:pt idx="58">
                  <c:v>1673.7526570899972</c:v>
                </c:pt>
                <c:pt idx="59">
                  <c:v>1674.3228967899972</c:v>
                </c:pt>
                <c:pt idx="60">
                  <c:v>1759.0745817099971</c:v>
                </c:pt>
                <c:pt idx="61">
                  <c:v>1763.7059508699972</c:v>
                </c:pt>
                <c:pt idx="62">
                  <c:v>1773.5052680999972</c:v>
                </c:pt>
                <c:pt idx="63">
                  <c:v>1785.0348318399972</c:v>
                </c:pt>
                <c:pt idx="64">
                  <c:v>1787.4465634399971</c:v>
                </c:pt>
                <c:pt idx="65">
                  <c:v>1790.7057230299972</c:v>
                </c:pt>
                <c:pt idx="66">
                  <c:v>1793.0282825199972</c:v>
                </c:pt>
                <c:pt idx="67">
                  <c:v>1798.8237704399971</c:v>
                </c:pt>
                <c:pt idx="68">
                  <c:v>1809.2256278699972</c:v>
                </c:pt>
                <c:pt idx="69">
                  <c:v>1825.644028319997</c:v>
                </c:pt>
                <c:pt idx="70">
                  <c:v>1827.025970099997</c:v>
                </c:pt>
                <c:pt idx="71">
                  <c:v>1832.1488089099971</c:v>
                </c:pt>
                <c:pt idx="72">
                  <c:v>1882.3167821799971</c:v>
                </c:pt>
                <c:pt idx="73">
                  <c:v>1921.3284466399971</c:v>
                </c:pt>
                <c:pt idx="74">
                  <c:v>1930.5245057499972</c:v>
                </c:pt>
                <c:pt idx="75">
                  <c:v>1931.1056113199973</c:v>
                </c:pt>
                <c:pt idx="76">
                  <c:v>1938.5676394799973</c:v>
                </c:pt>
                <c:pt idx="77">
                  <c:v>1943.2268403699973</c:v>
                </c:pt>
                <c:pt idx="78">
                  <c:v>1951.6195450799974</c:v>
                </c:pt>
                <c:pt idx="79">
                  <c:v>1955.1095472799973</c:v>
                </c:pt>
                <c:pt idx="80">
                  <c:v>1958.6513664399972</c:v>
                </c:pt>
                <c:pt idx="81">
                  <c:v>1974.4651818599973</c:v>
                </c:pt>
                <c:pt idx="82">
                  <c:v>1977.5453600499973</c:v>
                </c:pt>
                <c:pt idx="83">
                  <c:v>1977.9102507899972</c:v>
                </c:pt>
                <c:pt idx="84">
                  <c:v>1984.6890893099971</c:v>
                </c:pt>
                <c:pt idx="85">
                  <c:v>1992.1267049099972</c:v>
                </c:pt>
                <c:pt idx="86">
                  <c:v>2005.8058821399973</c:v>
                </c:pt>
                <c:pt idx="87">
                  <c:v>2012.4910596799973</c:v>
                </c:pt>
                <c:pt idx="88">
                  <c:v>2012.8834892199973</c:v>
                </c:pt>
                <c:pt idx="89">
                  <c:v>2014.6652018899972</c:v>
                </c:pt>
                <c:pt idx="90">
                  <c:v>2029.3737766299971</c:v>
                </c:pt>
                <c:pt idx="91">
                  <c:v>2029.4206516099971</c:v>
                </c:pt>
                <c:pt idx="92">
                  <c:v>2030.6812897399971</c:v>
                </c:pt>
                <c:pt idx="93">
                  <c:v>2046.4001032899969</c:v>
                </c:pt>
                <c:pt idx="94">
                  <c:v>2065.0846123599968</c:v>
                </c:pt>
                <c:pt idx="95">
                  <c:v>2066.8046042399969</c:v>
                </c:pt>
                <c:pt idx="96">
                  <c:v>2067.7160311099969</c:v>
                </c:pt>
                <c:pt idx="97">
                  <c:v>2068.1625063699971</c:v>
                </c:pt>
                <c:pt idx="98">
                  <c:v>2068.3772415399972</c:v>
                </c:pt>
                <c:pt idx="99">
                  <c:v>2068.6282410199969</c:v>
                </c:pt>
                <c:pt idx="100">
                  <c:v>2071.4351683899968</c:v>
                </c:pt>
                <c:pt idx="101">
                  <c:v>2071.7157873299966</c:v>
                </c:pt>
                <c:pt idx="102">
                  <c:v>2081.0743250499968</c:v>
                </c:pt>
                <c:pt idx="103">
                  <c:v>2085.8486552299969</c:v>
                </c:pt>
                <c:pt idx="104">
                  <c:v>2110.9217885399967</c:v>
                </c:pt>
                <c:pt idx="105">
                  <c:v>2112.1886554699968</c:v>
                </c:pt>
                <c:pt idx="106">
                  <c:v>2112.598411019997</c:v>
                </c:pt>
                <c:pt idx="107">
                  <c:v>2120.7445915799972</c:v>
                </c:pt>
                <c:pt idx="108">
                  <c:v>2121.5337362499972</c:v>
                </c:pt>
                <c:pt idx="109">
                  <c:v>2122.5038943899972</c:v>
                </c:pt>
                <c:pt idx="110">
                  <c:v>2122.6367453599973</c:v>
                </c:pt>
                <c:pt idx="111">
                  <c:v>2123.2059057699976</c:v>
                </c:pt>
                <c:pt idx="112">
                  <c:v>2124.2618889199975</c:v>
                </c:pt>
                <c:pt idx="113">
                  <c:v>2127.1285436199973</c:v>
                </c:pt>
                <c:pt idx="114">
                  <c:v>2129.5069516099975</c:v>
                </c:pt>
                <c:pt idx="115">
                  <c:v>2130.2684074599974</c:v>
                </c:pt>
                <c:pt idx="116">
                  <c:v>2130.3497236099975</c:v>
                </c:pt>
                <c:pt idx="117">
                  <c:v>2130.3944190399975</c:v>
                </c:pt>
                <c:pt idx="118">
                  <c:v>2130.9854038399976</c:v>
                </c:pt>
                <c:pt idx="119">
                  <c:v>2131.2067647599974</c:v>
                </c:pt>
                <c:pt idx="120">
                  <c:v>2131.3132812799972</c:v>
                </c:pt>
                <c:pt idx="121">
                  <c:v>2131.4968700399972</c:v>
                </c:pt>
                <c:pt idx="122">
                  <c:v>2131.5081067899973</c:v>
                </c:pt>
                <c:pt idx="123">
                  <c:v>2133.6338850899974</c:v>
                </c:pt>
                <c:pt idx="124">
                  <c:v>2134.6101648699973</c:v>
                </c:pt>
                <c:pt idx="125">
                  <c:v>2134.7072576199971</c:v>
                </c:pt>
                <c:pt idx="126">
                  <c:v>2135.8796672299973</c:v>
                </c:pt>
                <c:pt idx="127">
                  <c:v>2136.3431425399972</c:v>
                </c:pt>
                <c:pt idx="128">
                  <c:v>2136.4880122499972</c:v>
                </c:pt>
                <c:pt idx="129">
                  <c:v>2136.6760920299971</c:v>
                </c:pt>
                <c:pt idx="130">
                  <c:v>2136.7354678299971</c:v>
                </c:pt>
                <c:pt idx="131">
                  <c:v>2137.656845409997</c:v>
                </c:pt>
                <c:pt idx="132">
                  <c:v>2137.7602033699968</c:v>
                </c:pt>
                <c:pt idx="133">
                  <c:v>2137.9892188799968</c:v>
                </c:pt>
                <c:pt idx="134">
                  <c:v>2138.4872666699966</c:v>
                </c:pt>
                <c:pt idx="135">
                  <c:v>2138.6138396699967</c:v>
                </c:pt>
                <c:pt idx="136">
                  <c:v>2145.1324901399967</c:v>
                </c:pt>
                <c:pt idx="137">
                  <c:v>2145.3006558399966</c:v>
                </c:pt>
                <c:pt idx="138">
                  <c:v>2145.6231971199968</c:v>
                </c:pt>
                <c:pt idx="139">
                  <c:v>2146.5650160999967</c:v>
                </c:pt>
                <c:pt idx="140">
                  <c:v>2146.5816074899967</c:v>
                </c:pt>
                <c:pt idx="141">
                  <c:v>2146.7342357099969</c:v>
                </c:pt>
                <c:pt idx="142">
                  <c:v>2146.8104471599968</c:v>
                </c:pt>
                <c:pt idx="143">
                  <c:v>2149.9407341499968</c:v>
                </c:pt>
                <c:pt idx="144">
                  <c:v>2150.1631314699966</c:v>
                </c:pt>
                <c:pt idx="145">
                  <c:v>2150.3476385299969</c:v>
                </c:pt>
                <c:pt idx="146">
                  <c:v>2150.5551763799967</c:v>
                </c:pt>
                <c:pt idx="147">
                  <c:v>2150.5663357399967</c:v>
                </c:pt>
                <c:pt idx="148">
                  <c:v>2150.6428138299966</c:v>
                </c:pt>
                <c:pt idx="149">
                  <c:v>2150.8900844199966</c:v>
                </c:pt>
                <c:pt idx="150">
                  <c:v>2150.9835802699968</c:v>
                </c:pt>
                <c:pt idx="151">
                  <c:v>2151.0455172199968</c:v>
                </c:pt>
              </c:numCache>
            </c:numRef>
          </c:xVal>
          <c:yVal>
            <c:numRef>
              <c:f>Next_to_DH_E_D!$G$2:$G$153</c:f>
              <c:numCache>
                <c:formatCode>General</c:formatCode>
                <c:ptCount val="152"/>
                <c:pt idx="0">
                  <c:v>0.77839334972626983</c:v>
                </c:pt>
                <c:pt idx="1">
                  <c:v>0.86219916468266833</c:v>
                </c:pt>
                <c:pt idx="2">
                  <c:v>1.4129473299468138</c:v>
                </c:pt>
                <c:pt idx="3">
                  <c:v>1.4273334117301395</c:v>
                </c:pt>
                <c:pt idx="4">
                  <c:v>1.4729825746748002</c:v>
                </c:pt>
                <c:pt idx="5">
                  <c:v>1.5784399183230418</c:v>
                </c:pt>
                <c:pt idx="6">
                  <c:v>1.636515461312726</c:v>
                </c:pt>
                <c:pt idx="7">
                  <c:v>1.695417433366434</c:v>
                </c:pt>
                <c:pt idx="8">
                  <c:v>1.7908589179462686</c:v>
                </c:pt>
                <c:pt idx="9">
                  <c:v>1.8043863951946384</c:v>
                </c:pt>
                <c:pt idx="10">
                  <c:v>1.832426091233557</c:v>
                </c:pt>
                <c:pt idx="11">
                  <c:v>1.8444759855330917</c:v>
                </c:pt>
                <c:pt idx="12">
                  <c:v>1.8681472338101384</c:v>
                </c:pt>
                <c:pt idx="13">
                  <c:v>1.9129938262904798</c:v>
                </c:pt>
                <c:pt idx="14">
                  <c:v>1.9178828578653087</c:v>
                </c:pt>
                <c:pt idx="15">
                  <c:v>1.9802490414578384</c:v>
                </c:pt>
                <c:pt idx="16">
                  <c:v>1.9860791578101928</c:v>
                </c:pt>
                <c:pt idx="17">
                  <c:v>2.0358049097269824</c:v>
                </c:pt>
                <c:pt idx="18">
                  <c:v>2.0380049686467543</c:v>
                </c:pt>
                <c:pt idx="19">
                  <c:v>2.0420656841149492</c:v>
                </c:pt>
                <c:pt idx="20">
                  <c:v>2.0449222110638119</c:v>
                </c:pt>
                <c:pt idx="21">
                  <c:v>2.0454318080916778</c:v>
                </c:pt>
                <c:pt idx="22">
                  <c:v>2.0454389101306969</c:v>
                </c:pt>
                <c:pt idx="23">
                  <c:v>2.0783062806850383</c:v>
                </c:pt>
                <c:pt idx="24">
                  <c:v>2.1218459702861492</c:v>
                </c:pt>
                <c:pt idx="25">
                  <c:v>2.1482790260108997</c:v>
                </c:pt>
                <c:pt idx="26">
                  <c:v>2.1624142913199171</c:v>
                </c:pt>
                <c:pt idx="27">
                  <c:v>2.1694077327405603</c:v>
                </c:pt>
                <c:pt idx="28">
                  <c:v>2.1710042350409009</c:v>
                </c:pt>
                <c:pt idx="29">
                  <c:v>2.2391104321288733</c:v>
                </c:pt>
                <c:pt idx="30">
                  <c:v>2.2465709056165948</c:v>
                </c:pt>
                <c:pt idx="31">
                  <c:v>2.2478182308894277</c:v>
                </c:pt>
                <c:pt idx="32">
                  <c:v>2.2674750896156382</c:v>
                </c:pt>
                <c:pt idx="33">
                  <c:v>2.2742365871885877</c:v>
                </c:pt>
                <c:pt idx="34">
                  <c:v>2.3076564818504406</c:v>
                </c:pt>
                <c:pt idx="35">
                  <c:v>2.3345412213137795</c:v>
                </c:pt>
                <c:pt idx="36">
                  <c:v>2.3533801711087219</c:v>
                </c:pt>
                <c:pt idx="37">
                  <c:v>2.3805585285291109</c:v>
                </c:pt>
                <c:pt idx="38">
                  <c:v>2.3971665161734932</c:v>
                </c:pt>
                <c:pt idx="39">
                  <c:v>2.3980227470097253</c:v>
                </c:pt>
                <c:pt idx="40">
                  <c:v>2.4625268262806914</c:v>
                </c:pt>
                <c:pt idx="41">
                  <c:v>2.469652478647371</c:v>
                </c:pt>
                <c:pt idx="42">
                  <c:v>2.4817034211808897</c:v>
                </c:pt>
                <c:pt idx="43">
                  <c:v>2.5706856506988518</c:v>
                </c:pt>
                <c:pt idx="44">
                  <c:v>2.6183906523640288</c:v>
                </c:pt>
                <c:pt idx="45">
                  <c:v>2.6285278298328127</c:v>
                </c:pt>
                <c:pt idx="46">
                  <c:v>2.6619769322055302</c:v>
                </c:pt>
                <c:pt idx="47">
                  <c:v>2.6640833320179218</c:v>
                </c:pt>
                <c:pt idx="48">
                  <c:v>2.6668252572935187</c:v>
                </c:pt>
                <c:pt idx="49">
                  <c:v>2.6693020225276771</c:v>
                </c:pt>
                <c:pt idx="50">
                  <c:v>2.7483731201725066</c:v>
                </c:pt>
                <c:pt idx="51">
                  <c:v>2.8821453374971786</c:v>
                </c:pt>
                <c:pt idx="52">
                  <c:v>2.8859012901824639</c:v>
                </c:pt>
                <c:pt idx="53">
                  <c:v>2.8862293575106617</c:v>
                </c:pt>
                <c:pt idx="54">
                  <c:v>2.9059834815242844</c:v>
                </c:pt>
                <c:pt idx="55">
                  <c:v>2.9571560689722514</c:v>
                </c:pt>
                <c:pt idx="56">
                  <c:v>2.9649722911697949</c:v>
                </c:pt>
                <c:pt idx="57">
                  <c:v>3.0311999048703377</c:v>
                </c:pt>
                <c:pt idx="58">
                  <c:v>3.0965833183323759</c:v>
                </c:pt>
                <c:pt idx="59">
                  <c:v>3.1011063981894336</c:v>
                </c:pt>
                <c:pt idx="60">
                  <c:v>3.1446193827527744</c:v>
                </c:pt>
                <c:pt idx="61">
                  <c:v>3.1448133929378455</c:v>
                </c:pt>
                <c:pt idx="62">
                  <c:v>3.1901884696475067</c:v>
                </c:pt>
                <c:pt idx="63">
                  <c:v>3.192420266378527</c:v>
                </c:pt>
                <c:pt idx="64">
                  <c:v>3.2228462758434073</c:v>
                </c:pt>
                <c:pt idx="65">
                  <c:v>3.2271814826966292</c:v>
                </c:pt>
                <c:pt idx="66">
                  <c:v>3.2656445122535231</c:v>
                </c:pt>
                <c:pt idx="67">
                  <c:v>3.28570465037751</c:v>
                </c:pt>
                <c:pt idx="68">
                  <c:v>3.424404504455778</c:v>
                </c:pt>
                <c:pt idx="69">
                  <c:v>3.4696002624908169</c:v>
                </c:pt>
                <c:pt idx="70">
                  <c:v>3.4879885562158339</c:v>
                </c:pt>
                <c:pt idx="71">
                  <c:v>3.5119269218250193</c:v>
                </c:pt>
                <c:pt idx="72">
                  <c:v>3.5363978271855077</c:v>
                </c:pt>
                <c:pt idx="73">
                  <c:v>3.8101854366783106</c:v>
                </c:pt>
                <c:pt idx="74">
                  <c:v>3.8180223451507254</c:v>
                </c:pt>
                <c:pt idx="75">
                  <c:v>3.8801530529971071</c:v>
                </c:pt>
                <c:pt idx="76">
                  <c:v>3.8971858987330861</c:v>
                </c:pt>
                <c:pt idx="77">
                  <c:v>3.915836334638072</c:v>
                </c:pt>
                <c:pt idx="78">
                  <c:v>3.9653000558717433</c:v>
                </c:pt>
                <c:pt idx="79">
                  <c:v>3.9778063131310484</c:v>
                </c:pt>
                <c:pt idx="80">
                  <c:v>4.0967857260487008</c:v>
                </c:pt>
                <c:pt idx="81">
                  <c:v>4.1270784300254872</c:v>
                </c:pt>
                <c:pt idx="82">
                  <c:v>4.2109930906269168</c:v>
                </c:pt>
                <c:pt idx="83">
                  <c:v>4.2324858922265021</c:v>
                </c:pt>
                <c:pt idx="84">
                  <c:v>4.3674045806897688</c:v>
                </c:pt>
                <c:pt idx="85">
                  <c:v>4.375963595645195</c:v>
                </c:pt>
                <c:pt idx="86">
                  <c:v>4.448386476415191</c:v>
                </c:pt>
                <c:pt idx="87">
                  <c:v>4.5821668787290291</c:v>
                </c:pt>
                <c:pt idx="88">
                  <c:v>4.9059724614688918</c:v>
                </c:pt>
                <c:pt idx="89">
                  <c:v>5.143998088647856</c:v>
                </c:pt>
                <c:pt idx="90">
                  <c:v>5.1936441015153898</c:v>
                </c:pt>
                <c:pt idx="91">
                  <c:v>5.2218119250773007</c:v>
                </c:pt>
                <c:pt idx="92">
                  <c:v>5.2232280573598233</c:v>
                </c:pt>
                <c:pt idx="93">
                  <c:v>5.7341115682921</c:v>
                </c:pt>
                <c:pt idx="94">
                  <c:v>5.8499864216445685</c:v>
                </c:pt>
                <c:pt idx="95">
                  <c:v>5.9808449289741787</c:v>
                </c:pt>
                <c:pt idx="96">
                  <c:v>6.0349053391420613</c:v>
                </c:pt>
                <c:pt idx="97">
                  <c:v>6.0567907312237761</c:v>
                </c:pt>
                <c:pt idx="98">
                  <c:v>6.0870722983612149</c:v>
                </c:pt>
                <c:pt idx="99">
                  <c:v>6.1267485211298442</c:v>
                </c:pt>
                <c:pt idx="100">
                  <c:v>6.1578844489622977</c:v>
                </c:pt>
                <c:pt idx="101">
                  <c:v>6.2001319369093189</c:v>
                </c:pt>
                <c:pt idx="102">
                  <c:v>6.4424300923181486</c:v>
                </c:pt>
                <c:pt idx="103">
                  <c:v>6.4510116488318383</c:v>
                </c:pt>
                <c:pt idx="104">
                  <c:v>6.5127376298569484</c:v>
                </c:pt>
                <c:pt idx="105">
                  <c:v>7.4438069138789507</c:v>
                </c:pt>
                <c:pt idx="106">
                  <c:v>7.4497336190857224</c:v>
                </c:pt>
                <c:pt idx="107">
                  <c:v>7.5482640584066321</c:v>
                </c:pt>
                <c:pt idx="108">
                  <c:v>7.5486774394275766</c:v>
                </c:pt>
                <c:pt idx="109">
                  <c:v>7.5703455825142987</c:v>
                </c:pt>
                <c:pt idx="110">
                  <c:v>7.6464678141550637</c:v>
                </c:pt>
                <c:pt idx="111">
                  <c:v>7.7562713920235611</c:v>
                </c:pt>
                <c:pt idx="112">
                  <c:v>7.9360045760669378</c:v>
                </c:pt>
                <c:pt idx="113">
                  <c:v>8.5332021565198932</c:v>
                </c:pt>
                <c:pt idx="114">
                  <c:v>8.5666034903634838</c:v>
                </c:pt>
                <c:pt idx="115">
                  <c:v>8.9530122817815343</c:v>
                </c:pt>
                <c:pt idx="116">
                  <c:v>9.131215861332354</c:v>
                </c:pt>
                <c:pt idx="117">
                  <c:v>9.3381253295766893</c:v>
                </c:pt>
                <c:pt idx="118">
                  <c:v>9.6773475669118092</c:v>
                </c:pt>
                <c:pt idx="119">
                  <c:v>10.227769675814232</c:v>
                </c:pt>
                <c:pt idx="120">
                  <c:v>10.906153366201048</c:v>
                </c:pt>
                <c:pt idx="121">
                  <c:v>11.087872578844696</c:v>
                </c:pt>
                <c:pt idx="122">
                  <c:v>11.17970182600841</c:v>
                </c:pt>
                <c:pt idx="123">
                  <c:v>11.28160396723483</c:v>
                </c:pt>
                <c:pt idx="124">
                  <c:v>11.405106417357217</c:v>
                </c:pt>
                <c:pt idx="125">
                  <c:v>12.067776767271088</c:v>
                </c:pt>
                <c:pt idx="126">
                  <c:v>12.123405995044312</c:v>
                </c:pt>
                <c:pt idx="127">
                  <c:v>12.533019237834969</c:v>
                </c:pt>
                <c:pt idx="128">
                  <c:v>13.679262705884298</c:v>
                </c:pt>
                <c:pt idx="129">
                  <c:v>13.700327472285007</c:v>
                </c:pt>
                <c:pt idx="130">
                  <c:v>13.959279825732393</c:v>
                </c:pt>
                <c:pt idx="131">
                  <c:v>14.124841891057583</c:v>
                </c:pt>
                <c:pt idx="132">
                  <c:v>14.136922707143986</c:v>
                </c:pt>
                <c:pt idx="133">
                  <c:v>14.561370195682729</c:v>
                </c:pt>
                <c:pt idx="134">
                  <c:v>14.95871787439358</c:v>
                </c:pt>
                <c:pt idx="135">
                  <c:v>15.291102492978768</c:v>
                </c:pt>
                <c:pt idx="136">
                  <c:v>15.523205347189897</c:v>
                </c:pt>
                <c:pt idx="137">
                  <c:v>15.69433348707828</c:v>
                </c:pt>
                <c:pt idx="138">
                  <c:v>15.838911985422637</c:v>
                </c:pt>
                <c:pt idx="139">
                  <c:v>15.99398311205786</c:v>
                </c:pt>
                <c:pt idx="140">
                  <c:v>16.180057369483908</c:v>
                </c:pt>
                <c:pt idx="141">
                  <c:v>16.249004616003621</c:v>
                </c:pt>
                <c:pt idx="142">
                  <c:v>16.474857467548272</c:v>
                </c:pt>
                <c:pt idx="143">
                  <c:v>16.518682842499633</c:v>
                </c:pt>
                <c:pt idx="144">
                  <c:v>16.571236661214712</c:v>
                </c:pt>
                <c:pt idx="145">
                  <c:v>17.227723743831817</c:v>
                </c:pt>
                <c:pt idx="146">
                  <c:v>17.74250540203861</c:v>
                </c:pt>
                <c:pt idx="147">
                  <c:v>18.050778951217634</c:v>
                </c:pt>
                <c:pt idx="148">
                  <c:v>18.584851251675374</c:v>
                </c:pt>
                <c:pt idx="149">
                  <c:v>18.909732614202596</c:v>
                </c:pt>
                <c:pt idx="150">
                  <c:v>19.792460663821121</c:v>
                </c:pt>
                <c:pt idx="151">
                  <c:v>19.986226786399719</c:v>
                </c:pt>
              </c:numCache>
            </c:numRef>
          </c:yVal>
          <c:smooth val="1"/>
          <c:extLst>
            <c:ext xmlns:c16="http://schemas.microsoft.com/office/drawing/2014/chart" uri="{C3380CC4-5D6E-409C-BE32-E72D297353CC}">
              <c16:uniqueId val="{00000001-3B73-4483-80AC-E74961E917A0}"/>
            </c:ext>
          </c:extLst>
        </c:ser>
        <c:ser>
          <c:idx val="2"/>
          <c:order val="2"/>
          <c:tx>
            <c:v>Next_to_DH_W_C</c:v>
          </c:tx>
          <c:marker>
            <c:symbol val="none"/>
          </c:marker>
          <c:xVal>
            <c:numRef>
              <c:f>Next_to_DH_W_C!$H$2:$H$68</c:f>
              <c:numCache>
                <c:formatCode>General</c:formatCode>
                <c:ptCount val="67"/>
                <c:pt idx="0">
                  <c:v>17.024841269999801</c:v>
                </c:pt>
                <c:pt idx="1">
                  <c:v>23.1017854599998</c:v>
                </c:pt>
                <c:pt idx="2">
                  <c:v>23.3592307999998</c:v>
                </c:pt>
                <c:pt idx="3">
                  <c:v>23.760009619999799</c:v>
                </c:pt>
                <c:pt idx="4">
                  <c:v>23.9613528299998</c:v>
                </c:pt>
                <c:pt idx="5">
                  <c:v>37.647853639999703</c:v>
                </c:pt>
                <c:pt idx="6">
                  <c:v>37.748776209999704</c:v>
                </c:pt>
                <c:pt idx="7">
                  <c:v>39.164335679999702</c:v>
                </c:pt>
                <c:pt idx="8">
                  <c:v>40.372683409999695</c:v>
                </c:pt>
                <c:pt idx="9">
                  <c:v>101.55620599999958</c:v>
                </c:pt>
                <c:pt idx="10">
                  <c:v>101.69493490999957</c:v>
                </c:pt>
                <c:pt idx="11">
                  <c:v>101.83066163999958</c:v>
                </c:pt>
                <c:pt idx="12">
                  <c:v>102.09679409999957</c:v>
                </c:pt>
                <c:pt idx="13">
                  <c:v>102.26126502999956</c:v>
                </c:pt>
                <c:pt idx="14">
                  <c:v>102.40207700999956</c:v>
                </c:pt>
                <c:pt idx="15">
                  <c:v>128.69714864999955</c:v>
                </c:pt>
                <c:pt idx="16">
                  <c:v>128.98616453999955</c:v>
                </c:pt>
                <c:pt idx="17">
                  <c:v>132.53534905999956</c:v>
                </c:pt>
                <c:pt idx="18">
                  <c:v>132.83238100999955</c:v>
                </c:pt>
                <c:pt idx="19">
                  <c:v>138.85882596999954</c:v>
                </c:pt>
                <c:pt idx="20">
                  <c:v>139.16406061999953</c:v>
                </c:pt>
                <c:pt idx="21">
                  <c:v>139.23203250999953</c:v>
                </c:pt>
                <c:pt idx="22">
                  <c:v>139.44609865999954</c:v>
                </c:pt>
                <c:pt idx="23">
                  <c:v>139.70401014999953</c:v>
                </c:pt>
                <c:pt idx="24">
                  <c:v>139.89312438999954</c:v>
                </c:pt>
                <c:pt idx="25">
                  <c:v>139.99035542999954</c:v>
                </c:pt>
                <c:pt idx="26">
                  <c:v>140.10830498999954</c:v>
                </c:pt>
                <c:pt idx="27">
                  <c:v>140.31075036999954</c:v>
                </c:pt>
                <c:pt idx="28">
                  <c:v>140.54007921999954</c:v>
                </c:pt>
                <c:pt idx="29">
                  <c:v>140.66942815999954</c:v>
                </c:pt>
                <c:pt idx="30">
                  <c:v>140.82035049999953</c:v>
                </c:pt>
                <c:pt idx="31">
                  <c:v>140.90234445999954</c:v>
                </c:pt>
                <c:pt idx="32">
                  <c:v>142.55177710999953</c:v>
                </c:pt>
                <c:pt idx="33">
                  <c:v>142.72257406999952</c:v>
                </c:pt>
                <c:pt idx="34">
                  <c:v>142.87925634999954</c:v>
                </c:pt>
                <c:pt idx="35">
                  <c:v>143.09302911999953</c:v>
                </c:pt>
                <c:pt idx="36">
                  <c:v>143.24895515999953</c:v>
                </c:pt>
                <c:pt idx="37">
                  <c:v>143.42795815999952</c:v>
                </c:pt>
                <c:pt idx="38">
                  <c:v>149.64891788999952</c:v>
                </c:pt>
                <c:pt idx="39">
                  <c:v>149.94419969999953</c:v>
                </c:pt>
                <c:pt idx="40">
                  <c:v>150.04693876999954</c:v>
                </c:pt>
                <c:pt idx="41">
                  <c:v>150.10678775999955</c:v>
                </c:pt>
                <c:pt idx="42">
                  <c:v>150.23560295999954</c:v>
                </c:pt>
                <c:pt idx="43">
                  <c:v>150.32668653999954</c:v>
                </c:pt>
                <c:pt idx="44">
                  <c:v>150.33722318999955</c:v>
                </c:pt>
                <c:pt idx="45">
                  <c:v>151.20891803999956</c:v>
                </c:pt>
                <c:pt idx="46">
                  <c:v>151.39754446999956</c:v>
                </c:pt>
                <c:pt idx="47">
                  <c:v>151.45945247999956</c:v>
                </c:pt>
                <c:pt idx="48">
                  <c:v>151.50327359999955</c:v>
                </c:pt>
                <c:pt idx="49">
                  <c:v>151.78493701999955</c:v>
                </c:pt>
                <c:pt idx="50">
                  <c:v>151.89834236999954</c:v>
                </c:pt>
                <c:pt idx="51">
                  <c:v>152.32876226999954</c:v>
                </c:pt>
                <c:pt idx="52">
                  <c:v>153.02431411999953</c:v>
                </c:pt>
                <c:pt idx="53">
                  <c:v>153.58885069999954</c:v>
                </c:pt>
                <c:pt idx="54">
                  <c:v>153.70484933999953</c:v>
                </c:pt>
                <c:pt idx="55">
                  <c:v>153.75117015999953</c:v>
                </c:pt>
                <c:pt idx="56">
                  <c:v>154.18362724999955</c:v>
                </c:pt>
                <c:pt idx="57">
                  <c:v>154.27640080999956</c:v>
                </c:pt>
                <c:pt idx="58">
                  <c:v>154.77065190999954</c:v>
                </c:pt>
                <c:pt idx="59">
                  <c:v>154.85622703999954</c:v>
                </c:pt>
                <c:pt idx="60">
                  <c:v>154.93056539999955</c:v>
                </c:pt>
                <c:pt idx="61">
                  <c:v>155.05489240999955</c:v>
                </c:pt>
                <c:pt idx="62">
                  <c:v>155.10705931999956</c:v>
                </c:pt>
                <c:pt idx="63">
                  <c:v>155.40080630999955</c:v>
                </c:pt>
                <c:pt idx="64">
                  <c:v>155.57573923999956</c:v>
                </c:pt>
                <c:pt idx="65">
                  <c:v>155.71236247999957</c:v>
                </c:pt>
                <c:pt idx="66">
                  <c:v>155.78978789999957</c:v>
                </c:pt>
              </c:numCache>
            </c:numRef>
          </c:xVal>
          <c:yVal>
            <c:numRef>
              <c:f>Next_to_DH_W_C!$G$2:$G$68</c:f>
              <c:numCache>
                <c:formatCode>General</c:formatCode>
                <c:ptCount val="67"/>
                <c:pt idx="0">
                  <c:v>3.4741269184697834</c:v>
                </c:pt>
                <c:pt idx="1">
                  <c:v>3.9217577231581582</c:v>
                </c:pt>
                <c:pt idx="2">
                  <c:v>4.1972178037034187</c:v>
                </c:pt>
                <c:pt idx="3">
                  <c:v>4.5014696416014202</c:v>
                </c:pt>
                <c:pt idx="4">
                  <c:v>4.789527510018142</c:v>
                </c:pt>
                <c:pt idx="5">
                  <c:v>4.8492551424781514</c:v>
                </c:pt>
                <c:pt idx="6">
                  <c:v>4.8948974778753644</c:v>
                </c:pt>
                <c:pt idx="7">
                  <c:v>5.1015824742649913</c:v>
                </c:pt>
                <c:pt idx="8">
                  <c:v>5.5748930579168272</c:v>
                </c:pt>
                <c:pt idx="9">
                  <c:v>6.4219399089567322</c:v>
                </c:pt>
                <c:pt idx="10">
                  <c:v>7.4262130862103684</c:v>
                </c:pt>
                <c:pt idx="11">
                  <c:v>7.628251370214163</c:v>
                </c:pt>
                <c:pt idx="12">
                  <c:v>7.889574346825035</c:v>
                </c:pt>
                <c:pt idx="13">
                  <c:v>8.3836536168848799</c:v>
                </c:pt>
                <c:pt idx="14">
                  <c:v>8.5095200733637864</c:v>
                </c:pt>
                <c:pt idx="15">
                  <c:v>8.585762891231969</c:v>
                </c:pt>
                <c:pt idx="16">
                  <c:v>8.601233386745136</c:v>
                </c:pt>
                <c:pt idx="17">
                  <c:v>9.0398567046906315</c:v>
                </c:pt>
                <c:pt idx="18">
                  <c:v>9.3039788624007631</c:v>
                </c:pt>
                <c:pt idx="19">
                  <c:v>9.3613402611223862</c:v>
                </c:pt>
                <c:pt idx="20">
                  <c:v>9.3718064135592734</c:v>
                </c:pt>
                <c:pt idx="21">
                  <c:v>9.9401904528457425</c:v>
                </c:pt>
                <c:pt idx="22">
                  <c:v>10.084235919841134</c:v>
                </c:pt>
                <c:pt idx="23">
                  <c:v>10.14478874870321</c:v>
                </c:pt>
                <c:pt idx="24">
                  <c:v>10.240259837160387</c:v>
                </c:pt>
                <c:pt idx="25">
                  <c:v>10.282483699517366</c:v>
                </c:pt>
                <c:pt idx="26">
                  <c:v>10.332177005969671</c:v>
                </c:pt>
                <c:pt idx="27">
                  <c:v>10.552649151102095</c:v>
                </c:pt>
                <c:pt idx="28">
                  <c:v>10.788858205417764</c:v>
                </c:pt>
                <c:pt idx="29">
                  <c:v>10.960841172734087</c:v>
                </c:pt>
                <c:pt idx="30">
                  <c:v>11.470375447292961</c:v>
                </c:pt>
                <c:pt idx="31">
                  <c:v>11.602096423275093</c:v>
                </c:pt>
                <c:pt idx="32">
                  <c:v>11.748958531383902</c:v>
                </c:pt>
                <c:pt idx="33">
                  <c:v>11.785253282759014</c:v>
                </c:pt>
                <c:pt idx="34">
                  <c:v>11.869426666811846</c:v>
                </c:pt>
                <c:pt idx="35">
                  <c:v>12.111529225502013</c:v>
                </c:pt>
                <c:pt idx="36">
                  <c:v>12.24360549258823</c:v>
                </c:pt>
                <c:pt idx="37">
                  <c:v>12.668729333903453</c:v>
                </c:pt>
                <c:pt idx="38">
                  <c:v>13.005908542066695</c:v>
                </c:pt>
                <c:pt idx="39">
                  <c:v>13.107734359435483</c:v>
                </c:pt>
                <c:pt idx="40">
                  <c:v>13.132881254098688</c:v>
                </c:pt>
                <c:pt idx="41">
                  <c:v>13.818924985727602</c:v>
                </c:pt>
                <c:pt idx="42">
                  <c:v>13.824693596759701</c:v>
                </c:pt>
                <c:pt idx="43">
                  <c:v>13.905580245145627</c:v>
                </c:pt>
                <c:pt idx="44">
                  <c:v>13.922575440254729</c:v>
                </c:pt>
                <c:pt idx="45">
                  <c:v>14.188914747067942</c:v>
                </c:pt>
                <c:pt idx="46">
                  <c:v>14.374816728969849</c:v>
                </c:pt>
                <c:pt idx="47">
                  <c:v>14.492535781190188</c:v>
                </c:pt>
                <c:pt idx="48">
                  <c:v>14.902699127240012</c:v>
                </c:pt>
                <c:pt idx="49">
                  <c:v>15.372529343823633</c:v>
                </c:pt>
                <c:pt idx="50">
                  <c:v>15.421655604989674</c:v>
                </c:pt>
                <c:pt idx="51">
                  <c:v>15.999346066901687</c:v>
                </c:pt>
                <c:pt idx="52">
                  <c:v>16.074946136135189</c:v>
                </c:pt>
                <c:pt idx="53">
                  <c:v>16.125377724326455</c:v>
                </c:pt>
                <c:pt idx="54">
                  <c:v>16.348503389837674</c:v>
                </c:pt>
                <c:pt idx="55">
                  <c:v>16.647410526274793</c:v>
                </c:pt>
                <c:pt idx="56">
                  <c:v>16.666675022716078</c:v>
                </c:pt>
                <c:pt idx="57">
                  <c:v>17.048797291167009</c:v>
                </c:pt>
                <c:pt idx="58">
                  <c:v>17.156740010228155</c:v>
                </c:pt>
                <c:pt idx="59">
                  <c:v>17.199951098511914</c:v>
                </c:pt>
                <c:pt idx="60">
                  <c:v>17.797401541137042</c:v>
                </c:pt>
                <c:pt idx="61">
                  <c:v>17.975822225808081</c:v>
                </c:pt>
                <c:pt idx="62">
                  <c:v>18.390478241309669</c:v>
                </c:pt>
                <c:pt idx="63">
                  <c:v>18.682033652231052</c:v>
                </c:pt>
                <c:pt idx="64">
                  <c:v>18.752193872897003</c:v>
                </c:pt>
                <c:pt idx="65">
                  <c:v>19.087353527650926</c:v>
                </c:pt>
                <c:pt idx="66">
                  <c:v>19.519311359023952</c:v>
                </c:pt>
              </c:numCache>
            </c:numRef>
          </c:yVal>
          <c:smooth val="1"/>
          <c:extLst>
            <c:ext xmlns:c16="http://schemas.microsoft.com/office/drawing/2014/chart" uri="{C3380CC4-5D6E-409C-BE32-E72D297353CC}">
              <c16:uniqueId val="{00000002-3B73-4483-80AC-E74961E917A0}"/>
            </c:ext>
          </c:extLst>
        </c:ser>
        <c:ser>
          <c:idx val="3"/>
          <c:order val="3"/>
          <c:tx>
            <c:v>Next_to_DH_W_D</c:v>
          </c:tx>
          <c:marker>
            <c:symbol val="none"/>
          </c:marker>
          <c:xVal>
            <c:numRef>
              <c:f>Next_to_DH_W_D!$H$2:$H$288</c:f>
              <c:numCache>
                <c:formatCode>General</c:formatCode>
                <c:ptCount val="287"/>
                <c:pt idx="0">
                  <c:v>9.2669435199999892</c:v>
                </c:pt>
                <c:pt idx="1">
                  <c:v>17.140650559999976</c:v>
                </c:pt>
                <c:pt idx="2">
                  <c:v>20.194020569999974</c:v>
                </c:pt>
                <c:pt idx="3">
                  <c:v>33.718496129999878</c:v>
                </c:pt>
                <c:pt idx="4">
                  <c:v>47.841530909999769</c:v>
                </c:pt>
                <c:pt idx="5">
                  <c:v>48.27026571999977</c:v>
                </c:pt>
                <c:pt idx="6">
                  <c:v>51.420467969999756</c:v>
                </c:pt>
                <c:pt idx="7">
                  <c:v>54.712125609999752</c:v>
                </c:pt>
                <c:pt idx="8">
                  <c:v>64.695910039999745</c:v>
                </c:pt>
                <c:pt idx="9">
                  <c:v>79.683259569999635</c:v>
                </c:pt>
                <c:pt idx="10">
                  <c:v>84.75839442999964</c:v>
                </c:pt>
                <c:pt idx="11">
                  <c:v>87.346938179999626</c:v>
                </c:pt>
                <c:pt idx="12">
                  <c:v>93.634294239999619</c:v>
                </c:pt>
                <c:pt idx="13">
                  <c:v>100.18168530999961</c:v>
                </c:pt>
                <c:pt idx="14">
                  <c:v>106.2351013699996</c:v>
                </c:pt>
                <c:pt idx="15">
                  <c:v>159.6058429899997</c:v>
                </c:pt>
                <c:pt idx="16">
                  <c:v>164.76795177999969</c:v>
                </c:pt>
                <c:pt idx="17">
                  <c:v>170.8549291599997</c:v>
                </c:pt>
                <c:pt idx="18">
                  <c:v>180.44409379999968</c:v>
                </c:pt>
                <c:pt idx="19">
                  <c:v>187.50958577999967</c:v>
                </c:pt>
                <c:pt idx="20">
                  <c:v>194.70883128999967</c:v>
                </c:pt>
                <c:pt idx="21">
                  <c:v>199.16585610999965</c:v>
                </c:pt>
                <c:pt idx="22">
                  <c:v>203.97688020999965</c:v>
                </c:pt>
                <c:pt idx="23">
                  <c:v>209.44626325999965</c:v>
                </c:pt>
                <c:pt idx="24">
                  <c:v>216.65159006999966</c:v>
                </c:pt>
                <c:pt idx="25">
                  <c:v>218.67796559999965</c:v>
                </c:pt>
                <c:pt idx="26">
                  <c:v>223.29420012999964</c:v>
                </c:pt>
                <c:pt idx="27">
                  <c:v>227.39213409999962</c:v>
                </c:pt>
                <c:pt idx="28">
                  <c:v>229.71047320999961</c:v>
                </c:pt>
                <c:pt idx="29">
                  <c:v>232.23873972999959</c:v>
                </c:pt>
                <c:pt idx="30">
                  <c:v>236.44986349999959</c:v>
                </c:pt>
                <c:pt idx="31">
                  <c:v>237.47819098999958</c:v>
                </c:pt>
                <c:pt idx="32">
                  <c:v>241.55816467999958</c:v>
                </c:pt>
                <c:pt idx="33">
                  <c:v>245.73988748999957</c:v>
                </c:pt>
                <c:pt idx="34">
                  <c:v>249.58696543999957</c:v>
                </c:pt>
                <c:pt idx="35">
                  <c:v>252.62848189999957</c:v>
                </c:pt>
                <c:pt idx="36">
                  <c:v>276.19170802999946</c:v>
                </c:pt>
                <c:pt idx="37">
                  <c:v>277.58313692999945</c:v>
                </c:pt>
                <c:pt idx="38">
                  <c:v>283.55680419999948</c:v>
                </c:pt>
                <c:pt idx="39">
                  <c:v>287.25602882999948</c:v>
                </c:pt>
                <c:pt idx="40">
                  <c:v>293.97713060999945</c:v>
                </c:pt>
                <c:pt idx="41">
                  <c:v>298.85957576999942</c:v>
                </c:pt>
                <c:pt idx="42">
                  <c:v>304.90546567999939</c:v>
                </c:pt>
                <c:pt idx="43">
                  <c:v>306.33736386999942</c:v>
                </c:pt>
                <c:pt idx="44">
                  <c:v>310.79053653999944</c:v>
                </c:pt>
                <c:pt idx="45">
                  <c:v>330.08420366999934</c:v>
                </c:pt>
                <c:pt idx="46">
                  <c:v>346.27744245999935</c:v>
                </c:pt>
                <c:pt idx="47">
                  <c:v>349.03215649999936</c:v>
                </c:pt>
                <c:pt idx="48">
                  <c:v>371.74862711999924</c:v>
                </c:pt>
                <c:pt idx="49">
                  <c:v>372.82107134999922</c:v>
                </c:pt>
                <c:pt idx="50">
                  <c:v>374.56676005999918</c:v>
                </c:pt>
                <c:pt idx="51">
                  <c:v>382.42777123999917</c:v>
                </c:pt>
                <c:pt idx="52">
                  <c:v>385.67149213999915</c:v>
                </c:pt>
                <c:pt idx="53">
                  <c:v>400.37500367999905</c:v>
                </c:pt>
                <c:pt idx="54">
                  <c:v>494.29770081999936</c:v>
                </c:pt>
                <c:pt idx="55">
                  <c:v>497.43441069999938</c:v>
                </c:pt>
                <c:pt idx="56">
                  <c:v>503.6280820299994</c:v>
                </c:pt>
                <c:pt idx="57">
                  <c:v>510.47091365999938</c:v>
                </c:pt>
                <c:pt idx="58">
                  <c:v>510.5050342899994</c:v>
                </c:pt>
                <c:pt idx="59">
                  <c:v>541.65055429999927</c:v>
                </c:pt>
                <c:pt idx="60">
                  <c:v>545.3309576799993</c:v>
                </c:pt>
                <c:pt idx="61">
                  <c:v>548.60155221999923</c:v>
                </c:pt>
                <c:pt idx="62">
                  <c:v>551.59588887999928</c:v>
                </c:pt>
                <c:pt idx="63">
                  <c:v>558.2814589199993</c:v>
                </c:pt>
                <c:pt idx="64">
                  <c:v>560.93110027999933</c:v>
                </c:pt>
                <c:pt idx="65">
                  <c:v>561.02758359999928</c:v>
                </c:pt>
                <c:pt idx="66">
                  <c:v>566.3843391799993</c:v>
                </c:pt>
                <c:pt idx="67">
                  <c:v>566.94908535999934</c:v>
                </c:pt>
                <c:pt idx="68">
                  <c:v>566.99590350999938</c:v>
                </c:pt>
                <c:pt idx="69">
                  <c:v>574.43830418999937</c:v>
                </c:pt>
                <c:pt idx="70">
                  <c:v>575.52866601999938</c:v>
                </c:pt>
                <c:pt idx="71">
                  <c:v>576.91154349999931</c:v>
                </c:pt>
                <c:pt idx="72">
                  <c:v>608.4756851399992</c:v>
                </c:pt>
                <c:pt idx="73">
                  <c:v>608.91586206999921</c:v>
                </c:pt>
                <c:pt idx="74">
                  <c:v>609.92300423999916</c:v>
                </c:pt>
                <c:pt idx="75">
                  <c:v>612.62835564999909</c:v>
                </c:pt>
                <c:pt idx="76">
                  <c:v>617.01019775999907</c:v>
                </c:pt>
                <c:pt idx="77">
                  <c:v>621.52670612999907</c:v>
                </c:pt>
                <c:pt idx="78">
                  <c:v>622.71304961999908</c:v>
                </c:pt>
                <c:pt idx="79">
                  <c:v>637.12769601999901</c:v>
                </c:pt>
                <c:pt idx="80">
                  <c:v>645.100850699999</c:v>
                </c:pt>
                <c:pt idx="81">
                  <c:v>650.32650435999903</c:v>
                </c:pt>
                <c:pt idx="82">
                  <c:v>660.40050630999906</c:v>
                </c:pt>
                <c:pt idx="83">
                  <c:v>660.95031291999908</c:v>
                </c:pt>
                <c:pt idx="84">
                  <c:v>664.78225758999906</c:v>
                </c:pt>
                <c:pt idx="85">
                  <c:v>667.24863391999907</c:v>
                </c:pt>
                <c:pt idx="86">
                  <c:v>668.01766873999907</c:v>
                </c:pt>
                <c:pt idx="87">
                  <c:v>673.33151032999911</c:v>
                </c:pt>
                <c:pt idx="88">
                  <c:v>676.18971525999916</c:v>
                </c:pt>
                <c:pt idx="89">
                  <c:v>694.50222399999905</c:v>
                </c:pt>
                <c:pt idx="90">
                  <c:v>695.15588932999901</c:v>
                </c:pt>
                <c:pt idx="91">
                  <c:v>697.62601842999902</c:v>
                </c:pt>
                <c:pt idx="92">
                  <c:v>699.45952674999899</c:v>
                </c:pt>
                <c:pt idx="93">
                  <c:v>704.15498233999904</c:v>
                </c:pt>
                <c:pt idx="94">
                  <c:v>707.91850344999898</c:v>
                </c:pt>
                <c:pt idx="95">
                  <c:v>739.33775910999896</c:v>
                </c:pt>
                <c:pt idx="96">
                  <c:v>739.52854226999898</c:v>
                </c:pt>
                <c:pt idx="97">
                  <c:v>740.39826738999898</c:v>
                </c:pt>
                <c:pt idx="98">
                  <c:v>740.66354068999897</c:v>
                </c:pt>
                <c:pt idx="99">
                  <c:v>749.51462541999899</c:v>
                </c:pt>
                <c:pt idx="100">
                  <c:v>754.51379394999901</c:v>
                </c:pt>
                <c:pt idx="101">
                  <c:v>754.52546616999905</c:v>
                </c:pt>
                <c:pt idx="102">
                  <c:v>754.56298934999904</c:v>
                </c:pt>
                <c:pt idx="103">
                  <c:v>759.34915137999906</c:v>
                </c:pt>
                <c:pt idx="104">
                  <c:v>760.44006881999906</c:v>
                </c:pt>
                <c:pt idx="105">
                  <c:v>766.17832736999901</c:v>
                </c:pt>
                <c:pt idx="106">
                  <c:v>766.42004295999902</c:v>
                </c:pt>
                <c:pt idx="107">
                  <c:v>770.87739732999898</c:v>
                </c:pt>
                <c:pt idx="108">
                  <c:v>771.81588692999901</c:v>
                </c:pt>
                <c:pt idx="109">
                  <c:v>772.30835753999907</c:v>
                </c:pt>
                <c:pt idx="110">
                  <c:v>772.40357134999908</c:v>
                </c:pt>
                <c:pt idx="111">
                  <c:v>774.07030367999903</c:v>
                </c:pt>
                <c:pt idx="112">
                  <c:v>775.25109040999905</c:v>
                </c:pt>
                <c:pt idx="113">
                  <c:v>775.34653714999911</c:v>
                </c:pt>
                <c:pt idx="114">
                  <c:v>775.72181364999915</c:v>
                </c:pt>
                <c:pt idx="115">
                  <c:v>776.82105403999913</c:v>
                </c:pt>
                <c:pt idx="116">
                  <c:v>777.27360118999911</c:v>
                </c:pt>
                <c:pt idx="117">
                  <c:v>778.40716699999916</c:v>
                </c:pt>
                <c:pt idx="118">
                  <c:v>778.6976031899992</c:v>
                </c:pt>
                <c:pt idx="119">
                  <c:v>778.90601675999915</c:v>
                </c:pt>
                <c:pt idx="120">
                  <c:v>779.06625511999914</c:v>
                </c:pt>
                <c:pt idx="121">
                  <c:v>780.87904507999917</c:v>
                </c:pt>
                <c:pt idx="122">
                  <c:v>781.06509286999915</c:v>
                </c:pt>
                <c:pt idx="123">
                  <c:v>782.1257274599991</c:v>
                </c:pt>
                <c:pt idx="124">
                  <c:v>805.34342123999909</c:v>
                </c:pt>
                <c:pt idx="125">
                  <c:v>808.19614146999913</c:v>
                </c:pt>
                <c:pt idx="126">
                  <c:v>808.30200087999913</c:v>
                </c:pt>
                <c:pt idx="127">
                  <c:v>808.49685967999915</c:v>
                </c:pt>
                <c:pt idx="128">
                  <c:v>808.54926562999913</c:v>
                </c:pt>
                <c:pt idx="129">
                  <c:v>813.05854394999915</c:v>
                </c:pt>
                <c:pt idx="130">
                  <c:v>813.30630641999915</c:v>
                </c:pt>
                <c:pt idx="131">
                  <c:v>814.7423088799992</c:v>
                </c:pt>
                <c:pt idx="132">
                  <c:v>815.22793215999923</c:v>
                </c:pt>
                <c:pt idx="133">
                  <c:v>816.74326009999925</c:v>
                </c:pt>
                <c:pt idx="134">
                  <c:v>832.3263824499993</c:v>
                </c:pt>
                <c:pt idx="135">
                  <c:v>846.14134444999934</c:v>
                </c:pt>
                <c:pt idx="136">
                  <c:v>847.80144514999938</c:v>
                </c:pt>
                <c:pt idx="137">
                  <c:v>848.01726593999933</c:v>
                </c:pt>
                <c:pt idx="138">
                  <c:v>850.39852554999936</c:v>
                </c:pt>
                <c:pt idx="139">
                  <c:v>850.61720147999938</c:v>
                </c:pt>
                <c:pt idx="140">
                  <c:v>851.29290777999938</c:v>
                </c:pt>
                <c:pt idx="141">
                  <c:v>851.44835574999934</c:v>
                </c:pt>
                <c:pt idx="142">
                  <c:v>851.69926750999934</c:v>
                </c:pt>
                <c:pt idx="143">
                  <c:v>852.16820976999929</c:v>
                </c:pt>
                <c:pt idx="144">
                  <c:v>853.01329841999927</c:v>
                </c:pt>
                <c:pt idx="145">
                  <c:v>853.23511569999926</c:v>
                </c:pt>
                <c:pt idx="146">
                  <c:v>853.43036316999928</c:v>
                </c:pt>
                <c:pt idx="147">
                  <c:v>853.62064334999923</c:v>
                </c:pt>
                <c:pt idx="148">
                  <c:v>854.39498435999917</c:v>
                </c:pt>
                <c:pt idx="149">
                  <c:v>854.59471528999916</c:v>
                </c:pt>
                <c:pt idx="150">
                  <c:v>866.56517147999909</c:v>
                </c:pt>
                <c:pt idx="151">
                  <c:v>880.73261682999896</c:v>
                </c:pt>
                <c:pt idx="152">
                  <c:v>880.84600411999895</c:v>
                </c:pt>
                <c:pt idx="153">
                  <c:v>882.71962468999891</c:v>
                </c:pt>
                <c:pt idx="154">
                  <c:v>883.18367778999891</c:v>
                </c:pt>
                <c:pt idx="155">
                  <c:v>884.08445378999886</c:v>
                </c:pt>
                <c:pt idx="156">
                  <c:v>884.15705495999885</c:v>
                </c:pt>
                <c:pt idx="157">
                  <c:v>884.48957351999888</c:v>
                </c:pt>
                <c:pt idx="158">
                  <c:v>884.77147181999885</c:v>
                </c:pt>
                <c:pt idx="159">
                  <c:v>884.91185743999881</c:v>
                </c:pt>
                <c:pt idx="160">
                  <c:v>884.98328169999877</c:v>
                </c:pt>
                <c:pt idx="161">
                  <c:v>885.57072420999873</c:v>
                </c:pt>
                <c:pt idx="162">
                  <c:v>886.48980955999878</c:v>
                </c:pt>
                <c:pt idx="163">
                  <c:v>887.22764681999877</c:v>
                </c:pt>
                <c:pt idx="164">
                  <c:v>887.93424797999876</c:v>
                </c:pt>
                <c:pt idx="165">
                  <c:v>888.18900232999874</c:v>
                </c:pt>
                <c:pt idx="166">
                  <c:v>893.6406629099987</c:v>
                </c:pt>
                <c:pt idx="167">
                  <c:v>893.75239562999866</c:v>
                </c:pt>
                <c:pt idx="168">
                  <c:v>896.43204178999861</c:v>
                </c:pt>
                <c:pt idx="169">
                  <c:v>896.63176636999856</c:v>
                </c:pt>
                <c:pt idx="170">
                  <c:v>896.73897323999859</c:v>
                </c:pt>
                <c:pt idx="171">
                  <c:v>896.93669119999856</c:v>
                </c:pt>
                <c:pt idx="172">
                  <c:v>897.25309759999857</c:v>
                </c:pt>
                <c:pt idx="173">
                  <c:v>897.58267291999857</c:v>
                </c:pt>
                <c:pt idx="174">
                  <c:v>899.61945100999856</c:v>
                </c:pt>
                <c:pt idx="175">
                  <c:v>920.28256650999856</c:v>
                </c:pt>
                <c:pt idx="176">
                  <c:v>920.33727188999853</c:v>
                </c:pt>
                <c:pt idx="177">
                  <c:v>920.44968154999856</c:v>
                </c:pt>
                <c:pt idx="178">
                  <c:v>923.12292710999861</c:v>
                </c:pt>
                <c:pt idx="179">
                  <c:v>923.52456819999861</c:v>
                </c:pt>
                <c:pt idx="180">
                  <c:v>923.69525318999865</c:v>
                </c:pt>
                <c:pt idx="181">
                  <c:v>924.13223448999861</c:v>
                </c:pt>
                <c:pt idx="182">
                  <c:v>924.89865013999861</c:v>
                </c:pt>
                <c:pt idx="183">
                  <c:v>925.15595121999866</c:v>
                </c:pt>
                <c:pt idx="184">
                  <c:v>925.20712281999863</c:v>
                </c:pt>
                <c:pt idx="185">
                  <c:v>925.37649676999865</c:v>
                </c:pt>
                <c:pt idx="186">
                  <c:v>926.0991988099986</c:v>
                </c:pt>
                <c:pt idx="187">
                  <c:v>926.86134289999859</c:v>
                </c:pt>
                <c:pt idx="188">
                  <c:v>928.22777761999862</c:v>
                </c:pt>
                <c:pt idx="189">
                  <c:v>928.42217488999859</c:v>
                </c:pt>
                <c:pt idx="190">
                  <c:v>928.7620253899986</c:v>
                </c:pt>
                <c:pt idx="191">
                  <c:v>929.75897224999858</c:v>
                </c:pt>
                <c:pt idx="192">
                  <c:v>930.16650115999857</c:v>
                </c:pt>
                <c:pt idx="193">
                  <c:v>931.81122802999857</c:v>
                </c:pt>
                <c:pt idx="194">
                  <c:v>934.6949568999986</c:v>
                </c:pt>
                <c:pt idx="195">
                  <c:v>935.0189558099986</c:v>
                </c:pt>
                <c:pt idx="196">
                  <c:v>936.23087448999866</c:v>
                </c:pt>
                <c:pt idx="197">
                  <c:v>936.3753678399986</c:v>
                </c:pt>
                <c:pt idx="198">
                  <c:v>936.71484655999859</c:v>
                </c:pt>
                <c:pt idx="199">
                  <c:v>938.25365464999857</c:v>
                </c:pt>
                <c:pt idx="200">
                  <c:v>938.46176709999861</c:v>
                </c:pt>
                <c:pt idx="201">
                  <c:v>938.7111744899986</c:v>
                </c:pt>
                <c:pt idx="202">
                  <c:v>938.92281538999862</c:v>
                </c:pt>
                <c:pt idx="203">
                  <c:v>938.98686392999866</c:v>
                </c:pt>
                <c:pt idx="204">
                  <c:v>939.20205761999864</c:v>
                </c:pt>
                <c:pt idx="205">
                  <c:v>939.7023579499986</c:v>
                </c:pt>
                <c:pt idx="206">
                  <c:v>939.90021802999865</c:v>
                </c:pt>
                <c:pt idx="207">
                  <c:v>940.13177116999861</c:v>
                </c:pt>
                <c:pt idx="208">
                  <c:v>941.4025850399986</c:v>
                </c:pt>
                <c:pt idx="209">
                  <c:v>941.50991301999863</c:v>
                </c:pt>
                <c:pt idx="210">
                  <c:v>944.44021859999862</c:v>
                </c:pt>
                <c:pt idx="211">
                  <c:v>944.59537068999862</c:v>
                </c:pt>
                <c:pt idx="212">
                  <c:v>945.20788422999863</c:v>
                </c:pt>
                <c:pt idx="213">
                  <c:v>946.05301999999858</c:v>
                </c:pt>
                <c:pt idx="214">
                  <c:v>946.34062607999863</c:v>
                </c:pt>
                <c:pt idx="215">
                  <c:v>946.43684622999865</c:v>
                </c:pt>
                <c:pt idx="216">
                  <c:v>947.8947765399987</c:v>
                </c:pt>
                <c:pt idx="217">
                  <c:v>948.08441949999872</c:v>
                </c:pt>
                <c:pt idx="218">
                  <c:v>948.13109000999873</c:v>
                </c:pt>
                <c:pt idx="219">
                  <c:v>948.50762132999876</c:v>
                </c:pt>
                <c:pt idx="220">
                  <c:v>948.53769361999878</c:v>
                </c:pt>
                <c:pt idx="221">
                  <c:v>948.66892264999876</c:v>
                </c:pt>
                <c:pt idx="222">
                  <c:v>948.68594442999881</c:v>
                </c:pt>
                <c:pt idx="223">
                  <c:v>950.17159284999877</c:v>
                </c:pt>
                <c:pt idx="224">
                  <c:v>950.34680608999872</c:v>
                </c:pt>
                <c:pt idx="225">
                  <c:v>954.23549508999872</c:v>
                </c:pt>
                <c:pt idx="226">
                  <c:v>955.01019417999873</c:v>
                </c:pt>
                <c:pt idx="227">
                  <c:v>957.1330289799987</c:v>
                </c:pt>
                <c:pt idx="228">
                  <c:v>957.15482879999865</c:v>
                </c:pt>
                <c:pt idx="229">
                  <c:v>957.4164997599986</c:v>
                </c:pt>
                <c:pt idx="230">
                  <c:v>957.67882263999866</c:v>
                </c:pt>
                <c:pt idx="231">
                  <c:v>958.0723242699986</c:v>
                </c:pt>
                <c:pt idx="232">
                  <c:v>958.69286097999861</c:v>
                </c:pt>
                <c:pt idx="233">
                  <c:v>959.07238218999862</c:v>
                </c:pt>
                <c:pt idx="234">
                  <c:v>959.33090976999858</c:v>
                </c:pt>
                <c:pt idx="235">
                  <c:v>959.51595850999854</c:v>
                </c:pt>
                <c:pt idx="236">
                  <c:v>959.76459542999851</c:v>
                </c:pt>
                <c:pt idx="237">
                  <c:v>959.79705838999848</c:v>
                </c:pt>
                <c:pt idx="238">
                  <c:v>960.00612652999848</c:v>
                </c:pt>
                <c:pt idx="239">
                  <c:v>960.12349817999848</c:v>
                </c:pt>
                <c:pt idx="240">
                  <c:v>960.26445065999849</c:v>
                </c:pt>
                <c:pt idx="241">
                  <c:v>967.74010866999845</c:v>
                </c:pt>
                <c:pt idx="242">
                  <c:v>968.98629021999841</c:v>
                </c:pt>
                <c:pt idx="243">
                  <c:v>969.12830787999837</c:v>
                </c:pt>
                <c:pt idx="244">
                  <c:v>969.35154322999836</c:v>
                </c:pt>
                <c:pt idx="245">
                  <c:v>969.38074800999834</c:v>
                </c:pt>
                <c:pt idx="246">
                  <c:v>969.71517443999835</c:v>
                </c:pt>
                <c:pt idx="247">
                  <c:v>969.78549956999836</c:v>
                </c:pt>
                <c:pt idx="248">
                  <c:v>969.84161571999834</c:v>
                </c:pt>
                <c:pt idx="249">
                  <c:v>969.8984791899984</c:v>
                </c:pt>
                <c:pt idx="250">
                  <c:v>970.17889878999836</c:v>
                </c:pt>
                <c:pt idx="251">
                  <c:v>970.37163740999836</c:v>
                </c:pt>
                <c:pt idx="252">
                  <c:v>970.55468716999837</c:v>
                </c:pt>
                <c:pt idx="253">
                  <c:v>970.65190071999837</c:v>
                </c:pt>
                <c:pt idx="254">
                  <c:v>972.78493464999838</c:v>
                </c:pt>
                <c:pt idx="255">
                  <c:v>973.37361576999842</c:v>
                </c:pt>
                <c:pt idx="256">
                  <c:v>973.97943808999844</c:v>
                </c:pt>
                <c:pt idx="257">
                  <c:v>974.23259661999839</c:v>
                </c:pt>
                <c:pt idx="258">
                  <c:v>974.38061857999844</c:v>
                </c:pt>
                <c:pt idx="259">
                  <c:v>974.47900531999846</c:v>
                </c:pt>
                <c:pt idx="260">
                  <c:v>974.59478712999851</c:v>
                </c:pt>
                <c:pt idx="261">
                  <c:v>978.5588952499985</c:v>
                </c:pt>
                <c:pt idx="262">
                  <c:v>978.68208562999848</c:v>
                </c:pt>
                <c:pt idx="263">
                  <c:v>979.00702890999844</c:v>
                </c:pt>
                <c:pt idx="264">
                  <c:v>979.31161051999845</c:v>
                </c:pt>
                <c:pt idx="265">
                  <c:v>983.48593031999849</c:v>
                </c:pt>
                <c:pt idx="266">
                  <c:v>983.8680401799985</c:v>
                </c:pt>
                <c:pt idx="267">
                  <c:v>988.35916800999848</c:v>
                </c:pt>
                <c:pt idx="268">
                  <c:v>988.72701694999853</c:v>
                </c:pt>
                <c:pt idx="269">
                  <c:v>989.08546006999848</c:v>
                </c:pt>
                <c:pt idx="270">
                  <c:v>989.94913151999845</c:v>
                </c:pt>
                <c:pt idx="271">
                  <c:v>990.58549180999842</c:v>
                </c:pt>
                <c:pt idx="272">
                  <c:v>990.71132450999846</c:v>
                </c:pt>
                <c:pt idx="273">
                  <c:v>991.0612498599985</c:v>
                </c:pt>
                <c:pt idx="274">
                  <c:v>991.44774450999853</c:v>
                </c:pt>
                <c:pt idx="275">
                  <c:v>991.63519386999849</c:v>
                </c:pt>
                <c:pt idx="276">
                  <c:v>991.70245644999852</c:v>
                </c:pt>
                <c:pt idx="277">
                  <c:v>992.81187313999851</c:v>
                </c:pt>
                <c:pt idx="278">
                  <c:v>992.91473529999848</c:v>
                </c:pt>
                <c:pt idx="279">
                  <c:v>992.98838406999846</c:v>
                </c:pt>
                <c:pt idx="280">
                  <c:v>993.12447245999851</c:v>
                </c:pt>
                <c:pt idx="281">
                  <c:v>993.32810048999852</c:v>
                </c:pt>
                <c:pt idx="282">
                  <c:v>993.51179286999854</c:v>
                </c:pt>
                <c:pt idx="283">
                  <c:v>993.74799665999853</c:v>
                </c:pt>
                <c:pt idx="284">
                  <c:v>994.03823528999851</c:v>
                </c:pt>
                <c:pt idx="285">
                  <c:v>994.92153795999855</c:v>
                </c:pt>
                <c:pt idx="286">
                  <c:v>995.06466193999859</c:v>
                </c:pt>
              </c:numCache>
            </c:numRef>
          </c:xVal>
          <c:yVal>
            <c:numRef>
              <c:f>Next_to_DH_W_D!$G$2:$G$288</c:f>
              <c:numCache>
                <c:formatCode>General</c:formatCode>
                <c:ptCount val="287"/>
                <c:pt idx="0">
                  <c:v>1.9399030823796797</c:v>
                </c:pt>
                <c:pt idx="1">
                  <c:v>2.3505333889258737</c:v>
                </c:pt>
                <c:pt idx="2">
                  <c:v>2.3990091744874644</c:v>
                </c:pt>
                <c:pt idx="3">
                  <c:v>2.4694705556477379</c:v>
                </c:pt>
                <c:pt idx="4">
                  <c:v>2.4969422508406143</c:v>
                </c:pt>
                <c:pt idx="5">
                  <c:v>2.5450938857182193</c:v>
                </c:pt>
                <c:pt idx="6">
                  <c:v>2.554039736021239</c:v>
                </c:pt>
                <c:pt idx="7">
                  <c:v>2.5792995947767214</c:v>
                </c:pt>
                <c:pt idx="8">
                  <c:v>2.5876808639185942</c:v>
                </c:pt>
                <c:pt idx="9">
                  <c:v>2.6226171825995368</c:v>
                </c:pt>
                <c:pt idx="10">
                  <c:v>2.6247940110895427</c:v>
                </c:pt>
                <c:pt idx="11">
                  <c:v>2.6784215033261409</c:v>
                </c:pt>
                <c:pt idx="12">
                  <c:v>2.7062846709534156</c:v>
                </c:pt>
                <c:pt idx="13">
                  <c:v>2.714091733640692</c:v>
                </c:pt>
                <c:pt idx="14">
                  <c:v>2.7814461650037043</c:v>
                </c:pt>
                <c:pt idx="15">
                  <c:v>2.7961803876321132</c:v>
                </c:pt>
                <c:pt idx="16">
                  <c:v>2.8003117012955139</c:v>
                </c:pt>
                <c:pt idx="17">
                  <c:v>2.8021739816938047</c:v>
                </c:pt>
                <c:pt idx="18">
                  <c:v>2.8999062788018501</c:v>
                </c:pt>
                <c:pt idx="19">
                  <c:v>2.9431345903248518</c:v>
                </c:pt>
                <c:pt idx="20">
                  <c:v>2.9526281632531242</c:v>
                </c:pt>
                <c:pt idx="21">
                  <c:v>2.9622176494873691</c:v>
                </c:pt>
                <c:pt idx="22">
                  <c:v>2.9714701780673418</c:v>
                </c:pt>
                <c:pt idx="23">
                  <c:v>3.0279862013929346</c:v>
                </c:pt>
                <c:pt idx="24">
                  <c:v>3.0300428987758306</c:v>
                </c:pt>
                <c:pt idx="25">
                  <c:v>3.0380611840485865</c:v>
                </c:pt>
                <c:pt idx="26">
                  <c:v>3.1137356699675305</c:v>
                </c:pt>
                <c:pt idx="27">
                  <c:v>3.1313059680640198</c:v>
                </c:pt>
                <c:pt idx="28">
                  <c:v>3.1337258378910628</c:v>
                </c:pt>
                <c:pt idx="29">
                  <c:v>3.1739897461451076</c:v>
                </c:pt>
                <c:pt idx="30">
                  <c:v>3.1967827537895661</c:v>
                </c:pt>
                <c:pt idx="31">
                  <c:v>3.197017114655849</c:v>
                </c:pt>
                <c:pt idx="32">
                  <c:v>3.2029475123892257</c:v>
                </c:pt>
                <c:pt idx="33">
                  <c:v>3.2153443357952529</c:v>
                </c:pt>
                <c:pt idx="34">
                  <c:v>3.2309449121009064</c:v>
                </c:pt>
                <c:pt idx="35">
                  <c:v>3.2494539365409234</c:v>
                </c:pt>
                <c:pt idx="36">
                  <c:v>3.281429249730742</c:v>
                </c:pt>
                <c:pt idx="37">
                  <c:v>3.2868878983151588</c:v>
                </c:pt>
                <c:pt idx="38">
                  <c:v>3.2961419371460479</c:v>
                </c:pt>
                <c:pt idx="39">
                  <c:v>3.3575118581008585</c:v>
                </c:pt>
                <c:pt idx="40">
                  <c:v>3.3960625683312951</c:v>
                </c:pt>
                <c:pt idx="41">
                  <c:v>3.3972916909470481</c:v>
                </c:pt>
                <c:pt idx="42">
                  <c:v>3.4023130249156712</c:v>
                </c:pt>
                <c:pt idx="43">
                  <c:v>3.4042949813333196</c:v>
                </c:pt>
                <c:pt idx="44">
                  <c:v>3.4099346778853112</c:v>
                </c:pt>
                <c:pt idx="45">
                  <c:v>3.420461690484963</c:v>
                </c:pt>
                <c:pt idx="46">
                  <c:v>3.4259600653365405</c:v>
                </c:pt>
                <c:pt idx="47">
                  <c:v>3.4327243444099995</c:v>
                </c:pt>
                <c:pt idx="48">
                  <c:v>3.4566280375550416</c:v>
                </c:pt>
                <c:pt idx="49">
                  <c:v>3.4847530290666398</c:v>
                </c:pt>
                <c:pt idx="50">
                  <c:v>3.4980152574962324</c:v>
                </c:pt>
                <c:pt idx="51">
                  <c:v>3.5237112522471579</c:v>
                </c:pt>
                <c:pt idx="52">
                  <c:v>3.5254059074574196</c:v>
                </c:pt>
                <c:pt idx="53">
                  <c:v>3.5482049835558667</c:v>
                </c:pt>
                <c:pt idx="54">
                  <c:v>3.6975083715625372</c:v>
                </c:pt>
                <c:pt idx="55">
                  <c:v>3.7164301841263194</c:v>
                </c:pt>
                <c:pt idx="56">
                  <c:v>3.7484652482740302</c:v>
                </c:pt>
                <c:pt idx="57">
                  <c:v>3.8025778062505093</c:v>
                </c:pt>
                <c:pt idx="58">
                  <c:v>3.8277162125376925</c:v>
                </c:pt>
                <c:pt idx="59">
                  <c:v>3.9409511355035938</c:v>
                </c:pt>
                <c:pt idx="60">
                  <c:v>3.9451221485126671</c:v>
                </c:pt>
                <c:pt idx="61">
                  <c:v>3.9901423482459433</c:v>
                </c:pt>
                <c:pt idx="62">
                  <c:v>4.0057946283161954</c:v>
                </c:pt>
                <c:pt idx="63">
                  <c:v>4.0246733729532274</c:v>
                </c:pt>
                <c:pt idx="64">
                  <c:v>4.0380997192777519</c:v>
                </c:pt>
                <c:pt idx="65">
                  <c:v>4.0568457556203539</c:v>
                </c:pt>
                <c:pt idx="66">
                  <c:v>4.0705220542250773</c:v>
                </c:pt>
                <c:pt idx="67">
                  <c:v>4.0766783336158978</c:v>
                </c:pt>
                <c:pt idx="68">
                  <c:v>4.0923925240254055</c:v>
                </c:pt>
                <c:pt idx="69">
                  <c:v>4.1029573180676229</c:v>
                </c:pt>
                <c:pt idx="70">
                  <c:v>4.1801490615124512</c:v>
                </c:pt>
                <c:pt idx="71">
                  <c:v>4.2178688506520494</c:v>
                </c:pt>
                <c:pt idx="72">
                  <c:v>4.2638228092079018</c:v>
                </c:pt>
                <c:pt idx="73">
                  <c:v>4.3268120183237233</c:v>
                </c:pt>
                <c:pt idx="74">
                  <c:v>4.3461020393929086</c:v>
                </c:pt>
                <c:pt idx="75">
                  <c:v>4.4075274090129328</c:v>
                </c:pt>
                <c:pt idx="76">
                  <c:v>4.4400408810384979</c:v>
                </c:pt>
                <c:pt idx="77">
                  <c:v>4.4952735529708425</c:v>
                </c:pt>
                <c:pt idx="78">
                  <c:v>4.5506304384588496</c:v>
                </c:pt>
                <c:pt idx="79">
                  <c:v>4.5576726958518563</c:v>
                </c:pt>
                <c:pt idx="80">
                  <c:v>4.5744294452295025</c:v>
                </c:pt>
                <c:pt idx="81">
                  <c:v>4.6166710885682489</c:v>
                </c:pt>
                <c:pt idx="82">
                  <c:v>4.6204242578117869</c:v>
                </c:pt>
                <c:pt idx="83">
                  <c:v>4.6532189327485245</c:v>
                </c:pt>
                <c:pt idx="84">
                  <c:v>4.8218480954975922</c:v>
                </c:pt>
                <c:pt idx="85">
                  <c:v>4.8541690621416578</c:v>
                </c:pt>
                <c:pt idx="86">
                  <c:v>4.8794072086486864</c:v>
                </c:pt>
                <c:pt idx="87">
                  <c:v>4.8943157626941982</c:v>
                </c:pt>
                <c:pt idx="88">
                  <c:v>4.8988299215491953</c:v>
                </c:pt>
                <c:pt idx="89">
                  <c:v>5.0704828524332237</c:v>
                </c:pt>
                <c:pt idx="90">
                  <c:v>5.0864723818260718</c:v>
                </c:pt>
                <c:pt idx="91">
                  <c:v>5.1009402069571141</c:v>
                </c:pt>
                <c:pt idx="92">
                  <c:v>5.2074972103168369</c:v>
                </c:pt>
                <c:pt idx="93">
                  <c:v>5.2200876316309914</c:v>
                </c:pt>
                <c:pt idx="94">
                  <c:v>5.2358524856699242</c:v>
                </c:pt>
                <c:pt idx="95">
                  <c:v>5.2437394311282022</c:v>
                </c:pt>
                <c:pt idx="96">
                  <c:v>5.2443620543736937</c:v>
                </c:pt>
                <c:pt idx="97">
                  <c:v>5.3969110191969856</c:v>
                </c:pt>
                <c:pt idx="98">
                  <c:v>5.4814782641158395</c:v>
                </c:pt>
                <c:pt idx="99">
                  <c:v>5.5212062526368468</c:v>
                </c:pt>
                <c:pt idx="100">
                  <c:v>5.6630724941919492</c:v>
                </c:pt>
                <c:pt idx="101">
                  <c:v>5.6656496594033152</c:v>
                </c:pt>
                <c:pt idx="102">
                  <c:v>5.8005911375597696</c:v>
                </c:pt>
                <c:pt idx="103">
                  <c:v>5.8020004981583266</c:v>
                </c:pt>
                <c:pt idx="104">
                  <c:v>5.8812148074959731</c:v>
                </c:pt>
                <c:pt idx="105">
                  <c:v>5.8870791674150773</c:v>
                </c:pt>
                <c:pt idx="106">
                  <c:v>5.9142083386402176</c:v>
                </c:pt>
                <c:pt idx="107">
                  <c:v>6.2332035930890255</c:v>
                </c:pt>
                <c:pt idx="108">
                  <c:v>6.585629232275144</c:v>
                </c:pt>
                <c:pt idx="109">
                  <c:v>6.5878855737447974</c:v>
                </c:pt>
                <c:pt idx="110">
                  <c:v>6.7596232724057641</c:v>
                </c:pt>
                <c:pt idx="111">
                  <c:v>6.7877186332588204</c:v>
                </c:pt>
                <c:pt idx="112">
                  <c:v>6.8648809749420385</c:v>
                </c:pt>
                <c:pt idx="113">
                  <c:v>6.9967298402187517</c:v>
                </c:pt>
                <c:pt idx="114">
                  <c:v>7.0168038927905156</c:v>
                </c:pt>
                <c:pt idx="115">
                  <c:v>7.0886294313768907</c:v>
                </c:pt>
                <c:pt idx="116">
                  <c:v>7.1073968458842334</c:v>
                </c:pt>
                <c:pt idx="117">
                  <c:v>7.1644238253249677</c:v>
                </c:pt>
                <c:pt idx="118">
                  <c:v>7.2229292613422134</c:v>
                </c:pt>
                <c:pt idx="119">
                  <c:v>7.2586854420254285</c:v>
                </c:pt>
                <c:pt idx="120">
                  <c:v>7.2596731122512788</c:v>
                </c:pt>
                <c:pt idx="121">
                  <c:v>7.3280484403422195</c:v>
                </c:pt>
                <c:pt idx="122">
                  <c:v>7.3450101680340705</c:v>
                </c:pt>
                <c:pt idx="123">
                  <c:v>7.4074683860941777</c:v>
                </c:pt>
                <c:pt idx="124">
                  <c:v>7.4569404067496361</c:v>
                </c:pt>
                <c:pt idx="125">
                  <c:v>7.4995817585419786</c:v>
                </c:pt>
                <c:pt idx="126">
                  <c:v>7.5881078659427628</c:v>
                </c:pt>
                <c:pt idx="127">
                  <c:v>7.5981404310839817</c:v>
                </c:pt>
                <c:pt idx="128">
                  <c:v>7.6265457020288867</c:v>
                </c:pt>
                <c:pt idx="129">
                  <c:v>7.6374241824932367</c:v>
                </c:pt>
                <c:pt idx="130">
                  <c:v>7.6530380467802894</c:v>
                </c:pt>
                <c:pt idx="131">
                  <c:v>7.700430154391003</c:v>
                </c:pt>
                <c:pt idx="132">
                  <c:v>7.7100122350247871</c:v>
                </c:pt>
                <c:pt idx="133">
                  <c:v>7.718338059645995</c:v>
                </c:pt>
                <c:pt idx="134">
                  <c:v>7.7835287297972222</c:v>
                </c:pt>
                <c:pt idx="135">
                  <c:v>7.8569470674197577</c:v>
                </c:pt>
                <c:pt idx="136">
                  <c:v>7.9675271887875239</c:v>
                </c:pt>
                <c:pt idx="137">
                  <c:v>8.0063616491731864</c:v>
                </c:pt>
                <c:pt idx="138">
                  <c:v>8.0373697896116454</c:v>
                </c:pt>
                <c:pt idx="139">
                  <c:v>8.045690968682873</c:v>
                </c:pt>
                <c:pt idx="140">
                  <c:v>8.0690732346126843</c:v>
                </c:pt>
                <c:pt idx="141">
                  <c:v>8.1488186626017693</c:v>
                </c:pt>
                <c:pt idx="142">
                  <c:v>8.1556844243401798</c:v>
                </c:pt>
                <c:pt idx="143">
                  <c:v>8.1868467323687142</c:v>
                </c:pt>
                <c:pt idx="144">
                  <c:v>8.2333613214773944</c:v>
                </c:pt>
                <c:pt idx="145">
                  <c:v>8.3298365510791577</c:v>
                </c:pt>
                <c:pt idx="146">
                  <c:v>8.4053141243160798</c:v>
                </c:pt>
                <c:pt idx="147">
                  <c:v>8.4299706628827042</c:v>
                </c:pt>
                <c:pt idx="148">
                  <c:v>8.472220375766021</c:v>
                </c:pt>
                <c:pt idx="149">
                  <c:v>8.5165359615786524</c:v>
                </c:pt>
                <c:pt idx="150">
                  <c:v>8.7681481064535838</c:v>
                </c:pt>
                <c:pt idx="151">
                  <c:v>8.8269486273824445</c:v>
                </c:pt>
                <c:pt idx="152">
                  <c:v>8.8472889753888655</c:v>
                </c:pt>
                <c:pt idx="153">
                  <c:v>8.8604207754107964</c:v>
                </c:pt>
                <c:pt idx="154">
                  <c:v>8.9178695480900565</c:v>
                </c:pt>
                <c:pt idx="155">
                  <c:v>8.92520855371483</c:v>
                </c:pt>
                <c:pt idx="156">
                  <c:v>8.9938445160068472</c:v>
                </c:pt>
                <c:pt idx="157">
                  <c:v>9.0096531358942169</c:v>
                </c:pt>
                <c:pt idx="158">
                  <c:v>9.1469767895846452</c:v>
                </c:pt>
                <c:pt idx="159">
                  <c:v>9.2241412679820076</c:v>
                </c:pt>
                <c:pt idx="160">
                  <c:v>9.2563327627864833</c:v>
                </c:pt>
                <c:pt idx="161">
                  <c:v>9.3320064390894846</c:v>
                </c:pt>
                <c:pt idx="162">
                  <c:v>9.3349294680721879</c:v>
                </c:pt>
                <c:pt idx="163">
                  <c:v>9.5207108481707188</c:v>
                </c:pt>
                <c:pt idx="164">
                  <c:v>9.5658621657185918</c:v>
                </c:pt>
                <c:pt idx="165">
                  <c:v>9.6009349942749935</c:v>
                </c:pt>
                <c:pt idx="166">
                  <c:v>9.673563034208156</c:v>
                </c:pt>
                <c:pt idx="167">
                  <c:v>9.6792349828564088</c:v>
                </c:pt>
                <c:pt idx="168">
                  <c:v>9.7034347203113978</c:v>
                </c:pt>
                <c:pt idx="169">
                  <c:v>9.7122638386528575</c:v>
                </c:pt>
                <c:pt idx="170">
                  <c:v>9.789438562778674</c:v>
                </c:pt>
                <c:pt idx="171">
                  <c:v>9.8088777379330647</c:v>
                </c:pt>
                <c:pt idx="172">
                  <c:v>9.8219025847788153</c:v>
                </c:pt>
                <c:pt idx="173">
                  <c:v>9.9342936942578692</c:v>
                </c:pt>
                <c:pt idx="174">
                  <c:v>9.9469474678332794</c:v>
                </c:pt>
                <c:pt idx="175">
                  <c:v>9.9841852827032778</c:v>
                </c:pt>
                <c:pt idx="176">
                  <c:v>10.004641103721061</c:v>
                </c:pt>
                <c:pt idx="177">
                  <c:v>10.053292708275427</c:v>
                </c:pt>
                <c:pt idx="178">
                  <c:v>10.061865353408161</c:v>
                </c:pt>
                <c:pt idx="179">
                  <c:v>10.190848441113037</c:v>
                </c:pt>
                <c:pt idx="180">
                  <c:v>10.263448055870469</c:v>
                </c:pt>
                <c:pt idx="181">
                  <c:v>10.311083414352218</c:v>
                </c:pt>
                <c:pt idx="182">
                  <c:v>10.332462120777622</c:v>
                </c:pt>
                <c:pt idx="183">
                  <c:v>10.348033377789752</c:v>
                </c:pt>
                <c:pt idx="184">
                  <c:v>10.409975706173368</c:v>
                </c:pt>
                <c:pt idx="185">
                  <c:v>10.673761853461881</c:v>
                </c:pt>
                <c:pt idx="186">
                  <c:v>10.755347474983273</c:v>
                </c:pt>
                <c:pt idx="187">
                  <c:v>10.838965826571481</c:v>
                </c:pt>
                <c:pt idx="188">
                  <c:v>10.930788137806058</c:v>
                </c:pt>
                <c:pt idx="189">
                  <c:v>10.936666175700774</c:v>
                </c:pt>
                <c:pt idx="190">
                  <c:v>10.959031372474957</c:v>
                </c:pt>
                <c:pt idx="191">
                  <c:v>10.968421582644808</c:v>
                </c:pt>
                <c:pt idx="192">
                  <c:v>10.990309087208098</c:v>
                </c:pt>
                <c:pt idx="193">
                  <c:v>11.049738951480849</c:v>
                </c:pt>
                <c:pt idx="194">
                  <c:v>11.139110248752372</c:v>
                </c:pt>
                <c:pt idx="195">
                  <c:v>11.276019211411421</c:v>
                </c:pt>
                <c:pt idx="196">
                  <c:v>11.310209932943719</c:v>
                </c:pt>
                <c:pt idx="197">
                  <c:v>11.44065930959065</c:v>
                </c:pt>
                <c:pt idx="198">
                  <c:v>11.466222909233194</c:v>
                </c:pt>
                <c:pt idx="199">
                  <c:v>11.482737611777114</c:v>
                </c:pt>
                <c:pt idx="200">
                  <c:v>11.565530565728674</c:v>
                </c:pt>
                <c:pt idx="201">
                  <c:v>11.672204021095926</c:v>
                </c:pt>
                <c:pt idx="202">
                  <c:v>11.733565757330647</c:v>
                </c:pt>
                <c:pt idx="203">
                  <c:v>11.859178346823517</c:v>
                </c:pt>
                <c:pt idx="204">
                  <c:v>11.987832240431787</c:v>
                </c:pt>
                <c:pt idx="205">
                  <c:v>12.114966579519784</c:v>
                </c:pt>
                <c:pt idx="206">
                  <c:v>12.150882793861403</c:v>
                </c:pt>
                <c:pt idx="207">
                  <c:v>12.214011221191614</c:v>
                </c:pt>
                <c:pt idx="208">
                  <c:v>12.345062803964867</c:v>
                </c:pt>
                <c:pt idx="209">
                  <c:v>12.37987303809501</c:v>
                </c:pt>
                <c:pt idx="210">
                  <c:v>12.432539191063547</c:v>
                </c:pt>
                <c:pt idx="211">
                  <c:v>12.509810083166652</c:v>
                </c:pt>
                <c:pt idx="212">
                  <c:v>12.514624607744004</c:v>
                </c:pt>
                <c:pt idx="213">
                  <c:v>12.602127150767597</c:v>
                </c:pt>
                <c:pt idx="214">
                  <c:v>12.670922913904297</c:v>
                </c:pt>
                <c:pt idx="215">
                  <c:v>12.671574053539526</c:v>
                </c:pt>
                <c:pt idx="216">
                  <c:v>12.694543481768955</c:v>
                </c:pt>
                <c:pt idx="217">
                  <c:v>12.856774209871434</c:v>
                </c:pt>
                <c:pt idx="218">
                  <c:v>12.991926363246513</c:v>
                </c:pt>
                <c:pt idx="219">
                  <c:v>13.011128457693491</c:v>
                </c:pt>
                <c:pt idx="220">
                  <c:v>13.023774113433996</c:v>
                </c:pt>
                <c:pt idx="221">
                  <c:v>13.141798514716447</c:v>
                </c:pt>
                <c:pt idx="222">
                  <c:v>13.153104114397044</c:v>
                </c:pt>
                <c:pt idx="223">
                  <c:v>13.163752313705803</c:v>
                </c:pt>
                <c:pt idx="224">
                  <c:v>13.213207731831643</c:v>
                </c:pt>
                <c:pt idx="225">
                  <c:v>13.250374231139133</c:v>
                </c:pt>
                <c:pt idx="226">
                  <c:v>13.341238936151063</c:v>
                </c:pt>
                <c:pt idx="227">
                  <c:v>13.707774898923942</c:v>
                </c:pt>
                <c:pt idx="228">
                  <c:v>13.968058968339189</c:v>
                </c:pt>
                <c:pt idx="229">
                  <c:v>14.093545925129943</c:v>
                </c:pt>
                <c:pt idx="230">
                  <c:v>14.22124671613723</c:v>
                </c:pt>
                <c:pt idx="231">
                  <c:v>14.239565536336913</c:v>
                </c:pt>
                <c:pt idx="232">
                  <c:v>14.417038988428645</c:v>
                </c:pt>
                <c:pt idx="233">
                  <c:v>14.468581164832642</c:v>
                </c:pt>
                <c:pt idx="234">
                  <c:v>14.613220567418688</c:v>
                </c:pt>
                <c:pt idx="235">
                  <c:v>14.621228647355039</c:v>
                </c:pt>
                <c:pt idx="236">
                  <c:v>14.811117882161728</c:v>
                </c:pt>
                <c:pt idx="237">
                  <c:v>14.816897389551091</c:v>
                </c:pt>
                <c:pt idx="238">
                  <c:v>14.935531668821371</c:v>
                </c:pt>
                <c:pt idx="239">
                  <c:v>14.976372376229524</c:v>
                </c:pt>
                <c:pt idx="240">
                  <c:v>15.016020543939486</c:v>
                </c:pt>
                <c:pt idx="241">
                  <c:v>15.033908911802897</c:v>
                </c:pt>
                <c:pt idx="242">
                  <c:v>15.065379874174365</c:v>
                </c:pt>
                <c:pt idx="243">
                  <c:v>15.097147831950064</c:v>
                </c:pt>
                <c:pt idx="244">
                  <c:v>15.401175365218277</c:v>
                </c:pt>
                <c:pt idx="245">
                  <c:v>15.40364014609121</c:v>
                </c:pt>
                <c:pt idx="246">
                  <c:v>15.460868565601276</c:v>
                </c:pt>
                <c:pt idx="247">
                  <c:v>15.489324199578444</c:v>
                </c:pt>
                <c:pt idx="248">
                  <c:v>15.502414583444544</c:v>
                </c:pt>
                <c:pt idx="249">
                  <c:v>15.508759992092285</c:v>
                </c:pt>
                <c:pt idx="250">
                  <c:v>15.541976553443181</c:v>
                </c:pt>
                <c:pt idx="251">
                  <c:v>15.637401037834325</c:v>
                </c:pt>
                <c:pt idx="252">
                  <c:v>15.745302744725477</c:v>
                </c:pt>
                <c:pt idx="253">
                  <c:v>16.137009018507609</c:v>
                </c:pt>
                <c:pt idx="254">
                  <c:v>16.176059629419004</c:v>
                </c:pt>
                <c:pt idx="255">
                  <c:v>16.212492372295884</c:v>
                </c:pt>
                <c:pt idx="256">
                  <c:v>16.273302602286982</c:v>
                </c:pt>
                <c:pt idx="257">
                  <c:v>16.355442205003008</c:v>
                </c:pt>
                <c:pt idx="258">
                  <c:v>16.540455288850357</c:v>
                </c:pt>
                <c:pt idx="259">
                  <c:v>16.601480015591367</c:v>
                </c:pt>
                <c:pt idx="260">
                  <c:v>16.789589885828523</c:v>
                </c:pt>
                <c:pt idx="261">
                  <c:v>16.840189262939479</c:v>
                </c:pt>
                <c:pt idx="262">
                  <c:v>16.88960472158378</c:v>
                </c:pt>
                <c:pt idx="263">
                  <c:v>16.917947316127108</c:v>
                </c:pt>
                <c:pt idx="264">
                  <c:v>16.932924763018939</c:v>
                </c:pt>
                <c:pt idx="265">
                  <c:v>17.089028960564359</c:v>
                </c:pt>
                <c:pt idx="266">
                  <c:v>17.089848808509679</c:v>
                </c:pt>
                <c:pt idx="267">
                  <c:v>17.154209381674672</c:v>
                </c:pt>
                <c:pt idx="268">
                  <c:v>17.308571156097827</c:v>
                </c:pt>
                <c:pt idx="269">
                  <c:v>17.48077246779706</c:v>
                </c:pt>
                <c:pt idx="270">
                  <c:v>17.58554317218621</c:v>
                </c:pt>
                <c:pt idx="271">
                  <c:v>17.708049137655902</c:v>
                </c:pt>
                <c:pt idx="272">
                  <c:v>17.795706497897431</c:v>
                </c:pt>
                <c:pt idx="273">
                  <c:v>18.297399683591543</c:v>
                </c:pt>
                <c:pt idx="274">
                  <c:v>18.406517942563191</c:v>
                </c:pt>
                <c:pt idx="275">
                  <c:v>18.607723640594351</c:v>
                </c:pt>
                <c:pt idx="276">
                  <c:v>18.648415676218782</c:v>
                </c:pt>
                <c:pt idx="277">
                  <c:v>18.788148699603202</c:v>
                </c:pt>
                <c:pt idx="278">
                  <c:v>18.931699091520727</c:v>
                </c:pt>
                <c:pt idx="279">
                  <c:v>18.934042454257689</c:v>
                </c:pt>
                <c:pt idx="280">
                  <c:v>19.017839285336532</c:v>
                </c:pt>
                <c:pt idx="281">
                  <c:v>19.067134849381983</c:v>
                </c:pt>
                <c:pt idx="282">
                  <c:v>19.668784419601401</c:v>
                </c:pt>
                <c:pt idx="283">
                  <c:v>19.743733579735789</c:v>
                </c:pt>
                <c:pt idx="284">
                  <c:v>19.806723582306056</c:v>
                </c:pt>
                <c:pt idx="285">
                  <c:v>19.938549913611809</c:v>
                </c:pt>
                <c:pt idx="286">
                  <c:v>19.967892017347491</c:v>
                </c:pt>
              </c:numCache>
            </c:numRef>
          </c:yVal>
          <c:smooth val="1"/>
          <c:extLst>
            <c:ext xmlns:c16="http://schemas.microsoft.com/office/drawing/2014/chart" uri="{C3380CC4-5D6E-409C-BE32-E72D297353CC}">
              <c16:uniqueId val="{00000003-3B73-4483-80AC-E74961E917A0}"/>
            </c:ext>
          </c:extLst>
        </c:ser>
        <c:dLbls>
          <c:showLegendKey val="0"/>
          <c:showVal val="0"/>
          <c:showCatName val="0"/>
          <c:showSerName val="0"/>
          <c:showPercent val="0"/>
          <c:showBubbleSize val="0"/>
        </c:dLbls>
        <c:axId val="199917776"/>
        <c:axId val="200839648"/>
      </c:scatterChart>
      <c:valAx>
        <c:axId val="19991777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00839648"/>
        <c:crosses val="autoZero"/>
        <c:crossBetween val="midCat"/>
      </c:valAx>
      <c:valAx>
        <c:axId val="200839648"/>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9917776"/>
        <c:crosses val="autoZero"/>
        <c:crossBetween val="midCat"/>
      </c:valAx>
    </c:plotArea>
    <c:legend>
      <c:legendPos val="r"/>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200024</xdr:colOff>
      <xdr:row>21</xdr:row>
      <xdr:rowOff>40004</xdr:rowOff>
    </xdr:from>
    <xdr:to>
      <xdr:col>6</xdr:col>
      <xdr:colOff>809624</xdr:colOff>
      <xdr:row>40</xdr:row>
      <xdr:rowOff>50799</xdr:rowOff>
    </xdr:to>
    <xdr:sp macro="" textlink="">
      <xdr:nvSpPr>
        <xdr:cNvPr id="2" name="TextBox 1"/>
        <xdr:cNvSpPr txBox="1"/>
      </xdr:nvSpPr>
      <xdr:spPr>
        <a:xfrm>
          <a:off x="822324" y="3837304"/>
          <a:ext cx="4940300" cy="34016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baseline="0" smtClean="0">
              <a:solidFill>
                <a:schemeClr val="dk1"/>
              </a:solidFill>
              <a:latin typeface="+mn-lt"/>
              <a:ea typeface="+mn-ea"/>
              <a:cs typeface="+mn-cs"/>
            </a:rPr>
            <a:t>Rafs 21 Feb 2018</a:t>
          </a:r>
        </a:p>
        <a:p>
          <a:endParaRPr lang="en-US" sz="1100" b="0" i="0" u="none" strike="noStrike" baseline="0" smtClean="0">
            <a:solidFill>
              <a:schemeClr val="dk1"/>
            </a:solidFill>
            <a:latin typeface="+mn-lt"/>
            <a:ea typeface="+mn-ea"/>
            <a:cs typeface="+mn-cs"/>
          </a:endParaRPr>
        </a:p>
        <a:p>
          <a:r>
            <a:rPr lang="en-US" sz="1100" b="0" i="0" u="none" strike="noStrike" baseline="0" smtClean="0">
              <a:solidFill>
                <a:schemeClr val="dk1"/>
              </a:solidFill>
              <a:latin typeface="+mn-lt"/>
              <a:ea typeface="+mn-ea"/>
              <a:cs typeface="+mn-cs"/>
            </a:rPr>
            <a:t>In order to estimate the DH pipes CAP_BND for the base year, we need to know the heat demand in the HOU sector. I checked the demand from VEDA-BE and I discovered that is 1 PJ lower than the statistics. Then I checked the VT_NO_HOU and I found a split of the DH demand across the regions which actually match the statistics. So in order to avoid infeasibility in the BY I assumed the CAP_BND based on the higher set of demands.</a:t>
          </a:r>
          <a:r>
            <a:rPr lang="en-US" sz="1100" b="0" i="0" u="none" strike="noStrike" baseline="0" smtClean="0">
              <a:solidFill>
                <a:srgbClr val="00B050"/>
              </a:solidFill>
              <a:latin typeface="+mn-lt"/>
              <a:ea typeface="+mn-ea"/>
              <a:cs typeface="+mn-cs"/>
            </a:rPr>
            <a:t> The lower demand compared to statistics shown by VEDA-BE is given by the fact that all the boilers are sized 1% with higher capacity than what is necessary. In this way, the model is free to adjust the heat production across the different sources in order to lower the prices. In this case, the marginal technology is the DH which has a lower deployment respect to the others</a:t>
          </a:r>
        </a:p>
        <a:p>
          <a:endParaRPr lang="en-US" sz="1100" b="0" i="0" u="none" strike="noStrike" baseline="0" smtClean="0">
            <a:solidFill>
              <a:schemeClr val="dk1"/>
            </a:solidFill>
            <a:latin typeface="+mn-lt"/>
            <a:ea typeface="+mn-ea"/>
            <a:cs typeface="+mn-cs"/>
          </a:endParaRPr>
        </a:p>
        <a:p>
          <a:r>
            <a:rPr lang="en-US" sz="1100" b="0" i="0" u="none" strike="noStrike" baseline="0" smtClean="0">
              <a:solidFill>
                <a:srgbClr val="FF0000"/>
              </a:solidFill>
              <a:latin typeface="+mn-lt"/>
              <a:ea typeface="+mn-ea"/>
              <a:cs typeface="+mn-cs"/>
            </a:rPr>
            <a:t>The costs for the expansion have been taken from TIMES-DK</a:t>
          </a:r>
        </a:p>
        <a:p>
          <a:endParaRPr lang="en-US" sz="1100" b="0" i="0" u="none" strike="noStrike" baseline="0" smtClean="0">
            <a:solidFill>
              <a:srgbClr val="FF0000"/>
            </a:solidFill>
            <a:latin typeface="+mn-lt"/>
            <a:ea typeface="+mn-ea"/>
            <a:cs typeface="+mn-cs"/>
          </a:endParaRPr>
        </a:p>
        <a:p>
          <a:r>
            <a:rPr lang="en-US" sz="1100" b="0" i="0" u="none" strike="noStrike" baseline="0" smtClean="0">
              <a:solidFill>
                <a:srgbClr val="FF0000"/>
              </a:solidFill>
              <a:latin typeface="+mn-lt"/>
              <a:ea typeface="+mn-ea"/>
              <a:cs typeface="+mn-cs"/>
            </a:rPr>
            <a:t>The potential for expansion was guesstimated as 25% of the base year capacity for the 1st step and 0 for step 2. This should be crosschecked against the NETP 2016 CNS projections. Actually, after a brief look at the projections, there is an increase in DH.</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495300</xdr:colOff>
      <xdr:row>14</xdr:row>
      <xdr:rowOff>53340</xdr:rowOff>
    </xdr:from>
    <xdr:to>
      <xdr:col>9</xdr:col>
      <xdr:colOff>561975</xdr:colOff>
      <xdr:row>21</xdr:row>
      <xdr:rowOff>99060</xdr:rowOff>
    </xdr:to>
    <xdr:sp macro="" textlink="">
      <xdr:nvSpPr>
        <xdr:cNvPr id="2" name="TextBox 1"/>
        <xdr:cNvSpPr txBox="1"/>
      </xdr:nvSpPr>
      <xdr:spPr>
        <a:xfrm>
          <a:off x="1104900" y="2499360"/>
          <a:ext cx="4943475" cy="121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baseline="0" smtClean="0">
              <a:solidFill>
                <a:schemeClr val="dk1"/>
              </a:solidFill>
              <a:latin typeface="+mn-lt"/>
              <a:ea typeface="+mn-ea"/>
              <a:cs typeface="+mn-cs"/>
            </a:rPr>
            <a:t>Rafs 21 Feb 2018</a:t>
          </a:r>
        </a:p>
        <a:p>
          <a:endParaRPr lang="en-US" sz="1100" b="0" i="0" u="none" strike="noStrike" baseline="0" smtClean="0">
            <a:solidFill>
              <a:schemeClr val="dk1"/>
            </a:solidFill>
            <a:latin typeface="+mn-lt"/>
            <a:ea typeface="+mn-ea"/>
            <a:cs typeface="+mn-cs"/>
          </a:endParaRPr>
        </a:p>
        <a:p>
          <a:r>
            <a:rPr lang="en-US" sz="1100" b="0" i="0" u="none" strike="noStrike" baseline="0" smtClean="0">
              <a:solidFill>
                <a:srgbClr val="FF0000"/>
              </a:solidFill>
              <a:latin typeface="+mn-lt"/>
              <a:ea typeface="+mn-ea"/>
              <a:cs typeface="+mn-cs"/>
            </a:rPr>
            <a:t>Efficiencies in the decentral areas corrected to represent losses for the Norwegian case. Originally it was assumed 0.85 % of eff in the central and then knowing the total losses in the system the eff in the decentral was calculated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333375</xdr:colOff>
      <xdr:row>2</xdr:row>
      <xdr:rowOff>95250</xdr:rowOff>
    </xdr:from>
    <xdr:to>
      <xdr:col>23</xdr:col>
      <xdr:colOff>247650</xdr:colOff>
      <xdr:row>34</xdr:row>
      <xdr:rowOff>104775</xdr:rowOff>
    </xdr:to>
    <xdr:graphicFrame macro="">
      <xdr:nvGraphicFramePr>
        <xdr:cNvPr id="926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Denmark/TIMES-DK-DEA_ws2016/VT_DK_ELC_v1p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queryTables/queryTable1.xml><?xml version="1.0" encoding="utf-8"?>
<queryTable xmlns="http://schemas.openxmlformats.org/spreadsheetml/2006/main" name="DHAreas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NextToDHAreas_1"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3:E5"/>
  <sheetViews>
    <sheetView workbookViewId="0">
      <selection activeCell="E5" sqref="E5"/>
    </sheetView>
  </sheetViews>
  <sheetFormatPr defaultColWidth="9.109375" defaultRowHeight="13.2"/>
  <cols>
    <col min="1" max="1" width="11.5546875" style="97" customWidth="1"/>
    <col min="2" max="2" width="19.44140625" style="97" customWidth="1"/>
    <col min="3" max="3" width="13.88671875" style="97" customWidth="1"/>
    <col min="4" max="4" width="19.88671875" style="97" customWidth="1"/>
    <col min="5" max="5" width="60.33203125" style="97" customWidth="1"/>
    <col min="6" max="16384" width="9.109375" style="97"/>
  </cols>
  <sheetData>
    <row r="3" spans="1:5">
      <c r="A3" s="96" t="s">
        <v>945</v>
      </c>
      <c r="B3" s="96" t="s">
        <v>826</v>
      </c>
      <c r="C3" s="96" t="s">
        <v>946</v>
      </c>
      <c r="D3" s="96" t="s">
        <v>947</v>
      </c>
      <c r="E3" s="96" t="s">
        <v>948</v>
      </c>
    </row>
    <row r="4" spans="1:5">
      <c r="A4" s="98">
        <v>42502</v>
      </c>
      <c r="B4" s="99" t="s">
        <v>949</v>
      </c>
      <c r="C4" s="99" t="s">
        <v>964</v>
      </c>
      <c r="D4" s="99"/>
      <c r="E4" s="99" t="s">
        <v>989</v>
      </c>
    </row>
    <row r="5" spans="1:5">
      <c r="A5" s="98">
        <v>42499</v>
      </c>
      <c r="B5" s="99" t="s">
        <v>949</v>
      </c>
      <c r="C5" s="99" t="s">
        <v>950</v>
      </c>
      <c r="D5" s="99"/>
      <c r="E5" s="99" t="s">
        <v>951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0070C0"/>
  </sheetPr>
  <dimension ref="A1:AS963"/>
  <sheetViews>
    <sheetView topLeftCell="AC1" zoomScaleNormal="100" workbookViewId="0">
      <selection activeCell="D16" sqref="D16"/>
    </sheetView>
  </sheetViews>
  <sheetFormatPr defaultColWidth="9.109375" defaultRowHeight="14.4"/>
  <cols>
    <col min="1" max="1" width="9.33203125" style="1" bestFit="1" customWidth="1"/>
    <col min="2" max="2" width="22.6640625" style="1" customWidth="1"/>
    <col min="3" max="3" width="21.6640625" style="1" bestFit="1" customWidth="1"/>
    <col min="4" max="4" width="12" style="1" customWidth="1"/>
    <col min="5" max="5" width="8.33203125" style="1" customWidth="1"/>
    <col min="6" max="6" width="12" style="1" customWidth="1"/>
    <col min="7" max="7" width="8" style="1" customWidth="1"/>
    <col min="8" max="8" width="11" style="1" customWidth="1"/>
    <col min="9" max="9" width="8.88671875" style="1" customWidth="1"/>
    <col min="10" max="10" width="10" style="1" customWidth="1"/>
    <col min="11" max="11" width="7.6640625" style="1" customWidth="1"/>
    <col min="12" max="12" width="12" style="1" customWidth="1"/>
    <col min="13" max="13" width="8.44140625" style="1" customWidth="1"/>
    <col min="14" max="14" width="12" style="1" customWidth="1"/>
    <col min="15" max="15" width="9.33203125" style="1" bestFit="1" customWidth="1"/>
    <col min="16" max="16" width="12" style="1" customWidth="1"/>
    <col min="17" max="17" width="8.109375" style="1" customWidth="1"/>
    <col min="18" max="18" width="13.5546875" style="1" bestFit="1" customWidth="1"/>
    <col min="19" max="19" width="12" style="1" bestFit="1" customWidth="1"/>
    <col min="20" max="20" width="24" style="1" bestFit="1" customWidth="1"/>
    <col min="21" max="21" width="20.5546875" style="1" bestFit="1" customWidth="1"/>
    <col min="22" max="22" width="24.109375" style="1" bestFit="1" customWidth="1"/>
    <col min="23" max="23" width="20.6640625" style="61" bestFit="1" customWidth="1"/>
    <col min="24" max="24" width="24.33203125" style="1" bestFit="1" customWidth="1"/>
    <col min="25" max="25" width="20.88671875" style="61" bestFit="1" customWidth="1"/>
    <col min="26" max="26" width="24.44140625" style="1" bestFit="1" customWidth="1"/>
    <col min="27" max="27" width="21" style="61" bestFit="1" customWidth="1"/>
    <col min="28" max="28" width="24.88671875" style="1" bestFit="1" customWidth="1"/>
    <col min="29" max="29" width="21.5546875" style="61" bestFit="1" customWidth="1"/>
    <col min="30" max="30" width="25" style="1" bestFit="1" customWidth="1"/>
    <col min="31" max="31" width="21.6640625" style="61" bestFit="1" customWidth="1"/>
    <col min="32" max="32" width="25.109375" style="1" bestFit="1" customWidth="1"/>
    <col min="33" max="33" width="21.88671875" style="61" bestFit="1" customWidth="1"/>
    <col min="34" max="34" width="25.33203125" style="1" bestFit="1" customWidth="1"/>
    <col min="35" max="35" width="22" style="61" bestFit="1" customWidth="1"/>
    <col min="36" max="36" width="9.109375" style="1"/>
    <col min="37" max="37" width="19.6640625" style="1" bestFit="1" customWidth="1"/>
    <col min="38" max="38" width="16.33203125" style="1" bestFit="1" customWidth="1"/>
    <col min="39" max="39" width="19.88671875" style="1" bestFit="1" customWidth="1"/>
    <col min="40" max="40" width="16.44140625" style="1" bestFit="1" customWidth="1"/>
    <col min="41" max="41" width="20.5546875" style="1" bestFit="1" customWidth="1"/>
    <col min="42" max="42" width="17.33203125" style="1" bestFit="1" customWidth="1"/>
    <col min="43" max="43" width="20.6640625" style="1" bestFit="1" customWidth="1"/>
    <col min="44" max="44" width="17.44140625" style="1" bestFit="1" customWidth="1"/>
    <col min="45" max="45" width="5.109375" style="1" bestFit="1" customWidth="1"/>
    <col min="46" max="46" width="9.109375" style="1"/>
    <col min="47" max="47" width="9.44140625" style="1" bestFit="1" customWidth="1"/>
    <col min="48" max="48" width="9.88671875" style="1" bestFit="1" customWidth="1"/>
    <col min="49" max="16384" width="9.109375" style="1"/>
  </cols>
  <sheetData>
    <row r="1" spans="1:45">
      <c r="A1" s="1" t="s">
        <v>829</v>
      </c>
      <c r="B1" s="1" t="s">
        <v>901</v>
      </c>
      <c r="C1" s="1" t="s">
        <v>828</v>
      </c>
      <c r="D1" s="59" t="s">
        <v>900</v>
      </c>
      <c r="E1" s="1" t="s">
        <v>827</v>
      </c>
      <c r="F1" s="1" t="s">
        <v>825</v>
      </c>
      <c r="G1" s="1" t="s">
        <v>824</v>
      </c>
      <c r="H1" s="1" t="s">
        <v>823</v>
      </c>
      <c r="I1" s="1" t="s">
        <v>822</v>
      </c>
      <c r="J1" s="1" t="s">
        <v>821</v>
      </c>
      <c r="K1" s="1" t="s">
        <v>820</v>
      </c>
      <c r="L1" s="1" t="s">
        <v>819</v>
      </c>
      <c r="M1" s="1" t="s">
        <v>818</v>
      </c>
      <c r="N1" s="1" t="s">
        <v>817</v>
      </c>
      <c r="O1" s="1" t="s">
        <v>816</v>
      </c>
      <c r="P1" s="1" t="s">
        <v>815</v>
      </c>
      <c r="Q1" s="1" t="s">
        <v>814</v>
      </c>
      <c r="R1" s="1" t="s">
        <v>813</v>
      </c>
      <c r="S1" s="1" t="s">
        <v>812</v>
      </c>
      <c r="T1" s="59" t="s">
        <v>811</v>
      </c>
      <c r="U1" s="1" t="s">
        <v>810</v>
      </c>
      <c r="V1" s="59" t="s">
        <v>809</v>
      </c>
      <c r="W1" s="61" t="s">
        <v>808</v>
      </c>
      <c r="X1" s="59" t="s">
        <v>807</v>
      </c>
      <c r="Y1" s="61" t="s">
        <v>806</v>
      </c>
      <c r="Z1" s="59" t="s">
        <v>805</v>
      </c>
      <c r="AA1" s="61" t="s">
        <v>804</v>
      </c>
      <c r="AB1" s="59" t="s">
        <v>803</v>
      </c>
      <c r="AC1" s="61" t="s">
        <v>802</v>
      </c>
      <c r="AD1" s="59" t="s">
        <v>801</v>
      </c>
      <c r="AE1" s="61" t="s">
        <v>800</v>
      </c>
      <c r="AF1" s="59" t="s">
        <v>799</v>
      </c>
      <c r="AG1" s="61" t="s">
        <v>798</v>
      </c>
      <c r="AH1" s="59" t="s">
        <v>797</v>
      </c>
      <c r="AI1" s="61" t="s">
        <v>796</v>
      </c>
      <c r="AK1" s="1" t="s">
        <v>899</v>
      </c>
      <c r="AL1" s="61" t="s">
        <v>898</v>
      </c>
      <c r="AM1" s="1" t="s">
        <v>897</v>
      </c>
      <c r="AN1" s="61" t="s">
        <v>896</v>
      </c>
      <c r="AO1" s="1" t="s">
        <v>895</v>
      </c>
      <c r="AP1" s="61" t="s">
        <v>894</v>
      </c>
      <c r="AQ1" s="1" t="s">
        <v>893</v>
      </c>
      <c r="AR1" s="61" t="s">
        <v>892</v>
      </c>
      <c r="AS1" s="60"/>
    </row>
    <row r="2" spans="1:45">
      <c r="A2" s="1">
        <v>1</v>
      </c>
      <c r="B2" s="1" t="s">
        <v>620</v>
      </c>
      <c r="C2" s="1" t="s">
        <v>20</v>
      </c>
      <c r="D2" s="1">
        <v>1.6816864761153998E-2</v>
      </c>
      <c r="E2" s="1" t="s">
        <v>22</v>
      </c>
      <c r="F2" s="1">
        <v>0</v>
      </c>
      <c r="G2" s="1">
        <v>0</v>
      </c>
      <c r="H2" s="1">
        <v>0</v>
      </c>
      <c r="I2" s="1">
        <v>0</v>
      </c>
      <c r="J2" s="1">
        <v>0</v>
      </c>
      <c r="K2" s="1">
        <v>0</v>
      </c>
      <c r="L2" s="1">
        <v>0</v>
      </c>
      <c r="M2" s="1">
        <v>0</v>
      </c>
      <c r="N2" s="1">
        <v>0</v>
      </c>
      <c r="O2" s="1">
        <v>0</v>
      </c>
      <c r="P2" s="1">
        <v>0</v>
      </c>
      <c r="Q2" s="1">
        <v>0</v>
      </c>
      <c r="R2" s="1">
        <v>539.52997664111194</v>
      </c>
      <c r="S2" s="1">
        <v>16816.864761154298</v>
      </c>
      <c r="T2" s="59">
        <f>IF(E2="East", IF(C2="Central",('Connecting shares (%)'!$F$3/100*F2+'Connecting shares (%)'!$G$3/100*H2+'Connecting shares (%)'!$H$3/100*J2)/1000000,0),0)</f>
        <v>0</v>
      </c>
      <c r="U2" s="59" t="e">
        <f>IF(E2="East", IF(C2="Central",D2*'Connecting shares (%)'!$M$16*(F2+H2+J2)/(F2+H2+J2+L2+N2+P2),0),0)</f>
        <v>#DIV/0!</v>
      </c>
      <c r="V2" s="59">
        <f>IF(E2="East", IF(C2="Decentral",('Connecting shares (%)'!$F$7/100*F2+'Connecting shares (%)'!$G$7/100*H2+'Connecting shares (%)'!$H$7/100*J2)/1000000,0),0)</f>
        <v>0</v>
      </c>
      <c r="W2" s="61">
        <f>IF(E2="East", IF(C2="Decentral",D2*'Connecting shares (%)'!$M$16*(F2+H2+J2)/(F2+H2+J2+L2+N2+P2),0),0)</f>
        <v>0</v>
      </c>
      <c r="X2" s="59">
        <f>IF(E2="East", IF(C2="Central",('Connecting shares (%)'!$F$5/100*L2+'Connecting shares (%)'!$G$5/100*N2+'Connecting shares (%)'!$H$5/100*P2)/1000000,0),0)</f>
        <v>0</v>
      </c>
      <c r="Y2" s="61" t="e">
        <f>IF(E2="East", IF(C2="Central",D2*'Connecting shares (%)'!$M$16*(L2+N2+P2)/(F2+H2+J2+L2+N2+P2),0),0)</f>
        <v>#DIV/0!</v>
      </c>
      <c r="Z2" s="1">
        <f>IF(E2="East", IF(C2="Decentral",('Connecting shares (%)'!$F$9/100*L2+'Connecting shares (%)'!$G$9/100*N2+'Connecting shares (%)'!$H$9/100*P2)/1000000,0),0)</f>
        <v>0</v>
      </c>
      <c r="AA2" s="61">
        <f>IF(E2="East", IF(C2="Decentral",D2*'Connecting shares (%)'!$M$16*(L2+N2+P2)/(F2+H2+J2+L2+N2+P2),0),0)</f>
        <v>0</v>
      </c>
      <c r="AB2" s="59">
        <f>IF(E2="West", IF(C2="Central",('Connecting shares (%)'!$F$11/100*F2+'Connecting shares (%)'!$G$11/100*H2+'Connecting shares (%)'!$H$11/100*J2)/1000000,0),0)</f>
        <v>0</v>
      </c>
      <c r="AC2" s="62">
        <f>IF(E2="west", IF(C2="Central",D2*'Connecting shares (%)'!$M$16*(F2+H2+J2)/(F2+H2+J2+L2+N2+P2),0),0)</f>
        <v>0</v>
      </c>
      <c r="AD2" s="59">
        <f>IF(E2="West", IF(C2="Decentral",('Connecting shares (%)'!$F$15/100*F2+'Connecting shares (%)'!$G$15/100*H2+'Connecting shares (%)'!$H$15/100*J2)/1000000,0),0)</f>
        <v>0</v>
      </c>
      <c r="AE2" s="61">
        <f>IF(E2="west", IF(C2="Decentral",D2*'Connecting shares (%)'!$M$16*(F2+H2+J2)/(F2+H2+J2+L2+N2+P2),0),0)</f>
        <v>0</v>
      </c>
      <c r="AF2" s="59">
        <f>IF(E2="West", IF(C2="Central",('Connecting shares (%)'!$F$13/100*L2+'Connecting shares (%)'!$G$13/100*N2+'Connecting shares (%)'!$H$13/100*P2)/1000000,0),0)</f>
        <v>0</v>
      </c>
      <c r="AG2" s="61">
        <f>IF(E2="west", IF(C2="Central",D2*'Connecting shares (%)'!$M$16*(L2+N2+P2)/(F2+H2+J2+L2+N2+P2),0),0)</f>
        <v>0</v>
      </c>
      <c r="AH2" s="1">
        <f>IF(E2="West", IF(C2="Decentral",('Connecting shares (%)'!$F$17/100*L2+'Connecting shares (%)'!$G$17/100*N2+'Connecting shares (%)'!$H$17/100*P2)/1000000,0),0)</f>
        <v>0</v>
      </c>
      <c r="AI2" s="61">
        <f>IF(E2="west", IF(C2="Decentral",D2*'Connecting shares (%)'!$M$16*(L2+N2+P2)/(F2+H2+J2+L2+N2+P2),0),0)</f>
        <v>0</v>
      </c>
      <c r="AK2" s="1">
        <f t="shared" ref="AK2:AK65" si="0">T2+X2</f>
        <v>0</v>
      </c>
      <c r="AL2" s="1" t="e">
        <f t="shared" ref="AL2:AL65" si="1">U2+Y2</f>
        <v>#DIV/0!</v>
      </c>
      <c r="AM2" s="1">
        <f t="shared" ref="AM2:AM65" si="2">V2+Z2</f>
        <v>0</v>
      </c>
      <c r="AN2" s="1">
        <f t="shared" ref="AN2:AN65" si="3">W2+AA2</f>
        <v>0</v>
      </c>
      <c r="AO2" s="1">
        <f t="shared" ref="AO2:AO65" si="4">AF2+AB2</f>
        <v>0</v>
      </c>
      <c r="AP2" s="1">
        <f t="shared" ref="AP2:AP65" si="5">AG2+AC2</f>
        <v>0</v>
      </c>
      <c r="AQ2" s="1">
        <f t="shared" ref="AQ2:AQ65" si="6">AH2+AD2</f>
        <v>0</v>
      </c>
      <c r="AR2" s="1">
        <f t="shared" ref="AR2:AR65" si="7">AI2+AE2</f>
        <v>0</v>
      </c>
    </row>
    <row r="3" spans="1:45">
      <c r="A3" s="1">
        <v>2</v>
      </c>
      <c r="B3" s="1" t="s">
        <v>620</v>
      </c>
      <c r="C3" s="1" t="s">
        <v>20</v>
      </c>
      <c r="D3" s="1">
        <v>2.1712910942846001E-2</v>
      </c>
      <c r="E3" s="1" t="s">
        <v>22</v>
      </c>
      <c r="F3" s="1">
        <v>0</v>
      </c>
      <c r="G3" s="1">
        <v>0</v>
      </c>
      <c r="H3" s="1">
        <v>0</v>
      </c>
      <c r="I3" s="1">
        <v>0</v>
      </c>
      <c r="J3" s="1">
        <v>0</v>
      </c>
      <c r="K3" s="1">
        <v>0</v>
      </c>
      <c r="L3" s="1">
        <v>0</v>
      </c>
      <c r="M3" s="1">
        <v>0</v>
      </c>
      <c r="N3" s="1">
        <v>0</v>
      </c>
      <c r="O3" s="1">
        <v>0</v>
      </c>
      <c r="P3" s="1">
        <v>0</v>
      </c>
      <c r="Q3" s="1">
        <v>0</v>
      </c>
      <c r="R3" s="1">
        <v>841.84624444069095</v>
      </c>
      <c r="S3" s="1">
        <v>21712.9109428464</v>
      </c>
      <c r="T3" s="59">
        <f>IF(E3="East", IF(C3="Central",('Connecting shares (%)'!$F$3/100*F3+'Connecting shares (%)'!$G$3/100*H3+'Connecting shares (%)'!$H$3/100*J3)/1000000,0),0)</f>
        <v>0</v>
      </c>
      <c r="U3" s="59" t="e">
        <f>IF(E3="East", IF(C3="Central",D3*'Connecting shares (%)'!$M$16*(F3+H3+J3)/(F3+H3+J3+L3+N3+P3),0),0)</f>
        <v>#DIV/0!</v>
      </c>
      <c r="V3" s="59">
        <f>IF(E3="East", IF(C3="Decentral",('Connecting shares (%)'!$F$7/100*F3+'Connecting shares (%)'!$G$7/100*H3+'Connecting shares (%)'!$H$7/100*J3)/1000000,0),0)</f>
        <v>0</v>
      </c>
      <c r="W3" s="61">
        <f>IF(E3="East", IF(C3="Decentral",D3*'Connecting shares (%)'!$M$16*(F3+H3+J3)/(F3+H3+J3+L3+N3+P3),0),0)</f>
        <v>0</v>
      </c>
      <c r="X3" s="59">
        <f>IF(E3="East", IF(C3="Central",('Connecting shares (%)'!$F$5/100*L3+'Connecting shares (%)'!$G$5/100*N3+'Connecting shares (%)'!$H$5/100*P3)/1000000,0),0)</f>
        <v>0</v>
      </c>
      <c r="Y3" s="61" t="e">
        <f>IF(E3="East", IF(C3="Central",D3*'Connecting shares (%)'!$M$16*(L3+N3+P3)/(F3+H3+J3+L3+N3+P3),0),0)</f>
        <v>#DIV/0!</v>
      </c>
      <c r="Z3" s="1">
        <f>IF(E3="East", IF(C3="Decentral",('Connecting shares (%)'!$F$9/100*L3+'Connecting shares (%)'!$G$9/100*N3+'Connecting shares (%)'!$H$9/100*P3)/1000000,0),0)</f>
        <v>0</v>
      </c>
      <c r="AA3" s="61">
        <f>IF(E3="East", IF(C3="Decentral",D3*'Connecting shares (%)'!$M$16*(L3+N3+P3)/(F3+H3+J3+L3+N3+P3),0),0)</f>
        <v>0</v>
      </c>
      <c r="AB3" s="59">
        <f>IF(E3="West", IF(C3="Central",('Connecting shares (%)'!$F$11/100*F3+'Connecting shares (%)'!$G$11/100*H3+'Connecting shares (%)'!$H$11/100*J3)/1000000,0),0)</f>
        <v>0</v>
      </c>
      <c r="AC3" s="62">
        <f>IF(E3="west", IF(C3="Central",D3*'Connecting shares (%)'!$M$16*(F3+H3+J3)/(F3+H3+J3+L3+N3+P3),0),0)</f>
        <v>0</v>
      </c>
      <c r="AD3" s="59">
        <f>IF(E3="West", IF(C3="Decentral",('Connecting shares (%)'!$F$15/100*F3+'Connecting shares (%)'!$G$15/100*H3+'Connecting shares (%)'!$H$15/100*J3)/1000000,0),0)</f>
        <v>0</v>
      </c>
      <c r="AE3" s="61">
        <f>IF(E3="west", IF(C3="Decentral",D3*'Connecting shares (%)'!$M$16*(F3+H3+J3)/(F3+H3+J3+L3+N3+P3),0),0)</f>
        <v>0</v>
      </c>
      <c r="AF3" s="59">
        <f>IF(E3="West", IF(C3="Central",('Connecting shares (%)'!$F$13/100*L3+'Connecting shares (%)'!$G$13/100*N3+'Connecting shares (%)'!$H$13/100*P3)/1000000,0),0)</f>
        <v>0</v>
      </c>
      <c r="AG3" s="61">
        <f>IF(E3="west", IF(C3="Central",D3*'Connecting shares (%)'!$M$16*(L3+N3+P3)/(F3+H3+J3+L3+N3+P3),0),0)</f>
        <v>0</v>
      </c>
      <c r="AH3" s="1">
        <f>IF(E3="West", IF(C3="Decentral",('Connecting shares (%)'!$F$17/100*L3+'Connecting shares (%)'!$G$17/100*N3+'Connecting shares (%)'!$H$17/100*P3)/1000000,0),0)</f>
        <v>0</v>
      </c>
      <c r="AI3" s="61">
        <f>IF(E3="west", IF(C3="Decentral",D3*'Connecting shares (%)'!$M$16*(L3+N3+P3)/(F3+H3+J3+L3+N3+P3),0),0)</f>
        <v>0</v>
      </c>
      <c r="AK3" s="1">
        <f t="shared" si="0"/>
        <v>0</v>
      </c>
      <c r="AL3" s="1" t="e">
        <f t="shared" si="1"/>
        <v>#DIV/0!</v>
      </c>
      <c r="AM3" s="1">
        <f t="shared" si="2"/>
        <v>0</v>
      </c>
      <c r="AN3" s="1">
        <f t="shared" si="3"/>
        <v>0</v>
      </c>
      <c r="AO3" s="1">
        <f t="shared" si="4"/>
        <v>0</v>
      </c>
      <c r="AP3" s="1">
        <f t="shared" si="5"/>
        <v>0</v>
      </c>
      <c r="AQ3" s="1">
        <f t="shared" si="6"/>
        <v>0</v>
      </c>
      <c r="AR3" s="1">
        <f t="shared" si="7"/>
        <v>0</v>
      </c>
    </row>
    <row r="4" spans="1:45">
      <c r="A4" s="1">
        <v>3</v>
      </c>
      <c r="B4" s="1" t="s">
        <v>620</v>
      </c>
      <c r="C4" s="1" t="s">
        <v>20</v>
      </c>
      <c r="D4" s="1">
        <v>1.9201294126158001E-2</v>
      </c>
      <c r="E4" s="1" t="s">
        <v>22</v>
      </c>
      <c r="F4" s="1">
        <v>0</v>
      </c>
      <c r="G4" s="1">
        <v>0</v>
      </c>
      <c r="H4" s="1">
        <v>0</v>
      </c>
      <c r="I4" s="1">
        <v>0</v>
      </c>
      <c r="J4" s="1">
        <v>0</v>
      </c>
      <c r="K4" s="1">
        <v>0</v>
      </c>
      <c r="L4" s="1">
        <v>0</v>
      </c>
      <c r="M4" s="1">
        <v>0</v>
      </c>
      <c r="N4" s="1">
        <v>0</v>
      </c>
      <c r="O4" s="1">
        <v>0</v>
      </c>
      <c r="P4" s="1">
        <v>0</v>
      </c>
      <c r="Q4" s="1">
        <v>0</v>
      </c>
      <c r="R4" s="1">
        <v>1376.4357927917399</v>
      </c>
      <c r="S4" s="1">
        <v>19201.294126157602</v>
      </c>
      <c r="T4" s="59">
        <f>IF(E4="East", IF(C4="Central",('Connecting shares (%)'!$F$3/100*F4+'Connecting shares (%)'!$G$3/100*H4+'Connecting shares (%)'!$H$3/100*J4)/1000000,0),0)</f>
        <v>0</v>
      </c>
      <c r="U4" s="59" t="e">
        <f>IF(E4="East", IF(C4="Central",D4*'Connecting shares (%)'!$M$16*(F4+H4+J4)/(F4+H4+J4+L4+N4+P4),0),0)</f>
        <v>#DIV/0!</v>
      </c>
      <c r="V4" s="59">
        <f>IF(E4="East", IF(C4="Decentral",('Connecting shares (%)'!$F$7/100*F4+'Connecting shares (%)'!$G$7/100*H4+'Connecting shares (%)'!$H$7/100*J4)/1000000,0),0)</f>
        <v>0</v>
      </c>
      <c r="W4" s="61">
        <f>IF(E4="East", IF(C4="Decentral",D4*'Connecting shares (%)'!$M$16*(F4+H4+J4)/(F4+H4+J4+L4+N4+P4),0),0)</f>
        <v>0</v>
      </c>
      <c r="X4" s="59">
        <f>IF(E4="East", IF(C4="Central",('Connecting shares (%)'!$F$5/100*L4+'Connecting shares (%)'!$G$5/100*N4+'Connecting shares (%)'!$H$5/100*P4)/1000000,0),0)</f>
        <v>0</v>
      </c>
      <c r="Y4" s="61" t="e">
        <f>IF(E4="East", IF(C4="Central",D4*'Connecting shares (%)'!$M$16*(L4+N4+P4)/(F4+H4+J4+L4+N4+P4),0),0)</f>
        <v>#DIV/0!</v>
      </c>
      <c r="Z4" s="1">
        <f>IF(E4="East", IF(C4="Decentral",('Connecting shares (%)'!$F$9/100*L4+'Connecting shares (%)'!$G$9/100*N4+'Connecting shares (%)'!$H$9/100*P4)/1000000,0),0)</f>
        <v>0</v>
      </c>
      <c r="AA4" s="61">
        <f>IF(E4="East", IF(C4="Decentral",D4*'Connecting shares (%)'!$M$16*(L4+N4+P4)/(F4+H4+J4+L4+N4+P4),0),0)</f>
        <v>0</v>
      </c>
      <c r="AB4" s="59">
        <f>IF(E4="West", IF(C4="Central",('Connecting shares (%)'!$F$11/100*F4+'Connecting shares (%)'!$G$11/100*H4+'Connecting shares (%)'!$H$11/100*J4)/1000000,0),0)</f>
        <v>0</v>
      </c>
      <c r="AC4" s="62">
        <f>IF(E4="west", IF(C4="Central",D4*'Connecting shares (%)'!$M$16*(F4+H4+J4)/(F4+H4+J4+L4+N4+P4),0),0)</f>
        <v>0</v>
      </c>
      <c r="AD4" s="59">
        <f>IF(E4="West", IF(C4="Decentral",('Connecting shares (%)'!$F$15/100*F4+'Connecting shares (%)'!$G$15/100*H4+'Connecting shares (%)'!$H$15/100*J4)/1000000,0),0)</f>
        <v>0</v>
      </c>
      <c r="AE4" s="61">
        <f>IF(E4="west", IF(C4="Decentral",D4*'Connecting shares (%)'!$M$16*(F4+H4+J4)/(F4+H4+J4+L4+N4+P4),0),0)</f>
        <v>0</v>
      </c>
      <c r="AF4" s="59">
        <f>IF(E4="West", IF(C4="Central",('Connecting shares (%)'!$F$13/100*L4+'Connecting shares (%)'!$G$13/100*N4+'Connecting shares (%)'!$H$13/100*P4)/1000000,0),0)</f>
        <v>0</v>
      </c>
      <c r="AG4" s="61">
        <f>IF(E4="west", IF(C4="Central",D4*'Connecting shares (%)'!$M$16*(L4+N4+P4)/(F4+H4+J4+L4+N4+P4),0),0)</f>
        <v>0</v>
      </c>
      <c r="AH4" s="1">
        <f>IF(E4="West", IF(C4="Decentral",('Connecting shares (%)'!$F$17/100*L4+'Connecting shares (%)'!$G$17/100*N4+'Connecting shares (%)'!$H$17/100*P4)/1000000,0),0)</f>
        <v>0</v>
      </c>
      <c r="AI4" s="61">
        <f>IF(E4="west", IF(C4="Decentral",D4*'Connecting shares (%)'!$M$16*(L4+N4+P4)/(F4+H4+J4+L4+N4+P4),0),0)</f>
        <v>0</v>
      </c>
      <c r="AK4" s="1">
        <f t="shared" si="0"/>
        <v>0</v>
      </c>
      <c r="AL4" s="1" t="e">
        <f t="shared" si="1"/>
        <v>#DIV/0!</v>
      </c>
      <c r="AM4" s="1">
        <f t="shared" si="2"/>
        <v>0</v>
      </c>
      <c r="AN4" s="1">
        <f t="shared" si="3"/>
        <v>0</v>
      </c>
      <c r="AO4" s="1">
        <f t="shared" si="4"/>
        <v>0</v>
      </c>
      <c r="AP4" s="1">
        <f t="shared" si="5"/>
        <v>0</v>
      </c>
      <c r="AQ4" s="1">
        <f t="shared" si="6"/>
        <v>0</v>
      </c>
      <c r="AR4" s="1">
        <f t="shared" si="7"/>
        <v>0</v>
      </c>
    </row>
    <row r="5" spans="1:45">
      <c r="A5" s="1">
        <v>4</v>
      </c>
      <c r="B5" s="1" t="s">
        <v>117</v>
      </c>
      <c r="C5" s="1" t="s">
        <v>20</v>
      </c>
      <c r="D5" s="1">
        <v>0.66601496172228103</v>
      </c>
      <c r="E5" s="1" t="s">
        <v>22</v>
      </c>
      <c r="F5" s="1">
        <v>0</v>
      </c>
      <c r="G5" s="1">
        <v>0</v>
      </c>
      <c r="H5" s="1">
        <v>78975</v>
      </c>
      <c r="I5" s="1">
        <v>1</v>
      </c>
      <c r="J5" s="1">
        <v>0</v>
      </c>
      <c r="K5" s="1">
        <v>0</v>
      </c>
      <c r="L5" s="1">
        <v>0</v>
      </c>
      <c r="M5" s="1">
        <v>0</v>
      </c>
      <c r="N5" s="1">
        <v>254034.76</v>
      </c>
      <c r="O5" s="1">
        <v>1</v>
      </c>
      <c r="P5" s="1">
        <v>0</v>
      </c>
      <c r="Q5" s="1">
        <v>0</v>
      </c>
      <c r="R5" s="1">
        <v>3439.95157029441</v>
      </c>
      <c r="S5" s="1">
        <v>666014.96172228002</v>
      </c>
      <c r="T5" s="59">
        <f>IF(E5="East", IF(C5="Central",('Connecting shares (%)'!$F$3/100*F5+'Connecting shares (%)'!$G$3/100*H5+'Connecting shares (%)'!$H$3/100*J5)/1000000,0),0)</f>
        <v>7.8975000000000004E-2</v>
      </c>
      <c r="U5" s="59">
        <f>IF(E5="East", IF(C5="Central",D5*'Connecting shares (%)'!$M$16*(F5+H5+J5)/(F5+H5+J5+L5+N5+P5),0),0)</f>
        <v>3.158978379613687</v>
      </c>
      <c r="V5" s="59">
        <f>IF(E5="East", IF(C5="Decentral",('Connecting shares (%)'!$F$7/100*F5+'Connecting shares (%)'!$G$7/100*H5+'Connecting shares (%)'!$H$7/100*J5)/1000000,0),0)</f>
        <v>0</v>
      </c>
      <c r="W5" s="61">
        <f>IF(E5="East", IF(C5="Decentral",D5*'Connecting shares (%)'!$M$16*(F5+H5+J5)/(F5+H5+J5+L5+N5+P5),0),0)</f>
        <v>0</v>
      </c>
      <c r="X5" s="59">
        <f>IF(E5="East", IF(C5="Central",('Connecting shares (%)'!$F$5/100*L5+'Connecting shares (%)'!$G$5/100*N5+'Connecting shares (%)'!$H$5/100*P5)/1000000,0),0)</f>
        <v>0.25403476000000003</v>
      </c>
      <c r="Y5" s="61">
        <f>IF(E5="East", IF(C5="Central",D5*'Connecting shares (%)'!$M$16*(L5+N5+P5)/(F5+H5+J5+L5+N5+P5),0),0)</f>
        <v>10.161320854831933</v>
      </c>
      <c r="Z5" s="1">
        <f>IF(E5="East", IF(C5="Decentral",('Connecting shares (%)'!$F$9/100*L5+'Connecting shares (%)'!$G$9/100*N5+'Connecting shares (%)'!$H$9/100*P5)/1000000,0),0)</f>
        <v>0</v>
      </c>
      <c r="AA5" s="61">
        <f>IF(E5="East", IF(C5="Decentral",D5*'Connecting shares (%)'!$M$16*(L5+N5+P5)/(F5+H5+J5+L5+N5+P5),0),0)</f>
        <v>0</v>
      </c>
      <c r="AB5" s="59">
        <f>IF(E5="West", IF(C5="Central",('Connecting shares (%)'!$F$11/100*F5+'Connecting shares (%)'!$G$11/100*H5+'Connecting shares (%)'!$H$11/100*J5)/1000000,0),0)</f>
        <v>0</v>
      </c>
      <c r="AC5" s="62">
        <f>IF(E5="west", IF(C5="Central",D5*'Connecting shares (%)'!$M$16*(F5+H5+J5)/(F5+H5+J5+L5+N5+P5),0),0)</f>
        <v>0</v>
      </c>
      <c r="AD5" s="59">
        <f>IF(E5="West", IF(C5="Decentral",('Connecting shares (%)'!$F$15/100*F5+'Connecting shares (%)'!$G$15/100*H5+'Connecting shares (%)'!$H$15/100*J5)/1000000,0),0)</f>
        <v>0</v>
      </c>
      <c r="AE5" s="61">
        <f>IF(E5="west", IF(C5="Decentral",D5*'Connecting shares (%)'!$M$16*(F5+H5+J5)/(F5+H5+J5+L5+N5+P5),0),0)</f>
        <v>0</v>
      </c>
      <c r="AF5" s="59">
        <f>IF(E5="West", IF(C5="Central",('Connecting shares (%)'!$F$13/100*L5+'Connecting shares (%)'!$G$13/100*N5+'Connecting shares (%)'!$H$13/100*P5)/1000000,0),0)</f>
        <v>0</v>
      </c>
      <c r="AG5" s="61">
        <f>IF(E5="west", IF(C5="Central",D5*'Connecting shares (%)'!$M$16*(L5+N5+P5)/(F5+H5+J5+L5+N5+P5),0),0)</f>
        <v>0</v>
      </c>
      <c r="AH5" s="1">
        <f>IF(E5="West", IF(C5="Decentral",('Connecting shares (%)'!$F$17/100*L5+'Connecting shares (%)'!$G$17/100*N5+'Connecting shares (%)'!$H$17/100*P5)/1000000,0),0)</f>
        <v>0</v>
      </c>
      <c r="AI5" s="61">
        <f>IF(E5="west", IF(C5="Decentral",D5*'Connecting shares (%)'!$M$16*(L5+N5+P5)/(F5+H5+J5+L5+N5+P5),0),0)</f>
        <v>0</v>
      </c>
      <c r="AK5" s="1">
        <f t="shared" si="0"/>
        <v>0.33300976000000004</v>
      </c>
      <c r="AL5" s="1">
        <f t="shared" si="1"/>
        <v>13.320299234445621</v>
      </c>
      <c r="AM5" s="1">
        <f t="shared" si="2"/>
        <v>0</v>
      </c>
      <c r="AN5" s="1">
        <f t="shared" si="3"/>
        <v>0</v>
      </c>
      <c r="AO5" s="1">
        <f t="shared" si="4"/>
        <v>0</v>
      </c>
      <c r="AP5" s="1">
        <f t="shared" si="5"/>
        <v>0</v>
      </c>
      <c r="AQ5" s="1">
        <f t="shared" si="6"/>
        <v>0</v>
      </c>
      <c r="AR5" s="1">
        <f t="shared" si="7"/>
        <v>0</v>
      </c>
    </row>
    <row r="6" spans="1:45">
      <c r="A6" s="1">
        <v>5</v>
      </c>
      <c r="B6" s="1" t="s">
        <v>620</v>
      </c>
      <c r="C6" s="1" t="s">
        <v>20</v>
      </c>
      <c r="D6" s="1">
        <v>9.21365213862296</v>
      </c>
      <c r="E6" s="1" t="s">
        <v>22</v>
      </c>
      <c r="F6" s="1">
        <v>73124.36</v>
      </c>
      <c r="G6" s="1">
        <v>7</v>
      </c>
      <c r="H6" s="1">
        <v>0</v>
      </c>
      <c r="I6" s="1">
        <v>0</v>
      </c>
      <c r="J6" s="1">
        <v>0</v>
      </c>
      <c r="K6" s="1">
        <v>0</v>
      </c>
      <c r="L6" s="1">
        <v>66139.789999999994</v>
      </c>
      <c r="M6" s="1">
        <v>2</v>
      </c>
      <c r="N6" s="1">
        <v>0</v>
      </c>
      <c r="O6" s="1">
        <v>0</v>
      </c>
      <c r="P6" s="1">
        <v>354651.94</v>
      </c>
      <c r="Q6" s="1">
        <v>1</v>
      </c>
      <c r="R6" s="1">
        <v>69628.618756187905</v>
      </c>
      <c r="S6" s="1">
        <v>9213652.1386229601</v>
      </c>
      <c r="T6" s="59">
        <f>IF(E6="East", IF(C6="Central",('Connecting shares (%)'!$F$3/100*F6+'Connecting shares (%)'!$G$3/100*H6+'Connecting shares (%)'!$H$3/100*J6)/1000000,0),0)</f>
        <v>7.3124359999999999E-2</v>
      </c>
      <c r="U6" s="59">
        <f>IF(E6="East", IF(C6="Central",D6*'Connecting shares (%)'!$M$16*(F6+H6+J6)/(F6+H6+J6+L6+N6+P6),0),0)</f>
        <v>27.281654902128629</v>
      </c>
      <c r="V6" s="59">
        <f>IF(E6="East", IF(C6="Decentral",('Connecting shares (%)'!$F$7/100*F6+'Connecting shares (%)'!$G$7/100*H6+'Connecting shares (%)'!$H$7/100*J6)/1000000,0),0)</f>
        <v>0</v>
      </c>
      <c r="W6" s="61">
        <f>IF(E6="East", IF(C6="Decentral",D6*'Connecting shares (%)'!$M$16*(F6+H6+J6)/(F6+H6+J6+L6+N6+P6),0),0)</f>
        <v>0</v>
      </c>
      <c r="X6" s="59">
        <f>IF(E6="East", IF(C6="Central",('Connecting shares (%)'!$F$5/100*L6+'Connecting shares (%)'!$G$5/100*N6+'Connecting shares (%)'!$H$5/100*P6)/1000000,0),0)</f>
        <v>0.42079172999999997</v>
      </c>
      <c r="Y6" s="61">
        <f>IF(E6="East", IF(C6="Central",D6*'Connecting shares (%)'!$M$16*(L6+N6+P6)/(F6+H6+J6+L6+N6+P6),0),0)</f>
        <v>156.99138787033058</v>
      </c>
      <c r="Z6" s="1">
        <f>IF(E6="East", IF(C6="Decentral",('Connecting shares (%)'!$F$9/100*L6+'Connecting shares (%)'!$G$9/100*N6+'Connecting shares (%)'!$H$9/100*P6)/1000000,0),0)</f>
        <v>0</v>
      </c>
      <c r="AA6" s="61">
        <f>IF(E6="East", IF(C6="Decentral",D6*'Connecting shares (%)'!$M$16*(L6+N6+P6)/(F6+H6+J6+L6+N6+P6),0),0)</f>
        <v>0</v>
      </c>
      <c r="AB6" s="59">
        <f>IF(E6="West", IF(C6="Central",('Connecting shares (%)'!$F$11/100*F6+'Connecting shares (%)'!$G$11/100*H6+'Connecting shares (%)'!$H$11/100*J6)/1000000,0),0)</f>
        <v>0</v>
      </c>
      <c r="AC6" s="62">
        <f>IF(E6="west", IF(C6="Central",D6*'Connecting shares (%)'!$M$16*(F6+H6+J6)/(F6+H6+J6+L6+N6+P6),0),0)</f>
        <v>0</v>
      </c>
      <c r="AD6" s="59">
        <f>IF(E6="West", IF(C6="Decentral",('Connecting shares (%)'!$F$15/100*F6+'Connecting shares (%)'!$G$15/100*H6+'Connecting shares (%)'!$H$15/100*J6)/1000000,0),0)</f>
        <v>0</v>
      </c>
      <c r="AE6" s="61">
        <f>IF(E6="west", IF(C6="Decentral",D6*'Connecting shares (%)'!$M$16*(F6+H6+J6)/(F6+H6+J6+L6+N6+P6),0),0)</f>
        <v>0</v>
      </c>
      <c r="AF6" s="59">
        <f>IF(E6="West", IF(C6="Central",('Connecting shares (%)'!$F$13/100*L6+'Connecting shares (%)'!$G$13/100*N6+'Connecting shares (%)'!$H$13/100*P6)/1000000,0),0)</f>
        <v>0</v>
      </c>
      <c r="AG6" s="61">
        <f>IF(E6="west", IF(C6="Central",D6*'Connecting shares (%)'!$M$16*(L6+N6+P6)/(F6+H6+J6+L6+N6+P6),0),0)</f>
        <v>0</v>
      </c>
      <c r="AH6" s="1">
        <f>IF(E6="West", IF(C6="Decentral",('Connecting shares (%)'!$F$17/100*L6+'Connecting shares (%)'!$G$17/100*N6+'Connecting shares (%)'!$H$17/100*P6)/1000000,0),0)</f>
        <v>0</v>
      </c>
      <c r="AI6" s="61">
        <f>IF(E6="west", IF(C6="Decentral",D6*'Connecting shares (%)'!$M$16*(L6+N6+P6)/(F6+H6+J6+L6+N6+P6),0),0)</f>
        <v>0</v>
      </c>
      <c r="AK6" s="1">
        <f t="shared" si="0"/>
        <v>0.49391608999999997</v>
      </c>
      <c r="AL6" s="1">
        <f t="shared" si="1"/>
        <v>184.27304277245921</v>
      </c>
      <c r="AM6" s="1">
        <f t="shared" si="2"/>
        <v>0</v>
      </c>
      <c r="AN6" s="1">
        <f t="shared" si="3"/>
        <v>0</v>
      </c>
      <c r="AO6" s="1">
        <f t="shared" si="4"/>
        <v>0</v>
      </c>
      <c r="AP6" s="1">
        <f t="shared" si="5"/>
        <v>0</v>
      </c>
      <c r="AQ6" s="1">
        <f t="shared" si="6"/>
        <v>0</v>
      </c>
      <c r="AR6" s="1">
        <f t="shared" si="7"/>
        <v>0</v>
      </c>
    </row>
    <row r="7" spans="1:45">
      <c r="A7" s="1">
        <v>6</v>
      </c>
      <c r="B7" s="1" t="s">
        <v>620</v>
      </c>
      <c r="C7" s="1" t="s">
        <v>20</v>
      </c>
      <c r="D7" s="1">
        <v>9.1879002180256393</v>
      </c>
      <c r="E7" s="1" t="s">
        <v>22</v>
      </c>
      <c r="F7" s="1">
        <v>964876.95</v>
      </c>
      <c r="G7" s="1">
        <v>141</v>
      </c>
      <c r="H7" s="1">
        <v>273061.47999999899</v>
      </c>
      <c r="I7" s="1">
        <v>4</v>
      </c>
      <c r="J7" s="1">
        <v>0</v>
      </c>
      <c r="K7" s="1">
        <v>0</v>
      </c>
      <c r="L7" s="1">
        <v>357856.66999999899</v>
      </c>
      <c r="M7" s="1">
        <v>19</v>
      </c>
      <c r="N7" s="1">
        <v>349948.549999999</v>
      </c>
      <c r="O7" s="1">
        <v>3</v>
      </c>
      <c r="P7" s="1">
        <v>0</v>
      </c>
      <c r="Q7" s="1">
        <v>0</v>
      </c>
      <c r="R7" s="1">
        <v>60292.823182870503</v>
      </c>
      <c r="S7" s="1">
        <v>9187900.2180256397</v>
      </c>
      <c r="T7" s="59">
        <f>IF(E7="East", IF(C7="Central",('Connecting shares (%)'!$F$3/100*F7+'Connecting shares (%)'!$G$3/100*H7+'Connecting shares (%)'!$H$3/100*J7)/1000000,0),0)</f>
        <v>1.2379384299999989</v>
      </c>
      <c r="U7" s="59">
        <f>IF(E7="East", IF(C7="Central",D7*'Connecting shares (%)'!$M$16*(F7+H7+J7)/(F7+H7+J7+L7+N7+P7),0),0)</f>
        <v>116.91216127982044</v>
      </c>
      <c r="V7" s="59">
        <f>IF(E7="East", IF(C7="Decentral",('Connecting shares (%)'!$F$7/100*F7+'Connecting shares (%)'!$G$7/100*H7+'Connecting shares (%)'!$H$7/100*J7)/1000000,0),0)</f>
        <v>0</v>
      </c>
      <c r="W7" s="61">
        <f>IF(E7="East", IF(C7="Decentral",D7*'Connecting shares (%)'!$M$16*(F7+H7+J7)/(F7+H7+J7+L7+N7+P7),0),0)</f>
        <v>0</v>
      </c>
      <c r="X7" s="59">
        <f>IF(E7="East", IF(C7="Central",('Connecting shares (%)'!$F$5/100*L7+'Connecting shares (%)'!$G$5/100*N7+'Connecting shares (%)'!$H$5/100*P7)/1000000,0),0)</f>
        <v>0.70780521999999801</v>
      </c>
      <c r="Y7" s="61">
        <f>IF(E7="East", IF(C7="Central",D7*'Connecting shares (%)'!$M$16*(L7+N7+P7)/(F7+H7+J7+L7+N7+P7),0),0)</f>
        <v>66.845843080692333</v>
      </c>
      <c r="Z7" s="1">
        <f>IF(E7="East", IF(C7="Decentral",('Connecting shares (%)'!$F$9/100*L7+'Connecting shares (%)'!$G$9/100*N7+'Connecting shares (%)'!$H$9/100*P7)/1000000,0),0)</f>
        <v>0</v>
      </c>
      <c r="AA7" s="61">
        <f>IF(E7="East", IF(C7="Decentral",D7*'Connecting shares (%)'!$M$16*(L7+N7+P7)/(F7+H7+J7+L7+N7+P7),0),0)</f>
        <v>0</v>
      </c>
      <c r="AB7" s="59">
        <f>IF(E7="West", IF(C7="Central",('Connecting shares (%)'!$F$11/100*F7+'Connecting shares (%)'!$G$11/100*H7+'Connecting shares (%)'!$H$11/100*J7)/1000000,0),0)</f>
        <v>0</v>
      </c>
      <c r="AC7" s="62">
        <f>IF(E7="west", IF(C7="Central",D7*'Connecting shares (%)'!$M$16*(F7+H7+J7)/(F7+H7+J7+L7+N7+P7),0),0)</f>
        <v>0</v>
      </c>
      <c r="AD7" s="59">
        <f>IF(E7="West", IF(C7="Decentral",('Connecting shares (%)'!$F$15/100*F7+'Connecting shares (%)'!$G$15/100*H7+'Connecting shares (%)'!$H$15/100*J7)/1000000,0),0)</f>
        <v>0</v>
      </c>
      <c r="AE7" s="61">
        <f>IF(E7="west", IF(C7="Decentral",D7*'Connecting shares (%)'!$M$16*(F7+H7+J7)/(F7+H7+J7+L7+N7+P7),0),0)</f>
        <v>0</v>
      </c>
      <c r="AF7" s="59">
        <f>IF(E7="West", IF(C7="Central",('Connecting shares (%)'!$F$13/100*L7+'Connecting shares (%)'!$G$13/100*N7+'Connecting shares (%)'!$H$13/100*P7)/1000000,0),0)</f>
        <v>0</v>
      </c>
      <c r="AG7" s="61">
        <f>IF(E7="west", IF(C7="Central",D7*'Connecting shares (%)'!$M$16*(L7+N7+P7)/(F7+H7+J7+L7+N7+P7),0),0)</f>
        <v>0</v>
      </c>
      <c r="AH7" s="1">
        <f>IF(E7="West", IF(C7="Decentral",('Connecting shares (%)'!$F$17/100*L7+'Connecting shares (%)'!$G$17/100*N7+'Connecting shares (%)'!$H$17/100*P7)/1000000,0),0)</f>
        <v>0</v>
      </c>
      <c r="AI7" s="61">
        <f>IF(E7="west", IF(C7="Decentral",D7*'Connecting shares (%)'!$M$16*(L7+N7+P7)/(F7+H7+J7+L7+N7+P7),0),0)</f>
        <v>0</v>
      </c>
      <c r="AK7" s="1">
        <f t="shared" si="0"/>
        <v>1.9457436499999969</v>
      </c>
      <c r="AL7" s="1">
        <f t="shared" si="1"/>
        <v>183.75800436051276</v>
      </c>
      <c r="AM7" s="1">
        <f t="shared" si="2"/>
        <v>0</v>
      </c>
      <c r="AN7" s="1">
        <f t="shared" si="3"/>
        <v>0</v>
      </c>
      <c r="AO7" s="1">
        <f t="shared" si="4"/>
        <v>0</v>
      </c>
      <c r="AP7" s="1">
        <f t="shared" si="5"/>
        <v>0</v>
      </c>
      <c r="AQ7" s="1">
        <f t="shared" si="6"/>
        <v>0</v>
      </c>
      <c r="AR7" s="1">
        <f t="shared" si="7"/>
        <v>0</v>
      </c>
    </row>
    <row r="8" spans="1:45">
      <c r="A8" s="1">
        <v>7</v>
      </c>
      <c r="B8" s="1" t="s">
        <v>221</v>
      </c>
      <c r="C8" s="1" t="s">
        <v>19</v>
      </c>
      <c r="D8" s="1">
        <v>1.0882831268053001E-2</v>
      </c>
      <c r="E8" s="1" t="s">
        <v>21</v>
      </c>
      <c r="F8" s="1">
        <v>37523.18</v>
      </c>
      <c r="G8" s="1">
        <v>2</v>
      </c>
      <c r="H8" s="1">
        <v>0</v>
      </c>
      <c r="I8" s="1">
        <v>0</v>
      </c>
      <c r="J8" s="1">
        <v>0</v>
      </c>
      <c r="K8" s="1">
        <v>0</v>
      </c>
      <c r="L8" s="1">
        <v>0</v>
      </c>
      <c r="M8" s="1">
        <v>0</v>
      </c>
      <c r="N8" s="1">
        <v>0</v>
      </c>
      <c r="O8" s="1">
        <v>0</v>
      </c>
      <c r="P8" s="1">
        <v>0</v>
      </c>
      <c r="Q8" s="1">
        <v>0</v>
      </c>
      <c r="R8" s="1">
        <v>923.03961288249002</v>
      </c>
      <c r="S8" s="1">
        <v>10882.8312680534</v>
      </c>
      <c r="T8" s="59">
        <f>IF(E8="East", IF(C8="Central",('Connecting shares (%)'!$F$3/100*F8+'Connecting shares (%)'!$G$3/100*H8+'Connecting shares (%)'!$H$3/100*J8)/1000000,0),0)</f>
        <v>0</v>
      </c>
      <c r="U8" s="59">
        <f>IF(E8="East", IF(C8="Central",D8*'Connecting shares (%)'!$M$16*(F8+H8+J8)/(F8+H8+J8+L8+N8+P8),0),0)</f>
        <v>0</v>
      </c>
      <c r="V8" s="59">
        <f>IF(E8="East", IF(C8="Decentral",('Connecting shares (%)'!$F$7/100*F8+'Connecting shares (%)'!$G$7/100*H8+'Connecting shares (%)'!$H$7/100*J8)/1000000,0),0)</f>
        <v>0</v>
      </c>
      <c r="W8" s="61">
        <f>IF(E8="East", IF(C8="Decentral",D8*'Connecting shares (%)'!$M$16*(F8+H8+J8)/(F8+H8+J8+L8+N8+P8),0),0)</f>
        <v>0</v>
      </c>
      <c r="X8" s="59">
        <f>IF(E8="East", IF(C8="Central",('Connecting shares (%)'!$F$5/100*L8+'Connecting shares (%)'!$G$5/100*N8+'Connecting shares (%)'!$H$5/100*P8)/1000000,0),0)</f>
        <v>0</v>
      </c>
      <c r="Y8" s="61">
        <f>IF(E8="East", IF(C8="Central",D8*'Connecting shares (%)'!$M$16*(L8+N8+P8)/(F8+H8+J8+L8+N8+P8),0),0)</f>
        <v>0</v>
      </c>
      <c r="Z8" s="1">
        <f>IF(E8="East", IF(C8="Decentral",('Connecting shares (%)'!$F$9/100*L8+'Connecting shares (%)'!$G$9/100*N8+'Connecting shares (%)'!$H$9/100*P8)/1000000,0),0)</f>
        <v>0</v>
      </c>
      <c r="AA8" s="61">
        <f>IF(E8="East", IF(C8="Decentral",D8*'Connecting shares (%)'!$M$16*(L8+N8+P8)/(F8+H8+J8+L8+N8+P8),0),0)</f>
        <v>0</v>
      </c>
      <c r="AB8" s="59">
        <f>IF(E8="West", IF(C8="Central",('Connecting shares (%)'!$F$11/100*F8+'Connecting shares (%)'!$G$11/100*H8+'Connecting shares (%)'!$H$11/100*J8)/1000000,0),0)</f>
        <v>0</v>
      </c>
      <c r="AC8" s="62">
        <f>IF(E8="west", IF(C8="Central",D8*'Connecting shares (%)'!$M$16*(F8+H8+J8)/(F8+H8+J8+L8+N8+P8),0),0)</f>
        <v>0</v>
      </c>
      <c r="AD8" s="59">
        <f>IF(E8="West", IF(C8="Decentral",('Connecting shares (%)'!$F$15/100*F8+'Connecting shares (%)'!$G$15/100*H8+'Connecting shares (%)'!$H$15/100*J8)/1000000,0),0)</f>
        <v>3.7523180000000003E-2</v>
      </c>
      <c r="AE8" s="61">
        <f>IF(E8="west", IF(C8="Decentral",D8*'Connecting shares (%)'!$M$16*(F8+H8+J8)/(F8+H8+J8+L8+N8+P8),0),0)</f>
        <v>0.21765662536106001</v>
      </c>
      <c r="AF8" s="59">
        <f>IF(E8="West", IF(C8="Central",('Connecting shares (%)'!$F$13/100*L8+'Connecting shares (%)'!$G$13/100*N8+'Connecting shares (%)'!$H$13/100*P8)/1000000,0),0)</f>
        <v>0</v>
      </c>
      <c r="AG8" s="61">
        <f>IF(E8="west", IF(C8="Central",D8*'Connecting shares (%)'!$M$16*(L8+N8+P8)/(F8+H8+J8+L8+N8+P8),0),0)</f>
        <v>0</v>
      </c>
      <c r="AH8" s="1">
        <f>IF(E8="West", IF(C8="Decentral",('Connecting shares (%)'!$F$17/100*L8+'Connecting shares (%)'!$G$17/100*N8+'Connecting shares (%)'!$H$17/100*P8)/1000000,0),0)</f>
        <v>0</v>
      </c>
      <c r="AI8" s="61">
        <f>IF(E8="west", IF(C8="Decentral",D8*'Connecting shares (%)'!$M$16*(L8+N8+P8)/(F8+H8+J8+L8+N8+P8),0),0)</f>
        <v>0</v>
      </c>
      <c r="AK8" s="1">
        <f t="shared" si="0"/>
        <v>0</v>
      </c>
      <c r="AL8" s="1">
        <f t="shared" si="1"/>
        <v>0</v>
      </c>
      <c r="AM8" s="1">
        <f t="shared" si="2"/>
        <v>0</v>
      </c>
      <c r="AN8" s="1">
        <f t="shared" si="3"/>
        <v>0</v>
      </c>
      <c r="AO8" s="1">
        <f t="shared" si="4"/>
        <v>0</v>
      </c>
      <c r="AP8" s="1">
        <f t="shared" si="5"/>
        <v>0</v>
      </c>
      <c r="AQ8" s="1">
        <f t="shared" si="6"/>
        <v>3.7523180000000003E-2</v>
      </c>
      <c r="AR8" s="1">
        <f t="shared" si="7"/>
        <v>0.21765662536106001</v>
      </c>
    </row>
    <row r="9" spans="1:45">
      <c r="A9" s="1">
        <v>8</v>
      </c>
      <c r="B9" s="1" t="s">
        <v>723</v>
      </c>
      <c r="C9" s="1" t="s">
        <v>20</v>
      </c>
      <c r="D9" s="1">
        <v>7.3348652256280001E-3</v>
      </c>
      <c r="E9" s="1" t="s">
        <v>21</v>
      </c>
      <c r="F9" s="1">
        <v>10536.65</v>
      </c>
      <c r="G9" s="1">
        <v>1</v>
      </c>
      <c r="H9" s="1">
        <v>0</v>
      </c>
      <c r="I9" s="1">
        <v>0</v>
      </c>
      <c r="J9" s="1">
        <v>0</v>
      </c>
      <c r="K9" s="1">
        <v>0</v>
      </c>
      <c r="L9" s="1">
        <v>0</v>
      </c>
      <c r="M9" s="1">
        <v>0</v>
      </c>
      <c r="N9" s="1">
        <v>0</v>
      </c>
      <c r="O9" s="1">
        <v>0</v>
      </c>
      <c r="P9" s="1">
        <v>0</v>
      </c>
      <c r="Q9" s="1">
        <v>0</v>
      </c>
      <c r="R9" s="1">
        <v>581.86462783458501</v>
      </c>
      <c r="S9" s="1">
        <v>7334.8652256278501</v>
      </c>
      <c r="T9" s="59">
        <f>IF(E9="East", IF(C9="Central",('Connecting shares (%)'!$F$3/100*F9+'Connecting shares (%)'!$G$3/100*H9+'Connecting shares (%)'!$H$3/100*J9)/1000000,0),0)</f>
        <v>0</v>
      </c>
      <c r="U9" s="59">
        <f>IF(E9="East", IF(C9="Central",D9*'Connecting shares (%)'!$M$16*(F9+H9+J9)/(F9+H9+J9+L9+N9+P9),0),0)</f>
        <v>0</v>
      </c>
      <c r="V9" s="59">
        <f>IF(E9="East", IF(C9="Decentral",('Connecting shares (%)'!$F$7/100*F9+'Connecting shares (%)'!$G$7/100*H9+'Connecting shares (%)'!$H$7/100*J9)/1000000,0),0)</f>
        <v>0</v>
      </c>
      <c r="W9" s="61">
        <f>IF(E9="East", IF(C9="Decentral",D9*'Connecting shares (%)'!$M$16*(F9+H9+J9)/(F9+H9+J9+L9+N9+P9),0),0)</f>
        <v>0</v>
      </c>
      <c r="X9" s="59">
        <f>IF(E9="East", IF(C9="Central",('Connecting shares (%)'!$F$5/100*L9+'Connecting shares (%)'!$G$5/100*N9+'Connecting shares (%)'!$H$5/100*P9)/1000000,0),0)</f>
        <v>0</v>
      </c>
      <c r="Y9" s="61">
        <f>IF(E9="East", IF(C9="Central",D9*'Connecting shares (%)'!$M$16*(L9+N9+P9)/(F9+H9+J9+L9+N9+P9),0),0)</f>
        <v>0</v>
      </c>
      <c r="Z9" s="1">
        <f>IF(E9="East", IF(C9="Decentral",('Connecting shares (%)'!$F$9/100*L9+'Connecting shares (%)'!$G$9/100*N9+'Connecting shares (%)'!$H$9/100*P9)/1000000,0),0)</f>
        <v>0</v>
      </c>
      <c r="AA9" s="61">
        <f>IF(E9="East", IF(C9="Decentral",D9*'Connecting shares (%)'!$M$16*(L9+N9+P9)/(F9+H9+J9+L9+N9+P9),0),0)</f>
        <v>0</v>
      </c>
      <c r="AB9" s="59">
        <f>IF(E9="West", IF(C9="Central",('Connecting shares (%)'!$F$11/100*F9+'Connecting shares (%)'!$G$11/100*H9+'Connecting shares (%)'!$H$11/100*J9)/1000000,0),0)</f>
        <v>1.053665E-2</v>
      </c>
      <c r="AC9" s="62">
        <f>IF(E9="west", IF(C9="Central",D9*'Connecting shares (%)'!$M$16*(F9+H9+J9)/(F9+H9+J9+L9+N9+P9),0),0)</f>
        <v>0.14669730451256</v>
      </c>
      <c r="AD9" s="59">
        <f>IF(E9="West", IF(C9="Decentral",('Connecting shares (%)'!$F$15/100*F9+'Connecting shares (%)'!$G$15/100*H9+'Connecting shares (%)'!$H$15/100*J9)/1000000,0),0)</f>
        <v>0</v>
      </c>
      <c r="AE9" s="61">
        <f>IF(E9="west", IF(C9="Decentral",D9*'Connecting shares (%)'!$M$16*(F9+H9+J9)/(F9+H9+J9+L9+N9+P9),0),0)</f>
        <v>0</v>
      </c>
      <c r="AF9" s="59">
        <f>IF(E9="West", IF(C9="Central",('Connecting shares (%)'!$F$13/100*L9+'Connecting shares (%)'!$G$13/100*N9+'Connecting shares (%)'!$H$13/100*P9)/1000000,0),0)</f>
        <v>0</v>
      </c>
      <c r="AG9" s="61">
        <f>IF(E9="west", IF(C9="Central",D9*'Connecting shares (%)'!$M$16*(L9+N9+P9)/(F9+H9+J9+L9+N9+P9),0),0)</f>
        <v>0</v>
      </c>
      <c r="AH9" s="1">
        <f>IF(E9="West", IF(C9="Decentral",('Connecting shares (%)'!$F$17/100*L9+'Connecting shares (%)'!$G$17/100*N9+'Connecting shares (%)'!$H$17/100*P9)/1000000,0),0)</f>
        <v>0</v>
      </c>
      <c r="AI9" s="61">
        <f>IF(E9="west", IF(C9="Decentral",D9*'Connecting shares (%)'!$M$16*(L9+N9+P9)/(F9+H9+J9+L9+N9+P9),0),0)</f>
        <v>0</v>
      </c>
      <c r="AK9" s="1">
        <f t="shared" si="0"/>
        <v>0</v>
      </c>
      <c r="AL9" s="1">
        <f t="shared" si="1"/>
        <v>0</v>
      </c>
      <c r="AM9" s="1">
        <f t="shared" si="2"/>
        <v>0</v>
      </c>
      <c r="AN9" s="1">
        <f t="shared" si="3"/>
        <v>0</v>
      </c>
      <c r="AO9" s="1">
        <f t="shared" si="4"/>
        <v>1.053665E-2</v>
      </c>
      <c r="AP9" s="1">
        <f t="shared" si="5"/>
        <v>0.14669730451256</v>
      </c>
      <c r="AQ9" s="1">
        <f t="shared" si="6"/>
        <v>0</v>
      </c>
      <c r="AR9" s="1">
        <f t="shared" si="7"/>
        <v>0</v>
      </c>
    </row>
    <row r="10" spans="1:45">
      <c r="A10" s="1">
        <v>9</v>
      </c>
      <c r="B10" s="1" t="s">
        <v>603</v>
      </c>
      <c r="C10" s="1" t="s">
        <v>19</v>
      </c>
      <c r="D10" s="1">
        <v>3.306535463374E-3</v>
      </c>
      <c r="E10" s="1" t="s">
        <v>21</v>
      </c>
      <c r="F10" s="1">
        <v>11672.219999999899</v>
      </c>
      <c r="G10" s="1">
        <v>1</v>
      </c>
      <c r="H10" s="1">
        <v>0</v>
      </c>
      <c r="I10" s="1">
        <v>0</v>
      </c>
      <c r="J10" s="1">
        <v>0</v>
      </c>
      <c r="K10" s="1">
        <v>0</v>
      </c>
      <c r="L10" s="1">
        <v>0</v>
      </c>
      <c r="M10" s="1">
        <v>0</v>
      </c>
      <c r="N10" s="1">
        <v>0</v>
      </c>
      <c r="O10" s="1">
        <v>0</v>
      </c>
      <c r="P10" s="1">
        <v>0</v>
      </c>
      <c r="Q10" s="1">
        <v>0</v>
      </c>
      <c r="R10" s="1">
        <v>463.68889091774503</v>
      </c>
      <c r="S10" s="1">
        <v>3306.5354633740499</v>
      </c>
      <c r="T10" s="59">
        <f>IF(E10="East", IF(C10="Central",('Connecting shares (%)'!$F$3/100*F10+'Connecting shares (%)'!$G$3/100*H10+'Connecting shares (%)'!$H$3/100*J10)/1000000,0),0)</f>
        <v>0</v>
      </c>
      <c r="U10" s="59">
        <f>IF(E10="East", IF(C10="Central",D10*'Connecting shares (%)'!$M$16*(F10+H10+J10)/(F10+H10+J10+L10+N10+P10),0),0)</f>
        <v>0</v>
      </c>
      <c r="V10" s="59">
        <f>IF(E10="East", IF(C10="Decentral",('Connecting shares (%)'!$F$7/100*F10+'Connecting shares (%)'!$G$7/100*H10+'Connecting shares (%)'!$H$7/100*J10)/1000000,0),0)</f>
        <v>0</v>
      </c>
      <c r="W10" s="61">
        <f>IF(E10="East", IF(C10="Decentral",D10*'Connecting shares (%)'!$M$16*(F10+H10+J10)/(F10+H10+J10+L10+N10+P10),0),0)</f>
        <v>0</v>
      </c>
      <c r="X10" s="59">
        <f>IF(E10="East", IF(C10="Central",('Connecting shares (%)'!$F$5/100*L10+'Connecting shares (%)'!$G$5/100*N10+'Connecting shares (%)'!$H$5/100*P10)/1000000,0),0)</f>
        <v>0</v>
      </c>
      <c r="Y10" s="61">
        <f>IF(E10="East", IF(C10="Central",D10*'Connecting shares (%)'!$M$16*(L10+N10+P10)/(F10+H10+J10+L10+N10+P10),0),0)</f>
        <v>0</v>
      </c>
      <c r="Z10" s="1">
        <f>IF(E10="East", IF(C10="Decentral",('Connecting shares (%)'!$F$9/100*L10+'Connecting shares (%)'!$G$9/100*N10+'Connecting shares (%)'!$H$9/100*P10)/1000000,0),0)</f>
        <v>0</v>
      </c>
      <c r="AA10" s="61">
        <f>IF(E10="East", IF(C10="Decentral",D10*'Connecting shares (%)'!$M$16*(L10+N10+P10)/(F10+H10+J10+L10+N10+P10),0),0)</f>
        <v>0</v>
      </c>
      <c r="AB10" s="59">
        <f>IF(E10="West", IF(C10="Central",('Connecting shares (%)'!$F$11/100*F10+'Connecting shares (%)'!$G$11/100*H10+'Connecting shares (%)'!$H$11/100*J10)/1000000,0),0)</f>
        <v>0</v>
      </c>
      <c r="AC10" s="62">
        <f>IF(E10="west", IF(C10="Central",D10*'Connecting shares (%)'!$M$16*(F10+H10+J10)/(F10+H10+J10+L10+N10+P10),0),0)</f>
        <v>0</v>
      </c>
      <c r="AD10" s="59">
        <f>IF(E10="West", IF(C10="Decentral",('Connecting shares (%)'!$F$15/100*F10+'Connecting shares (%)'!$G$15/100*H10+'Connecting shares (%)'!$H$15/100*J10)/1000000,0),0)</f>
        <v>1.16722199999999E-2</v>
      </c>
      <c r="AE10" s="61">
        <f>IF(E10="west", IF(C10="Decentral",D10*'Connecting shares (%)'!$M$16*(F10+H10+J10)/(F10+H10+J10+L10+N10+P10),0),0)</f>
        <v>6.6130709267479992E-2</v>
      </c>
      <c r="AF10" s="59">
        <f>IF(E10="West", IF(C10="Central",('Connecting shares (%)'!$F$13/100*L10+'Connecting shares (%)'!$G$13/100*N10+'Connecting shares (%)'!$H$13/100*P10)/1000000,0),0)</f>
        <v>0</v>
      </c>
      <c r="AG10" s="61">
        <f>IF(E10="west", IF(C10="Central",D10*'Connecting shares (%)'!$M$16*(L10+N10+P10)/(F10+H10+J10+L10+N10+P10),0),0)</f>
        <v>0</v>
      </c>
      <c r="AH10" s="1">
        <f>IF(E10="West", IF(C10="Decentral",('Connecting shares (%)'!$F$17/100*L10+'Connecting shares (%)'!$G$17/100*N10+'Connecting shares (%)'!$H$17/100*P10)/1000000,0),0)</f>
        <v>0</v>
      </c>
      <c r="AI10" s="61">
        <f>IF(E10="west", IF(C10="Decentral",D10*'Connecting shares (%)'!$M$16*(L10+N10+P10)/(F10+H10+J10+L10+N10+P10),0),0)</f>
        <v>0</v>
      </c>
      <c r="AK10" s="1">
        <f t="shared" si="0"/>
        <v>0</v>
      </c>
      <c r="AL10" s="1">
        <f t="shared" si="1"/>
        <v>0</v>
      </c>
      <c r="AM10" s="1">
        <f t="shared" si="2"/>
        <v>0</v>
      </c>
      <c r="AN10" s="1">
        <f t="shared" si="3"/>
        <v>0</v>
      </c>
      <c r="AO10" s="1">
        <f t="shared" si="4"/>
        <v>0</v>
      </c>
      <c r="AP10" s="1">
        <f t="shared" si="5"/>
        <v>0</v>
      </c>
      <c r="AQ10" s="1">
        <f t="shared" si="6"/>
        <v>1.16722199999999E-2</v>
      </c>
      <c r="AR10" s="1">
        <f t="shared" si="7"/>
        <v>6.6130709267479992E-2</v>
      </c>
    </row>
    <row r="11" spans="1:45">
      <c r="A11" s="1">
        <v>10</v>
      </c>
      <c r="B11" s="1" t="s">
        <v>795</v>
      </c>
      <c r="C11" s="1" t="s">
        <v>20</v>
      </c>
      <c r="D11" s="1">
        <v>2.0564120680733999E-2</v>
      </c>
      <c r="E11" s="1" t="s">
        <v>21</v>
      </c>
      <c r="F11" s="1">
        <v>0</v>
      </c>
      <c r="G11" s="1">
        <v>0</v>
      </c>
      <c r="H11" s="1">
        <v>0</v>
      </c>
      <c r="I11" s="1">
        <v>0</v>
      </c>
      <c r="J11" s="1">
        <v>0</v>
      </c>
      <c r="K11" s="1">
        <v>0</v>
      </c>
      <c r="L11" s="1">
        <v>0</v>
      </c>
      <c r="M11" s="1">
        <v>0</v>
      </c>
      <c r="N11" s="1">
        <v>0</v>
      </c>
      <c r="O11" s="1">
        <v>0</v>
      </c>
      <c r="P11" s="1">
        <v>0</v>
      </c>
      <c r="Q11" s="1">
        <v>0</v>
      </c>
      <c r="R11" s="1">
        <v>889.68823089116495</v>
      </c>
      <c r="S11" s="1">
        <v>20564.1206807337</v>
      </c>
      <c r="T11" s="59">
        <f>IF(E11="East", IF(C11="Central",('Connecting shares (%)'!$F$3/100*F11+'Connecting shares (%)'!$G$3/100*H11+'Connecting shares (%)'!$H$3/100*J11)/1000000,0),0)</f>
        <v>0</v>
      </c>
      <c r="U11" s="59">
        <f>IF(E11="East", IF(C11="Central",D11*'Connecting shares (%)'!$M$16*(F11+H11+J11)/(F11+H11+J11+L11+N11+P11),0),0)</f>
        <v>0</v>
      </c>
      <c r="V11" s="59">
        <f>IF(E11="East", IF(C11="Decentral",('Connecting shares (%)'!$F$7/100*F11+'Connecting shares (%)'!$G$7/100*H11+'Connecting shares (%)'!$H$7/100*J11)/1000000,0),0)</f>
        <v>0</v>
      </c>
      <c r="W11" s="61">
        <f>IF(E11="East", IF(C11="Decentral",D11*'Connecting shares (%)'!$M$16*(F11+H11+J11)/(F11+H11+J11+L11+N11+P11),0),0)</f>
        <v>0</v>
      </c>
      <c r="X11" s="59">
        <f>IF(E11="East", IF(C11="Central",('Connecting shares (%)'!$F$5/100*L11+'Connecting shares (%)'!$G$5/100*N11+'Connecting shares (%)'!$H$5/100*P11)/1000000,0),0)</f>
        <v>0</v>
      </c>
      <c r="Y11" s="61">
        <f>IF(E11="East", IF(C11="Central",D11*'Connecting shares (%)'!$M$16*(L11+N11+P11)/(F11+H11+J11+L11+N11+P11),0),0)</f>
        <v>0</v>
      </c>
      <c r="Z11" s="1">
        <f>IF(E11="East", IF(C11="Decentral",('Connecting shares (%)'!$F$9/100*L11+'Connecting shares (%)'!$G$9/100*N11+'Connecting shares (%)'!$H$9/100*P11)/1000000,0),0)</f>
        <v>0</v>
      </c>
      <c r="AA11" s="61">
        <f>IF(E11="East", IF(C11="Decentral",D11*'Connecting shares (%)'!$M$16*(L11+N11+P11)/(F11+H11+J11+L11+N11+P11),0),0)</f>
        <v>0</v>
      </c>
      <c r="AB11" s="59">
        <f>IF(E11="West", IF(C11="Central",('Connecting shares (%)'!$F$11/100*F11+'Connecting shares (%)'!$G$11/100*H11+'Connecting shares (%)'!$H$11/100*J11)/1000000,0),0)</f>
        <v>0</v>
      </c>
      <c r="AC11" s="62" t="e">
        <f>IF(E11="west", IF(C11="Central",D11*'Connecting shares (%)'!$M$16*(F11+H11+J11)/(F11+H11+J11+L11+N11+P11),0),0)</f>
        <v>#DIV/0!</v>
      </c>
      <c r="AD11" s="59">
        <f>IF(E11="West", IF(C11="Decentral",('Connecting shares (%)'!$F$15/100*F11+'Connecting shares (%)'!$G$15/100*H11+'Connecting shares (%)'!$H$15/100*J11)/1000000,0),0)</f>
        <v>0</v>
      </c>
      <c r="AE11" s="61">
        <f>IF(E11="west", IF(C11="Decentral",D11*'Connecting shares (%)'!$M$16*(F11+H11+J11)/(F11+H11+J11+L11+N11+P11),0),0)</f>
        <v>0</v>
      </c>
      <c r="AF11" s="59">
        <f>IF(E11="West", IF(C11="Central",('Connecting shares (%)'!$F$13/100*L11+'Connecting shares (%)'!$G$13/100*N11+'Connecting shares (%)'!$H$13/100*P11)/1000000,0),0)</f>
        <v>0</v>
      </c>
      <c r="AG11" s="61" t="e">
        <f>IF(E11="west", IF(C11="Central",D11*'Connecting shares (%)'!$M$16*(L11+N11+P11)/(F11+H11+J11+L11+N11+P11),0),0)</f>
        <v>#DIV/0!</v>
      </c>
      <c r="AH11" s="1">
        <f>IF(E11="West", IF(C11="Decentral",('Connecting shares (%)'!$F$17/100*L11+'Connecting shares (%)'!$G$17/100*N11+'Connecting shares (%)'!$H$17/100*P11)/1000000,0),0)</f>
        <v>0</v>
      </c>
      <c r="AI11" s="61">
        <f>IF(E11="west", IF(C11="Decentral",D11*'Connecting shares (%)'!$M$16*(L11+N11+P11)/(F11+H11+J11+L11+N11+P11),0),0)</f>
        <v>0</v>
      </c>
      <c r="AK11" s="1">
        <f t="shared" si="0"/>
        <v>0</v>
      </c>
      <c r="AL11" s="1">
        <f t="shared" si="1"/>
        <v>0</v>
      </c>
      <c r="AM11" s="1">
        <f t="shared" si="2"/>
        <v>0</v>
      </c>
      <c r="AN11" s="1">
        <f t="shared" si="3"/>
        <v>0</v>
      </c>
      <c r="AO11" s="1">
        <f t="shared" si="4"/>
        <v>0</v>
      </c>
      <c r="AP11" s="1" t="e">
        <f t="shared" si="5"/>
        <v>#DIV/0!</v>
      </c>
      <c r="AQ11" s="1">
        <f t="shared" si="6"/>
        <v>0</v>
      </c>
      <c r="AR11" s="1">
        <f t="shared" si="7"/>
        <v>0</v>
      </c>
    </row>
    <row r="12" spans="1:45">
      <c r="A12" s="1">
        <v>11</v>
      </c>
      <c r="B12" s="1" t="s">
        <v>546</v>
      </c>
      <c r="C12" s="1" t="s">
        <v>19</v>
      </c>
      <c r="D12" s="1">
        <v>1.2238616477587999E-2</v>
      </c>
      <c r="E12" s="1" t="s">
        <v>22</v>
      </c>
      <c r="F12" s="1">
        <v>46874.98</v>
      </c>
      <c r="G12" s="1">
        <v>3</v>
      </c>
      <c r="H12" s="1">
        <v>0</v>
      </c>
      <c r="I12" s="1">
        <v>0</v>
      </c>
      <c r="J12" s="1">
        <v>0</v>
      </c>
      <c r="K12" s="1">
        <v>0</v>
      </c>
      <c r="L12" s="1">
        <v>0</v>
      </c>
      <c r="M12" s="1">
        <v>0</v>
      </c>
      <c r="N12" s="1">
        <v>0</v>
      </c>
      <c r="O12" s="1">
        <v>0</v>
      </c>
      <c r="P12" s="1">
        <v>0</v>
      </c>
      <c r="Q12" s="1">
        <v>0</v>
      </c>
      <c r="R12" s="1">
        <v>1128.90860311917</v>
      </c>
      <c r="S12" s="1">
        <v>12238.616477588201</v>
      </c>
      <c r="T12" s="59">
        <f>IF(E12="East", IF(C12="Central",('Connecting shares (%)'!$F$3/100*F12+'Connecting shares (%)'!$G$3/100*H12+'Connecting shares (%)'!$H$3/100*J12)/1000000,0),0)</f>
        <v>0</v>
      </c>
      <c r="U12" s="59">
        <f>IF(E12="East", IF(C12="Central",D12*'Connecting shares (%)'!$M$16*(F12+H12+J12)/(F12+H12+J12+L12+N12+P12),0),0)</f>
        <v>0</v>
      </c>
      <c r="V12" s="59">
        <f>IF(E12="East", IF(C12="Decentral",('Connecting shares (%)'!$F$7/100*F12+'Connecting shares (%)'!$G$7/100*H12+'Connecting shares (%)'!$H$7/100*J12)/1000000,0),0)</f>
        <v>4.6874980000000004E-2</v>
      </c>
      <c r="W12" s="61">
        <f>IF(E12="East", IF(C12="Decentral",D12*'Connecting shares (%)'!$M$16*(F12+H12+J12)/(F12+H12+J12+L12+N12+P12),0),0)</f>
        <v>0.24477232955175998</v>
      </c>
      <c r="X12" s="59">
        <f>IF(E12="East", IF(C12="Central",('Connecting shares (%)'!$F$5/100*L12+'Connecting shares (%)'!$G$5/100*N12+'Connecting shares (%)'!$H$5/100*P12)/1000000,0),0)</f>
        <v>0</v>
      </c>
      <c r="Y12" s="61">
        <f>IF(E12="East", IF(C12="Central",D12*'Connecting shares (%)'!$M$16*(L12+N12+P12)/(F12+H12+J12+L12+N12+P12),0),0)</f>
        <v>0</v>
      </c>
      <c r="Z12" s="1">
        <f>IF(E12="East", IF(C12="Decentral",('Connecting shares (%)'!$F$9/100*L12+'Connecting shares (%)'!$G$9/100*N12+'Connecting shares (%)'!$H$9/100*P12)/1000000,0),0)</f>
        <v>0</v>
      </c>
      <c r="AA12" s="61">
        <f>IF(E12="East", IF(C12="Decentral",D12*'Connecting shares (%)'!$M$16*(L12+N12+P12)/(F12+H12+J12+L12+N12+P12),0),0)</f>
        <v>0</v>
      </c>
      <c r="AB12" s="59">
        <f>IF(E12="West", IF(C12="Central",('Connecting shares (%)'!$F$11/100*F12+'Connecting shares (%)'!$G$11/100*H12+'Connecting shares (%)'!$H$11/100*J12)/1000000,0),0)</f>
        <v>0</v>
      </c>
      <c r="AC12" s="62">
        <f>IF(E12="west", IF(C12="Central",D12*'Connecting shares (%)'!$M$16*(F12+H12+J12)/(F12+H12+J12+L12+N12+P12),0),0)</f>
        <v>0</v>
      </c>
      <c r="AD12" s="59">
        <f>IF(E12="West", IF(C12="Decentral",('Connecting shares (%)'!$F$15/100*F12+'Connecting shares (%)'!$G$15/100*H12+'Connecting shares (%)'!$H$15/100*J12)/1000000,0),0)</f>
        <v>0</v>
      </c>
      <c r="AE12" s="61">
        <f>IF(E12="west", IF(C12="Decentral",D12*'Connecting shares (%)'!$M$16*(F12+H12+J12)/(F12+H12+J12+L12+N12+P12),0),0)</f>
        <v>0</v>
      </c>
      <c r="AF12" s="59">
        <f>IF(E12="West", IF(C12="Central",('Connecting shares (%)'!$F$13/100*L12+'Connecting shares (%)'!$G$13/100*N12+'Connecting shares (%)'!$H$13/100*P12)/1000000,0),0)</f>
        <v>0</v>
      </c>
      <c r="AG12" s="61">
        <f>IF(E12="west", IF(C12="Central",D12*'Connecting shares (%)'!$M$16*(L12+N12+P12)/(F12+H12+J12+L12+N12+P12),0),0)</f>
        <v>0</v>
      </c>
      <c r="AH12" s="1">
        <f>IF(E12="West", IF(C12="Decentral",('Connecting shares (%)'!$F$17/100*L12+'Connecting shares (%)'!$G$17/100*N12+'Connecting shares (%)'!$H$17/100*P12)/1000000,0),0)</f>
        <v>0</v>
      </c>
      <c r="AI12" s="61">
        <f>IF(E12="west", IF(C12="Decentral",D12*'Connecting shares (%)'!$M$16*(L12+N12+P12)/(F12+H12+J12+L12+N12+P12),0),0)</f>
        <v>0</v>
      </c>
      <c r="AK12" s="1">
        <f t="shared" si="0"/>
        <v>0</v>
      </c>
      <c r="AL12" s="1">
        <f t="shared" si="1"/>
        <v>0</v>
      </c>
      <c r="AM12" s="1">
        <f t="shared" si="2"/>
        <v>4.6874980000000004E-2</v>
      </c>
      <c r="AN12" s="1">
        <f t="shared" si="3"/>
        <v>0.24477232955175998</v>
      </c>
      <c r="AO12" s="1">
        <f t="shared" si="4"/>
        <v>0</v>
      </c>
      <c r="AP12" s="1">
        <f t="shared" si="5"/>
        <v>0</v>
      </c>
      <c r="AQ12" s="1">
        <f t="shared" si="6"/>
        <v>0</v>
      </c>
      <c r="AR12" s="1">
        <f t="shared" si="7"/>
        <v>0</v>
      </c>
    </row>
    <row r="13" spans="1:45">
      <c r="A13" s="1">
        <v>12</v>
      </c>
      <c r="B13" s="1" t="s">
        <v>650</v>
      </c>
      <c r="C13" s="1" t="s">
        <v>19</v>
      </c>
      <c r="D13" s="1">
        <v>3.7125765933124E-2</v>
      </c>
      <c r="E13" s="1" t="s">
        <v>22</v>
      </c>
      <c r="F13" s="1">
        <v>81316.149999999907</v>
      </c>
      <c r="G13" s="1">
        <v>4</v>
      </c>
      <c r="H13" s="1">
        <v>0</v>
      </c>
      <c r="I13" s="1">
        <v>0</v>
      </c>
      <c r="J13" s="1">
        <v>0</v>
      </c>
      <c r="K13" s="1">
        <v>0</v>
      </c>
      <c r="L13" s="1">
        <v>0</v>
      </c>
      <c r="M13" s="1">
        <v>0</v>
      </c>
      <c r="N13" s="1">
        <v>0</v>
      </c>
      <c r="O13" s="1">
        <v>0</v>
      </c>
      <c r="P13" s="1">
        <v>0</v>
      </c>
      <c r="Q13" s="1">
        <v>0</v>
      </c>
      <c r="R13" s="1">
        <v>1303.73091603388</v>
      </c>
      <c r="S13" s="1">
        <v>37125.765933123803</v>
      </c>
      <c r="T13" s="59">
        <f>IF(E13="East", IF(C13="Central",('Connecting shares (%)'!$F$3/100*F13+'Connecting shares (%)'!$G$3/100*H13+'Connecting shares (%)'!$H$3/100*J13)/1000000,0),0)</f>
        <v>0</v>
      </c>
      <c r="U13" s="59">
        <f>IF(E13="East", IF(C13="Central",D13*'Connecting shares (%)'!$M$16*(F13+H13+J13)/(F13+H13+J13+L13+N13+P13),0),0)</f>
        <v>0</v>
      </c>
      <c r="V13" s="59">
        <f>IF(E13="East", IF(C13="Decentral",('Connecting shares (%)'!$F$7/100*F13+'Connecting shares (%)'!$G$7/100*H13+'Connecting shares (%)'!$H$7/100*J13)/1000000,0),0)</f>
        <v>8.1316149999999907E-2</v>
      </c>
      <c r="W13" s="61">
        <f>IF(E13="East", IF(C13="Decentral",D13*'Connecting shares (%)'!$M$16*(F13+H13+J13)/(F13+H13+J13+L13+N13+P13),0),0)</f>
        <v>0.74251531866248</v>
      </c>
      <c r="X13" s="59">
        <f>IF(E13="East", IF(C13="Central",('Connecting shares (%)'!$F$5/100*L13+'Connecting shares (%)'!$G$5/100*N13+'Connecting shares (%)'!$H$5/100*P13)/1000000,0),0)</f>
        <v>0</v>
      </c>
      <c r="Y13" s="61">
        <f>IF(E13="East", IF(C13="Central",D13*'Connecting shares (%)'!$M$16*(L13+N13+P13)/(F13+H13+J13+L13+N13+P13),0),0)</f>
        <v>0</v>
      </c>
      <c r="Z13" s="1">
        <f>IF(E13="East", IF(C13="Decentral",('Connecting shares (%)'!$F$9/100*L13+'Connecting shares (%)'!$G$9/100*N13+'Connecting shares (%)'!$H$9/100*P13)/1000000,0),0)</f>
        <v>0</v>
      </c>
      <c r="AA13" s="61">
        <f>IF(E13="East", IF(C13="Decentral",D13*'Connecting shares (%)'!$M$16*(L13+N13+P13)/(F13+H13+J13+L13+N13+P13),0),0)</f>
        <v>0</v>
      </c>
      <c r="AB13" s="59">
        <f>IF(E13="West", IF(C13="Central",('Connecting shares (%)'!$F$11/100*F13+'Connecting shares (%)'!$G$11/100*H13+'Connecting shares (%)'!$H$11/100*J13)/1000000,0),0)</f>
        <v>0</v>
      </c>
      <c r="AC13" s="62">
        <f>IF(E13="west", IF(C13="Central",D13*'Connecting shares (%)'!$M$16*(F13+H13+J13)/(F13+H13+J13+L13+N13+P13),0),0)</f>
        <v>0</v>
      </c>
      <c r="AD13" s="59">
        <f>IF(E13="West", IF(C13="Decentral",('Connecting shares (%)'!$F$15/100*F13+'Connecting shares (%)'!$G$15/100*H13+'Connecting shares (%)'!$H$15/100*J13)/1000000,0),0)</f>
        <v>0</v>
      </c>
      <c r="AE13" s="61">
        <f>IF(E13="west", IF(C13="Decentral",D13*'Connecting shares (%)'!$M$16*(F13+H13+J13)/(F13+H13+J13+L13+N13+P13),0),0)</f>
        <v>0</v>
      </c>
      <c r="AF13" s="59">
        <f>IF(E13="West", IF(C13="Central",('Connecting shares (%)'!$F$13/100*L13+'Connecting shares (%)'!$G$13/100*N13+'Connecting shares (%)'!$H$13/100*P13)/1000000,0),0)</f>
        <v>0</v>
      </c>
      <c r="AG13" s="61">
        <f>IF(E13="west", IF(C13="Central",D13*'Connecting shares (%)'!$M$16*(L13+N13+P13)/(F13+H13+J13+L13+N13+P13),0),0)</f>
        <v>0</v>
      </c>
      <c r="AH13" s="1">
        <f>IF(E13="West", IF(C13="Decentral",('Connecting shares (%)'!$F$17/100*L13+'Connecting shares (%)'!$G$17/100*N13+'Connecting shares (%)'!$H$17/100*P13)/1000000,0),0)</f>
        <v>0</v>
      </c>
      <c r="AI13" s="61">
        <f>IF(E13="west", IF(C13="Decentral",D13*'Connecting shares (%)'!$M$16*(L13+N13+P13)/(F13+H13+J13+L13+N13+P13),0),0)</f>
        <v>0</v>
      </c>
      <c r="AK13" s="1">
        <f t="shared" si="0"/>
        <v>0</v>
      </c>
      <c r="AL13" s="1">
        <f t="shared" si="1"/>
        <v>0</v>
      </c>
      <c r="AM13" s="1">
        <f t="shared" si="2"/>
        <v>8.1316149999999907E-2</v>
      </c>
      <c r="AN13" s="1">
        <f t="shared" si="3"/>
        <v>0.74251531866248</v>
      </c>
      <c r="AO13" s="1">
        <f t="shared" si="4"/>
        <v>0</v>
      </c>
      <c r="AP13" s="1">
        <f t="shared" si="5"/>
        <v>0</v>
      </c>
      <c r="AQ13" s="1">
        <f t="shared" si="6"/>
        <v>0</v>
      </c>
      <c r="AR13" s="1">
        <f t="shared" si="7"/>
        <v>0</v>
      </c>
    </row>
    <row r="14" spans="1:45">
      <c r="A14" s="1">
        <v>13</v>
      </c>
      <c r="B14" s="1" t="s">
        <v>138</v>
      </c>
      <c r="C14" s="1" t="s">
        <v>19</v>
      </c>
      <c r="D14" s="1">
        <v>1.222646003002E-2</v>
      </c>
      <c r="E14" s="1" t="s">
        <v>22</v>
      </c>
      <c r="F14" s="1">
        <v>0</v>
      </c>
      <c r="G14" s="1">
        <v>0</v>
      </c>
      <c r="H14" s="1">
        <v>0</v>
      </c>
      <c r="I14" s="1">
        <v>0</v>
      </c>
      <c r="J14" s="1">
        <v>0</v>
      </c>
      <c r="K14" s="1">
        <v>0</v>
      </c>
      <c r="L14" s="1">
        <v>0</v>
      </c>
      <c r="M14" s="1">
        <v>0</v>
      </c>
      <c r="N14" s="1">
        <v>0</v>
      </c>
      <c r="O14" s="1">
        <v>0</v>
      </c>
      <c r="P14" s="1">
        <v>0</v>
      </c>
      <c r="Q14" s="1">
        <v>0</v>
      </c>
      <c r="R14" s="1">
        <v>838.86573588810302</v>
      </c>
      <c r="S14" s="1">
        <v>12226.4600300196</v>
      </c>
      <c r="T14" s="59">
        <f>IF(E14="East", IF(C14="Central",('Connecting shares (%)'!$F$3/100*F14+'Connecting shares (%)'!$G$3/100*H14+'Connecting shares (%)'!$H$3/100*J14)/1000000,0),0)</f>
        <v>0</v>
      </c>
      <c r="U14" s="59">
        <f>IF(E14="East", IF(C14="Central",D14*'Connecting shares (%)'!$M$16*(F14+H14+J14)/(F14+H14+J14+L14+N14+P14),0),0)</f>
        <v>0</v>
      </c>
      <c r="V14" s="59">
        <f>IF(E14="East", IF(C14="Decentral",('Connecting shares (%)'!$F$7/100*F14+'Connecting shares (%)'!$G$7/100*H14+'Connecting shares (%)'!$H$7/100*J14)/1000000,0),0)</f>
        <v>0</v>
      </c>
      <c r="W14" s="61" t="e">
        <f>IF(E14="East", IF(C14="Decentral",D14*'Connecting shares (%)'!$M$16*(F14+H14+J14)/(F14+H14+J14+L14+N14+P14),0),0)</f>
        <v>#DIV/0!</v>
      </c>
      <c r="X14" s="59">
        <f>IF(E14="East", IF(C14="Central",('Connecting shares (%)'!$F$5/100*L14+'Connecting shares (%)'!$G$5/100*N14+'Connecting shares (%)'!$H$5/100*P14)/1000000,0),0)</f>
        <v>0</v>
      </c>
      <c r="Y14" s="61">
        <f>IF(E14="East", IF(C14="Central",D14*'Connecting shares (%)'!$M$16*(L14+N14+P14)/(F14+H14+J14+L14+N14+P14),0),0)</f>
        <v>0</v>
      </c>
      <c r="Z14" s="1">
        <f>IF(E14="East", IF(C14="Decentral",('Connecting shares (%)'!$F$9/100*L14+'Connecting shares (%)'!$G$9/100*N14+'Connecting shares (%)'!$H$9/100*P14)/1000000,0),0)</f>
        <v>0</v>
      </c>
      <c r="AA14" s="61" t="e">
        <f>IF(E14="East", IF(C14="Decentral",D14*'Connecting shares (%)'!$M$16*(L14+N14+P14)/(F14+H14+J14+L14+N14+P14),0),0)</f>
        <v>#DIV/0!</v>
      </c>
      <c r="AB14" s="59">
        <f>IF(E14="West", IF(C14="Central",('Connecting shares (%)'!$F$11/100*F14+'Connecting shares (%)'!$G$11/100*H14+'Connecting shares (%)'!$H$11/100*J14)/1000000,0),0)</f>
        <v>0</v>
      </c>
      <c r="AC14" s="62">
        <f>IF(E14="west", IF(C14="Central",D14*'Connecting shares (%)'!$M$16*(F14+H14+J14)/(F14+H14+J14+L14+N14+P14),0),0)</f>
        <v>0</v>
      </c>
      <c r="AD14" s="59">
        <f>IF(E14="West", IF(C14="Decentral",('Connecting shares (%)'!$F$15/100*F14+'Connecting shares (%)'!$G$15/100*H14+'Connecting shares (%)'!$H$15/100*J14)/1000000,0),0)</f>
        <v>0</v>
      </c>
      <c r="AE14" s="61">
        <f>IF(E14="west", IF(C14="Decentral",D14*'Connecting shares (%)'!$M$16*(F14+H14+J14)/(F14+H14+J14+L14+N14+P14),0),0)</f>
        <v>0</v>
      </c>
      <c r="AF14" s="59">
        <f>IF(E14="West", IF(C14="Central",('Connecting shares (%)'!$F$13/100*L14+'Connecting shares (%)'!$G$13/100*N14+'Connecting shares (%)'!$H$13/100*P14)/1000000,0),0)</f>
        <v>0</v>
      </c>
      <c r="AG14" s="61">
        <f>IF(E14="west", IF(C14="Central",D14*'Connecting shares (%)'!$M$16*(L14+N14+P14)/(F14+H14+J14+L14+N14+P14),0),0)</f>
        <v>0</v>
      </c>
      <c r="AH14" s="1">
        <f>IF(E14="West", IF(C14="Decentral",('Connecting shares (%)'!$F$17/100*L14+'Connecting shares (%)'!$G$17/100*N14+'Connecting shares (%)'!$H$17/100*P14)/1000000,0),0)</f>
        <v>0</v>
      </c>
      <c r="AI14" s="61">
        <f>IF(E14="west", IF(C14="Decentral",D14*'Connecting shares (%)'!$M$16*(L14+N14+P14)/(F14+H14+J14+L14+N14+P14),0),0)</f>
        <v>0</v>
      </c>
      <c r="AK14" s="1">
        <f t="shared" si="0"/>
        <v>0</v>
      </c>
      <c r="AL14" s="1">
        <f t="shared" si="1"/>
        <v>0</v>
      </c>
      <c r="AM14" s="1">
        <f t="shared" si="2"/>
        <v>0</v>
      </c>
      <c r="AN14" s="1" t="e">
        <f t="shared" si="3"/>
        <v>#DIV/0!</v>
      </c>
      <c r="AO14" s="1">
        <f t="shared" si="4"/>
        <v>0</v>
      </c>
      <c r="AP14" s="1">
        <f t="shared" si="5"/>
        <v>0</v>
      </c>
      <c r="AQ14" s="1">
        <f t="shared" si="6"/>
        <v>0</v>
      </c>
      <c r="AR14" s="1">
        <f t="shared" si="7"/>
        <v>0</v>
      </c>
    </row>
    <row r="15" spans="1:45">
      <c r="A15" s="1">
        <v>14</v>
      </c>
      <c r="B15" s="1" t="s">
        <v>110</v>
      </c>
      <c r="C15" s="1" t="s">
        <v>19</v>
      </c>
      <c r="D15" s="1">
        <v>1.3422482101974E-2</v>
      </c>
      <c r="E15" s="1" t="s">
        <v>22</v>
      </c>
      <c r="F15" s="1">
        <v>16591.389999999901</v>
      </c>
      <c r="G15" s="1">
        <v>1</v>
      </c>
      <c r="H15" s="1">
        <v>0</v>
      </c>
      <c r="I15" s="1">
        <v>0</v>
      </c>
      <c r="J15" s="1">
        <v>0</v>
      </c>
      <c r="K15" s="1">
        <v>0</v>
      </c>
      <c r="L15" s="1">
        <v>0</v>
      </c>
      <c r="M15" s="1">
        <v>0</v>
      </c>
      <c r="N15" s="1">
        <v>0</v>
      </c>
      <c r="O15" s="1">
        <v>0</v>
      </c>
      <c r="P15" s="1">
        <v>0</v>
      </c>
      <c r="Q15" s="1">
        <v>0</v>
      </c>
      <c r="R15" s="1">
        <v>847.82762927257704</v>
      </c>
      <c r="S15" s="1">
        <v>13422.482101973599</v>
      </c>
      <c r="T15" s="59">
        <f>IF(E15="East", IF(C15="Central",('Connecting shares (%)'!$F$3/100*F15+'Connecting shares (%)'!$G$3/100*H15+'Connecting shares (%)'!$H$3/100*J15)/1000000,0),0)</f>
        <v>0</v>
      </c>
      <c r="U15" s="59">
        <f>IF(E15="East", IF(C15="Central",D15*'Connecting shares (%)'!$M$16*(F15+H15+J15)/(F15+H15+J15+L15+N15+P15),0),0)</f>
        <v>0</v>
      </c>
      <c r="V15" s="59">
        <f>IF(E15="East", IF(C15="Decentral",('Connecting shares (%)'!$F$7/100*F15+'Connecting shares (%)'!$G$7/100*H15+'Connecting shares (%)'!$H$7/100*J15)/1000000,0),0)</f>
        <v>1.65913899999999E-2</v>
      </c>
      <c r="W15" s="61">
        <f>IF(E15="East", IF(C15="Decentral",D15*'Connecting shares (%)'!$M$16*(F15+H15+J15)/(F15+H15+J15+L15+N15+P15),0),0)</f>
        <v>0.26844964203948002</v>
      </c>
      <c r="X15" s="59">
        <f>IF(E15="East", IF(C15="Central",('Connecting shares (%)'!$F$5/100*L15+'Connecting shares (%)'!$G$5/100*N15+'Connecting shares (%)'!$H$5/100*P15)/1000000,0),0)</f>
        <v>0</v>
      </c>
      <c r="Y15" s="61">
        <f>IF(E15="East", IF(C15="Central",D15*'Connecting shares (%)'!$M$16*(L15+N15+P15)/(F15+H15+J15+L15+N15+P15),0),0)</f>
        <v>0</v>
      </c>
      <c r="Z15" s="1">
        <f>IF(E15="East", IF(C15="Decentral",('Connecting shares (%)'!$F$9/100*L15+'Connecting shares (%)'!$G$9/100*N15+'Connecting shares (%)'!$H$9/100*P15)/1000000,0),0)</f>
        <v>0</v>
      </c>
      <c r="AA15" s="61">
        <f>IF(E15="East", IF(C15="Decentral",D15*'Connecting shares (%)'!$M$16*(L15+N15+P15)/(F15+H15+J15+L15+N15+P15),0),0)</f>
        <v>0</v>
      </c>
      <c r="AB15" s="59">
        <f>IF(E15="West", IF(C15="Central",('Connecting shares (%)'!$F$11/100*F15+'Connecting shares (%)'!$G$11/100*H15+'Connecting shares (%)'!$H$11/100*J15)/1000000,0),0)</f>
        <v>0</v>
      </c>
      <c r="AC15" s="62">
        <f>IF(E15="west", IF(C15="Central",D15*'Connecting shares (%)'!$M$16*(F15+H15+J15)/(F15+H15+J15+L15+N15+P15),0),0)</f>
        <v>0</v>
      </c>
      <c r="AD15" s="59">
        <f>IF(E15="West", IF(C15="Decentral",('Connecting shares (%)'!$F$15/100*F15+'Connecting shares (%)'!$G$15/100*H15+'Connecting shares (%)'!$H$15/100*J15)/1000000,0),0)</f>
        <v>0</v>
      </c>
      <c r="AE15" s="61">
        <f>IF(E15="west", IF(C15="Decentral",D15*'Connecting shares (%)'!$M$16*(F15+H15+J15)/(F15+H15+J15+L15+N15+P15),0),0)</f>
        <v>0</v>
      </c>
      <c r="AF15" s="59">
        <f>IF(E15="West", IF(C15="Central",('Connecting shares (%)'!$F$13/100*L15+'Connecting shares (%)'!$G$13/100*N15+'Connecting shares (%)'!$H$13/100*P15)/1000000,0),0)</f>
        <v>0</v>
      </c>
      <c r="AG15" s="61">
        <f>IF(E15="west", IF(C15="Central",D15*'Connecting shares (%)'!$M$16*(L15+N15+P15)/(F15+H15+J15+L15+N15+P15),0),0)</f>
        <v>0</v>
      </c>
      <c r="AH15" s="1">
        <f>IF(E15="West", IF(C15="Decentral",('Connecting shares (%)'!$F$17/100*L15+'Connecting shares (%)'!$G$17/100*N15+'Connecting shares (%)'!$H$17/100*P15)/1000000,0),0)</f>
        <v>0</v>
      </c>
      <c r="AI15" s="61">
        <f>IF(E15="west", IF(C15="Decentral",D15*'Connecting shares (%)'!$M$16*(L15+N15+P15)/(F15+H15+J15+L15+N15+P15),0),0)</f>
        <v>0</v>
      </c>
      <c r="AK15" s="1">
        <f t="shared" si="0"/>
        <v>0</v>
      </c>
      <c r="AL15" s="1">
        <f t="shared" si="1"/>
        <v>0</v>
      </c>
      <c r="AM15" s="1">
        <f t="shared" si="2"/>
        <v>1.65913899999999E-2</v>
      </c>
      <c r="AN15" s="1">
        <f t="shared" si="3"/>
        <v>0.26844964203948002</v>
      </c>
      <c r="AO15" s="1">
        <f t="shared" si="4"/>
        <v>0</v>
      </c>
      <c r="AP15" s="1">
        <f t="shared" si="5"/>
        <v>0</v>
      </c>
      <c r="AQ15" s="1">
        <f t="shared" si="6"/>
        <v>0</v>
      </c>
      <c r="AR15" s="1">
        <f t="shared" si="7"/>
        <v>0</v>
      </c>
    </row>
    <row r="16" spans="1:45">
      <c r="A16" s="1">
        <v>15</v>
      </c>
      <c r="B16" s="1" t="s">
        <v>157</v>
      </c>
      <c r="C16" s="1" t="s">
        <v>19</v>
      </c>
      <c r="D16" s="1">
        <v>1.3275156553158999E-2</v>
      </c>
      <c r="E16" s="1" t="s">
        <v>22</v>
      </c>
      <c r="F16" s="1">
        <v>0</v>
      </c>
      <c r="G16" s="1">
        <v>0</v>
      </c>
      <c r="H16" s="1">
        <v>0</v>
      </c>
      <c r="I16" s="1">
        <v>0</v>
      </c>
      <c r="J16" s="1">
        <v>0</v>
      </c>
      <c r="K16" s="1">
        <v>0</v>
      </c>
      <c r="L16" s="1">
        <v>0</v>
      </c>
      <c r="M16" s="1">
        <v>0</v>
      </c>
      <c r="N16" s="1">
        <v>0</v>
      </c>
      <c r="O16" s="1">
        <v>0</v>
      </c>
      <c r="P16" s="1">
        <v>0</v>
      </c>
      <c r="Q16" s="1">
        <v>0</v>
      </c>
      <c r="R16" s="1">
        <v>1387.67403653721</v>
      </c>
      <c r="S16" s="1">
        <v>13275.1565531589</v>
      </c>
      <c r="T16" s="59">
        <f>IF(E16="East", IF(C16="Central",('Connecting shares (%)'!$F$3/100*F16+'Connecting shares (%)'!$G$3/100*H16+'Connecting shares (%)'!$H$3/100*J16)/1000000,0),0)</f>
        <v>0</v>
      </c>
      <c r="U16" s="59">
        <f>IF(E16="East", IF(C16="Central",D16*'Connecting shares (%)'!$M$16*(F16+H16+J16)/(F16+H16+J16+L16+N16+P16),0),0)</f>
        <v>0</v>
      </c>
      <c r="V16" s="59">
        <f>IF(E16="East", IF(C16="Decentral",('Connecting shares (%)'!$F$7/100*F16+'Connecting shares (%)'!$G$7/100*H16+'Connecting shares (%)'!$H$7/100*J16)/1000000,0),0)</f>
        <v>0</v>
      </c>
      <c r="W16" s="61" t="e">
        <f>IF(E16="East", IF(C16="Decentral",D16*'Connecting shares (%)'!$M$16*(F16+H16+J16)/(F16+H16+J16+L16+N16+P16),0),0)</f>
        <v>#DIV/0!</v>
      </c>
      <c r="X16" s="59">
        <f>IF(E16="East", IF(C16="Central",('Connecting shares (%)'!$F$5/100*L16+'Connecting shares (%)'!$G$5/100*N16+'Connecting shares (%)'!$H$5/100*P16)/1000000,0),0)</f>
        <v>0</v>
      </c>
      <c r="Y16" s="61">
        <f>IF(E16="East", IF(C16="Central",D16*'Connecting shares (%)'!$M$16*(L16+N16+P16)/(F16+H16+J16+L16+N16+P16),0),0)</f>
        <v>0</v>
      </c>
      <c r="Z16" s="1">
        <f>IF(E16="East", IF(C16="Decentral",('Connecting shares (%)'!$F$9/100*L16+'Connecting shares (%)'!$G$9/100*N16+'Connecting shares (%)'!$H$9/100*P16)/1000000,0),0)</f>
        <v>0</v>
      </c>
      <c r="AA16" s="61" t="e">
        <f>IF(E16="East", IF(C16="Decentral",D16*'Connecting shares (%)'!$M$16*(L16+N16+P16)/(F16+H16+J16+L16+N16+P16),0),0)</f>
        <v>#DIV/0!</v>
      </c>
      <c r="AB16" s="59">
        <f>IF(E16="West", IF(C16="Central",('Connecting shares (%)'!$F$11/100*F16+'Connecting shares (%)'!$G$11/100*H16+'Connecting shares (%)'!$H$11/100*J16)/1000000,0),0)</f>
        <v>0</v>
      </c>
      <c r="AC16" s="62">
        <f>IF(E16="west", IF(C16="Central",D16*'Connecting shares (%)'!$M$16*(F16+H16+J16)/(F16+H16+J16+L16+N16+P16),0),0)</f>
        <v>0</v>
      </c>
      <c r="AD16" s="59">
        <f>IF(E16="West", IF(C16="Decentral",('Connecting shares (%)'!$F$15/100*F16+'Connecting shares (%)'!$G$15/100*H16+'Connecting shares (%)'!$H$15/100*J16)/1000000,0),0)</f>
        <v>0</v>
      </c>
      <c r="AE16" s="61">
        <f>IF(E16="west", IF(C16="Decentral",D16*'Connecting shares (%)'!$M$16*(F16+H16+J16)/(F16+H16+J16+L16+N16+P16),0),0)</f>
        <v>0</v>
      </c>
      <c r="AF16" s="59">
        <f>IF(E16="West", IF(C16="Central",('Connecting shares (%)'!$F$13/100*L16+'Connecting shares (%)'!$G$13/100*N16+'Connecting shares (%)'!$H$13/100*P16)/1000000,0),0)</f>
        <v>0</v>
      </c>
      <c r="AG16" s="61">
        <f>IF(E16="west", IF(C16="Central",D16*'Connecting shares (%)'!$M$16*(L16+N16+P16)/(F16+H16+J16+L16+N16+P16),0),0)</f>
        <v>0</v>
      </c>
      <c r="AH16" s="1">
        <f>IF(E16="West", IF(C16="Decentral",('Connecting shares (%)'!$F$17/100*L16+'Connecting shares (%)'!$G$17/100*N16+'Connecting shares (%)'!$H$17/100*P16)/1000000,0),0)</f>
        <v>0</v>
      </c>
      <c r="AI16" s="61">
        <f>IF(E16="west", IF(C16="Decentral",D16*'Connecting shares (%)'!$M$16*(L16+N16+P16)/(F16+H16+J16+L16+N16+P16),0),0)</f>
        <v>0</v>
      </c>
      <c r="AK16" s="1">
        <f t="shared" si="0"/>
        <v>0</v>
      </c>
      <c r="AL16" s="1">
        <f t="shared" si="1"/>
        <v>0</v>
      </c>
      <c r="AM16" s="1">
        <f t="shared" si="2"/>
        <v>0</v>
      </c>
      <c r="AN16" s="1" t="e">
        <f t="shared" si="3"/>
        <v>#DIV/0!</v>
      </c>
      <c r="AO16" s="1">
        <f t="shared" si="4"/>
        <v>0</v>
      </c>
      <c r="AP16" s="1">
        <f t="shared" si="5"/>
        <v>0</v>
      </c>
      <c r="AQ16" s="1">
        <f t="shared" si="6"/>
        <v>0</v>
      </c>
      <c r="AR16" s="1">
        <f t="shared" si="7"/>
        <v>0</v>
      </c>
    </row>
    <row r="17" spans="1:44">
      <c r="A17" s="1">
        <v>16</v>
      </c>
      <c r="B17" s="1" t="s">
        <v>688</v>
      </c>
      <c r="C17" s="1" t="s">
        <v>19</v>
      </c>
      <c r="D17" s="1">
        <v>6.53020443165E-3</v>
      </c>
      <c r="E17" s="1" t="s">
        <v>21</v>
      </c>
      <c r="F17" s="1">
        <v>21788.2</v>
      </c>
      <c r="G17" s="1">
        <v>1</v>
      </c>
      <c r="H17" s="1">
        <v>0</v>
      </c>
      <c r="I17" s="1">
        <v>0</v>
      </c>
      <c r="J17" s="1">
        <v>0</v>
      </c>
      <c r="K17" s="1">
        <v>0</v>
      </c>
      <c r="L17" s="1">
        <v>12332.43</v>
      </c>
      <c r="M17" s="1">
        <v>1</v>
      </c>
      <c r="N17" s="1">
        <v>0</v>
      </c>
      <c r="O17" s="1">
        <v>0</v>
      </c>
      <c r="P17" s="1">
        <v>0</v>
      </c>
      <c r="Q17" s="1">
        <v>0</v>
      </c>
      <c r="R17" s="1">
        <v>509.50676866946799</v>
      </c>
      <c r="S17" s="1">
        <v>6530.2044316495103</v>
      </c>
      <c r="T17" s="59">
        <f>IF(E17="East", IF(C17="Central",('Connecting shares (%)'!$F$3/100*F17+'Connecting shares (%)'!$G$3/100*H17+'Connecting shares (%)'!$H$3/100*J17)/1000000,0),0)</f>
        <v>0</v>
      </c>
      <c r="U17" s="59">
        <f>IF(E17="East", IF(C17="Central",D17*'Connecting shares (%)'!$M$16*(F17+H17+J17)/(F17+H17+J17+L17+N17+P17),0),0)</f>
        <v>0</v>
      </c>
      <c r="V17" s="59">
        <f>IF(E17="East", IF(C17="Decentral",('Connecting shares (%)'!$F$7/100*F17+'Connecting shares (%)'!$G$7/100*H17+'Connecting shares (%)'!$H$7/100*J17)/1000000,0),0)</f>
        <v>0</v>
      </c>
      <c r="W17" s="61">
        <f>IF(E17="East", IF(C17="Decentral",D17*'Connecting shares (%)'!$M$16*(F17+H17+J17)/(F17+H17+J17+L17+N17+P17),0),0)</f>
        <v>0</v>
      </c>
      <c r="X17" s="59">
        <f>IF(E17="East", IF(C17="Central",('Connecting shares (%)'!$F$5/100*L17+'Connecting shares (%)'!$G$5/100*N17+'Connecting shares (%)'!$H$5/100*P17)/1000000,0),0)</f>
        <v>0</v>
      </c>
      <c r="Y17" s="61">
        <f>IF(E17="East", IF(C17="Central",D17*'Connecting shares (%)'!$M$16*(L17+N17+P17)/(F17+H17+J17+L17+N17+P17),0),0)</f>
        <v>0</v>
      </c>
      <c r="Z17" s="1">
        <f>IF(E17="East", IF(C17="Decentral",('Connecting shares (%)'!$F$9/100*L17+'Connecting shares (%)'!$G$9/100*N17+'Connecting shares (%)'!$H$9/100*P17)/1000000,0),0)</f>
        <v>0</v>
      </c>
      <c r="AA17" s="61">
        <f>IF(E17="East", IF(C17="Decentral",D17*'Connecting shares (%)'!$M$16*(L17+N17+P17)/(F17+H17+J17+L17+N17+P17),0),0)</f>
        <v>0</v>
      </c>
      <c r="AB17" s="59">
        <f>IF(E17="West", IF(C17="Central",('Connecting shares (%)'!$F$11/100*F17+'Connecting shares (%)'!$G$11/100*H17+'Connecting shares (%)'!$H$11/100*J17)/1000000,0),0)</f>
        <v>0</v>
      </c>
      <c r="AC17" s="62">
        <f>IF(E17="west", IF(C17="Central",D17*'Connecting shares (%)'!$M$16*(F17+H17+J17)/(F17+H17+J17+L17+N17+P17),0),0)</f>
        <v>0</v>
      </c>
      <c r="AD17" s="59">
        <f>IF(E17="West", IF(C17="Decentral",('Connecting shares (%)'!$F$15/100*F17+'Connecting shares (%)'!$G$15/100*H17+'Connecting shares (%)'!$H$15/100*J17)/1000000,0),0)</f>
        <v>2.1788200000000001E-2</v>
      </c>
      <c r="AE17" s="61">
        <f>IF(E17="west", IF(C17="Decentral",D17*'Connecting shares (%)'!$M$16*(F17+H17+J17)/(F17+H17+J17+L17+N17+P17),0),0)</f>
        <v>8.3399046382013758E-2</v>
      </c>
      <c r="AF17" s="59">
        <f>IF(E17="West", IF(C17="Central",('Connecting shares (%)'!$F$13/100*L17+'Connecting shares (%)'!$G$13/100*N17+'Connecting shares (%)'!$H$13/100*P17)/1000000,0),0)</f>
        <v>0</v>
      </c>
      <c r="AG17" s="61">
        <f>IF(E17="west", IF(C17="Central",D17*'Connecting shares (%)'!$M$16*(L17+N17+P17)/(F17+H17+J17+L17+N17+P17),0),0)</f>
        <v>0</v>
      </c>
      <c r="AH17" s="1">
        <f>IF(E17="West", IF(C17="Decentral",('Connecting shares (%)'!$F$17/100*L17+'Connecting shares (%)'!$G$17/100*N17+'Connecting shares (%)'!$H$17/100*P17)/1000000,0),0)</f>
        <v>1.233243E-2</v>
      </c>
      <c r="AI17" s="61">
        <f>IF(E17="west", IF(C17="Decentral",D17*'Connecting shares (%)'!$M$16*(L17+N17+P17)/(F17+H17+J17+L17+N17+P17),0),0)</f>
        <v>4.7205042250986214E-2</v>
      </c>
      <c r="AK17" s="1">
        <f t="shared" si="0"/>
        <v>0</v>
      </c>
      <c r="AL17" s="1">
        <f t="shared" si="1"/>
        <v>0</v>
      </c>
      <c r="AM17" s="1">
        <f t="shared" si="2"/>
        <v>0</v>
      </c>
      <c r="AN17" s="1">
        <f t="shared" si="3"/>
        <v>0</v>
      </c>
      <c r="AO17" s="1">
        <f t="shared" si="4"/>
        <v>0</v>
      </c>
      <c r="AP17" s="1">
        <f t="shared" si="5"/>
        <v>0</v>
      </c>
      <c r="AQ17" s="1">
        <f t="shared" si="6"/>
        <v>3.4120629999999999E-2</v>
      </c>
      <c r="AR17" s="1">
        <f t="shared" si="7"/>
        <v>0.13060408863299997</v>
      </c>
    </row>
    <row r="18" spans="1:44">
      <c r="A18" s="1">
        <v>17</v>
      </c>
      <c r="B18" s="1" t="s">
        <v>95</v>
      </c>
      <c r="C18" s="1" t="s">
        <v>19</v>
      </c>
      <c r="D18" s="1">
        <v>6.2811757246700002E-3</v>
      </c>
      <c r="E18" s="1" t="s">
        <v>22</v>
      </c>
      <c r="F18" s="1">
        <v>11236.75</v>
      </c>
      <c r="G18" s="1">
        <v>1</v>
      </c>
      <c r="H18" s="1">
        <v>0</v>
      </c>
      <c r="I18" s="1">
        <v>0</v>
      </c>
      <c r="J18" s="1">
        <v>0</v>
      </c>
      <c r="K18" s="1">
        <v>0</v>
      </c>
      <c r="L18" s="1">
        <v>0</v>
      </c>
      <c r="M18" s="1">
        <v>0</v>
      </c>
      <c r="N18" s="1">
        <v>0</v>
      </c>
      <c r="O18" s="1">
        <v>0</v>
      </c>
      <c r="P18" s="1">
        <v>0</v>
      </c>
      <c r="Q18" s="1">
        <v>0</v>
      </c>
      <c r="R18" s="1">
        <v>597.34135451012003</v>
      </c>
      <c r="S18" s="1">
        <v>6281.1757246695597</v>
      </c>
      <c r="T18" s="59">
        <f>IF(E18="East", IF(C18="Central",('Connecting shares (%)'!$F$3/100*F18+'Connecting shares (%)'!$G$3/100*H18+'Connecting shares (%)'!$H$3/100*J18)/1000000,0),0)</f>
        <v>0</v>
      </c>
      <c r="U18" s="59">
        <f>IF(E18="East", IF(C18="Central",D18*'Connecting shares (%)'!$M$16*(F18+H18+J18)/(F18+H18+J18+L18+N18+P18),0),0)</f>
        <v>0</v>
      </c>
      <c r="V18" s="59">
        <f>IF(E18="East", IF(C18="Decentral",('Connecting shares (%)'!$F$7/100*F18+'Connecting shares (%)'!$G$7/100*H18+'Connecting shares (%)'!$H$7/100*J18)/1000000,0),0)</f>
        <v>1.123675E-2</v>
      </c>
      <c r="W18" s="61">
        <f>IF(E18="East", IF(C18="Decentral",D18*'Connecting shares (%)'!$M$16*(F18+H18+J18)/(F18+H18+J18+L18+N18+P18),0),0)</f>
        <v>0.12562351449340001</v>
      </c>
      <c r="X18" s="59">
        <f>IF(E18="East", IF(C18="Central",('Connecting shares (%)'!$F$5/100*L18+'Connecting shares (%)'!$G$5/100*N18+'Connecting shares (%)'!$H$5/100*P18)/1000000,0),0)</f>
        <v>0</v>
      </c>
      <c r="Y18" s="61">
        <f>IF(E18="East", IF(C18="Central",D18*'Connecting shares (%)'!$M$16*(L18+N18+P18)/(F18+H18+J18+L18+N18+P18),0),0)</f>
        <v>0</v>
      </c>
      <c r="Z18" s="1">
        <f>IF(E18="East", IF(C18="Decentral",('Connecting shares (%)'!$F$9/100*L18+'Connecting shares (%)'!$G$9/100*N18+'Connecting shares (%)'!$H$9/100*P18)/1000000,0),0)</f>
        <v>0</v>
      </c>
      <c r="AA18" s="61">
        <f>IF(E18="East", IF(C18="Decentral",D18*'Connecting shares (%)'!$M$16*(L18+N18+P18)/(F18+H18+J18+L18+N18+P18),0),0)</f>
        <v>0</v>
      </c>
      <c r="AB18" s="59">
        <f>IF(E18="West", IF(C18="Central",('Connecting shares (%)'!$F$11/100*F18+'Connecting shares (%)'!$G$11/100*H18+'Connecting shares (%)'!$H$11/100*J18)/1000000,0),0)</f>
        <v>0</v>
      </c>
      <c r="AC18" s="62">
        <f>IF(E18="west", IF(C18="Central",D18*'Connecting shares (%)'!$M$16*(F18+H18+J18)/(F18+H18+J18+L18+N18+P18),0),0)</f>
        <v>0</v>
      </c>
      <c r="AD18" s="59">
        <f>IF(E18="West", IF(C18="Decentral",('Connecting shares (%)'!$F$15/100*F18+'Connecting shares (%)'!$G$15/100*H18+'Connecting shares (%)'!$H$15/100*J18)/1000000,0),0)</f>
        <v>0</v>
      </c>
      <c r="AE18" s="61">
        <f>IF(E18="west", IF(C18="Decentral",D18*'Connecting shares (%)'!$M$16*(F18+H18+J18)/(F18+H18+J18+L18+N18+P18),0),0)</f>
        <v>0</v>
      </c>
      <c r="AF18" s="59">
        <f>IF(E18="West", IF(C18="Central",('Connecting shares (%)'!$F$13/100*L18+'Connecting shares (%)'!$G$13/100*N18+'Connecting shares (%)'!$H$13/100*P18)/1000000,0),0)</f>
        <v>0</v>
      </c>
      <c r="AG18" s="61">
        <f>IF(E18="west", IF(C18="Central",D18*'Connecting shares (%)'!$M$16*(L18+N18+P18)/(F18+H18+J18+L18+N18+P18),0),0)</f>
        <v>0</v>
      </c>
      <c r="AH18" s="1">
        <f>IF(E18="West", IF(C18="Decentral",('Connecting shares (%)'!$F$17/100*L18+'Connecting shares (%)'!$G$17/100*N18+'Connecting shares (%)'!$H$17/100*P18)/1000000,0),0)</f>
        <v>0</v>
      </c>
      <c r="AI18" s="61">
        <f>IF(E18="west", IF(C18="Decentral",D18*'Connecting shares (%)'!$M$16*(L18+N18+P18)/(F18+H18+J18+L18+N18+P18),0),0)</f>
        <v>0</v>
      </c>
      <c r="AK18" s="1">
        <f t="shared" si="0"/>
        <v>0</v>
      </c>
      <c r="AL18" s="1">
        <f t="shared" si="1"/>
        <v>0</v>
      </c>
      <c r="AM18" s="1">
        <f t="shared" si="2"/>
        <v>1.123675E-2</v>
      </c>
      <c r="AN18" s="1">
        <f t="shared" si="3"/>
        <v>0.12562351449340001</v>
      </c>
      <c r="AO18" s="1">
        <f t="shared" si="4"/>
        <v>0</v>
      </c>
      <c r="AP18" s="1">
        <f t="shared" si="5"/>
        <v>0</v>
      </c>
      <c r="AQ18" s="1">
        <f t="shared" si="6"/>
        <v>0</v>
      </c>
      <c r="AR18" s="1">
        <f t="shared" si="7"/>
        <v>0</v>
      </c>
    </row>
    <row r="19" spans="1:44">
      <c r="A19" s="1">
        <v>18</v>
      </c>
      <c r="B19" s="1" t="s">
        <v>115</v>
      </c>
      <c r="C19" s="1" t="s">
        <v>19</v>
      </c>
      <c r="D19" s="1">
        <v>6.6987625315099997E-3</v>
      </c>
      <c r="E19" s="1" t="s">
        <v>22</v>
      </c>
      <c r="F19" s="1">
        <v>0</v>
      </c>
      <c r="G19" s="1">
        <v>0</v>
      </c>
      <c r="H19" s="1">
        <v>0</v>
      </c>
      <c r="I19" s="1">
        <v>0</v>
      </c>
      <c r="J19" s="1">
        <v>0</v>
      </c>
      <c r="K19" s="1">
        <v>0</v>
      </c>
      <c r="L19" s="1">
        <v>0</v>
      </c>
      <c r="M19" s="1">
        <v>0</v>
      </c>
      <c r="N19" s="1">
        <v>0</v>
      </c>
      <c r="O19" s="1">
        <v>0</v>
      </c>
      <c r="P19" s="1">
        <v>0</v>
      </c>
      <c r="Q19" s="1">
        <v>0</v>
      </c>
      <c r="R19" s="1">
        <v>510.95453105104201</v>
      </c>
      <c r="S19" s="1">
        <v>6698.7625315101404</v>
      </c>
      <c r="T19" s="59">
        <f>IF(E19="East", IF(C19="Central",('Connecting shares (%)'!$F$3/100*F19+'Connecting shares (%)'!$G$3/100*H19+'Connecting shares (%)'!$H$3/100*J19)/1000000,0),0)</f>
        <v>0</v>
      </c>
      <c r="U19" s="59">
        <f>IF(E19="East", IF(C19="Central",D19*'Connecting shares (%)'!$M$16*(F19+H19+J19)/(F19+H19+J19+L19+N19+P19),0),0)</f>
        <v>0</v>
      </c>
      <c r="V19" s="59">
        <f>IF(E19="East", IF(C19="Decentral",('Connecting shares (%)'!$F$7/100*F19+'Connecting shares (%)'!$G$7/100*H19+'Connecting shares (%)'!$H$7/100*J19)/1000000,0),0)</f>
        <v>0</v>
      </c>
      <c r="W19" s="61" t="e">
        <f>IF(E19="East", IF(C19="Decentral",D19*'Connecting shares (%)'!$M$16*(F19+H19+J19)/(F19+H19+J19+L19+N19+P19),0),0)</f>
        <v>#DIV/0!</v>
      </c>
      <c r="X19" s="59">
        <f>IF(E19="East", IF(C19="Central",('Connecting shares (%)'!$F$5/100*L19+'Connecting shares (%)'!$G$5/100*N19+'Connecting shares (%)'!$H$5/100*P19)/1000000,0),0)</f>
        <v>0</v>
      </c>
      <c r="Y19" s="61">
        <f>IF(E19="East", IF(C19="Central",D19*'Connecting shares (%)'!$M$16*(L19+N19+P19)/(F19+H19+J19+L19+N19+P19),0),0)</f>
        <v>0</v>
      </c>
      <c r="Z19" s="1">
        <f>IF(E19="East", IF(C19="Decentral",('Connecting shares (%)'!$F$9/100*L19+'Connecting shares (%)'!$G$9/100*N19+'Connecting shares (%)'!$H$9/100*P19)/1000000,0),0)</f>
        <v>0</v>
      </c>
      <c r="AA19" s="61" t="e">
        <f>IF(E19="East", IF(C19="Decentral",D19*'Connecting shares (%)'!$M$16*(L19+N19+P19)/(F19+H19+J19+L19+N19+P19),0),0)</f>
        <v>#DIV/0!</v>
      </c>
      <c r="AB19" s="59">
        <f>IF(E19="West", IF(C19="Central",('Connecting shares (%)'!$F$11/100*F19+'Connecting shares (%)'!$G$11/100*H19+'Connecting shares (%)'!$H$11/100*J19)/1000000,0),0)</f>
        <v>0</v>
      </c>
      <c r="AC19" s="62">
        <f>IF(E19="west", IF(C19="Central",D19*'Connecting shares (%)'!$M$16*(F19+H19+J19)/(F19+H19+J19+L19+N19+P19),0),0)</f>
        <v>0</v>
      </c>
      <c r="AD19" s="59">
        <f>IF(E19="West", IF(C19="Decentral",('Connecting shares (%)'!$F$15/100*F19+'Connecting shares (%)'!$G$15/100*H19+'Connecting shares (%)'!$H$15/100*J19)/1000000,0),0)</f>
        <v>0</v>
      </c>
      <c r="AE19" s="61">
        <f>IF(E19="west", IF(C19="Decentral",D19*'Connecting shares (%)'!$M$16*(F19+H19+J19)/(F19+H19+J19+L19+N19+P19),0),0)</f>
        <v>0</v>
      </c>
      <c r="AF19" s="59">
        <f>IF(E19="West", IF(C19="Central",('Connecting shares (%)'!$F$13/100*L19+'Connecting shares (%)'!$G$13/100*N19+'Connecting shares (%)'!$H$13/100*P19)/1000000,0),0)</f>
        <v>0</v>
      </c>
      <c r="AG19" s="61">
        <f>IF(E19="west", IF(C19="Central",D19*'Connecting shares (%)'!$M$16*(L19+N19+P19)/(F19+H19+J19+L19+N19+P19),0),0)</f>
        <v>0</v>
      </c>
      <c r="AH19" s="1">
        <f>IF(E19="West", IF(C19="Decentral",('Connecting shares (%)'!$F$17/100*L19+'Connecting shares (%)'!$G$17/100*N19+'Connecting shares (%)'!$H$17/100*P19)/1000000,0),0)</f>
        <v>0</v>
      </c>
      <c r="AI19" s="61">
        <f>IF(E19="west", IF(C19="Decentral",D19*'Connecting shares (%)'!$M$16*(L19+N19+P19)/(F19+H19+J19+L19+N19+P19),0),0)</f>
        <v>0</v>
      </c>
      <c r="AK19" s="1">
        <f t="shared" si="0"/>
        <v>0</v>
      </c>
      <c r="AL19" s="1">
        <f t="shared" si="1"/>
        <v>0</v>
      </c>
      <c r="AM19" s="1">
        <f t="shared" si="2"/>
        <v>0</v>
      </c>
      <c r="AN19" s="1" t="e">
        <f t="shared" si="3"/>
        <v>#DIV/0!</v>
      </c>
      <c r="AO19" s="1">
        <f t="shared" si="4"/>
        <v>0</v>
      </c>
      <c r="AP19" s="1">
        <f t="shared" si="5"/>
        <v>0</v>
      </c>
      <c r="AQ19" s="1">
        <f t="shared" si="6"/>
        <v>0</v>
      </c>
      <c r="AR19" s="1">
        <f t="shared" si="7"/>
        <v>0</v>
      </c>
    </row>
    <row r="20" spans="1:44">
      <c r="A20" s="1">
        <v>19</v>
      </c>
      <c r="B20" s="1" t="s">
        <v>726</v>
      </c>
      <c r="C20" s="1" t="s">
        <v>19</v>
      </c>
      <c r="D20" s="1">
        <v>5.4852728920520002E-3</v>
      </c>
      <c r="E20" s="1" t="s">
        <v>21</v>
      </c>
      <c r="F20" s="1">
        <v>0</v>
      </c>
      <c r="G20" s="1">
        <v>0</v>
      </c>
      <c r="H20" s="1">
        <v>0</v>
      </c>
      <c r="I20" s="1">
        <v>0</v>
      </c>
      <c r="J20" s="1">
        <v>0</v>
      </c>
      <c r="K20" s="1">
        <v>0</v>
      </c>
      <c r="L20" s="1">
        <v>0</v>
      </c>
      <c r="M20" s="1">
        <v>0</v>
      </c>
      <c r="N20" s="1">
        <v>0</v>
      </c>
      <c r="O20" s="1">
        <v>0</v>
      </c>
      <c r="P20" s="1">
        <v>0</v>
      </c>
      <c r="Q20" s="1">
        <v>0</v>
      </c>
      <c r="R20" s="1">
        <v>799.65892598417895</v>
      </c>
      <c r="S20" s="1">
        <v>5485.2728920517602</v>
      </c>
      <c r="T20" s="59">
        <f>IF(E20="East", IF(C20="Central",('Connecting shares (%)'!$F$3/100*F20+'Connecting shares (%)'!$G$3/100*H20+'Connecting shares (%)'!$H$3/100*J20)/1000000,0),0)</f>
        <v>0</v>
      </c>
      <c r="U20" s="59">
        <f>IF(E20="East", IF(C20="Central",D20*'Connecting shares (%)'!$M$16*(F20+H20+J20)/(F20+H20+J20+L20+N20+P20),0),0)</f>
        <v>0</v>
      </c>
      <c r="V20" s="59">
        <f>IF(E20="East", IF(C20="Decentral",('Connecting shares (%)'!$F$7/100*F20+'Connecting shares (%)'!$G$7/100*H20+'Connecting shares (%)'!$H$7/100*J20)/1000000,0),0)</f>
        <v>0</v>
      </c>
      <c r="W20" s="61">
        <f>IF(E20="East", IF(C20="Decentral",D20*'Connecting shares (%)'!$M$16*(F20+H20+J20)/(F20+H20+J20+L20+N20+P20),0),0)</f>
        <v>0</v>
      </c>
      <c r="X20" s="59">
        <f>IF(E20="East", IF(C20="Central",('Connecting shares (%)'!$F$5/100*L20+'Connecting shares (%)'!$G$5/100*N20+'Connecting shares (%)'!$H$5/100*P20)/1000000,0),0)</f>
        <v>0</v>
      </c>
      <c r="Y20" s="61">
        <f>IF(E20="East", IF(C20="Central",D20*'Connecting shares (%)'!$M$16*(L20+N20+P20)/(F20+H20+J20+L20+N20+P20),0),0)</f>
        <v>0</v>
      </c>
      <c r="Z20" s="1">
        <f>IF(E20="East", IF(C20="Decentral",('Connecting shares (%)'!$F$9/100*L20+'Connecting shares (%)'!$G$9/100*N20+'Connecting shares (%)'!$H$9/100*P20)/1000000,0),0)</f>
        <v>0</v>
      </c>
      <c r="AA20" s="61">
        <f>IF(E20="East", IF(C20="Decentral",D20*'Connecting shares (%)'!$M$16*(L20+N20+P20)/(F20+H20+J20+L20+N20+P20),0),0)</f>
        <v>0</v>
      </c>
      <c r="AB20" s="59">
        <f>IF(E20="West", IF(C20="Central",('Connecting shares (%)'!$F$11/100*F20+'Connecting shares (%)'!$G$11/100*H20+'Connecting shares (%)'!$H$11/100*J20)/1000000,0),0)</f>
        <v>0</v>
      </c>
      <c r="AC20" s="62">
        <f>IF(E20="west", IF(C20="Central",D20*'Connecting shares (%)'!$M$16*(F20+H20+J20)/(F20+H20+J20+L20+N20+P20),0),0)</f>
        <v>0</v>
      </c>
      <c r="AD20" s="59">
        <f>IF(E20="West", IF(C20="Decentral",('Connecting shares (%)'!$F$15/100*F20+'Connecting shares (%)'!$G$15/100*H20+'Connecting shares (%)'!$H$15/100*J20)/1000000,0),0)</f>
        <v>0</v>
      </c>
      <c r="AE20" s="61" t="e">
        <f>IF(E20="west", IF(C20="Decentral",D20*'Connecting shares (%)'!$M$16*(F20+H20+J20)/(F20+H20+J20+L20+N20+P20),0),0)</f>
        <v>#DIV/0!</v>
      </c>
      <c r="AF20" s="59">
        <f>IF(E20="West", IF(C20="Central",('Connecting shares (%)'!$F$13/100*L20+'Connecting shares (%)'!$G$13/100*N20+'Connecting shares (%)'!$H$13/100*P20)/1000000,0),0)</f>
        <v>0</v>
      </c>
      <c r="AG20" s="61">
        <f>IF(E20="west", IF(C20="Central",D20*'Connecting shares (%)'!$M$16*(L20+N20+P20)/(F20+H20+J20+L20+N20+P20),0),0)</f>
        <v>0</v>
      </c>
      <c r="AH20" s="1">
        <f>IF(E20="West", IF(C20="Decentral",('Connecting shares (%)'!$F$17/100*L20+'Connecting shares (%)'!$G$17/100*N20+'Connecting shares (%)'!$H$17/100*P20)/1000000,0),0)</f>
        <v>0</v>
      </c>
      <c r="AI20" s="61" t="e">
        <f>IF(E20="west", IF(C20="Decentral",D20*'Connecting shares (%)'!$M$16*(L20+N20+P20)/(F20+H20+J20+L20+N20+P20),0),0)</f>
        <v>#DIV/0!</v>
      </c>
      <c r="AK20" s="1">
        <f t="shared" si="0"/>
        <v>0</v>
      </c>
      <c r="AL20" s="1">
        <f t="shared" si="1"/>
        <v>0</v>
      </c>
      <c r="AM20" s="1">
        <f t="shared" si="2"/>
        <v>0</v>
      </c>
      <c r="AN20" s="1">
        <f t="shared" si="3"/>
        <v>0</v>
      </c>
      <c r="AO20" s="1">
        <f t="shared" si="4"/>
        <v>0</v>
      </c>
      <c r="AP20" s="1">
        <f t="shared" si="5"/>
        <v>0</v>
      </c>
      <c r="AQ20" s="1">
        <f t="shared" si="6"/>
        <v>0</v>
      </c>
      <c r="AR20" s="1" t="e">
        <f t="shared" si="7"/>
        <v>#DIV/0!</v>
      </c>
    </row>
    <row r="21" spans="1:44">
      <c r="A21" s="1">
        <v>20</v>
      </c>
      <c r="B21" s="1" t="s">
        <v>370</v>
      </c>
      <c r="C21" s="1" t="s">
        <v>19</v>
      </c>
      <c r="D21" s="1">
        <v>6.3335865949978004E-2</v>
      </c>
      <c r="E21" s="1" t="s">
        <v>21</v>
      </c>
      <c r="F21" s="1">
        <v>124986.74</v>
      </c>
      <c r="G21" s="1">
        <v>6</v>
      </c>
      <c r="H21" s="1">
        <v>0</v>
      </c>
      <c r="I21" s="1">
        <v>0</v>
      </c>
      <c r="J21" s="1">
        <v>0</v>
      </c>
      <c r="K21" s="1">
        <v>0</v>
      </c>
      <c r="L21" s="1">
        <v>30461.23</v>
      </c>
      <c r="M21" s="1">
        <v>1</v>
      </c>
      <c r="N21" s="1">
        <v>0</v>
      </c>
      <c r="O21" s="1">
        <v>0</v>
      </c>
      <c r="P21" s="1">
        <v>0</v>
      </c>
      <c r="Q21" s="1">
        <v>0</v>
      </c>
      <c r="R21" s="1">
        <v>1975.45602058946</v>
      </c>
      <c r="S21" s="1">
        <v>63335.865949977902</v>
      </c>
      <c r="T21" s="59">
        <f>IF(E21="East", IF(C21="Central",('Connecting shares (%)'!$F$3/100*F21+'Connecting shares (%)'!$G$3/100*H21+'Connecting shares (%)'!$H$3/100*J21)/1000000,0),0)</f>
        <v>0</v>
      </c>
      <c r="U21" s="59">
        <f>IF(E21="East", IF(C21="Central",D21*'Connecting shares (%)'!$M$16*(F21+H21+J21)/(F21+H21+J21+L21+N21+P21),0),0)</f>
        <v>0</v>
      </c>
      <c r="V21" s="59">
        <f>IF(E21="East", IF(C21="Decentral",('Connecting shares (%)'!$F$7/100*F21+'Connecting shares (%)'!$G$7/100*H21+'Connecting shares (%)'!$H$7/100*J21)/1000000,0),0)</f>
        <v>0</v>
      </c>
      <c r="W21" s="61">
        <f>IF(E21="East", IF(C21="Decentral",D21*'Connecting shares (%)'!$M$16*(F21+H21+J21)/(F21+H21+J21+L21+N21+P21),0),0)</f>
        <v>0</v>
      </c>
      <c r="X21" s="59">
        <f>IF(E21="East", IF(C21="Central",('Connecting shares (%)'!$F$5/100*L21+'Connecting shares (%)'!$G$5/100*N21+'Connecting shares (%)'!$H$5/100*P21)/1000000,0),0)</f>
        <v>0</v>
      </c>
      <c r="Y21" s="61">
        <f>IF(E21="East", IF(C21="Central",D21*'Connecting shares (%)'!$M$16*(L21+N21+P21)/(F21+H21+J21+L21+N21+P21),0),0)</f>
        <v>0</v>
      </c>
      <c r="Z21" s="1">
        <f>IF(E21="East", IF(C21="Decentral",('Connecting shares (%)'!$F$9/100*L21+'Connecting shares (%)'!$G$9/100*N21+'Connecting shares (%)'!$H$9/100*P21)/1000000,0),0)</f>
        <v>0</v>
      </c>
      <c r="AA21" s="61">
        <f>IF(E21="East", IF(C21="Decentral",D21*'Connecting shares (%)'!$M$16*(L21+N21+P21)/(F21+H21+J21+L21+N21+P21),0),0)</f>
        <v>0</v>
      </c>
      <c r="AB21" s="59">
        <f>IF(E21="West", IF(C21="Central",('Connecting shares (%)'!$F$11/100*F21+'Connecting shares (%)'!$G$11/100*H21+'Connecting shares (%)'!$H$11/100*J21)/1000000,0),0)</f>
        <v>0</v>
      </c>
      <c r="AC21" s="62">
        <f>IF(E21="west", IF(C21="Central",D21*'Connecting shares (%)'!$M$16*(F21+H21+J21)/(F21+H21+J21+L21+N21+P21),0),0)</f>
        <v>0</v>
      </c>
      <c r="AD21" s="59">
        <f>IF(E21="West", IF(C21="Decentral",('Connecting shares (%)'!$F$15/100*F21+'Connecting shares (%)'!$G$15/100*H21+'Connecting shares (%)'!$H$15/100*J21)/1000000,0),0)</f>
        <v>0.12498674</v>
      </c>
      <c r="AE21" s="61">
        <f>IF(E21="west", IF(C21="Decentral",D21*'Connecting shares (%)'!$M$16*(F21+H21+J21)/(F21+H21+J21+L21+N21+P21),0),0)</f>
        <v>1.0184942794897551</v>
      </c>
      <c r="AF21" s="59">
        <f>IF(E21="West", IF(C21="Central",('Connecting shares (%)'!$F$13/100*L21+'Connecting shares (%)'!$G$13/100*N21+'Connecting shares (%)'!$H$13/100*P21)/1000000,0),0)</f>
        <v>0</v>
      </c>
      <c r="AG21" s="61">
        <f>IF(E21="west", IF(C21="Central",D21*'Connecting shares (%)'!$M$16*(L21+N21+P21)/(F21+H21+J21+L21+N21+P21),0),0)</f>
        <v>0</v>
      </c>
      <c r="AH21" s="1">
        <f>IF(E21="West", IF(C21="Decentral",('Connecting shares (%)'!$F$17/100*L21+'Connecting shares (%)'!$G$17/100*N21+'Connecting shares (%)'!$H$17/100*P21)/1000000,0),0)</f>
        <v>3.0461229999999999E-2</v>
      </c>
      <c r="AI21" s="61">
        <f>IF(E21="west", IF(C21="Decentral",D21*'Connecting shares (%)'!$M$16*(L21+N21+P21)/(F21+H21+J21+L21+N21+P21),0),0)</f>
        <v>0.24822303950980487</v>
      </c>
      <c r="AK21" s="1">
        <f t="shared" si="0"/>
        <v>0</v>
      </c>
      <c r="AL21" s="1">
        <f t="shared" si="1"/>
        <v>0</v>
      </c>
      <c r="AM21" s="1">
        <f t="shared" si="2"/>
        <v>0</v>
      </c>
      <c r="AN21" s="1">
        <f t="shared" si="3"/>
        <v>0</v>
      </c>
      <c r="AO21" s="1">
        <f t="shared" si="4"/>
        <v>0</v>
      </c>
      <c r="AP21" s="1">
        <f t="shared" si="5"/>
        <v>0</v>
      </c>
      <c r="AQ21" s="1">
        <f t="shared" si="6"/>
        <v>0.15544796999999999</v>
      </c>
      <c r="AR21" s="1">
        <f t="shared" si="7"/>
        <v>1.26671731899956</v>
      </c>
    </row>
    <row r="22" spans="1:44">
      <c r="A22" s="1">
        <v>21</v>
      </c>
      <c r="B22" s="1" t="s">
        <v>168</v>
      </c>
      <c r="C22" s="1" t="s">
        <v>19</v>
      </c>
      <c r="D22" s="1">
        <v>1.1194462227618E-2</v>
      </c>
      <c r="E22" s="1" t="s">
        <v>21</v>
      </c>
      <c r="F22" s="1">
        <v>17021.779999999901</v>
      </c>
      <c r="G22" s="1">
        <v>1</v>
      </c>
      <c r="H22" s="1">
        <v>0</v>
      </c>
      <c r="I22" s="1">
        <v>0</v>
      </c>
      <c r="J22" s="1">
        <v>0</v>
      </c>
      <c r="K22" s="1">
        <v>0</v>
      </c>
      <c r="L22" s="1">
        <v>0</v>
      </c>
      <c r="M22" s="1">
        <v>0</v>
      </c>
      <c r="N22" s="1">
        <v>0</v>
      </c>
      <c r="O22" s="1">
        <v>0</v>
      </c>
      <c r="P22" s="1">
        <v>0</v>
      </c>
      <c r="Q22" s="1">
        <v>0</v>
      </c>
      <c r="R22" s="1">
        <v>1039.2903967346299</v>
      </c>
      <c r="S22" s="1">
        <v>11194.4622276184</v>
      </c>
      <c r="T22" s="59">
        <f>IF(E22="East", IF(C22="Central",('Connecting shares (%)'!$F$3/100*F22+'Connecting shares (%)'!$G$3/100*H22+'Connecting shares (%)'!$H$3/100*J22)/1000000,0),0)</f>
        <v>0</v>
      </c>
      <c r="U22" s="59">
        <f>IF(E22="East", IF(C22="Central",D22*'Connecting shares (%)'!$M$16*(F22+H22+J22)/(F22+H22+J22+L22+N22+P22),0),0)</f>
        <v>0</v>
      </c>
      <c r="V22" s="59">
        <f>IF(E22="East", IF(C22="Decentral",('Connecting shares (%)'!$F$7/100*F22+'Connecting shares (%)'!$G$7/100*H22+'Connecting shares (%)'!$H$7/100*J22)/1000000,0),0)</f>
        <v>0</v>
      </c>
      <c r="W22" s="61">
        <f>IF(E22="East", IF(C22="Decentral",D22*'Connecting shares (%)'!$M$16*(F22+H22+J22)/(F22+H22+J22+L22+N22+P22),0),0)</f>
        <v>0</v>
      </c>
      <c r="X22" s="59">
        <f>IF(E22="East", IF(C22="Central",('Connecting shares (%)'!$F$5/100*L22+'Connecting shares (%)'!$G$5/100*N22+'Connecting shares (%)'!$H$5/100*P22)/1000000,0),0)</f>
        <v>0</v>
      </c>
      <c r="Y22" s="61">
        <f>IF(E22="East", IF(C22="Central",D22*'Connecting shares (%)'!$M$16*(L22+N22+P22)/(F22+H22+J22+L22+N22+P22),0),0)</f>
        <v>0</v>
      </c>
      <c r="Z22" s="1">
        <f>IF(E22="East", IF(C22="Decentral",('Connecting shares (%)'!$F$9/100*L22+'Connecting shares (%)'!$G$9/100*N22+'Connecting shares (%)'!$H$9/100*P22)/1000000,0),0)</f>
        <v>0</v>
      </c>
      <c r="AA22" s="61">
        <f>IF(E22="East", IF(C22="Decentral",D22*'Connecting shares (%)'!$M$16*(L22+N22+P22)/(F22+H22+J22+L22+N22+P22),0),0)</f>
        <v>0</v>
      </c>
      <c r="AB22" s="59">
        <f>IF(E22="West", IF(C22="Central",('Connecting shares (%)'!$F$11/100*F22+'Connecting shares (%)'!$G$11/100*H22+'Connecting shares (%)'!$H$11/100*J22)/1000000,0),0)</f>
        <v>0</v>
      </c>
      <c r="AC22" s="62">
        <f>IF(E22="west", IF(C22="Central",D22*'Connecting shares (%)'!$M$16*(F22+H22+J22)/(F22+H22+J22+L22+N22+P22),0),0)</f>
        <v>0</v>
      </c>
      <c r="AD22" s="59">
        <f>IF(E22="West", IF(C22="Decentral",('Connecting shares (%)'!$F$15/100*F22+'Connecting shares (%)'!$G$15/100*H22+'Connecting shares (%)'!$H$15/100*J22)/1000000,0),0)</f>
        <v>1.70217799999999E-2</v>
      </c>
      <c r="AE22" s="61">
        <f>IF(E22="west", IF(C22="Decentral",D22*'Connecting shares (%)'!$M$16*(F22+H22+J22)/(F22+H22+J22+L22+N22+P22),0),0)</f>
        <v>0.22388924455235998</v>
      </c>
      <c r="AF22" s="59">
        <f>IF(E22="West", IF(C22="Central",('Connecting shares (%)'!$F$13/100*L22+'Connecting shares (%)'!$G$13/100*N22+'Connecting shares (%)'!$H$13/100*P22)/1000000,0),0)</f>
        <v>0</v>
      </c>
      <c r="AG22" s="61">
        <f>IF(E22="west", IF(C22="Central",D22*'Connecting shares (%)'!$M$16*(L22+N22+P22)/(F22+H22+J22+L22+N22+P22),0),0)</f>
        <v>0</v>
      </c>
      <c r="AH22" s="1">
        <f>IF(E22="West", IF(C22="Decentral",('Connecting shares (%)'!$F$17/100*L22+'Connecting shares (%)'!$G$17/100*N22+'Connecting shares (%)'!$H$17/100*P22)/1000000,0),0)</f>
        <v>0</v>
      </c>
      <c r="AI22" s="61">
        <f>IF(E22="west", IF(C22="Decentral",D22*'Connecting shares (%)'!$M$16*(L22+N22+P22)/(F22+H22+J22+L22+N22+P22),0),0)</f>
        <v>0</v>
      </c>
      <c r="AK22" s="1">
        <f t="shared" si="0"/>
        <v>0</v>
      </c>
      <c r="AL22" s="1">
        <f t="shared" si="1"/>
        <v>0</v>
      </c>
      <c r="AM22" s="1">
        <f t="shared" si="2"/>
        <v>0</v>
      </c>
      <c r="AN22" s="1">
        <f t="shared" si="3"/>
        <v>0</v>
      </c>
      <c r="AO22" s="1">
        <f t="shared" si="4"/>
        <v>0</v>
      </c>
      <c r="AP22" s="1">
        <f t="shared" si="5"/>
        <v>0</v>
      </c>
      <c r="AQ22" s="1">
        <f t="shared" si="6"/>
        <v>1.70217799999999E-2</v>
      </c>
      <c r="AR22" s="1">
        <f t="shared" si="7"/>
        <v>0.22388924455235998</v>
      </c>
    </row>
    <row r="23" spans="1:44">
      <c r="A23" s="1">
        <v>22</v>
      </c>
      <c r="B23" s="1" t="s">
        <v>891</v>
      </c>
      <c r="C23" s="1" t="s">
        <v>20</v>
      </c>
      <c r="D23" s="1">
        <v>5.7249662625767E-2</v>
      </c>
      <c r="E23" s="1" t="s">
        <v>21</v>
      </c>
      <c r="F23" s="1">
        <v>0</v>
      </c>
      <c r="G23" s="1">
        <v>0</v>
      </c>
      <c r="H23" s="1">
        <v>0</v>
      </c>
      <c r="I23" s="1">
        <v>0</v>
      </c>
      <c r="J23" s="1">
        <v>0</v>
      </c>
      <c r="K23" s="1">
        <v>0</v>
      </c>
      <c r="L23" s="1">
        <v>0</v>
      </c>
      <c r="M23" s="1">
        <v>0</v>
      </c>
      <c r="N23" s="1">
        <v>0</v>
      </c>
      <c r="O23" s="1">
        <v>0</v>
      </c>
      <c r="P23" s="1">
        <v>0</v>
      </c>
      <c r="Q23" s="1">
        <v>0</v>
      </c>
      <c r="R23" s="1">
        <v>2230.62974981857</v>
      </c>
      <c r="S23" s="1">
        <v>57249.6626257674</v>
      </c>
      <c r="T23" s="59">
        <f>IF(E23="East", IF(C23="Central",('Connecting shares (%)'!$F$3/100*F23+'Connecting shares (%)'!$G$3/100*H23+'Connecting shares (%)'!$H$3/100*J23)/1000000,0),0)</f>
        <v>0</v>
      </c>
      <c r="U23" s="59">
        <f>IF(E23="East", IF(C23="Central",D23*'Connecting shares (%)'!$M$16*(F23+H23+J23)/(F23+H23+J23+L23+N23+P23),0),0)</f>
        <v>0</v>
      </c>
      <c r="V23" s="59">
        <f>IF(E23="East", IF(C23="Decentral",('Connecting shares (%)'!$F$7/100*F23+'Connecting shares (%)'!$G$7/100*H23+'Connecting shares (%)'!$H$7/100*J23)/1000000,0),0)</f>
        <v>0</v>
      </c>
      <c r="W23" s="61">
        <f>IF(E23="East", IF(C23="Decentral",D23*'Connecting shares (%)'!$M$16*(F23+H23+J23)/(F23+H23+J23+L23+N23+P23),0),0)</f>
        <v>0</v>
      </c>
      <c r="X23" s="59">
        <f>IF(E23="East", IF(C23="Central",('Connecting shares (%)'!$F$5/100*L23+'Connecting shares (%)'!$G$5/100*N23+'Connecting shares (%)'!$H$5/100*P23)/1000000,0),0)</f>
        <v>0</v>
      </c>
      <c r="Y23" s="61">
        <f>IF(E23="East", IF(C23="Central",D23*'Connecting shares (%)'!$M$16*(L23+N23+P23)/(F23+H23+J23+L23+N23+P23),0),0)</f>
        <v>0</v>
      </c>
      <c r="Z23" s="1">
        <f>IF(E23="East", IF(C23="Decentral",('Connecting shares (%)'!$F$9/100*L23+'Connecting shares (%)'!$G$9/100*N23+'Connecting shares (%)'!$H$9/100*P23)/1000000,0),0)</f>
        <v>0</v>
      </c>
      <c r="AA23" s="61">
        <f>IF(E23="East", IF(C23="Decentral",D23*'Connecting shares (%)'!$M$16*(L23+N23+P23)/(F23+H23+J23+L23+N23+P23),0),0)</f>
        <v>0</v>
      </c>
      <c r="AB23" s="59">
        <f>IF(E23="West", IF(C23="Central",('Connecting shares (%)'!$F$11/100*F23+'Connecting shares (%)'!$G$11/100*H23+'Connecting shares (%)'!$H$11/100*J23)/1000000,0),0)</f>
        <v>0</v>
      </c>
      <c r="AC23" s="62" t="e">
        <f>IF(E23="west", IF(C23="Central",D23*'Connecting shares (%)'!$M$16*(F23+H23+J23)/(F23+H23+J23+L23+N23+P23),0),0)</f>
        <v>#DIV/0!</v>
      </c>
      <c r="AD23" s="59">
        <f>IF(E23="West", IF(C23="Decentral",('Connecting shares (%)'!$F$15/100*F23+'Connecting shares (%)'!$G$15/100*H23+'Connecting shares (%)'!$H$15/100*J23)/1000000,0),0)</f>
        <v>0</v>
      </c>
      <c r="AE23" s="61">
        <f>IF(E23="west", IF(C23="Decentral",D23*'Connecting shares (%)'!$M$16*(F23+H23+J23)/(F23+H23+J23+L23+N23+P23),0),0)</f>
        <v>0</v>
      </c>
      <c r="AF23" s="59">
        <f>IF(E23="West", IF(C23="Central",('Connecting shares (%)'!$F$13/100*L23+'Connecting shares (%)'!$G$13/100*N23+'Connecting shares (%)'!$H$13/100*P23)/1000000,0),0)</f>
        <v>0</v>
      </c>
      <c r="AG23" s="61" t="e">
        <f>IF(E23="west", IF(C23="Central",D23*'Connecting shares (%)'!$M$16*(L23+N23+P23)/(F23+H23+J23+L23+N23+P23),0),0)</f>
        <v>#DIV/0!</v>
      </c>
      <c r="AH23" s="1">
        <f>IF(E23="West", IF(C23="Decentral",('Connecting shares (%)'!$F$17/100*L23+'Connecting shares (%)'!$G$17/100*N23+'Connecting shares (%)'!$H$17/100*P23)/1000000,0),0)</f>
        <v>0</v>
      </c>
      <c r="AI23" s="61">
        <f>IF(E23="west", IF(C23="Decentral",D23*'Connecting shares (%)'!$M$16*(L23+N23+P23)/(F23+H23+J23+L23+N23+P23),0),0)</f>
        <v>0</v>
      </c>
      <c r="AK23" s="1">
        <f t="shared" si="0"/>
        <v>0</v>
      </c>
      <c r="AL23" s="1">
        <f t="shared" si="1"/>
        <v>0</v>
      </c>
      <c r="AM23" s="1">
        <f t="shared" si="2"/>
        <v>0</v>
      </c>
      <c r="AN23" s="1">
        <f t="shared" si="3"/>
        <v>0</v>
      </c>
      <c r="AO23" s="1">
        <f t="shared" si="4"/>
        <v>0</v>
      </c>
      <c r="AP23" s="1" t="e">
        <f t="shared" si="5"/>
        <v>#DIV/0!</v>
      </c>
      <c r="AQ23" s="1">
        <f t="shared" si="6"/>
        <v>0</v>
      </c>
      <c r="AR23" s="1">
        <f t="shared" si="7"/>
        <v>0</v>
      </c>
    </row>
    <row r="24" spans="1:44">
      <c r="A24" s="1">
        <v>23</v>
      </c>
      <c r="B24" s="1" t="s">
        <v>788</v>
      </c>
      <c r="C24" s="1" t="s">
        <v>20</v>
      </c>
      <c r="D24" s="1">
        <v>8.1385820988329992E-3</v>
      </c>
      <c r="E24" s="1" t="s">
        <v>21</v>
      </c>
      <c r="F24" s="1">
        <v>0</v>
      </c>
      <c r="G24" s="1">
        <v>0</v>
      </c>
      <c r="H24" s="1">
        <v>0</v>
      </c>
      <c r="I24" s="1">
        <v>0</v>
      </c>
      <c r="J24" s="1">
        <v>0</v>
      </c>
      <c r="K24" s="1">
        <v>0</v>
      </c>
      <c r="L24" s="1">
        <v>0</v>
      </c>
      <c r="M24" s="1">
        <v>0</v>
      </c>
      <c r="N24" s="1">
        <v>0</v>
      </c>
      <c r="O24" s="1">
        <v>0</v>
      </c>
      <c r="P24" s="1">
        <v>0</v>
      </c>
      <c r="Q24" s="1">
        <v>0</v>
      </c>
      <c r="R24" s="1">
        <v>749.66287627858401</v>
      </c>
      <c r="S24" s="1">
        <v>8138.5820988329797</v>
      </c>
      <c r="T24" s="59">
        <f>IF(E24="East", IF(C24="Central",('Connecting shares (%)'!$F$3/100*F24+'Connecting shares (%)'!$G$3/100*H24+'Connecting shares (%)'!$H$3/100*J24)/1000000,0),0)</f>
        <v>0</v>
      </c>
      <c r="U24" s="59">
        <f>IF(E24="East", IF(C24="Central",D24*'Connecting shares (%)'!$M$16*(F24+H24+J24)/(F24+H24+J24+L24+N24+P24),0),0)</f>
        <v>0</v>
      </c>
      <c r="V24" s="59">
        <f>IF(E24="East", IF(C24="Decentral",('Connecting shares (%)'!$F$7/100*F24+'Connecting shares (%)'!$G$7/100*H24+'Connecting shares (%)'!$H$7/100*J24)/1000000,0),0)</f>
        <v>0</v>
      </c>
      <c r="W24" s="61">
        <f>IF(E24="East", IF(C24="Decentral",D24*'Connecting shares (%)'!$M$16*(F24+H24+J24)/(F24+H24+J24+L24+N24+P24),0),0)</f>
        <v>0</v>
      </c>
      <c r="X24" s="59">
        <f>IF(E24="East", IF(C24="Central",('Connecting shares (%)'!$F$5/100*L24+'Connecting shares (%)'!$G$5/100*N24+'Connecting shares (%)'!$H$5/100*P24)/1000000,0),0)</f>
        <v>0</v>
      </c>
      <c r="Y24" s="61">
        <f>IF(E24="East", IF(C24="Central",D24*'Connecting shares (%)'!$M$16*(L24+N24+P24)/(F24+H24+J24+L24+N24+P24),0),0)</f>
        <v>0</v>
      </c>
      <c r="Z24" s="1">
        <f>IF(E24="East", IF(C24="Decentral",('Connecting shares (%)'!$F$9/100*L24+'Connecting shares (%)'!$G$9/100*N24+'Connecting shares (%)'!$H$9/100*P24)/1000000,0),0)</f>
        <v>0</v>
      </c>
      <c r="AA24" s="61">
        <f>IF(E24="East", IF(C24="Decentral",D24*'Connecting shares (%)'!$M$16*(L24+N24+P24)/(F24+H24+J24+L24+N24+P24),0),0)</f>
        <v>0</v>
      </c>
      <c r="AB24" s="59">
        <f>IF(E24="West", IF(C24="Central",('Connecting shares (%)'!$F$11/100*F24+'Connecting shares (%)'!$G$11/100*H24+'Connecting shares (%)'!$H$11/100*J24)/1000000,0),0)</f>
        <v>0</v>
      </c>
      <c r="AC24" s="62" t="e">
        <f>IF(E24="west", IF(C24="Central",D24*'Connecting shares (%)'!$M$16*(F24+H24+J24)/(F24+H24+J24+L24+N24+P24),0),0)</f>
        <v>#DIV/0!</v>
      </c>
      <c r="AD24" s="59">
        <f>IF(E24="West", IF(C24="Decentral",('Connecting shares (%)'!$F$15/100*F24+'Connecting shares (%)'!$G$15/100*H24+'Connecting shares (%)'!$H$15/100*J24)/1000000,0),0)</f>
        <v>0</v>
      </c>
      <c r="AE24" s="61">
        <f>IF(E24="west", IF(C24="Decentral",D24*'Connecting shares (%)'!$M$16*(F24+H24+J24)/(F24+H24+J24+L24+N24+P24),0),0)</f>
        <v>0</v>
      </c>
      <c r="AF24" s="59">
        <f>IF(E24="West", IF(C24="Central",('Connecting shares (%)'!$F$13/100*L24+'Connecting shares (%)'!$G$13/100*N24+'Connecting shares (%)'!$H$13/100*P24)/1000000,0),0)</f>
        <v>0</v>
      </c>
      <c r="AG24" s="61" t="e">
        <f>IF(E24="west", IF(C24="Central",D24*'Connecting shares (%)'!$M$16*(L24+N24+P24)/(F24+H24+J24+L24+N24+P24),0),0)</f>
        <v>#DIV/0!</v>
      </c>
      <c r="AH24" s="1">
        <f>IF(E24="West", IF(C24="Decentral",('Connecting shares (%)'!$F$17/100*L24+'Connecting shares (%)'!$G$17/100*N24+'Connecting shares (%)'!$H$17/100*P24)/1000000,0),0)</f>
        <v>0</v>
      </c>
      <c r="AI24" s="61">
        <f>IF(E24="west", IF(C24="Decentral",D24*'Connecting shares (%)'!$M$16*(L24+N24+P24)/(F24+H24+J24+L24+N24+P24),0),0)</f>
        <v>0</v>
      </c>
      <c r="AK24" s="1">
        <f t="shared" si="0"/>
        <v>0</v>
      </c>
      <c r="AL24" s="1">
        <f t="shared" si="1"/>
        <v>0</v>
      </c>
      <c r="AM24" s="1">
        <f t="shared" si="2"/>
        <v>0</v>
      </c>
      <c r="AN24" s="1">
        <f t="shared" si="3"/>
        <v>0</v>
      </c>
      <c r="AO24" s="1">
        <f t="shared" si="4"/>
        <v>0</v>
      </c>
      <c r="AP24" s="1" t="e">
        <f t="shared" si="5"/>
        <v>#DIV/0!</v>
      </c>
      <c r="AQ24" s="1">
        <f t="shared" si="6"/>
        <v>0</v>
      </c>
      <c r="AR24" s="1">
        <f t="shared" si="7"/>
        <v>0</v>
      </c>
    </row>
    <row r="25" spans="1:44">
      <c r="A25" s="1">
        <v>24</v>
      </c>
      <c r="B25" s="1" t="s">
        <v>566</v>
      </c>
      <c r="C25" s="1" t="s">
        <v>19</v>
      </c>
      <c r="D25" s="1">
        <v>9.5799123524350008E-3</v>
      </c>
      <c r="E25" s="1" t="s">
        <v>21</v>
      </c>
      <c r="F25" s="1">
        <v>46818.15</v>
      </c>
      <c r="G25" s="1">
        <v>2</v>
      </c>
      <c r="H25" s="1">
        <v>0</v>
      </c>
      <c r="I25" s="1">
        <v>0</v>
      </c>
      <c r="J25" s="1">
        <v>0</v>
      </c>
      <c r="K25" s="1">
        <v>0</v>
      </c>
      <c r="L25" s="1">
        <v>0</v>
      </c>
      <c r="M25" s="1">
        <v>0</v>
      </c>
      <c r="N25" s="1">
        <v>0</v>
      </c>
      <c r="O25" s="1">
        <v>0</v>
      </c>
      <c r="P25" s="1">
        <v>0</v>
      </c>
      <c r="Q25" s="1">
        <v>0</v>
      </c>
      <c r="R25" s="1">
        <v>496.321150721886</v>
      </c>
      <c r="S25" s="1">
        <v>9579.91235243542</v>
      </c>
      <c r="T25" s="59">
        <f>IF(E25="East", IF(C25="Central",('Connecting shares (%)'!$F$3/100*F25+'Connecting shares (%)'!$G$3/100*H25+'Connecting shares (%)'!$H$3/100*J25)/1000000,0),0)</f>
        <v>0</v>
      </c>
      <c r="U25" s="59">
        <f>IF(E25="East", IF(C25="Central",D25*'Connecting shares (%)'!$M$16*(F25+H25+J25)/(F25+H25+J25+L25+N25+P25),0),0)</f>
        <v>0</v>
      </c>
      <c r="V25" s="59">
        <f>IF(E25="East", IF(C25="Decentral",('Connecting shares (%)'!$F$7/100*F25+'Connecting shares (%)'!$G$7/100*H25+'Connecting shares (%)'!$H$7/100*J25)/1000000,0),0)</f>
        <v>0</v>
      </c>
      <c r="W25" s="61">
        <f>IF(E25="East", IF(C25="Decentral",D25*'Connecting shares (%)'!$M$16*(F25+H25+J25)/(F25+H25+J25+L25+N25+P25),0),0)</f>
        <v>0</v>
      </c>
      <c r="X25" s="59">
        <f>IF(E25="East", IF(C25="Central",('Connecting shares (%)'!$F$5/100*L25+'Connecting shares (%)'!$G$5/100*N25+'Connecting shares (%)'!$H$5/100*P25)/1000000,0),0)</f>
        <v>0</v>
      </c>
      <c r="Y25" s="61">
        <f>IF(E25="East", IF(C25="Central",D25*'Connecting shares (%)'!$M$16*(L25+N25+P25)/(F25+H25+J25+L25+N25+P25),0),0)</f>
        <v>0</v>
      </c>
      <c r="Z25" s="1">
        <f>IF(E25="East", IF(C25="Decentral",('Connecting shares (%)'!$F$9/100*L25+'Connecting shares (%)'!$G$9/100*N25+'Connecting shares (%)'!$H$9/100*P25)/1000000,0),0)</f>
        <v>0</v>
      </c>
      <c r="AA25" s="61">
        <f>IF(E25="East", IF(C25="Decentral",D25*'Connecting shares (%)'!$M$16*(L25+N25+P25)/(F25+H25+J25+L25+N25+P25),0),0)</f>
        <v>0</v>
      </c>
      <c r="AB25" s="59">
        <f>IF(E25="West", IF(C25="Central",('Connecting shares (%)'!$F$11/100*F25+'Connecting shares (%)'!$G$11/100*H25+'Connecting shares (%)'!$H$11/100*J25)/1000000,0),0)</f>
        <v>0</v>
      </c>
      <c r="AC25" s="62">
        <f>IF(E25="west", IF(C25="Central",D25*'Connecting shares (%)'!$M$16*(F25+H25+J25)/(F25+H25+J25+L25+N25+P25),0),0)</f>
        <v>0</v>
      </c>
      <c r="AD25" s="59">
        <f>IF(E25="West", IF(C25="Decentral",('Connecting shares (%)'!$F$15/100*F25+'Connecting shares (%)'!$G$15/100*H25+'Connecting shares (%)'!$H$15/100*J25)/1000000,0),0)</f>
        <v>4.6818150000000003E-2</v>
      </c>
      <c r="AE25" s="61">
        <f>IF(E25="west", IF(C25="Decentral",D25*'Connecting shares (%)'!$M$16*(F25+H25+J25)/(F25+H25+J25+L25+N25+P25),0),0)</f>
        <v>0.19159824704870004</v>
      </c>
      <c r="AF25" s="59">
        <f>IF(E25="West", IF(C25="Central",('Connecting shares (%)'!$F$13/100*L25+'Connecting shares (%)'!$G$13/100*N25+'Connecting shares (%)'!$H$13/100*P25)/1000000,0),0)</f>
        <v>0</v>
      </c>
      <c r="AG25" s="61">
        <f>IF(E25="west", IF(C25="Central",D25*'Connecting shares (%)'!$M$16*(L25+N25+P25)/(F25+H25+J25+L25+N25+P25),0),0)</f>
        <v>0</v>
      </c>
      <c r="AH25" s="1">
        <f>IF(E25="West", IF(C25="Decentral",('Connecting shares (%)'!$F$17/100*L25+'Connecting shares (%)'!$G$17/100*N25+'Connecting shares (%)'!$H$17/100*P25)/1000000,0),0)</f>
        <v>0</v>
      </c>
      <c r="AI25" s="61">
        <f>IF(E25="west", IF(C25="Decentral",D25*'Connecting shares (%)'!$M$16*(L25+N25+P25)/(F25+H25+J25+L25+N25+P25),0),0)</f>
        <v>0</v>
      </c>
      <c r="AK25" s="1">
        <f t="shared" si="0"/>
        <v>0</v>
      </c>
      <c r="AL25" s="1">
        <f t="shared" si="1"/>
        <v>0</v>
      </c>
      <c r="AM25" s="1">
        <f t="shared" si="2"/>
        <v>0</v>
      </c>
      <c r="AN25" s="1">
        <f t="shared" si="3"/>
        <v>0</v>
      </c>
      <c r="AO25" s="1">
        <f t="shared" si="4"/>
        <v>0</v>
      </c>
      <c r="AP25" s="1">
        <f t="shared" si="5"/>
        <v>0</v>
      </c>
      <c r="AQ25" s="1">
        <f t="shared" si="6"/>
        <v>4.6818150000000003E-2</v>
      </c>
      <c r="AR25" s="1">
        <f t="shared" si="7"/>
        <v>0.19159824704870004</v>
      </c>
    </row>
    <row r="26" spans="1:44">
      <c r="A26" s="1">
        <v>25</v>
      </c>
      <c r="B26" s="1" t="s">
        <v>539</v>
      </c>
      <c r="C26" s="1" t="s">
        <v>19</v>
      </c>
      <c r="D26" s="1">
        <v>4.2850182225099998E-3</v>
      </c>
      <c r="E26" s="1" t="s">
        <v>21</v>
      </c>
      <c r="F26" s="1">
        <v>0</v>
      </c>
      <c r="G26" s="1">
        <v>0</v>
      </c>
      <c r="H26" s="1">
        <v>0</v>
      </c>
      <c r="I26" s="1">
        <v>0</v>
      </c>
      <c r="J26" s="1">
        <v>0</v>
      </c>
      <c r="K26" s="1">
        <v>0</v>
      </c>
      <c r="L26" s="1">
        <v>0</v>
      </c>
      <c r="M26" s="1">
        <v>0</v>
      </c>
      <c r="N26" s="1">
        <v>0</v>
      </c>
      <c r="O26" s="1">
        <v>0</v>
      </c>
      <c r="P26" s="1">
        <v>0</v>
      </c>
      <c r="Q26" s="1">
        <v>0</v>
      </c>
      <c r="R26" s="1">
        <v>549.46914586982098</v>
      </c>
      <c r="S26" s="1">
        <v>4285.0182225102799</v>
      </c>
      <c r="T26" s="59">
        <f>IF(E26="East", IF(C26="Central",('Connecting shares (%)'!$F$3/100*F26+'Connecting shares (%)'!$G$3/100*H26+'Connecting shares (%)'!$H$3/100*J26)/1000000,0),0)</f>
        <v>0</v>
      </c>
      <c r="U26" s="59">
        <f>IF(E26="East", IF(C26="Central",D26*'Connecting shares (%)'!$M$16*(F26+H26+J26)/(F26+H26+J26+L26+N26+P26),0),0)</f>
        <v>0</v>
      </c>
      <c r="V26" s="59">
        <f>IF(E26="East", IF(C26="Decentral",('Connecting shares (%)'!$F$7/100*F26+'Connecting shares (%)'!$G$7/100*H26+'Connecting shares (%)'!$H$7/100*J26)/1000000,0),0)</f>
        <v>0</v>
      </c>
      <c r="W26" s="61">
        <f>IF(E26="East", IF(C26="Decentral",D26*'Connecting shares (%)'!$M$16*(F26+H26+J26)/(F26+H26+J26+L26+N26+P26),0),0)</f>
        <v>0</v>
      </c>
      <c r="X26" s="59">
        <f>IF(E26="East", IF(C26="Central",('Connecting shares (%)'!$F$5/100*L26+'Connecting shares (%)'!$G$5/100*N26+'Connecting shares (%)'!$H$5/100*P26)/1000000,0),0)</f>
        <v>0</v>
      </c>
      <c r="Y26" s="61">
        <f>IF(E26="East", IF(C26="Central",D26*'Connecting shares (%)'!$M$16*(L26+N26+P26)/(F26+H26+J26+L26+N26+P26),0),0)</f>
        <v>0</v>
      </c>
      <c r="Z26" s="1">
        <f>IF(E26="East", IF(C26="Decentral",('Connecting shares (%)'!$F$9/100*L26+'Connecting shares (%)'!$G$9/100*N26+'Connecting shares (%)'!$H$9/100*P26)/1000000,0),0)</f>
        <v>0</v>
      </c>
      <c r="AA26" s="61">
        <f>IF(E26="East", IF(C26="Decentral",D26*'Connecting shares (%)'!$M$16*(L26+N26+P26)/(F26+H26+J26+L26+N26+P26),0),0)</f>
        <v>0</v>
      </c>
      <c r="AB26" s="59">
        <f>IF(E26="West", IF(C26="Central",('Connecting shares (%)'!$F$11/100*F26+'Connecting shares (%)'!$G$11/100*H26+'Connecting shares (%)'!$H$11/100*J26)/1000000,0),0)</f>
        <v>0</v>
      </c>
      <c r="AC26" s="62">
        <f>IF(E26="west", IF(C26="Central",D26*'Connecting shares (%)'!$M$16*(F26+H26+J26)/(F26+H26+J26+L26+N26+P26),0),0)</f>
        <v>0</v>
      </c>
      <c r="AD26" s="59">
        <f>IF(E26="West", IF(C26="Decentral",('Connecting shares (%)'!$F$15/100*F26+'Connecting shares (%)'!$G$15/100*H26+'Connecting shares (%)'!$H$15/100*J26)/1000000,0),0)</f>
        <v>0</v>
      </c>
      <c r="AE26" s="61" t="e">
        <f>IF(E26="west", IF(C26="Decentral",D26*'Connecting shares (%)'!$M$16*(F26+H26+J26)/(F26+H26+J26+L26+N26+P26),0),0)</f>
        <v>#DIV/0!</v>
      </c>
      <c r="AF26" s="59">
        <f>IF(E26="West", IF(C26="Central",('Connecting shares (%)'!$F$13/100*L26+'Connecting shares (%)'!$G$13/100*N26+'Connecting shares (%)'!$H$13/100*P26)/1000000,0),0)</f>
        <v>0</v>
      </c>
      <c r="AG26" s="61">
        <f>IF(E26="west", IF(C26="Central",D26*'Connecting shares (%)'!$M$16*(L26+N26+P26)/(F26+H26+J26+L26+N26+P26),0),0)</f>
        <v>0</v>
      </c>
      <c r="AH26" s="1">
        <f>IF(E26="West", IF(C26="Decentral",('Connecting shares (%)'!$F$17/100*L26+'Connecting shares (%)'!$G$17/100*N26+'Connecting shares (%)'!$H$17/100*P26)/1000000,0),0)</f>
        <v>0</v>
      </c>
      <c r="AI26" s="61" t="e">
        <f>IF(E26="west", IF(C26="Decentral",D26*'Connecting shares (%)'!$M$16*(L26+N26+P26)/(F26+H26+J26+L26+N26+P26),0),0)</f>
        <v>#DIV/0!</v>
      </c>
      <c r="AK26" s="1">
        <f t="shared" si="0"/>
        <v>0</v>
      </c>
      <c r="AL26" s="1">
        <f t="shared" si="1"/>
        <v>0</v>
      </c>
      <c r="AM26" s="1">
        <f t="shared" si="2"/>
        <v>0</v>
      </c>
      <c r="AN26" s="1">
        <f t="shared" si="3"/>
        <v>0</v>
      </c>
      <c r="AO26" s="1">
        <f t="shared" si="4"/>
        <v>0</v>
      </c>
      <c r="AP26" s="1">
        <f t="shared" si="5"/>
        <v>0</v>
      </c>
      <c r="AQ26" s="1">
        <f t="shared" si="6"/>
        <v>0</v>
      </c>
      <c r="AR26" s="1" t="e">
        <f t="shared" si="7"/>
        <v>#DIV/0!</v>
      </c>
    </row>
    <row r="27" spans="1:44">
      <c r="A27" s="1">
        <v>26</v>
      </c>
      <c r="B27" s="1" t="s">
        <v>611</v>
      </c>
      <c r="C27" s="1" t="s">
        <v>19</v>
      </c>
      <c r="D27" s="1">
        <v>6.1436794588340997E-2</v>
      </c>
      <c r="E27" s="1" t="s">
        <v>22</v>
      </c>
      <c r="F27" s="1">
        <v>526745.78</v>
      </c>
      <c r="G27" s="1">
        <v>36</v>
      </c>
      <c r="H27" s="1">
        <v>0</v>
      </c>
      <c r="I27" s="1">
        <v>0</v>
      </c>
      <c r="J27" s="1">
        <v>0</v>
      </c>
      <c r="K27" s="1">
        <v>0</v>
      </c>
      <c r="L27" s="1">
        <v>13539.209999999901</v>
      </c>
      <c r="M27" s="1">
        <v>2</v>
      </c>
      <c r="N27" s="1">
        <v>0</v>
      </c>
      <c r="O27" s="1">
        <v>0</v>
      </c>
      <c r="P27" s="1">
        <v>0</v>
      </c>
      <c r="Q27" s="1">
        <v>0</v>
      </c>
      <c r="R27" s="1">
        <v>4033.7832777436702</v>
      </c>
      <c r="S27" s="1">
        <v>61436.794588341101</v>
      </c>
      <c r="T27" s="59">
        <f>IF(E27="East", IF(C27="Central",('Connecting shares (%)'!$F$3/100*F27+'Connecting shares (%)'!$G$3/100*H27+'Connecting shares (%)'!$H$3/100*J27)/1000000,0),0)</f>
        <v>0</v>
      </c>
      <c r="U27" s="59">
        <f>IF(E27="East", IF(C27="Central",D27*'Connecting shares (%)'!$M$16*(F27+H27+J27)/(F27+H27+J27+L27+N27+P27),0),0)</f>
        <v>0</v>
      </c>
      <c r="V27" s="59">
        <f>IF(E27="East", IF(C27="Decentral",('Connecting shares (%)'!$F$7/100*F27+'Connecting shares (%)'!$G$7/100*H27+'Connecting shares (%)'!$H$7/100*J27)/1000000,0),0)</f>
        <v>0.52674578000000005</v>
      </c>
      <c r="W27" s="61">
        <f>IF(E27="East", IF(C27="Decentral",D27*'Connecting shares (%)'!$M$16*(F27+H27+J27)/(F27+H27+J27+L27+N27+P27),0),0)</f>
        <v>1.1979445250231906</v>
      </c>
      <c r="X27" s="59">
        <f>IF(E27="East", IF(C27="Central",('Connecting shares (%)'!$F$5/100*L27+'Connecting shares (%)'!$G$5/100*N27+'Connecting shares (%)'!$H$5/100*P27)/1000000,0),0)</f>
        <v>0</v>
      </c>
      <c r="Y27" s="61">
        <f>IF(E27="East", IF(C27="Central",D27*'Connecting shares (%)'!$M$16*(L27+N27+P27)/(F27+H27+J27+L27+N27+P27),0),0)</f>
        <v>0</v>
      </c>
      <c r="Z27" s="1">
        <f>IF(E27="East", IF(C27="Decentral",('Connecting shares (%)'!$F$9/100*L27+'Connecting shares (%)'!$G$9/100*N27+'Connecting shares (%)'!$H$9/100*P27)/1000000,0),0)</f>
        <v>1.3539209999999901E-2</v>
      </c>
      <c r="AA27" s="61">
        <f>IF(E27="East", IF(C27="Decentral",D27*'Connecting shares (%)'!$M$16*(L27+N27+P27)/(F27+H27+J27+L27+N27+P27),0),0)</f>
        <v>3.0791366743629374E-2</v>
      </c>
      <c r="AB27" s="59">
        <f>IF(E27="West", IF(C27="Central",('Connecting shares (%)'!$F$11/100*F27+'Connecting shares (%)'!$G$11/100*H27+'Connecting shares (%)'!$H$11/100*J27)/1000000,0),0)</f>
        <v>0</v>
      </c>
      <c r="AC27" s="62">
        <f>IF(E27="west", IF(C27="Central",D27*'Connecting shares (%)'!$M$16*(F27+H27+J27)/(F27+H27+J27+L27+N27+P27),0),0)</f>
        <v>0</v>
      </c>
      <c r="AD27" s="59">
        <f>IF(E27="West", IF(C27="Decentral",('Connecting shares (%)'!$F$15/100*F27+'Connecting shares (%)'!$G$15/100*H27+'Connecting shares (%)'!$H$15/100*J27)/1000000,0),0)</f>
        <v>0</v>
      </c>
      <c r="AE27" s="61">
        <f>IF(E27="west", IF(C27="Decentral",D27*'Connecting shares (%)'!$M$16*(F27+H27+J27)/(F27+H27+J27+L27+N27+P27),0),0)</f>
        <v>0</v>
      </c>
      <c r="AF27" s="59">
        <f>IF(E27="West", IF(C27="Central",('Connecting shares (%)'!$F$13/100*L27+'Connecting shares (%)'!$G$13/100*N27+'Connecting shares (%)'!$H$13/100*P27)/1000000,0),0)</f>
        <v>0</v>
      </c>
      <c r="AG27" s="61">
        <f>IF(E27="west", IF(C27="Central",D27*'Connecting shares (%)'!$M$16*(L27+N27+P27)/(F27+H27+J27+L27+N27+P27),0),0)</f>
        <v>0</v>
      </c>
      <c r="AH27" s="1">
        <f>IF(E27="West", IF(C27="Decentral",('Connecting shares (%)'!$F$17/100*L27+'Connecting shares (%)'!$G$17/100*N27+'Connecting shares (%)'!$H$17/100*P27)/1000000,0),0)</f>
        <v>0</v>
      </c>
      <c r="AI27" s="61">
        <f>IF(E27="west", IF(C27="Decentral",D27*'Connecting shares (%)'!$M$16*(L27+N27+P27)/(F27+H27+J27+L27+N27+P27),0),0)</f>
        <v>0</v>
      </c>
      <c r="AK27" s="1">
        <f t="shared" si="0"/>
        <v>0</v>
      </c>
      <c r="AL27" s="1">
        <f t="shared" si="1"/>
        <v>0</v>
      </c>
      <c r="AM27" s="1">
        <f t="shared" si="2"/>
        <v>0.54028498999999996</v>
      </c>
      <c r="AN27" s="1">
        <f t="shared" si="3"/>
        <v>1.2287358917668201</v>
      </c>
      <c r="AO27" s="1">
        <f t="shared" si="4"/>
        <v>0</v>
      </c>
      <c r="AP27" s="1">
        <f t="shared" si="5"/>
        <v>0</v>
      </c>
      <c r="AQ27" s="1">
        <f t="shared" si="6"/>
        <v>0</v>
      </c>
      <c r="AR27" s="1">
        <f t="shared" si="7"/>
        <v>0</v>
      </c>
    </row>
    <row r="28" spans="1:44">
      <c r="A28" s="1">
        <v>27</v>
      </c>
      <c r="B28" s="1" t="s">
        <v>714</v>
      </c>
      <c r="C28" s="1" t="s">
        <v>19</v>
      </c>
      <c r="D28" s="1">
        <v>3.3390752695480003E-2</v>
      </c>
      <c r="E28" s="1" t="s">
        <v>21</v>
      </c>
      <c r="F28" s="1">
        <v>95446.739999999903</v>
      </c>
      <c r="G28" s="1">
        <v>8</v>
      </c>
      <c r="H28" s="1">
        <v>0</v>
      </c>
      <c r="I28" s="1">
        <v>0</v>
      </c>
      <c r="J28" s="1">
        <v>0</v>
      </c>
      <c r="K28" s="1">
        <v>0</v>
      </c>
      <c r="L28" s="1">
        <v>0</v>
      </c>
      <c r="M28" s="1">
        <v>0</v>
      </c>
      <c r="N28" s="1">
        <v>0</v>
      </c>
      <c r="O28" s="1">
        <v>0</v>
      </c>
      <c r="P28" s="1">
        <v>0</v>
      </c>
      <c r="Q28" s="1">
        <v>0</v>
      </c>
      <c r="R28" s="1">
        <v>3055.3697999086598</v>
      </c>
      <c r="S28" s="1">
        <v>33390.752695480303</v>
      </c>
      <c r="T28" s="59">
        <f>IF(E28="East", IF(C28="Central",('Connecting shares (%)'!$F$3/100*F28+'Connecting shares (%)'!$G$3/100*H28+'Connecting shares (%)'!$H$3/100*J28)/1000000,0),0)</f>
        <v>0</v>
      </c>
      <c r="U28" s="59">
        <f>IF(E28="East", IF(C28="Central",D28*'Connecting shares (%)'!$M$16*(F28+H28+J28)/(F28+H28+J28+L28+N28+P28),0),0)</f>
        <v>0</v>
      </c>
      <c r="V28" s="59">
        <f>IF(E28="East", IF(C28="Decentral",('Connecting shares (%)'!$F$7/100*F28+'Connecting shares (%)'!$G$7/100*H28+'Connecting shares (%)'!$H$7/100*J28)/1000000,0),0)</f>
        <v>0</v>
      </c>
      <c r="W28" s="61">
        <f>IF(E28="East", IF(C28="Decentral",D28*'Connecting shares (%)'!$M$16*(F28+H28+J28)/(F28+H28+J28+L28+N28+P28),0),0)</f>
        <v>0</v>
      </c>
      <c r="X28" s="59">
        <f>IF(E28="East", IF(C28="Central",('Connecting shares (%)'!$F$5/100*L28+'Connecting shares (%)'!$G$5/100*N28+'Connecting shares (%)'!$H$5/100*P28)/1000000,0),0)</f>
        <v>0</v>
      </c>
      <c r="Y28" s="61">
        <f>IF(E28="East", IF(C28="Central",D28*'Connecting shares (%)'!$M$16*(L28+N28+P28)/(F28+H28+J28+L28+N28+P28),0),0)</f>
        <v>0</v>
      </c>
      <c r="Z28" s="1">
        <f>IF(E28="East", IF(C28="Decentral",('Connecting shares (%)'!$F$9/100*L28+'Connecting shares (%)'!$G$9/100*N28+'Connecting shares (%)'!$H$9/100*P28)/1000000,0),0)</f>
        <v>0</v>
      </c>
      <c r="AA28" s="61">
        <f>IF(E28="East", IF(C28="Decentral",D28*'Connecting shares (%)'!$M$16*(L28+N28+P28)/(F28+H28+J28+L28+N28+P28),0),0)</f>
        <v>0</v>
      </c>
      <c r="AB28" s="59">
        <f>IF(E28="West", IF(C28="Central",('Connecting shares (%)'!$F$11/100*F28+'Connecting shares (%)'!$G$11/100*H28+'Connecting shares (%)'!$H$11/100*J28)/1000000,0),0)</f>
        <v>0</v>
      </c>
      <c r="AC28" s="62">
        <f>IF(E28="west", IF(C28="Central",D28*'Connecting shares (%)'!$M$16*(F28+H28+J28)/(F28+H28+J28+L28+N28+P28),0),0)</f>
        <v>0</v>
      </c>
      <c r="AD28" s="59">
        <f>IF(E28="West", IF(C28="Decentral",('Connecting shares (%)'!$F$15/100*F28+'Connecting shares (%)'!$G$15/100*H28+'Connecting shares (%)'!$H$15/100*J28)/1000000,0),0)</f>
        <v>9.5446739999999905E-2</v>
      </c>
      <c r="AE28" s="61">
        <f>IF(E28="west", IF(C28="Decentral",D28*'Connecting shares (%)'!$M$16*(F28+H28+J28)/(F28+H28+J28+L28+N28+P28),0),0)</f>
        <v>0.66781505390960005</v>
      </c>
      <c r="AF28" s="59">
        <f>IF(E28="West", IF(C28="Central",('Connecting shares (%)'!$F$13/100*L28+'Connecting shares (%)'!$G$13/100*N28+'Connecting shares (%)'!$H$13/100*P28)/1000000,0),0)</f>
        <v>0</v>
      </c>
      <c r="AG28" s="61">
        <f>IF(E28="west", IF(C28="Central",D28*'Connecting shares (%)'!$M$16*(L28+N28+P28)/(F28+H28+J28+L28+N28+P28),0),0)</f>
        <v>0</v>
      </c>
      <c r="AH28" s="1">
        <f>IF(E28="West", IF(C28="Decentral",('Connecting shares (%)'!$F$17/100*L28+'Connecting shares (%)'!$G$17/100*N28+'Connecting shares (%)'!$H$17/100*P28)/1000000,0),0)</f>
        <v>0</v>
      </c>
      <c r="AI28" s="61">
        <f>IF(E28="west", IF(C28="Decentral",D28*'Connecting shares (%)'!$M$16*(L28+N28+P28)/(F28+H28+J28+L28+N28+P28),0),0)</f>
        <v>0</v>
      </c>
      <c r="AK28" s="1">
        <f t="shared" si="0"/>
        <v>0</v>
      </c>
      <c r="AL28" s="1">
        <f t="shared" si="1"/>
        <v>0</v>
      </c>
      <c r="AM28" s="1">
        <f t="shared" si="2"/>
        <v>0</v>
      </c>
      <c r="AN28" s="1">
        <f t="shared" si="3"/>
        <v>0</v>
      </c>
      <c r="AO28" s="1">
        <f t="shared" si="4"/>
        <v>0</v>
      </c>
      <c r="AP28" s="1">
        <f t="shared" si="5"/>
        <v>0</v>
      </c>
      <c r="AQ28" s="1">
        <f t="shared" si="6"/>
        <v>9.5446739999999905E-2</v>
      </c>
      <c r="AR28" s="1">
        <f t="shared" si="7"/>
        <v>0.66781505390960005</v>
      </c>
    </row>
    <row r="29" spans="1:44">
      <c r="A29" s="1">
        <v>28</v>
      </c>
      <c r="B29" s="1" t="s">
        <v>330</v>
      </c>
      <c r="C29" s="1" t="s">
        <v>19</v>
      </c>
      <c r="D29" s="1">
        <v>7.2704491400014004E-2</v>
      </c>
      <c r="E29" s="1" t="s">
        <v>21</v>
      </c>
      <c r="F29" s="1">
        <v>240716.54</v>
      </c>
      <c r="G29" s="1">
        <v>15</v>
      </c>
      <c r="H29" s="1">
        <v>0</v>
      </c>
      <c r="I29" s="1">
        <v>0</v>
      </c>
      <c r="J29" s="1">
        <v>0</v>
      </c>
      <c r="K29" s="1">
        <v>0</v>
      </c>
      <c r="L29" s="1">
        <v>24556.7599999999</v>
      </c>
      <c r="M29" s="1">
        <v>1</v>
      </c>
      <c r="N29" s="1">
        <v>0</v>
      </c>
      <c r="O29" s="1">
        <v>0</v>
      </c>
      <c r="P29" s="1">
        <v>0</v>
      </c>
      <c r="Q29" s="1">
        <v>0</v>
      </c>
      <c r="R29" s="1">
        <v>2581.7890515426702</v>
      </c>
      <c r="S29" s="1">
        <v>72704.491400013503</v>
      </c>
      <c r="T29" s="59">
        <f>IF(E29="East", IF(C29="Central",('Connecting shares (%)'!$F$3/100*F29+'Connecting shares (%)'!$G$3/100*H29+'Connecting shares (%)'!$H$3/100*J29)/1000000,0),0)</f>
        <v>0</v>
      </c>
      <c r="U29" s="59">
        <f>IF(E29="East", IF(C29="Central",D29*'Connecting shares (%)'!$M$16*(F29+H29+J29)/(F29+H29+J29+L29+N29+P29),0),0)</f>
        <v>0</v>
      </c>
      <c r="V29" s="59">
        <f>IF(E29="East", IF(C29="Decentral",('Connecting shares (%)'!$F$7/100*F29+'Connecting shares (%)'!$G$7/100*H29+'Connecting shares (%)'!$H$7/100*J29)/1000000,0),0)</f>
        <v>0</v>
      </c>
      <c r="W29" s="61">
        <f>IF(E29="East", IF(C29="Decentral",D29*'Connecting shares (%)'!$M$16*(F29+H29+J29)/(F29+H29+J29+L29+N29+P29),0),0)</f>
        <v>0</v>
      </c>
      <c r="X29" s="59">
        <f>IF(E29="East", IF(C29="Central",('Connecting shares (%)'!$F$5/100*L29+'Connecting shares (%)'!$G$5/100*N29+'Connecting shares (%)'!$H$5/100*P29)/1000000,0),0)</f>
        <v>0</v>
      </c>
      <c r="Y29" s="61">
        <f>IF(E29="East", IF(C29="Central",D29*'Connecting shares (%)'!$M$16*(L29+N29+P29)/(F29+H29+J29+L29+N29+P29),0),0)</f>
        <v>0</v>
      </c>
      <c r="Z29" s="1">
        <f>IF(E29="East", IF(C29="Decentral",('Connecting shares (%)'!$F$9/100*L29+'Connecting shares (%)'!$G$9/100*N29+'Connecting shares (%)'!$H$9/100*P29)/1000000,0),0)</f>
        <v>0</v>
      </c>
      <c r="AA29" s="61">
        <f>IF(E29="East", IF(C29="Decentral",D29*'Connecting shares (%)'!$M$16*(L29+N29+P29)/(F29+H29+J29+L29+N29+P29),0),0)</f>
        <v>0</v>
      </c>
      <c r="AB29" s="59">
        <f>IF(E29="West", IF(C29="Central",('Connecting shares (%)'!$F$11/100*F29+'Connecting shares (%)'!$G$11/100*H29+'Connecting shares (%)'!$H$11/100*J29)/1000000,0),0)</f>
        <v>0</v>
      </c>
      <c r="AC29" s="62">
        <f>IF(E29="west", IF(C29="Central",D29*'Connecting shares (%)'!$M$16*(F29+H29+J29)/(F29+H29+J29+L29+N29+P29),0),0)</f>
        <v>0</v>
      </c>
      <c r="AD29" s="59">
        <f>IF(E29="West", IF(C29="Decentral",('Connecting shares (%)'!$F$15/100*F29+'Connecting shares (%)'!$G$15/100*H29+'Connecting shares (%)'!$H$15/100*J29)/1000000,0),0)</f>
        <v>0.24071654000000001</v>
      </c>
      <c r="AE29" s="61">
        <f>IF(E29="west", IF(C29="Decentral",D29*'Connecting shares (%)'!$M$16*(F29+H29+J29)/(F29+H29+J29+L29+N29+P29),0),0)</f>
        <v>1.3194824818231712</v>
      </c>
      <c r="AF29" s="59">
        <f>IF(E29="West", IF(C29="Central",('Connecting shares (%)'!$F$13/100*L29+'Connecting shares (%)'!$G$13/100*N29+'Connecting shares (%)'!$H$13/100*P29)/1000000,0),0)</f>
        <v>0</v>
      </c>
      <c r="AG29" s="61">
        <f>IF(E29="west", IF(C29="Central",D29*'Connecting shares (%)'!$M$16*(L29+N29+P29)/(F29+H29+J29+L29+N29+P29),0),0)</f>
        <v>0</v>
      </c>
      <c r="AH29" s="1">
        <f>IF(E29="West", IF(C29="Decentral",('Connecting shares (%)'!$F$17/100*L29+'Connecting shares (%)'!$G$17/100*N29+'Connecting shares (%)'!$H$17/100*P29)/1000000,0),0)</f>
        <v>2.45567599999999E-2</v>
      </c>
      <c r="AI29" s="61">
        <f>IF(E29="west", IF(C29="Decentral",D29*'Connecting shares (%)'!$M$16*(L29+N29+P29)/(F29+H29+J29+L29+N29+P29),0),0)</f>
        <v>0.13460734617710876</v>
      </c>
      <c r="AK29" s="1">
        <f t="shared" si="0"/>
        <v>0</v>
      </c>
      <c r="AL29" s="1">
        <f t="shared" si="1"/>
        <v>0</v>
      </c>
      <c r="AM29" s="1">
        <f t="shared" si="2"/>
        <v>0</v>
      </c>
      <c r="AN29" s="1">
        <f t="shared" si="3"/>
        <v>0</v>
      </c>
      <c r="AO29" s="1">
        <f t="shared" si="4"/>
        <v>0</v>
      </c>
      <c r="AP29" s="1">
        <f t="shared" si="5"/>
        <v>0</v>
      </c>
      <c r="AQ29" s="1">
        <f t="shared" si="6"/>
        <v>0.26527329999999993</v>
      </c>
      <c r="AR29" s="1">
        <f t="shared" si="7"/>
        <v>1.4540898280002799</v>
      </c>
    </row>
    <row r="30" spans="1:44">
      <c r="A30" s="1">
        <v>29</v>
      </c>
      <c r="B30" s="1" t="s">
        <v>778</v>
      </c>
      <c r="C30" s="1" t="s">
        <v>20</v>
      </c>
      <c r="D30" s="1">
        <v>9.7287094642380008E-3</v>
      </c>
      <c r="E30" s="1" t="s">
        <v>21</v>
      </c>
      <c r="F30" s="1">
        <v>0</v>
      </c>
      <c r="G30" s="1">
        <v>0</v>
      </c>
      <c r="H30" s="1">
        <v>0</v>
      </c>
      <c r="I30" s="1">
        <v>0</v>
      </c>
      <c r="J30" s="1">
        <v>0</v>
      </c>
      <c r="K30" s="1">
        <v>0</v>
      </c>
      <c r="L30" s="1">
        <v>0</v>
      </c>
      <c r="M30" s="1">
        <v>0</v>
      </c>
      <c r="N30" s="1">
        <v>0</v>
      </c>
      <c r="O30" s="1">
        <v>0</v>
      </c>
      <c r="P30" s="1">
        <v>0</v>
      </c>
      <c r="Q30" s="1">
        <v>0</v>
      </c>
      <c r="R30" s="1">
        <v>1049.2341005819501</v>
      </c>
      <c r="S30" s="1">
        <v>9728.7094642382308</v>
      </c>
      <c r="T30" s="59">
        <f>IF(E30="East", IF(C30="Central",('Connecting shares (%)'!$F$3/100*F30+'Connecting shares (%)'!$G$3/100*H30+'Connecting shares (%)'!$H$3/100*J30)/1000000,0),0)</f>
        <v>0</v>
      </c>
      <c r="U30" s="59">
        <f>IF(E30="East", IF(C30="Central",D30*'Connecting shares (%)'!$M$16*(F30+H30+J30)/(F30+H30+J30+L30+N30+P30),0),0)</f>
        <v>0</v>
      </c>
      <c r="V30" s="59">
        <f>IF(E30="East", IF(C30="Decentral",('Connecting shares (%)'!$F$7/100*F30+'Connecting shares (%)'!$G$7/100*H30+'Connecting shares (%)'!$H$7/100*J30)/1000000,0),0)</f>
        <v>0</v>
      </c>
      <c r="W30" s="61">
        <f>IF(E30="East", IF(C30="Decentral",D30*'Connecting shares (%)'!$M$16*(F30+H30+J30)/(F30+H30+J30+L30+N30+P30),0),0)</f>
        <v>0</v>
      </c>
      <c r="X30" s="59">
        <f>IF(E30="East", IF(C30="Central",('Connecting shares (%)'!$F$5/100*L30+'Connecting shares (%)'!$G$5/100*N30+'Connecting shares (%)'!$H$5/100*P30)/1000000,0),0)</f>
        <v>0</v>
      </c>
      <c r="Y30" s="61">
        <f>IF(E30="East", IF(C30="Central",D30*'Connecting shares (%)'!$M$16*(L30+N30+P30)/(F30+H30+J30+L30+N30+P30),0),0)</f>
        <v>0</v>
      </c>
      <c r="Z30" s="1">
        <f>IF(E30="East", IF(C30="Decentral",('Connecting shares (%)'!$F$9/100*L30+'Connecting shares (%)'!$G$9/100*N30+'Connecting shares (%)'!$H$9/100*P30)/1000000,0),0)</f>
        <v>0</v>
      </c>
      <c r="AA30" s="61">
        <f>IF(E30="East", IF(C30="Decentral",D30*'Connecting shares (%)'!$M$16*(L30+N30+P30)/(F30+H30+J30+L30+N30+P30),0),0)</f>
        <v>0</v>
      </c>
      <c r="AB30" s="59">
        <f>IF(E30="West", IF(C30="Central",('Connecting shares (%)'!$F$11/100*F30+'Connecting shares (%)'!$G$11/100*H30+'Connecting shares (%)'!$H$11/100*J30)/1000000,0),0)</f>
        <v>0</v>
      </c>
      <c r="AC30" s="62" t="e">
        <f>IF(E30="west", IF(C30="Central",D30*'Connecting shares (%)'!$M$16*(F30+H30+J30)/(F30+H30+J30+L30+N30+P30),0),0)</f>
        <v>#DIV/0!</v>
      </c>
      <c r="AD30" s="59">
        <f>IF(E30="West", IF(C30="Decentral",('Connecting shares (%)'!$F$15/100*F30+'Connecting shares (%)'!$G$15/100*H30+'Connecting shares (%)'!$H$15/100*J30)/1000000,0),0)</f>
        <v>0</v>
      </c>
      <c r="AE30" s="61">
        <f>IF(E30="west", IF(C30="Decentral",D30*'Connecting shares (%)'!$M$16*(F30+H30+J30)/(F30+H30+J30+L30+N30+P30),0),0)</f>
        <v>0</v>
      </c>
      <c r="AF30" s="59">
        <f>IF(E30="West", IF(C30="Central",('Connecting shares (%)'!$F$13/100*L30+'Connecting shares (%)'!$G$13/100*N30+'Connecting shares (%)'!$H$13/100*P30)/1000000,0),0)</f>
        <v>0</v>
      </c>
      <c r="AG30" s="61" t="e">
        <f>IF(E30="west", IF(C30="Central",D30*'Connecting shares (%)'!$M$16*(L30+N30+P30)/(F30+H30+J30+L30+N30+P30),0),0)</f>
        <v>#DIV/0!</v>
      </c>
      <c r="AH30" s="1">
        <f>IF(E30="West", IF(C30="Decentral",('Connecting shares (%)'!$F$17/100*L30+'Connecting shares (%)'!$G$17/100*N30+'Connecting shares (%)'!$H$17/100*P30)/1000000,0),0)</f>
        <v>0</v>
      </c>
      <c r="AI30" s="61">
        <f>IF(E30="west", IF(C30="Decentral",D30*'Connecting shares (%)'!$M$16*(L30+N30+P30)/(F30+H30+J30+L30+N30+P30),0),0)</f>
        <v>0</v>
      </c>
      <c r="AK30" s="1">
        <f t="shared" si="0"/>
        <v>0</v>
      </c>
      <c r="AL30" s="1">
        <f t="shared" si="1"/>
        <v>0</v>
      </c>
      <c r="AM30" s="1">
        <f t="shared" si="2"/>
        <v>0</v>
      </c>
      <c r="AN30" s="1">
        <f t="shared" si="3"/>
        <v>0</v>
      </c>
      <c r="AO30" s="1">
        <f t="shared" si="4"/>
        <v>0</v>
      </c>
      <c r="AP30" s="1" t="e">
        <f t="shared" si="5"/>
        <v>#DIV/0!</v>
      </c>
      <c r="AQ30" s="1">
        <f t="shared" si="6"/>
        <v>0</v>
      </c>
      <c r="AR30" s="1">
        <f t="shared" si="7"/>
        <v>0</v>
      </c>
    </row>
    <row r="31" spans="1:44">
      <c r="A31" s="1">
        <v>30</v>
      </c>
      <c r="B31" s="1" t="s">
        <v>548</v>
      </c>
      <c r="C31" s="1" t="s">
        <v>20</v>
      </c>
      <c r="D31" s="1">
        <v>3.3782676601994001E-2</v>
      </c>
      <c r="E31" s="1" t="s">
        <v>21</v>
      </c>
      <c r="F31" s="1">
        <v>67971.889999999898</v>
      </c>
      <c r="G31" s="1">
        <v>3</v>
      </c>
      <c r="H31" s="1">
        <v>0</v>
      </c>
      <c r="I31" s="1">
        <v>0</v>
      </c>
      <c r="J31" s="1">
        <v>0</v>
      </c>
      <c r="K31" s="1">
        <v>0</v>
      </c>
      <c r="L31" s="1">
        <v>0</v>
      </c>
      <c r="M31" s="1">
        <v>0</v>
      </c>
      <c r="N31" s="1">
        <v>0</v>
      </c>
      <c r="O31" s="1">
        <v>0</v>
      </c>
      <c r="P31" s="1">
        <v>0</v>
      </c>
      <c r="Q31" s="1">
        <v>0</v>
      </c>
      <c r="R31" s="1">
        <v>2228.61713385441</v>
      </c>
      <c r="S31" s="1">
        <v>33782.676601994201</v>
      </c>
      <c r="T31" s="59">
        <f>IF(E31="East", IF(C31="Central",('Connecting shares (%)'!$F$3/100*F31+'Connecting shares (%)'!$G$3/100*H31+'Connecting shares (%)'!$H$3/100*J31)/1000000,0),0)</f>
        <v>0</v>
      </c>
      <c r="U31" s="59">
        <f>IF(E31="East", IF(C31="Central",D31*'Connecting shares (%)'!$M$16*(F31+H31+J31)/(F31+H31+J31+L31+N31+P31),0),0)</f>
        <v>0</v>
      </c>
      <c r="V31" s="59">
        <f>IF(E31="East", IF(C31="Decentral",('Connecting shares (%)'!$F$7/100*F31+'Connecting shares (%)'!$G$7/100*H31+'Connecting shares (%)'!$H$7/100*J31)/1000000,0),0)</f>
        <v>0</v>
      </c>
      <c r="W31" s="61">
        <f>IF(E31="East", IF(C31="Decentral",D31*'Connecting shares (%)'!$M$16*(F31+H31+J31)/(F31+H31+J31+L31+N31+P31),0),0)</f>
        <v>0</v>
      </c>
      <c r="X31" s="59">
        <f>IF(E31="East", IF(C31="Central",('Connecting shares (%)'!$F$5/100*L31+'Connecting shares (%)'!$G$5/100*N31+'Connecting shares (%)'!$H$5/100*P31)/1000000,0),0)</f>
        <v>0</v>
      </c>
      <c r="Y31" s="61">
        <f>IF(E31="East", IF(C31="Central",D31*'Connecting shares (%)'!$M$16*(L31+N31+P31)/(F31+H31+J31+L31+N31+P31),0),0)</f>
        <v>0</v>
      </c>
      <c r="Z31" s="1">
        <f>IF(E31="East", IF(C31="Decentral",('Connecting shares (%)'!$F$9/100*L31+'Connecting shares (%)'!$G$9/100*N31+'Connecting shares (%)'!$H$9/100*P31)/1000000,0),0)</f>
        <v>0</v>
      </c>
      <c r="AA31" s="61">
        <f>IF(E31="East", IF(C31="Decentral",D31*'Connecting shares (%)'!$M$16*(L31+N31+P31)/(F31+H31+J31+L31+N31+P31),0),0)</f>
        <v>0</v>
      </c>
      <c r="AB31" s="59">
        <f>IF(E31="West", IF(C31="Central",('Connecting shares (%)'!$F$11/100*F31+'Connecting shares (%)'!$G$11/100*H31+'Connecting shares (%)'!$H$11/100*J31)/1000000,0),0)</f>
        <v>6.7971889999999896E-2</v>
      </c>
      <c r="AC31" s="62">
        <f>IF(E31="west", IF(C31="Central",D31*'Connecting shares (%)'!$M$16*(F31+H31+J31)/(F31+H31+J31+L31+N31+P31),0),0)</f>
        <v>0.67565353203987999</v>
      </c>
      <c r="AD31" s="59">
        <f>IF(E31="West", IF(C31="Decentral",('Connecting shares (%)'!$F$15/100*F31+'Connecting shares (%)'!$G$15/100*H31+'Connecting shares (%)'!$H$15/100*J31)/1000000,0),0)</f>
        <v>0</v>
      </c>
      <c r="AE31" s="61">
        <f>IF(E31="west", IF(C31="Decentral",D31*'Connecting shares (%)'!$M$16*(F31+H31+J31)/(F31+H31+J31+L31+N31+P31),0),0)</f>
        <v>0</v>
      </c>
      <c r="AF31" s="59">
        <f>IF(E31="West", IF(C31="Central",('Connecting shares (%)'!$F$13/100*L31+'Connecting shares (%)'!$G$13/100*N31+'Connecting shares (%)'!$H$13/100*P31)/1000000,0),0)</f>
        <v>0</v>
      </c>
      <c r="AG31" s="61">
        <f>IF(E31="west", IF(C31="Central",D31*'Connecting shares (%)'!$M$16*(L31+N31+P31)/(F31+H31+J31+L31+N31+P31),0),0)</f>
        <v>0</v>
      </c>
      <c r="AH31" s="1">
        <f>IF(E31="West", IF(C31="Decentral",('Connecting shares (%)'!$F$17/100*L31+'Connecting shares (%)'!$G$17/100*N31+'Connecting shares (%)'!$H$17/100*P31)/1000000,0),0)</f>
        <v>0</v>
      </c>
      <c r="AI31" s="61">
        <f>IF(E31="west", IF(C31="Decentral",D31*'Connecting shares (%)'!$M$16*(L31+N31+P31)/(F31+H31+J31+L31+N31+P31),0),0)</f>
        <v>0</v>
      </c>
      <c r="AK31" s="1">
        <f t="shared" si="0"/>
        <v>0</v>
      </c>
      <c r="AL31" s="1">
        <f t="shared" si="1"/>
        <v>0</v>
      </c>
      <c r="AM31" s="1">
        <f t="shared" si="2"/>
        <v>0</v>
      </c>
      <c r="AN31" s="1">
        <f t="shared" si="3"/>
        <v>0</v>
      </c>
      <c r="AO31" s="1">
        <f t="shared" si="4"/>
        <v>6.7971889999999896E-2</v>
      </c>
      <c r="AP31" s="1">
        <f t="shared" si="5"/>
        <v>0.67565353203987999</v>
      </c>
      <c r="AQ31" s="1">
        <f t="shared" si="6"/>
        <v>0</v>
      </c>
      <c r="AR31" s="1">
        <f t="shared" si="7"/>
        <v>0</v>
      </c>
    </row>
    <row r="32" spans="1:44">
      <c r="A32" s="1">
        <v>31</v>
      </c>
      <c r="B32" s="1" t="s">
        <v>420</v>
      </c>
      <c r="C32" s="1" t="s">
        <v>20</v>
      </c>
      <c r="D32" s="1">
        <v>0.130388804098654</v>
      </c>
      <c r="E32" s="1" t="s">
        <v>21</v>
      </c>
      <c r="F32" s="1">
        <v>136623.239999999</v>
      </c>
      <c r="G32" s="1">
        <v>8</v>
      </c>
      <c r="H32" s="1">
        <v>0</v>
      </c>
      <c r="I32" s="1">
        <v>0</v>
      </c>
      <c r="J32" s="1">
        <v>0</v>
      </c>
      <c r="K32" s="1">
        <v>0</v>
      </c>
      <c r="L32" s="1">
        <v>0</v>
      </c>
      <c r="M32" s="1">
        <v>0</v>
      </c>
      <c r="N32" s="1">
        <v>0</v>
      </c>
      <c r="O32" s="1">
        <v>0</v>
      </c>
      <c r="P32" s="1">
        <v>0</v>
      </c>
      <c r="Q32" s="1">
        <v>0</v>
      </c>
      <c r="R32" s="1">
        <v>4630.0166251605397</v>
      </c>
      <c r="S32" s="1">
        <v>130388.804098653</v>
      </c>
      <c r="T32" s="59">
        <f>IF(E32="East", IF(C32="Central",('Connecting shares (%)'!$F$3/100*F32+'Connecting shares (%)'!$G$3/100*H32+'Connecting shares (%)'!$H$3/100*J32)/1000000,0),0)</f>
        <v>0</v>
      </c>
      <c r="U32" s="59">
        <f>IF(E32="East", IF(C32="Central",D32*'Connecting shares (%)'!$M$16*(F32+H32+J32)/(F32+H32+J32+L32+N32+P32),0),0)</f>
        <v>0</v>
      </c>
      <c r="V32" s="59">
        <f>IF(E32="East", IF(C32="Decentral",('Connecting shares (%)'!$F$7/100*F32+'Connecting shares (%)'!$G$7/100*H32+'Connecting shares (%)'!$H$7/100*J32)/1000000,0),0)</f>
        <v>0</v>
      </c>
      <c r="W32" s="61">
        <f>IF(E32="East", IF(C32="Decentral",D32*'Connecting shares (%)'!$M$16*(F32+H32+J32)/(F32+H32+J32+L32+N32+P32),0),0)</f>
        <v>0</v>
      </c>
      <c r="X32" s="59">
        <f>IF(E32="East", IF(C32="Central",('Connecting shares (%)'!$F$5/100*L32+'Connecting shares (%)'!$G$5/100*N32+'Connecting shares (%)'!$H$5/100*P32)/1000000,0),0)</f>
        <v>0</v>
      </c>
      <c r="Y32" s="61">
        <f>IF(E32="East", IF(C32="Central",D32*'Connecting shares (%)'!$M$16*(L32+N32+P32)/(F32+H32+J32+L32+N32+P32),0),0)</f>
        <v>0</v>
      </c>
      <c r="Z32" s="1">
        <f>IF(E32="East", IF(C32="Decentral",('Connecting shares (%)'!$F$9/100*L32+'Connecting shares (%)'!$G$9/100*N32+'Connecting shares (%)'!$H$9/100*P32)/1000000,0),0)</f>
        <v>0</v>
      </c>
      <c r="AA32" s="61">
        <f>IF(E32="East", IF(C32="Decentral",D32*'Connecting shares (%)'!$M$16*(L32+N32+P32)/(F32+H32+J32+L32+N32+P32),0),0)</f>
        <v>0</v>
      </c>
      <c r="AB32" s="59">
        <f>IF(E32="West", IF(C32="Central",('Connecting shares (%)'!$F$11/100*F32+'Connecting shares (%)'!$G$11/100*H32+'Connecting shares (%)'!$H$11/100*J32)/1000000,0),0)</f>
        <v>0.13662323999999901</v>
      </c>
      <c r="AC32" s="62">
        <f>IF(E32="west", IF(C32="Central",D32*'Connecting shares (%)'!$M$16*(F32+H32+J32)/(F32+H32+J32+L32+N32+P32),0),0)</f>
        <v>2.6077760819730802</v>
      </c>
      <c r="AD32" s="59">
        <f>IF(E32="West", IF(C32="Decentral",('Connecting shares (%)'!$F$15/100*F32+'Connecting shares (%)'!$G$15/100*H32+'Connecting shares (%)'!$H$15/100*J32)/1000000,0),0)</f>
        <v>0</v>
      </c>
      <c r="AE32" s="61">
        <f>IF(E32="west", IF(C32="Decentral",D32*'Connecting shares (%)'!$M$16*(F32+H32+J32)/(F32+H32+J32+L32+N32+P32),0),0)</f>
        <v>0</v>
      </c>
      <c r="AF32" s="59">
        <f>IF(E32="West", IF(C32="Central",('Connecting shares (%)'!$F$13/100*L32+'Connecting shares (%)'!$G$13/100*N32+'Connecting shares (%)'!$H$13/100*P32)/1000000,0),0)</f>
        <v>0</v>
      </c>
      <c r="AG32" s="61">
        <f>IF(E32="west", IF(C32="Central",D32*'Connecting shares (%)'!$M$16*(L32+N32+P32)/(F32+H32+J32+L32+N32+P32),0),0)</f>
        <v>0</v>
      </c>
      <c r="AH32" s="1">
        <f>IF(E32="West", IF(C32="Decentral",('Connecting shares (%)'!$F$17/100*L32+'Connecting shares (%)'!$G$17/100*N32+'Connecting shares (%)'!$H$17/100*P32)/1000000,0),0)</f>
        <v>0</v>
      </c>
      <c r="AI32" s="61">
        <f>IF(E32="west", IF(C32="Decentral",D32*'Connecting shares (%)'!$M$16*(L32+N32+P32)/(F32+H32+J32+L32+N32+P32),0),0)</f>
        <v>0</v>
      </c>
      <c r="AK32" s="1">
        <f t="shared" si="0"/>
        <v>0</v>
      </c>
      <c r="AL32" s="1">
        <f t="shared" si="1"/>
        <v>0</v>
      </c>
      <c r="AM32" s="1">
        <f t="shared" si="2"/>
        <v>0</v>
      </c>
      <c r="AN32" s="1">
        <f t="shared" si="3"/>
        <v>0</v>
      </c>
      <c r="AO32" s="1">
        <f t="shared" si="4"/>
        <v>0.13662323999999901</v>
      </c>
      <c r="AP32" s="1">
        <f t="shared" si="5"/>
        <v>2.6077760819730802</v>
      </c>
      <c r="AQ32" s="1">
        <f t="shared" si="6"/>
        <v>0</v>
      </c>
      <c r="AR32" s="1">
        <f t="shared" si="7"/>
        <v>0</v>
      </c>
    </row>
    <row r="33" spans="1:44">
      <c r="A33" s="1">
        <v>32</v>
      </c>
      <c r="B33" s="1" t="s">
        <v>363</v>
      </c>
      <c r="C33" s="1" t="s">
        <v>19</v>
      </c>
      <c r="D33" s="1">
        <v>0.129768160967726</v>
      </c>
      <c r="E33" s="1" t="s">
        <v>21</v>
      </c>
      <c r="F33" s="1">
        <v>92016.819999999905</v>
      </c>
      <c r="G33" s="1">
        <v>5</v>
      </c>
      <c r="H33" s="1">
        <v>0</v>
      </c>
      <c r="I33" s="1">
        <v>0</v>
      </c>
      <c r="J33" s="1">
        <v>0</v>
      </c>
      <c r="K33" s="1">
        <v>0</v>
      </c>
      <c r="L33" s="1">
        <v>0</v>
      </c>
      <c r="M33" s="1">
        <v>0</v>
      </c>
      <c r="N33" s="1">
        <v>0</v>
      </c>
      <c r="O33" s="1">
        <v>0</v>
      </c>
      <c r="P33" s="1">
        <v>0</v>
      </c>
      <c r="Q33" s="1">
        <v>0</v>
      </c>
      <c r="R33" s="1">
        <v>3838.8172910447001</v>
      </c>
      <c r="S33" s="1">
        <v>129768.16096772499</v>
      </c>
      <c r="T33" s="59">
        <f>IF(E33="East", IF(C33="Central",('Connecting shares (%)'!$F$3/100*F33+'Connecting shares (%)'!$G$3/100*H33+'Connecting shares (%)'!$H$3/100*J33)/1000000,0),0)</f>
        <v>0</v>
      </c>
      <c r="U33" s="59">
        <f>IF(E33="East", IF(C33="Central",D33*'Connecting shares (%)'!$M$16*(F33+H33+J33)/(F33+H33+J33+L33+N33+P33),0),0)</f>
        <v>0</v>
      </c>
      <c r="V33" s="59">
        <f>IF(E33="East", IF(C33="Decentral",('Connecting shares (%)'!$F$7/100*F33+'Connecting shares (%)'!$G$7/100*H33+'Connecting shares (%)'!$H$7/100*J33)/1000000,0),0)</f>
        <v>0</v>
      </c>
      <c r="W33" s="61">
        <f>IF(E33="East", IF(C33="Decentral",D33*'Connecting shares (%)'!$M$16*(F33+H33+J33)/(F33+H33+J33+L33+N33+P33),0),0)</f>
        <v>0</v>
      </c>
      <c r="X33" s="59">
        <f>IF(E33="East", IF(C33="Central",('Connecting shares (%)'!$F$5/100*L33+'Connecting shares (%)'!$G$5/100*N33+'Connecting shares (%)'!$H$5/100*P33)/1000000,0),0)</f>
        <v>0</v>
      </c>
      <c r="Y33" s="61">
        <f>IF(E33="East", IF(C33="Central",D33*'Connecting shares (%)'!$M$16*(L33+N33+P33)/(F33+H33+J33+L33+N33+P33),0),0)</f>
        <v>0</v>
      </c>
      <c r="Z33" s="1">
        <f>IF(E33="East", IF(C33="Decentral",('Connecting shares (%)'!$F$9/100*L33+'Connecting shares (%)'!$G$9/100*N33+'Connecting shares (%)'!$H$9/100*P33)/1000000,0),0)</f>
        <v>0</v>
      </c>
      <c r="AA33" s="61">
        <f>IF(E33="East", IF(C33="Decentral",D33*'Connecting shares (%)'!$M$16*(L33+N33+P33)/(F33+H33+J33+L33+N33+P33),0),0)</f>
        <v>0</v>
      </c>
      <c r="AB33" s="59">
        <f>IF(E33="West", IF(C33="Central",('Connecting shares (%)'!$F$11/100*F33+'Connecting shares (%)'!$G$11/100*H33+'Connecting shares (%)'!$H$11/100*J33)/1000000,0),0)</f>
        <v>0</v>
      </c>
      <c r="AC33" s="62">
        <f>IF(E33="west", IF(C33="Central",D33*'Connecting shares (%)'!$M$16*(F33+H33+J33)/(F33+H33+J33+L33+N33+P33),0),0)</f>
        <v>0</v>
      </c>
      <c r="AD33" s="59">
        <f>IF(E33="West", IF(C33="Decentral",('Connecting shares (%)'!$F$15/100*F33+'Connecting shares (%)'!$G$15/100*H33+'Connecting shares (%)'!$H$15/100*J33)/1000000,0),0)</f>
        <v>9.2016819999999902E-2</v>
      </c>
      <c r="AE33" s="61">
        <f>IF(E33="west", IF(C33="Decentral",D33*'Connecting shares (%)'!$M$16*(F33+H33+J33)/(F33+H33+J33+L33+N33+P33),0),0)</f>
        <v>2.5953632193545202</v>
      </c>
      <c r="AF33" s="59">
        <f>IF(E33="West", IF(C33="Central",('Connecting shares (%)'!$F$13/100*L33+'Connecting shares (%)'!$G$13/100*N33+'Connecting shares (%)'!$H$13/100*P33)/1000000,0),0)</f>
        <v>0</v>
      </c>
      <c r="AG33" s="61">
        <f>IF(E33="west", IF(C33="Central",D33*'Connecting shares (%)'!$M$16*(L33+N33+P33)/(F33+H33+J33+L33+N33+P33),0),0)</f>
        <v>0</v>
      </c>
      <c r="AH33" s="1">
        <f>IF(E33="West", IF(C33="Decentral",('Connecting shares (%)'!$F$17/100*L33+'Connecting shares (%)'!$G$17/100*N33+'Connecting shares (%)'!$H$17/100*P33)/1000000,0),0)</f>
        <v>0</v>
      </c>
      <c r="AI33" s="61">
        <f>IF(E33="west", IF(C33="Decentral",D33*'Connecting shares (%)'!$M$16*(L33+N33+P33)/(F33+H33+J33+L33+N33+P33),0),0)</f>
        <v>0</v>
      </c>
      <c r="AK33" s="1">
        <f t="shared" si="0"/>
        <v>0</v>
      </c>
      <c r="AL33" s="1">
        <f t="shared" si="1"/>
        <v>0</v>
      </c>
      <c r="AM33" s="1">
        <f t="shared" si="2"/>
        <v>0</v>
      </c>
      <c r="AN33" s="1">
        <f t="shared" si="3"/>
        <v>0</v>
      </c>
      <c r="AO33" s="1">
        <f t="shared" si="4"/>
        <v>0</v>
      </c>
      <c r="AP33" s="1">
        <f t="shared" si="5"/>
        <v>0</v>
      </c>
      <c r="AQ33" s="1">
        <f t="shared" si="6"/>
        <v>9.2016819999999902E-2</v>
      </c>
      <c r="AR33" s="1">
        <f t="shared" si="7"/>
        <v>2.5953632193545202</v>
      </c>
    </row>
    <row r="34" spans="1:44">
      <c r="A34" s="1">
        <v>33</v>
      </c>
      <c r="B34" s="1" t="s">
        <v>786</v>
      </c>
      <c r="C34" s="1" t="s">
        <v>20</v>
      </c>
      <c r="D34" s="1">
        <v>6.3328501535257001E-2</v>
      </c>
      <c r="E34" s="1" t="s">
        <v>21</v>
      </c>
      <c r="F34" s="1">
        <v>91083.5799999999</v>
      </c>
      <c r="G34" s="1">
        <v>3</v>
      </c>
      <c r="H34" s="1">
        <v>0</v>
      </c>
      <c r="I34" s="1">
        <v>0</v>
      </c>
      <c r="J34" s="1">
        <v>0</v>
      </c>
      <c r="K34" s="1">
        <v>0</v>
      </c>
      <c r="L34" s="1">
        <v>0</v>
      </c>
      <c r="M34" s="1">
        <v>0</v>
      </c>
      <c r="N34" s="1">
        <v>0</v>
      </c>
      <c r="O34" s="1">
        <v>0</v>
      </c>
      <c r="P34" s="1">
        <v>0</v>
      </c>
      <c r="Q34" s="1">
        <v>0</v>
      </c>
      <c r="R34" s="1">
        <v>3011.8298115217799</v>
      </c>
      <c r="S34" s="1">
        <v>63328.501535256903</v>
      </c>
      <c r="T34" s="59">
        <f>IF(E34="East", IF(C34="Central",('Connecting shares (%)'!$F$3/100*F34+'Connecting shares (%)'!$G$3/100*H34+'Connecting shares (%)'!$H$3/100*J34)/1000000,0),0)</f>
        <v>0</v>
      </c>
      <c r="U34" s="59">
        <f>IF(E34="East", IF(C34="Central",D34*'Connecting shares (%)'!$M$16*(F34+H34+J34)/(F34+H34+J34+L34+N34+P34),0),0)</f>
        <v>0</v>
      </c>
      <c r="V34" s="59">
        <f>IF(E34="East", IF(C34="Decentral",('Connecting shares (%)'!$F$7/100*F34+'Connecting shares (%)'!$G$7/100*H34+'Connecting shares (%)'!$H$7/100*J34)/1000000,0),0)</f>
        <v>0</v>
      </c>
      <c r="W34" s="61">
        <f>IF(E34="East", IF(C34="Decentral",D34*'Connecting shares (%)'!$M$16*(F34+H34+J34)/(F34+H34+J34+L34+N34+P34),0),0)</f>
        <v>0</v>
      </c>
      <c r="X34" s="59">
        <f>IF(E34="East", IF(C34="Central",('Connecting shares (%)'!$F$5/100*L34+'Connecting shares (%)'!$G$5/100*N34+'Connecting shares (%)'!$H$5/100*P34)/1000000,0),0)</f>
        <v>0</v>
      </c>
      <c r="Y34" s="61">
        <f>IF(E34="East", IF(C34="Central",D34*'Connecting shares (%)'!$M$16*(L34+N34+P34)/(F34+H34+J34+L34+N34+P34),0),0)</f>
        <v>0</v>
      </c>
      <c r="Z34" s="1">
        <f>IF(E34="East", IF(C34="Decentral",('Connecting shares (%)'!$F$9/100*L34+'Connecting shares (%)'!$G$9/100*N34+'Connecting shares (%)'!$H$9/100*P34)/1000000,0),0)</f>
        <v>0</v>
      </c>
      <c r="AA34" s="61">
        <f>IF(E34="East", IF(C34="Decentral",D34*'Connecting shares (%)'!$M$16*(L34+N34+P34)/(F34+H34+J34+L34+N34+P34),0),0)</f>
        <v>0</v>
      </c>
      <c r="AB34" s="59">
        <f>IF(E34="West", IF(C34="Central",('Connecting shares (%)'!$F$11/100*F34+'Connecting shares (%)'!$G$11/100*H34+'Connecting shares (%)'!$H$11/100*J34)/1000000,0),0)</f>
        <v>9.10835799999999E-2</v>
      </c>
      <c r="AC34" s="62">
        <f>IF(E34="west", IF(C34="Central",D34*'Connecting shares (%)'!$M$16*(F34+H34+J34)/(F34+H34+J34+L34+N34+P34),0),0)</f>
        <v>1.26657003070514</v>
      </c>
      <c r="AD34" s="59">
        <f>IF(E34="West", IF(C34="Decentral",('Connecting shares (%)'!$F$15/100*F34+'Connecting shares (%)'!$G$15/100*H34+'Connecting shares (%)'!$H$15/100*J34)/1000000,0),0)</f>
        <v>0</v>
      </c>
      <c r="AE34" s="61">
        <f>IF(E34="west", IF(C34="Decentral",D34*'Connecting shares (%)'!$M$16*(F34+H34+J34)/(F34+H34+J34+L34+N34+P34),0),0)</f>
        <v>0</v>
      </c>
      <c r="AF34" s="59">
        <f>IF(E34="West", IF(C34="Central",('Connecting shares (%)'!$F$13/100*L34+'Connecting shares (%)'!$G$13/100*N34+'Connecting shares (%)'!$H$13/100*P34)/1000000,0),0)</f>
        <v>0</v>
      </c>
      <c r="AG34" s="61">
        <f>IF(E34="west", IF(C34="Central",D34*'Connecting shares (%)'!$M$16*(L34+N34+P34)/(F34+H34+J34+L34+N34+P34),0),0)</f>
        <v>0</v>
      </c>
      <c r="AH34" s="1">
        <f>IF(E34="West", IF(C34="Decentral",('Connecting shares (%)'!$F$17/100*L34+'Connecting shares (%)'!$G$17/100*N34+'Connecting shares (%)'!$H$17/100*P34)/1000000,0),0)</f>
        <v>0</v>
      </c>
      <c r="AI34" s="61">
        <f>IF(E34="west", IF(C34="Decentral",D34*'Connecting shares (%)'!$M$16*(L34+N34+P34)/(F34+H34+J34+L34+N34+P34),0),0)</f>
        <v>0</v>
      </c>
      <c r="AK34" s="1">
        <f t="shared" si="0"/>
        <v>0</v>
      </c>
      <c r="AL34" s="1">
        <f t="shared" si="1"/>
        <v>0</v>
      </c>
      <c r="AM34" s="1">
        <f t="shared" si="2"/>
        <v>0</v>
      </c>
      <c r="AN34" s="1">
        <f t="shared" si="3"/>
        <v>0</v>
      </c>
      <c r="AO34" s="1">
        <f t="shared" si="4"/>
        <v>9.10835799999999E-2</v>
      </c>
      <c r="AP34" s="1">
        <f t="shared" si="5"/>
        <v>1.26657003070514</v>
      </c>
      <c r="AQ34" s="1">
        <f t="shared" si="6"/>
        <v>0</v>
      </c>
      <c r="AR34" s="1">
        <f t="shared" si="7"/>
        <v>0</v>
      </c>
    </row>
    <row r="35" spans="1:44">
      <c r="A35" s="1">
        <v>34</v>
      </c>
      <c r="B35" s="1" t="s">
        <v>718</v>
      </c>
      <c r="C35" s="1" t="s">
        <v>20</v>
      </c>
      <c r="D35" s="1">
        <v>0.100644271676263</v>
      </c>
      <c r="E35" s="1" t="s">
        <v>21</v>
      </c>
      <c r="F35" s="1">
        <v>170796.96</v>
      </c>
      <c r="G35" s="1">
        <v>8</v>
      </c>
      <c r="H35" s="1">
        <v>0</v>
      </c>
      <c r="I35" s="1">
        <v>0</v>
      </c>
      <c r="J35" s="1">
        <v>0</v>
      </c>
      <c r="K35" s="1">
        <v>0</v>
      </c>
      <c r="L35" s="1">
        <v>0</v>
      </c>
      <c r="M35" s="1">
        <v>0</v>
      </c>
      <c r="N35" s="1">
        <v>0</v>
      </c>
      <c r="O35" s="1">
        <v>0</v>
      </c>
      <c r="P35" s="1">
        <v>0</v>
      </c>
      <c r="Q35" s="1">
        <v>0</v>
      </c>
      <c r="R35" s="1">
        <v>4375.9849744217699</v>
      </c>
      <c r="S35" s="1">
        <v>100644.271676263</v>
      </c>
      <c r="T35" s="59">
        <f>IF(E35="East", IF(C35="Central",('Connecting shares (%)'!$F$3/100*F35+'Connecting shares (%)'!$G$3/100*H35+'Connecting shares (%)'!$H$3/100*J35)/1000000,0),0)</f>
        <v>0</v>
      </c>
      <c r="U35" s="59">
        <f>IF(E35="East", IF(C35="Central",D35*'Connecting shares (%)'!$M$16*(F35+H35+J35)/(F35+H35+J35+L35+N35+P35),0),0)</f>
        <v>0</v>
      </c>
      <c r="V35" s="59">
        <f>IF(E35="East", IF(C35="Decentral",('Connecting shares (%)'!$F$7/100*F35+'Connecting shares (%)'!$G$7/100*H35+'Connecting shares (%)'!$H$7/100*J35)/1000000,0),0)</f>
        <v>0</v>
      </c>
      <c r="W35" s="61">
        <f>IF(E35="East", IF(C35="Decentral",D35*'Connecting shares (%)'!$M$16*(F35+H35+J35)/(F35+H35+J35+L35+N35+P35),0),0)</f>
        <v>0</v>
      </c>
      <c r="X35" s="59">
        <f>IF(E35="East", IF(C35="Central",('Connecting shares (%)'!$F$5/100*L35+'Connecting shares (%)'!$G$5/100*N35+'Connecting shares (%)'!$H$5/100*P35)/1000000,0),0)</f>
        <v>0</v>
      </c>
      <c r="Y35" s="61">
        <f>IF(E35="East", IF(C35="Central",D35*'Connecting shares (%)'!$M$16*(L35+N35+P35)/(F35+H35+J35+L35+N35+P35),0),0)</f>
        <v>0</v>
      </c>
      <c r="Z35" s="1">
        <f>IF(E35="East", IF(C35="Decentral",('Connecting shares (%)'!$F$9/100*L35+'Connecting shares (%)'!$G$9/100*N35+'Connecting shares (%)'!$H$9/100*P35)/1000000,0),0)</f>
        <v>0</v>
      </c>
      <c r="AA35" s="61">
        <f>IF(E35="East", IF(C35="Decentral",D35*'Connecting shares (%)'!$M$16*(L35+N35+P35)/(F35+H35+J35+L35+N35+P35),0),0)</f>
        <v>0</v>
      </c>
      <c r="AB35" s="59">
        <f>IF(E35="West", IF(C35="Central",('Connecting shares (%)'!$F$11/100*F35+'Connecting shares (%)'!$G$11/100*H35+'Connecting shares (%)'!$H$11/100*J35)/1000000,0),0)</f>
        <v>0.17079696</v>
      </c>
      <c r="AC35" s="62">
        <f>IF(E35="west", IF(C35="Central",D35*'Connecting shares (%)'!$M$16*(F35+H35+J35)/(F35+H35+J35+L35+N35+P35),0),0)</f>
        <v>2.0128854335252599</v>
      </c>
      <c r="AD35" s="59">
        <f>IF(E35="West", IF(C35="Decentral",('Connecting shares (%)'!$F$15/100*F35+'Connecting shares (%)'!$G$15/100*H35+'Connecting shares (%)'!$H$15/100*J35)/1000000,0),0)</f>
        <v>0</v>
      </c>
      <c r="AE35" s="61">
        <f>IF(E35="west", IF(C35="Decentral",D35*'Connecting shares (%)'!$M$16*(F35+H35+J35)/(F35+H35+J35+L35+N35+P35),0),0)</f>
        <v>0</v>
      </c>
      <c r="AF35" s="59">
        <f>IF(E35="West", IF(C35="Central",('Connecting shares (%)'!$F$13/100*L35+'Connecting shares (%)'!$G$13/100*N35+'Connecting shares (%)'!$H$13/100*P35)/1000000,0),0)</f>
        <v>0</v>
      </c>
      <c r="AG35" s="61">
        <f>IF(E35="west", IF(C35="Central",D35*'Connecting shares (%)'!$M$16*(L35+N35+P35)/(F35+H35+J35+L35+N35+P35),0),0)</f>
        <v>0</v>
      </c>
      <c r="AH35" s="1">
        <f>IF(E35="West", IF(C35="Decentral",('Connecting shares (%)'!$F$17/100*L35+'Connecting shares (%)'!$G$17/100*N35+'Connecting shares (%)'!$H$17/100*P35)/1000000,0),0)</f>
        <v>0</v>
      </c>
      <c r="AI35" s="61">
        <f>IF(E35="west", IF(C35="Decentral",D35*'Connecting shares (%)'!$M$16*(L35+N35+P35)/(F35+H35+J35+L35+N35+P35),0),0)</f>
        <v>0</v>
      </c>
      <c r="AK35" s="1">
        <f t="shared" si="0"/>
        <v>0</v>
      </c>
      <c r="AL35" s="1">
        <f t="shared" si="1"/>
        <v>0</v>
      </c>
      <c r="AM35" s="1">
        <f t="shared" si="2"/>
        <v>0</v>
      </c>
      <c r="AN35" s="1">
        <f t="shared" si="3"/>
        <v>0</v>
      </c>
      <c r="AO35" s="1">
        <f t="shared" si="4"/>
        <v>0.17079696</v>
      </c>
      <c r="AP35" s="1">
        <f t="shared" si="5"/>
        <v>2.0128854335252599</v>
      </c>
      <c r="AQ35" s="1">
        <f t="shared" si="6"/>
        <v>0</v>
      </c>
      <c r="AR35" s="1">
        <f t="shared" si="7"/>
        <v>0</v>
      </c>
    </row>
    <row r="36" spans="1:44">
      <c r="A36" s="1">
        <v>35</v>
      </c>
      <c r="B36" s="1" t="s">
        <v>359</v>
      </c>
      <c r="C36" s="1" t="s">
        <v>19</v>
      </c>
      <c r="D36" s="1">
        <v>8.6396964807512994E-2</v>
      </c>
      <c r="E36" s="1" t="s">
        <v>21</v>
      </c>
      <c r="F36" s="1">
        <v>215820.79</v>
      </c>
      <c r="G36" s="1">
        <v>13</v>
      </c>
      <c r="H36" s="1">
        <v>0</v>
      </c>
      <c r="I36" s="1">
        <v>0</v>
      </c>
      <c r="J36" s="1">
        <v>0</v>
      </c>
      <c r="K36" s="1">
        <v>0</v>
      </c>
      <c r="L36" s="1">
        <v>0</v>
      </c>
      <c r="M36" s="1">
        <v>0</v>
      </c>
      <c r="N36" s="1">
        <v>0</v>
      </c>
      <c r="O36" s="1">
        <v>0</v>
      </c>
      <c r="P36" s="1">
        <v>0</v>
      </c>
      <c r="Q36" s="1">
        <v>0</v>
      </c>
      <c r="R36" s="1">
        <v>3066.6196319577102</v>
      </c>
      <c r="S36" s="1">
        <v>86396.964807512995</v>
      </c>
      <c r="T36" s="59">
        <f>IF(E36="East", IF(C36="Central",('Connecting shares (%)'!$F$3/100*F36+'Connecting shares (%)'!$G$3/100*H36+'Connecting shares (%)'!$H$3/100*J36)/1000000,0),0)</f>
        <v>0</v>
      </c>
      <c r="U36" s="59">
        <f>IF(E36="East", IF(C36="Central",D36*'Connecting shares (%)'!$M$16*(F36+H36+J36)/(F36+H36+J36+L36+N36+P36),0),0)</f>
        <v>0</v>
      </c>
      <c r="V36" s="59">
        <f>IF(E36="East", IF(C36="Decentral",('Connecting shares (%)'!$F$7/100*F36+'Connecting shares (%)'!$G$7/100*H36+'Connecting shares (%)'!$H$7/100*J36)/1000000,0),0)</f>
        <v>0</v>
      </c>
      <c r="W36" s="61">
        <f>IF(E36="East", IF(C36="Decentral",D36*'Connecting shares (%)'!$M$16*(F36+H36+J36)/(F36+H36+J36+L36+N36+P36),0),0)</f>
        <v>0</v>
      </c>
      <c r="X36" s="59">
        <f>IF(E36="East", IF(C36="Central",('Connecting shares (%)'!$F$5/100*L36+'Connecting shares (%)'!$G$5/100*N36+'Connecting shares (%)'!$H$5/100*P36)/1000000,0),0)</f>
        <v>0</v>
      </c>
      <c r="Y36" s="61">
        <f>IF(E36="East", IF(C36="Central",D36*'Connecting shares (%)'!$M$16*(L36+N36+P36)/(F36+H36+J36+L36+N36+P36),0),0)</f>
        <v>0</v>
      </c>
      <c r="Z36" s="1">
        <f>IF(E36="East", IF(C36="Decentral",('Connecting shares (%)'!$F$9/100*L36+'Connecting shares (%)'!$G$9/100*N36+'Connecting shares (%)'!$H$9/100*P36)/1000000,0),0)</f>
        <v>0</v>
      </c>
      <c r="AA36" s="61">
        <f>IF(E36="East", IF(C36="Decentral",D36*'Connecting shares (%)'!$M$16*(L36+N36+P36)/(F36+H36+J36+L36+N36+P36),0),0)</f>
        <v>0</v>
      </c>
      <c r="AB36" s="59">
        <f>IF(E36="West", IF(C36="Central",('Connecting shares (%)'!$F$11/100*F36+'Connecting shares (%)'!$G$11/100*H36+'Connecting shares (%)'!$H$11/100*J36)/1000000,0),0)</f>
        <v>0</v>
      </c>
      <c r="AC36" s="62">
        <f>IF(E36="west", IF(C36="Central",D36*'Connecting shares (%)'!$M$16*(F36+H36+J36)/(F36+H36+J36+L36+N36+P36),0),0)</f>
        <v>0</v>
      </c>
      <c r="AD36" s="59">
        <f>IF(E36="West", IF(C36="Decentral",('Connecting shares (%)'!$F$15/100*F36+'Connecting shares (%)'!$G$15/100*H36+'Connecting shares (%)'!$H$15/100*J36)/1000000,0),0)</f>
        <v>0.21582079000000001</v>
      </c>
      <c r="AE36" s="61">
        <f>IF(E36="west", IF(C36="Decentral",D36*'Connecting shares (%)'!$M$16*(F36+H36+J36)/(F36+H36+J36+L36+N36+P36),0),0)</f>
        <v>1.72793929615026</v>
      </c>
      <c r="AF36" s="59">
        <f>IF(E36="West", IF(C36="Central",('Connecting shares (%)'!$F$13/100*L36+'Connecting shares (%)'!$G$13/100*N36+'Connecting shares (%)'!$H$13/100*P36)/1000000,0),0)</f>
        <v>0</v>
      </c>
      <c r="AG36" s="61">
        <f>IF(E36="west", IF(C36="Central",D36*'Connecting shares (%)'!$M$16*(L36+N36+P36)/(F36+H36+J36+L36+N36+P36),0),0)</f>
        <v>0</v>
      </c>
      <c r="AH36" s="1">
        <f>IF(E36="West", IF(C36="Decentral",('Connecting shares (%)'!$F$17/100*L36+'Connecting shares (%)'!$G$17/100*N36+'Connecting shares (%)'!$H$17/100*P36)/1000000,0),0)</f>
        <v>0</v>
      </c>
      <c r="AI36" s="61">
        <f>IF(E36="west", IF(C36="Decentral",D36*'Connecting shares (%)'!$M$16*(L36+N36+P36)/(F36+H36+J36+L36+N36+P36),0),0)</f>
        <v>0</v>
      </c>
      <c r="AK36" s="1">
        <f t="shared" si="0"/>
        <v>0</v>
      </c>
      <c r="AL36" s="1">
        <f t="shared" si="1"/>
        <v>0</v>
      </c>
      <c r="AM36" s="1">
        <f t="shared" si="2"/>
        <v>0</v>
      </c>
      <c r="AN36" s="1">
        <f t="shared" si="3"/>
        <v>0</v>
      </c>
      <c r="AO36" s="1">
        <f t="shared" si="4"/>
        <v>0</v>
      </c>
      <c r="AP36" s="1">
        <f t="shared" si="5"/>
        <v>0</v>
      </c>
      <c r="AQ36" s="1">
        <f t="shared" si="6"/>
        <v>0.21582079000000001</v>
      </c>
      <c r="AR36" s="1">
        <f t="shared" si="7"/>
        <v>1.72793929615026</v>
      </c>
    </row>
    <row r="37" spans="1:44">
      <c r="A37" s="1">
        <v>36</v>
      </c>
      <c r="B37" s="1" t="s">
        <v>205</v>
      </c>
      <c r="C37" s="1" t="s">
        <v>19</v>
      </c>
      <c r="D37" s="1">
        <v>3.2180474296521003E-2</v>
      </c>
      <c r="E37" s="1" t="s">
        <v>21</v>
      </c>
      <c r="F37" s="1">
        <v>95213.809999999896</v>
      </c>
      <c r="G37" s="1">
        <v>5</v>
      </c>
      <c r="H37" s="1">
        <v>0</v>
      </c>
      <c r="I37" s="1">
        <v>0</v>
      </c>
      <c r="J37" s="1">
        <v>0</v>
      </c>
      <c r="K37" s="1">
        <v>0</v>
      </c>
      <c r="L37" s="1">
        <v>0</v>
      </c>
      <c r="M37" s="1">
        <v>0</v>
      </c>
      <c r="N37" s="1">
        <v>0</v>
      </c>
      <c r="O37" s="1">
        <v>0</v>
      </c>
      <c r="P37" s="1">
        <v>0</v>
      </c>
      <c r="Q37" s="1">
        <v>0</v>
      </c>
      <c r="R37" s="1">
        <v>2539.9166579226599</v>
      </c>
      <c r="S37" s="1">
        <v>32180.474296520901</v>
      </c>
      <c r="T37" s="59">
        <f>IF(E37="East", IF(C37="Central",('Connecting shares (%)'!$F$3/100*F37+'Connecting shares (%)'!$G$3/100*H37+'Connecting shares (%)'!$H$3/100*J37)/1000000,0),0)</f>
        <v>0</v>
      </c>
      <c r="U37" s="59">
        <f>IF(E37="East", IF(C37="Central",D37*'Connecting shares (%)'!$M$16*(F37+H37+J37)/(F37+H37+J37+L37+N37+P37),0),0)</f>
        <v>0</v>
      </c>
      <c r="V37" s="59">
        <f>IF(E37="East", IF(C37="Decentral",('Connecting shares (%)'!$F$7/100*F37+'Connecting shares (%)'!$G$7/100*H37+'Connecting shares (%)'!$H$7/100*J37)/1000000,0),0)</f>
        <v>0</v>
      </c>
      <c r="W37" s="61">
        <f>IF(E37="East", IF(C37="Decentral",D37*'Connecting shares (%)'!$M$16*(F37+H37+J37)/(F37+H37+J37+L37+N37+P37),0),0)</f>
        <v>0</v>
      </c>
      <c r="X37" s="59">
        <f>IF(E37="East", IF(C37="Central",('Connecting shares (%)'!$F$5/100*L37+'Connecting shares (%)'!$G$5/100*N37+'Connecting shares (%)'!$H$5/100*P37)/1000000,0),0)</f>
        <v>0</v>
      </c>
      <c r="Y37" s="61">
        <f>IF(E37="East", IF(C37="Central",D37*'Connecting shares (%)'!$M$16*(L37+N37+P37)/(F37+H37+J37+L37+N37+P37),0),0)</f>
        <v>0</v>
      </c>
      <c r="Z37" s="1">
        <f>IF(E37="East", IF(C37="Decentral",('Connecting shares (%)'!$F$9/100*L37+'Connecting shares (%)'!$G$9/100*N37+'Connecting shares (%)'!$H$9/100*P37)/1000000,0),0)</f>
        <v>0</v>
      </c>
      <c r="AA37" s="61">
        <f>IF(E37="East", IF(C37="Decentral",D37*'Connecting shares (%)'!$M$16*(L37+N37+P37)/(F37+H37+J37+L37+N37+P37),0),0)</f>
        <v>0</v>
      </c>
      <c r="AB37" s="59">
        <f>IF(E37="West", IF(C37="Central",('Connecting shares (%)'!$F$11/100*F37+'Connecting shares (%)'!$G$11/100*H37+'Connecting shares (%)'!$H$11/100*J37)/1000000,0),0)</f>
        <v>0</v>
      </c>
      <c r="AC37" s="62">
        <f>IF(E37="west", IF(C37="Central",D37*'Connecting shares (%)'!$M$16*(F37+H37+J37)/(F37+H37+J37+L37+N37+P37),0),0)</f>
        <v>0</v>
      </c>
      <c r="AD37" s="59">
        <f>IF(E37="West", IF(C37="Decentral",('Connecting shares (%)'!$F$15/100*F37+'Connecting shares (%)'!$G$15/100*H37+'Connecting shares (%)'!$H$15/100*J37)/1000000,0),0)</f>
        <v>9.5213809999999899E-2</v>
      </c>
      <c r="AE37" s="61">
        <f>IF(E37="west", IF(C37="Decentral",D37*'Connecting shares (%)'!$M$16*(F37+H37+J37)/(F37+H37+J37+L37+N37+P37),0),0)</f>
        <v>0.64360948593042</v>
      </c>
      <c r="AF37" s="59">
        <f>IF(E37="West", IF(C37="Central",('Connecting shares (%)'!$F$13/100*L37+'Connecting shares (%)'!$G$13/100*N37+'Connecting shares (%)'!$H$13/100*P37)/1000000,0),0)</f>
        <v>0</v>
      </c>
      <c r="AG37" s="61">
        <f>IF(E37="west", IF(C37="Central",D37*'Connecting shares (%)'!$M$16*(L37+N37+P37)/(F37+H37+J37+L37+N37+P37),0),0)</f>
        <v>0</v>
      </c>
      <c r="AH37" s="1">
        <f>IF(E37="West", IF(C37="Decentral",('Connecting shares (%)'!$F$17/100*L37+'Connecting shares (%)'!$G$17/100*N37+'Connecting shares (%)'!$H$17/100*P37)/1000000,0),0)</f>
        <v>0</v>
      </c>
      <c r="AI37" s="61">
        <f>IF(E37="west", IF(C37="Decentral",D37*'Connecting shares (%)'!$M$16*(L37+N37+P37)/(F37+H37+J37+L37+N37+P37),0),0)</f>
        <v>0</v>
      </c>
      <c r="AK37" s="1">
        <f t="shared" si="0"/>
        <v>0</v>
      </c>
      <c r="AL37" s="1">
        <f t="shared" si="1"/>
        <v>0</v>
      </c>
      <c r="AM37" s="1">
        <f t="shared" si="2"/>
        <v>0</v>
      </c>
      <c r="AN37" s="1">
        <f t="shared" si="3"/>
        <v>0</v>
      </c>
      <c r="AO37" s="1">
        <f t="shared" si="4"/>
        <v>0</v>
      </c>
      <c r="AP37" s="1">
        <f t="shared" si="5"/>
        <v>0</v>
      </c>
      <c r="AQ37" s="1">
        <f t="shared" si="6"/>
        <v>9.5213809999999899E-2</v>
      </c>
      <c r="AR37" s="1">
        <f t="shared" si="7"/>
        <v>0.64360948593042</v>
      </c>
    </row>
    <row r="38" spans="1:44">
      <c r="A38" s="1">
        <v>37</v>
      </c>
      <c r="B38" s="1" t="s">
        <v>392</v>
      </c>
      <c r="C38" s="1" t="s">
        <v>19</v>
      </c>
      <c r="D38" s="1">
        <v>0.118471351135586</v>
      </c>
      <c r="E38" s="1" t="s">
        <v>21</v>
      </c>
      <c r="F38" s="1">
        <v>41030.059999999903</v>
      </c>
      <c r="G38" s="1">
        <v>2</v>
      </c>
      <c r="H38" s="1">
        <v>0</v>
      </c>
      <c r="I38" s="1">
        <v>0</v>
      </c>
      <c r="J38" s="1">
        <v>0</v>
      </c>
      <c r="K38" s="1">
        <v>0</v>
      </c>
      <c r="L38" s="1">
        <v>0</v>
      </c>
      <c r="M38" s="1">
        <v>0</v>
      </c>
      <c r="N38" s="1">
        <v>0</v>
      </c>
      <c r="O38" s="1">
        <v>0</v>
      </c>
      <c r="P38" s="1">
        <v>0</v>
      </c>
      <c r="Q38" s="1">
        <v>0</v>
      </c>
      <c r="R38" s="1">
        <v>5125.7169277009698</v>
      </c>
      <c r="S38" s="1">
        <v>118471.351135586</v>
      </c>
      <c r="T38" s="59">
        <f>IF(E38="East", IF(C38="Central",('Connecting shares (%)'!$F$3/100*F38+'Connecting shares (%)'!$G$3/100*H38+'Connecting shares (%)'!$H$3/100*J38)/1000000,0),0)</f>
        <v>0</v>
      </c>
      <c r="U38" s="59">
        <f>IF(E38="East", IF(C38="Central",D38*'Connecting shares (%)'!$M$16*(F38+H38+J38)/(F38+H38+J38+L38+N38+P38),0),0)</f>
        <v>0</v>
      </c>
      <c r="V38" s="59">
        <f>IF(E38="East", IF(C38="Decentral",('Connecting shares (%)'!$F$7/100*F38+'Connecting shares (%)'!$G$7/100*H38+'Connecting shares (%)'!$H$7/100*J38)/1000000,0),0)</f>
        <v>0</v>
      </c>
      <c r="W38" s="61">
        <f>IF(E38="East", IF(C38="Decentral",D38*'Connecting shares (%)'!$M$16*(F38+H38+J38)/(F38+H38+J38+L38+N38+P38),0),0)</f>
        <v>0</v>
      </c>
      <c r="X38" s="59">
        <f>IF(E38="East", IF(C38="Central",('Connecting shares (%)'!$F$5/100*L38+'Connecting shares (%)'!$G$5/100*N38+'Connecting shares (%)'!$H$5/100*P38)/1000000,0),0)</f>
        <v>0</v>
      </c>
      <c r="Y38" s="61">
        <f>IF(E38="East", IF(C38="Central",D38*'Connecting shares (%)'!$M$16*(L38+N38+P38)/(F38+H38+J38+L38+N38+P38),0),0)</f>
        <v>0</v>
      </c>
      <c r="Z38" s="1">
        <f>IF(E38="East", IF(C38="Decentral",('Connecting shares (%)'!$F$9/100*L38+'Connecting shares (%)'!$G$9/100*N38+'Connecting shares (%)'!$H$9/100*P38)/1000000,0),0)</f>
        <v>0</v>
      </c>
      <c r="AA38" s="61">
        <f>IF(E38="East", IF(C38="Decentral",D38*'Connecting shares (%)'!$M$16*(L38+N38+P38)/(F38+H38+J38+L38+N38+P38),0),0)</f>
        <v>0</v>
      </c>
      <c r="AB38" s="59">
        <f>IF(E38="West", IF(C38="Central",('Connecting shares (%)'!$F$11/100*F38+'Connecting shares (%)'!$G$11/100*H38+'Connecting shares (%)'!$H$11/100*J38)/1000000,0),0)</f>
        <v>0</v>
      </c>
      <c r="AC38" s="62">
        <f>IF(E38="west", IF(C38="Central",D38*'Connecting shares (%)'!$M$16*(F38+H38+J38)/(F38+H38+J38+L38+N38+P38),0),0)</f>
        <v>0</v>
      </c>
      <c r="AD38" s="59">
        <f>IF(E38="West", IF(C38="Decentral",('Connecting shares (%)'!$F$15/100*F38+'Connecting shares (%)'!$G$15/100*H38+'Connecting shares (%)'!$H$15/100*J38)/1000000,0),0)</f>
        <v>4.1030059999999903E-2</v>
      </c>
      <c r="AE38" s="61">
        <f>IF(E38="west", IF(C38="Decentral",D38*'Connecting shares (%)'!$M$16*(F38+H38+J38)/(F38+H38+J38+L38+N38+P38),0),0)</f>
        <v>2.36942702271172</v>
      </c>
      <c r="AF38" s="59">
        <f>IF(E38="West", IF(C38="Central",('Connecting shares (%)'!$F$13/100*L38+'Connecting shares (%)'!$G$13/100*N38+'Connecting shares (%)'!$H$13/100*P38)/1000000,0),0)</f>
        <v>0</v>
      </c>
      <c r="AG38" s="61">
        <f>IF(E38="west", IF(C38="Central",D38*'Connecting shares (%)'!$M$16*(L38+N38+P38)/(F38+H38+J38+L38+N38+P38),0),0)</f>
        <v>0</v>
      </c>
      <c r="AH38" s="1">
        <f>IF(E38="West", IF(C38="Decentral",('Connecting shares (%)'!$F$17/100*L38+'Connecting shares (%)'!$G$17/100*N38+'Connecting shares (%)'!$H$17/100*P38)/1000000,0),0)</f>
        <v>0</v>
      </c>
      <c r="AI38" s="61">
        <f>IF(E38="west", IF(C38="Decentral",D38*'Connecting shares (%)'!$M$16*(L38+N38+P38)/(F38+H38+J38+L38+N38+P38),0),0)</f>
        <v>0</v>
      </c>
      <c r="AK38" s="1">
        <f t="shared" si="0"/>
        <v>0</v>
      </c>
      <c r="AL38" s="1">
        <f t="shared" si="1"/>
        <v>0</v>
      </c>
      <c r="AM38" s="1">
        <f t="shared" si="2"/>
        <v>0</v>
      </c>
      <c r="AN38" s="1">
        <f t="shared" si="3"/>
        <v>0</v>
      </c>
      <c r="AO38" s="1">
        <f t="shared" si="4"/>
        <v>0</v>
      </c>
      <c r="AP38" s="1">
        <f t="shared" si="5"/>
        <v>0</v>
      </c>
      <c r="AQ38" s="1">
        <f t="shared" si="6"/>
        <v>4.1030059999999903E-2</v>
      </c>
      <c r="AR38" s="1">
        <f t="shared" si="7"/>
        <v>2.36942702271172</v>
      </c>
    </row>
    <row r="39" spans="1:44">
      <c r="A39" s="1">
        <v>38</v>
      </c>
      <c r="B39" s="1" t="s">
        <v>532</v>
      </c>
      <c r="C39" s="1" t="s">
        <v>19</v>
      </c>
      <c r="D39" s="1">
        <v>3.4325624373204001E-2</v>
      </c>
      <c r="E39" s="1" t="s">
        <v>21</v>
      </c>
      <c r="F39" s="1">
        <v>19597.799999999901</v>
      </c>
      <c r="G39" s="1">
        <v>1</v>
      </c>
      <c r="H39" s="1">
        <v>0</v>
      </c>
      <c r="I39" s="1">
        <v>0</v>
      </c>
      <c r="J39" s="1">
        <v>0</v>
      </c>
      <c r="K39" s="1">
        <v>0</v>
      </c>
      <c r="L39" s="1">
        <v>0</v>
      </c>
      <c r="M39" s="1">
        <v>0</v>
      </c>
      <c r="N39" s="1">
        <v>0</v>
      </c>
      <c r="O39" s="1">
        <v>0</v>
      </c>
      <c r="P39" s="1">
        <v>0</v>
      </c>
      <c r="Q39" s="1">
        <v>0</v>
      </c>
      <c r="R39" s="1">
        <v>2411.8234820899002</v>
      </c>
      <c r="S39" s="1">
        <v>34325.6243732039</v>
      </c>
      <c r="T39" s="59">
        <f>IF(E39="East", IF(C39="Central",('Connecting shares (%)'!$F$3/100*F39+'Connecting shares (%)'!$G$3/100*H39+'Connecting shares (%)'!$H$3/100*J39)/1000000,0),0)</f>
        <v>0</v>
      </c>
      <c r="U39" s="59">
        <f>IF(E39="East", IF(C39="Central",D39*'Connecting shares (%)'!$M$16*(F39+H39+J39)/(F39+H39+J39+L39+N39+P39),0),0)</f>
        <v>0</v>
      </c>
      <c r="V39" s="59">
        <f>IF(E39="East", IF(C39="Decentral",('Connecting shares (%)'!$F$7/100*F39+'Connecting shares (%)'!$G$7/100*H39+'Connecting shares (%)'!$H$7/100*J39)/1000000,0),0)</f>
        <v>0</v>
      </c>
      <c r="W39" s="61">
        <f>IF(E39="East", IF(C39="Decentral",D39*'Connecting shares (%)'!$M$16*(F39+H39+J39)/(F39+H39+J39+L39+N39+P39),0),0)</f>
        <v>0</v>
      </c>
      <c r="X39" s="59">
        <f>IF(E39="East", IF(C39="Central",('Connecting shares (%)'!$F$5/100*L39+'Connecting shares (%)'!$G$5/100*N39+'Connecting shares (%)'!$H$5/100*P39)/1000000,0),0)</f>
        <v>0</v>
      </c>
      <c r="Y39" s="61">
        <f>IF(E39="East", IF(C39="Central",D39*'Connecting shares (%)'!$M$16*(L39+N39+P39)/(F39+H39+J39+L39+N39+P39),0),0)</f>
        <v>0</v>
      </c>
      <c r="Z39" s="1">
        <f>IF(E39="East", IF(C39="Decentral",('Connecting shares (%)'!$F$9/100*L39+'Connecting shares (%)'!$G$9/100*N39+'Connecting shares (%)'!$H$9/100*P39)/1000000,0),0)</f>
        <v>0</v>
      </c>
      <c r="AA39" s="61">
        <f>IF(E39="East", IF(C39="Decentral",D39*'Connecting shares (%)'!$M$16*(L39+N39+P39)/(F39+H39+J39+L39+N39+P39),0),0)</f>
        <v>0</v>
      </c>
      <c r="AB39" s="59">
        <f>IF(E39="West", IF(C39="Central",('Connecting shares (%)'!$F$11/100*F39+'Connecting shares (%)'!$G$11/100*H39+'Connecting shares (%)'!$H$11/100*J39)/1000000,0),0)</f>
        <v>0</v>
      </c>
      <c r="AC39" s="62">
        <f>IF(E39="west", IF(C39="Central",D39*'Connecting shares (%)'!$M$16*(F39+H39+J39)/(F39+H39+J39+L39+N39+P39),0),0)</f>
        <v>0</v>
      </c>
      <c r="AD39" s="59">
        <f>IF(E39="West", IF(C39="Decentral",('Connecting shares (%)'!$F$15/100*F39+'Connecting shares (%)'!$G$15/100*H39+'Connecting shares (%)'!$H$15/100*J39)/1000000,0),0)</f>
        <v>1.9597799999999901E-2</v>
      </c>
      <c r="AE39" s="61">
        <f>IF(E39="west", IF(C39="Decentral",D39*'Connecting shares (%)'!$M$16*(F39+H39+J39)/(F39+H39+J39+L39+N39+P39),0),0)</f>
        <v>0.68651248746408</v>
      </c>
      <c r="AF39" s="59">
        <f>IF(E39="West", IF(C39="Central",('Connecting shares (%)'!$F$13/100*L39+'Connecting shares (%)'!$G$13/100*N39+'Connecting shares (%)'!$H$13/100*P39)/1000000,0),0)</f>
        <v>0</v>
      </c>
      <c r="AG39" s="61">
        <f>IF(E39="west", IF(C39="Central",D39*'Connecting shares (%)'!$M$16*(L39+N39+P39)/(F39+H39+J39+L39+N39+P39),0),0)</f>
        <v>0</v>
      </c>
      <c r="AH39" s="1">
        <f>IF(E39="West", IF(C39="Decentral",('Connecting shares (%)'!$F$17/100*L39+'Connecting shares (%)'!$G$17/100*N39+'Connecting shares (%)'!$H$17/100*P39)/1000000,0),0)</f>
        <v>0</v>
      </c>
      <c r="AI39" s="61">
        <f>IF(E39="west", IF(C39="Decentral",D39*'Connecting shares (%)'!$M$16*(L39+N39+P39)/(F39+H39+J39+L39+N39+P39),0),0)</f>
        <v>0</v>
      </c>
      <c r="AK39" s="1">
        <f t="shared" si="0"/>
        <v>0</v>
      </c>
      <c r="AL39" s="1">
        <f t="shared" si="1"/>
        <v>0</v>
      </c>
      <c r="AM39" s="1">
        <f t="shared" si="2"/>
        <v>0</v>
      </c>
      <c r="AN39" s="1">
        <f t="shared" si="3"/>
        <v>0</v>
      </c>
      <c r="AO39" s="1">
        <f t="shared" si="4"/>
        <v>0</v>
      </c>
      <c r="AP39" s="1">
        <f t="shared" si="5"/>
        <v>0</v>
      </c>
      <c r="AQ39" s="1">
        <f t="shared" si="6"/>
        <v>1.9597799999999901E-2</v>
      </c>
      <c r="AR39" s="1">
        <f t="shared" si="7"/>
        <v>0.68651248746408</v>
      </c>
    </row>
    <row r="40" spans="1:44">
      <c r="A40" s="1">
        <v>39</v>
      </c>
      <c r="B40" s="1" t="s">
        <v>783</v>
      </c>
      <c r="C40" s="1" t="s">
        <v>20</v>
      </c>
      <c r="D40" s="1">
        <v>4.8216942162517998E-2</v>
      </c>
      <c r="E40" s="1" t="s">
        <v>21</v>
      </c>
      <c r="F40" s="1">
        <v>201343.21</v>
      </c>
      <c r="G40" s="1">
        <v>13</v>
      </c>
      <c r="H40" s="1">
        <v>0</v>
      </c>
      <c r="I40" s="1">
        <v>0</v>
      </c>
      <c r="J40" s="1">
        <v>0</v>
      </c>
      <c r="K40" s="1">
        <v>0</v>
      </c>
      <c r="L40" s="1">
        <v>0</v>
      </c>
      <c r="M40" s="1">
        <v>0</v>
      </c>
      <c r="N40" s="1">
        <v>0</v>
      </c>
      <c r="O40" s="1">
        <v>0</v>
      </c>
      <c r="P40" s="1">
        <v>0</v>
      </c>
      <c r="Q40" s="1">
        <v>0</v>
      </c>
      <c r="R40" s="1">
        <v>2634.8948410267899</v>
      </c>
      <c r="S40" s="1">
        <v>48216.942162517698</v>
      </c>
      <c r="T40" s="59">
        <f>IF(E40="East", IF(C40="Central",('Connecting shares (%)'!$F$3/100*F40+'Connecting shares (%)'!$G$3/100*H40+'Connecting shares (%)'!$H$3/100*J40)/1000000,0),0)</f>
        <v>0</v>
      </c>
      <c r="U40" s="59">
        <f>IF(E40="East", IF(C40="Central",D40*'Connecting shares (%)'!$M$16*(F40+H40+J40)/(F40+H40+J40+L40+N40+P40),0),0)</f>
        <v>0</v>
      </c>
      <c r="V40" s="59">
        <f>IF(E40="East", IF(C40="Decentral",('Connecting shares (%)'!$F$7/100*F40+'Connecting shares (%)'!$G$7/100*H40+'Connecting shares (%)'!$H$7/100*J40)/1000000,0),0)</f>
        <v>0</v>
      </c>
      <c r="W40" s="61">
        <f>IF(E40="East", IF(C40="Decentral",D40*'Connecting shares (%)'!$M$16*(F40+H40+J40)/(F40+H40+J40+L40+N40+P40),0),0)</f>
        <v>0</v>
      </c>
      <c r="X40" s="59">
        <f>IF(E40="East", IF(C40="Central",('Connecting shares (%)'!$F$5/100*L40+'Connecting shares (%)'!$G$5/100*N40+'Connecting shares (%)'!$H$5/100*P40)/1000000,0),0)</f>
        <v>0</v>
      </c>
      <c r="Y40" s="61">
        <f>IF(E40="East", IF(C40="Central",D40*'Connecting shares (%)'!$M$16*(L40+N40+P40)/(F40+H40+J40+L40+N40+P40),0),0)</f>
        <v>0</v>
      </c>
      <c r="Z40" s="1">
        <f>IF(E40="East", IF(C40="Decentral",('Connecting shares (%)'!$F$9/100*L40+'Connecting shares (%)'!$G$9/100*N40+'Connecting shares (%)'!$H$9/100*P40)/1000000,0),0)</f>
        <v>0</v>
      </c>
      <c r="AA40" s="61">
        <f>IF(E40="East", IF(C40="Decentral",D40*'Connecting shares (%)'!$M$16*(L40+N40+P40)/(F40+H40+J40+L40+N40+P40),0),0)</f>
        <v>0</v>
      </c>
      <c r="AB40" s="59">
        <f>IF(E40="West", IF(C40="Central",('Connecting shares (%)'!$F$11/100*F40+'Connecting shares (%)'!$G$11/100*H40+'Connecting shares (%)'!$H$11/100*J40)/1000000,0),0)</f>
        <v>0.20134320999999999</v>
      </c>
      <c r="AC40" s="62">
        <f>IF(E40="west", IF(C40="Central",D40*'Connecting shares (%)'!$M$16*(F40+H40+J40)/(F40+H40+J40+L40+N40+P40),0),0)</f>
        <v>0.9643388432503599</v>
      </c>
      <c r="AD40" s="59">
        <f>IF(E40="West", IF(C40="Decentral",('Connecting shares (%)'!$F$15/100*F40+'Connecting shares (%)'!$G$15/100*H40+'Connecting shares (%)'!$H$15/100*J40)/1000000,0),0)</f>
        <v>0</v>
      </c>
      <c r="AE40" s="61">
        <f>IF(E40="west", IF(C40="Decentral",D40*'Connecting shares (%)'!$M$16*(F40+H40+J40)/(F40+H40+J40+L40+N40+P40),0),0)</f>
        <v>0</v>
      </c>
      <c r="AF40" s="59">
        <f>IF(E40="West", IF(C40="Central",('Connecting shares (%)'!$F$13/100*L40+'Connecting shares (%)'!$G$13/100*N40+'Connecting shares (%)'!$H$13/100*P40)/1000000,0),0)</f>
        <v>0</v>
      </c>
      <c r="AG40" s="61">
        <f>IF(E40="west", IF(C40="Central",D40*'Connecting shares (%)'!$M$16*(L40+N40+P40)/(F40+H40+J40+L40+N40+P40),0),0)</f>
        <v>0</v>
      </c>
      <c r="AH40" s="1">
        <f>IF(E40="West", IF(C40="Decentral",('Connecting shares (%)'!$F$17/100*L40+'Connecting shares (%)'!$G$17/100*N40+'Connecting shares (%)'!$H$17/100*P40)/1000000,0),0)</f>
        <v>0</v>
      </c>
      <c r="AI40" s="61">
        <f>IF(E40="west", IF(C40="Decentral",D40*'Connecting shares (%)'!$M$16*(L40+N40+P40)/(F40+H40+J40+L40+N40+P40),0),0)</f>
        <v>0</v>
      </c>
      <c r="AK40" s="1">
        <f t="shared" si="0"/>
        <v>0</v>
      </c>
      <c r="AL40" s="1">
        <f t="shared" si="1"/>
        <v>0</v>
      </c>
      <c r="AM40" s="1">
        <f t="shared" si="2"/>
        <v>0</v>
      </c>
      <c r="AN40" s="1">
        <f t="shared" si="3"/>
        <v>0</v>
      </c>
      <c r="AO40" s="1">
        <f t="shared" si="4"/>
        <v>0.20134320999999999</v>
      </c>
      <c r="AP40" s="1">
        <f t="shared" si="5"/>
        <v>0.9643388432503599</v>
      </c>
      <c r="AQ40" s="1">
        <f t="shared" si="6"/>
        <v>0</v>
      </c>
      <c r="AR40" s="1">
        <f t="shared" si="7"/>
        <v>0</v>
      </c>
    </row>
    <row r="41" spans="1:44">
      <c r="A41" s="1">
        <v>40</v>
      </c>
      <c r="B41" s="1" t="s">
        <v>368</v>
      </c>
      <c r="C41" s="1" t="s">
        <v>19</v>
      </c>
      <c r="D41" s="1">
        <v>5.0026798245874998E-2</v>
      </c>
      <c r="E41" s="1" t="s">
        <v>21</v>
      </c>
      <c r="F41" s="1">
        <v>190783.15999999901</v>
      </c>
      <c r="G41" s="1">
        <v>10</v>
      </c>
      <c r="H41" s="1">
        <v>0</v>
      </c>
      <c r="I41" s="1">
        <v>0</v>
      </c>
      <c r="J41" s="1">
        <v>0</v>
      </c>
      <c r="K41" s="1">
        <v>0</v>
      </c>
      <c r="L41" s="1">
        <v>0</v>
      </c>
      <c r="M41" s="1">
        <v>0</v>
      </c>
      <c r="N41" s="1">
        <v>0</v>
      </c>
      <c r="O41" s="1">
        <v>0</v>
      </c>
      <c r="P41" s="1">
        <v>0</v>
      </c>
      <c r="Q41" s="1">
        <v>0</v>
      </c>
      <c r="R41" s="1">
        <v>3457.2448190097102</v>
      </c>
      <c r="S41" s="1">
        <v>50026.798245875303</v>
      </c>
      <c r="T41" s="59">
        <f>IF(E41="East", IF(C41="Central",('Connecting shares (%)'!$F$3/100*F41+'Connecting shares (%)'!$G$3/100*H41+'Connecting shares (%)'!$H$3/100*J41)/1000000,0),0)</f>
        <v>0</v>
      </c>
      <c r="U41" s="59">
        <f>IF(E41="East", IF(C41="Central",D41*'Connecting shares (%)'!$M$16*(F41+H41+J41)/(F41+H41+J41+L41+N41+P41),0),0)</f>
        <v>0</v>
      </c>
      <c r="V41" s="59">
        <f>IF(E41="East", IF(C41="Decentral",('Connecting shares (%)'!$F$7/100*F41+'Connecting shares (%)'!$G$7/100*H41+'Connecting shares (%)'!$H$7/100*J41)/1000000,0),0)</f>
        <v>0</v>
      </c>
      <c r="W41" s="61">
        <f>IF(E41="East", IF(C41="Decentral",D41*'Connecting shares (%)'!$M$16*(F41+H41+J41)/(F41+H41+J41+L41+N41+P41),0),0)</f>
        <v>0</v>
      </c>
      <c r="X41" s="59">
        <f>IF(E41="East", IF(C41="Central",('Connecting shares (%)'!$F$5/100*L41+'Connecting shares (%)'!$G$5/100*N41+'Connecting shares (%)'!$H$5/100*P41)/1000000,0),0)</f>
        <v>0</v>
      </c>
      <c r="Y41" s="61">
        <f>IF(E41="East", IF(C41="Central",D41*'Connecting shares (%)'!$M$16*(L41+N41+P41)/(F41+H41+J41+L41+N41+P41),0),0)</f>
        <v>0</v>
      </c>
      <c r="Z41" s="1">
        <f>IF(E41="East", IF(C41="Decentral",('Connecting shares (%)'!$F$9/100*L41+'Connecting shares (%)'!$G$9/100*N41+'Connecting shares (%)'!$H$9/100*P41)/1000000,0),0)</f>
        <v>0</v>
      </c>
      <c r="AA41" s="61">
        <f>IF(E41="East", IF(C41="Decentral",D41*'Connecting shares (%)'!$M$16*(L41+N41+P41)/(F41+H41+J41+L41+N41+P41),0),0)</f>
        <v>0</v>
      </c>
      <c r="AB41" s="59">
        <f>IF(E41="West", IF(C41="Central",('Connecting shares (%)'!$F$11/100*F41+'Connecting shares (%)'!$G$11/100*H41+'Connecting shares (%)'!$H$11/100*J41)/1000000,0),0)</f>
        <v>0</v>
      </c>
      <c r="AC41" s="62">
        <f>IF(E41="west", IF(C41="Central",D41*'Connecting shares (%)'!$M$16*(F41+H41+J41)/(F41+H41+J41+L41+N41+P41),0),0)</f>
        <v>0</v>
      </c>
      <c r="AD41" s="59">
        <f>IF(E41="West", IF(C41="Decentral",('Connecting shares (%)'!$F$15/100*F41+'Connecting shares (%)'!$G$15/100*H41+'Connecting shares (%)'!$H$15/100*J41)/1000000,0),0)</f>
        <v>0.19078315999999901</v>
      </c>
      <c r="AE41" s="61">
        <f>IF(E41="west", IF(C41="Decentral",D41*'Connecting shares (%)'!$M$16*(F41+H41+J41)/(F41+H41+J41+L41+N41+P41),0),0)</f>
        <v>1.0005359649174999</v>
      </c>
      <c r="AF41" s="59">
        <f>IF(E41="West", IF(C41="Central",('Connecting shares (%)'!$F$13/100*L41+'Connecting shares (%)'!$G$13/100*N41+'Connecting shares (%)'!$H$13/100*P41)/1000000,0),0)</f>
        <v>0</v>
      </c>
      <c r="AG41" s="61">
        <f>IF(E41="west", IF(C41="Central",D41*'Connecting shares (%)'!$M$16*(L41+N41+P41)/(F41+H41+J41+L41+N41+P41),0),0)</f>
        <v>0</v>
      </c>
      <c r="AH41" s="1">
        <f>IF(E41="West", IF(C41="Decentral",('Connecting shares (%)'!$F$17/100*L41+'Connecting shares (%)'!$G$17/100*N41+'Connecting shares (%)'!$H$17/100*P41)/1000000,0),0)</f>
        <v>0</v>
      </c>
      <c r="AI41" s="61">
        <f>IF(E41="west", IF(C41="Decentral",D41*'Connecting shares (%)'!$M$16*(L41+N41+P41)/(F41+H41+J41+L41+N41+P41),0),0)</f>
        <v>0</v>
      </c>
      <c r="AK41" s="1">
        <f t="shared" si="0"/>
        <v>0</v>
      </c>
      <c r="AL41" s="1">
        <f t="shared" si="1"/>
        <v>0</v>
      </c>
      <c r="AM41" s="1">
        <f t="shared" si="2"/>
        <v>0</v>
      </c>
      <c r="AN41" s="1">
        <f t="shared" si="3"/>
        <v>0</v>
      </c>
      <c r="AO41" s="1">
        <f t="shared" si="4"/>
        <v>0</v>
      </c>
      <c r="AP41" s="1">
        <f t="shared" si="5"/>
        <v>0</v>
      </c>
      <c r="AQ41" s="1">
        <f t="shared" si="6"/>
        <v>0.19078315999999901</v>
      </c>
      <c r="AR41" s="1">
        <f t="shared" si="7"/>
        <v>1.0005359649174999</v>
      </c>
    </row>
    <row r="42" spans="1:44">
      <c r="A42" s="1">
        <v>41</v>
      </c>
      <c r="B42" s="1" t="s">
        <v>513</v>
      </c>
      <c r="C42" s="1" t="s">
        <v>19</v>
      </c>
      <c r="D42" s="1">
        <v>1.4720428775729001E-2</v>
      </c>
      <c r="E42" s="1" t="s">
        <v>21</v>
      </c>
      <c r="F42" s="1">
        <v>12812.4</v>
      </c>
      <c r="G42" s="1">
        <v>1</v>
      </c>
      <c r="H42" s="1">
        <v>0</v>
      </c>
      <c r="I42" s="1">
        <v>0</v>
      </c>
      <c r="J42" s="1">
        <v>0</v>
      </c>
      <c r="K42" s="1">
        <v>0</v>
      </c>
      <c r="L42" s="1">
        <v>0</v>
      </c>
      <c r="M42" s="1">
        <v>0</v>
      </c>
      <c r="N42" s="1">
        <v>0</v>
      </c>
      <c r="O42" s="1">
        <v>0</v>
      </c>
      <c r="P42" s="1">
        <v>0</v>
      </c>
      <c r="Q42" s="1">
        <v>0</v>
      </c>
      <c r="R42" s="1">
        <v>1394.6048911549301</v>
      </c>
      <c r="S42" s="1">
        <v>14720.4287757291</v>
      </c>
      <c r="T42" s="59">
        <f>IF(E42="East", IF(C42="Central",('Connecting shares (%)'!$F$3/100*F42+'Connecting shares (%)'!$G$3/100*H42+'Connecting shares (%)'!$H$3/100*J42)/1000000,0),0)</f>
        <v>0</v>
      </c>
      <c r="U42" s="59">
        <f>IF(E42="East", IF(C42="Central",D42*'Connecting shares (%)'!$M$16*(F42+H42+J42)/(F42+H42+J42+L42+N42+P42),0),0)</f>
        <v>0</v>
      </c>
      <c r="V42" s="59">
        <f>IF(E42="East", IF(C42="Decentral",('Connecting shares (%)'!$F$7/100*F42+'Connecting shares (%)'!$G$7/100*H42+'Connecting shares (%)'!$H$7/100*J42)/1000000,0),0)</f>
        <v>0</v>
      </c>
      <c r="W42" s="61">
        <f>IF(E42="East", IF(C42="Decentral",D42*'Connecting shares (%)'!$M$16*(F42+H42+J42)/(F42+H42+J42+L42+N42+P42),0),0)</f>
        <v>0</v>
      </c>
      <c r="X42" s="59">
        <f>IF(E42="East", IF(C42="Central",('Connecting shares (%)'!$F$5/100*L42+'Connecting shares (%)'!$G$5/100*N42+'Connecting shares (%)'!$H$5/100*P42)/1000000,0),0)</f>
        <v>0</v>
      </c>
      <c r="Y42" s="61">
        <f>IF(E42="East", IF(C42="Central",D42*'Connecting shares (%)'!$M$16*(L42+N42+P42)/(F42+H42+J42+L42+N42+P42),0),0)</f>
        <v>0</v>
      </c>
      <c r="Z42" s="1">
        <f>IF(E42="East", IF(C42="Decentral",('Connecting shares (%)'!$F$9/100*L42+'Connecting shares (%)'!$G$9/100*N42+'Connecting shares (%)'!$H$9/100*P42)/1000000,0),0)</f>
        <v>0</v>
      </c>
      <c r="AA42" s="61">
        <f>IF(E42="East", IF(C42="Decentral",D42*'Connecting shares (%)'!$M$16*(L42+N42+P42)/(F42+H42+J42+L42+N42+P42),0),0)</f>
        <v>0</v>
      </c>
      <c r="AB42" s="59">
        <f>IF(E42="West", IF(C42="Central",('Connecting shares (%)'!$F$11/100*F42+'Connecting shares (%)'!$G$11/100*H42+'Connecting shares (%)'!$H$11/100*J42)/1000000,0),0)</f>
        <v>0</v>
      </c>
      <c r="AC42" s="62">
        <f>IF(E42="west", IF(C42="Central",D42*'Connecting shares (%)'!$M$16*(F42+H42+J42)/(F42+H42+J42+L42+N42+P42),0),0)</f>
        <v>0</v>
      </c>
      <c r="AD42" s="59">
        <f>IF(E42="West", IF(C42="Decentral",('Connecting shares (%)'!$F$15/100*F42+'Connecting shares (%)'!$G$15/100*H42+'Connecting shares (%)'!$H$15/100*J42)/1000000,0),0)</f>
        <v>1.28124E-2</v>
      </c>
      <c r="AE42" s="61">
        <f>IF(E42="west", IF(C42="Decentral",D42*'Connecting shares (%)'!$M$16*(F42+H42+J42)/(F42+H42+J42+L42+N42+P42),0),0)</f>
        <v>0.29440857551458</v>
      </c>
      <c r="AF42" s="59">
        <f>IF(E42="West", IF(C42="Central",('Connecting shares (%)'!$F$13/100*L42+'Connecting shares (%)'!$G$13/100*N42+'Connecting shares (%)'!$H$13/100*P42)/1000000,0),0)</f>
        <v>0</v>
      </c>
      <c r="AG42" s="61">
        <f>IF(E42="west", IF(C42="Central",D42*'Connecting shares (%)'!$M$16*(L42+N42+P42)/(F42+H42+J42+L42+N42+P42),0),0)</f>
        <v>0</v>
      </c>
      <c r="AH42" s="1">
        <f>IF(E42="West", IF(C42="Decentral",('Connecting shares (%)'!$F$17/100*L42+'Connecting shares (%)'!$G$17/100*N42+'Connecting shares (%)'!$H$17/100*P42)/1000000,0),0)</f>
        <v>0</v>
      </c>
      <c r="AI42" s="61">
        <f>IF(E42="west", IF(C42="Decentral",D42*'Connecting shares (%)'!$M$16*(L42+N42+P42)/(F42+H42+J42+L42+N42+P42),0),0)</f>
        <v>0</v>
      </c>
      <c r="AK42" s="1">
        <f t="shared" si="0"/>
        <v>0</v>
      </c>
      <c r="AL42" s="1">
        <f t="shared" si="1"/>
        <v>0</v>
      </c>
      <c r="AM42" s="1">
        <f t="shared" si="2"/>
        <v>0</v>
      </c>
      <c r="AN42" s="1">
        <f t="shared" si="3"/>
        <v>0</v>
      </c>
      <c r="AO42" s="1">
        <f t="shared" si="4"/>
        <v>0</v>
      </c>
      <c r="AP42" s="1">
        <f t="shared" si="5"/>
        <v>0</v>
      </c>
      <c r="AQ42" s="1">
        <f t="shared" si="6"/>
        <v>1.28124E-2</v>
      </c>
      <c r="AR42" s="1">
        <f t="shared" si="7"/>
        <v>0.29440857551458</v>
      </c>
    </row>
    <row r="43" spans="1:44">
      <c r="A43" s="1">
        <v>42</v>
      </c>
      <c r="B43" s="1" t="s">
        <v>210</v>
      </c>
      <c r="C43" s="1" t="s">
        <v>19</v>
      </c>
      <c r="D43" s="1">
        <v>1.9983818636662001E-2</v>
      </c>
      <c r="E43" s="1" t="s">
        <v>21</v>
      </c>
      <c r="F43" s="1">
        <v>19858.959999999901</v>
      </c>
      <c r="G43" s="1">
        <v>1</v>
      </c>
      <c r="H43" s="1">
        <v>0</v>
      </c>
      <c r="I43" s="1">
        <v>0</v>
      </c>
      <c r="J43" s="1">
        <v>0</v>
      </c>
      <c r="K43" s="1">
        <v>0</v>
      </c>
      <c r="L43" s="1">
        <v>32546.99</v>
      </c>
      <c r="M43" s="1">
        <v>1</v>
      </c>
      <c r="N43" s="1">
        <v>0</v>
      </c>
      <c r="O43" s="1">
        <v>0</v>
      </c>
      <c r="P43" s="1">
        <v>0</v>
      </c>
      <c r="Q43" s="1">
        <v>0</v>
      </c>
      <c r="R43" s="1">
        <v>1931.4105407464499</v>
      </c>
      <c r="S43" s="1">
        <v>19983.818636662199</v>
      </c>
      <c r="T43" s="59">
        <f>IF(E43="East", IF(C43="Central",('Connecting shares (%)'!$F$3/100*F43+'Connecting shares (%)'!$G$3/100*H43+'Connecting shares (%)'!$H$3/100*J43)/1000000,0),0)</f>
        <v>0</v>
      </c>
      <c r="U43" s="59">
        <f>IF(E43="East", IF(C43="Central",D43*'Connecting shares (%)'!$M$16*(F43+H43+J43)/(F43+H43+J43+L43+N43+P43),0),0)</f>
        <v>0</v>
      </c>
      <c r="V43" s="59">
        <f>IF(E43="East", IF(C43="Decentral",('Connecting shares (%)'!$F$7/100*F43+'Connecting shares (%)'!$G$7/100*H43+'Connecting shares (%)'!$H$7/100*J43)/1000000,0),0)</f>
        <v>0</v>
      </c>
      <c r="W43" s="61">
        <f>IF(E43="East", IF(C43="Decentral",D43*'Connecting shares (%)'!$M$16*(F43+H43+J43)/(F43+H43+J43+L43+N43+P43),0),0)</f>
        <v>0</v>
      </c>
      <c r="X43" s="59">
        <f>IF(E43="East", IF(C43="Central",('Connecting shares (%)'!$F$5/100*L43+'Connecting shares (%)'!$G$5/100*N43+'Connecting shares (%)'!$H$5/100*P43)/1000000,0),0)</f>
        <v>0</v>
      </c>
      <c r="Y43" s="61">
        <f>IF(E43="East", IF(C43="Central",D43*'Connecting shares (%)'!$M$16*(L43+N43+P43)/(F43+H43+J43+L43+N43+P43),0),0)</f>
        <v>0</v>
      </c>
      <c r="Z43" s="1">
        <f>IF(E43="East", IF(C43="Decentral",('Connecting shares (%)'!$F$9/100*L43+'Connecting shares (%)'!$G$9/100*N43+'Connecting shares (%)'!$H$9/100*P43)/1000000,0),0)</f>
        <v>0</v>
      </c>
      <c r="AA43" s="61">
        <f>IF(E43="East", IF(C43="Decentral",D43*'Connecting shares (%)'!$M$16*(L43+N43+P43)/(F43+H43+J43+L43+N43+P43),0),0)</f>
        <v>0</v>
      </c>
      <c r="AB43" s="59">
        <f>IF(E43="West", IF(C43="Central",('Connecting shares (%)'!$F$11/100*F43+'Connecting shares (%)'!$G$11/100*H43+'Connecting shares (%)'!$H$11/100*J43)/1000000,0),0)</f>
        <v>0</v>
      </c>
      <c r="AC43" s="62">
        <f>IF(E43="west", IF(C43="Central",D43*'Connecting shares (%)'!$M$16*(F43+H43+J43)/(F43+H43+J43+L43+N43+P43),0),0)</f>
        <v>0</v>
      </c>
      <c r="AD43" s="59">
        <f>IF(E43="West", IF(C43="Decentral",('Connecting shares (%)'!$F$15/100*F43+'Connecting shares (%)'!$G$15/100*H43+'Connecting shares (%)'!$H$15/100*J43)/1000000,0),0)</f>
        <v>1.9858959999999901E-2</v>
      </c>
      <c r="AE43" s="61">
        <f>IF(E43="west", IF(C43="Decentral",D43*'Connecting shares (%)'!$M$16*(F43+H43+J43)/(F43+H43+J43+L43+N43+P43),0),0)</f>
        <v>0.15145526603476284</v>
      </c>
      <c r="AF43" s="59">
        <f>IF(E43="West", IF(C43="Central",('Connecting shares (%)'!$F$13/100*L43+'Connecting shares (%)'!$G$13/100*N43+'Connecting shares (%)'!$H$13/100*P43)/1000000,0),0)</f>
        <v>0</v>
      </c>
      <c r="AG43" s="61">
        <f>IF(E43="west", IF(C43="Central",D43*'Connecting shares (%)'!$M$16*(L43+N43+P43)/(F43+H43+J43+L43+N43+P43),0),0)</f>
        <v>0</v>
      </c>
      <c r="AH43" s="1">
        <f>IF(E43="West", IF(C43="Decentral",('Connecting shares (%)'!$F$17/100*L43+'Connecting shares (%)'!$G$17/100*N43+'Connecting shares (%)'!$H$17/100*P43)/1000000,0),0)</f>
        <v>3.2546990000000005E-2</v>
      </c>
      <c r="AI43" s="61">
        <f>IF(E43="west", IF(C43="Decentral",D43*'Connecting shares (%)'!$M$16*(L43+N43+P43)/(F43+H43+J43+L43+N43+P43),0),0)</f>
        <v>0.24822110669847719</v>
      </c>
      <c r="AK43" s="1">
        <f t="shared" si="0"/>
        <v>0</v>
      </c>
      <c r="AL43" s="1">
        <f t="shared" si="1"/>
        <v>0</v>
      </c>
      <c r="AM43" s="1">
        <f t="shared" si="2"/>
        <v>0</v>
      </c>
      <c r="AN43" s="1">
        <f t="shared" si="3"/>
        <v>0</v>
      </c>
      <c r="AO43" s="1">
        <f t="shared" si="4"/>
        <v>0</v>
      </c>
      <c r="AP43" s="1">
        <f t="shared" si="5"/>
        <v>0</v>
      </c>
      <c r="AQ43" s="1">
        <f t="shared" si="6"/>
        <v>5.240594999999991E-2</v>
      </c>
      <c r="AR43" s="1">
        <f t="shared" si="7"/>
        <v>0.39967637273324003</v>
      </c>
    </row>
    <row r="44" spans="1:44">
      <c r="A44" s="1">
        <v>43</v>
      </c>
      <c r="B44" s="1" t="s">
        <v>367</v>
      </c>
      <c r="C44" s="1" t="s">
        <v>19</v>
      </c>
      <c r="D44" s="1">
        <v>2.7365384667134E-2</v>
      </c>
      <c r="E44" s="1" t="s">
        <v>21</v>
      </c>
      <c r="F44" s="1">
        <v>54705.38</v>
      </c>
      <c r="G44" s="1">
        <v>2</v>
      </c>
      <c r="H44" s="1">
        <v>0</v>
      </c>
      <c r="I44" s="1">
        <v>0</v>
      </c>
      <c r="J44" s="1">
        <v>0</v>
      </c>
      <c r="K44" s="1">
        <v>0</v>
      </c>
      <c r="L44" s="1">
        <v>0</v>
      </c>
      <c r="M44" s="1">
        <v>0</v>
      </c>
      <c r="N44" s="1">
        <v>0</v>
      </c>
      <c r="O44" s="1">
        <v>0</v>
      </c>
      <c r="P44" s="1">
        <v>0</v>
      </c>
      <c r="Q44" s="1">
        <v>0</v>
      </c>
      <c r="R44" s="1">
        <v>1664.0255119711901</v>
      </c>
      <c r="S44" s="1">
        <v>27365.3846671344</v>
      </c>
      <c r="T44" s="59">
        <f>IF(E44="East", IF(C44="Central",('Connecting shares (%)'!$F$3/100*F44+'Connecting shares (%)'!$G$3/100*H44+'Connecting shares (%)'!$H$3/100*J44)/1000000,0),0)</f>
        <v>0</v>
      </c>
      <c r="U44" s="59">
        <f>IF(E44="East", IF(C44="Central",D44*'Connecting shares (%)'!$M$16*(F44+H44+J44)/(F44+H44+J44+L44+N44+P44),0),0)</f>
        <v>0</v>
      </c>
      <c r="V44" s="59">
        <f>IF(E44="East", IF(C44="Decentral",('Connecting shares (%)'!$F$7/100*F44+'Connecting shares (%)'!$G$7/100*H44+'Connecting shares (%)'!$H$7/100*J44)/1000000,0),0)</f>
        <v>0</v>
      </c>
      <c r="W44" s="61">
        <f>IF(E44="East", IF(C44="Decentral",D44*'Connecting shares (%)'!$M$16*(F44+H44+J44)/(F44+H44+J44+L44+N44+P44),0),0)</f>
        <v>0</v>
      </c>
      <c r="X44" s="59">
        <f>IF(E44="East", IF(C44="Central",('Connecting shares (%)'!$F$5/100*L44+'Connecting shares (%)'!$G$5/100*N44+'Connecting shares (%)'!$H$5/100*P44)/1000000,0),0)</f>
        <v>0</v>
      </c>
      <c r="Y44" s="61">
        <f>IF(E44="East", IF(C44="Central",D44*'Connecting shares (%)'!$M$16*(L44+N44+P44)/(F44+H44+J44+L44+N44+P44),0),0)</f>
        <v>0</v>
      </c>
      <c r="Z44" s="1">
        <f>IF(E44="East", IF(C44="Decentral",('Connecting shares (%)'!$F$9/100*L44+'Connecting shares (%)'!$G$9/100*N44+'Connecting shares (%)'!$H$9/100*P44)/1000000,0),0)</f>
        <v>0</v>
      </c>
      <c r="AA44" s="61">
        <f>IF(E44="East", IF(C44="Decentral",D44*'Connecting shares (%)'!$M$16*(L44+N44+P44)/(F44+H44+J44+L44+N44+P44),0),0)</f>
        <v>0</v>
      </c>
      <c r="AB44" s="59">
        <f>IF(E44="West", IF(C44="Central",('Connecting shares (%)'!$F$11/100*F44+'Connecting shares (%)'!$G$11/100*H44+'Connecting shares (%)'!$H$11/100*J44)/1000000,0),0)</f>
        <v>0</v>
      </c>
      <c r="AC44" s="62">
        <f>IF(E44="west", IF(C44="Central",D44*'Connecting shares (%)'!$M$16*(F44+H44+J44)/(F44+H44+J44+L44+N44+P44),0),0)</f>
        <v>0</v>
      </c>
      <c r="AD44" s="59">
        <f>IF(E44="West", IF(C44="Decentral",('Connecting shares (%)'!$F$15/100*F44+'Connecting shares (%)'!$G$15/100*H44+'Connecting shares (%)'!$H$15/100*J44)/1000000,0),0)</f>
        <v>5.4705379999999998E-2</v>
      </c>
      <c r="AE44" s="61">
        <f>IF(E44="west", IF(C44="Decentral",D44*'Connecting shares (%)'!$M$16*(F44+H44+J44)/(F44+H44+J44+L44+N44+P44),0),0)</f>
        <v>0.54730769334268004</v>
      </c>
      <c r="AF44" s="59">
        <f>IF(E44="West", IF(C44="Central",('Connecting shares (%)'!$F$13/100*L44+'Connecting shares (%)'!$G$13/100*N44+'Connecting shares (%)'!$H$13/100*P44)/1000000,0),0)</f>
        <v>0</v>
      </c>
      <c r="AG44" s="61">
        <f>IF(E44="west", IF(C44="Central",D44*'Connecting shares (%)'!$M$16*(L44+N44+P44)/(F44+H44+J44+L44+N44+P44),0),0)</f>
        <v>0</v>
      </c>
      <c r="AH44" s="1">
        <f>IF(E44="West", IF(C44="Decentral",('Connecting shares (%)'!$F$17/100*L44+'Connecting shares (%)'!$G$17/100*N44+'Connecting shares (%)'!$H$17/100*P44)/1000000,0),0)</f>
        <v>0</v>
      </c>
      <c r="AI44" s="61">
        <f>IF(E44="west", IF(C44="Decentral",D44*'Connecting shares (%)'!$M$16*(L44+N44+P44)/(F44+H44+J44+L44+N44+P44),0),0)</f>
        <v>0</v>
      </c>
      <c r="AK44" s="1">
        <f t="shared" si="0"/>
        <v>0</v>
      </c>
      <c r="AL44" s="1">
        <f t="shared" si="1"/>
        <v>0</v>
      </c>
      <c r="AM44" s="1">
        <f t="shared" si="2"/>
        <v>0</v>
      </c>
      <c r="AN44" s="1">
        <f t="shared" si="3"/>
        <v>0</v>
      </c>
      <c r="AO44" s="1">
        <f t="shared" si="4"/>
        <v>0</v>
      </c>
      <c r="AP44" s="1">
        <f t="shared" si="5"/>
        <v>0</v>
      </c>
      <c r="AQ44" s="1">
        <f t="shared" si="6"/>
        <v>5.4705379999999998E-2</v>
      </c>
      <c r="AR44" s="1">
        <f t="shared" si="7"/>
        <v>0.54730769334268004</v>
      </c>
    </row>
    <row r="45" spans="1:44">
      <c r="A45" s="1">
        <v>44</v>
      </c>
      <c r="B45" s="1" t="s">
        <v>84</v>
      </c>
      <c r="C45" s="1" t="s">
        <v>19</v>
      </c>
      <c r="D45" s="1">
        <v>1.0071757029852999E-2</v>
      </c>
      <c r="E45" s="1" t="s">
        <v>22</v>
      </c>
      <c r="F45" s="1">
        <v>11159.36</v>
      </c>
      <c r="G45" s="1">
        <v>1</v>
      </c>
      <c r="H45" s="1">
        <v>0</v>
      </c>
      <c r="I45" s="1">
        <v>0</v>
      </c>
      <c r="J45" s="1">
        <v>0</v>
      </c>
      <c r="K45" s="1">
        <v>0</v>
      </c>
      <c r="L45" s="1">
        <v>0</v>
      </c>
      <c r="M45" s="1">
        <v>0</v>
      </c>
      <c r="N45" s="1">
        <v>0</v>
      </c>
      <c r="O45" s="1">
        <v>0</v>
      </c>
      <c r="P45" s="1">
        <v>0</v>
      </c>
      <c r="Q45" s="1">
        <v>0</v>
      </c>
      <c r="R45" s="1">
        <v>1119.04735224557</v>
      </c>
      <c r="S45" s="1">
        <v>10071.757029853101</v>
      </c>
      <c r="T45" s="59">
        <f>IF(E45="East", IF(C45="Central",('Connecting shares (%)'!$F$3/100*F45+'Connecting shares (%)'!$G$3/100*H45+'Connecting shares (%)'!$H$3/100*J45)/1000000,0),0)</f>
        <v>0</v>
      </c>
      <c r="U45" s="59">
        <f>IF(E45="East", IF(C45="Central",D45*'Connecting shares (%)'!$M$16*(F45+H45+J45)/(F45+H45+J45+L45+N45+P45),0),0)</f>
        <v>0</v>
      </c>
      <c r="V45" s="59">
        <f>IF(E45="East", IF(C45="Decentral",('Connecting shares (%)'!$F$7/100*F45+'Connecting shares (%)'!$G$7/100*H45+'Connecting shares (%)'!$H$7/100*J45)/1000000,0),0)</f>
        <v>1.115936E-2</v>
      </c>
      <c r="W45" s="61">
        <f>IF(E45="East", IF(C45="Decentral",D45*'Connecting shares (%)'!$M$16*(F45+H45+J45)/(F45+H45+J45+L45+N45+P45),0),0)</f>
        <v>0.20143514059706</v>
      </c>
      <c r="X45" s="59">
        <f>IF(E45="East", IF(C45="Central",('Connecting shares (%)'!$F$5/100*L45+'Connecting shares (%)'!$G$5/100*N45+'Connecting shares (%)'!$H$5/100*P45)/1000000,0),0)</f>
        <v>0</v>
      </c>
      <c r="Y45" s="61">
        <f>IF(E45="East", IF(C45="Central",D45*'Connecting shares (%)'!$M$16*(L45+N45+P45)/(F45+H45+J45+L45+N45+P45),0),0)</f>
        <v>0</v>
      </c>
      <c r="Z45" s="1">
        <f>IF(E45="East", IF(C45="Decentral",('Connecting shares (%)'!$F$9/100*L45+'Connecting shares (%)'!$G$9/100*N45+'Connecting shares (%)'!$H$9/100*P45)/1000000,0),0)</f>
        <v>0</v>
      </c>
      <c r="AA45" s="61">
        <f>IF(E45="East", IF(C45="Decentral",D45*'Connecting shares (%)'!$M$16*(L45+N45+P45)/(F45+H45+J45+L45+N45+P45),0),0)</f>
        <v>0</v>
      </c>
      <c r="AB45" s="59">
        <f>IF(E45="West", IF(C45="Central",('Connecting shares (%)'!$F$11/100*F45+'Connecting shares (%)'!$G$11/100*H45+'Connecting shares (%)'!$H$11/100*J45)/1000000,0),0)</f>
        <v>0</v>
      </c>
      <c r="AC45" s="62">
        <f>IF(E45="west", IF(C45="Central",D45*'Connecting shares (%)'!$M$16*(F45+H45+J45)/(F45+H45+J45+L45+N45+P45),0),0)</f>
        <v>0</v>
      </c>
      <c r="AD45" s="59">
        <f>IF(E45="West", IF(C45="Decentral",('Connecting shares (%)'!$F$15/100*F45+'Connecting shares (%)'!$G$15/100*H45+'Connecting shares (%)'!$H$15/100*J45)/1000000,0),0)</f>
        <v>0</v>
      </c>
      <c r="AE45" s="61">
        <f>IF(E45="west", IF(C45="Decentral",D45*'Connecting shares (%)'!$M$16*(F45+H45+J45)/(F45+H45+J45+L45+N45+P45),0),0)</f>
        <v>0</v>
      </c>
      <c r="AF45" s="59">
        <f>IF(E45="West", IF(C45="Central",('Connecting shares (%)'!$F$13/100*L45+'Connecting shares (%)'!$G$13/100*N45+'Connecting shares (%)'!$H$13/100*P45)/1000000,0),0)</f>
        <v>0</v>
      </c>
      <c r="AG45" s="61">
        <f>IF(E45="west", IF(C45="Central",D45*'Connecting shares (%)'!$M$16*(L45+N45+P45)/(F45+H45+J45+L45+N45+P45),0),0)</f>
        <v>0</v>
      </c>
      <c r="AH45" s="1">
        <f>IF(E45="West", IF(C45="Decentral",('Connecting shares (%)'!$F$17/100*L45+'Connecting shares (%)'!$G$17/100*N45+'Connecting shares (%)'!$H$17/100*P45)/1000000,0),0)</f>
        <v>0</v>
      </c>
      <c r="AI45" s="61">
        <f>IF(E45="west", IF(C45="Decentral",D45*'Connecting shares (%)'!$M$16*(L45+N45+P45)/(F45+H45+J45+L45+N45+P45),0),0)</f>
        <v>0</v>
      </c>
      <c r="AK45" s="1">
        <f t="shared" si="0"/>
        <v>0</v>
      </c>
      <c r="AL45" s="1">
        <f t="shared" si="1"/>
        <v>0</v>
      </c>
      <c r="AM45" s="1">
        <f t="shared" si="2"/>
        <v>1.115936E-2</v>
      </c>
      <c r="AN45" s="1">
        <f t="shared" si="3"/>
        <v>0.20143514059706</v>
      </c>
      <c r="AO45" s="1">
        <f t="shared" si="4"/>
        <v>0</v>
      </c>
      <c r="AP45" s="1">
        <f t="shared" si="5"/>
        <v>0</v>
      </c>
      <c r="AQ45" s="1">
        <f t="shared" si="6"/>
        <v>0</v>
      </c>
      <c r="AR45" s="1">
        <f t="shared" si="7"/>
        <v>0</v>
      </c>
    </row>
    <row r="46" spans="1:44">
      <c r="A46" s="1">
        <v>45</v>
      </c>
      <c r="B46" s="1" t="s">
        <v>890</v>
      </c>
      <c r="C46" s="1" t="s">
        <v>20</v>
      </c>
      <c r="D46" s="1">
        <v>3.5279778481102003E-2</v>
      </c>
      <c r="E46" s="1" t="s">
        <v>21</v>
      </c>
      <c r="F46" s="1">
        <v>0</v>
      </c>
      <c r="G46" s="1">
        <v>0</v>
      </c>
      <c r="H46" s="1">
        <v>0</v>
      </c>
      <c r="I46" s="1">
        <v>0</v>
      </c>
      <c r="J46" s="1">
        <v>0</v>
      </c>
      <c r="K46" s="1">
        <v>0</v>
      </c>
      <c r="L46" s="1">
        <v>0</v>
      </c>
      <c r="M46" s="1">
        <v>0</v>
      </c>
      <c r="N46" s="1">
        <v>0</v>
      </c>
      <c r="O46" s="1">
        <v>0</v>
      </c>
      <c r="P46" s="1">
        <v>0</v>
      </c>
      <c r="Q46" s="1">
        <v>0</v>
      </c>
      <c r="R46" s="1">
        <v>3014.63155853846</v>
      </c>
      <c r="S46" s="1">
        <v>35279.778481101603</v>
      </c>
      <c r="T46" s="59">
        <f>IF(E46="East", IF(C46="Central",('Connecting shares (%)'!$F$3/100*F46+'Connecting shares (%)'!$G$3/100*H46+'Connecting shares (%)'!$H$3/100*J46)/1000000,0),0)</f>
        <v>0</v>
      </c>
      <c r="U46" s="59">
        <f>IF(E46="East", IF(C46="Central",D46*'Connecting shares (%)'!$M$16*(F46+H46+J46)/(F46+H46+J46+L46+N46+P46),0),0)</f>
        <v>0</v>
      </c>
      <c r="V46" s="59">
        <f>IF(E46="East", IF(C46="Decentral",('Connecting shares (%)'!$F$7/100*F46+'Connecting shares (%)'!$G$7/100*H46+'Connecting shares (%)'!$H$7/100*J46)/1000000,0),0)</f>
        <v>0</v>
      </c>
      <c r="W46" s="61">
        <f>IF(E46="East", IF(C46="Decentral",D46*'Connecting shares (%)'!$M$16*(F46+H46+J46)/(F46+H46+J46+L46+N46+P46),0),0)</f>
        <v>0</v>
      </c>
      <c r="X46" s="59">
        <f>IF(E46="East", IF(C46="Central",('Connecting shares (%)'!$F$5/100*L46+'Connecting shares (%)'!$G$5/100*N46+'Connecting shares (%)'!$H$5/100*P46)/1000000,0),0)</f>
        <v>0</v>
      </c>
      <c r="Y46" s="61">
        <f>IF(E46="East", IF(C46="Central",D46*'Connecting shares (%)'!$M$16*(L46+N46+P46)/(F46+H46+J46+L46+N46+P46),0),0)</f>
        <v>0</v>
      </c>
      <c r="Z46" s="1">
        <f>IF(E46="East", IF(C46="Decentral",('Connecting shares (%)'!$F$9/100*L46+'Connecting shares (%)'!$G$9/100*N46+'Connecting shares (%)'!$H$9/100*P46)/1000000,0),0)</f>
        <v>0</v>
      </c>
      <c r="AA46" s="61">
        <f>IF(E46="East", IF(C46="Decentral",D46*'Connecting shares (%)'!$M$16*(L46+N46+P46)/(F46+H46+J46+L46+N46+P46),0),0)</f>
        <v>0</v>
      </c>
      <c r="AB46" s="59">
        <f>IF(E46="West", IF(C46="Central",('Connecting shares (%)'!$F$11/100*F46+'Connecting shares (%)'!$G$11/100*H46+'Connecting shares (%)'!$H$11/100*J46)/1000000,0),0)</f>
        <v>0</v>
      </c>
      <c r="AC46" s="62" t="e">
        <f>IF(E46="west", IF(C46="Central",D46*'Connecting shares (%)'!$M$16*(F46+H46+J46)/(F46+H46+J46+L46+N46+P46),0),0)</f>
        <v>#DIV/0!</v>
      </c>
      <c r="AD46" s="59">
        <f>IF(E46="West", IF(C46="Decentral",('Connecting shares (%)'!$F$15/100*F46+'Connecting shares (%)'!$G$15/100*H46+'Connecting shares (%)'!$H$15/100*J46)/1000000,0),0)</f>
        <v>0</v>
      </c>
      <c r="AE46" s="61">
        <f>IF(E46="west", IF(C46="Decentral",D46*'Connecting shares (%)'!$M$16*(F46+H46+J46)/(F46+H46+J46+L46+N46+P46),0),0)</f>
        <v>0</v>
      </c>
      <c r="AF46" s="59">
        <f>IF(E46="West", IF(C46="Central",('Connecting shares (%)'!$F$13/100*L46+'Connecting shares (%)'!$G$13/100*N46+'Connecting shares (%)'!$H$13/100*P46)/1000000,0),0)</f>
        <v>0</v>
      </c>
      <c r="AG46" s="61" t="e">
        <f>IF(E46="west", IF(C46="Central",D46*'Connecting shares (%)'!$M$16*(L46+N46+P46)/(F46+H46+J46+L46+N46+P46),0),0)</f>
        <v>#DIV/0!</v>
      </c>
      <c r="AH46" s="1">
        <f>IF(E46="West", IF(C46="Decentral",('Connecting shares (%)'!$F$17/100*L46+'Connecting shares (%)'!$G$17/100*N46+'Connecting shares (%)'!$H$17/100*P46)/1000000,0),0)</f>
        <v>0</v>
      </c>
      <c r="AI46" s="61">
        <f>IF(E46="west", IF(C46="Decentral",D46*'Connecting shares (%)'!$M$16*(L46+N46+P46)/(F46+H46+J46+L46+N46+P46),0),0)</f>
        <v>0</v>
      </c>
      <c r="AK46" s="1">
        <f t="shared" si="0"/>
        <v>0</v>
      </c>
      <c r="AL46" s="1">
        <f t="shared" si="1"/>
        <v>0</v>
      </c>
      <c r="AM46" s="1">
        <f t="shared" si="2"/>
        <v>0</v>
      </c>
      <c r="AN46" s="1">
        <f t="shared" si="3"/>
        <v>0</v>
      </c>
      <c r="AO46" s="1">
        <f t="shared" si="4"/>
        <v>0</v>
      </c>
      <c r="AP46" s="1" t="e">
        <f t="shared" si="5"/>
        <v>#DIV/0!</v>
      </c>
      <c r="AQ46" s="1">
        <f t="shared" si="6"/>
        <v>0</v>
      </c>
      <c r="AR46" s="1">
        <f t="shared" si="7"/>
        <v>0</v>
      </c>
    </row>
    <row r="47" spans="1:44">
      <c r="A47" s="1">
        <v>46</v>
      </c>
      <c r="B47" s="1" t="s">
        <v>391</v>
      </c>
      <c r="C47" s="1" t="s">
        <v>19</v>
      </c>
      <c r="D47" s="1">
        <v>6.2717027564745995E-2</v>
      </c>
      <c r="E47" s="1" t="s">
        <v>21</v>
      </c>
      <c r="F47" s="1">
        <v>67262.58</v>
      </c>
      <c r="G47" s="1">
        <v>3</v>
      </c>
      <c r="H47" s="1">
        <v>0</v>
      </c>
      <c r="I47" s="1">
        <v>0</v>
      </c>
      <c r="J47" s="1">
        <v>0</v>
      </c>
      <c r="K47" s="1">
        <v>0</v>
      </c>
      <c r="L47" s="1">
        <v>0</v>
      </c>
      <c r="M47" s="1">
        <v>0</v>
      </c>
      <c r="N47" s="1">
        <v>0</v>
      </c>
      <c r="O47" s="1">
        <v>0</v>
      </c>
      <c r="P47" s="1">
        <v>0</v>
      </c>
      <c r="Q47" s="1">
        <v>0</v>
      </c>
      <c r="R47" s="1">
        <v>3466.3561819331399</v>
      </c>
      <c r="S47" s="1">
        <v>62717.0275647456</v>
      </c>
      <c r="T47" s="59">
        <f>IF(E47="East", IF(C47="Central",('Connecting shares (%)'!$F$3/100*F47+'Connecting shares (%)'!$G$3/100*H47+'Connecting shares (%)'!$H$3/100*J47)/1000000,0),0)</f>
        <v>0</v>
      </c>
      <c r="U47" s="59">
        <f>IF(E47="East", IF(C47="Central",D47*'Connecting shares (%)'!$M$16*(F47+H47+J47)/(F47+H47+J47+L47+N47+P47),0),0)</f>
        <v>0</v>
      </c>
      <c r="V47" s="59">
        <f>IF(E47="East", IF(C47="Decentral",('Connecting shares (%)'!$F$7/100*F47+'Connecting shares (%)'!$G$7/100*H47+'Connecting shares (%)'!$H$7/100*J47)/1000000,0),0)</f>
        <v>0</v>
      </c>
      <c r="W47" s="61">
        <f>IF(E47="East", IF(C47="Decentral",D47*'Connecting shares (%)'!$M$16*(F47+H47+J47)/(F47+H47+J47+L47+N47+P47),0),0)</f>
        <v>0</v>
      </c>
      <c r="X47" s="59">
        <f>IF(E47="East", IF(C47="Central",('Connecting shares (%)'!$F$5/100*L47+'Connecting shares (%)'!$G$5/100*N47+'Connecting shares (%)'!$H$5/100*P47)/1000000,0),0)</f>
        <v>0</v>
      </c>
      <c r="Y47" s="61">
        <f>IF(E47="East", IF(C47="Central",D47*'Connecting shares (%)'!$M$16*(L47+N47+P47)/(F47+H47+J47+L47+N47+P47),0),0)</f>
        <v>0</v>
      </c>
      <c r="Z47" s="1">
        <f>IF(E47="East", IF(C47="Decentral",('Connecting shares (%)'!$F$9/100*L47+'Connecting shares (%)'!$G$9/100*N47+'Connecting shares (%)'!$H$9/100*P47)/1000000,0),0)</f>
        <v>0</v>
      </c>
      <c r="AA47" s="61">
        <f>IF(E47="East", IF(C47="Decentral",D47*'Connecting shares (%)'!$M$16*(L47+N47+P47)/(F47+H47+J47+L47+N47+P47),0),0)</f>
        <v>0</v>
      </c>
      <c r="AB47" s="59">
        <f>IF(E47="West", IF(C47="Central",('Connecting shares (%)'!$F$11/100*F47+'Connecting shares (%)'!$G$11/100*H47+'Connecting shares (%)'!$H$11/100*J47)/1000000,0),0)</f>
        <v>0</v>
      </c>
      <c r="AC47" s="62">
        <f>IF(E47="west", IF(C47="Central",D47*'Connecting shares (%)'!$M$16*(F47+H47+J47)/(F47+H47+J47+L47+N47+P47),0),0)</f>
        <v>0</v>
      </c>
      <c r="AD47" s="59">
        <f>IF(E47="West", IF(C47="Decentral",('Connecting shares (%)'!$F$15/100*F47+'Connecting shares (%)'!$G$15/100*H47+'Connecting shares (%)'!$H$15/100*J47)/1000000,0),0)</f>
        <v>6.7262580000000002E-2</v>
      </c>
      <c r="AE47" s="61">
        <f>IF(E47="west", IF(C47="Decentral",D47*'Connecting shares (%)'!$M$16*(F47+H47+J47)/(F47+H47+J47+L47+N47+P47),0),0)</f>
        <v>1.2543405512949199</v>
      </c>
      <c r="AF47" s="59">
        <f>IF(E47="West", IF(C47="Central",('Connecting shares (%)'!$F$13/100*L47+'Connecting shares (%)'!$G$13/100*N47+'Connecting shares (%)'!$H$13/100*P47)/1000000,0),0)</f>
        <v>0</v>
      </c>
      <c r="AG47" s="61">
        <f>IF(E47="west", IF(C47="Central",D47*'Connecting shares (%)'!$M$16*(L47+N47+P47)/(F47+H47+J47+L47+N47+P47),0),0)</f>
        <v>0</v>
      </c>
      <c r="AH47" s="1">
        <f>IF(E47="West", IF(C47="Decentral",('Connecting shares (%)'!$F$17/100*L47+'Connecting shares (%)'!$G$17/100*N47+'Connecting shares (%)'!$H$17/100*P47)/1000000,0),0)</f>
        <v>0</v>
      </c>
      <c r="AI47" s="61">
        <f>IF(E47="west", IF(C47="Decentral",D47*'Connecting shares (%)'!$M$16*(L47+N47+P47)/(F47+H47+J47+L47+N47+P47),0),0)</f>
        <v>0</v>
      </c>
      <c r="AK47" s="1">
        <f t="shared" si="0"/>
        <v>0</v>
      </c>
      <c r="AL47" s="1">
        <f t="shared" si="1"/>
        <v>0</v>
      </c>
      <c r="AM47" s="1">
        <f t="shared" si="2"/>
        <v>0</v>
      </c>
      <c r="AN47" s="1">
        <f t="shared" si="3"/>
        <v>0</v>
      </c>
      <c r="AO47" s="1">
        <f t="shared" si="4"/>
        <v>0</v>
      </c>
      <c r="AP47" s="1">
        <f t="shared" si="5"/>
        <v>0</v>
      </c>
      <c r="AQ47" s="1">
        <f t="shared" si="6"/>
        <v>6.7262580000000002E-2</v>
      </c>
      <c r="AR47" s="1">
        <f t="shared" si="7"/>
        <v>1.2543405512949199</v>
      </c>
    </row>
    <row r="48" spans="1:44">
      <c r="A48" s="1">
        <v>47</v>
      </c>
      <c r="B48" s="1" t="s">
        <v>763</v>
      </c>
      <c r="C48" s="1" t="s">
        <v>20</v>
      </c>
      <c r="D48" s="1">
        <v>6.6151482141480006E-2</v>
      </c>
      <c r="E48" s="1" t="s">
        <v>21</v>
      </c>
      <c r="F48" s="1">
        <v>74338.36</v>
      </c>
      <c r="G48" s="1">
        <v>4</v>
      </c>
      <c r="H48" s="1">
        <v>0</v>
      </c>
      <c r="I48" s="1">
        <v>0</v>
      </c>
      <c r="J48" s="1">
        <v>0</v>
      </c>
      <c r="K48" s="1">
        <v>0</v>
      </c>
      <c r="L48" s="1">
        <v>0</v>
      </c>
      <c r="M48" s="1">
        <v>0</v>
      </c>
      <c r="N48" s="1">
        <v>0</v>
      </c>
      <c r="O48" s="1">
        <v>0</v>
      </c>
      <c r="P48" s="1">
        <v>0</v>
      </c>
      <c r="Q48" s="1">
        <v>0</v>
      </c>
      <c r="R48" s="1">
        <v>2291.9929517030801</v>
      </c>
      <c r="S48" s="1">
        <v>66151.482141479501</v>
      </c>
      <c r="T48" s="59">
        <f>IF(E48="East", IF(C48="Central",('Connecting shares (%)'!$F$3/100*F48+'Connecting shares (%)'!$G$3/100*H48+'Connecting shares (%)'!$H$3/100*J48)/1000000,0),0)</f>
        <v>0</v>
      </c>
      <c r="U48" s="59">
        <f>IF(E48="East", IF(C48="Central",D48*'Connecting shares (%)'!$M$16*(F48+H48+J48)/(F48+H48+J48+L48+N48+P48),0),0)</f>
        <v>0</v>
      </c>
      <c r="V48" s="59">
        <f>IF(E48="East", IF(C48="Decentral",('Connecting shares (%)'!$F$7/100*F48+'Connecting shares (%)'!$G$7/100*H48+'Connecting shares (%)'!$H$7/100*J48)/1000000,0),0)</f>
        <v>0</v>
      </c>
      <c r="W48" s="61">
        <f>IF(E48="East", IF(C48="Decentral",D48*'Connecting shares (%)'!$M$16*(F48+H48+J48)/(F48+H48+J48+L48+N48+P48),0),0)</f>
        <v>0</v>
      </c>
      <c r="X48" s="59">
        <f>IF(E48="East", IF(C48="Central",('Connecting shares (%)'!$F$5/100*L48+'Connecting shares (%)'!$G$5/100*N48+'Connecting shares (%)'!$H$5/100*P48)/1000000,0),0)</f>
        <v>0</v>
      </c>
      <c r="Y48" s="61">
        <f>IF(E48="East", IF(C48="Central",D48*'Connecting shares (%)'!$M$16*(L48+N48+P48)/(F48+H48+J48+L48+N48+P48),0),0)</f>
        <v>0</v>
      </c>
      <c r="Z48" s="1">
        <f>IF(E48="East", IF(C48="Decentral",('Connecting shares (%)'!$F$9/100*L48+'Connecting shares (%)'!$G$9/100*N48+'Connecting shares (%)'!$H$9/100*P48)/1000000,0),0)</f>
        <v>0</v>
      </c>
      <c r="AA48" s="61">
        <f>IF(E48="East", IF(C48="Decentral",D48*'Connecting shares (%)'!$M$16*(L48+N48+P48)/(F48+H48+J48+L48+N48+P48),0),0)</f>
        <v>0</v>
      </c>
      <c r="AB48" s="59">
        <f>IF(E48="West", IF(C48="Central",('Connecting shares (%)'!$F$11/100*F48+'Connecting shares (%)'!$G$11/100*H48+'Connecting shares (%)'!$H$11/100*J48)/1000000,0),0)</f>
        <v>7.4338360000000006E-2</v>
      </c>
      <c r="AC48" s="62">
        <f>IF(E48="west", IF(C48="Central",D48*'Connecting shares (%)'!$M$16*(F48+H48+J48)/(F48+H48+J48+L48+N48+P48),0),0)</f>
        <v>1.3230296428296002</v>
      </c>
      <c r="AD48" s="59">
        <f>IF(E48="West", IF(C48="Decentral",('Connecting shares (%)'!$F$15/100*F48+'Connecting shares (%)'!$G$15/100*H48+'Connecting shares (%)'!$H$15/100*J48)/1000000,0),0)</f>
        <v>0</v>
      </c>
      <c r="AE48" s="61">
        <f>IF(E48="west", IF(C48="Decentral",D48*'Connecting shares (%)'!$M$16*(F48+H48+J48)/(F48+H48+J48+L48+N48+P48),0),0)</f>
        <v>0</v>
      </c>
      <c r="AF48" s="59">
        <f>IF(E48="West", IF(C48="Central",('Connecting shares (%)'!$F$13/100*L48+'Connecting shares (%)'!$G$13/100*N48+'Connecting shares (%)'!$H$13/100*P48)/1000000,0),0)</f>
        <v>0</v>
      </c>
      <c r="AG48" s="61">
        <f>IF(E48="west", IF(C48="Central",D48*'Connecting shares (%)'!$M$16*(L48+N48+P48)/(F48+H48+J48+L48+N48+P48),0),0)</f>
        <v>0</v>
      </c>
      <c r="AH48" s="1">
        <f>IF(E48="West", IF(C48="Decentral",('Connecting shares (%)'!$F$17/100*L48+'Connecting shares (%)'!$G$17/100*N48+'Connecting shares (%)'!$H$17/100*P48)/1000000,0),0)</f>
        <v>0</v>
      </c>
      <c r="AI48" s="61">
        <f>IF(E48="west", IF(C48="Decentral",D48*'Connecting shares (%)'!$M$16*(L48+N48+P48)/(F48+H48+J48+L48+N48+P48),0),0)</f>
        <v>0</v>
      </c>
      <c r="AK48" s="1">
        <f t="shared" si="0"/>
        <v>0</v>
      </c>
      <c r="AL48" s="1">
        <f t="shared" si="1"/>
        <v>0</v>
      </c>
      <c r="AM48" s="1">
        <f t="shared" si="2"/>
        <v>0</v>
      </c>
      <c r="AN48" s="1">
        <f t="shared" si="3"/>
        <v>0</v>
      </c>
      <c r="AO48" s="1">
        <f t="shared" si="4"/>
        <v>7.4338360000000006E-2</v>
      </c>
      <c r="AP48" s="1">
        <f t="shared" si="5"/>
        <v>1.3230296428296002</v>
      </c>
      <c r="AQ48" s="1">
        <f t="shared" si="6"/>
        <v>0</v>
      </c>
      <c r="AR48" s="1">
        <f t="shared" si="7"/>
        <v>0</v>
      </c>
    </row>
    <row r="49" spans="1:44">
      <c r="A49" s="1">
        <v>48</v>
      </c>
      <c r="B49" s="1" t="s">
        <v>409</v>
      </c>
      <c r="C49" s="1" t="s">
        <v>20</v>
      </c>
      <c r="D49" s="1">
        <v>7.9083880920995997E-2</v>
      </c>
      <c r="E49" s="1" t="s">
        <v>21</v>
      </c>
      <c r="F49" s="1">
        <v>92773.56</v>
      </c>
      <c r="G49" s="1">
        <v>5</v>
      </c>
      <c r="H49" s="1">
        <v>0</v>
      </c>
      <c r="I49" s="1">
        <v>0</v>
      </c>
      <c r="J49" s="1">
        <v>0</v>
      </c>
      <c r="K49" s="1">
        <v>0</v>
      </c>
      <c r="L49" s="1">
        <v>0</v>
      </c>
      <c r="M49" s="1">
        <v>0</v>
      </c>
      <c r="N49" s="1">
        <v>0</v>
      </c>
      <c r="O49" s="1">
        <v>0</v>
      </c>
      <c r="P49" s="1">
        <v>0</v>
      </c>
      <c r="Q49" s="1">
        <v>0</v>
      </c>
      <c r="R49" s="1">
        <v>4159.5330442012901</v>
      </c>
      <c r="S49" s="1">
        <v>79083.8809209959</v>
      </c>
      <c r="T49" s="59">
        <f>IF(E49="East", IF(C49="Central",('Connecting shares (%)'!$F$3/100*F49+'Connecting shares (%)'!$G$3/100*H49+'Connecting shares (%)'!$H$3/100*J49)/1000000,0),0)</f>
        <v>0</v>
      </c>
      <c r="U49" s="59">
        <f>IF(E49="East", IF(C49="Central",D49*'Connecting shares (%)'!$M$16*(F49+H49+J49)/(F49+H49+J49+L49+N49+P49),0),0)</f>
        <v>0</v>
      </c>
      <c r="V49" s="59">
        <f>IF(E49="East", IF(C49="Decentral",('Connecting shares (%)'!$F$7/100*F49+'Connecting shares (%)'!$G$7/100*H49+'Connecting shares (%)'!$H$7/100*J49)/1000000,0),0)</f>
        <v>0</v>
      </c>
      <c r="W49" s="61">
        <f>IF(E49="East", IF(C49="Decentral",D49*'Connecting shares (%)'!$M$16*(F49+H49+J49)/(F49+H49+J49+L49+N49+P49),0),0)</f>
        <v>0</v>
      </c>
      <c r="X49" s="59">
        <f>IF(E49="East", IF(C49="Central",('Connecting shares (%)'!$F$5/100*L49+'Connecting shares (%)'!$G$5/100*N49+'Connecting shares (%)'!$H$5/100*P49)/1000000,0),0)</f>
        <v>0</v>
      </c>
      <c r="Y49" s="61">
        <f>IF(E49="East", IF(C49="Central",D49*'Connecting shares (%)'!$M$16*(L49+N49+P49)/(F49+H49+J49+L49+N49+P49),0),0)</f>
        <v>0</v>
      </c>
      <c r="Z49" s="1">
        <f>IF(E49="East", IF(C49="Decentral",('Connecting shares (%)'!$F$9/100*L49+'Connecting shares (%)'!$G$9/100*N49+'Connecting shares (%)'!$H$9/100*P49)/1000000,0),0)</f>
        <v>0</v>
      </c>
      <c r="AA49" s="61">
        <f>IF(E49="East", IF(C49="Decentral",D49*'Connecting shares (%)'!$M$16*(L49+N49+P49)/(F49+H49+J49+L49+N49+P49),0),0)</f>
        <v>0</v>
      </c>
      <c r="AB49" s="59">
        <f>IF(E49="West", IF(C49="Central",('Connecting shares (%)'!$F$11/100*F49+'Connecting shares (%)'!$G$11/100*H49+'Connecting shares (%)'!$H$11/100*J49)/1000000,0),0)</f>
        <v>9.2773559999999991E-2</v>
      </c>
      <c r="AC49" s="62">
        <f>IF(E49="west", IF(C49="Central",D49*'Connecting shares (%)'!$M$16*(F49+H49+J49)/(F49+H49+J49+L49+N49+P49),0),0)</f>
        <v>1.5816776184199199</v>
      </c>
      <c r="AD49" s="59">
        <f>IF(E49="West", IF(C49="Decentral",('Connecting shares (%)'!$F$15/100*F49+'Connecting shares (%)'!$G$15/100*H49+'Connecting shares (%)'!$H$15/100*J49)/1000000,0),0)</f>
        <v>0</v>
      </c>
      <c r="AE49" s="61">
        <f>IF(E49="west", IF(C49="Decentral",D49*'Connecting shares (%)'!$M$16*(F49+H49+J49)/(F49+H49+J49+L49+N49+P49),0),0)</f>
        <v>0</v>
      </c>
      <c r="AF49" s="59">
        <f>IF(E49="West", IF(C49="Central",('Connecting shares (%)'!$F$13/100*L49+'Connecting shares (%)'!$G$13/100*N49+'Connecting shares (%)'!$H$13/100*P49)/1000000,0),0)</f>
        <v>0</v>
      </c>
      <c r="AG49" s="61">
        <f>IF(E49="west", IF(C49="Central",D49*'Connecting shares (%)'!$M$16*(L49+N49+P49)/(F49+H49+J49+L49+N49+P49),0),0)</f>
        <v>0</v>
      </c>
      <c r="AH49" s="1">
        <f>IF(E49="West", IF(C49="Decentral",('Connecting shares (%)'!$F$17/100*L49+'Connecting shares (%)'!$G$17/100*N49+'Connecting shares (%)'!$H$17/100*P49)/1000000,0),0)</f>
        <v>0</v>
      </c>
      <c r="AI49" s="61">
        <f>IF(E49="west", IF(C49="Decentral",D49*'Connecting shares (%)'!$M$16*(L49+N49+P49)/(F49+H49+J49+L49+N49+P49),0),0)</f>
        <v>0</v>
      </c>
      <c r="AK49" s="1">
        <f t="shared" si="0"/>
        <v>0</v>
      </c>
      <c r="AL49" s="1">
        <f t="shared" si="1"/>
        <v>0</v>
      </c>
      <c r="AM49" s="1">
        <f t="shared" si="2"/>
        <v>0</v>
      </c>
      <c r="AN49" s="1">
        <f t="shared" si="3"/>
        <v>0</v>
      </c>
      <c r="AO49" s="1">
        <f t="shared" si="4"/>
        <v>9.2773559999999991E-2</v>
      </c>
      <c r="AP49" s="1">
        <f t="shared" si="5"/>
        <v>1.5816776184199199</v>
      </c>
      <c r="AQ49" s="1">
        <f t="shared" si="6"/>
        <v>0</v>
      </c>
      <c r="AR49" s="1">
        <f t="shared" si="7"/>
        <v>0</v>
      </c>
    </row>
    <row r="50" spans="1:44">
      <c r="A50" s="1">
        <v>49</v>
      </c>
      <c r="B50" s="1" t="s">
        <v>92</v>
      </c>
      <c r="C50" s="1" t="s">
        <v>19</v>
      </c>
      <c r="D50" s="1">
        <v>0.22123948536726001</v>
      </c>
      <c r="E50" s="1" t="s">
        <v>22</v>
      </c>
      <c r="F50" s="1">
        <v>1502232.94</v>
      </c>
      <c r="G50" s="1">
        <v>103</v>
      </c>
      <c r="H50" s="1">
        <v>0</v>
      </c>
      <c r="I50" s="1">
        <v>0</v>
      </c>
      <c r="J50" s="1">
        <v>0</v>
      </c>
      <c r="K50" s="1">
        <v>0</v>
      </c>
      <c r="L50" s="1">
        <v>30836.389999999901</v>
      </c>
      <c r="M50" s="1">
        <v>3</v>
      </c>
      <c r="N50" s="1">
        <v>0</v>
      </c>
      <c r="O50" s="1">
        <v>0</v>
      </c>
      <c r="P50" s="1">
        <v>0</v>
      </c>
      <c r="Q50" s="1">
        <v>0</v>
      </c>
      <c r="R50" s="1">
        <v>5286.84521155941</v>
      </c>
      <c r="S50" s="1">
        <v>221239.48536726</v>
      </c>
      <c r="T50" s="59">
        <f>IF(E50="East", IF(C50="Central",('Connecting shares (%)'!$F$3/100*F50+'Connecting shares (%)'!$G$3/100*H50+'Connecting shares (%)'!$H$3/100*J50)/1000000,0),0)</f>
        <v>0</v>
      </c>
      <c r="U50" s="59">
        <f>IF(E50="East", IF(C50="Central",D50*'Connecting shares (%)'!$M$16*(F50+H50+J50)/(F50+H50+J50+L50+N50+P50),0),0)</f>
        <v>0</v>
      </c>
      <c r="V50" s="59">
        <f>IF(E50="East", IF(C50="Decentral",('Connecting shares (%)'!$F$7/100*F50+'Connecting shares (%)'!$G$7/100*H50+'Connecting shares (%)'!$H$7/100*J50)/1000000,0),0)</f>
        <v>1.5022329399999999</v>
      </c>
      <c r="W50" s="61">
        <f>IF(E50="East", IF(C50="Decentral",D50*'Connecting shares (%)'!$M$16*(F50+H50+J50)/(F50+H50+J50+L50+N50+P50),0),0)</f>
        <v>4.3357888132475519</v>
      </c>
      <c r="X50" s="59">
        <f>IF(E50="East", IF(C50="Central",('Connecting shares (%)'!$F$5/100*L50+'Connecting shares (%)'!$G$5/100*N50+'Connecting shares (%)'!$H$5/100*P50)/1000000,0),0)</f>
        <v>0</v>
      </c>
      <c r="Y50" s="61">
        <f>IF(E50="East", IF(C50="Central",D50*'Connecting shares (%)'!$M$16*(L50+N50+P50)/(F50+H50+J50+L50+N50+P50),0),0)</f>
        <v>0</v>
      </c>
      <c r="Z50" s="1">
        <f>IF(E50="East", IF(C50="Decentral",('Connecting shares (%)'!$F$9/100*L50+'Connecting shares (%)'!$G$9/100*N50+'Connecting shares (%)'!$H$9/100*P50)/1000000,0),0)</f>
        <v>3.0836389999999901E-2</v>
      </c>
      <c r="AA50" s="61">
        <f>IF(E50="East", IF(C50="Decentral",D50*'Connecting shares (%)'!$M$16*(L50+N50+P50)/(F50+H50+J50+L50+N50+P50),0),0)</f>
        <v>8.9000894097647901E-2</v>
      </c>
      <c r="AB50" s="59">
        <f>IF(E50="West", IF(C50="Central",('Connecting shares (%)'!$F$11/100*F50+'Connecting shares (%)'!$G$11/100*H50+'Connecting shares (%)'!$H$11/100*J50)/1000000,0),0)</f>
        <v>0</v>
      </c>
      <c r="AC50" s="62">
        <f>IF(E50="west", IF(C50="Central",D50*'Connecting shares (%)'!$M$16*(F50+H50+J50)/(F50+H50+J50+L50+N50+P50),0),0)</f>
        <v>0</v>
      </c>
      <c r="AD50" s="59">
        <f>IF(E50="West", IF(C50="Decentral",('Connecting shares (%)'!$F$15/100*F50+'Connecting shares (%)'!$G$15/100*H50+'Connecting shares (%)'!$H$15/100*J50)/1000000,0),0)</f>
        <v>0</v>
      </c>
      <c r="AE50" s="61">
        <f>IF(E50="west", IF(C50="Decentral",D50*'Connecting shares (%)'!$M$16*(F50+H50+J50)/(F50+H50+J50+L50+N50+P50),0),0)</f>
        <v>0</v>
      </c>
      <c r="AF50" s="59">
        <f>IF(E50="West", IF(C50="Central",('Connecting shares (%)'!$F$13/100*L50+'Connecting shares (%)'!$G$13/100*N50+'Connecting shares (%)'!$H$13/100*P50)/1000000,0),0)</f>
        <v>0</v>
      </c>
      <c r="AG50" s="61">
        <f>IF(E50="west", IF(C50="Central",D50*'Connecting shares (%)'!$M$16*(L50+N50+P50)/(F50+H50+J50+L50+N50+P50),0),0)</f>
        <v>0</v>
      </c>
      <c r="AH50" s="1">
        <f>IF(E50="West", IF(C50="Decentral",('Connecting shares (%)'!$F$17/100*L50+'Connecting shares (%)'!$G$17/100*N50+'Connecting shares (%)'!$H$17/100*P50)/1000000,0),0)</f>
        <v>0</v>
      </c>
      <c r="AI50" s="61">
        <f>IF(E50="west", IF(C50="Decentral",D50*'Connecting shares (%)'!$M$16*(L50+N50+P50)/(F50+H50+J50+L50+N50+P50),0),0)</f>
        <v>0</v>
      </c>
      <c r="AK50" s="1">
        <f t="shared" si="0"/>
        <v>0</v>
      </c>
      <c r="AL50" s="1">
        <f t="shared" si="1"/>
        <v>0</v>
      </c>
      <c r="AM50" s="1">
        <f t="shared" si="2"/>
        <v>1.5330693299999998</v>
      </c>
      <c r="AN50" s="1">
        <f t="shared" si="3"/>
        <v>4.4247897073451998</v>
      </c>
      <c r="AO50" s="1">
        <f t="shared" si="4"/>
        <v>0</v>
      </c>
      <c r="AP50" s="1">
        <f t="shared" si="5"/>
        <v>0</v>
      </c>
      <c r="AQ50" s="1">
        <f t="shared" si="6"/>
        <v>0</v>
      </c>
      <c r="AR50" s="1">
        <f t="shared" si="7"/>
        <v>0</v>
      </c>
    </row>
    <row r="51" spans="1:44">
      <c r="A51" s="1">
        <v>50</v>
      </c>
      <c r="B51" s="1" t="s">
        <v>66</v>
      </c>
      <c r="C51" s="1" t="s">
        <v>19</v>
      </c>
      <c r="D51" s="1">
        <v>0.127918526350114</v>
      </c>
      <c r="E51" s="1" t="s">
        <v>21</v>
      </c>
      <c r="F51" s="1">
        <v>549806.60999999905</v>
      </c>
      <c r="G51" s="1">
        <v>45</v>
      </c>
      <c r="H51" s="1">
        <v>0</v>
      </c>
      <c r="I51" s="1">
        <v>0</v>
      </c>
      <c r="J51" s="1">
        <v>0</v>
      </c>
      <c r="K51" s="1">
        <v>0</v>
      </c>
      <c r="L51" s="1">
        <v>0</v>
      </c>
      <c r="M51" s="1">
        <v>0</v>
      </c>
      <c r="N51" s="1">
        <v>0</v>
      </c>
      <c r="O51" s="1">
        <v>0</v>
      </c>
      <c r="P51" s="1">
        <v>0</v>
      </c>
      <c r="Q51" s="1">
        <v>0</v>
      </c>
      <c r="R51" s="1">
        <v>3318.2784039656999</v>
      </c>
      <c r="S51" s="1">
        <v>127918.526350114</v>
      </c>
      <c r="T51" s="59">
        <f>IF(E51="East", IF(C51="Central",('Connecting shares (%)'!$F$3/100*F51+'Connecting shares (%)'!$G$3/100*H51+'Connecting shares (%)'!$H$3/100*J51)/1000000,0),0)</f>
        <v>0</v>
      </c>
      <c r="U51" s="59">
        <f>IF(E51="East", IF(C51="Central",D51*'Connecting shares (%)'!$M$16*(F51+H51+J51)/(F51+H51+J51+L51+N51+P51),0),0)</f>
        <v>0</v>
      </c>
      <c r="V51" s="59">
        <f>IF(E51="East", IF(C51="Decentral",('Connecting shares (%)'!$F$7/100*F51+'Connecting shares (%)'!$G$7/100*H51+'Connecting shares (%)'!$H$7/100*J51)/1000000,0),0)</f>
        <v>0</v>
      </c>
      <c r="W51" s="61">
        <f>IF(E51="East", IF(C51="Decentral",D51*'Connecting shares (%)'!$M$16*(F51+H51+J51)/(F51+H51+J51+L51+N51+P51),0),0)</f>
        <v>0</v>
      </c>
      <c r="X51" s="59">
        <f>IF(E51="East", IF(C51="Central",('Connecting shares (%)'!$F$5/100*L51+'Connecting shares (%)'!$G$5/100*N51+'Connecting shares (%)'!$H$5/100*P51)/1000000,0),0)</f>
        <v>0</v>
      </c>
      <c r="Y51" s="61">
        <f>IF(E51="East", IF(C51="Central",D51*'Connecting shares (%)'!$M$16*(L51+N51+P51)/(F51+H51+J51+L51+N51+P51),0),0)</f>
        <v>0</v>
      </c>
      <c r="Z51" s="1">
        <f>IF(E51="East", IF(C51="Decentral",('Connecting shares (%)'!$F$9/100*L51+'Connecting shares (%)'!$G$9/100*N51+'Connecting shares (%)'!$H$9/100*P51)/1000000,0),0)</f>
        <v>0</v>
      </c>
      <c r="AA51" s="61">
        <f>IF(E51="East", IF(C51="Decentral",D51*'Connecting shares (%)'!$M$16*(L51+N51+P51)/(F51+H51+J51+L51+N51+P51),0),0)</f>
        <v>0</v>
      </c>
      <c r="AB51" s="59">
        <f>IF(E51="West", IF(C51="Central",('Connecting shares (%)'!$F$11/100*F51+'Connecting shares (%)'!$G$11/100*H51+'Connecting shares (%)'!$H$11/100*J51)/1000000,0),0)</f>
        <v>0</v>
      </c>
      <c r="AC51" s="62">
        <f>IF(E51="west", IF(C51="Central",D51*'Connecting shares (%)'!$M$16*(F51+H51+J51)/(F51+H51+J51+L51+N51+P51),0),0)</f>
        <v>0</v>
      </c>
      <c r="AD51" s="59">
        <f>IF(E51="West", IF(C51="Decentral",('Connecting shares (%)'!$F$15/100*F51+'Connecting shares (%)'!$G$15/100*H51+'Connecting shares (%)'!$H$15/100*J51)/1000000,0),0)</f>
        <v>0.54980660999999909</v>
      </c>
      <c r="AE51" s="61">
        <f>IF(E51="west", IF(C51="Decentral",D51*'Connecting shares (%)'!$M$16*(F51+H51+J51)/(F51+H51+J51+L51+N51+P51),0),0)</f>
        <v>2.5583705270022801</v>
      </c>
      <c r="AF51" s="59">
        <f>IF(E51="West", IF(C51="Central",('Connecting shares (%)'!$F$13/100*L51+'Connecting shares (%)'!$G$13/100*N51+'Connecting shares (%)'!$H$13/100*P51)/1000000,0),0)</f>
        <v>0</v>
      </c>
      <c r="AG51" s="61">
        <f>IF(E51="west", IF(C51="Central",D51*'Connecting shares (%)'!$M$16*(L51+N51+P51)/(F51+H51+J51+L51+N51+P51),0),0)</f>
        <v>0</v>
      </c>
      <c r="AH51" s="1">
        <f>IF(E51="West", IF(C51="Decentral",('Connecting shares (%)'!$F$17/100*L51+'Connecting shares (%)'!$G$17/100*N51+'Connecting shares (%)'!$H$17/100*P51)/1000000,0),0)</f>
        <v>0</v>
      </c>
      <c r="AI51" s="61">
        <f>IF(E51="west", IF(C51="Decentral",D51*'Connecting shares (%)'!$M$16*(L51+N51+P51)/(F51+H51+J51+L51+N51+P51),0),0)</f>
        <v>0</v>
      </c>
      <c r="AK51" s="1">
        <f t="shared" si="0"/>
        <v>0</v>
      </c>
      <c r="AL51" s="1">
        <f t="shared" si="1"/>
        <v>0</v>
      </c>
      <c r="AM51" s="1">
        <f t="shared" si="2"/>
        <v>0</v>
      </c>
      <c r="AN51" s="1">
        <f t="shared" si="3"/>
        <v>0</v>
      </c>
      <c r="AO51" s="1">
        <f t="shared" si="4"/>
        <v>0</v>
      </c>
      <c r="AP51" s="1">
        <f t="shared" si="5"/>
        <v>0</v>
      </c>
      <c r="AQ51" s="1">
        <f t="shared" si="6"/>
        <v>0.54980660999999909</v>
      </c>
      <c r="AR51" s="1">
        <f t="shared" si="7"/>
        <v>2.5583705270022801</v>
      </c>
    </row>
    <row r="52" spans="1:44">
      <c r="A52" s="1">
        <v>51</v>
      </c>
      <c r="B52" s="1" t="s">
        <v>458</v>
      </c>
      <c r="C52" s="1" t="s">
        <v>20</v>
      </c>
      <c r="D52" s="1">
        <v>9.7606754156527004E-2</v>
      </c>
      <c r="E52" s="1" t="s">
        <v>21</v>
      </c>
      <c r="F52" s="1">
        <v>63333.419999999896</v>
      </c>
      <c r="G52" s="1">
        <v>3</v>
      </c>
      <c r="H52" s="1">
        <v>0</v>
      </c>
      <c r="I52" s="1">
        <v>0</v>
      </c>
      <c r="J52" s="1">
        <v>0</v>
      </c>
      <c r="K52" s="1">
        <v>0</v>
      </c>
      <c r="L52" s="1">
        <v>0</v>
      </c>
      <c r="M52" s="1">
        <v>0</v>
      </c>
      <c r="N52" s="1">
        <v>0</v>
      </c>
      <c r="O52" s="1">
        <v>0</v>
      </c>
      <c r="P52" s="1">
        <v>0</v>
      </c>
      <c r="Q52" s="1">
        <v>0</v>
      </c>
      <c r="R52" s="1">
        <v>5214.83816412752</v>
      </c>
      <c r="S52" s="1">
        <v>97606.754156527197</v>
      </c>
      <c r="T52" s="59">
        <f>IF(E52="East", IF(C52="Central",('Connecting shares (%)'!$F$3/100*F52+'Connecting shares (%)'!$G$3/100*H52+'Connecting shares (%)'!$H$3/100*J52)/1000000,0),0)</f>
        <v>0</v>
      </c>
      <c r="U52" s="59">
        <f>IF(E52="East", IF(C52="Central",D52*'Connecting shares (%)'!$M$16*(F52+H52+J52)/(F52+H52+J52+L52+N52+P52),0),0)</f>
        <v>0</v>
      </c>
      <c r="V52" s="59">
        <f>IF(E52="East", IF(C52="Decentral",('Connecting shares (%)'!$F$7/100*F52+'Connecting shares (%)'!$G$7/100*H52+'Connecting shares (%)'!$H$7/100*J52)/1000000,0),0)</f>
        <v>0</v>
      </c>
      <c r="W52" s="61">
        <f>IF(E52="East", IF(C52="Decentral",D52*'Connecting shares (%)'!$M$16*(F52+H52+J52)/(F52+H52+J52+L52+N52+P52),0),0)</f>
        <v>0</v>
      </c>
      <c r="X52" s="59">
        <f>IF(E52="East", IF(C52="Central",('Connecting shares (%)'!$F$5/100*L52+'Connecting shares (%)'!$G$5/100*N52+'Connecting shares (%)'!$H$5/100*P52)/1000000,0),0)</f>
        <v>0</v>
      </c>
      <c r="Y52" s="61">
        <f>IF(E52="East", IF(C52="Central",D52*'Connecting shares (%)'!$M$16*(L52+N52+P52)/(F52+H52+J52+L52+N52+P52),0),0)</f>
        <v>0</v>
      </c>
      <c r="Z52" s="1">
        <f>IF(E52="East", IF(C52="Decentral",('Connecting shares (%)'!$F$9/100*L52+'Connecting shares (%)'!$G$9/100*N52+'Connecting shares (%)'!$H$9/100*P52)/1000000,0),0)</f>
        <v>0</v>
      </c>
      <c r="AA52" s="61">
        <f>IF(E52="East", IF(C52="Decentral",D52*'Connecting shares (%)'!$M$16*(L52+N52+P52)/(F52+H52+J52+L52+N52+P52),0),0)</f>
        <v>0</v>
      </c>
      <c r="AB52" s="59">
        <f>IF(E52="West", IF(C52="Central",('Connecting shares (%)'!$F$11/100*F52+'Connecting shares (%)'!$G$11/100*H52+'Connecting shares (%)'!$H$11/100*J52)/1000000,0),0)</f>
        <v>6.333341999999989E-2</v>
      </c>
      <c r="AC52" s="62">
        <f>IF(E52="west", IF(C52="Central",D52*'Connecting shares (%)'!$M$16*(F52+H52+J52)/(F52+H52+J52+L52+N52+P52),0),0)</f>
        <v>1.95213508313054</v>
      </c>
      <c r="AD52" s="59">
        <f>IF(E52="West", IF(C52="Decentral",('Connecting shares (%)'!$F$15/100*F52+'Connecting shares (%)'!$G$15/100*H52+'Connecting shares (%)'!$H$15/100*J52)/1000000,0),0)</f>
        <v>0</v>
      </c>
      <c r="AE52" s="61">
        <f>IF(E52="west", IF(C52="Decentral",D52*'Connecting shares (%)'!$M$16*(F52+H52+J52)/(F52+H52+J52+L52+N52+P52),0),0)</f>
        <v>0</v>
      </c>
      <c r="AF52" s="59">
        <f>IF(E52="West", IF(C52="Central",('Connecting shares (%)'!$F$13/100*L52+'Connecting shares (%)'!$G$13/100*N52+'Connecting shares (%)'!$H$13/100*P52)/1000000,0),0)</f>
        <v>0</v>
      </c>
      <c r="AG52" s="61">
        <f>IF(E52="west", IF(C52="Central",D52*'Connecting shares (%)'!$M$16*(L52+N52+P52)/(F52+H52+J52+L52+N52+P52),0),0)</f>
        <v>0</v>
      </c>
      <c r="AH52" s="1">
        <f>IF(E52="West", IF(C52="Decentral",('Connecting shares (%)'!$F$17/100*L52+'Connecting shares (%)'!$G$17/100*N52+'Connecting shares (%)'!$H$17/100*P52)/1000000,0),0)</f>
        <v>0</v>
      </c>
      <c r="AI52" s="61">
        <f>IF(E52="west", IF(C52="Decentral",D52*'Connecting shares (%)'!$M$16*(L52+N52+P52)/(F52+H52+J52+L52+N52+P52),0),0)</f>
        <v>0</v>
      </c>
      <c r="AK52" s="1">
        <f t="shared" si="0"/>
        <v>0</v>
      </c>
      <c r="AL52" s="1">
        <f t="shared" si="1"/>
        <v>0</v>
      </c>
      <c r="AM52" s="1">
        <f t="shared" si="2"/>
        <v>0</v>
      </c>
      <c r="AN52" s="1">
        <f t="shared" si="3"/>
        <v>0</v>
      </c>
      <c r="AO52" s="1">
        <f t="shared" si="4"/>
        <v>6.333341999999989E-2</v>
      </c>
      <c r="AP52" s="1">
        <f t="shared" si="5"/>
        <v>1.95213508313054</v>
      </c>
      <c r="AQ52" s="1">
        <f t="shared" si="6"/>
        <v>0</v>
      </c>
      <c r="AR52" s="1">
        <f t="shared" si="7"/>
        <v>0</v>
      </c>
    </row>
    <row r="53" spans="1:44">
      <c r="A53" s="1">
        <v>52</v>
      </c>
      <c r="B53" s="1" t="s">
        <v>510</v>
      </c>
      <c r="C53" s="1" t="s">
        <v>20</v>
      </c>
      <c r="D53" s="1">
        <v>9.2986441622444002E-2</v>
      </c>
      <c r="E53" s="1" t="s">
        <v>21</v>
      </c>
      <c r="F53" s="1">
        <v>156682.28</v>
      </c>
      <c r="G53" s="1">
        <v>8</v>
      </c>
      <c r="H53" s="1">
        <v>0</v>
      </c>
      <c r="I53" s="1">
        <v>0</v>
      </c>
      <c r="J53" s="1">
        <v>0</v>
      </c>
      <c r="K53" s="1">
        <v>0</v>
      </c>
      <c r="L53" s="1">
        <v>0</v>
      </c>
      <c r="M53" s="1">
        <v>0</v>
      </c>
      <c r="N53" s="1">
        <v>0</v>
      </c>
      <c r="O53" s="1">
        <v>0</v>
      </c>
      <c r="P53" s="1">
        <v>0</v>
      </c>
      <c r="Q53" s="1">
        <v>0</v>
      </c>
      <c r="R53" s="1">
        <v>4116.2065630666102</v>
      </c>
      <c r="S53" s="1">
        <v>92986.441622443803</v>
      </c>
      <c r="T53" s="59">
        <f>IF(E53="East", IF(C53="Central",('Connecting shares (%)'!$F$3/100*F53+'Connecting shares (%)'!$G$3/100*H53+'Connecting shares (%)'!$H$3/100*J53)/1000000,0),0)</f>
        <v>0</v>
      </c>
      <c r="U53" s="59">
        <f>IF(E53="East", IF(C53="Central",D53*'Connecting shares (%)'!$M$16*(F53+H53+J53)/(F53+H53+J53+L53+N53+P53),0),0)</f>
        <v>0</v>
      </c>
      <c r="V53" s="59">
        <f>IF(E53="East", IF(C53="Decentral",('Connecting shares (%)'!$F$7/100*F53+'Connecting shares (%)'!$G$7/100*H53+'Connecting shares (%)'!$H$7/100*J53)/1000000,0),0)</f>
        <v>0</v>
      </c>
      <c r="W53" s="61">
        <f>IF(E53="East", IF(C53="Decentral",D53*'Connecting shares (%)'!$M$16*(F53+H53+J53)/(F53+H53+J53+L53+N53+P53),0),0)</f>
        <v>0</v>
      </c>
      <c r="X53" s="59">
        <f>IF(E53="East", IF(C53="Central",('Connecting shares (%)'!$F$5/100*L53+'Connecting shares (%)'!$G$5/100*N53+'Connecting shares (%)'!$H$5/100*P53)/1000000,0),0)</f>
        <v>0</v>
      </c>
      <c r="Y53" s="61">
        <f>IF(E53="East", IF(C53="Central",D53*'Connecting shares (%)'!$M$16*(L53+N53+P53)/(F53+H53+J53+L53+N53+P53),0),0)</f>
        <v>0</v>
      </c>
      <c r="Z53" s="1">
        <f>IF(E53="East", IF(C53="Decentral",('Connecting shares (%)'!$F$9/100*L53+'Connecting shares (%)'!$G$9/100*N53+'Connecting shares (%)'!$H$9/100*P53)/1000000,0),0)</f>
        <v>0</v>
      </c>
      <c r="AA53" s="61">
        <f>IF(E53="East", IF(C53="Decentral",D53*'Connecting shares (%)'!$M$16*(L53+N53+P53)/(F53+H53+J53+L53+N53+P53),0),0)</f>
        <v>0</v>
      </c>
      <c r="AB53" s="59">
        <f>IF(E53="West", IF(C53="Central",('Connecting shares (%)'!$F$11/100*F53+'Connecting shares (%)'!$G$11/100*H53+'Connecting shares (%)'!$H$11/100*J53)/1000000,0),0)</f>
        <v>0.15668228000000001</v>
      </c>
      <c r="AC53" s="62">
        <f>IF(E53="west", IF(C53="Central",D53*'Connecting shares (%)'!$M$16*(F53+H53+J53)/(F53+H53+J53+L53+N53+P53),0),0)</f>
        <v>1.8597288324488803</v>
      </c>
      <c r="AD53" s="59">
        <f>IF(E53="West", IF(C53="Decentral",('Connecting shares (%)'!$F$15/100*F53+'Connecting shares (%)'!$G$15/100*H53+'Connecting shares (%)'!$H$15/100*J53)/1000000,0),0)</f>
        <v>0</v>
      </c>
      <c r="AE53" s="61">
        <f>IF(E53="west", IF(C53="Decentral",D53*'Connecting shares (%)'!$M$16*(F53+H53+J53)/(F53+H53+J53+L53+N53+P53),0),0)</f>
        <v>0</v>
      </c>
      <c r="AF53" s="59">
        <f>IF(E53="West", IF(C53="Central",('Connecting shares (%)'!$F$13/100*L53+'Connecting shares (%)'!$G$13/100*N53+'Connecting shares (%)'!$H$13/100*P53)/1000000,0),0)</f>
        <v>0</v>
      </c>
      <c r="AG53" s="61">
        <f>IF(E53="west", IF(C53="Central",D53*'Connecting shares (%)'!$M$16*(L53+N53+P53)/(F53+H53+J53+L53+N53+P53),0),0)</f>
        <v>0</v>
      </c>
      <c r="AH53" s="1">
        <f>IF(E53="West", IF(C53="Decentral",('Connecting shares (%)'!$F$17/100*L53+'Connecting shares (%)'!$G$17/100*N53+'Connecting shares (%)'!$H$17/100*P53)/1000000,0),0)</f>
        <v>0</v>
      </c>
      <c r="AI53" s="61">
        <f>IF(E53="west", IF(C53="Decentral",D53*'Connecting shares (%)'!$M$16*(L53+N53+P53)/(F53+H53+J53+L53+N53+P53),0),0)</f>
        <v>0</v>
      </c>
      <c r="AK53" s="1">
        <f t="shared" si="0"/>
        <v>0</v>
      </c>
      <c r="AL53" s="1">
        <f t="shared" si="1"/>
        <v>0</v>
      </c>
      <c r="AM53" s="1">
        <f t="shared" si="2"/>
        <v>0</v>
      </c>
      <c r="AN53" s="1">
        <f t="shared" si="3"/>
        <v>0</v>
      </c>
      <c r="AO53" s="1">
        <f t="shared" si="4"/>
        <v>0.15668228000000001</v>
      </c>
      <c r="AP53" s="1">
        <f t="shared" si="5"/>
        <v>1.8597288324488803</v>
      </c>
      <c r="AQ53" s="1">
        <f t="shared" si="6"/>
        <v>0</v>
      </c>
      <c r="AR53" s="1">
        <f t="shared" si="7"/>
        <v>0</v>
      </c>
    </row>
    <row r="54" spans="1:44">
      <c r="A54" s="1">
        <v>53</v>
      </c>
      <c r="B54" s="1" t="s">
        <v>226</v>
      </c>
      <c r="C54" s="1" t="s">
        <v>19</v>
      </c>
      <c r="D54" s="1">
        <v>5.6504360760885997E-2</v>
      </c>
      <c r="E54" s="1" t="s">
        <v>21</v>
      </c>
      <c r="F54" s="1">
        <v>112409.66</v>
      </c>
      <c r="G54" s="1">
        <v>4</v>
      </c>
      <c r="H54" s="1">
        <v>0</v>
      </c>
      <c r="I54" s="1">
        <v>0</v>
      </c>
      <c r="J54" s="1">
        <v>0</v>
      </c>
      <c r="K54" s="1">
        <v>0</v>
      </c>
      <c r="L54" s="1">
        <v>0</v>
      </c>
      <c r="M54" s="1">
        <v>0</v>
      </c>
      <c r="N54" s="1">
        <v>0</v>
      </c>
      <c r="O54" s="1">
        <v>0</v>
      </c>
      <c r="P54" s="1">
        <v>0</v>
      </c>
      <c r="Q54" s="1">
        <v>0</v>
      </c>
      <c r="R54" s="1">
        <v>4439.73580429295</v>
      </c>
      <c r="S54" s="1">
        <v>56504.360760885596</v>
      </c>
      <c r="T54" s="59">
        <f>IF(E54="East", IF(C54="Central",('Connecting shares (%)'!$F$3/100*F54+'Connecting shares (%)'!$G$3/100*H54+'Connecting shares (%)'!$H$3/100*J54)/1000000,0),0)</f>
        <v>0</v>
      </c>
      <c r="U54" s="59">
        <f>IF(E54="East", IF(C54="Central",D54*'Connecting shares (%)'!$M$16*(F54+H54+J54)/(F54+H54+J54+L54+N54+P54),0),0)</f>
        <v>0</v>
      </c>
      <c r="V54" s="59">
        <f>IF(E54="East", IF(C54="Decentral",('Connecting shares (%)'!$F$7/100*F54+'Connecting shares (%)'!$G$7/100*H54+'Connecting shares (%)'!$H$7/100*J54)/1000000,0),0)</f>
        <v>0</v>
      </c>
      <c r="W54" s="61">
        <f>IF(E54="East", IF(C54="Decentral",D54*'Connecting shares (%)'!$M$16*(F54+H54+J54)/(F54+H54+J54+L54+N54+P54),0),0)</f>
        <v>0</v>
      </c>
      <c r="X54" s="59">
        <f>IF(E54="East", IF(C54="Central",('Connecting shares (%)'!$F$5/100*L54+'Connecting shares (%)'!$G$5/100*N54+'Connecting shares (%)'!$H$5/100*P54)/1000000,0),0)</f>
        <v>0</v>
      </c>
      <c r="Y54" s="61">
        <f>IF(E54="East", IF(C54="Central",D54*'Connecting shares (%)'!$M$16*(L54+N54+P54)/(F54+H54+J54+L54+N54+P54),0),0)</f>
        <v>0</v>
      </c>
      <c r="Z54" s="1">
        <f>IF(E54="East", IF(C54="Decentral",('Connecting shares (%)'!$F$9/100*L54+'Connecting shares (%)'!$G$9/100*N54+'Connecting shares (%)'!$H$9/100*P54)/1000000,0),0)</f>
        <v>0</v>
      </c>
      <c r="AA54" s="61">
        <f>IF(E54="East", IF(C54="Decentral",D54*'Connecting shares (%)'!$M$16*(L54+N54+P54)/(F54+H54+J54+L54+N54+P54),0),0)</f>
        <v>0</v>
      </c>
      <c r="AB54" s="59">
        <f>IF(E54="West", IF(C54="Central",('Connecting shares (%)'!$F$11/100*F54+'Connecting shares (%)'!$G$11/100*H54+'Connecting shares (%)'!$H$11/100*J54)/1000000,0),0)</f>
        <v>0</v>
      </c>
      <c r="AC54" s="62">
        <f>IF(E54="west", IF(C54="Central",D54*'Connecting shares (%)'!$M$16*(F54+H54+J54)/(F54+H54+J54+L54+N54+P54),0),0)</f>
        <v>0</v>
      </c>
      <c r="AD54" s="59">
        <f>IF(E54="West", IF(C54="Decentral",('Connecting shares (%)'!$F$15/100*F54+'Connecting shares (%)'!$G$15/100*H54+'Connecting shares (%)'!$H$15/100*J54)/1000000,0),0)</f>
        <v>0.11240966000000001</v>
      </c>
      <c r="AE54" s="61">
        <f>IF(E54="west", IF(C54="Decentral",D54*'Connecting shares (%)'!$M$16*(F54+H54+J54)/(F54+H54+J54+L54+N54+P54),0),0)</f>
        <v>1.1300872152177199</v>
      </c>
      <c r="AF54" s="59">
        <f>IF(E54="West", IF(C54="Central",('Connecting shares (%)'!$F$13/100*L54+'Connecting shares (%)'!$G$13/100*N54+'Connecting shares (%)'!$H$13/100*P54)/1000000,0),0)</f>
        <v>0</v>
      </c>
      <c r="AG54" s="61">
        <f>IF(E54="west", IF(C54="Central",D54*'Connecting shares (%)'!$M$16*(L54+N54+P54)/(F54+H54+J54+L54+N54+P54),0),0)</f>
        <v>0</v>
      </c>
      <c r="AH54" s="1">
        <f>IF(E54="West", IF(C54="Decentral",('Connecting shares (%)'!$F$17/100*L54+'Connecting shares (%)'!$G$17/100*N54+'Connecting shares (%)'!$H$17/100*P54)/1000000,0),0)</f>
        <v>0</v>
      </c>
      <c r="AI54" s="61">
        <f>IF(E54="west", IF(C54="Decentral",D54*'Connecting shares (%)'!$M$16*(L54+N54+P54)/(F54+H54+J54+L54+N54+P54),0),0)</f>
        <v>0</v>
      </c>
      <c r="AK54" s="1">
        <f t="shared" si="0"/>
        <v>0</v>
      </c>
      <c r="AL54" s="1">
        <f t="shared" si="1"/>
        <v>0</v>
      </c>
      <c r="AM54" s="1">
        <f t="shared" si="2"/>
        <v>0</v>
      </c>
      <c r="AN54" s="1">
        <f t="shared" si="3"/>
        <v>0</v>
      </c>
      <c r="AO54" s="1">
        <f t="shared" si="4"/>
        <v>0</v>
      </c>
      <c r="AP54" s="1">
        <f t="shared" si="5"/>
        <v>0</v>
      </c>
      <c r="AQ54" s="1">
        <f t="shared" si="6"/>
        <v>0.11240966000000001</v>
      </c>
      <c r="AR54" s="1">
        <f t="shared" si="7"/>
        <v>1.1300872152177199</v>
      </c>
    </row>
    <row r="55" spans="1:44">
      <c r="A55" s="1">
        <v>54</v>
      </c>
      <c r="B55" s="1" t="s">
        <v>96</v>
      </c>
      <c r="C55" s="1" t="s">
        <v>19</v>
      </c>
      <c r="D55" s="1">
        <v>0.10178043888940499</v>
      </c>
      <c r="E55" s="1" t="s">
        <v>22</v>
      </c>
      <c r="F55" s="1">
        <v>183588.76</v>
      </c>
      <c r="G55" s="1">
        <v>17</v>
      </c>
      <c r="H55" s="1">
        <v>0</v>
      </c>
      <c r="I55" s="1">
        <v>0</v>
      </c>
      <c r="J55" s="1">
        <v>0</v>
      </c>
      <c r="K55" s="1">
        <v>0</v>
      </c>
      <c r="L55" s="1">
        <v>0</v>
      </c>
      <c r="M55" s="1">
        <v>0</v>
      </c>
      <c r="N55" s="1">
        <v>0</v>
      </c>
      <c r="O55" s="1">
        <v>0</v>
      </c>
      <c r="P55" s="1">
        <v>0</v>
      </c>
      <c r="Q55" s="1">
        <v>0</v>
      </c>
      <c r="R55" s="1">
        <v>5507.96710495141</v>
      </c>
      <c r="S55" s="1">
        <v>101780.43888940501</v>
      </c>
      <c r="T55" s="59">
        <f>IF(E55="East", IF(C55="Central",('Connecting shares (%)'!$F$3/100*F55+'Connecting shares (%)'!$G$3/100*H55+'Connecting shares (%)'!$H$3/100*J55)/1000000,0),0)</f>
        <v>0</v>
      </c>
      <c r="U55" s="59">
        <f>IF(E55="East", IF(C55="Central",D55*'Connecting shares (%)'!$M$16*(F55+H55+J55)/(F55+H55+J55+L55+N55+P55),0),0)</f>
        <v>0</v>
      </c>
      <c r="V55" s="59">
        <f>IF(E55="East", IF(C55="Decentral",('Connecting shares (%)'!$F$7/100*F55+'Connecting shares (%)'!$G$7/100*H55+'Connecting shares (%)'!$H$7/100*J55)/1000000,0),0)</f>
        <v>0.18358876000000002</v>
      </c>
      <c r="W55" s="61">
        <f>IF(E55="East", IF(C55="Decentral",D55*'Connecting shares (%)'!$M$16*(F55+H55+J55)/(F55+H55+J55+L55+N55+P55),0),0)</f>
        <v>2.0356087777881</v>
      </c>
      <c r="X55" s="59">
        <f>IF(E55="East", IF(C55="Central",('Connecting shares (%)'!$F$5/100*L55+'Connecting shares (%)'!$G$5/100*N55+'Connecting shares (%)'!$H$5/100*P55)/1000000,0),0)</f>
        <v>0</v>
      </c>
      <c r="Y55" s="61">
        <f>IF(E55="East", IF(C55="Central",D55*'Connecting shares (%)'!$M$16*(L55+N55+P55)/(F55+H55+J55+L55+N55+P55),0),0)</f>
        <v>0</v>
      </c>
      <c r="Z55" s="1">
        <f>IF(E55="East", IF(C55="Decentral",('Connecting shares (%)'!$F$9/100*L55+'Connecting shares (%)'!$G$9/100*N55+'Connecting shares (%)'!$H$9/100*P55)/1000000,0),0)</f>
        <v>0</v>
      </c>
      <c r="AA55" s="61">
        <f>IF(E55="East", IF(C55="Decentral",D55*'Connecting shares (%)'!$M$16*(L55+N55+P55)/(F55+H55+J55+L55+N55+P55),0),0)</f>
        <v>0</v>
      </c>
      <c r="AB55" s="59">
        <f>IF(E55="West", IF(C55="Central",('Connecting shares (%)'!$F$11/100*F55+'Connecting shares (%)'!$G$11/100*H55+'Connecting shares (%)'!$H$11/100*J55)/1000000,0),0)</f>
        <v>0</v>
      </c>
      <c r="AC55" s="62">
        <f>IF(E55="west", IF(C55="Central",D55*'Connecting shares (%)'!$M$16*(F55+H55+J55)/(F55+H55+J55+L55+N55+P55),0),0)</f>
        <v>0</v>
      </c>
      <c r="AD55" s="59">
        <f>IF(E55="West", IF(C55="Decentral",('Connecting shares (%)'!$F$15/100*F55+'Connecting shares (%)'!$G$15/100*H55+'Connecting shares (%)'!$H$15/100*J55)/1000000,0),0)</f>
        <v>0</v>
      </c>
      <c r="AE55" s="61">
        <f>IF(E55="west", IF(C55="Decentral",D55*'Connecting shares (%)'!$M$16*(F55+H55+J55)/(F55+H55+J55+L55+N55+P55),0),0)</f>
        <v>0</v>
      </c>
      <c r="AF55" s="59">
        <f>IF(E55="West", IF(C55="Central",('Connecting shares (%)'!$F$13/100*L55+'Connecting shares (%)'!$G$13/100*N55+'Connecting shares (%)'!$H$13/100*P55)/1000000,0),0)</f>
        <v>0</v>
      </c>
      <c r="AG55" s="61">
        <f>IF(E55="west", IF(C55="Central",D55*'Connecting shares (%)'!$M$16*(L55+N55+P55)/(F55+H55+J55+L55+N55+P55),0),0)</f>
        <v>0</v>
      </c>
      <c r="AH55" s="1">
        <f>IF(E55="West", IF(C55="Decentral",('Connecting shares (%)'!$F$17/100*L55+'Connecting shares (%)'!$G$17/100*N55+'Connecting shares (%)'!$H$17/100*P55)/1000000,0),0)</f>
        <v>0</v>
      </c>
      <c r="AI55" s="61">
        <f>IF(E55="west", IF(C55="Decentral",D55*'Connecting shares (%)'!$M$16*(L55+N55+P55)/(F55+H55+J55+L55+N55+P55),0),0)</f>
        <v>0</v>
      </c>
      <c r="AK55" s="1">
        <f t="shared" si="0"/>
        <v>0</v>
      </c>
      <c r="AL55" s="1">
        <f t="shared" si="1"/>
        <v>0</v>
      </c>
      <c r="AM55" s="1">
        <f t="shared" si="2"/>
        <v>0.18358876000000002</v>
      </c>
      <c r="AN55" s="1">
        <f t="shared" si="3"/>
        <v>2.0356087777881</v>
      </c>
      <c r="AO55" s="1">
        <f t="shared" si="4"/>
        <v>0</v>
      </c>
      <c r="AP55" s="1">
        <f t="shared" si="5"/>
        <v>0</v>
      </c>
      <c r="AQ55" s="1">
        <f t="shared" si="6"/>
        <v>0</v>
      </c>
      <c r="AR55" s="1">
        <f t="shared" si="7"/>
        <v>0</v>
      </c>
    </row>
    <row r="56" spans="1:44">
      <c r="A56" s="1">
        <v>55</v>
      </c>
      <c r="B56" s="1" t="s">
        <v>794</v>
      </c>
      <c r="C56" s="1" t="s">
        <v>20</v>
      </c>
      <c r="D56" s="1">
        <v>8.7444912573165001E-2</v>
      </c>
      <c r="E56" s="1" t="s">
        <v>21</v>
      </c>
      <c r="F56" s="1">
        <v>113405.349999999</v>
      </c>
      <c r="G56" s="1">
        <v>5</v>
      </c>
      <c r="H56" s="1">
        <v>0</v>
      </c>
      <c r="I56" s="1">
        <v>0</v>
      </c>
      <c r="J56" s="1">
        <v>0</v>
      </c>
      <c r="K56" s="1">
        <v>0</v>
      </c>
      <c r="L56" s="1">
        <v>0</v>
      </c>
      <c r="M56" s="1">
        <v>0</v>
      </c>
      <c r="N56" s="1">
        <v>0</v>
      </c>
      <c r="O56" s="1">
        <v>0</v>
      </c>
      <c r="P56" s="1">
        <v>0</v>
      </c>
      <c r="Q56" s="1">
        <v>0</v>
      </c>
      <c r="R56" s="1">
        <v>3930.8340169582798</v>
      </c>
      <c r="S56" s="1">
        <v>87444.912573164693</v>
      </c>
      <c r="T56" s="59">
        <f>IF(E56="East", IF(C56="Central",('Connecting shares (%)'!$F$3/100*F56+'Connecting shares (%)'!$G$3/100*H56+'Connecting shares (%)'!$H$3/100*J56)/1000000,0),0)</f>
        <v>0</v>
      </c>
      <c r="U56" s="59">
        <f>IF(E56="East", IF(C56="Central",D56*'Connecting shares (%)'!$M$16*(F56+H56+J56)/(F56+H56+J56+L56+N56+P56),0),0)</f>
        <v>0</v>
      </c>
      <c r="V56" s="59">
        <f>IF(E56="East", IF(C56="Decentral",('Connecting shares (%)'!$F$7/100*F56+'Connecting shares (%)'!$G$7/100*H56+'Connecting shares (%)'!$H$7/100*J56)/1000000,0),0)</f>
        <v>0</v>
      </c>
      <c r="W56" s="61">
        <f>IF(E56="East", IF(C56="Decentral",D56*'Connecting shares (%)'!$M$16*(F56+H56+J56)/(F56+H56+J56+L56+N56+P56),0),0)</f>
        <v>0</v>
      </c>
      <c r="X56" s="59">
        <f>IF(E56="East", IF(C56="Central",('Connecting shares (%)'!$F$5/100*L56+'Connecting shares (%)'!$G$5/100*N56+'Connecting shares (%)'!$H$5/100*P56)/1000000,0),0)</f>
        <v>0</v>
      </c>
      <c r="Y56" s="61">
        <f>IF(E56="East", IF(C56="Central",D56*'Connecting shares (%)'!$M$16*(L56+N56+P56)/(F56+H56+J56+L56+N56+P56),0),0)</f>
        <v>0</v>
      </c>
      <c r="Z56" s="1">
        <f>IF(E56="East", IF(C56="Decentral",('Connecting shares (%)'!$F$9/100*L56+'Connecting shares (%)'!$G$9/100*N56+'Connecting shares (%)'!$H$9/100*P56)/1000000,0),0)</f>
        <v>0</v>
      </c>
      <c r="AA56" s="61">
        <f>IF(E56="East", IF(C56="Decentral",D56*'Connecting shares (%)'!$M$16*(L56+N56+P56)/(F56+H56+J56+L56+N56+P56),0),0)</f>
        <v>0</v>
      </c>
      <c r="AB56" s="59">
        <f>IF(E56="West", IF(C56="Central",('Connecting shares (%)'!$F$11/100*F56+'Connecting shares (%)'!$G$11/100*H56+'Connecting shares (%)'!$H$11/100*J56)/1000000,0),0)</f>
        <v>0.113405349999999</v>
      </c>
      <c r="AC56" s="62">
        <f>IF(E56="west", IF(C56="Central",D56*'Connecting shares (%)'!$M$16*(F56+H56+J56)/(F56+H56+J56+L56+N56+P56),0),0)</f>
        <v>1.7488982514633002</v>
      </c>
      <c r="AD56" s="59">
        <f>IF(E56="West", IF(C56="Decentral",('Connecting shares (%)'!$F$15/100*F56+'Connecting shares (%)'!$G$15/100*H56+'Connecting shares (%)'!$H$15/100*J56)/1000000,0),0)</f>
        <v>0</v>
      </c>
      <c r="AE56" s="61">
        <f>IF(E56="west", IF(C56="Decentral",D56*'Connecting shares (%)'!$M$16*(F56+H56+J56)/(F56+H56+J56+L56+N56+P56),0),0)</f>
        <v>0</v>
      </c>
      <c r="AF56" s="59">
        <f>IF(E56="West", IF(C56="Central",('Connecting shares (%)'!$F$13/100*L56+'Connecting shares (%)'!$G$13/100*N56+'Connecting shares (%)'!$H$13/100*P56)/1000000,0),0)</f>
        <v>0</v>
      </c>
      <c r="AG56" s="61">
        <f>IF(E56="west", IF(C56="Central",D56*'Connecting shares (%)'!$M$16*(L56+N56+P56)/(F56+H56+J56+L56+N56+P56),0),0)</f>
        <v>0</v>
      </c>
      <c r="AH56" s="1">
        <f>IF(E56="West", IF(C56="Decentral",('Connecting shares (%)'!$F$17/100*L56+'Connecting shares (%)'!$G$17/100*N56+'Connecting shares (%)'!$H$17/100*P56)/1000000,0),0)</f>
        <v>0</v>
      </c>
      <c r="AI56" s="61">
        <f>IF(E56="west", IF(C56="Decentral",D56*'Connecting shares (%)'!$M$16*(L56+N56+P56)/(F56+H56+J56+L56+N56+P56),0),0)</f>
        <v>0</v>
      </c>
      <c r="AK56" s="1">
        <f t="shared" si="0"/>
        <v>0</v>
      </c>
      <c r="AL56" s="1">
        <f t="shared" si="1"/>
        <v>0</v>
      </c>
      <c r="AM56" s="1">
        <f t="shared" si="2"/>
        <v>0</v>
      </c>
      <c r="AN56" s="1">
        <f t="shared" si="3"/>
        <v>0</v>
      </c>
      <c r="AO56" s="1">
        <f t="shared" si="4"/>
        <v>0.113405349999999</v>
      </c>
      <c r="AP56" s="1">
        <f t="shared" si="5"/>
        <v>1.7488982514633002</v>
      </c>
      <c r="AQ56" s="1">
        <f t="shared" si="6"/>
        <v>0</v>
      </c>
      <c r="AR56" s="1">
        <f t="shared" si="7"/>
        <v>0</v>
      </c>
    </row>
    <row r="57" spans="1:44">
      <c r="A57" s="1">
        <v>56</v>
      </c>
      <c r="B57" s="1" t="s">
        <v>717</v>
      </c>
      <c r="C57" s="1" t="s">
        <v>20</v>
      </c>
      <c r="D57" s="1">
        <v>0.13082287909566401</v>
      </c>
      <c r="E57" s="1" t="s">
        <v>21</v>
      </c>
      <c r="F57" s="1">
        <v>257911.49</v>
      </c>
      <c r="G57" s="1">
        <v>20</v>
      </c>
      <c r="H57" s="1">
        <v>0</v>
      </c>
      <c r="I57" s="1">
        <v>0</v>
      </c>
      <c r="J57" s="1">
        <v>0</v>
      </c>
      <c r="K57" s="1">
        <v>0</v>
      </c>
      <c r="L57" s="1">
        <v>0</v>
      </c>
      <c r="M57" s="1">
        <v>0</v>
      </c>
      <c r="N57" s="1">
        <v>0</v>
      </c>
      <c r="O57" s="1">
        <v>0</v>
      </c>
      <c r="P57" s="1">
        <v>0</v>
      </c>
      <c r="Q57" s="1">
        <v>0</v>
      </c>
      <c r="R57" s="1">
        <v>6450.8465757467402</v>
      </c>
      <c r="S57" s="1">
        <v>130822.879095663</v>
      </c>
      <c r="T57" s="59">
        <f>IF(E57="East", IF(C57="Central",('Connecting shares (%)'!$F$3/100*F57+'Connecting shares (%)'!$G$3/100*H57+'Connecting shares (%)'!$H$3/100*J57)/1000000,0),0)</f>
        <v>0</v>
      </c>
      <c r="U57" s="59">
        <f>IF(E57="East", IF(C57="Central",D57*'Connecting shares (%)'!$M$16*(F57+H57+J57)/(F57+H57+J57+L57+N57+P57),0),0)</f>
        <v>0</v>
      </c>
      <c r="V57" s="59">
        <f>IF(E57="East", IF(C57="Decentral",('Connecting shares (%)'!$F$7/100*F57+'Connecting shares (%)'!$G$7/100*H57+'Connecting shares (%)'!$H$7/100*J57)/1000000,0),0)</f>
        <v>0</v>
      </c>
      <c r="W57" s="61">
        <f>IF(E57="East", IF(C57="Decentral",D57*'Connecting shares (%)'!$M$16*(F57+H57+J57)/(F57+H57+J57+L57+N57+P57),0),0)</f>
        <v>0</v>
      </c>
      <c r="X57" s="59">
        <f>IF(E57="East", IF(C57="Central",('Connecting shares (%)'!$F$5/100*L57+'Connecting shares (%)'!$G$5/100*N57+'Connecting shares (%)'!$H$5/100*P57)/1000000,0),0)</f>
        <v>0</v>
      </c>
      <c r="Y57" s="61">
        <f>IF(E57="East", IF(C57="Central",D57*'Connecting shares (%)'!$M$16*(L57+N57+P57)/(F57+H57+J57+L57+N57+P57),0),0)</f>
        <v>0</v>
      </c>
      <c r="Z57" s="1">
        <f>IF(E57="East", IF(C57="Decentral",('Connecting shares (%)'!$F$9/100*L57+'Connecting shares (%)'!$G$9/100*N57+'Connecting shares (%)'!$H$9/100*P57)/1000000,0),0)</f>
        <v>0</v>
      </c>
      <c r="AA57" s="61">
        <f>IF(E57="East", IF(C57="Decentral",D57*'Connecting shares (%)'!$M$16*(L57+N57+P57)/(F57+H57+J57+L57+N57+P57),0),0)</f>
        <v>0</v>
      </c>
      <c r="AB57" s="59">
        <f>IF(E57="West", IF(C57="Central",('Connecting shares (%)'!$F$11/100*F57+'Connecting shares (%)'!$G$11/100*H57+'Connecting shares (%)'!$H$11/100*J57)/1000000,0),0)</f>
        <v>0.25791148999999997</v>
      </c>
      <c r="AC57" s="62">
        <f>IF(E57="west", IF(C57="Central",D57*'Connecting shares (%)'!$M$16*(F57+H57+J57)/(F57+H57+J57+L57+N57+P57),0),0)</f>
        <v>2.6164575819132803</v>
      </c>
      <c r="AD57" s="59">
        <f>IF(E57="West", IF(C57="Decentral",('Connecting shares (%)'!$F$15/100*F57+'Connecting shares (%)'!$G$15/100*H57+'Connecting shares (%)'!$H$15/100*J57)/1000000,0),0)</f>
        <v>0</v>
      </c>
      <c r="AE57" s="61">
        <f>IF(E57="west", IF(C57="Decentral",D57*'Connecting shares (%)'!$M$16*(F57+H57+J57)/(F57+H57+J57+L57+N57+P57),0),0)</f>
        <v>0</v>
      </c>
      <c r="AF57" s="59">
        <f>IF(E57="West", IF(C57="Central",('Connecting shares (%)'!$F$13/100*L57+'Connecting shares (%)'!$G$13/100*N57+'Connecting shares (%)'!$H$13/100*P57)/1000000,0),0)</f>
        <v>0</v>
      </c>
      <c r="AG57" s="61">
        <f>IF(E57="west", IF(C57="Central",D57*'Connecting shares (%)'!$M$16*(L57+N57+P57)/(F57+H57+J57+L57+N57+P57),0),0)</f>
        <v>0</v>
      </c>
      <c r="AH57" s="1">
        <f>IF(E57="West", IF(C57="Decentral",('Connecting shares (%)'!$F$17/100*L57+'Connecting shares (%)'!$G$17/100*N57+'Connecting shares (%)'!$H$17/100*P57)/1000000,0),0)</f>
        <v>0</v>
      </c>
      <c r="AI57" s="61">
        <f>IF(E57="west", IF(C57="Decentral",D57*'Connecting shares (%)'!$M$16*(L57+N57+P57)/(F57+H57+J57+L57+N57+P57),0),0)</f>
        <v>0</v>
      </c>
      <c r="AK57" s="1">
        <f t="shared" si="0"/>
        <v>0</v>
      </c>
      <c r="AL57" s="1">
        <f t="shared" si="1"/>
        <v>0</v>
      </c>
      <c r="AM57" s="1">
        <f t="shared" si="2"/>
        <v>0</v>
      </c>
      <c r="AN57" s="1">
        <f t="shared" si="3"/>
        <v>0</v>
      </c>
      <c r="AO57" s="1">
        <f t="shared" si="4"/>
        <v>0.25791148999999997</v>
      </c>
      <c r="AP57" s="1">
        <f t="shared" si="5"/>
        <v>2.6164575819132803</v>
      </c>
      <c r="AQ57" s="1">
        <f t="shared" si="6"/>
        <v>0</v>
      </c>
      <c r="AR57" s="1">
        <f t="shared" si="7"/>
        <v>0</v>
      </c>
    </row>
    <row r="58" spans="1:44">
      <c r="A58" s="1">
        <v>57</v>
      </c>
      <c r="B58" s="1" t="s">
        <v>365</v>
      </c>
      <c r="C58" s="1" t="s">
        <v>19</v>
      </c>
      <c r="D58" s="1">
        <v>0.17119806412187399</v>
      </c>
      <c r="E58" s="1" t="s">
        <v>21</v>
      </c>
      <c r="F58" s="1">
        <v>18062.830000000002</v>
      </c>
      <c r="G58" s="1">
        <v>1</v>
      </c>
      <c r="H58" s="1">
        <v>0</v>
      </c>
      <c r="I58" s="1">
        <v>0</v>
      </c>
      <c r="J58" s="1">
        <v>0</v>
      </c>
      <c r="K58" s="1">
        <v>0</v>
      </c>
      <c r="L58" s="1">
        <v>0</v>
      </c>
      <c r="M58" s="1">
        <v>0</v>
      </c>
      <c r="N58" s="1">
        <v>0</v>
      </c>
      <c r="O58" s="1">
        <v>0</v>
      </c>
      <c r="P58" s="1">
        <v>0</v>
      </c>
      <c r="Q58" s="1">
        <v>0</v>
      </c>
      <c r="R58" s="1">
        <v>6023.8820628659296</v>
      </c>
      <c r="S58" s="1">
        <v>171198.06412187399</v>
      </c>
      <c r="T58" s="59">
        <f>IF(E58="East", IF(C58="Central",('Connecting shares (%)'!$F$3/100*F58+'Connecting shares (%)'!$G$3/100*H58+'Connecting shares (%)'!$H$3/100*J58)/1000000,0),0)</f>
        <v>0</v>
      </c>
      <c r="U58" s="59">
        <f>IF(E58="East", IF(C58="Central",D58*'Connecting shares (%)'!$M$16*(F58+H58+J58)/(F58+H58+J58+L58+N58+P58),0),0)</f>
        <v>0</v>
      </c>
      <c r="V58" s="59">
        <f>IF(E58="East", IF(C58="Decentral",('Connecting shares (%)'!$F$7/100*F58+'Connecting shares (%)'!$G$7/100*H58+'Connecting shares (%)'!$H$7/100*J58)/1000000,0),0)</f>
        <v>0</v>
      </c>
      <c r="W58" s="61">
        <f>IF(E58="East", IF(C58="Decentral",D58*'Connecting shares (%)'!$M$16*(F58+H58+J58)/(F58+H58+J58+L58+N58+P58),0),0)</f>
        <v>0</v>
      </c>
      <c r="X58" s="59">
        <f>IF(E58="East", IF(C58="Central",('Connecting shares (%)'!$F$5/100*L58+'Connecting shares (%)'!$G$5/100*N58+'Connecting shares (%)'!$H$5/100*P58)/1000000,0),0)</f>
        <v>0</v>
      </c>
      <c r="Y58" s="61">
        <f>IF(E58="East", IF(C58="Central",D58*'Connecting shares (%)'!$M$16*(L58+N58+P58)/(F58+H58+J58+L58+N58+P58),0),0)</f>
        <v>0</v>
      </c>
      <c r="Z58" s="1">
        <f>IF(E58="East", IF(C58="Decentral",('Connecting shares (%)'!$F$9/100*L58+'Connecting shares (%)'!$G$9/100*N58+'Connecting shares (%)'!$H$9/100*P58)/1000000,0),0)</f>
        <v>0</v>
      </c>
      <c r="AA58" s="61">
        <f>IF(E58="East", IF(C58="Decentral",D58*'Connecting shares (%)'!$M$16*(L58+N58+P58)/(F58+H58+J58+L58+N58+P58),0),0)</f>
        <v>0</v>
      </c>
      <c r="AB58" s="59">
        <f>IF(E58="West", IF(C58="Central",('Connecting shares (%)'!$F$11/100*F58+'Connecting shares (%)'!$G$11/100*H58+'Connecting shares (%)'!$H$11/100*J58)/1000000,0),0)</f>
        <v>0</v>
      </c>
      <c r="AC58" s="62">
        <f>IF(E58="west", IF(C58="Central",D58*'Connecting shares (%)'!$M$16*(F58+H58+J58)/(F58+H58+J58+L58+N58+P58),0),0)</f>
        <v>0</v>
      </c>
      <c r="AD58" s="59">
        <f>IF(E58="West", IF(C58="Decentral",('Connecting shares (%)'!$F$15/100*F58+'Connecting shares (%)'!$G$15/100*H58+'Connecting shares (%)'!$H$15/100*J58)/1000000,0),0)</f>
        <v>1.8062830000000002E-2</v>
      </c>
      <c r="AE58" s="61">
        <f>IF(E58="west", IF(C58="Decentral",D58*'Connecting shares (%)'!$M$16*(F58+H58+J58)/(F58+H58+J58+L58+N58+P58),0),0)</f>
        <v>3.4239612824374799</v>
      </c>
      <c r="AF58" s="59">
        <f>IF(E58="West", IF(C58="Central",('Connecting shares (%)'!$F$13/100*L58+'Connecting shares (%)'!$G$13/100*N58+'Connecting shares (%)'!$H$13/100*P58)/1000000,0),0)</f>
        <v>0</v>
      </c>
      <c r="AG58" s="61">
        <f>IF(E58="west", IF(C58="Central",D58*'Connecting shares (%)'!$M$16*(L58+N58+P58)/(F58+H58+J58+L58+N58+P58),0),0)</f>
        <v>0</v>
      </c>
      <c r="AH58" s="1">
        <f>IF(E58="West", IF(C58="Decentral",('Connecting shares (%)'!$F$17/100*L58+'Connecting shares (%)'!$G$17/100*N58+'Connecting shares (%)'!$H$17/100*P58)/1000000,0),0)</f>
        <v>0</v>
      </c>
      <c r="AI58" s="61">
        <f>IF(E58="west", IF(C58="Decentral",D58*'Connecting shares (%)'!$M$16*(L58+N58+P58)/(F58+H58+J58+L58+N58+P58),0),0)</f>
        <v>0</v>
      </c>
      <c r="AK58" s="1">
        <f t="shared" si="0"/>
        <v>0</v>
      </c>
      <c r="AL58" s="1">
        <f t="shared" si="1"/>
        <v>0</v>
      </c>
      <c r="AM58" s="1">
        <f t="shared" si="2"/>
        <v>0</v>
      </c>
      <c r="AN58" s="1">
        <f t="shared" si="3"/>
        <v>0</v>
      </c>
      <c r="AO58" s="1">
        <f t="shared" si="4"/>
        <v>0</v>
      </c>
      <c r="AP58" s="1">
        <f t="shared" si="5"/>
        <v>0</v>
      </c>
      <c r="AQ58" s="1">
        <f t="shared" si="6"/>
        <v>1.8062830000000002E-2</v>
      </c>
      <c r="AR58" s="1">
        <f t="shared" si="7"/>
        <v>3.4239612824374799</v>
      </c>
    </row>
    <row r="59" spans="1:44">
      <c r="A59" s="1">
        <v>58</v>
      </c>
      <c r="B59" s="1" t="s">
        <v>133</v>
      </c>
      <c r="C59" s="1" t="s">
        <v>19</v>
      </c>
      <c r="D59" s="1">
        <v>0.25543514727927802</v>
      </c>
      <c r="E59" s="1" t="s">
        <v>22</v>
      </c>
      <c r="F59" s="1">
        <v>173440.59</v>
      </c>
      <c r="G59" s="1">
        <v>10</v>
      </c>
      <c r="H59" s="1">
        <v>0</v>
      </c>
      <c r="I59" s="1">
        <v>0</v>
      </c>
      <c r="J59" s="1">
        <v>0</v>
      </c>
      <c r="K59" s="1">
        <v>0</v>
      </c>
      <c r="L59" s="1">
        <v>149100.69</v>
      </c>
      <c r="M59" s="1">
        <v>26</v>
      </c>
      <c r="N59" s="1">
        <v>0</v>
      </c>
      <c r="O59" s="1">
        <v>0</v>
      </c>
      <c r="P59" s="1">
        <v>0</v>
      </c>
      <c r="Q59" s="1">
        <v>0</v>
      </c>
      <c r="R59" s="1">
        <v>9873.9612290748591</v>
      </c>
      <c r="S59" s="1">
        <v>255435.147279278</v>
      </c>
      <c r="T59" s="59">
        <f>IF(E59="East", IF(C59="Central",('Connecting shares (%)'!$F$3/100*F59+'Connecting shares (%)'!$G$3/100*H59+'Connecting shares (%)'!$H$3/100*J59)/1000000,0),0)</f>
        <v>0</v>
      </c>
      <c r="U59" s="59">
        <f>IF(E59="East", IF(C59="Central",D59*'Connecting shares (%)'!$M$16*(F59+H59+J59)/(F59+H59+J59+L59+N59+P59),0),0)</f>
        <v>0</v>
      </c>
      <c r="V59" s="59">
        <f>IF(E59="East", IF(C59="Decentral",('Connecting shares (%)'!$F$7/100*F59+'Connecting shares (%)'!$G$7/100*H59+'Connecting shares (%)'!$H$7/100*J59)/1000000,0),0)</f>
        <v>0.17344059000000001</v>
      </c>
      <c r="W59" s="61">
        <f>IF(E59="East", IF(C59="Decentral",D59*'Connecting shares (%)'!$M$16*(F59+H59+J59)/(F59+H59+J59+L59+N59+P59),0),0)</f>
        <v>2.747110239709774</v>
      </c>
      <c r="X59" s="59">
        <f>IF(E59="East", IF(C59="Central",('Connecting shares (%)'!$F$5/100*L59+'Connecting shares (%)'!$G$5/100*N59+'Connecting shares (%)'!$H$5/100*P59)/1000000,0),0)</f>
        <v>0</v>
      </c>
      <c r="Y59" s="61">
        <f>IF(E59="East", IF(C59="Central",D59*'Connecting shares (%)'!$M$16*(L59+N59+P59)/(F59+H59+J59+L59+N59+P59),0),0)</f>
        <v>0</v>
      </c>
      <c r="Z59" s="1">
        <f>IF(E59="East", IF(C59="Decentral",('Connecting shares (%)'!$F$9/100*L59+'Connecting shares (%)'!$G$9/100*N59+'Connecting shares (%)'!$H$9/100*P59)/1000000,0),0)</f>
        <v>0.14910069000000001</v>
      </c>
      <c r="AA59" s="61">
        <f>IF(E59="East", IF(C59="Decentral",D59*'Connecting shares (%)'!$M$16*(L59+N59+P59)/(F59+H59+J59+L59+N59+P59),0),0)</f>
        <v>2.3615927058757857</v>
      </c>
      <c r="AB59" s="59">
        <f>IF(E59="West", IF(C59="Central",('Connecting shares (%)'!$F$11/100*F59+'Connecting shares (%)'!$G$11/100*H59+'Connecting shares (%)'!$H$11/100*J59)/1000000,0),0)</f>
        <v>0</v>
      </c>
      <c r="AC59" s="62">
        <f>IF(E59="west", IF(C59="Central",D59*'Connecting shares (%)'!$M$16*(F59+H59+J59)/(F59+H59+J59+L59+N59+P59),0),0)</f>
        <v>0</v>
      </c>
      <c r="AD59" s="59">
        <f>IF(E59="West", IF(C59="Decentral",('Connecting shares (%)'!$F$15/100*F59+'Connecting shares (%)'!$G$15/100*H59+'Connecting shares (%)'!$H$15/100*J59)/1000000,0),0)</f>
        <v>0</v>
      </c>
      <c r="AE59" s="61">
        <f>IF(E59="west", IF(C59="Decentral",D59*'Connecting shares (%)'!$M$16*(F59+H59+J59)/(F59+H59+J59+L59+N59+P59),0),0)</f>
        <v>0</v>
      </c>
      <c r="AF59" s="59">
        <f>IF(E59="West", IF(C59="Central",('Connecting shares (%)'!$F$13/100*L59+'Connecting shares (%)'!$G$13/100*N59+'Connecting shares (%)'!$H$13/100*P59)/1000000,0),0)</f>
        <v>0</v>
      </c>
      <c r="AG59" s="61">
        <f>IF(E59="west", IF(C59="Central",D59*'Connecting shares (%)'!$M$16*(L59+N59+P59)/(F59+H59+J59+L59+N59+P59),0),0)</f>
        <v>0</v>
      </c>
      <c r="AH59" s="1">
        <f>IF(E59="West", IF(C59="Decentral",('Connecting shares (%)'!$F$17/100*L59+'Connecting shares (%)'!$G$17/100*N59+'Connecting shares (%)'!$H$17/100*P59)/1000000,0),0)</f>
        <v>0</v>
      </c>
      <c r="AI59" s="61">
        <f>IF(E59="west", IF(C59="Decentral",D59*'Connecting shares (%)'!$M$16*(L59+N59+P59)/(F59+H59+J59+L59+N59+P59),0),0)</f>
        <v>0</v>
      </c>
      <c r="AK59" s="1">
        <f t="shared" si="0"/>
        <v>0</v>
      </c>
      <c r="AL59" s="1">
        <f t="shared" si="1"/>
        <v>0</v>
      </c>
      <c r="AM59" s="1">
        <f t="shared" si="2"/>
        <v>0.32254128000000004</v>
      </c>
      <c r="AN59" s="1">
        <f t="shared" si="3"/>
        <v>5.1087029455855593</v>
      </c>
      <c r="AO59" s="1">
        <f t="shared" si="4"/>
        <v>0</v>
      </c>
      <c r="AP59" s="1">
        <f t="shared" si="5"/>
        <v>0</v>
      </c>
      <c r="AQ59" s="1">
        <f t="shared" si="6"/>
        <v>0</v>
      </c>
      <c r="AR59" s="1">
        <f t="shared" si="7"/>
        <v>0</v>
      </c>
    </row>
    <row r="60" spans="1:44">
      <c r="A60" s="1">
        <v>59</v>
      </c>
      <c r="B60" s="1" t="s">
        <v>700</v>
      </c>
      <c r="C60" s="1" t="s">
        <v>19</v>
      </c>
      <c r="D60" s="1">
        <v>4.5550337405622997E-2</v>
      </c>
      <c r="E60" s="1" t="s">
        <v>21</v>
      </c>
      <c r="F60" s="1">
        <v>17835.490000000002</v>
      </c>
      <c r="G60" s="1">
        <v>1</v>
      </c>
      <c r="H60" s="1">
        <v>0</v>
      </c>
      <c r="I60" s="1">
        <v>0</v>
      </c>
      <c r="J60" s="1">
        <v>0</v>
      </c>
      <c r="K60" s="1">
        <v>0</v>
      </c>
      <c r="L60" s="1">
        <v>0</v>
      </c>
      <c r="M60" s="1">
        <v>0</v>
      </c>
      <c r="N60" s="1">
        <v>0</v>
      </c>
      <c r="O60" s="1">
        <v>0</v>
      </c>
      <c r="P60" s="1">
        <v>0</v>
      </c>
      <c r="Q60" s="1">
        <v>0</v>
      </c>
      <c r="R60" s="1">
        <v>3902.3330620588799</v>
      </c>
      <c r="S60" s="1">
        <v>45550.337405622697</v>
      </c>
      <c r="T60" s="59">
        <f>IF(E60="East", IF(C60="Central",('Connecting shares (%)'!$F$3/100*F60+'Connecting shares (%)'!$G$3/100*H60+'Connecting shares (%)'!$H$3/100*J60)/1000000,0),0)</f>
        <v>0</v>
      </c>
      <c r="U60" s="59">
        <f>IF(E60="East", IF(C60="Central",D60*'Connecting shares (%)'!$M$16*(F60+H60+J60)/(F60+H60+J60+L60+N60+P60),0),0)</f>
        <v>0</v>
      </c>
      <c r="V60" s="59">
        <f>IF(E60="East", IF(C60="Decentral",('Connecting shares (%)'!$F$7/100*F60+'Connecting shares (%)'!$G$7/100*H60+'Connecting shares (%)'!$H$7/100*J60)/1000000,0),0)</f>
        <v>0</v>
      </c>
      <c r="W60" s="61">
        <f>IF(E60="East", IF(C60="Decentral",D60*'Connecting shares (%)'!$M$16*(F60+H60+J60)/(F60+H60+J60+L60+N60+P60),0),0)</f>
        <v>0</v>
      </c>
      <c r="X60" s="59">
        <f>IF(E60="East", IF(C60="Central",('Connecting shares (%)'!$F$5/100*L60+'Connecting shares (%)'!$G$5/100*N60+'Connecting shares (%)'!$H$5/100*P60)/1000000,0),0)</f>
        <v>0</v>
      </c>
      <c r="Y60" s="61">
        <f>IF(E60="East", IF(C60="Central",D60*'Connecting shares (%)'!$M$16*(L60+N60+P60)/(F60+H60+J60+L60+N60+P60),0),0)</f>
        <v>0</v>
      </c>
      <c r="Z60" s="1">
        <f>IF(E60="East", IF(C60="Decentral",('Connecting shares (%)'!$F$9/100*L60+'Connecting shares (%)'!$G$9/100*N60+'Connecting shares (%)'!$H$9/100*P60)/1000000,0),0)</f>
        <v>0</v>
      </c>
      <c r="AA60" s="61">
        <f>IF(E60="East", IF(C60="Decentral",D60*'Connecting shares (%)'!$M$16*(L60+N60+P60)/(F60+H60+J60+L60+N60+P60),0),0)</f>
        <v>0</v>
      </c>
      <c r="AB60" s="59">
        <f>IF(E60="West", IF(C60="Central",('Connecting shares (%)'!$F$11/100*F60+'Connecting shares (%)'!$G$11/100*H60+'Connecting shares (%)'!$H$11/100*J60)/1000000,0),0)</f>
        <v>0</v>
      </c>
      <c r="AC60" s="62">
        <f>IF(E60="west", IF(C60="Central",D60*'Connecting shares (%)'!$M$16*(F60+H60+J60)/(F60+H60+J60+L60+N60+P60),0),0)</f>
        <v>0</v>
      </c>
      <c r="AD60" s="59">
        <f>IF(E60="West", IF(C60="Decentral",('Connecting shares (%)'!$F$15/100*F60+'Connecting shares (%)'!$G$15/100*H60+'Connecting shares (%)'!$H$15/100*J60)/1000000,0),0)</f>
        <v>1.7835490000000002E-2</v>
      </c>
      <c r="AE60" s="61">
        <f>IF(E60="west", IF(C60="Decentral",D60*'Connecting shares (%)'!$M$16*(F60+H60+J60)/(F60+H60+J60+L60+N60+P60),0),0)</f>
        <v>0.91100674811245996</v>
      </c>
      <c r="AF60" s="59">
        <f>IF(E60="West", IF(C60="Central",('Connecting shares (%)'!$F$13/100*L60+'Connecting shares (%)'!$G$13/100*N60+'Connecting shares (%)'!$H$13/100*P60)/1000000,0),0)</f>
        <v>0</v>
      </c>
      <c r="AG60" s="61">
        <f>IF(E60="west", IF(C60="Central",D60*'Connecting shares (%)'!$M$16*(L60+N60+P60)/(F60+H60+J60+L60+N60+P60),0),0)</f>
        <v>0</v>
      </c>
      <c r="AH60" s="1">
        <f>IF(E60="West", IF(C60="Decentral",('Connecting shares (%)'!$F$17/100*L60+'Connecting shares (%)'!$G$17/100*N60+'Connecting shares (%)'!$H$17/100*P60)/1000000,0),0)</f>
        <v>0</v>
      </c>
      <c r="AI60" s="61">
        <f>IF(E60="west", IF(C60="Decentral",D60*'Connecting shares (%)'!$M$16*(L60+N60+P60)/(F60+H60+J60+L60+N60+P60),0),0)</f>
        <v>0</v>
      </c>
      <c r="AK60" s="1">
        <f t="shared" si="0"/>
        <v>0</v>
      </c>
      <c r="AL60" s="1">
        <f t="shared" si="1"/>
        <v>0</v>
      </c>
      <c r="AM60" s="1">
        <f t="shared" si="2"/>
        <v>0</v>
      </c>
      <c r="AN60" s="1">
        <f t="shared" si="3"/>
        <v>0</v>
      </c>
      <c r="AO60" s="1">
        <f t="shared" si="4"/>
        <v>0</v>
      </c>
      <c r="AP60" s="1">
        <f t="shared" si="5"/>
        <v>0</v>
      </c>
      <c r="AQ60" s="1">
        <f t="shared" si="6"/>
        <v>1.7835490000000002E-2</v>
      </c>
      <c r="AR60" s="1">
        <f t="shared" si="7"/>
        <v>0.91100674811245996</v>
      </c>
    </row>
    <row r="61" spans="1:44">
      <c r="A61" s="1">
        <v>60</v>
      </c>
      <c r="B61" s="1" t="s">
        <v>134</v>
      </c>
      <c r="C61" s="1" t="s">
        <v>19</v>
      </c>
      <c r="D61" s="1">
        <v>0.11320142524931701</v>
      </c>
      <c r="E61" s="1" t="s">
        <v>22</v>
      </c>
      <c r="F61" s="1">
        <v>96940.75</v>
      </c>
      <c r="G61" s="1">
        <v>6</v>
      </c>
      <c r="H61" s="1">
        <v>124420.17</v>
      </c>
      <c r="I61" s="1">
        <v>2</v>
      </c>
      <c r="J61" s="1">
        <v>0</v>
      </c>
      <c r="K61" s="1">
        <v>0</v>
      </c>
      <c r="L61" s="1">
        <v>0</v>
      </c>
      <c r="M61" s="1">
        <v>0</v>
      </c>
      <c r="N61" s="1">
        <v>0</v>
      </c>
      <c r="O61" s="1">
        <v>0</v>
      </c>
      <c r="P61" s="1">
        <v>0</v>
      </c>
      <c r="Q61" s="1">
        <v>0</v>
      </c>
      <c r="R61" s="1">
        <v>5603.6109298700203</v>
      </c>
      <c r="S61" s="1">
        <v>113201.425249316</v>
      </c>
      <c r="T61" s="59">
        <f>IF(E61="East", IF(C61="Central",('Connecting shares (%)'!$F$3/100*F61+'Connecting shares (%)'!$G$3/100*H61+'Connecting shares (%)'!$H$3/100*J61)/1000000,0),0)</f>
        <v>0</v>
      </c>
      <c r="U61" s="59">
        <f>IF(E61="East", IF(C61="Central",D61*'Connecting shares (%)'!$M$16*(F61+H61+J61)/(F61+H61+J61+L61+N61+P61),0),0)</f>
        <v>0</v>
      </c>
      <c r="V61" s="59">
        <f>IF(E61="East", IF(C61="Decentral",('Connecting shares (%)'!$F$7/100*F61+'Connecting shares (%)'!$G$7/100*H61+'Connecting shares (%)'!$H$7/100*J61)/1000000,0),0)</f>
        <v>0.22136091999999999</v>
      </c>
      <c r="W61" s="61">
        <f>IF(E61="East", IF(C61="Decentral",D61*'Connecting shares (%)'!$M$16*(F61+H61+J61)/(F61+H61+J61+L61+N61+P61),0),0)</f>
        <v>2.26402850498634</v>
      </c>
      <c r="X61" s="59">
        <f>IF(E61="East", IF(C61="Central",('Connecting shares (%)'!$F$5/100*L61+'Connecting shares (%)'!$G$5/100*N61+'Connecting shares (%)'!$H$5/100*P61)/1000000,0),0)</f>
        <v>0</v>
      </c>
      <c r="Y61" s="61">
        <f>IF(E61="East", IF(C61="Central",D61*'Connecting shares (%)'!$M$16*(L61+N61+P61)/(F61+H61+J61+L61+N61+P61),0),0)</f>
        <v>0</v>
      </c>
      <c r="Z61" s="1">
        <f>IF(E61="East", IF(C61="Decentral",('Connecting shares (%)'!$F$9/100*L61+'Connecting shares (%)'!$G$9/100*N61+'Connecting shares (%)'!$H$9/100*P61)/1000000,0),0)</f>
        <v>0</v>
      </c>
      <c r="AA61" s="61">
        <f>IF(E61="East", IF(C61="Decentral",D61*'Connecting shares (%)'!$M$16*(L61+N61+P61)/(F61+H61+J61+L61+N61+P61),0),0)</f>
        <v>0</v>
      </c>
      <c r="AB61" s="59">
        <f>IF(E61="West", IF(C61="Central",('Connecting shares (%)'!$F$11/100*F61+'Connecting shares (%)'!$G$11/100*H61+'Connecting shares (%)'!$H$11/100*J61)/1000000,0),0)</f>
        <v>0</v>
      </c>
      <c r="AC61" s="62">
        <f>IF(E61="west", IF(C61="Central",D61*'Connecting shares (%)'!$M$16*(F61+H61+J61)/(F61+H61+J61+L61+N61+P61),0),0)</f>
        <v>0</v>
      </c>
      <c r="AD61" s="59">
        <f>IF(E61="West", IF(C61="Decentral",('Connecting shares (%)'!$F$15/100*F61+'Connecting shares (%)'!$G$15/100*H61+'Connecting shares (%)'!$H$15/100*J61)/1000000,0),0)</f>
        <v>0</v>
      </c>
      <c r="AE61" s="61">
        <f>IF(E61="west", IF(C61="Decentral",D61*'Connecting shares (%)'!$M$16*(F61+H61+J61)/(F61+H61+J61+L61+N61+P61),0),0)</f>
        <v>0</v>
      </c>
      <c r="AF61" s="59">
        <f>IF(E61="West", IF(C61="Central",('Connecting shares (%)'!$F$13/100*L61+'Connecting shares (%)'!$G$13/100*N61+'Connecting shares (%)'!$H$13/100*P61)/1000000,0),0)</f>
        <v>0</v>
      </c>
      <c r="AG61" s="61">
        <f>IF(E61="west", IF(C61="Central",D61*'Connecting shares (%)'!$M$16*(L61+N61+P61)/(F61+H61+J61+L61+N61+P61),0),0)</f>
        <v>0</v>
      </c>
      <c r="AH61" s="1">
        <f>IF(E61="West", IF(C61="Decentral",('Connecting shares (%)'!$F$17/100*L61+'Connecting shares (%)'!$G$17/100*N61+'Connecting shares (%)'!$H$17/100*P61)/1000000,0),0)</f>
        <v>0</v>
      </c>
      <c r="AI61" s="61">
        <f>IF(E61="west", IF(C61="Decentral",D61*'Connecting shares (%)'!$M$16*(L61+N61+P61)/(F61+H61+J61+L61+N61+P61),0),0)</f>
        <v>0</v>
      </c>
      <c r="AK61" s="1">
        <f t="shared" si="0"/>
        <v>0</v>
      </c>
      <c r="AL61" s="1">
        <f t="shared" si="1"/>
        <v>0</v>
      </c>
      <c r="AM61" s="1">
        <f t="shared" si="2"/>
        <v>0.22136091999999999</v>
      </c>
      <c r="AN61" s="1">
        <f t="shared" si="3"/>
        <v>2.26402850498634</v>
      </c>
      <c r="AO61" s="1">
        <f t="shared" si="4"/>
        <v>0</v>
      </c>
      <c r="AP61" s="1">
        <f t="shared" si="5"/>
        <v>0</v>
      </c>
      <c r="AQ61" s="1">
        <f t="shared" si="6"/>
        <v>0</v>
      </c>
      <c r="AR61" s="1">
        <f t="shared" si="7"/>
        <v>0</v>
      </c>
    </row>
    <row r="62" spans="1:44">
      <c r="A62" s="1">
        <v>61</v>
      </c>
      <c r="B62" s="1" t="s">
        <v>768</v>
      </c>
      <c r="C62" s="1" t="s">
        <v>19</v>
      </c>
      <c r="D62" s="1">
        <v>5.9348498071517999E-2</v>
      </c>
      <c r="E62" s="1" t="s">
        <v>21</v>
      </c>
      <c r="F62" s="1">
        <v>25739.529999999901</v>
      </c>
      <c r="G62" s="1">
        <v>1</v>
      </c>
      <c r="H62" s="1">
        <v>0</v>
      </c>
      <c r="I62" s="1">
        <v>0</v>
      </c>
      <c r="J62" s="1">
        <v>0</v>
      </c>
      <c r="K62" s="1">
        <v>0</v>
      </c>
      <c r="L62" s="1">
        <v>0</v>
      </c>
      <c r="M62" s="1">
        <v>0</v>
      </c>
      <c r="N62" s="1">
        <v>0</v>
      </c>
      <c r="O62" s="1">
        <v>0</v>
      </c>
      <c r="P62" s="1">
        <v>0</v>
      </c>
      <c r="Q62" s="1">
        <v>0</v>
      </c>
      <c r="R62" s="1">
        <v>5434.7958558874298</v>
      </c>
      <c r="S62" s="1">
        <v>59348.498071518203</v>
      </c>
      <c r="T62" s="59">
        <f>IF(E62="East", IF(C62="Central",('Connecting shares (%)'!$F$3/100*F62+'Connecting shares (%)'!$G$3/100*H62+'Connecting shares (%)'!$H$3/100*J62)/1000000,0),0)</f>
        <v>0</v>
      </c>
      <c r="U62" s="59">
        <f>IF(E62="East", IF(C62="Central",D62*'Connecting shares (%)'!$M$16*(F62+H62+J62)/(F62+H62+J62+L62+N62+P62),0),0)</f>
        <v>0</v>
      </c>
      <c r="V62" s="59">
        <f>IF(E62="East", IF(C62="Decentral",('Connecting shares (%)'!$F$7/100*F62+'Connecting shares (%)'!$G$7/100*H62+'Connecting shares (%)'!$H$7/100*J62)/1000000,0),0)</f>
        <v>0</v>
      </c>
      <c r="W62" s="61">
        <f>IF(E62="East", IF(C62="Decentral",D62*'Connecting shares (%)'!$M$16*(F62+H62+J62)/(F62+H62+J62+L62+N62+P62),0),0)</f>
        <v>0</v>
      </c>
      <c r="X62" s="59">
        <f>IF(E62="East", IF(C62="Central",('Connecting shares (%)'!$F$5/100*L62+'Connecting shares (%)'!$G$5/100*N62+'Connecting shares (%)'!$H$5/100*P62)/1000000,0),0)</f>
        <v>0</v>
      </c>
      <c r="Y62" s="61">
        <f>IF(E62="East", IF(C62="Central",D62*'Connecting shares (%)'!$M$16*(L62+N62+P62)/(F62+H62+J62+L62+N62+P62),0),0)</f>
        <v>0</v>
      </c>
      <c r="Z62" s="1">
        <f>IF(E62="East", IF(C62="Decentral",('Connecting shares (%)'!$F$9/100*L62+'Connecting shares (%)'!$G$9/100*N62+'Connecting shares (%)'!$H$9/100*P62)/1000000,0),0)</f>
        <v>0</v>
      </c>
      <c r="AA62" s="61">
        <f>IF(E62="East", IF(C62="Decentral",D62*'Connecting shares (%)'!$M$16*(L62+N62+P62)/(F62+H62+J62+L62+N62+P62),0),0)</f>
        <v>0</v>
      </c>
      <c r="AB62" s="59">
        <f>IF(E62="West", IF(C62="Central",('Connecting shares (%)'!$F$11/100*F62+'Connecting shares (%)'!$G$11/100*H62+'Connecting shares (%)'!$H$11/100*J62)/1000000,0),0)</f>
        <v>0</v>
      </c>
      <c r="AC62" s="62">
        <f>IF(E62="west", IF(C62="Central",D62*'Connecting shares (%)'!$M$16*(F62+H62+J62)/(F62+H62+J62+L62+N62+P62),0),0)</f>
        <v>0</v>
      </c>
      <c r="AD62" s="59">
        <f>IF(E62="West", IF(C62="Decentral",('Connecting shares (%)'!$F$15/100*F62+'Connecting shares (%)'!$G$15/100*H62+'Connecting shares (%)'!$H$15/100*J62)/1000000,0),0)</f>
        <v>2.5739529999999899E-2</v>
      </c>
      <c r="AE62" s="61">
        <f>IF(E62="west", IF(C62="Decentral",D62*'Connecting shares (%)'!$M$16*(F62+H62+J62)/(F62+H62+J62+L62+N62+P62),0),0)</f>
        <v>1.1869699614303599</v>
      </c>
      <c r="AF62" s="59">
        <f>IF(E62="West", IF(C62="Central",('Connecting shares (%)'!$F$13/100*L62+'Connecting shares (%)'!$G$13/100*N62+'Connecting shares (%)'!$H$13/100*P62)/1000000,0),0)</f>
        <v>0</v>
      </c>
      <c r="AG62" s="61">
        <f>IF(E62="west", IF(C62="Central",D62*'Connecting shares (%)'!$M$16*(L62+N62+P62)/(F62+H62+J62+L62+N62+P62),0),0)</f>
        <v>0</v>
      </c>
      <c r="AH62" s="1">
        <f>IF(E62="West", IF(C62="Decentral",('Connecting shares (%)'!$F$17/100*L62+'Connecting shares (%)'!$G$17/100*N62+'Connecting shares (%)'!$H$17/100*P62)/1000000,0),0)</f>
        <v>0</v>
      </c>
      <c r="AI62" s="61">
        <f>IF(E62="west", IF(C62="Decentral",D62*'Connecting shares (%)'!$M$16*(L62+N62+P62)/(F62+H62+J62+L62+N62+P62),0),0)</f>
        <v>0</v>
      </c>
      <c r="AK62" s="1">
        <f t="shared" si="0"/>
        <v>0</v>
      </c>
      <c r="AL62" s="1">
        <f t="shared" si="1"/>
        <v>0</v>
      </c>
      <c r="AM62" s="1">
        <f t="shared" si="2"/>
        <v>0</v>
      </c>
      <c r="AN62" s="1">
        <f t="shared" si="3"/>
        <v>0</v>
      </c>
      <c r="AO62" s="1">
        <f t="shared" si="4"/>
        <v>0</v>
      </c>
      <c r="AP62" s="1">
        <f t="shared" si="5"/>
        <v>0</v>
      </c>
      <c r="AQ62" s="1">
        <f t="shared" si="6"/>
        <v>2.5739529999999899E-2</v>
      </c>
      <c r="AR62" s="1">
        <f t="shared" si="7"/>
        <v>1.1869699614303599</v>
      </c>
    </row>
    <row r="63" spans="1:44">
      <c r="A63" s="1">
        <v>62</v>
      </c>
      <c r="B63" s="1" t="s">
        <v>255</v>
      </c>
      <c r="C63" s="1" t="s">
        <v>19</v>
      </c>
      <c r="D63" s="1">
        <v>0.16966823164731501</v>
      </c>
      <c r="E63" s="1" t="s">
        <v>21</v>
      </c>
      <c r="F63" s="1">
        <v>103344.57</v>
      </c>
      <c r="G63" s="1">
        <v>7</v>
      </c>
      <c r="H63" s="1">
        <v>0</v>
      </c>
      <c r="I63" s="1">
        <v>0</v>
      </c>
      <c r="J63" s="1">
        <v>0</v>
      </c>
      <c r="K63" s="1">
        <v>0</v>
      </c>
      <c r="L63" s="1">
        <v>12523.33</v>
      </c>
      <c r="M63" s="1">
        <v>1</v>
      </c>
      <c r="N63" s="1">
        <v>0</v>
      </c>
      <c r="O63" s="1">
        <v>0</v>
      </c>
      <c r="P63" s="1">
        <v>0</v>
      </c>
      <c r="Q63" s="1">
        <v>0</v>
      </c>
      <c r="R63" s="1">
        <v>6652.9755767613997</v>
      </c>
      <c r="S63" s="1">
        <v>169668.231647315</v>
      </c>
      <c r="T63" s="59">
        <f>IF(E63="East", IF(C63="Central",('Connecting shares (%)'!$F$3/100*F63+'Connecting shares (%)'!$G$3/100*H63+'Connecting shares (%)'!$H$3/100*J63)/1000000,0),0)</f>
        <v>0</v>
      </c>
      <c r="U63" s="59">
        <f>IF(E63="East", IF(C63="Central",D63*'Connecting shares (%)'!$M$16*(F63+H63+J63)/(F63+H63+J63+L63+N63+P63),0),0)</f>
        <v>0</v>
      </c>
      <c r="V63" s="59">
        <f>IF(E63="East", IF(C63="Decentral",('Connecting shares (%)'!$F$7/100*F63+'Connecting shares (%)'!$G$7/100*H63+'Connecting shares (%)'!$H$7/100*J63)/1000000,0),0)</f>
        <v>0</v>
      </c>
      <c r="W63" s="61">
        <f>IF(E63="East", IF(C63="Decentral",D63*'Connecting shares (%)'!$M$16*(F63+H63+J63)/(F63+H63+J63+L63+N63+P63),0),0)</f>
        <v>0</v>
      </c>
      <c r="X63" s="59">
        <f>IF(E63="East", IF(C63="Central",('Connecting shares (%)'!$F$5/100*L63+'Connecting shares (%)'!$G$5/100*N63+'Connecting shares (%)'!$H$5/100*P63)/1000000,0),0)</f>
        <v>0</v>
      </c>
      <c r="Y63" s="61">
        <f>IF(E63="East", IF(C63="Central",D63*'Connecting shares (%)'!$M$16*(L63+N63+P63)/(F63+H63+J63+L63+N63+P63),0),0)</f>
        <v>0</v>
      </c>
      <c r="Z63" s="1">
        <f>IF(E63="East", IF(C63="Decentral",('Connecting shares (%)'!$F$9/100*L63+'Connecting shares (%)'!$G$9/100*N63+'Connecting shares (%)'!$H$9/100*P63)/1000000,0),0)</f>
        <v>0</v>
      </c>
      <c r="AA63" s="61">
        <f>IF(E63="East", IF(C63="Decentral",D63*'Connecting shares (%)'!$M$16*(L63+N63+P63)/(F63+H63+J63+L63+N63+P63),0),0)</f>
        <v>0</v>
      </c>
      <c r="AB63" s="59">
        <f>IF(E63="West", IF(C63="Central",('Connecting shares (%)'!$F$11/100*F63+'Connecting shares (%)'!$G$11/100*H63+'Connecting shares (%)'!$H$11/100*J63)/1000000,0),0)</f>
        <v>0</v>
      </c>
      <c r="AC63" s="62">
        <f>IF(E63="west", IF(C63="Central",D63*'Connecting shares (%)'!$M$16*(F63+H63+J63)/(F63+H63+J63+L63+N63+P63),0),0)</f>
        <v>0</v>
      </c>
      <c r="AD63" s="59">
        <f>IF(E63="West", IF(C63="Decentral",('Connecting shares (%)'!$F$15/100*F63+'Connecting shares (%)'!$G$15/100*H63+'Connecting shares (%)'!$H$15/100*J63)/1000000,0),0)</f>
        <v>0.10334457000000001</v>
      </c>
      <c r="AE63" s="61">
        <f>IF(E63="west", IF(C63="Decentral",D63*'Connecting shares (%)'!$M$16*(F63+H63+J63)/(F63+H63+J63+L63+N63+P63),0),0)</f>
        <v>3.0266001959562847</v>
      </c>
      <c r="AF63" s="59">
        <f>IF(E63="West", IF(C63="Central",('Connecting shares (%)'!$F$13/100*L63+'Connecting shares (%)'!$G$13/100*N63+'Connecting shares (%)'!$H$13/100*P63)/1000000,0),0)</f>
        <v>0</v>
      </c>
      <c r="AG63" s="61">
        <f>IF(E63="west", IF(C63="Central",D63*'Connecting shares (%)'!$M$16*(L63+N63+P63)/(F63+H63+J63+L63+N63+P63),0),0)</f>
        <v>0</v>
      </c>
      <c r="AH63" s="1">
        <f>IF(E63="West", IF(C63="Decentral",('Connecting shares (%)'!$F$17/100*L63+'Connecting shares (%)'!$G$17/100*N63+'Connecting shares (%)'!$H$17/100*P63)/1000000,0),0)</f>
        <v>1.2523329999999999E-2</v>
      </c>
      <c r="AI63" s="61">
        <f>IF(E63="west", IF(C63="Decentral",D63*'Connecting shares (%)'!$M$16*(L63+N63+P63)/(F63+H63+J63+L63+N63+P63),0),0)</f>
        <v>0.36676443699001526</v>
      </c>
      <c r="AK63" s="1">
        <f t="shared" si="0"/>
        <v>0</v>
      </c>
      <c r="AL63" s="1">
        <f t="shared" si="1"/>
        <v>0</v>
      </c>
      <c r="AM63" s="1">
        <f t="shared" si="2"/>
        <v>0</v>
      </c>
      <c r="AN63" s="1">
        <f t="shared" si="3"/>
        <v>0</v>
      </c>
      <c r="AO63" s="1">
        <f t="shared" si="4"/>
        <v>0</v>
      </c>
      <c r="AP63" s="1">
        <f t="shared" si="5"/>
        <v>0</v>
      </c>
      <c r="AQ63" s="1">
        <f t="shared" si="6"/>
        <v>0.11586790000000001</v>
      </c>
      <c r="AR63" s="1">
        <f t="shared" si="7"/>
        <v>3.3933646329462999</v>
      </c>
    </row>
    <row r="64" spans="1:44">
      <c r="A64" s="1">
        <v>63</v>
      </c>
      <c r="B64" s="1" t="s">
        <v>465</v>
      </c>
      <c r="C64" s="1" t="s">
        <v>19</v>
      </c>
      <c r="D64" s="1">
        <v>0.163704901162951</v>
      </c>
      <c r="E64" s="1" t="s">
        <v>21</v>
      </c>
      <c r="F64" s="1">
        <v>329575.32</v>
      </c>
      <c r="G64" s="1">
        <v>18</v>
      </c>
      <c r="H64" s="1">
        <v>0</v>
      </c>
      <c r="I64" s="1">
        <v>0</v>
      </c>
      <c r="J64" s="1">
        <v>0</v>
      </c>
      <c r="K64" s="1">
        <v>0</v>
      </c>
      <c r="L64" s="1">
        <v>0</v>
      </c>
      <c r="M64" s="1">
        <v>0</v>
      </c>
      <c r="N64" s="1">
        <v>0</v>
      </c>
      <c r="O64" s="1">
        <v>0</v>
      </c>
      <c r="P64" s="1">
        <v>0</v>
      </c>
      <c r="Q64" s="1">
        <v>0</v>
      </c>
      <c r="R64" s="1">
        <v>7302.1080189054301</v>
      </c>
      <c r="S64" s="1">
        <v>163704.90116295</v>
      </c>
      <c r="T64" s="59">
        <f>IF(E64="East", IF(C64="Central",('Connecting shares (%)'!$F$3/100*F64+'Connecting shares (%)'!$G$3/100*H64+'Connecting shares (%)'!$H$3/100*J64)/1000000,0),0)</f>
        <v>0</v>
      </c>
      <c r="U64" s="59">
        <f>IF(E64="East", IF(C64="Central",D64*'Connecting shares (%)'!$M$16*(F64+H64+J64)/(F64+H64+J64+L64+N64+P64),0),0)</f>
        <v>0</v>
      </c>
      <c r="V64" s="59">
        <f>IF(E64="East", IF(C64="Decentral",('Connecting shares (%)'!$F$7/100*F64+'Connecting shares (%)'!$G$7/100*H64+'Connecting shares (%)'!$H$7/100*J64)/1000000,0),0)</f>
        <v>0</v>
      </c>
      <c r="W64" s="61">
        <f>IF(E64="East", IF(C64="Decentral",D64*'Connecting shares (%)'!$M$16*(F64+H64+J64)/(F64+H64+J64+L64+N64+P64),0),0)</f>
        <v>0</v>
      </c>
      <c r="X64" s="59">
        <f>IF(E64="East", IF(C64="Central",('Connecting shares (%)'!$F$5/100*L64+'Connecting shares (%)'!$G$5/100*N64+'Connecting shares (%)'!$H$5/100*P64)/1000000,0),0)</f>
        <v>0</v>
      </c>
      <c r="Y64" s="61">
        <f>IF(E64="East", IF(C64="Central",D64*'Connecting shares (%)'!$M$16*(L64+N64+P64)/(F64+H64+J64+L64+N64+P64),0),0)</f>
        <v>0</v>
      </c>
      <c r="Z64" s="1">
        <f>IF(E64="East", IF(C64="Decentral",('Connecting shares (%)'!$F$9/100*L64+'Connecting shares (%)'!$G$9/100*N64+'Connecting shares (%)'!$H$9/100*P64)/1000000,0),0)</f>
        <v>0</v>
      </c>
      <c r="AA64" s="61">
        <f>IF(E64="East", IF(C64="Decentral",D64*'Connecting shares (%)'!$M$16*(L64+N64+P64)/(F64+H64+J64+L64+N64+P64),0),0)</f>
        <v>0</v>
      </c>
      <c r="AB64" s="59">
        <f>IF(E64="West", IF(C64="Central",('Connecting shares (%)'!$F$11/100*F64+'Connecting shares (%)'!$G$11/100*H64+'Connecting shares (%)'!$H$11/100*J64)/1000000,0),0)</f>
        <v>0</v>
      </c>
      <c r="AC64" s="62">
        <f>IF(E64="west", IF(C64="Central",D64*'Connecting shares (%)'!$M$16*(F64+H64+J64)/(F64+H64+J64+L64+N64+P64),0),0)</f>
        <v>0</v>
      </c>
      <c r="AD64" s="59">
        <f>IF(E64="West", IF(C64="Decentral",('Connecting shares (%)'!$F$15/100*F64+'Connecting shares (%)'!$G$15/100*H64+'Connecting shares (%)'!$H$15/100*J64)/1000000,0),0)</f>
        <v>0.32957532</v>
      </c>
      <c r="AE64" s="61">
        <f>IF(E64="west", IF(C64="Decentral",D64*'Connecting shares (%)'!$M$16*(F64+H64+J64)/(F64+H64+J64+L64+N64+P64),0),0)</f>
        <v>3.2740980232590196</v>
      </c>
      <c r="AF64" s="59">
        <f>IF(E64="West", IF(C64="Central",('Connecting shares (%)'!$F$13/100*L64+'Connecting shares (%)'!$G$13/100*N64+'Connecting shares (%)'!$H$13/100*P64)/1000000,0),0)</f>
        <v>0</v>
      </c>
      <c r="AG64" s="61">
        <f>IF(E64="west", IF(C64="Central",D64*'Connecting shares (%)'!$M$16*(L64+N64+P64)/(F64+H64+J64+L64+N64+P64),0),0)</f>
        <v>0</v>
      </c>
      <c r="AH64" s="1">
        <f>IF(E64="West", IF(C64="Decentral",('Connecting shares (%)'!$F$17/100*L64+'Connecting shares (%)'!$G$17/100*N64+'Connecting shares (%)'!$H$17/100*P64)/1000000,0),0)</f>
        <v>0</v>
      </c>
      <c r="AI64" s="61">
        <f>IF(E64="west", IF(C64="Decentral",D64*'Connecting shares (%)'!$M$16*(L64+N64+P64)/(F64+H64+J64+L64+N64+P64),0),0)</f>
        <v>0</v>
      </c>
      <c r="AK64" s="1">
        <f t="shared" si="0"/>
        <v>0</v>
      </c>
      <c r="AL64" s="1">
        <f t="shared" si="1"/>
        <v>0</v>
      </c>
      <c r="AM64" s="1">
        <f t="shared" si="2"/>
        <v>0</v>
      </c>
      <c r="AN64" s="1">
        <f t="shared" si="3"/>
        <v>0</v>
      </c>
      <c r="AO64" s="1">
        <f t="shared" si="4"/>
        <v>0</v>
      </c>
      <c r="AP64" s="1">
        <f t="shared" si="5"/>
        <v>0</v>
      </c>
      <c r="AQ64" s="1">
        <f t="shared" si="6"/>
        <v>0.32957532</v>
      </c>
      <c r="AR64" s="1">
        <f t="shared" si="7"/>
        <v>3.2740980232590196</v>
      </c>
    </row>
    <row r="65" spans="1:44">
      <c r="A65" s="1">
        <v>64</v>
      </c>
      <c r="B65" s="1" t="s">
        <v>234</v>
      </c>
      <c r="C65" s="1" t="s">
        <v>20</v>
      </c>
      <c r="D65" s="1">
        <v>0.24640508732082</v>
      </c>
      <c r="E65" s="1" t="s">
        <v>21</v>
      </c>
      <c r="F65" s="1">
        <v>13129.77</v>
      </c>
      <c r="G65" s="1">
        <v>1</v>
      </c>
      <c r="H65" s="1">
        <v>0</v>
      </c>
      <c r="I65" s="1">
        <v>0</v>
      </c>
      <c r="J65" s="1">
        <v>0</v>
      </c>
      <c r="K65" s="1">
        <v>0</v>
      </c>
      <c r="L65" s="1">
        <v>0</v>
      </c>
      <c r="M65" s="1">
        <v>0</v>
      </c>
      <c r="N65" s="1">
        <v>0</v>
      </c>
      <c r="O65" s="1">
        <v>0</v>
      </c>
      <c r="P65" s="1">
        <v>0</v>
      </c>
      <c r="Q65" s="1">
        <v>0</v>
      </c>
      <c r="R65" s="1">
        <v>9273.8100673869903</v>
      </c>
      <c r="S65" s="1">
        <v>246405.08732081999</v>
      </c>
      <c r="T65" s="59">
        <f>IF(E65="East", IF(C65="Central",('Connecting shares (%)'!$F$3/100*F65+'Connecting shares (%)'!$G$3/100*H65+'Connecting shares (%)'!$H$3/100*J65)/1000000,0),0)</f>
        <v>0</v>
      </c>
      <c r="U65" s="59">
        <f>IF(E65="East", IF(C65="Central",D65*'Connecting shares (%)'!$M$16*(F65+H65+J65)/(F65+H65+J65+L65+N65+P65),0),0)</f>
        <v>0</v>
      </c>
      <c r="V65" s="59">
        <f>IF(E65="East", IF(C65="Decentral",('Connecting shares (%)'!$F$7/100*F65+'Connecting shares (%)'!$G$7/100*H65+'Connecting shares (%)'!$H$7/100*J65)/1000000,0),0)</f>
        <v>0</v>
      </c>
      <c r="W65" s="61">
        <f>IF(E65="East", IF(C65="Decentral",D65*'Connecting shares (%)'!$M$16*(F65+H65+J65)/(F65+H65+J65+L65+N65+P65),0),0)</f>
        <v>0</v>
      </c>
      <c r="X65" s="59">
        <f>IF(E65="East", IF(C65="Central",('Connecting shares (%)'!$F$5/100*L65+'Connecting shares (%)'!$G$5/100*N65+'Connecting shares (%)'!$H$5/100*P65)/1000000,0),0)</f>
        <v>0</v>
      </c>
      <c r="Y65" s="61">
        <f>IF(E65="East", IF(C65="Central",D65*'Connecting shares (%)'!$M$16*(L65+N65+P65)/(F65+H65+J65+L65+N65+P65),0),0)</f>
        <v>0</v>
      </c>
      <c r="Z65" s="1">
        <f>IF(E65="East", IF(C65="Decentral",('Connecting shares (%)'!$F$9/100*L65+'Connecting shares (%)'!$G$9/100*N65+'Connecting shares (%)'!$H$9/100*P65)/1000000,0),0)</f>
        <v>0</v>
      </c>
      <c r="AA65" s="61">
        <f>IF(E65="East", IF(C65="Decentral",D65*'Connecting shares (%)'!$M$16*(L65+N65+P65)/(F65+H65+J65+L65+N65+P65),0),0)</f>
        <v>0</v>
      </c>
      <c r="AB65" s="59">
        <f>IF(E65="West", IF(C65="Central",('Connecting shares (%)'!$F$11/100*F65+'Connecting shares (%)'!$G$11/100*H65+'Connecting shares (%)'!$H$11/100*J65)/1000000,0),0)</f>
        <v>1.3129770000000001E-2</v>
      </c>
      <c r="AC65" s="62">
        <f>IF(E65="west", IF(C65="Central",D65*'Connecting shares (%)'!$M$16*(F65+H65+J65)/(F65+H65+J65+L65+N65+P65),0),0)</f>
        <v>4.9281017464164005</v>
      </c>
      <c r="AD65" s="59">
        <f>IF(E65="West", IF(C65="Decentral",('Connecting shares (%)'!$F$15/100*F65+'Connecting shares (%)'!$G$15/100*H65+'Connecting shares (%)'!$H$15/100*J65)/1000000,0),0)</f>
        <v>0</v>
      </c>
      <c r="AE65" s="61">
        <f>IF(E65="west", IF(C65="Decentral",D65*'Connecting shares (%)'!$M$16*(F65+H65+J65)/(F65+H65+J65+L65+N65+P65),0),0)</f>
        <v>0</v>
      </c>
      <c r="AF65" s="59">
        <f>IF(E65="West", IF(C65="Central",('Connecting shares (%)'!$F$13/100*L65+'Connecting shares (%)'!$G$13/100*N65+'Connecting shares (%)'!$H$13/100*P65)/1000000,0),0)</f>
        <v>0</v>
      </c>
      <c r="AG65" s="61">
        <f>IF(E65="west", IF(C65="Central",D65*'Connecting shares (%)'!$M$16*(L65+N65+P65)/(F65+H65+J65+L65+N65+P65),0),0)</f>
        <v>0</v>
      </c>
      <c r="AH65" s="1">
        <f>IF(E65="West", IF(C65="Decentral",('Connecting shares (%)'!$F$17/100*L65+'Connecting shares (%)'!$G$17/100*N65+'Connecting shares (%)'!$H$17/100*P65)/1000000,0),0)</f>
        <v>0</v>
      </c>
      <c r="AI65" s="61">
        <f>IF(E65="west", IF(C65="Decentral",D65*'Connecting shares (%)'!$M$16*(L65+N65+P65)/(F65+H65+J65+L65+N65+P65),0),0)</f>
        <v>0</v>
      </c>
      <c r="AK65" s="1">
        <f t="shared" si="0"/>
        <v>0</v>
      </c>
      <c r="AL65" s="1">
        <f t="shared" si="1"/>
        <v>0</v>
      </c>
      <c r="AM65" s="1">
        <f t="shared" si="2"/>
        <v>0</v>
      </c>
      <c r="AN65" s="1">
        <f t="shared" si="3"/>
        <v>0</v>
      </c>
      <c r="AO65" s="1">
        <f t="shared" si="4"/>
        <v>1.3129770000000001E-2</v>
      </c>
      <c r="AP65" s="1">
        <f t="shared" si="5"/>
        <v>4.9281017464164005</v>
      </c>
      <c r="AQ65" s="1">
        <f t="shared" si="6"/>
        <v>0</v>
      </c>
      <c r="AR65" s="1">
        <f t="shared" si="7"/>
        <v>0</v>
      </c>
    </row>
    <row r="66" spans="1:44">
      <c r="A66" s="1">
        <v>65</v>
      </c>
      <c r="B66" s="1" t="s">
        <v>460</v>
      </c>
      <c r="C66" s="1" t="s">
        <v>19</v>
      </c>
      <c r="D66" s="1">
        <v>0.852838482069736</v>
      </c>
      <c r="E66" s="1" t="s">
        <v>21</v>
      </c>
      <c r="F66" s="1">
        <v>5649822.1200000001</v>
      </c>
      <c r="G66" s="1">
        <v>372</v>
      </c>
      <c r="H66" s="1">
        <v>108059.26</v>
      </c>
      <c r="I66" s="1">
        <v>2</v>
      </c>
      <c r="J66" s="1">
        <v>0</v>
      </c>
      <c r="K66" s="1">
        <v>0</v>
      </c>
      <c r="L66" s="1">
        <v>276750.65999999898</v>
      </c>
      <c r="M66" s="1">
        <v>31</v>
      </c>
      <c r="N66" s="1">
        <v>52345.339999999902</v>
      </c>
      <c r="O66" s="1">
        <v>1</v>
      </c>
      <c r="P66" s="1">
        <v>0</v>
      </c>
      <c r="Q66" s="1">
        <v>0</v>
      </c>
      <c r="R66" s="1">
        <v>11475.228633770101</v>
      </c>
      <c r="S66" s="1">
        <v>852838.48206973495</v>
      </c>
      <c r="T66" s="59">
        <f>IF(E66="East", IF(C66="Central",('Connecting shares (%)'!$F$3/100*F66+'Connecting shares (%)'!$G$3/100*H66+'Connecting shares (%)'!$H$3/100*J66)/1000000,0),0)</f>
        <v>0</v>
      </c>
      <c r="U66" s="59">
        <f>IF(E66="East", IF(C66="Central",D66*'Connecting shares (%)'!$M$16*(F66+H66+J66)/(F66+H66+J66+L66+N66+P66),0),0)</f>
        <v>0</v>
      </c>
      <c r="V66" s="59">
        <f>IF(E66="East", IF(C66="Decentral",('Connecting shares (%)'!$F$7/100*F66+'Connecting shares (%)'!$G$7/100*H66+'Connecting shares (%)'!$H$7/100*J66)/1000000,0),0)</f>
        <v>0</v>
      </c>
      <c r="W66" s="61">
        <f>IF(E66="East", IF(C66="Decentral",D66*'Connecting shares (%)'!$M$16*(F66+H66+J66)/(F66+H66+J66+L66+N66+P66),0),0)</f>
        <v>0</v>
      </c>
      <c r="X66" s="59">
        <f>IF(E66="East", IF(C66="Central",('Connecting shares (%)'!$F$5/100*L66+'Connecting shares (%)'!$G$5/100*N66+'Connecting shares (%)'!$H$5/100*P66)/1000000,0),0)</f>
        <v>0</v>
      </c>
      <c r="Y66" s="61">
        <f>IF(E66="East", IF(C66="Central",D66*'Connecting shares (%)'!$M$16*(L66+N66+P66)/(F66+H66+J66+L66+N66+P66),0),0)</f>
        <v>0</v>
      </c>
      <c r="Z66" s="1">
        <f>IF(E66="East", IF(C66="Decentral",('Connecting shares (%)'!$F$9/100*L66+'Connecting shares (%)'!$G$9/100*N66+'Connecting shares (%)'!$H$9/100*P66)/1000000,0),0)</f>
        <v>0</v>
      </c>
      <c r="AA66" s="61">
        <f>IF(E66="East", IF(C66="Decentral",D66*'Connecting shares (%)'!$M$16*(L66+N66+P66)/(F66+H66+J66+L66+N66+P66),0),0)</f>
        <v>0</v>
      </c>
      <c r="AB66" s="59">
        <f>IF(E66="West", IF(C66="Central",('Connecting shares (%)'!$F$11/100*F66+'Connecting shares (%)'!$G$11/100*H66+'Connecting shares (%)'!$H$11/100*J66)/1000000,0),0)</f>
        <v>0</v>
      </c>
      <c r="AC66" s="62">
        <f>IF(E66="west", IF(C66="Central",D66*'Connecting shares (%)'!$M$16*(F66+H66+J66)/(F66+H66+J66+L66+N66+P66),0),0)</f>
        <v>0</v>
      </c>
      <c r="AD66" s="59">
        <f>IF(E66="West", IF(C66="Decentral",('Connecting shares (%)'!$F$15/100*F66+'Connecting shares (%)'!$G$15/100*H66+'Connecting shares (%)'!$H$15/100*J66)/1000000,0),0)</f>
        <v>5.7578813799999997</v>
      </c>
      <c r="AE66" s="61">
        <f>IF(E66="west", IF(C66="Decentral",D66*'Connecting shares (%)'!$M$16*(F66+H66+J66)/(F66+H66+J66+L66+N66+P66),0),0)</f>
        <v>16.13458539271522</v>
      </c>
      <c r="AF66" s="59">
        <f>IF(E66="West", IF(C66="Central",('Connecting shares (%)'!$F$13/100*L66+'Connecting shares (%)'!$G$13/100*N66+'Connecting shares (%)'!$H$13/100*P66)/1000000,0),0)</f>
        <v>0</v>
      </c>
      <c r="AG66" s="61">
        <f>IF(E66="west", IF(C66="Central",D66*'Connecting shares (%)'!$M$16*(L66+N66+P66)/(F66+H66+J66+L66+N66+P66),0),0)</f>
        <v>0</v>
      </c>
      <c r="AH66" s="1">
        <f>IF(E66="West", IF(C66="Decentral",('Connecting shares (%)'!$F$17/100*L66+'Connecting shares (%)'!$G$17/100*N66+'Connecting shares (%)'!$H$17/100*P66)/1000000,0),0)</f>
        <v>0.32909599999999889</v>
      </c>
      <c r="AI66" s="61">
        <f>IF(E66="west", IF(C66="Decentral",D66*'Connecting shares (%)'!$M$16*(L66+N66+P66)/(F66+H66+J66+L66+N66+P66),0),0)</f>
        <v>0.92218424867950122</v>
      </c>
      <c r="AK66" s="1">
        <f t="shared" ref="AK66:AK129" si="8">T66+X66</f>
        <v>0</v>
      </c>
      <c r="AL66" s="1">
        <f t="shared" ref="AL66:AL129" si="9">U66+Y66</f>
        <v>0</v>
      </c>
      <c r="AM66" s="1">
        <f t="shared" ref="AM66:AM129" si="10">V66+Z66</f>
        <v>0</v>
      </c>
      <c r="AN66" s="1">
        <f t="shared" ref="AN66:AN129" si="11">W66+AA66</f>
        <v>0</v>
      </c>
      <c r="AO66" s="1">
        <f t="shared" ref="AO66:AO129" si="12">AF66+AB66</f>
        <v>0</v>
      </c>
      <c r="AP66" s="1">
        <f t="shared" ref="AP66:AP129" si="13">AG66+AC66</f>
        <v>0</v>
      </c>
      <c r="AQ66" s="1">
        <f t="shared" ref="AQ66:AQ129" si="14">AH66+AD66</f>
        <v>6.0869773799999987</v>
      </c>
      <c r="AR66" s="1">
        <f t="shared" ref="AR66:AR129" si="15">AI66+AE66</f>
        <v>17.05676964139472</v>
      </c>
    </row>
    <row r="67" spans="1:44">
      <c r="A67" s="1">
        <v>66</v>
      </c>
      <c r="B67" s="1" t="s">
        <v>366</v>
      </c>
      <c r="C67" s="1" t="s">
        <v>19</v>
      </c>
      <c r="D67" s="1">
        <v>0.39283085973114801</v>
      </c>
      <c r="E67" s="1" t="s">
        <v>21</v>
      </c>
      <c r="F67" s="1">
        <v>1060634.5900000001</v>
      </c>
      <c r="G67" s="1">
        <v>70</v>
      </c>
      <c r="H67" s="1">
        <v>0</v>
      </c>
      <c r="I67" s="1">
        <v>0</v>
      </c>
      <c r="J67" s="1">
        <v>0</v>
      </c>
      <c r="K67" s="1">
        <v>0</v>
      </c>
      <c r="L67" s="1">
        <v>0</v>
      </c>
      <c r="M67" s="1">
        <v>0</v>
      </c>
      <c r="N67" s="1">
        <v>0</v>
      </c>
      <c r="O67" s="1">
        <v>0</v>
      </c>
      <c r="P67" s="1">
        <v>0</v>
      </c>
      <c r="Q67" s="1">
        <v>0</v>
      </c>
      <c r="R67" s="1">
        <v>11940.7270888932</v>
      </c>
      <c r="S67" s="1">
        <v>392830.85973114701</v>
      </c>
      <c r="T67" s="59">
        <f>IF(E67="East", IF(C67="Central",('Connecting shares (%)'!$F$3/100*F67+'Connecting shares (%)'!$G$3/100*H67+'Connecting shares (%)'!$H$3/100*J67)/1000000,0),0)</f>
        <v>0</v>
      </c>
      <c r="U67" s="59">
        <f>IF(E67="East", IF(C67="Central",D67*'Connecting shares (%)'!$M$16*(F67+H67+J67)/(F67+H67+J67+L67+N67+P67),0),0)</f>
        <v>0</v>
      </c>
      <c r="V67" s="59">
        <f>IF(E67="East", IF(C67="Decentral",('Connecting shares (%)'!$F$7/100*F67+'Connecting shares (%)'!$G$7/100*H67+'Connecting shares (%)'!$H$7/100*J67)/1000000,0),0)</f>
        <v>0</v>
      </c>
      <c r="W67" s="61">
        <f>IF(E67="East", IF(C67="Decentral",D67*'Connecting shares (%)'!$M$16*(F67+H67+J67)/(F67+H67+J67+L67+N67+P67),0),0)</f>
        <v>0</v>
      </c>
      <c r="X67" s="59">
        <f>IF(E67="East", IF(C67="Central",('Connecting shares (%)'!$F$5/100*L67+'Connecting shares (%)'!$G$5/100*N67+'Connecting shares (%)'!$H$5/100*P67)/1000000,0),0)</f>
        <v>0</v>
      </c>
      <c r="Y67" s="61">
        <f>IF(E67="East", IF(C67="Central",D67*'Connecting shares (%)'!$M$16*(L67+N67+P67)/(F67+H67+J67+L67+N67+P67),0),0)</f>
        <v>0</v>
      </c>
      <c r="Z67" s="1">
        <f>IF(E67="East", IF(C67="Decentral",('Connecting shares (%)'!$F$9/100*L67+'Connecting shares (%)'!$G$9/100*N67+'Connecting shares (%)'!$H$9/100*P67)/1000000,0),0)</f>
        <v>0</v>
      </c>
      <c r="AA67" s="61">
        <f>IF(E67="East", IF(C67="Decentral",D67*'Connecting shares (%)'!$M$16*(L67+N67+P67)/(F67+H67+J67+L67+N67+P67),0),0)</f>
        <v>0</v>
      </c>
      <c r="AB67" s="59">
        <f>IF(E67="West", IF(C67="Central",('Connecting shares (%)'!$F$11/100*F67+'Connecting shares (%)'!$G$11/100*H67+'Connecting shares (%)'!$H$11/100*J67)/1000000,0),0)</f>
        <v>0</v>
      </c>
      <c r="AC67" s="62">
        <f>IF(E67="west", IF(C67="Central",D67*'Connecting shares (%)'!$M$16*(F67+H67+J67)/(F67+H67+J67+L67+N67+P67),0),0)</f>
        <v>0</v>
      </c>
      <c r="AD67" s="59">
        <f>IF(E67="West", IF(C67="Decentral",('Connecting shares (%)'!$F$15/100*F67+'Connecting shares (%)'!$G$15/100*H67+'Connecting shares (%)'!$H$15/100*J67)/1000000,0),0)</f>
        <v>1.06063459</v>
      </c>
      <c r="AE67" s="61">
        <f>IF(E67="west", IF(C67="Decentral",D67*'Connecting shares (%)'!$M$16*(F67+H67+J67)/(F67+H67+J67+L67+N67+P67),0),0)</f>
        <v>7.8566171946229604</v>
      </c>
      <c r="AF67" s="59">
        <f>IF(E67="West", IF(C67="Central",('Connecting shares (%)'!$F$13/100*L67+'Connecting shares (%)'!$G$13/100*N67+'Connecting shares (%)'!$H$13/100*P67)/1000000,0),0)</f>
        <v>0</v>
      </c>
      <c r="AG67" s="61">
        <f>IF(E67="west", IF(C67="Central",D67*'Connecting shares (%)'!$M$16*(L67+N67+P67)/(F67+H67+J67+L67+N67+P67),0),0)</f>
        <v>0</v>
      </c>
      <c r="AH67" s="1">
        <f>IF(E67="West", IF(C67="Decentral",('Connecting shares (%)'!$F$17/100*L67+'Connecting shares (%)'!$G$17/100*N67+'Connecting shares (%)'!$H$17/100*P67)/1000000,0),0)</f>
        <v>0</v>
      </c>
      <c r="AI67" s="61">
        <f>IF(E67="west", IF(C67="Decentral",D67*'Connecting shares (%)'!$M$16*(L67+N67+P67)/(F67+H67+J67+L67+N67+P67),0),0)</f>
        <v>0</v>
      </c>
      <c r="AK67" s="1">
        <f t="shared" si="8"/>
        <v>0</v>
      </c>
      <c r="AL67" s="1">
        <f t="shared" si="9"/>
        <v>0</v>
      </c>
      <c r="AM67" s="1">
        <f t="shared" si="10"/>
        <v>0</v>
      </c>
      <c r="AN67" s="1">
        <f t="shared" si="11"/>
        <v>0</v>
      </c>
      <c r="AO67" s="1">
        <f t="shared" si="12"/>
        <v>0</v>
      </c>
      <c r="AP67" s="1">
        <f t="shared" si="13"/>
        <v>0</v>
      </c>
      <c r="AQ67" s="1">
        <f t="shared" si="14"/>
        <v>1.06063459</v>
      </c>
      <c r="AR67" s="1">
        <f t="shared" si="15"/>
        <v>7.8566171946229604</v>
      </c>
    </row>
    <row r="68" spans="1:44">
      <c r="A68" s="1">
        <v>67</v>
      </c>
      <c r="B68" s="1" t="s">
        <v>686</v>
      </c>
      <c r="C68" s="1" t="s">
        <v>19</v>
      </c>
      <c r="D68" s="1">
        <v>1.01553316350833</v>
      </c>
      <c r="E68" s="1" t="s">
        <v>22</v>
      </c>
      <c r="F68" s="1">
        <v>8324453.1299999896</v>
      </c>
      <c r="G68" s="1">
        <v>396</v>
      </c>
      <c r="H68" s="1">
        <v>54579.529999999897</v>
      </c>
      <c r="I68" s="1">
        <v>1</v>
      </c>
      <c r="J68" s="1">
        <v>0</v>
      </c>
      <c r="K68" s="1">
        <v>0</v>
      </c>
      <c r="L68" s="1">
        <v>1349732.9199999899</v>
      </c>
      <c r="M68" s="1">
        <v>151</v>
      </c>
      <c r="N68" s="1">
        <v>55546.44</v>
      </c>
      <c r="O68" s="1">
        <v>1</v>
      </c>
      <c r="P68" s="1">
        <v>472308.65999999898</v>
      </c>
      <c r="Q68" s="1">
        <v>1</v>
      </c>
      <c r="R68" s="1">
        <v>11275.4847218451</v>
      </c>
      <c r="S68" s="1">
        <v>1015533.16350833</v>
      </c>
      <c r="T68" s="59">
        <f>IF(E68="East", IF(C68="Central",('Connecting shares (%)'!$F$3/100*F68+'Connecting shares (%)'!$G$3/100*H68+'Connecting shares (%)'!$H$3/100*J68)/1000000,0),0)</f>
        <v>0</v>
      </c>
      <c r="U68" s="59">
        <f>IF(E68="East", IF(C68="Central",D68*'Connecting shares (%)'!$M$16*(F68+H68+J68)/(F68+H68+J68+L68+N68+P68),0),0)</f>
        <v>0</v>
      </c>
      <c r="V68" s="59">
        <f>IF(E68="East", IF(C68="Decentral",('Connecting shares (%)'!$F$7/100*F68+'Connecting shares (%)'!$G$7/100*H68+'Connecting shares (%)'!$H$7/100*J68)/1000000,0),0)</f>
        <v>8.3790326599999894</v>
      </c>
      <c r="W68" s="61">
        <f>IF(E68="East", IF(C68="Decentral",D68*'Connecting shares (%)'!$M$16*(F68+H68+J68)/(F68+H68+J68+L68+N68+P68),0),0)</f>
        <v>16.592571393308901</v>
      </c>
      <c r="X68" s="59">
        <f>IF(E68="East", IF(C68="Central",('Connecting shares (%)'!$F$5/100*L68+'Connecting shares (%)'!$G$5/100*N68+'Connecting shares (%)'!$H$5/100*P68)/1000000,0),0)</f>
        <v>0</v>
      </c>
      <c r="Y68" s="61">
        <f>IF(E68="East", IF(C68="Central",D68*'Connecting shares (%)'!$M$16*(L68+N68+P68)/(F68+H68+J68+L68+N68+P68),0),0)</f>
        <v>0</v>
      </c>
      <c r="Z68" s="1">
        <f>IF(E68="East", IF(C68="Decentral",('Connecting shares (%)'!$F$9/100*L68+'Connecting shares (%)'!$G$9/100*N68+'Connecting shares (%)'!$H$9/100*P68)/1000000,0),0)</f>
        <v>1.8775880199999888</v>
      </c>
      <c r="AA68" s="61">
        <f>IF(E68="East", IF(C68="Decentral",D68*'Connecting shares (%)'!$M$16*(L68+N68+P68)/(F68+H68+J68+L68+N68+P68),0),0)</f>
        <v>3.7180918768576987</v>
      </c>
      <c r="AB68" s="59">
        <f>IF(E68="West", IF(C68="Central",('Connecting shares (%)'!$F$11/100*F68+'Connecting shares (%)'!$G$11/100*H68+'Connecting shares (%)'!$H$11/100*J68)/1000000,0),0)</f>
        <v>0</v>
      </c>
      <c r="AC68" s="62">
        <f>IF(E68="west", IF(C68="Central",D68*'Connecting shares (%)'!$M$16*(F68+H68+J68)/(F68+H68+J68+L68+N68+P68),0),0)</f>
        <v>0</v>
      </c>
      <c r="AD68" s="59">
        <f>IF(E68="West", IF(C68="Decentral",('Connecting shares (%)'!$F$15/100*F68+'Connecting shares (%)'!$G$15/100*H68+'Connecting shares (%)'!$H$15/100*J68)/1000000,0),0)</f>
        <v>0</v>
      </c>
      <c r="AE68" s="61">
        <f>IF(E68="west", IF(C68="Decentral",D68*'Connecting shares (%)'!$M$16*(F68+H68+J68)/(F68+H68+J68+L68+N68+P68),0),0)</f>
        <v>0</v>
      </c>
      <c r="AF68" s="59">
        <f>IF(E68="West", IF(C68="Central",('Connecting shares (%)'!$F$13/100*L68+'Connecting shares (%)'!$G$13/100*N68+'Connecting shares (%)'!$H$13/100*P68)/1000000,0),0)</f>
        <v>0</v>
      </c>
      <c r="AG68" s="61">
        <f>IF(E68="west", IF(C68="Central",D68*'Connecting shares (%)'!$M$16*(L68+N68+P68)/(F68+H68+J68+L68+N68+P68),0),0)</f>
        <v>0</v>
      </c>
      <c r="AH68" s="1">
        <f>IF(E68="West", IF(C68="Decentral",('Connecting shares (%)'!$F$17/100*L68+'Connecting shares (%)'!$G$17/100*N68+'Connecting shares (%)'!$H$17/100*P68)/1000000,0),0)</f>
        <v>0</v>
      </c>
      <c r="AI68" s="61">
        <f>IF(E68="west", IF(C68="Decentral",D68*'Connecting shares (%)'!$M$16*(L68+N68+P68)/(F68+H68+J68+L68+N68+P68),0),0)</f>
        <v>0</v>
      </c>
      <c r="AK68" s="1">
        <f t="shared" si="8"/>
        <v>0</v>
      </c>
      <c r="AL68" s="1">
        <f t="shared" si="9"/>
        <v>0</v>
      </c>
      <c r="AM68" s="1">
        <f t="shared" si="10"/>
        <v>10.256620679999978</v>
      </c>
      <c r="AN68" s="1">
        <f t="shared" si="11"/>
        <v>20.3106632701666</v>
      </c>
      <c r="AO68" s="1">
        <f t="shared" si="12"/>
        <v>0</v>
      </c>
      <c r="AP68" s="1">
        <f t="shared" si="13"/>
        <v>0</v>
      </c>
      <c r="AQ68" s="1">
        <f t="shared" si="14"/>
        <v>0</v>
      </c>
      <c r="AR68" s="1">
        <f t="shared" si="15"/>
        <v>0</v>
      </c>
    </row>
    <row r="69" spans="1:44">
      <c r="A69" s="1">
        <v>68</v>
      </c>
      <c r="B69" s="1" t="s">
        <v>346</v>
      </c>
      <c r="C69" s="1" t="s">
        <v>19</v>
      </c>
      <c r="D69" s="1">
        <v>0.40198068300905099</v>
      </c>
      <c r="E69" s="1" t="s">
        <v>21</v>
      </c>
      <c r="F69" s="1">
        <v>837696.41999999899</v>
      </c>
      <c r="G69" s="1">
        <v>51</v>
      </c>
      <c r="H69" s="1">
        <v>0</v>
      </c>
      <c r="I69" s="1">
        <v>0</v>
      </c>
      <c r="J69" s="1">
        <v>0</v>
      </c>
      <c r="K69" s="1">
        <v>0</v>
      </c>
      <c r="L69" s="1">
        <v>63079.5799999999</v>
      </c>
      <c r="M69" s="1">
        <v>5</v>
      </c>
      <c r="N69" s="1">
        <v>0</v>
      </c>
      <c r="O69" s="1">
        <v>0</v>
      </c>
      <c r="P69" s="1">
        <v>0</v>
      </c>
      <c r="Q69" s="1">
        <v>0</v>
      </c>
      <c r="R69" s="1">
        <v>12377.470123863501</v>
      </c>
      <c r="S69" s="1">
        <v>401980.68300904997</v>
      </c>
      <c r="T69" s="59">
        <f>IF(E69="East", IF(C69="Central",('Connecting shares (%)'!$F$3/100*F69+'Connecting shares (%)'!$G$3/100*H69+'Connecting shares (%)'!$H$3/100*J69)/1000000,0),0)</f>
        <v>0</v>
      </c>
      <c r="U69" s="59">
        <f>IF(E69="East", IF(C69="Central",D69*'Connecting shares (%)'!$M$16*(F69+H69+J69)/(F69+H69+J69+L69+N69+P69),0),0)</f>
        <v>0</v>
      </c>
      <c r="V69" s="59">
        <f>IF(E69="East", IF(C69="Decentral",('Connecting shares (%)'!$F$7/100*F69+'Connecting shares (%)'!$G$7/100*H69+'Connecting shares (%)'!$H$7/100*J69)/1000000,0),0)</f>
        <v>0</v>
      </c>
      <c r="W69" s="61">
        <f>IF(E69="East", IF(C69="Decentral",D69*'Connecting shares (%)'!$M$16*(F69+H69+J69)/(F69+H69+J69+L69+N69+P69),0),0)</f>
        <v>0</v>
      </c>
      <c r="X69" s="59">
        <f>IF(E69="East", IF(C69="Central",('Connecting shares (%)'!$F$5/100*L69+'Connecting shares (%)'!$G$5/100*N69+'Connecting shares (%)'!$H$5/100*P69)/1000000,0),0)</f>
        <v>0</v>
      </c>
      <c r="Y69" s="61">
        <f>IF(E69="East", IF(C69="Central",D69*'Connecting shares (%)'!$M$16*(L69+N69+P69)/(F69+H69+J69+L69+N69+P69),0),0)</f>
        <v>0</v>
      </c>
      <c r="Z69" s="1">
        <f>IF(E69="East", IF(C69="Decentral",('Connecting shares (%)'!$F$9/100*L69+'Connecting shares (%)'!$G$9/100*N69+'Connecting shares (%)'!$H$9/100*P69)/1000000,0),0)</f>
        <v>0</v>
      </c>
      <c r="AA69" s="61">
        <f>IF(E69="East", IF(C69="Decentral",D69*'Connecting shares (%)'!$M$16*(L69+N69+P69)/(F69+H69+J69+L69+N69+P69),0),0)</f>
        <v>0</v>
      </c>
      <c r="AB69" s="59">
        <f>IF(E69="West", IF(C69="Central",('Connecting shares (%)'!$F$11/100*F69+'Connecting shares (%)'!$G$11/100*H69+'Connecting shares (%)'!$H$11/100*J69)/1000000,0),0)</f>
        <v>0</v>
      </c>
      <c r="AC69" s="62">
        <f>IF(E69="west", IF(C69="Central",D69*'Connecting shares (%)'!$M$16*(F69+H69+J69)/(F69+H69+J69+L69+N69+P69),0),0)</f>
        <v>0</v>
      </c>
      <c r="AD69" s="59">
        <f>IF(E69="West", IF(C69="Decentral",('Connecting shares (%)'!$F$15/100*F69+'Connecting shares (%)'!$G$15/100*H69+'Connecting shares (%)'!$H$15/100*J69)/1000000,0),0)</f>
        <v>0.837696419999999</v>
      </c>
      <c r="AE69" s="61">
        <f>IF(E69="west", IF(C69="Decentral",D69*'Connecting shares (%)'!$M$16*(F69+H69+J69)/(F69+H69+J69+L69+N69+P69),0),0)</f>
        <v>7.4766152532002828</v>
      </c>
      <c r="AF69" s="59">
        <f>IF(E69="West", IF(C69="Central",('Connecting shares (%)'!$F$13/100*L69+'Connecting shares (%)'!$G$13/100*N69+'Connecting shares (%)'!$H$13/100*P69)/1000000,0),0)</f>
        <v>0</v>
      </c>
      <c r="AG69" s="61">
        <f>IF(E69="west", IF(C69="Central",D69*'Connecting shares (%)'!$M$16*(L69+N69+P69)/(F69+H69+J69+L69+N69+P69),0),0)</f>
        <v>0</v>
      </c>
      <c r="AH69" s="1">
        <f>IF(E69="West", IF(C69="Decentral",('Connecting shares (%)'!$F$17/100*L69+'Connecting shares (%)'!$G$17/100*N69+'Connecting shares (%)'!$H$17/100*P69)/1000000,0),0)</f>
        <v>6.3079579999999899E-2</v>
      </c>
      <c r="AI69" s="61">
        <f>IF(E69="west", IF(C69="Decentral",D69*'Connecting shares (%)'!$M$16*(L69+N69+P69)/(F69+H69+J69+L69+N69+P69),0),0)</f>
        <v>0.56299840698073811</v>
      </c>
      <c r="AK69" s="1">
        <f t="shared" si="8"/>
        <v>0</v>
      </c>
      <c r="AL69" s="1">
        <f t="shared" si="9"/>
        <v>0</v>
      </c>
      <c r="AM69" s="1">
        <f t="shared" si="10"/>
        <v>0</v>
      </c>
      <c r="AN69" s="1">
        <f t="shared" si="11"/>
        <v>0</v>
      </c>
      <c r="AO69" s="1">
        <f t="shared" si="12"/>
        <v>0</v>
      </c>
      <c r="AP69" s="1">
        <f t="shared" si="13"/>
        <v>0</v>
      </c>
      <c r="AQ69" s="1">
        <f t="shared" si="14"/>
        <v>0.90077599999999891</v>
      </c>
      <c r="AR69" s="1">
        <f t="shared" si="15"/>
        <v>8.0396136601810202</v>
      </c>
    </row>
    <row r="70" spans="1:44">
      <c r="A70" s="1">
        <v>69</v>
      </c>
      <c r="B70" s="1" t="s">
        <v>624</v>
      </c>
      <c r="C70" s="1" t="s">
        <v>19</v>
      </c>
      <c r="D70" s="1">
        <v>0.15262848482209801</v>
      </c>
      <c r="E70" s="1" t="s">
        <v>22</v>
      </c>
      <c r="F70" s="1">
        <v>112370.38</v>
      </c>
      <c r="G70" s="1">
        <v>6</v>
      </c>
      <c r="H70" s="1">
        <v>275585.57</v>
      </c>
      <c r="I70" s="1">
        <v>2</v>
      </c>
      <c r="J70" s="1">
        <v>0</v>
      </c>
      <c r="K70" s="1">
        <v>0</v>
      </c>
      <c r="L70" s="1">
        <v>21799.5999999999</v>
      </c>
      <c r="M70" s="1">
        <v>1</v>
      </c>
      <c r="N70" s="1">
        <v>0</v>
      </c>
      <c r="O70" s="1">
        <v>0</v>
      </c>
      <c r="P70" s="1">
        <v>0</v>
      </c>
      <c r="Q70" s="1">
        <v>0</v>
      </c>
      <c r="R70" s="1">
        <v>4842.0886114109699</v>
      </c>
      <c r="S70" s="1">
        <v>152628.484822097</v>
      </c>
      <c r="T70" s="59">
        <f>IF(E70="East", IF(C70="Central",('Connecting shares (%)'!$F$3/100*F70+'Connecting shares (%)'!$G$3/100*H70+'Connecting shares (%)'!$H$3/100*J70)/1000000,0),0)</f>
        <v>0</v>
      </c>
      <c r="U70" s="59">
        <f>IF(E70="East", IF(C70="Central",D70*'Connecting shares (%)'!$M$16*(F70+H70+J70)/(F70+H70+J70+L70+N70+P70),0),0)</f>
        <v>0</v>
      </c>
      <c r="V70" s="59">
        <f>IF(E70="East", IF(C70="Decentral",('Connecting shares (%)'!$F$7/100*F70+'Connecting shares (%)'!$G$7/100*H70+'Connecting shares (%)'!$H$7/100*J70)/1000000,0),0)</f>
        <v>0.38795594999999999</v>
      </c>
      <c r="W70" s="61">
        <f>IF(E70="East", IF(C70="Decentral",D70*'Connecting shares (%)'!$M$16*(F70+H70+J70)/(F70+H70+J70+L70+N70+P70),0),0)</f>
        <v>2.8901684834393397</v>
      </c>
      <c r="X70" s="59">
        <f>IF(E70="East", IF(C70="Central",('Connecting shares (%)'!$F$5/100*L70+'Connecting shares (%)'!$G$5/100*N70+'Connecting shares (%)'!$H$5/100*P70)/1000000,0),0)</f>
        <v>0</v>
      </c>
      <c r="Y70" s="61">
        <f>IF(E70="East", IF(C70="Central",D70*'Connecting shares (%)'!$M$16*(L70+N70+P70)/(F70+H70+J70+L70+N70+P70),0),0)</f>
        <v>0</v>
      </c>
      <c r="Z70" s="1">
        <f>IF(E70="East", IF(C70="Decentral",('Connecting shares (%)'!$F$9/100*L70+'Connecting shares (%)'!$G$9/100*N70+'Connecting shares (%)'!$H$9/100*P70)/1000000,0),0)</f>
        <v>2.1799599999999902E-2</v>
      </c>
      <c r="AA70" s="61">
        <f>IF(E70="East", IF(C70="Decentral",D70*'Connecting shares (%)'!$M$16*(L70+N70+P70)/(F70+H70+J70+L70+N70+P70),0),0)</f>
        <v>0.16240121300262036</v>
      </c>
      <c r="AB70" s="59">
        <f>IF(E70="West", IF(C70="Central",('Connecting shares (%)'!$F$11/100*F70+'Connecting shares (%)'!$G$11/100*H70+'Connecting shares (%)'!$H$11/100*J70)/1000000,0),0)</f>
        <v>0</v>
      </c>
      <c r="AC70" s="62">
        <f>IF(E70="west", IF(C70="Central",D70*'Connecting shares (%)'!$M$16*(F70+H70+J70)/(F70+H70+J70+L70+N70+P70),0),0)</f>
        <v>0</v>
      </c>
      <c r="AD70" s="59">
        <f>IF(E70="West", IF(C70="Decentral",('Connecting shares (%)'!$F$15/100*F70+'Connecting shares (%)'!$G$15/100*H70+'Connecting shares (%)'!$H$15/100*J70)/1000000,0),0)</f>
        <v>0</v>
      </c>
      <c r="AE70" s="61">
        <f>IF(E70="west", IF(C70="Decentral",D70*'Connecting shares (%)'!$M$16*(F70+H70+J70)/(F70+H70+J70+L70+N70+P70),0),0)</f>
        <v>0</v>
      </c>
      <c r="AF70" s="59">
        <f>IF(E70="West", IF(C70="Central",('Connecting shares (%)'!$F$13/100*L70+'Connecting shares (%)'!$G$13/100*N70+'Connecting shares (%)'!$H$13/100*P70)/1000000,0),0)</f>
        <v>0</v>
      </c>
      <c r="AG70" s="61">
        <f>IF(E70="west", IF(C70="Central",D70*'Connecting shares (%)'!$M$16*(L70+N70+P70)/(F70+H70+J70+L70+N70+P70),0),0)</f>
        <v>0</v>
      </c>
      <c r="AH70" s="1">
        <f>IF(E70="West", IF(C70="Decentral",('Connecting shares (%)'!$F$17/100*L70+'Connecting shares (%)'!$G$17/100*N70+'Connecting shares (%)'!$H$17/100*P70)/1000000,0),0)</f>
        <v>0</v>
      </c>
      <c r="AI70" s="61">
        <f>IF(E70="west", IF(C70="Decentral",D70*'Connecting shares (%)'!$M$16*(L70+N70+P70)/(F70+H70+J70+L70+N70+P70),0),0)</f>
        <v>0</v>
      </c>
      <c r="AK70" s="1">
        <f t="shared" si="8"/>
        <v>0</v>
      </c>
      <c r="AL70" s="1">
        <f t="shared" si="9"/>
        <v>0</v>
      </c>
      <c r="AM70" s="1">
        <f t="shared" si="10"/>
        <v>0.40975554999999991</v>
      </c>
      <c r="AN70" s="1">
        <f t="shared" si="11"/>
        <v>3.0525696964419602</v>
      </c>
      <c r="AO70" s="1">
        <f t="shared" si="12"/>
        <v>0</v>
      </c>
      <c r="AP70" s="1">
        <f t="shared" si="13"/>
        <v>0</v>
      </c>
      <c r="AQ70" s="1">
        <f t="shared" si="14"/>
        <v>0</v>
      </c>
      <c r="AR70" s="1">
        <f t="shared" si="15"/>
        <v>0</v>
      </c>
    </row>
    <row r="71" spans="1:44">
      <c r="A71" s="1">
        <v>70</v>
      </c>
      <c r="B71" s="1" t="s">
        <v>342</v>
      </c>
      <c r="C71" s="1" t="s">
        <v>19</v>
      </c>
      <c r="D71" s="1">
        <v>0.477199408385729</v>
      </c>
      <c r="E71" s="1" t="s">
        <v>21</v>
      </c>
      <c r="F71" s="1">
        <v>588681.11999999895</v>
      </c>
      <c r="G71" s="1">
        <v>36</v>
      </c>
      <c r="H71" s="1">
        <v>0</v>
      </c>
      <c r="I71" s="1">
        <v>0</v>
      </c>
      <c r="J71" s="1">
        <v>0</v>
      </c>
      <c r="K71" s="1">
        <v>0</v>
      </c>
      <c r="L71" s="1">
        <v>0</v>
      </c>
      <c r="M71" s="1">
        <v>0</v>
      </c>
      <c r="N71" s="1">
        <v>0</v>
      </c>
      <c r="O71" s="1">
        <v>0</v>
      </c>
      <c r="P71" s="1">
        <v>0</v>
      </c>
      <c r="Q71" s="1">
        <v>0</v>
      </c>
      <c r="R71" s="1">
        <v>14816.624184574601</v>
      </c>
      <c r="S71" s="1">
        <v>477199.40838572901</v>
      </c>
      <c r="T71" s="59">
        <f>IF(E71="East", IF(C71="Central",('Connecting shares (%)'!$F$3/100*F71+'Connecting shares (%)'!$G$3/100*H71+'Connecting shares (%)'!$H$3/100*J71)/1000000,0),0)</f>
        <v>0</v>
      </c>
      <c r="U71" s="59">
        <f>IF(E71="East", IF(C71="Central",D71*'Connecting shares (%)'!$M$16*(F71+H71+J71)/(F71+H71+J71+L71+N71+P71),0),0)</f>
        <v>0</v>
      </c>
      <c r="V71" s="59">
        <f>IF(E71="East", IF(C71="Decentral",('Connecting shares (%)'!$F$7/100*F71+'Connecting shares (%)'!$G$7/100*H71+'Connecting shares (%)'!$H$7/100*J71)/1000000,0),0)</f>
        <v>0</v>
      </c>
      <c r="W71" s="61">
        <f>IF(E71="East", IF(C71="Decentral",D71*'Connecting shares (%)'!$M$16*(F71+H71+J71)/(F71+H71+J71+L71+N71+P71),0),0)</f>
        <v>0</v>
      </c>
      <c r="X71" s="59">
        <f>IF(E71="East", IF(C71="Central",('Connecting shares (%)'!$F$5/100*L71+'Connecting shares (%)'!$G$5/100*N71+'Connecting shares (%)'!$H$5/100*P71)/1000000,0),0)</f>
        <v>0</v>
      </c>
      <c r="Y71" s="61">
        <f>IF(E71="East", IF(C71="Central",D71*'Connecting shares (%)'!$M$16*(L71+N71+P71)/(F71+H71+J71+L71+N71+P71),0),0)</f>
        <v>0</v>
      </c>
      <c r="Z71" s="1">
        <f>IF(E71="East", IF(C71="Decentral",('Connecting shares (%)'!$F$9/100*L71+'Connecting shares (%)'!$G$9/100*N71+'Connecting shares (%)'!$H$9/100*P71)/1000000,0),0)</f>
        <v>0</v>
      </c>
      <c r="AA71" s="61">
        <f>IF(E71="East", IF(C71="Decentral",D71*'Connecting shares (%)'!$M$16*(L71+N71+P71)/(F71+H71+J71+L71+N71+P71),0),0)</f>
        <v>0</v>
      </c>
      <c r="AB71" s="59">
        <f>IF(E71="West", IF(C71="Central",('Connecting shares (%)'!$F$11/100*F71+'Connecting shares (%)'!$G$11/100*H71+'Connecting shares (%)'!$H$11/100*J71)/1000000,0),0)</f>
        <v>0</v>
      </c>
      <c r="AC71" s="62">
        <f>IF(E71="west", IF(C71="Central",D71*'Connecting shares (%)'!$M$16*(F71+H71+J71)/(F71+H71+J71+L71+N71+P71),0),0)</f>
        <v>0</v>
      </c>
      <c r="AD71" s="59">
        <f>IF(E71="West", IF(C71="Decentral",('Connecting shares (%)'!$F$15/100*F71+'Connecting shares (%)'!$G$15/100*H71+'Connecting shares (%)'!$H$15/100*J71)/1000000,0),0)</f>
        <v>0.58868111999999895</v>
      </c>
      <c r="AE71" s="61">
        <f>IF(E71="west", IF(C71="Decentral",D71*'Connecting shares (%)'!$M$16*(F71+H71+J71)/(F71+H71+J71+L71+N71+P71),0),0)</f>
        <v>9.5439881677145806</v>
      </c>
      <c r="AF71" s="59">
        <f>IF(E71="West", IF(C71="Central",('Connecting shares (%)'!$F$13/100*L71+'Connecting shares (%)'!$G$13/100*N71+'Connecting shares (%)'!$H$13/100*P71)/1000000,0),0)</f>
        <v>0</v>
      </c>
      <c r="AG71" s="61">
        <f>IF(E71="west", IF(C71="Central",D71*'Connecting shares (%)'!$M$16*(L71+N71+P71)/(F71+H71+J71+L71+N71+P71),0),0)</f>
        <v>0</v>
      </c>
      <c r="AH71" s="1">
        <f>IF(E71="West", IF(C71="Decentral",('Connecting shares (%)'!$F$17/100*L71+'Connecting shares (%)'!$G$17/100*N71+'Connecting shares (%)'!$H$17/100*P71)/1000000,0),0)</f>
        <v>0</v>
      </c>
      <c r="AI71" s="61">
        <f>IF(E71="west", IF(C71="Decentral",D71*'Connecting shares (%)'!$M$16*(L71+N71+P71)/(F71+H71+J71+L71+N71+P71),0),0)</f>
        <v>0</v>
      </c>
      <c r="AK71" s="1">
        <f t="shared" si="8"/>
        <v>0</v>
      </c>
      <c r="AL71" s="1">
        <f t="shared" si="9"/>
        <v>0</v>
      </c>
      <c r="AM71" s="1">
        <f t="shared" si="10"/>
        <v>0</v>
      </c>
      <c r="AN71" s="1">
        <f t="shared" si="11"/>
        <v>0</v>
      </c>
      <c r="AO71" s="1">
        <f t="shared" si="12"/>
        <v>0</v>
      </c>
      <c r="AP71" s="1">
        <f t="shared" si="13"/>
        <v>0</v>
      </c>
      <c r="AQ71" s="1">
        <f t="shared" si="14"/>
        <v>0.58868111999999895</v>
      </c>
      <c r="AR71" s="1">
        <f t="shared" si="15"/>
        <v>9.5439881677145806</v>
      </c>
    </row>
    <row r="72" spans="1:44">
      <c r="A72" s="1">
        <v>71</v>
      </c>
      <c r="B72" s="1" t="s">
        <v>563</v>
      </c>
      <c r="C72" s="1" t="s">
        <v>19</v>
      </c>
      <c r="D72" s="1">
        <v>0.83005333118325098</v>
      </c>
      <c r="E72" s="1" t="s">
        <v>21</v>
      </c>
      <c r="F72" s="1">
        <v>1751532.12</v>
      </c>
      <c r="G72" s="1">
        <v>107</v>
      </c>
      <c r="H72" s="1">
        <v>50579.93</v>
      </c>
      <c r="I72" s="1">
        <v>1</v>
      </c>
      <c r="J72" s="1">
        <v>0</v>
      </c>
      <c r="K72" s="1">
        <v>0</v>
      </c>
      <c r="L72" s="1">
        <v>71508.52</v>
      </c>
      <c r="M72" s="1">
        <v>4</v>
      </c>
      <c r="N72" s="1">
        <v>0</v>
      </c>
      <c r="O72" s="1">
        <v>0</v>
      </c>
      <c r="P72" s="1">
        <v>0</v>
      </c>
      <c r="Q72" s="1">
        <v>0</v>
      </c>
      <c r="R72" s="1">
        <v>17044.6773392016</v>
      </c>
      <c r="S72" s="1">
        <v>830053.33118324995</v>
      </c>
      <c r="T72" s="59">
        <f>IF(E72="East", IF(C72="Central",('Connecting shares (%)'!$F$3/100*F72+'Connecting shares (%)'!$G$3/100*H72+'Connecting shares (%)'!$H$3/100*J72)/1000000,0),0)</f>
        <v>0</v>
      </c>
      <c r="U72" s="59">
        <f>IF(E72="East", IF(C72="Central",D72*'Connecting shares (%)'!$M$16*(F72+H72+J72)/(F72+H72+J72+L72+N72+P72),0),0)</f>
        <v>0</v>
      </c>
      <c r="V72" s="59">
        <f>IF(E72="East", IF(C72="Decentral",('Connecting shares (%)'!$F$7/100*F72+'Connecting shares (%)'!$G$7/100*H72+'Connecting shares (%)'!$H$7/100*J72)/1000000,0),0)</f>
        <v>0</v>
      </c>
      <c r="W72" s="61">
        <f>IF(E72="East", IF(C72="Decentral",D72*'Connecting shares (%)'!$M$16*(F72+H72+J72)/(F72+H72+J72+L72+N72+P72),0),0)</f>
        <v>0</v>
      </c>
      <c r="X72" s="59">
        <f>IF(E72="East", IF(C72="Central",('Connecting shares (%)'!$F$5/100*L72+'Connecting shares (%)'!$G$5/100*N72+'Connecting shares (%)'!$H$5/100*P72)/1000000,0),0)</f>
        <v>0</v>
      </c>
      <c r="Y72" s="61">
        <f>IF(E72="East", IF(C72="Central",D72*'Connecting shares (%)'!$M$16*(L72+N72+P72)/(F72+H72+J72+L72+N72+P72),0),0)</f>
        <v>0</v>
      </c>
      <c r="Z72" s="1">
        <f>IF(E72="East", IF(C72="Decentral",('Connecting shares (%)'!$F$9/100*L72+'Connecting shares (%)'!$G$9/100*N72+'Connecting shares (%)'!$H$9/100*P72)/1000000,0),0)</f>
        <v>0</v>
      </c>
      <c r="AA72" s="61">
        <f>IF(E72="East", IF(C72="Decentral",D72*'Connecting shares (%)'!$M$16*(L72+N72+P72)/(F72+H72+J72+L72+N72+P72),0),0)</f>
        <v>0</v>
      </c>
      <c r="AB72" s="59">
        <f>IF(E72="West", IF(C72="Central",('Connecting shares (%)'!$F$11/100*F72+'Connecting shares (%)'!$G$11/100*H72+'Connecting shares (%)'!$H$11/100*J72)/1000000,0),0)</f>
        <v>0</v>
      </c>
      <c r="AC72" s="62">
        <f>IF(E72="west", IF(C72="Central",D72*'Connecting shares (%)'!$M$16*(F72+H72+J72)/(F72+H72+J72+L72+N72+P72),0),0)</f>
        <v>0</v>
      </c>
      <c r="AD72" s="59">
        <f>IF(E72="West", IF(C72="Decentral",('Connecting shares (%)'!$F$15/100*F72+'Connecting shares (%)'!$G$15/100*H72+'Connecting shares (%)'!$H$15/100*J72)/1000000,0),0)</f>
        <v>1.8021120500000001</v>
      </c>
      <c r="AE72" s="61">
        <f>IF(E72="west", IF(C72="Decentral",D72*'Connecting shares (%)'!$M$16*(F72+H72+J72)/(F72+H72+J72+L72+N72+P72),0),0)</f>
        <v>15.967471047438142</v>
      </c>
      <c r="AF72" s="59">
        <f>IF(E72="West", IF(C72="Central",('Connecting shares (%)'!$F$13/100*L72+'Connecting shares (%)'!$G$13/100*N72+'Connecting shares (%)'!$H$13/100*P72)/1000000,0),0)</f>
        <v>0</v>
      </c>
      <c r="AG72" s="61">
        <f>IF(E72="west", IF(C72="Central",D72*'Connecting shares (%)'!$M$16*(L72+N72+P72)/(F72+H72+J72+L72+N72+P72),0),0)</f>
        <v>0</v>
      </c>
      <c r="AH72" s="1">
        <f>IF(E72="West", IF(C72="Decentral",('Connecting shares (%)'!$F$17/100*L72+'Connecting shares (%)'!$G$17/100*N72+'Connecting shares (%)'!$H$17/100*P72)/1000000,0),0)</f>
        <v>7.1508520000000006E-2</v>
      </c>
      <c r="AI72" s="61">
        <f>IF(E72="west", IF(C72="Decentral",D72*'Connecting shares (%)'!$M$16*(L72+N72+P72)/(F72+H72+J72+L72+N72+P72),0),0)</f>
        <v>0.63359557622687857</v>
      </c>
      <c r="AK72" s="1">
        <f t="shared" si="8"/>
        <v>0</v>
      </c>
      <c r="AL72" s="1">
        <f t="shared" si="9"/>
        <v>0</v>
      </c>
      <c r="AM72" s="1">
        <f t="shared" si="10"/>
        <v>0</v>
      </c>
      <c r="AN72" s="1">
        <f t="shared" si="11"/>
        <v>0</v>
      </c>
      <c r="AO72" s="1">
        <f t="shared" si="12"/>
        <v>0</v>
      </c>
      <c r="AP72" s="1">
        <f t="shared" si="13"/>
        <v>0</v>
      </c>
      <c r="AQ72" s="1">
        <f t="shared" si="14"/>
        <v>1.8736205700000002</v>
      </c>
      <c r="AR72" s="1">
        <f t="shared" si="15"/>
        <v>16.60106662366502</v>
      </c>
    </row>
    <row r="73" spans="1:44">
      <c r="A73" s="1">
        <v>72</v>
      </c>
      <c r="B73" s="1" t="s">
        <v>558</v>
      </c>
      <c r="C73" s="1" t="s">
        <v>19</v>
      </c>
      <c r="D73" s="1">
        <v>0.303056088883636</v>
      </c>
      <c r="E73" s="1" t="s">
        <v>21</v>
      </c>
      <c r="F73" s="1">
        <v>396446.26</v>
      </c>
      <c r="G73" s="1">
        <v>27</v>
      </c>
      <c r="H73" s="1">
        <v>103854.07</v>
      </c>
      <c r="I73" s="1">
        <v>2</v>
      </c>
      <c r="J73" s="1">
        <v>0</v>
      </c>
      <c r="K73" s="1">
        <v>0</v>
      </c>
      <c r="L73" s="1">
        <v>0</v>
      </c>
      <c r="M73" s="1">
        <v>0</v>
      </c>
      <c r="N73" s="1">
        <v>0</v>
      </c>
      <c r="O73" s="1">
        <v>0</v>
      </c>
      <c r="P73" s="1">
        <v>0</v>
      </c>
      <c r="Q73" s="1">
        <v>0</v>
      </c>
      <c r="R73" s="1">
        <v>11823.675098317701</v>
      </c>
      <c r="S73" s="1">
        <v>303056.088883636</v>
      </c>
      <c r="T73" s="59">
        <f>IF(E73="East", IF(C73="Central",('Connecting shares (%)'!$F$3/100*F73+'Connecting shares (%)'!$G$3/100*H73+'Connecting shares (%)'!$H$3/100*J73)/1000000,0),0)</f>
        <v>0</v>
      </c>
      <c r="U73" s="59">
        <f>IF(E73="East", IF(C73="Central",D73*'Connecting shares (%)'!$M$16*(F73+H73+J73)/(F73+H73+J73+L73+N73+P73),0),0)</f>
        <v>0</v>
      </c>
      <c r="V73" s="59">
        <f>IF(E73="East", IF(C73="Decentral",('Connecting shares (%)'!$F$7/100*F73+'Connecting shares (%)'!$G$7/100*H73+'Connecting shares (%)'!$H$7/100*J73)/1000000,0),0)</f>
        <v>0</v>
      </c>
      <c r="W73" s="61">
        <f>IF(E73="East", IF(C73="Decentral",D73*'Connecting shares (%)'!$M$16*(F73+H73+J73)/(F73+H73+J73+L73+N73+P73),0),0)</f>
        <v>0</v>
      </c>
      <c r="X73" s="59">
        <f>IF(E73="East", IF(C73="Central",('Connecting shares (%)'!$F$5/100*L73+'Connecting shares (%)'!$G$5/100*N73+'Connecting shares (%)'!$H$5/100*P73)/1000000,0),0)</f>
        <v>0</v>
      </c>
      <c r="Y73" s="61">
        <f>IF(E73="East", IF(C73="Central",D73*'Connecting shares (%)'!$M$16*(L73+N73+P73)/(F73+H73+J73+L73+N73+P73),0),0)</f>
        <v>0</v>
      </c>
      <c r="Z73" s="1">
        <f>IF(E73="East", IF(C73="Decentral",('Connecting shares (%)'!$F$9/100*L73+'Connecting shares (%)'!$G$9/100*N73+'Connecting shares (%)'!$H$9/100*P73)/1000000,0),0)</f>
        <v>0</v>
      </c>
      <c r="AA73" s="61">
        <f>IF(E73="East", IF(C73="Decentral",D73*'Connecting shares (%)'!$M$16*(L73+N73+P73)/(F73+H73+J73+L73+N73+P73),0),0)</f>
        <v>0</v>
      </c>
      <c r="AB73" s="59">
        <f>IF(E73="West", IF(C73="Central",('Connecting shares (%)'!$F$11/100*F73+'Connecting shares (%)'!$G$11/100*H73+'Connecting shares (%)'!$H$11/100*J73)/1000000,0),0)</f>
        <v>0</v>
      </c>
      <c r="AC73" s="62">
        <f>IF(E73="west", IF(C73="Central",D73*'Connecting shares (%)'!$M$16*(F73+H73+J73)/(F73+H73+J73+L73+N73+P73),0),0)</f>
        <v>0</v>
      </c>
      <c r="AD73" s="59">
        <f>IF(E73="West", IF(C73="Decentral",('Connecting shares (%)'!$F$15/100*F73+'Connecting shares (%)'!$G$15/100*H73+'Connecting shares (%)'!$H$15/100*J73)/1000000,0),0)</f>
        <v>0.50030033000000007</v>
      </c>
      <c r="AE73" s="61">
        <f>IF(E73="west", IF(C73="Decentral",D73*'Connecting shares (%)'!$M$16*(F73+H73+J73)/(F73+H73+J73+L73+N73+P73),0),0)</f>
        <v>6.06112177767272</v>
      </c>
      <c r="AF73" s="59">
        <f>IF(E73="West", IF(C73="Central",('Connecting shares (%)'!$F$13/100*L73+'Connecting shares (%)'!$G$13/100*N73+'Connecting shares (%)'!$H$13/100*P73)/1000000,0),0)</f>
        <v>0</v>
      </c>
      <c r="AG73" s="61">
        <f>IF(E73="west", IF(C73="Central",D73*'Connecting shares (%)'!$M$16*(L73+N73+P73)/(F73+H73+J73+L73+N73+P73),0),0)</f>
        <v>0</v>
      </c>
      <c r="AH73" s="1">
        <f>IF(E73="West", IF(C73="Decentral",('Connecting shares (%)'!$F$17/100*L73+'Connecting shares (%)'!$G$17/100*N73+'Connecting shares (%)'!$H$17/100*P73)/1000000,0),0)</f>
        <v>0</v>
      </c>
      <c r="AI73" s="61">
        <f>IF(E73="west", IF(C73="Decentral",D73*'Connecting shares (%)'!$M$16*(L73+N73+P73)/(F73+H73+J73+L73+N73+P73),0),0)</f>
        <v>0</v>
      </c>
      <c r="AK73" s="1">
        <f t="shared" si="8"/>
        <v>0</v>
      </c>
      <c r="AL73" s="1">
        <f t="shared" si="9"/>
        <v>0</v>
      </c>
      <c r="AM73" s="1">
        <f t="shared" si="10"/>
        <v>0</v>
      </c>
      <c r="AN73" s="1">
        <f t="shared" si="11"/>
        <v>0</v>
      </c>
      <c r="AO73" s="1">
        <f t="shared" si="12"/>
        <v>0</v>
      </c>
      <c r="AP73" s="1">
        <f t="shared" si="13"/>
        <v>0</v>
      </c>
      <c r="AQ73" s="1">
        <f t="shared" si="14"/>
        <v>0.50030033000000007</v>
      </c>
      <c r="AR73" s="1">
        <f t="shared" si="15"/>
        <v>6.06112177767272</v>
      </c>
    </row>
    <row r="74" spans="1:44">
      <c r="A74" s="1">
        <v>73</v>
      </c>
      <c r="B74" s="1" t="s">
        <v>773</v>
      </c>
      <c r="C74" s="1" t="s">
        <v>20</v>
      </c>
      <c r="D74" s="1">
        <v>0.66588428594544602</v>
      </c>
      <c r="E74" s="1" t="s">
        <v>21</v>
      </c>
      <c r="F74" s="1">
        <v>645284.73999999894</v>
      </c>
      <c r="G74" s="1">
        <v>39</v>
      </c>
      <c r="H74" s="1">
        <v>0</v>
      </c>
      <c r="I74" s="1">
        <v>0</v>
      </c>
      <c r="J74" s="1">
        <v>0</v>
      </c>
      <c r="K74" s="1">
        <v>0</v>
      </c>
      <c r="L74" s="1">
        <v>0</v>
      </c>
      <c r="M74" s="1">
        <v>0</v>
      </c>
      <c r="N74" s="1">
        <v>0</v>
      </c>
      <c r="O74" s="1">
        <v>0</v>
      </c>
      <c r="P74" s="1">
        <v>0</v>
      </c>
      <c r="Q74" s="1">
        <v>0</v>
      </c>
      <c r="R74" s="1">
        <v>20300.162100219601</v>
      </c>
      <c r="S74" s="1">
        <v>665884.285945446</v>
      </c>
      <c r="T74" s="59">
        <f>IF(E74="East", IF(C74="Central",('Connecting shares (%)'!$F$3/100*F74+'Connecting shares (%)'!$G$3/100*H74+'Connecting shares (%)'!$H$3/100*J74)/1000000,0),0)</f>
        <v>0</v>
      </c>
      <c r="U74" s="59">
        <f>IF(E74="East", IF(C74="Central",D74*'Connecting shares (%)'!$M$16*(F74+H74+J74)/(F74+H74+J74+L74+N74+P74),0),0)</f>
        <v>0</v>
      </c>
      <c r="V74" s="59">
        <f>IF(E74="East", IF(C74="Decentral",('Connecting shares (%)'!$F$7/100*F74+'Connecting shares (%)'!$G$7/100*H74+'Connecting shares (%)'!$H$7/100*J74)/1000000,0),0)</f>
        <v>0</v>
      </c>
      <c r="W74" s="61">
        <f>IF(E74="East", IF(C74="Decentral",D74*'Connecting shares (%)'!$M$16*(F74+H74+J74)/(F74+H74+J74+L74+N74+P74),0),0)</f>
        <v>0</v>
      </c>
      <c r="X74" s="59">
        <f>IF(E74="East", IF(C74="Central",('Connecting shares (%)'!$F$5/100*L74+'Connecting shares (%)'!$G$5/100*N74+'Connecting shares (%)'!$H$5/100*P74)/1000000,0),0)</f>
        <v>0</v>
      </c>
      <c r="Y74" s="61">
        <f>IF(E74="East", IF(C74="Central",D74*'Connecting shares (%)'!$M$16*(L74+N74+P74)/(F74+H74+J74+L74+N74+P74),0),0)</f>
        <v>0</v>
      </c>
      <c r="Z74" s="1">
        <f>IF(E74="East", IF(C74="Decentral",('Connecting shares (%)'!$F$9/100*L74+'Connecting shares (%)'!$G$9/100*N74+'Connecting shares (%)'!$H$9/100*P74)/1000000,0),0)</f>
        <v>0</v>
      </c>
      <c r="AA74" s="61">
        <f>IF(E74="East", IF(C74="Decentral",D74*'Connecting shares (%)'!$M$16*(L74+N74+P74)/(F74+H74+J74+L74+N74+P74),0),0)</f>
        <v>0</v>
      </c>
      <c r="AB74" s="59">
        <f>IF(E74="West", IF(C74="Central",('Connecting shares (%)'!$F$11/100*F74+'Connecting shares (%)'!$G$11/100*H74+'Connecting shares (%)'!$H$11/100*J74)/1000000,0),0)</f>
        <v>0.64528473999999891</v>
      </c>
      <c r="AC74" s="62">
        <f>IF(E74="west", IF(C74="Central",D74*'Connecting shares (%)'!$M$16*(F74+H74+J74)/(F74+H74+J74+L74+N74+P74),0),0)</f>
        <v>13.317685718908921</v>
      </c>
      <c r="AD74" s="59">
        <f>IF(E74="West", IF(C74="Decentral",('Connecting shares (%)'!$F$15/100*F74+'Connecting shares (%)'!$G$15/100*H74+'Connecting shares (%)'!$H$15/100*J74)/1000000,0),0)</f>
        <v>0</v>
      </c>
      <c r="AE74" s="61">
        <f>IF(E74="west", IF(C74="Decentral",D74*'Connecting shares (%)'!$M$16*(F74+H74+J74)/(F74+H74+J74+L74+N74+P74),0),0)</f>
        <v>0</v>
      </c>
      <c r="AF74" s="59">
        <f>IF(E74="West", IF(C74="Central",('Connecting shares (%)'!$F$13/100*L74+'Connecting shares (%)'!$G$13/100*N74+'Connecting shares (%)'!$H$13/100*P74)/1000000,0),0)</f>
        <v>0</v>
      </c>
      <c r="AG74" s="61">
        <f>IF(E74="west", IF(C74="Central",D74*'Connecting shares (%)'!$M$16*(L74+N74+P74)/(F74+H74+J74+L74+N74+P74),0),0)</f>
        <v>0</v>
      </c>
      <c r="AH74" s="1">
        <f>IF(E74="West", IF(C74="Decentral",('Connecting shares (%)'!$F$17/100*L74+'Connecting shares (%)'!$G$17/100*N74+'Connecting shares (%)'!$H$17/100*P74)/1000000,0),0)</f>
        <v>0</v>
      </c>
      <c r="AI74" s="61">
        <f>IF(E74="west", IF(C74="Decentral",D74*'Connecting shares (%)'!$M$16*(L74+N74+P74)/(F74+H74+J74+L74+N74+P74),0),0)</f>
        <v>0</v>
      </c>
      <c r="AK74" s="1">
        <f t="shared" si="8"/>
        <v>0</v>
      </c>
      <c r="AL74" s="1">
        <f t="shared" si="9"/>
        <v>0</v>
      </c>
      <c r="AM74" s="1">
        <f t="shared" si="10"/>
        <v>0</v>
      </c>
      <c r="AN74" s="1">
        <f t="shared" si="11"/>
        <v>0</v>
      </c>
      <c r="AO74" s="1">
        <f t="shared" si="12"/>
        <v>0.64528473999999891</v>
      </c>
      <c r="AP74" s="1">
        <f t="shared" si="13"/>
        <v>13.317685718908921</v>
      </c>
      <c r="AQ74" s="1">
        <f t="shared" si="14"/>
        <v>0</v>
      </c>
      <c r="AR74" s="1">
        <f t="shared" si="15"/>
        <v>0</v>
      </c>
    </row>
    <row r="75" spans="1:44">
      <c r="A75" s="1">
        <v>74</v>
      </c>
      <c r="B75" s="1" t="s">
        <v>269</v>
      </c>
      <c r="C75" s="1" t="s">
        <v>19</v>
      </c>
      <c r="D75" s="1">
        <v>1.12544442662429</v>
      </c>
      <c r="E75" s="1" t="s">
        <v>21</v>
      </c>
      <c r="F75" s="1">
        <v>292571.84999999899</v>
      </c>
      <c r="G75" s="1">
        <v>15</v>
      </c>
      <c r="H75" s="1">
        <v>0</v>
      </c>
      <c r="I75" s="1">
        <v>0</v>
      </c>
      <c r="J75" s="1">
        <v>0</v>
      </c>
      <c r="K75" s="1">
        <v>0</v>
      </c>
      <c r="L75" s="1">
        <v>0</v>
      </c>
      <c r="M75" s="1">
        <v>0</v>
      </c>
      <c r="N75" s="1">
        <v>0</v>
      </c>
      <c r="O75" s="1">
        <v>0</v>
      </c>
      <c r="P75" s="1">
        <v>0</v>
      </c>
      <c r="Q75" s="1">
        <v>0</v>
      </c>
      <c r="R75" s="1">
        <v>14044.123910148901</v>
      </c>
      <c r="S75" s="1">
        <v>1125444.4266242799</v>
      </c>
      <c r="T75" s="59">
        <f>IF(E75="East", IF(C75="Central",('Connecting shares (%)'!$F$3/100*F75+'Connecting shares (%)'!$G$3/100*H75+'Connecting shares (%)'!$H$3/100*J75)/1000000,0),0)</f>
        <v>0</v>
      </c>
      <c r="U75" s="59">
        <f>IF(E75="East", IF(C75="Central",D75*'Connecting shares (%)'!$M$16*(F75+H75+J75)/(F75+H75+J75+L75+N75+P75),0),0)</f>
        <v>0</v>
      </c>
      <c r="V75" s="59">
        <f>IF(E75="East", IF(C75="Decentral",('Connecting shares (%)'!$F$7/100*F75+'Connecting shares (%)'!$G$7/100*H75+'Connecting shares (%)'!$H$7/100*J75)/1000000,0),0)</f>
        <v>0</v>
      </c>
      <c r="W75" s="61">
        <f>IF(E75="East", IF(C75="Decentral",D75*'Connecting shares (%)'!$M$16*(F75+H75+J75)/(F75+H75+J75+L75+N75+P75),0),0)</f>
        <v>0</v>
      </c>
      <c r="X75" s="59">
        <f>IF(E75="East", IF(C75="Central",('Connecting shares (%)'!$F$5/100*L75+'Connecting shares (%)'!$G$5/100*N75+'Connecting shares (%)'!$H$5/100*P75)/1000000,0),0)</f>
        <v>0</v>
      </c>
      <c r="Y75" s="61">
        <f>IF(E75="East", IF(C75="Central",D75*'Connecting shares (%)'!$M$16*(L75+N75+P75)/(F75+H75+J75+L75+N75+P75),0),0)</f>
        <v>0</v>
      </c>
      <c r="Z75" s="1">
        <f>IF(E75="East", IF(C75="Decentral",('Connecting shares (%)'!$F$9/100*L75+'Connecting shares (%)'!$G$9/100*N75+'Connecting shares (%)'!$H$9/100*P75)/1000000,0),0)</f>
        <v>0</v>
      </c>
      <c r="AA75" s="61">
        <f>IF(E75="East", IF(C75="Decentral",D75*'Connecting shares (%)'!$M$16*(L75+N75+P75)/(F75+H75+J75+L75+N75+P75),0),0)</f>
        <v>0</v>
      </c>
      <c r="AB75" s="59">
        <f>IF(E75="West", IF(C75="Central",('Connecting shares (%)'!$F$11/100*F75+'Connecting shares (%)'!$G$11/100*H75+'Connecting shares (%)'!$H$11/100*J75)/1000000,0),0)</f>
        <v>0</v>
      </c>
      <c r="AC75" s="62">
        <f>IF(E75="west", IF(C75="Central",D75*'Connecting shares (%)'!$M$16*(F75+H75+J75)/(F75+H75+J75+L75+N75+P75),0),0)</f>
        <v>0</v>
      </c>
      <c r="AD75" s="59">
        <f>IF(E75="West", IF(C75="Decentral",('Connecting shares (%)'!$F$15/100*F75+'Connecting shares (%)'!$G$15/100*H75+'Connecting shares (%)'!$H$15/100*J75)/1000000,0),0)</f>
        <v>0.29257184999999897</v>
      </c>
      <c r="AE75" s="61">
        <f>IF(E75="west", IF(C75="Decentral",D75*'Connecting shares (%)'!$M$16*(F75+H75+J75)/(F75+H75+J75+L75+N75+P75),0),0)</f>
        <v>22.508888532485798</v>
      </c>
      <c r="AF75" s="59">
        <f>IF(E75="West", IF(C75="Central",('Connecting shares (%)'!$F$13/100*L75+'Connecting shares (%)'!$G$13/100*N75+'Connecting shares (%)'!$H$13/100*P75)/1000000,0),0)</f>
        <v>0</v>
      </c>
      <c r="AG75" s="61">
        <f>IF(E75="west", IF(C75="Central",D75*'Connecting shares (%)'!$M$16*(L75+N75+P75)/(F75+H75+J75+L75+N75+P75),0),0)</f>
        <v>0</v>
      </c>
      <c r="AH75" s="1">
        <f>IF(E75="West", IF(C75="Decentral",('Connecting shares (%)'!$F$17/100*L75+'Connecting shares (%)'!$G$17/100*N75+'Connecting shares (%)'!$H$17/100*P75)/1000000,0),0)</f>
        <v>0</v>
      </c>
      <c r="AI75" s="61">
        <f>IF(E75="west", IF(C75="Decentral",D75*'Connecting shares (%)'!$M$16*(L75+N75+P75)/(F75+H75+J75+L75+N75+P75),0),0)</f>
        <v>0</v>
      </c>
      <c r="AK75" s="1">
        <f t="shared" si="8"/>
        <v>0</v>
      </c>
      <c r="AL75" s="1">
        <f t="shared" si="9"/>
        <v>0</v>
      </c>
      <c r="AM75" s="1">
        <f t="shared" si="10"/>
        <v>0</v>
      </c>
      <c r="AN75" s="1">
        <f t="shared" si="11"/>
        <v>0</v>
      </c>
      <c r="AO75" s="1">
        <f t="shared" si="12"/>
        <v>0</v>
      </c>
      <c r="AP75" s="1">
        <f t="shared" si="13"/>
        <v>0</v>
      </c>
      <c r="AQ75" s="1">
        <f t="shared" si="14"/>
        <v>0.29257184999999897</v>
      </c>
      <c r="AR75" s="1">
        <f t="shared" si="15"/>
        <v>22.508888532485798</v>
      </c>
    </row>
    <row r="76" spans="1:44">
      <c r="A76" s="1">
        <v>75</v>
      </c>
      <c r="B76" s="1" t="s">
        <v>523</v>
      </c>
      <c r="C76" s="1" t="s">
        <v>19</v>
      </c>
      <c r="D76" s="1">
        <v>1.7041383402837</v>
      </c>
      <c r="E76" s="1" t="s">
        <v>21</v>
      </c>
      <c r="F76" s="1">
        <v>1190165.3399999901</v>
      </c>
      <c r="G76" s="1">
        <v>71</v>
      </c>
      <c r="H76" s="1">
        <v>0</v>
      </c>
      <c r="I76" s="1">
        <v>0</v>
      </c>
      <c r="J76" s="1">
        <v>0</v>
      </c>
      <c r="K76" s="1">
        <v>0</v>
      </c>
      <c r="L76" s="1">
        <v>69170.16</v>
      </c>
      <c r="M76" s="1">
        <v>2</v>
      </c>
      <c r="N76" s="1">
        <v>84319.619999999893</v>
      </c>
      <c r="O76" s="1">
        <v>1</v>
      </c>
      <c r="P76" s="1">
        <v>0</v>
      </c>
      <c r="Q76" s="1">
        <v>0</v>
      </c>
      <c r="R76" s="1">
        <v>20453.246831369499</v>
      </c>
      <c r="S76" s="1">
        <v>1704138.3402837</v>
      </c>
      <c r="T76" s="59">
        <f>IF(E76="East", IF(C76="Central",('Connecting shares (%)'!$F$3/100*F76+'Connecting shares (%)'!$G$3/100*H76+'Connecting shares (%)'!$H$3/100*J76)/1000000,0),0)</f>
        <v>0</v>
      </c>
      <c r="U76" s="59">
        <f>IF(E76="East", IF(C76="Central",D76*'Connecting shares (%)'!$M$16*(F76+H76+J76)/(F76+H76+J76+L76+N76+P76),0),0)</f>
        <v>0</v>
      </c>
      <c r="V76" s="59">
        <f>IF(E76="East", IF(C76="Decentral",('Connecting shares (%)'!$F$7/100*F76+'Connecting shares (%)'!$G$7/100*H76+'Connecting shares (%)'!$H$7/100*J76)/1000000,0),0)</f>
        <v>0</v>
      </c>
      <c r="W76" s="61">
        <f>IF(E76="East", IF(C76="Decentral",D76*'Connecting shares (%)'!$M$16*(F76+H76+J76)/(F76+H76+J76+L76+N76+P76),0),0)</f>
        <v>0</v>
      </c>
      <c r="X76" s="59">
        <f>IF(E76="East", IF(C76="Central",('Connecting shares (%)'!$F$5/100*L76+'Connecting shares (%)'!$G$5/100*N76+'Connecting shares (%)'!$H$5/100*P76)/1000000,0),0)</f>
        <v>0</v>
      </c>
      <c r="Y76" s="61">
        <f>IF(E76="East", IF(C76="Central",D76*'Connecting shares (%)'!$M$16*(L76+N76+P76)/(F76+H76+J76+L76+N76+P76),0),0)</f>
        <v>0</v>
      </c>
      <c r="Z76" s="1">
        <f>IF(E76="East", IF(C76="Decentral",('Connecting shares (%)'!$F$9/100*L76+'Connecting shares (%)'!$G$9/100*N76+'Connecting shares (%)'!$H$9/100*P76)/1000000,0),0)</f>
        <v>0</v>
      </c>
      <c r="AA76" s="61">
        <f>IF(E76="East", IF(C76="Decentral",D76*'Connecting shares (%)'!$M$16*(L76+N76+P76)/(F76+H76+J76+L76+N76+P76),0),0)</f>
        <v>0</v>
      </c>
      <c r="AB76" s="59">
        <f>IF(E76="West", IF(C76="Central",('Connecting shares (%)'!$F$11/100*F76+'Connecting shares (%)'!$G$11/100*H76+'Connecting shares (%)'!$H$11/100*J76)/1000000,0),0)</f>
        <v>0</v>
      </c>
      <c r="AC76" s="62">
        <f>IF(E76="west", IF(C76="Central",D76*'Connecting shares (%)'!$M$16*(F76+H76+J76)/(F76+H76+J76+L76+N76+P76),0),0)</f>
        <v>0</v>
      </c>
      <c r="AD76" s="59">
        <f>IF(E76="West", IF(C76="Decentral",('Connecting shares (%)'!$F$15/100*F76+'Connecting shares (%)'!$G$15/100*H76+'Connecting shares (%)'!$H$15/100*J76)/1000000,0),0)</f>
        <v>1.1901653399999901</v>
      </c>
      <c r="AE76" s="61">
        <f>IF(E76="west", IF(C76="Decentral",D76*'Connecting shares (%)'!$M$16*(F76+H76+J76)/(F76+H76+J76+L76+N76+P76),0),0)</f>
        <v>30.189389479210764</v>
      </c>
      <c r="AF76" s="59">
        <f>IF(E76="West", IF(C76="Central",('Connecting shares (%)'!$F$13/100*L76+'Connecting shares (%)'!$G$13/100*N76+'Connecting shares (%)'!$H$13/100*P76)/1000000,0),0)</f>
        <v>0</v>
      </c>
      <c r="AG76" s="61">
        <f>IF(E76="west", IF(C76="Central",D76*'Connecting shares (%)'!$M$16*(L76+N76+P76)/(F76+H76+J76+L76+N76+P76),0),0)</f>
        <v>0</v>
      </c>
      <c r="AH76" s="1">
        <f>IF(E76="West", IF(C76="Decentral",('Connecting shares (%)'!$F$17/100*L76+'Connecting shares (%)'!$G$17/100*N76+'Connecting shares (%)'!$H$17/100*P76)/1000000,0),0)</f>
        <v>0.15348977999999991</v>
      </c>
      <c r="AI76" s="61">
        <f>IF(E76="west", IF(C76="Decentral",D76*'Connecting shares (%)'!$M$16*(L76+N76+P76)/(F76+H76+J76+L76+N76+P76),0),0)</f>
        <v>3.8933773264632379</v>
      </c>
      <c r="AK76" s="1">
        <f t="shared" si="8"/>
        <v>0</v>
      </c>
      <c r="AL76" s="1">
        <f t="shared" si="9"/>
        <v>0</v>
      </c>
      <c r="AM76" s="1">
        <f t="shared" si="10"/>
        <v>0</v>
      </c>
      <c r="AN76" s="1">
        <f t="shared" si="11"/>
        <v>0</v>
      </c>
      <c r="AO76" s="1">
        <f t="shared" si="12"/>
        <v>0</v>
      </c>
      <c r="AP76" s="1">
        <f t="shared" si="13"/>
        <v>0</v>
      </c>
      <c r="AQ76" s="1">
        <f t="shared" si="14"/>
        <v>1.34365511999999</v>
      </c>
      <c r="AR76" s="1">
        <f t="shared" si="15"/>
        <v>34.082766805673998</v>
      </c>
    </row>
    <row r="77" spans="1:44">
      <c r="A77" s="1">
        <v>76</v>
      </c>
      <c r="B77" s="1" t="s">
        <v>290</v>
      </c>
      <c r="C77" s="1" t="s">
        <v>19</v>
      </c>
      <c r="D77" s="1">
        <v>0.55289183223818295</v>
      </c>
      <c r="E77" s="1" t="s">
        <v>21</v>
      </c>
      <c r="F77" s="1">
        <v>1436002.46</v>
      </c>
      <c r="G77" s="1">
        <v>85</v>
      </c>
      <c r="H77" s="1">
        <v>0</v>
      </c>
      <c r="I77" s="1">
        <v>0</v>
      </c>
      <c r="J77" s="1">
        <v>0</v>
      </c>
      <c r="K77" s="1">
        <v>0</v>
      </c>
      <c r="L77" s="1">
        <v>0</v>
      </c>
      <c r="M77" s="1">
        <v>0</v>
      </c>
      <c r="N77" s="1">
        <v>0</v>
      </c>
      <c r="O77" s="1">
        <v>0</v>
      </c>
      <c r="P77" s="1">
        <v>0</v>
      </c>
      <c r="Q77" s="1">
        <v>0</v>
      </c>
      <c r="R77" s="1">
        <v>12788.9427906685</v>
      </c>
      <c r="S77" s="1">
        <v>552891.83223818301</v>
      </c>
      <c r="T77" s="59">
        <f>IF(E77="East", IF(C77="Central",('Connecting shares (%)'!$F$3/100*F77+'Connecting shares (%)'!$G$3/100*H77+'Connecting shares (%)'!$H$3/100*J77)/1000000,0),0)</f>
        <v>0</v>
      </c>
      <c r="U77" s="59">
        <f>IF(E77="East", IF(C77="Central",D77*'Connecting shares (%)'!$M$16*(F77+H77+J77)/(F77+H77+J77+L77+N77+P77),0),0)</f>
        <v>0</v>
      </c>
      <c r="V77" s="59">
        <f>IF(E77="East", IF(C77="Decentral",('Connecting shares (%)'!$F$7/100*F77+'Connecting shares (%)'!$G$7/100*H77+'Connecting shares (%)'!$H$7/100*J77)/1000000,0),0)</f>
        <v>0</v>
      </c>
      <c r="W77" s="61">
        <f>IF(E77="East", IF(C77="Decentral",D77*'Connecting shares (%)'!$M$16*(F77+H77+J77)/(F77+H77+J77+L77+N77+P77),0),0)</f>
        <v>0</v>
      </c>
      <c r="X77" s="59">
        <f>IF(E77="East", IF(C77="Central",('Connecting shares (%)'!$F$5/100*L77+'Connecting shares (%)'!$G$5/100*N77+'Connecting shares (%)'!$H$5/100*P77)/1000000,0),0)</f>
        <v>0</v>
      </c>
      <c r="Y77" s="61">
        <f>IF(E77="East", IF(C77="Central",D77*'Connecting shares (%)'!$M$16*(L77+N77+P77)/(F77+H77+J77+L77+N77+P77),0),0)</f>
        <v>0</v>
      </c>
      <c r="Z77" s="1">
        <f>IF(E77="East", IF(C77="Decentral",('Connecting shares (%)'!$F$9/100*L77+'Connecting shares (%)'!$G$9/100*N77+'Connecting shares (%)'!$H$9/100*P77)/1000000,0),0)</f>
        <v>0</v>
      </c>
      <c r="AA77" s="61">
        <f>IF(E77="East", IF(C77="Decentral",D77*'Connecting shares (%)'!$M$16*(L77+N77+P77)/(F77+H77+J77+L77+N77+P77),0),0)</f>
        <v>0</v>
      </c>
      <c r="AB77" s="59">
        <f>IF(E77="West", IF(C77="Central",('Connecting shares (%)'!$F$11/100*F77+'Connecting shares (%)'!$G$11/100*H77+'Connecting shares (%)'!$H$11/100*J77)/1000000,0),0)</f>
        <v>0</v>
      </c>
      <c r="AC77" s="62">
        <f>IF(E77="west", IF(C77="Central",D77*'Connecting shares (%)'!$M$16*(F77+H77+J77)/(F77+H77+J77+L77+N77+P77),0),0)</f>
        <v>0</v>
      </c>
      <c r="AD77" s="59">
        <f>IF(E77="West", IF(C77="Decentral",('Connecting shares (%)'!$F$15/100*F77+'Connecting shares (%)'!$G$15/100*H77+'Connecting shares (%)'!$H$15/100*J77)/1000000,0),0)</f>
        <v>1.4360024599999999</v>
      </c>
      <c r="AE77" s="61">
        <f>IF(E77="west", IF(C77="Decentral",D77*'Connecting shares (%)'!$M$16*(F77+H77+J77)/(F77+H77+J77+L77+N77+P77),0),0)</f>
        <v>11.057836644763659</v>
      </c>
      <c r="AF77" s="59">
        <f>IF(E77="West", IF(C77="Central",('Connecting shares (%)'!$F$13/100*L77+'Connecting shares (%)'!$G$13/100*N77+'Connecting shares (%)'!$H$13/100*P77)/1000000,0),0)</f>
        <v>0</v>
      </c>
      <c r="AG77" s="61">
        <f>IF(E77="west", IF(C77="Central",D77*'Connecting shares (%)'!$M$16*(L77+N77+P77)/(F77+H77+J77+L77+N77+P77),0),0)</f>
        <v>0</v>
      </c>
      <c r="AH77" s="1">
        <f>IF(E77="West", IF(C77="Decentral",('Connecting shares (%)'!$F$17/100*L77+'Connecting shares (%)'!$G$17/100*N77+'Connecting shares (%)'!$H$17/100*P77)/1000000,0),0)</f>
        <v>0</v>
      </c>
      <c r="AI77" s="61">
        <f>IF(E77="west", IF(C77="Decentral",D77*'Connecting shares (%)'!$M$16*(L77+N77+P77)/(F77+H77+J77+L77+N77+P77),0),0)</f>
        <v>0</v>
      </c>
      <c r="AK77" s="1">
        <f t="shared" si="8"/>
        <v>0</v>
      </c>
      <c r="AL77" s="1">
        <f t="shared" si="9"/>
        <v>0</v>
      </c>
      <c r="AM77" s="1">
        <f t="shared" si="10"/>
        <v>0</v>
      </c>
      <c r="AN77" s="1">
        <f t="shared" si="11"/>
        <v>0</v>
      </c>
      <c r="AO77" s="1">
        <f t="shared" si="12"/>
        <v>0</v>
      </c>
      <c r="AP77" s="1">
        <f t="shared" si="13"/>
        <v>0</v>
      </c>
      <c r="AQ77" s="1">
        <f t="shared" si="14"/>
        <v>1.4360024599999999</v>
      </c>
      <c r="AR77" s="1">
        <f t="shared" si="15"/>
        <v>11.057836644763659</v>
      </c>
    </row>
    <row r="78" spans="1:44">
      <c r="A78" s="1">
        <v>77</v>
      </c>
      <c r="B78" s="1" t="s">
        <v>461</v>
      </c>
      <c r="C78" s="1" t="s">
        <v>20</v>
      </c>
      <c r="D78" s="1">
        <v>0.24767250413966799</v>
      </c>
      <c r="E78" s="1" t="s">
        <v>21</v>
      </c>
      <c r="F78" s="1">
        <v>101591.26</v>
      </c>
      <c r="G78" s="1">
        <v>6</v>
      </c>
      <c r="H78" s="1">
        <v>0</v>
      </c>
      <c r="I78" s="1">
        <v>0</v>
      </c>
      <c r="J78" s="1">
        <v>0</v>
      </c>
      <c r="K78" s="1">
        <v>0</v>
      </c>
      <c r="L78" s="1">
        <v>0</v>
      </c>
      <c r="M78" s="1">
        <v>0</v>
      </c>
      <c r="N78" s="1">
        <v>0</v>
      </c>
      <c r="O78" s="1">
        <v>0</v>
      </c>
      <c r="P78" s="1">
        <v>0</v>
      </c>
      <c r="Q78" s="1">
        <v>0</v>
      </c>
      <c r="R78" s="1">
        <v>12438.847756769601</v>
      </c>
      <c r="S78" s="1">
        <v>247672.504139667</v>
      </c>
      <c r="T78" s="59">
        <f>IF(E78="East", IF(C78="Central",('Connecting shares (%)'!$F$3/100*F78+'Connecting shares (%)'!$G$3/100*H78+'Connecting shares (%)'!$H$3/100*J78)/1000000,0),0)</f>
        <v>0</v>
      </c>
      <c r="U78" s="59">
        <f>IF(E78="East", IF(C78="Central",D78*'Connecting shares (%)'!$M$16*(F78+H78+J78)/(F78+H78+J78+L78+N78+P78),0),0)</f>
        <v>0</v>
      </c>
      <c r="V78" s="59">
        <f>IF(E78="East", IF(C78="Decentral",('Connecting shares (%)'!$F$7/100*F78+'Connecting shares (%)'!$G$7/100*H78+'Connecting shares (%)'!$H$7/100*J78)/1000000,0),0)</f>
        <v>0</v>
      </c>
      <c r="W78" s="61">
        <f>IF(E78="East", IF(C78="Decentral",D78*'Connecting shares (%)'!$M$16*(F78+H78+J78)/(F78+H78+J78+L78+N78+P78),0),0)</f>
        <v>0</v>
      </c>
      <c r="X78" s="59">
        <f>IF(E78="East", IF(C78="Central",('Connecting shares (%)'!$F$5/100*L78+'Connecting shares (%)'!$G$5/100*N78+'Connecting shares (%)'!$H$5/100*P78)/1000000,0),0)</f>
        <v>0</v>
      </c>
      <c r="Y78" s="61">
        <f>IF(E78="East", IF(C78="Central",D78*'Connecting shares (%)'!$M$16*(L78+N78+P78)/(F78+H78+J78+L78+N78+P78),0),0)</f>
        <v>0</v>
      </c>
      <c r="Z78" s="1">
        <f>IF(E78="East", IF(C78="Decentral",('Connecting shares (%)'!$F$9/100*L78+'Connecting shares (%)'!$G$9/100*N78+'Connecting shares (%)'!$H$9/100*P78)/1000000,0),0)</f>
        <v>0</v>
      </c>
      <c r="AA78" s="61">
        <f>IF(E78="East", IF(C78="Decentral",D78*'Connecting shares (%)'!$M$16*(L78+N78+P78)/(F78+H78+J78+L78+N78+P78),0),0)</f>
        <v>0</v>
      </c>
      <c r="AB78" s="59">
        <f>IF(E78="West", IF(C78="Central",('Connecting shares (%)'!$F$11/100*F78+'Connecting shares (%)'!$G$11/100*H78+'Connecting shares (%)'!$H$11/100*J78)/1000000,0),0)</f>
        <v>0.10159125999999999</v>
      </c>
      <c r="AC78" s="62">
        <f>IF(E78="west", IF(C78="Central",D78*'Connecting shares (%)'!$M$16*(F78+H78+J78)/(F78+H78+J78+L78+N78+P78),0),0)</f>
        <v>4.9534500827933599</v>
      </c>
      <c r="AD78" s="59">
        <f>IF(E78="West", IF(C78="Decentral",('Connecting shares (%)'!$F$15/100*F78+'Connecting shares (%)'!$G$15/100*H78+'Connecting shares (%)'!$H$15/100*J78)/1000000,0),0)</f>
        <v>0</v>
      </c>
      <c r="AE78" s="61">
        <f>IF(E78="west", IF(C78="Decentral",D78*'Connecting shares (%)'!$M$16*(F78+H78+J78)/(F78+H78+J78+L78+N78+P78),0),0)</f>
        <v>0</v>
      </c>
      <c r="AF78" s="59">
        <f>IF(E78="West", IF(C78="Central",('Connecting shares (%)'!$F$13/100*L78+'Connecting shares (%)'!$G$13/100*N78+'Connecting shares (%)'!$H$13/100*P78)/1000000,0),0)</f>
        <v>0</v>
      </c>
      <c r="AG78" s="61">
        <f>IF(E78="west", IF(C78="Central",D78*'Connecting shares (%)'!$M$16*(L78+N78+P78)/(F78+H78+J78+L78+N78+P78),0),0)</f>
        <v>0</v>
      </c>
      <c r="AH78" s="1">
        <f>IF(E78="West", IF(C78="Decentral",('Connecting shares (%)'!$F$17/100*L78+'Connecting shares (%)'!$G$17/100*N78+'Connecting shares (%)'!$H$17/100*P78)/1000000,0),0)</f>
        <v>0</v>
      </c>
      <c r="AI78" s="61">
        <f>IF(E78="west", IF(C78="Decentral",D78*'Connecting shares (%)'!$M$16*(L78+N78+P78)/(F78+H78+J78+L78+N78+P78),0),0)</f>
        <v>0</v>
      </c>
      <c r="AK78" s="1">
        <f t="shared" si="8"/>
        <v>0</v>
      </c>
      <c r="AL78" s="1">
        <f t="shared" si="9"/>
        <v>0</v>
      </c>
      <c r="AM78" s="1">
        <f t="shared" si="10"/>
        <v>0</v>
      </c>
      <c r="AN78" s="1">
        <f t="shared" si="11"/>
        <v>0</v>
      </c>
      <c r="AO78" s="1">
        <f t="shared" si="12"/>
        <v>0.10159125999999999</v>
      </c>
      <c r="AP78" s="1">
        <f t="shared" si="13"/>
        <v>4.9534500827933599</v>
      </c>
      <c r="AQ78" s="1">
        <f t="shared" si="14"/>
        <v>0</v>
      </c>
      <c r="AR78" s="1">
        <f t="shared" si="15"/>
        <v>0</v>
      </c>
    </row>
    <row r="79" spans="1:44">
      <c r="A79" s="1">
        <v>78</v>
      </c>
      <c r="B79" s="1" t="s">
        <v>407</v>
      </c>
      <c r="C79" s="1" t="s">
        <v>20</v>
      </c>
      <c r="D79" s="1">
        <v>8.9041533530266004E-2</v>
      </c>
      <c r="E79" s="1" t="s">
        <v>21</v>
      </c>
      <c r="F79" s="1">
        <v>128815.2</v>
      </c>
      <c r="G79" s="1">
        <v>8</v>
      </c>
      <c r="H79" s="1">
        <v>0</v>
      </c>
      <c r="I79" s="1">
        <v>0</v>
      </c>
      <c r="J79" s="1">
        <v>0</v>
      </c>
      <c r="K79" s="1">
        <v>0</v>
      </c>
      <c r="L79" s="1">
        <v>0</v>
      </c>
      <c r="M79" s="1">
        <v>0</v>
      </c>
      <c r="N79" s="1">
        <v>0</v>
      </c>
      <c r="O79" s="1">
        <v>0</v>
      </c>
      <c r="P79" s="1">
        <v>0</v>
      </c>
      <c r="Q79" s="1">
        <v>0</v>
      </c>
      <c r="R79" s="1">
        <v>3638.8286885225398</v>
      </c>
      <c r="S79" s="1">
        <v>89041.533530265602</v>
      </c>
      <c r="T79" s="59">
        <f>IF(E79="East", IF(C79="Central",('Connecting shares (%)'!$F$3/100*F79+'Connecting shares (%)'!$G$3/100*H79+'Connecting shares (%)'!$H$3/100*J79)/1000000,0),0)</f>
        <v>0</v>
      </c>
      <c r="U79" s="59">
        <f>IF(E79="East", IF(C79="Central",D79*'Connecting shares (%)'!$M$16*(F79+H79+J79)/(F79+H79+J79+L79+N79+P79),0),0)</f>
        <v>0</v>
      </c>
      <c r="V79" s="59">
        <f>IF(E79="East", IF(C79="Decentral",('Connecting shares (%)'!$F$7/100*F79+'Connecting shares (%)'!$G$7/100*H79+'Connecting shares (%)'!$H$7/100*J79)/1000000,0),0)</f>
        <v>0</v>
      </c>
      <c r="W79" s="61">
        <f>IF(E79="East", IF(C79="Decentral",D79*'Connecting shares (%)'!$M$16*(F79+H79+J79)/(F79+H79+J79+L79+N79+P79),0),0)</f>
        <v>0</v>
      </c>
      <c r="X79" s="59">
        <f>IF(E79="East", IF(C79="Central",('Connecting shares (%)'!$F$5/100*L79+'Connecting shares (%)'!$G$5/100*N79+'Connecting shares (%)'!$H$5/100*P79)/1000000,0),0)</f>
        <v>0</v>
      </c>
      <c r="Y79" s="61">
        <f>IF(E79="East", IF(C79="Central",D79*'Connecting shares (%)'!$M$16*(L79+N79+P79)/(F79+H79+J79+L79+N79+P79),0),0)</f>
        <v>0</v>
      </c>
      <c r="Z79" s="1">
        <f>IF(E79="East", IF(C79="Decentral",('Connecting shares (%)'!$F$9/100*L79+'Connecting shares (%)'!$G$9/100*N79+'Connecting shares (%)'!$H$9/100*P79)/1000000,0),0)</f>
        <v>0</v>
      </c>
      <c r="AA79" s="61">
        <f>IF(E79="East", IF(C79="Decentral",D79*'Connecting shares (%)'!$M$16*(L79+N79+P79)/(F79+H79+J79+L79+N79+P79),0),0)</f>
        <v>0</v>
      </c>
      <c r="AB79" s="59">
        <f>IF(E79="West", IF(C79="Central",('Connecting shares (%)'!$F$11/100*F79+'Connecting shares (%)'!$G$11/100*H79+'Connecting shares (%)'!$H$11/100*J79)/1000000,0),0)</f>
        <v>0.12881519999999999</v>
      </c>
      <c r="AC79" s="62">
        <f>IF(E79="west", IF(C79="Central",D79*'Connecting shares (%)'!$M$16*(F79+H79+J79)/(F79+H79+J79+L79+N79+P79),0),0)</f>
        <v>1.7808306706053201</v>
      </c>
      <c r="AD79" s="59">
        <f>IF(E79="West", IF(C79="Decentral",('Connecting shares (%)'!$F$15/100*F79+'Connecting shares (%)'!$G$15/100*H79+'Connecting shares (%)'!$H$15/100*J79)/1000000,0),0)</f>
        <v>0</v>
      </c>
      <c r="AE79" s="61">
        <f>IF(E79="west", IF(C79="Decentral",D79*'Connecting shares (%)'!$M$16*(F79+H79+J79)/(F79+H79+J79+L79+N79+P79),0),0)</f>
        <v>0</v>
      </c>
      <c r="AF79" s="59">
        <f>IF(E79="West", IF(C79="Central",('Connecting shares (%)'!$F$13/100*L79+'Connecting shares (%)'!$G$13/100*N79+'Connecting shares (%)'!$H$13/100*P79)/1000000,0),0)</f>
        <v>0</v>
      </c>
      <c r="AG79" s="61">
        <f>IF(E79="west", IF(C79="Central",D79*'Connecting shares (%)'!$M$16*(L79+N79+P79)/(F79+H79+J79+L79+N79+P79),0),0)</f>
        <v>0</v>
      </c>
      <c r="AH79" s="1">
        <f>IF(E79="West", IF(C79="Decentral",('Connecting shares (%)'!$F$17/100*L79+'Connecting shares (%)'!$G$17/100*N79+'Connecting shares (%)'!$H$17/100*P79)/1000000,0),0)</f>
        <v>0</v>
      </c>
      <c r="AI79" s="61">
        <f>IF(E79="west", IF(C79="Decentral",D79*'Connecting shares (%)'!$M$16*(L79+N79+P79)/(F79+H79+J79+L79+N79+P79),0),0)</f>
        <v>0</v>
      </c>
      <c r="AK79" s="1">
        <f t="shared" si="8"/>
        <v>0</v>
      </c>
      <c r="AL79" s="1">
        <f t="shared" si="9"/>
        <v>0</v>
      </c>
      <c r="AM79" s="1">
        <f t="shared" si="10"/>
        <v>0</v>
      </c>
      <c r="AN79" s="1">
        <f t="shared" si="11"/>
        <v>0</v>
      </c>
      <c r="AO79" s="1">
        <f t="shared" si="12"/>
        <v>0.12881519999999999</v>
      </c>
      <c r="AP79" s="1">
        <f t="shared" si="13"/>
        <v>1.7808306706053201</v>
      </c>
      <c r="AQ79" s="1">
        <f t="shared" si="14"/>
        <v>0</v>
      </c>
      <c r="AR79" s="1">
        <f t="shared" si="15"/>
        <v>0</v>
      </c>
    </row>
    <row r="80" spans="1:44">
      <c r="A80" s="1">
        <v>79</v>
      </c>
      <c r="B80" s="1" t="s">
        <v>754</v>
      </c>
      <c r="C80" s="1" t="s">
        <v>20</v>
      </c>
      <c r="D80" s="1">
        <v>4.2351619486163998E-2</v>
      </c>
      <c r="E80" s="1" t="s">
        <v>21</v>
      </c>
      <c r="F80" s="1">
        <v>31840.48</v>
      </c>
      <c r="G80" s="1">
        <v>1</v>
      </c>
      <c r="H80" s="1">
        <v>0</v>
      </c>
      <c r="I80" s="1">
        <v>0</v>
      </c>
      <c r="J80" s="1">
        <v>0</v>
      </c>
      <c r="K80" s="1">
        <v>0</v>
      </c>
      <c r="L80" s="1">
        <v>0</v>
      </c>
      <c r="M80" s="1">
        <v>0</v>
      </c>
      <c r="N80" s="1">
        <v>0</v>
      </c>
      <c r="O80" s="1">
        <v>0</v>
      </c>
      <c r="P80" s="1">
        <v>0</v>
      </c>
      <c r="Q80" s="1">
        <v>0</v>
      </c>
      <c r="R80" s="1">
        <v>1950.57154498266</v>
      </c>
      <c r="S80" s="1">
        <v>42351.619486164003</v>
      </c>
      <c r="T80" s="59">
        <f>IF(E80="East", IF(C80="Central",('Connecting shares (%)'!$F$3/100*F80+'Connecting shares (%)'!$G$3/100*H80+'Connecting shares (%)'!$H$3/100*J80)/1000000,0),0)</f>
        <v>0</v>
      </c>
      <c r="U80" s="59">
        <f>IF(E80="East", IF(C80="Central",D80*'Connecting shares (%)'!$M$16*(F80+H80+J80)/(F80+H80+J80+L80+N80+P80),0),0)</f>
        <v>0</v>
      </c>
      <c r="V80" s="59">
        <f>IF(E80="East", IF(C80="Decentral",('Connecting shares (%)'!$F$7/100*F80+'Connecting shares (%)'!$G$7/100*H80+'Connecting shares (%)'!$H$7/100*J80)/1000000,0),0)</f>
        <v>0</v>
      </c>
      <c r="W80" s="61">
        <f>IF(E80="East", IF(C80="Decentral",D80*'Connecting shares (%)'!$M$16*(F80+H80+J80)/(F80+H80+J80+L80+N80+P80),0),0)</f>
        <v>0</v>
      </c>
      <c r="X80" s="59">
        <f>IF(E80="East", IF(C80="Central",('Connecting shares (%)'!$F$5/100*L80+'Connecting shares (%)'!$G$5/100*N80+'Connecting shares (%)'!$H$5/100*P80)/1000000,0),0)</f>
        <v>0</v>
      </c>
      <c r="Y80" s="61">
        <f>IF(E80="East", IF(C80="Central",D80*'Connecting shares (%)'!$M$16*(L80+N80+P80)/(F80+H80+J80+L80+N80+P80),0),0)</f>
        <v>0</v>
      </c>
      <c r="Z80" s="1">
        <f>IF(E80="East", IF(C80="Decentral",('Connecting shares (%)'!$F$9/100*L80+'Connecting shares (%)'!$G$9/100*N80+'Connecting shares (%)'!$H$9/100*P80)/1000000,0),0)</f>
        <v>0</v>
      </c>
      <c r="AA80" s="61">
        <f>IF(E80="East", IF(C80="Decentral",D80*'Connecting shares (%)'!$M$16*(L80+N80+P80)/(F80+H80+J80+L80+N80+P80),0),0)</f>
        <v>0</v>
      </c>
      <c r="AB80" s="59">
        <f>IF(E80="West", IF(C80="Central",('Connecting shares (%)'!$F$11/100*F80+'Connecting shares (%)'!$G$11/100*H80+'Connecting shares (%)'!$H$11/100*J80)/1000000,0),0)</f>
        <v>3.1840479999999997E-2</v>
      </c>
      <c r="AC80" s="62">
        <f>IF(E80="west", IF(C80="Central",D80*'Connecting shares (%)'!$M$16*(F80+H80+J80)/(F80+H80+J80+L80+N80+P80),0),0)</f>
        <v>0.84703238972327999</v>
      </c>
      <c r="AD80" s="59">
        <f>IF(E80="West", IF(C80="Decentral",('Connecting shares (%)'!$F$15/100*F80+'Connecting shares (%)'!$G$15/100*H80+'Connecting shares (%)'!$H$15/100*J80)/1000000,0),0)</f>
        <v>0</v>
      </c>
      <c r="AE80" s="61">
        <f>IF(E80="west", IF(C80="Decentral",D80*'Connecting shares (%)'!$M$16*(F80+H80+J80)/(F80+H80+J80+L80+N80+P80),0),0)</f>
        <v>0</v>
      </c>
      <c r="AF80" s="59">
        <f>IF(E80="West", IF(C80="Central",('Connecting shares (%)'!$F$13/100*L80+'Connecting shares (%)'!$G$13/100*N80+'Connecting shares (%)'!$H$13/100*P80)/1000000,0),0)</f>
        <v>0</v>
      </c>
      <c r="AG80" s="61">
        <f>IF(E80="west", IF(C80="Central",D80*'Connecting shares (%)'!$M$16*(L80+N80+P80)/(F80+H80+J80+L80+N80+P80),0),0)</f>
        <v>0</v>
      </c>
      <c r="AH80" s="1">
        <f>IF(E80="West", IF(C80="Decentral",('Connecting shares (%)'!$F$17/100*L80+'Connecting shares (%)'!$G$17/100*N80+'Connecting shares (%)'!$H$17/100*P80)/1000000,0),0)</f>
        <v>0</v>
      </c>
      <c r="AI80" s="61">
        <f>IF(E80="west", IF(C80="Decentral",D80*'Connecting shares (%)'!$M$16*(L80+N80+P80)/(F80+H80+J80+L80+N80+P80),0),0)</f>
        <v>0</v>
      </c>
      <c r="AK80" s="1">
        <f t="shared" si="8"/>
        <v>0</v>
      </c>
      <c r="AL80" s="1">
        <f t="shared" si="9"/>
        <v>0</v>
      </c>
      <c r="AM80" s="1">
        <f t="shared" si="10"/>
        <v>0</v>
      </c>
      <c r="AN80" s="1">
        <f t="shared" si="11"/>
        <v>0</v>
      </c>
      <c r="AO80" s="1">
        <f t="shared" si="12"/>
        <v>3.1840479999999997E-2</v>
      </c>
      <c r="AP80" s="1">
        <f t="shared" si="13"/>
        <v>0.84703238972327999</v>
      </c>
      <c r="AQ80" s="1">
        <f t="shared" si="14"/>
        <v>0</v>
      </c>
      <c r="AR80" s="1">
        <f t="shared" si="15"/>
        <v>0</v>
      </c>
    </row>
    <row r="81" spans="1:44">
      <c r="A81" s="1">
        <v>80</v>
      </c>
      <c r="B81" s="1" t="s">
        <v>127</v>
      </c>
      <c r="C81" s="1" t="s">
        <v>19</v>
      </c>
      <c r="D81" s="1">
        <v>0.45825632844998099</v>
      </c>
      <c r="E81" s="1" t="s">
        <v>22</v>
      </c>
      <c r="F81" s="1">
        <v>1372683.1799999899</v>
      </c>
      <c r="G81" s="1">
        <v>94</v>
      </c>
      <c r="H81" s="1">
        <v>212295.87</v>
      </c>
      <c r="I81" s="1">
        <v>3</v>
      </c>
      <c r="J81" s="1">
        <v>0</v>
      </c>
      <c r="K81" s="1">
        <v>0</v>
      </c>
      <c r="L81" s="1">
        <v>196733.62</v>
      </c>
      <c r="M81" s="1">
        <v>20</v>
      </c>
      <c r="N81" s="1">
        <v>0</v>
      </c>
      <c r="O81" s="1">
        <v>0</v>
      </c>
      <c r="P81" s="1">
        <v>0</v>
      </c>
      <c r="Q81" s="1">
        <v>0</v>
      </c>
      <c r="R81" s="1">
        <v>3739.0090478124498</v>
      </c>
      <c r="S81" s="1">
        <v>458256.32844998001</v>
      </c>
      <c r="T81" s="59">
        <f>IF(E81="East", IF(C81="Central",('Connecting shares (%)'!$F$3/100*F81+'Connecting shares (%)'!$G$3/100*H81+'Connecting shares (%)'!$H$3/100*J81)/1000000,0),0)</f>
        <v>0</v>
      </c>
      <c r="U81" s="59">
        <f>IF(E81="East", IF(C81="Central",D81*'Connecting shares (%)'!$M$16*(F81+H81+J81)/(F81+H81+J81+L81+N81+P81),0),0)</f>
        <v>0</v>
      </c>
      <c r="V81" s="59">
        <f>IF(E81="East", IF(C81="Decentral",('Connecting shares (%)'!$F$7/100*F81+'Connecting shares (%)'!$G$7/100*H81+'Connecting shares (%)'!$H$7/100*J81)/1000000,0),0)</f>
        <v>1.5849790499999901</v>
      </c>
      <c r="W81" s="61">
        <f>IF(E81="East", IF(C81="Decentral",D81*'Connecting shares (%)'!$M$16*(F81+H81+J81)/(F81+H81+J81+L81+N81+P81),0),0)</f>
        <v>8.153129203746845</v>
      </c>
      <c r="X81" s="59">
        <f>IF(E81="East", IF(C81="Central",('Connecting shares (%)'!$F$5/100*L81+'Connecting shares (%)'!$G$5/100*N81+'Connecting shares (%)'!$H$5/100*P81)/1000000,0),0)</f>
        <v>0</v>
      </c>
      <c r="Y81" s="61">
        <f>IF(E81="East", IF(C81="Central",D81*'Connecting shares (%)'!$M$16*(L81+N81+P81)/(F81+H81+J81+L81+N81+P81),0),0)</f>
        <v>0</v>
      </c>
      <c r="Z81" s="1">
        <f>IF(E81="East", IF(C81="Decentral",('Connecting shares (%)'!$F$9/100*L81+'Connecting shares (%)'!$G$9/100*N81+'Connecting shares (%)'!$H$9/100*P81)/1000000,0),0)</f>
        <v>0.19673362</v>
      </c>
      <c r="AA81" s="61">
        <f>IF(E81="East", IF(C81="Decentral",D81*'Connecting shares (%)'!$M$16*(L81+N81+P81)/(F81+H81+J81+L81+N81+P81),0),0)</f>
        <v>1.0119973652527738</v>
      </c>
      <c r="AB81" s="59">
        <f>IF(E81="West", IF(C81="Central",('Connecting shares (%)'!$F$11/100*F81+'Connecting shares (%)'!$G$11/100*H81+'Connecting shares (%)'!$H$11/100*J81)/1000000,0),0)</f>
        <v>0</v>
      </c>
      <c r="AC81" s="62">
        <f>IF(E81="west", IF(C81="Central",D81*'Connecting shares (%)'!$M$16*(F81+H81+J81)/(F81+H81+J81+L81+N81+P81),0),0)</f>
        <v>0</v>
      </c>
      <c r="AD81" s="59">
        <f>IF(E81="West", IF(C81="Decentral",('Connecting shares (%)'!$F$15/100*F81+'Connecting shares (%)'!$G$15/100*H81+'Connecting shares (%)'!$H$15/100*J81)/1000000,0),0)</f>
        <v>0</v>
      </c>
      <c r="AE81" s="61">
        <f>IF(E81="west", IF(C81="Decentral",D81*'Connecting shares (%)'!$M$16*(F81+H81+J81)/(F81+H81+J81+L81+N81+P81),0),0)</f>
        <v>0</v>
      </c>
      <c r="AF81" s="59">
        <f>IF(E81="West", IF(C81="Central",('Connecting shares (%)'!$F$13/100*L81+'Connecting shares (%)'!$G$13/100*N81+'Connecting shares (%)'!$H$13/100*P81)/1000000,0),0)</f>
        <v>0</v>
      </c>
      <c r="AG81" s="61">
        <f>IF(E81="west", IF(C81="Central",D81*'Connecting shares (%)'!$M$16*(L81+N81+P81)/(F81+H81+J81+L81+N81+P81),0),0)</f>
        <v>0</v>
      </c>
      <c r="AH81" s="1">
        <f>IF(E81="West", IF(C81="Decentral",('Connecting shares (%)'!$F$17/100*L81+'Connecting shares (%)'!$G$17/100*N81+'Connecting shares (%)'!$H$17/100*P81)/1000000,0),0)</f>
        <v>0</v>
      </c>
      <c r="AI81" s="61">
        <f>IF(E81="west", IF(C81="Decentral",D81*'Connecting shares (%)'!$M$16*(L81+N81+P81)/(F81+H81+J81+L81+N81+P81),0),0)</f>
        <v>0</v>
      </c>
      <c r="AK81" s="1">
        <f t="shared" si="8"/>
        <v>0</v>
      </c>
      <c r="AL81" s="1">
        <f t="shared" si="9"/>
        <v>0</v>
      </c>
      <c r="AM81" s="1">
        <f t="shared" si="10"/>
        <v>1.7817126699999901</v>
      </c>
      <c r="AN81" s="1">
        <f t="shared" si="11"/>
        <v>9.165126568999618</v>
      </c>
      <c r="AO81" s="1">
        <f t="shared" si="12"/>
        <v>0</v>
      </c>
      <c r="AP81" s="1">
        <f t="shared" si="13"/>
        <v>0</v>
      </c>
      <c r="AQ81" s="1">
        <f t="shared" si="14"/>
        <v>0</v>
      </c>
      <c r="AR81" s="1">
        <f t="shared" si="15"/>
        <v>0</v>
      </c>
    </row>
    <row r="82" spans="1:44">
      <c r="A82" s="1">
        <v>81</v>
      </c>
      <c r="B82" s="1" t="s">
        <v>364</v>
      </c>
      <c r="C82" s="1" t="s">
        <v>19</v>
      </c>
      <c r="D82" s="1">
        <v>5.4074362607685E-2</v>
      </c>
      <c r="E82" s="1" t="s">
        <v>21</v>
      </c>
      <c r="F82" s="1">
        <v>111732.72</v>
      </c>
      <c r="G82" s="1">
        <v>6</v>
      </c>
      <c r="H82" s="1">
        <v>0</v>
      </c>
      <c r="I82" s="1">
        <v>0</v>
      </c>
      <c r="J82" s="1">
        <v>0</v>
      </c>
      <c r="K82" s="1">
        <v>0</v>
      </c>
      <c r="L82" s="1">
        <v>0</v>
      </c>
      <c r="M82" s="1">
        <v>0</v>
      </c>
      <c r="N82" s="1">
        <v>0</v>
      </c>
      <c r="O82" s="1">
        <v>0</v>
      </c>
      <c r="P82" s="1">
        <v>0</v>
      </c>
      <c r="Q82" s="1">
        <v>0</v>
      </c>
      <c r="R82" s="1">
        <v>3395.17121922144</v>
      </c>
      <c r="S82" s="1">
        <v>54074.362607684903</v>
      </c>
      <c r="T82" s="59">
        <f>IF(E82="East", IF(C82="Central",('Connecting shares (%)'!$F$3/100*F82+'Connecting shares (%)'!$G$3/100*H82+'Connecting shares (%)'!$H$3/100*J82)/1000000,0),0)</f>
        <v>0</v>
      </c>
      <c r="U82" s="59">
        <f>IF(E82="East", IF(C82="Central",D82*'Connecting shares (%)'!$M$16*(F82+H82+J82)/(F82+H82+J82+L82+N82+P82),0),0)</f>
        <v>0</v>
      </c>
      <c r="V82" s="59">
        <f>IF(E82="East", IF(C82="Decentral",('Connecting shares (%)'!$F$7/100*F82+'Connecting shares (%)'!$G$7/100*H82+'Connecting shares (%)'!$H$7/100*J82)/1000000,0),0)</f>
        <v>0</v>
      </c>
      <c r="W82" s="61">
        <f>IF(E82="East", IF(C82="Decentral",D82*'Connecting shares (%)'!$M$16*(F82+H82+J82)/(F82+H82+J82+L82+N82+P82),0),0)</f>
        <v>0</v>
      </c>
      <c r="X82" s="59">
        <f>IF(E82="East", IF(C82="Central",('Connecting shares (%)'!$F$5/100*L82+'Connecting shares (%)'!$G$5/100*N82+'Connecting shares (%)'!$H$5/100*P82)/1000000,0),0)</f>
        <v>0</v>
      </c>
      <c r="Y82" s="61">
        <f>IF(E82="East", IF(C82="Central",D82*'Connecting shares (%)'!$M$16*(L82+N82+P82)/(F82+H82+J82+L82+N82+P82),0),0)</f>
        <v>0</v>
      </c>
      <c r="Z82" s="1">
        <f>IF(E82="East", IF(C82="Decentral",('Connecting shares (%)'!$F$9/100*L82+'Connecting shares (%)'!$G$9/100*N82+'Connecting shares (%)'!$H$9/100*P82)/1000000,0),0)</f>
        <v>0</v>
      </c>
      <c r="AA82" s="61">
        <f>IF(E82="East", IF(C82="Decentral",D82*'Connecting shares (%)'!$M$16*(L82+N82+P82)/(F82+H82+J82+L82+N82+P82),0),0)</f>
        <v>0</v>
      </c>
      <c r="AB82" s="59">
        <f>IF(E82="West", IF(C82="Central",('Connecting shares (%)'!$F$11/100*F82+'Connecting shares (%)'!$G$11/100*H82+'Connecting shares (%)'!$H$11/100*J82)/1000000,0),0)</f>
        <v>0</v>
      </c>
      <c r="AC82" s="62">
        <f>IF(E82="west", IF(C82="Central",D82*'Connecting shares (%)'!$M$16*(F82+H82+J82)/(F82+H82+J82+L82+N82+P82),0),0)</f>
        <v>0</v>
      </c>
      <c r="AD82" s="59">
        <f>IF(E82="West", IF(C82="Decentral",('Connecting shares (%)'!$F$15/100*F82+'Connecting shares (%)'!$G$15/100*H82+'Connecting shares (%)'!$H$15/100*J82)/1000000,0),0)</f>
        <v>0.11173272000000001</v>
      </c>
      <c r="AE82" s="61">
        <f>IF(E82="west", IF(C82="Decentral",D82*'Connecting shares (%)'!$M$16*(F82+H82+J82)/(F82+H82+J82+L82+N82+P82),0),0)</f>
        <v>1.0814872521537</v>
      </c>
      <c r="AF82" s="59">
        <f>IF(E82="West", IF(C82="Central",('Connecting shares (%)'!$F$13/100*L82+'Connecting shares (%)'!$G$13/100*N82+'Connecting shares (%)'!$H$13/100*P82)/1000000,0),0)</f>
        <v>0</v>
      </c>
      <c r="AG82" s="61">
        <f>IF(E82="west", IF(C82="Central",D82*'Connecting shares (%)'!$M$16*(L82+N82+P82)/(F82+H82+J82+L82+N82+P82),0),0)</f>
        <v>0</v>
      </c>
      <c r="AH82" s="1">
        <f>IF(E82="West", IF(C82="Decentral",('Connecting shares (%)'!$F$17/100*L82+'Connecting shares (%)'!$G$17/100*N82+'Connecting shares (%)'!$H$17/100*P82)/1000000,0),0)</f>
        <v>0</v>
      </c>
      <c r="AI82" s="61">
        <f>IF(E82="west", IF(C82="Decentral",D82*'Connecting shares (%)'!$M$16*(L82+N82+P82)/(F82+H82+J82+L82+N82+P82),0),0)</f>
        <v>0</v>
      </c>
      <c r="AK82" s="1">
        <f t="shared" si="8"/>
        <v>0</v>
      </c>
      <c r="AL82" s="1">
        <f t="shared" si="9"/>
        <v>0</v>
      </c>
      <c r="AM82" s="1">
        <f t="shared" si="10"/>
        <v>0</v>
      </c>
      <c r="AN82" s="1">
        <f t="shared" si="11"/>
        <v>0</v>
      </c>
      <c r="AO82" s="1">
        <f t="shared" si="12"/>
        <v>0</v>
      </c>
      <c r="AP82" s="1">
        <f t="shared" si="13"/>
        <v>0</v>
      </c>
      <c r="AQ82" s="1">
        <f t="shared" si="14"/>
        <v>0.11173272000000001</v>
      </c>
      <c r="AR82" s="1">
        <f t="shared" si="15"/>
        <v>1.0814872521537</v>
      </c>
    </row>
    <row r="83" spans="1:44">
      <c r="A83" s="1">
        <v>82</v>
      </c>
      <c r="B83" s="1" t="s">
        <v>290</v>
      </c>
      <c r="C83" s="1" t="s">
        <v>19</v>
      </c>
      <c r="D83" s="1">
        <v>0.110415267330818</v>
      </c>
      <c r="E83" s="1" t="s">
        <v>21</v>
      </c>
      <c r="F83" s="1">
        <v>73546.080000000002</v>
      </c>
      <c r="G83" s="1">
        <v>4</v>
      </c>
      <c r="H83" s="1">
        <v>0</v>
      </c>
      <c r="I83" s="1">
        <v>0</v>
      </c>
      <c r="J83" s="1">
        <v>0</v>
      </c>
      <c r="K83" s="1">
        <v>0</v>
      </c>
      <c r="L83" s="1">
        <v>11170.129999999899</v>
      </c>
      <c r="M83" s="1">
        <v>1</v>
      </c>
      <c r="N83" s="1">
        <v>0</v>
      </c>
      <c r="O83" s="1">
        <v>0</v>
      </c>
      <c r="P83" s="1">
        <v>0</v>
      </c>
      <c r="Q83" s="1">
        <v>0</v>
      </c>
      <c r="R83" s="1">
        <v>5225.7631175442802</v>
      </c>
      <c r="S83" s="1">
        <v>110415.26733081799</v>
      </c>
      <c r="T83" s="59">
        <f>IF(E83="East", IF(C83="Central",('Connecting shares (%)'!$F$3/100*F83+'Connecting shares (%)'!$G$3/100*H83+'Connecting shares (%)'!$H$3/100*J83)/1000000,0),0)</f>
        <v>0</v>
      </c>
      <c r="U83" s="59">
        <f>IF(E83="East", IF(C83="Central",D83*'Connecting shares (%)'!$M$16*(F83+H83+J83)/(F83+H83+J83+L83+N83+P83),0),0)</f>
        <v>0</v>
      </c>
      <c r="V83" s="59">
        <f>IF(E83="East", IF(C83="Decentral",('Connecting shares (%)'!$F$7/100*F83+'Connecting shares (%)'!$G$7/100*H83+'Connecting shares (%)'!$H$7/100*J83)/1000000,0),0)</f>
        <v>0</v>
      </c>
      <c r="W83" s="61">
        <f>IF(E83="East", IF(C83="Decentral",D83*'Connecting shares (%)'!$M$16*(F83+H83+J83)/(F83+H83+J83+L83+N83+P83),0),0)</f>
        <v>0</v>
      </c>
      <c r="X83" s="59">
        <f>IF(E83="East", IF(C83="Central",('Connecting shares (%)'!$F$5/100*L83+'Connecting shares (%)'!$G$5/100*N83+'Connecting shares (%)'!$H$5/100*P83)/1000000,0),0)</f>
        <v>0</v>
      </c>
      <c r="Y83" s="61">
        <f>IF(E83="East", IF(C83="Central",D83*'Connecting shares (%)'!$M$16*(L83+N83+P83)/(F83+H83+J83+L83+N83+P83),0),0)</f>
        <v>0</v>
      </c>
      <c r="Z83" s="1">
        <f>IF(E83="East", IF(C83="Decentral",('Connecting shares (%)'!$F$9/100*L83+'Connecting shares (%)'!$G$9/100*N83+'Connecting shares (%)'!$H$9/100*P83)/1000000,0),0)</f>
        <v>0</v>
      </c>
      <c r="AA83" s="61">
        <f>IF(E83="East", IF(C83="Decentral",D83*'Connecting shares (%)'!$M$16*(L83+N83+P83)/(F83+H83+J83+L83+N83+P83),0),0)</f>
        <v>0</v>
      </c>
      <c r="AB83" s="59">
        <f>IF(E83="West", IF(C83="Central",('Connecting shares (%)'!$F$11/100*F83+'Connecting shares (%)'!$G$11/100*H83+'Connecting shares (%)'!$H$11/100*J83)/1000000,0),0)</f>
        <v>0</v>
      </c>
      <c r="AC83" s="62">
        <f>IF(E83="west", IF(C83="Central",D83*'Connecting shares (%)'!$M$16*(F83+H83+J83)/(F83+H83+J83+L83+N83+P83),0),0)</f>
        <v>0</v>
      </c>
      <c r="AD83" s="59">
        <f>IF(E83="West", IF(C83="Decentral",('Connecting shares (%)'!$F$15/100*F83+'Connecting shares (%)'!$G$15/100*H83+'Connecting shares (%)'!$H$15/100*J83)/1000000,0),0)</f>
        <v>7.354608E-2</v>
      </c>
      <c r="AE83" s="61">
        <f>IF(E83="west", IF(C83="Decentral",D83*'Connecting shares (%)'!$M$16*(F83+H83+J83)/(F83+H83+J83+L83+N83+P83),0),0)</f>
        <v>1.9171325261915602</v>
      </c>
      <c r="AF83" s="59">
        <f>IF(E83="West", IF(C83="Central",('Connecting shares (%)'!$F$13/100*L83+'Connecting shares (%)'!$G$13/100*N83+'Connecting shares (%)'!$H$13/100*P83)/1000000,0),0)</f>
        <v>0</v>
      </c>
      <c r="AG83" s="61">
        <f>IF(E83="west", IF(C83="Central",D83*'Connecting shares (%)'!$M$16*(L83+N83+P83)/(F83+H83+J83+L83+N83+P83),0),0)</f>
        <v>0</v>
      </c>
      <c r="AH83" s="1">
        <f>IF(E83="West", IF(C83="Decentral",('Connecting shares (%)'!$F$17/100*L83+'Connecting shares (%)'!$G$17/100*N83+'Connecting shares (%)'!$H$17/100*P83)/1000000,0),0)</f>
        <v>1.11701299999999E-2</v>
      </c>
      <c r="AI83" s="61">
        <f>IF(E83="west", IF(C83="Decentral",D83*'Connecting shares (%)'!$M$16*(L83+N83+P83)/(F83+H83+J83+L83+N83+P83),0),0)</f>
        <v>0.29117282042479953</v>
      </c>
      <c r="AK83" s="1">
        <f t="shared" si="8"/>
        <v>0</v>
      </c>
      <c r="AL83" s="1">
        <f t="shared" si="9"/>
        <v>0</v>
      </c>
      <c r="AM83" s="1">
        <f t="shared" si="10"/>
        <v>0</v>
      </c>
      <c r="AN83" s="1">
        <f t="shared" si="11"/>
        <v>0</v>
      </c>
      <c r="AO83" s="1">
        <f t="shared" si="12"/>
        <v>0</v>
      </c>
      <c r="AP83" s="1">
        <f t="shared" si="13"/>
        <v>0</v>
      </c>
      <c r="AQ83" s="1">
        <f t="shared" si="14"/>
        <v>8.4716209999999903E-2</v>
      </c>
      <c r="AR83" s="1">
        <f t="shared" si="15"/>
        <v>2.2083053466163598</v>
      </c>
    </row>
    <row r="84" spans="1:44">
      <c r="A84" s="1">
        <v>83</v>
      </c>
      <c r="B84" s="1" t="s">
        <v>762</v>
      </c>
      <c r="C84" s="1" t="s">
        <v>19</v>
      </c>
      <c r="D84" s="1">
        <v>9.7046158995319001E-2</v>
      </c>
      <c r="E84" s="1" t="s">
        <v>21</v>
      </c>
      <c r="F84" s="1">
        <v>145798.24</v>
      </c>
      <c r="G84" s="1">
        <v>10</v>
      </c>
      <c r="H84" s="1">
        <v>0</v>
      </c>
      <c r="I84" s="1">
        <v>0</v>
      </c>
      <c r="J84" s="1">
        <v>0</v>
      </c>
      <c r="K84" s="1">
        <v>0</v>
      </c>
      <c r="L84" s="1">
        <v>9353.85</v>
      </c>
      <c r="M84" s="1">
        <v>1</v>
      </c>
      <c r="N84" s="1">
        <v>0</v>
      </c>
      <c r="O84" s="1">
        <v>0</v>
      </c>
      <c r="P84" s="1">
        <v>0</v>
      </c>
      <c r="Q84" s="1">
        <v>0</v>
      </c>
      <c r="R84" s="1">
        <v>5493.4402657389401</v>
      </c>
      <c r="S84" s="1">
        <v>97046.1589953191</v>
      </c>
      <c r="T84" s="59">
        <f>IF(E84="East", IF(C84="Central",('Connecting shares (%)'!$F$3/100*F84+'Connecting shares (%)'!$G$3/100*H84+'Connecting shares (%)'!$H$3/100*J84)/1000000,0),0)</f>
        <v>0</v>
      </c>
      <c r="U84" s="59">
        <f>IF(E84="East", IF(C84="Central",D84*'Connecting shares (%)'!$M$16*(F84+H84+J84)/(F84+H84+J84+L84+N84+P84),0),0)</f>
        <v>0</v>
      </c>
      <c r="V84" s="59">
        <f>IF(E84="East", IF(C84="Decentral",('Connecting shares (%)'!$F$7/100*F84+'Connecting shares (%)'!$G$7/100*H84+'Connecting shares (%)'!$H$7/100*J84)/1000000,0),0)</f>
        <v>0</v>
      </c>
      <c r="W84" s="61">
        <f>IF(E84="East", IF(C84="Decentral",D84*'Connecting shares (%)'!$M$16*(F84+H84+J84)/(F84+H84+J84+L84+N84+P84),0),0)</f>
        <v>0</v>
      </c>
      <c r="X84" s="59">
        <f>IF(E84="East", IF(C84="Central",('Connecting shares (%)'!$F$5/100*L84+'Connecting shares (%)'!$G$5/100*N84+'Connecting shares (%)'!$H$5/100*P84)/1000000,0),0)</f>
        <v>0</v>
      </c>
      <c r="Y84" s="61">
        <f>IF(E84="East", IF(C84="Central",D84*'Connecting shares (%)'!$M$16*(L84+N84+P84)/(F84+H84+J84+L84+N84+P84),0),0)</f>
        <v>0</v>
      </c>
      <c r="Z84" s="1">
        <f>IF(E84="East", IF(C84="Decentral",('Connecting shares (%)'!$F$9/100*L84+'Connecting shares (%)'!$G$9/100*N84+'Connecting shares (%)'!$H$9/100*P84)/1000000,0),0)</f>
        <v>0</v>
      </c>
      <c r="AA84" s="61">
        <f>IF(E84="East", IF(C84="Decentral",D84*'Connecting shares (%)'!$M$16*(L84+N84+P84)/(F84+H84+J84+L84+N84+P84),0),0)</f>
        <v>0</v>
      </c>
      <c r="AB84" s="59">
        <f>IF(E84="West", IF(C84="Central",('Connecting shares (%)'!$F$11/100*F84+'Connecting shares (%)'!$G$11/100*H84+'Connecting shares (%)'!$H$11/100*J84)/1000000,0),0)</f>
        <v>0</v>
      </c>
      <c r="AC84" s="62">
        <f>IF(E84="west", IF(C84="Central",D84*'Connecting shares (%)'!$M$16*(F84+H84+J84)/(F84+H84+J84+L84+N84+P84),0),0)</f>
        <v>0</v>
      </c>
      <c r="AD84" s="59">
        <f>IF(E84="West", IF(C84="Decentral",('Connecting shares (%)'!$F$15/100*F84+'Connecting shares (%)'!$G$15/100*H84+'Connecting shares (%)'!$H$15/100*J84)/1000000,0),0)</f>
        <v>0.14579824</v>
      </c>
      <c r="AE84" s="61">
        <f>IF(E84="west", IF(C84="Decentral",D84*'Connecting shares (%)'!$M$16*(F84+H84+J84)/(F84+H84+J84+L84+N84+P84),0),0)</f>
        <v>1.8239082928599513</v>
      </c>
      <c r="AF84" s="59">
        <f>IF(E84="West", IF(C84="Central",('Connecting shares (%)'!$F$13/100*L84+'Connecting shares (%)'!$G$13/100*N84+'Connecting shares (%)'!$H$13/100*P84)/1000000,0),0)</f>
        <v>0</v>
      </c>
      <c r="AG84" s="61">
        <f>IF(E84="west", IF(C84="Central",D84*'Connecting shares (%)'!$M$16*(L84+N84+P84)/(F84+H84+J84+L84+N84+P84),0),0)</f>
        <v>0</v>
      </c>
      <c r="AH84" s="1">
        <f>IF(E84="West", IF(C84="Decentral",('Connecting shares (%)'!$F$17/100*L84+'Connecting shares (%)'!$G$17/100*N84+'Connecting shares (%)'!$H$17/100*P84)/1000000,0),0)</f>
        <v>9.3538500000000004E-3</v>
      </c>
      <c r="AI84" s="61">
        <f>IF(E84="west", IF(C84="Decentral",D84*'Connecting shares (%)'!$M$16*(L84+N84+P84)/(F84+H84+J84+L84+N84+P84),0),0)</f>
        <v>0.1170148870464284</v>
      </c>
      <c r="AK84" s="1">
        <f t="shared" si="8"/>
        <v>0</v>
      </c>
      <c r="AL84" s="1">
        <f t="shared" si="9"/>
        <v>0</v>
      </c>
      <c r="AM84" s="1">
        <f t="shared" si="10"/>
        <v>0</v>
      </c>
      <c r="AN84" s="1">
        <f t="shared" si="11"/>
        <v>0</v>
      </c>
      <c r="AO84" s="1">
        <f t="shared" si="12"/>
        <v>0</v>
      </c>
      <c r="AP84" s="1">
        <f t="shared" si="13"/>
        <v>0</v>
      </c>
      <c r="AQ84" s="1">
        <f t="shared" si="14"/>
        <v>0.15515208999999999</v>
      </c>
      <c r="AR84" s="1">
        <f t="shared" si="15"/>
        <v>1.9409231799063797</v>
      </c>
    </row>
    <row r="85" spans="1:44">
      <c r="A85" s="1">
        <v>84</v>
      </c>
      <c r="B85" s="1" t="s">
        <v>545</v>
      </c>
      <c r="C85" s="1" t="s">
        <v>19</v>
      </c>
      <c r="D85" s="1">
        <v>0.18686016394987701</v>
      </c>
      <c r="E85" s="1" t="s">
        <v>21</v>
      </c>
      <c r="F85" s="1">
        <v>1030516.76</v>
      </c>
      <c r="G85" s="1">
        <v>64</v>
      </c>
      <c r="H85" s="1">
        <v>0</v>
      </c>
      <c r="I85" s="1">
        <v>0</v>
      </c>
      <c r="J85" s="1">
        <v>0</v>
      </c>
      <c r="K85" s="1">
        <v>0</v>
      </c>
      <c r="L85" s="1">
        <v>41927.47</v>
      </c>
      <c r="M85" s="1">
        <v>1</v>
      </c>
      <c r="N85" s="1">
        <v>0</v>
      </c>
      <c r="O85" s="1">
        <v>0</v>
      </c>
      <c r="P85" s="1">
        <v>0</v>
      </c>
      <c r="Q85" s="1">
        <v>0</v>
      </c>
      <c r="R85" s="1">
        <v>5149.5150052449299</v>
      </c>
      <c r="S85" s="1">
        <v>186860.16394987699</v>
      </c>
      <c r="T85" s="59">
        <f>IF(E85="East", IF(C85="Central",('Connecting shares (%)'!$F$3/100*F85+'Connecting shares (%)'!$G$3/100*H85+'Connecting shares (%)'!$H$3/100*J85)/1000000,0),0)</f>
        <v>0</v>
      </c>
      <c r="U85" s="59">
        <f>IF(E85="East", IF(C85="Central",D85*'Connecting shares (%)'!$M$16*(F85+H85+J85)/(F85+H85+J85+L85+N85+P85),0),0)</f>
        <v>0</v>
      </c>
      <c r="V85" s="59">
        <f>IF(E85="East", IF(C85="Decentral",('Connecting shares (%)'!$F$7/100*F85+'Connecting shares (%)'!$G$7/100*H85+'Connecting shares (%)'!$H$7/100*J85)/1000000,0),0)</f>
        <v>0</v>
      </c>
      <c r="W85" s="61">
        <f>IF(E85="East", IF(C85="Decentral",D85*'Connecting shares (%)'!$M$16*(F85+H85+J85)/(F85+H85+J85+L85+N85+P85),0),0)</f>
        <v>0</v>
      </c>
      <c r="X85" s="59">
        <f>IF(E85="East", IF(C85="Central",('Connecting shares (%)'!$F$5/100*L85+'Connecting shares (%)'!$G$5/100*N85+'Connecting shares (%)'!$H$5/100*P85)/1000000,0),0)</f>
        <v>0</v>
      </c>
      <c r="Y85" s="61">
        <f>IF(E85="East", IF(C85="Central",D85*'Connecting shares (%)'!$M$16*(L85+N85+P85)/(F85+H85+J85+L85+N85+P85),0),0)</f>
        <v>0</v>
      </c>
      <c r="Z85" s="1">
        <f>IF(E85="East", IF(C85="Decentral",('Connecting shares (%)'!$F$9/100*L85+'Connecting shares (%)'!$G$9/100*N85+'Connecting shares (%)'!$H$9/100*P85)/1000000,0),0)</f>
        <v>0</v>
      </c>
      <c r="AA85" s="61">
        <f>IF(E85="East", IF(C85="Decentral",D85*'Connecting shares (%)'!$M$16*(L85+N85+P85)/(F85+H85+J85+L85+N85+P85),0),0)</f>
        <v>0</v>
      </c>
      <c r="AB85" s="59">
        <f>IF(E85="West", IF(C85="Central",('Connecting shares (%)'!$F$11/100*F85+'Connecting shares (%)'!$G$11/100*H85+'Connecting shares (%)'!$H$11/100*J85)/1000000,0),0)</f>
        <v>0</v>
      </c>
      <c r="AC85" s="62">
        <f>IF(E85="west", IF(C85="Central",D85*'Connecting shares (%)'!$M$16*(F85+H85+J85)/(F85+H85+J85+L85+N85+P85),0),0)</f>
        <v>0</v>
      </c>
      <c r="AD85" s="59">
        <f>IF(E85="West", IF(C85="Decentral",('Connecting shares (%)'!$F$15/100*F85+'Connecting shares (%)'!$G$15/100*H85+'Connecting shares (%)'!$H$15/100*J85)/1000000,0),0)</f>
        <v>1.03051676</v>
      </c>
      <c r="AE85" s="61">
        <f>IF(E85="west", IF(C85="Decentral",D85*'Connecting shares (%)'!$M$16*(F85+H85+J85)/(F85+H85+J85+L85+N85+P85),0),0)</f>
        <v>3.5910964009139397</v>
      </c>
      <c r="AF85" s="59">
        <f>IF(E85="West", IF(C85="Central",('Connecting shares (%)'!$F$13/100*L85+'Connecting shares (%)'!$G$13/100*N85+'Connecting shares (%)'!$H$13/100*P85)/1000000,0),0)</f>
        <v>0</v>
      </c>
      <c r="AG85" s="61">
        <f>IF(E85="west", IF(C85="Central",D85*'Connecting shares (%)'!$M$16*(L85+N85+P85)/(F85+H85+J85+L85+N85+P85),0),0)</f>
        <v>0</v>
      </c>
      <c r="AH85" s="1">
        <f>IF(E85="West", IF(C85="Decentral",('Connecting shares (%)'!$F$17/100*L85+'Connecting shares (%)'!$G$17/100*N85+'Connecting shares (%)'!$H$17/100*P85)/1000000,0),0)</f>
        <v>4.1927470000000001E-2</v>
      </c>
      <c r="AI85" s="61">
        <f>IF(E85="west", IF(C85="Decentral",D85*'Connecting shares (%)'!$M$16*(L85+N85+P85)/(F85+H85+J85+L85+N85+P85),0),0)</f>
        <v>0.14610687808360068</v>
      </c>
      <c r="AK85" s="1">
        <f t="shared" si="8"/>
        <v>0</v>
      </c>
      <c r="AL85" s="1">
        <f t="shared" si="9"/>
        <v>0</v>
      </c>
      <c r="AM85" s="1">
        <f t="shared" si="10"/>
        <v>0</v>
      </c>
      <c r="AN85" s="1">
        <f t="shared" si="11"/>
        <v>0</v>
      </c>
      <c r="AO85" s="1">
        <f t="shared" si="12"/>
        <v>0</v>
      </c>
      <c r="AP85" s="1">
        <f t="shared" si="13"/>
        <v>0</v>
      </c>
      <c r="AQ85" s="1">
        <f t="shared" si="14"/>
        <v>1.0724442300000001</v>
      </c>
      <c r="AR85" s="1">
        <f t="shared" si="15"/>
        <v>3.7372032789975402</v>
      </c>
    </row>
    <row r="86" spans="1:44">
      <c r="A86" s="1">
        <v>85</v>
      </c>
      <c r="B86" s="1" t="s">
        <v>159</v>
      </c>
      <c r="C86" s="1" t="s">
        <v>19</v>
      </c>
      <c r="D86" s="1">
        <v>7.3058174584404001E-2</v>
      </c>
      <c r="E86" s="1" t="s">
        <v>22</v>
      </c>
      <c r="F86" s="1">
        <v>103357.96</v>
      </c>
      <c r="G86" s="1">
        <v>8</v>
      </c>
      <c r="H86" s="1">
        <v>0</v>
      </c>
      <c r="I86" s="1">
        <v>0</v>
      </c>
      <c r="J86" s="1">
        <v>0</v>
      </c>
      <c r="K86" s="1">
        <v>0</v>
      </c>
      <c r="L86" s="1">
        <v>0</v>
      </c>
      <c r="M86" s="1">
        <v>0</v>
      </c>
      <c r="N86" s="1">
        <v>0</v>
      </c>
      <c r="O86" s="1">
        <v>0</v>
      </c>
      <c r="P86" s="1">
        <v>0</v>
      </c>
      <c r="Q86" s="1">
        <v>0</v>
      </c>
      <c r="R86" s="1">
        <v>3699.5832435131001</v>
      </c>
      <c r="S86" s="1">
        <v>73058.174584403998</v>
      </c>
      <c r="T86" s="59">
        <f>IF(E86="East", IF(C86="Central",('Connecting shares (%)'!$F$3/100*F86+'Connecting shares (%)'!$G$3/100*H86+'Connecting shares (%)'!$H$3/100*J86)/1000000,0),0)</f>
        <v>0</v>
      </c>
      <c r="U86" s="59">
        <f>IF(E86="East", IF(C86="Central",D86*'Connecting shares (%)'!$M$16*(F86+H86+J86)/(F86+H86+J86+L86+N86+P86),0),0)</f>
        <v>0</v>
      </c>
      <c r="V86" s="59">
        <f>IF(E86="East", IF(C86="Decentral",('Connecting shares (%)'!$F$7/100*F86+'Connecting shares (%)'!$G$7/100*H86+'Connecting shares (%)'!$H$7/100*J86)/1000000,0),0)</f>
        <v>0.10335796000000001</v>
      </c>
      <c r="W86" s="61">
        <f>IF(E86="East", IF(C86="Decentral",D86*'Connecting shares (%)'!$M$16*(F86+H86+J86)/(F86+H86+J86+L86+N86+P86),0),0)</f>
        <v>1.46116349168808</v>
      </c>
      <c r="X86" s="59">
        <f>IF(E86="East", IF(C86="Central",('Connecting shares (%)'!$F$5/100*L86+'Connecting shares (%)'!$G$5/100*N86+'Connecting shares (%)'!$H$5/100*P86)/1000000,0),0)</f>
        <v>0</v>
      </c>
      <c r="Y86" s="61">
        <f>IF(E86="East", IF(C86="Central",D86*'Connecting shares (%)'!$M$16*(L86+N86+P86)/(F86+H86+J86+L86+N86+P86),0),0)</f>
        <v>0</v>
      </c>
      <c r="Z86" s="1">
        <f>IF(E86="East", IF(C86="Decentral",('Connecting shares (%)'!$F$9/100*L86+'Connecting shares (%)'!$G$9/100*N86+'Connecting shares (%)'!$H$9/100*P86)/1000000,0),0)</f>
        <v>0</v>
      </c>
      <c r="AA86" s="61">
        <f>IF(E86="East", IF(C86="Decentral",D86*'Connecting shares (%)'!$M$16*(L86+N86+P86)/(F86+H86+J86+L86+N86+P86),0),0)</f>
        <v>0</v>
      </c>
      <c r="AB86" s="59">
        <f>IF(E86="West", IF(C86="Central",('Connecting shares (%)'!$F$11/100*F86+'Connecting shares (%)'!$G$11/100*H86+'Connecting shares (%)'!$H$11/100*J86)/1000000,0),0)</f>
        <v>0</v>
      </c>
      <c r="AC86" s="62">
        <f>IF(E86="west", IF(C86="Central",D86*'Connecting shares (%)'!$M$16*(F86+H86+J86)/(F86+H86+J86+L86+N86+P86),0),0)</f>
        <v>0</v>
      </c>
      <c r="AD86" s="59">
        <f>IF(E86="West", IF(C86="Decentral",('Connecting shares (%)'!$F$15/100*F86+'Connecting shares (%)'!$G$15/100*H86+'Connecting shares (%)'!$H$15/100*J86)/1000000,0),0)</f>
        <v>0</v>
      </c>
      <c r="AE86" s="61">
        <f>IF(E86="west", IF(C86="Decentral",D86*'Connecting shares (%)'!$M$16*(F86+H86+J86)/(F86+H86+J86+L86+N86+P86),0),0)</f>
        <v>0</v>
      </c>
      <c r="AF86" s="59">
        <f>IF(E86="West", IF(C86="Central",('Connecting shares (%)'!$F$13/100*L86+'Connecting shares (%)'!$G$13/100*N86+'Connecting shares (%)'!$H$13/100*P86)/1000000,0),0)</f>
        <v>0</v>
      </c>
      <c r="AG86" s="61">
        <f>IF(E86="west", IF(C86="Central",D86*'Connecting shares (%)'!$M$16*(L86+N86+P86)/(F86+H86+J86+L86+N86+P86),0),0)</f>
        <v>0</v>
      </c>
      <c r="AH86" s="1">
        <f>IF(E86="West", IF(C86="Decentral",('Connecting shares (%)'!$F$17/100*L86+'Connecting shares (%)'!$G$17/100*N86+'Connecting shares (%)'!$H$17/100*P86)/1000000,0),0)</f>
        <v>0</v>
      </c>
      <c r="AI86" s="61">
        <f>IF(E86="west", IF(C86="Decentral",D86*'Connecting shares (%)'!$M$16*(L86+N86+P86)/(F86+H86+J86+L86+N86+P86),0),0)</f>
        <v>0</v>
      </c>
      <c r="AK86" s="1">
        <f t="shared" si="8"/>
        <v>0</v>
      </c>
      <c r="AL86" s="1">
        <f t="shared" si="9"/>
        <v>0</v>
      </c>
      <c r="AM86" s="1">
        <f t="shared" si="10"/>
        <v>0.10335796000000001</v>
      </c>
      <c r="AN86" s="1">
        <f t="shared" si="11"/>
        <v>1.46116349168808</v>
      </c>
      <c r="AO86" s="1">
        <f t="shared" si="12"/>
        <v>0</v>
      </c>
      <c r="AP86" s="1">
        <f t="shared" si="13"/>
        <v>0</v>
      </c>
      <c r="AQ86" s="1">
        <f t="shared" si="14"/>
        <v>0</v>
      </c>
      <c r="AR86" s="1">
        <f t="shared" si="15"/>
        <v>0</v>
      </c>
    </row>
    <row r="87" spans="1:44">
      <c r="A87" s="1">
        <v>86</v>
      </c>
      <c r="B87" s="1" t="s">
        <v>336</v>
      </c>
      <c r="C87" s="1" t="s">
        <v>19</v>
      </c>
      <c r="D87" s="1">
        <v>8.2055815866398998E-2</v>
      </c>
      <c r="E87" s="1" t="s">
        <v>21</v>
      </c>
      <c r="F87" s="1">
        <v>195247.47</v>
      </c>
      <c r="G87" s="1">
        <v>9</v>
      </c>
      <c r="H87" s="1">
        <v>0</v>
      </c>
      <c r="I87" s="1">
        <v>0</v>
      </c>
      <c r="J87" s="1">
        <v>0</v>
      </c>
      <c r="K87" s="1">
        <v>0</v>
      </c>
      <c r="L87" s="1">
        <v>0</v>
      </c>
      <c r="M87" s="1">
        <v>0</v>
      </c>
      <c r="N87" s="1">
        <v>0</v>
      </c>
      <c r="O87" s="1">
        <v>0</v>
      </c>
      <c r="P87" s="1">
        <v>0</v>
      </c>
      <c r="Q87" s="1">
        <v>0</v>
      </c>
      <c r="R87" s="1">
        <v>5549.3746359009001</v>
      </c>
      <c r="S87" s="1">
        <v>82055.815866399003</v>
      </c>
      <c r="T87" s="59">
        <f>IF(E87="East", IF(C87="Central",('Connecting shares (%)'!$F$3/100*F87+'Connecting shares (%)'!$G$3/100*H87+'Connecting shares (%)'!$H$3/100*J87)/1000000,0),0)</f>
        <v>0</v>
      </c>
      <c r="U87" s="59">
        <f>IF(E87="East", IF(C87="Central",D87*'Connecting shares (%)'!$M$16*(F87+H87+J87)/(F87+H87+J87+L87+N87+P87),0),0)</f>
        <v>0</v>
      </c>
      <c r="V87" s="59">
        <f>IF(E87="East", IF(C87="Decentral",('Connecting shares (%)'!$F$7/100*F87+'Connecting shares (%)'!$G$7/100*H87+'Connecting shares (%)'!$H$7/100*J87)/1000000,0),0)</f>
        <v>0</v>
      </c>
      <c r="W87" s="61">
        <f>IF(E87="East", IF(C87="Decentral",D87*'Connecting shares (%)'!$M$16*(F87+H87+J87)/(F87+H87+J87+L87+N87+P87),0),0)</f>
        <v>0</v>
      </c>
      <c r="X87" s="59">
        <f>IF(E87="East", IF(C87="Central",('Connecting shares (%)'!$F$5/100*L87+'Connecting shares (%)'!$G$5/100*N87+'Connecting shares (%)'!$H$5/100*P87)/1000000,0),0)</f>
        <v>0</v>
      </c>
      <c r="Y87" s="61">
        <f>IF(E87="East", IF(C87="Central",D87*'Connecting shares (%)'!$M$16*(L87+N87+P87)/(F87+H87+J87+L87+N87+P87),0),0)</f>
        <v>0</v>
      </c>
      <c r="Z87" s="1">
        <f>IF(E87="East", IF(C87="Decentral",('Connecting shares (%)'!$F$9/100*L87+'Connecting shares (%)'!$G$9/100*N87+'Connecting shares (%)'!$H$9/100*P87)/1000000,0),0)</f>
        <v>0</v>
      </c>
      <c r="AA87" s="61">
        <f>IF(E87="East", IF(C87="Decentral",D87*'Connecting shares (%)'!$M$16*(L87+N87+P87)/(F87+H87+J87+L87+N87+P87),0),0)</f>
        <v>0</v>
      </c>
      <c r="AB87" s="59">
        <f>IF(E87="West", IF(C87="Central",('Connecting shares (%)'!$F$11/100*F87+'Connecting shares (%)'!$G$11/100*H87+'Connecting shares (%)'!$H$11/100*J87)/1000000,0),0)</f>
        <v>0</v>
      </c>
      <c r="AC87" s="62">
        <f>IF(E87="west", IF(C87="Central",D87*'Connecting shares (%)'!$M$16*(F87+H87+J87)/(F87+H87+J87+L87+N87+P87),0),0)</f>
        <v>0</v>
      </c>
      <c r="AD87" s="59">
        <f>IF(E87="West", IF(C87="Decentral",('Connecting shares (%)'!$F$15/100*F87+'Connecting shares (%)'!$G$15/100*H87+'Connecting shares (%)'!$H$15/100*J87)/1000000,0),0)</f>
        <v>0.19524747000000001</v>
      </c>
      <c r="AE87" s="61">
        <f>IF(E87="west", IF(C87="Decentral",D87*'Connecting shares (%)'!$M$16*(F87+H87+J87)/(F87+H87+J87+L87+N87+P87),0),0)</f>
        <v>1.6411163173279801</v>
      </c>
      <c r="AF87" s="59">
        <f>IF(E87="West", IF(C87="Central",('Connecting shares (%)'!$F$13/100*L87+'Connecting shares (%)'!$G$13/100*N87+'Connecting shares (%)'!$H$13/100*P87)/1000000,0),0)</f>
        <v>0</v>
      </c>
      <c r="AG87" s="61">
        <f>IF(E87="west", IF(C87="Central",D87*'Connecting shares (%)'!$M$16*(L87+N87+P87)/(F87+H87+J87+L87+N87+P87),0),0)</f>
        <v>0</v>
      </c>
      <c r="AH87" s="1">
        <f>IF(E87="West", IF(C87="Decentral",('Connecting shares (%)'!$F$17/100*L87+'Connecting shares (%)'!$G$17/100*N87+'Connecting shares (%)'!$H$17/100*P87)/1000000,0),0)</f>
        <v>0</v>
      </c>
      <c r="AI87" s="61">
        <f>IF(E87="west", IF(C87="Decentral",D87*'Connecting shares (%)'!$M$16*(L87+N87+P87)/(F87+H87+J87+L87+N87+P87),0),0)</f>
        <v>0</v>
      </c>
      <c r="AK87" s="1">
        <f t="shared" si="8"/>
        <v>0</v>
      </c>
      <c r="AL87" s="1">
        <f t="shared" si="9"/>
        <v>0</v>
      </c>
      <c r="AM87" s="1">
        <f t="shared" si="10"/>
        <v>0</v>
      </c>
      <c r="AN87" s="1">
        <f t="shared" si="11"/>
        <v>0</v>
      </c>
      <c r="AO87" s="1">
        <f t="shared" si="12"/>
        <v>0</v>
      </c>
      <c r="AP87" s="1">
        <f t="shared" si="13"/>
        <v>0</v>
      </c>
      <c r="AQ87" s="1">
        <f t="shared" si="14"/>
        <v>0.19524747000000001</v>
      </c>
      <c r="AR87" s="1">
        <f t="shared" si="15"/>
        <v>1.6411163173279801</v>
      </c>
    </row>
    <row r="88" spans="1:44">
      <c r="A88" s="1">
        <v>87</v>
      </c>
      <c r="B88" s="1" t="s">
        <v>529</v>
      </c>
      <c r="C88" s="1" t="s">
        <v>19</v>
      </c>
      <c r="D88" s="1">
        <v>6.6435338291760002E-2</v>
      </c>
      <c r="E88" s="1" t="s">
        <v>21</v>
      </c>
      <c r="F88" s="1">
        <v>107327.98</v>
      </c>
      <c r="G88" s="1">
        <v>8</v>
      </c>
      <c r="H88" s="1">
        <v>0</v>
      </c>
      <c r="I88" s="1">
        <v>0</v>
      </c>
      <c r="J88" s="1">
        <v>0</v>
      </c>
      <c r="K88" s="1">
        <v>0</v>
      </c>
      <c r="L88" s="1">
        <v>0</v>
      </c>
      <c r="M88" s="1">
        <v>0</v>
      </c>
      <c r="N88" s="1">
        <v>0</v>
      </c>
      <c r="O88" s="1">
        <v>0</v>
      </c>
      <c r="P88" s="1">
        <v>0</v>
      </c>
      <c r="Q88" s="1">
        <v>0</v>
      </c>
      <c r="R88" s="1">
        <v>6032.3551981662204</v>
      </c>
      <c r="S88" s="1">
        <v>66435.338291760097</v>
      </c>
      <c r="T88" s="59">
        <f>IF(E88="East", IF(C88="Central",('Connecting shares (%)'!$F$3/100*F88+'Connecting shares (%)'!$G$3/100*H88+'Connecting shares (%)'!$H$3/100*J88)/1000000,0),0)</f>
        <v>0</v>
      </c>
      <c r="U88" s="59">
        <f>IF(E88="East", IF(C88="Central",D88*'Connecting shares (%)'!$M$16*(F88+H88+J88)/(F88+H88+J88+L88+N88+P88),0),0)</f>
        <v>0</v>
      </c>
      <c r="V88" s="59">
        <f>IF(E88="East", IF(C88="Decentral",('Connecting shares (%)'!$F$7/100*F88+'Connecting shares (%)'!$G$7/100*H88+'Connecting shares (%)'!$H$7/100*J88)/1000000,0),0)</f>
        <v>0</v>
      </c>
      <c r="W88" s="61">
        <f>IF(E88="East", IF(C88="Decentral",D88*'Connecting shares (%)'!$M$16*(F88+H88+J88)/(F88+H88+J88+L88+N88+P88),0),0)</f>
        <v>0</v>
      </c>
      <c r="X88" s="59">
        <f>IF(E88="East", IF(C88="Central",('Connecting shares (%)'!$F$5/100*L88+'Connecting shares (%)'!$G$5/100*N88+'Connecting shares (%)'!$H$5/100*P88)/1000000,0),0)</f>
        <v>0</v>
      </c>
      <c r="Y88" s="61">
        <f>IF(E88="East", IF(C88="Central",D88*'Connecting shares (%)'!$M$16*(L88+N88+P88)/(F88+H88+J88+L88+N88+P88),0),0)</f>
        <v>0</v>
      </c>
      <c r="Z88" s="1">
        <f>IF(E88="East", IF(C88="Decentral",('Connecting shares (%)'!$F$9/100*L88+'Connecting shares (%)'!$G$9/100*N88+'Connecting shares (%)'!$H$9/100*P88)/1000000,0),0)</f>
        <v>0</v>
      </c>
      <c r="AA88" s="61">
        <f>IF(E88="East", IF(C88="Decentral",D88*'Connecting shares (%)'!$M$16*(L88+N88+P88)/(F88+H88+J88+L88+N88+P88),0),0)</f>
        <v>0</v>
      </c>
      <c r="AB88" s="59">
        <f>IF(E88="West", IF(C88="Central",('Connecting shares (%)'!$F$11/100*F88+'Connecting shares (%)'!$G$11/100*H88+'Connecting shares (%)'!$H$11/100*J88)/1000000,0),0)</f>
        <v>0</v>
      </c>
      <c r="AC88" s="62">
        <f>IF(E88="west", IF(C88="Central",D88*'Connecting shares (%)'!$M$16*(F88+H88+J88)/(F88+H88+J88+L88+N88+P88),0),0)</f>
        <v>0</v>
      </c>
      <c r="AD88" s="59">
        <f>IF(E88="West", IF(C88="Decentral",('Connecting shares (%)'!$F$15/100*F88+'Connecting shares (%)'!$G$15/100*H88+'Connecting shares (%)'!$H$15/100*J88)/1000000,0),0)</f>
        <v>0.10732797999999999</v>
      </c>
      <c r="AE88" s="61">
        <f>IF(E88="west", IF(C88="Decentral",D88*'Connecting shares (%)'!$M$16*(F88+H88+J88)/(F88+H88+J88+L88+N88+P88),0),0)</f>
        <v>1.3287067658352003</v>
      </c>
      <c r="AF88" s="59">
        <f>IF(E88="West", IF(C88="Central",('Connecting shares (%)'!$F$13/100*L88+'Connecting shares (%)'!$G$13/100*N88+'Connecting shares (%)'!$H$13/100*P88)/1000000,0),0)</f>
        <v>0</v>
      </c>
      <c r="AG88" s="61">
        <f>IF(E88="west", IF(C88="Central",D88*'Connecting shares (%)'!$M$16*(L88+N88+P88)/(F88+H88+J88+L88+N88+P88),0),0)</f>
        <v>0</v>
      </c>
      <c r="AH88" s="1">
        <f>IF(E88="West", IF(C88="Decentral",('Connecting shares (%)'!$F$17/100*L88+'Connecting shares (%)'!$G$17/100*N88+'Connecting shares (%)'!$H$17/100*P88)/1000000,0),0)</f>
        <v>0</v>
      </c>
      <c r="AI88" s="61">
        <f>IF(E88="west", IF(C88="Decentral",D88*'Connecting shares (%)'!$M$16*(L88+N88+P88)/(F88+H88+J88+L88+N88+P88),0),0)</f>
        <v>0</v>
      </c>
      <c r="AK88" s="1">
        <f t="shared" si="8"/>
        <v>0</v>
      </c>
      <c r="AL88" s="1">
        <f t="shared" si="9"/>
        <v>0</v>
      </c>
      <c r="AM88" s="1">
        <f t="shared" si="10"/>
        <v>0</v>
      </c>
      <c r="AN88" s="1">
        <f t="shared" si="11"/>
        <v>0</v>
      </c>
      <c r="AO88" s="1">
        <f t="shared" si="12"/>
        <v>0</v>
      </c>
      <c r="AP88" s="1">
        <f t="shared" si="13"/>
        <v>0</v>
      </c>
      <c r="AQ88" s="1">
        <f t="shared" si="14"/>
        <v>0.10732797999999999</v>
      </c>
      <c r="AR88" s="1">
        <f t="shared" si="15"/>
        <v>1.3287067658352003</v>
      </c>
    </row>
    <row r="89" spans="1:44">
      <c r="A89" s="1">
        <v>88</v>
      </c>
      <c r="B89" s="1" t="s">
        <v>889</v>
      </c>
      <c r="C89" s="1" t="s">
        <v>20</v>
      </c>
      <c r="D89" s="1">
        <v>0.59331118317409004</v>
      </c>
      <c r="E89" s="1" t="s">
        <v>22</v>
      </c>
      <c r="F89" s="1">
        <v>6670766.25000004</v>
      </c>
      <c r="G89" s="1">
        <v>414</v>
      </c>
      <c r="H89" s="1">
        <v>0</v>
      </c>
      <c r="I89" s="1">
        <v>0</v>
      </c>
      <c r="J89" s="1">
        <v>0</v>
      </c>
      <c r="K89" s="1">
        <v>0</v>
      </c>
      <c r="L89" s="1">
        <v>0</v>
      </c>
      <c r="M89" s="1">
        <v>0</v>
      </c>
      <c r="N89" s="1">
        <v>0</v>
      </c>
      <c r="O89" s="1">
        <v>0</v>
      </c>
      <c r="P89" s="1">
        <v>0</v>
      </c>
      <c r="Q89" s="1">
        <v>0</v>
      </c>
      <c r="R89" s="1">
        <v>6110.6432677911498</v>
      </c>
      <c r="S89" s="1">
        <v>593311.18317408895</v>
      </c>
      <c r="T89" s="59">
        <f>IF(E89="East", IF(C89="Central",('Connecting shares (%)'!$F$3/100*F89+'Connecting shares (%)'!$G$3/100*H89+'Connecting shares (%)'!$H$3/100*J89)/1000000,0),0)</f>
        <v>6.6707662500000398</v>
      </c>
      <c r="U89" s="59">
        <f>IF(E89="East", IF(C89="Central",D89*'Connecting shares (%)'!$M$16*(F89+H89+J89)/(F89+H89+J89+L89+N89+P89),0),0)</f>
        <v>11.866223663481801</v>
      </c>
      <c r="V89" s="59">
        <f>IF(E89="East", IF(C89="Decentral",('Connecting shares (%)'!$F$7/100*F89+'Connecting shares (%)'!$G$7/100*H89+'Connecting shares (%)'!$H$7/100*J89)/1000000,0),0)</f>
        <v>0</v>
      </c>
      <c r="W89" s="61">
        <f>IF(E89="East", IF(C89="Decentral",D89*'Connecting shares (%)'!$M$16*(F89+H89+J89)/(F89+H89+J89+L89+N89+P89),0),0)</f>
        <v>0</v>
      </c>
      <c r="X89" s="59">
        <f>IF(E89="East", IF(C89="Central",('Connecting shares (%)'!$F$5/100*L89+'Connecting shares (%)'!$G$5/100*N89+'Connecting shares (%)'!$H$5/100*P89)/1000000,0),0)</f>
        <v>0</v>
      </c>
      <c r="Y89" s="61">
        <f>IF(E89="East", IF(C89="Central",D89*'Connecting shares (%)'!$M$16*(L89+N89+P89)/(F89+H89+J89+L89+N89+P89),0),0)</f>
        <v>0</v>
      </c>
      <c r="Z89" s="1">
        <f>IF(E89="East", IF(C89="Decentral",('Connecting shares (%)'!$F$9/100*L89+'Connecting shares (%)'!$G$9/100*N89+'Connecting shares (%)'!$H$9/100*P89)/1000000,0),0)</f>
        <v>0</v>
      </c>
      <c r="AA89" s="61">
        <f>IF(E89="East", IF(C89="Decentral",D89*'Connecting shares (%)'!$M$16*(L89+N89+P89)/(F89+H89+J89+L89+N89+P89),0),0)</f>
        <v>0</v>
      </c>
      <c r="AB89" s="59">
        <f>IF(E89="West", IF(C89="Central",('Connecting shares (%)'!$F$11/100*F89+'Connecting shares (%)'!$G$11/100*H89+'Connecting shares (%)'!$H$11/100*J89)/1000000,0),0)</f>
        <v>0</v>
      </c>
      <c r="AC89" s="62">
        <f>IF(E89="west", IF(C89="Central",D89*'Connecting shares (%)'!$M$16*(F89+H89+J89)/(F89+H89+J89+L89+N89+P89),0),0)</f>
        <v>0</v>
      </c>
      <c r="AD89" s="59">
        <f>IF(E89="West", IF(C89="Decentral",('Connecting shares (%)'!$F$15/100*F89+'Connecting shares (%)'!$G$15/100*H89+'Connecting shares (%)'!$H$15/100*J89)/1000000,0),0)</f>
        <v>0</v>
      </c>
      <c r="AE89" s="61">
        <f>IF(E89="west", IF(C89="Decentral",D89*'Connecting shares (%)'!$M$16*(F89+H89+J89)/(F89+H89+J89+L89+N89+P89),0),0)</f>
        <v>0</v>
      </c>
      <c r="AF89" s="59">
        <f>IF(E89="West", IF(C89="Central",('Connecting shares (%)'!$F$13/100*L89+'Connecting shares (%)'!$G$13/100*N89+'Connecting shares (%)'!$H$13/100*P89)/1000000,0),0)</f>
        <v>0</v>
      </c>
      <c r="AG89" s="61">
        <f>IF(E89="west", IF(C89="Central",D89*'Connecting shares (%)'!$M$16*(L89+N89+P89)/(F89+H89+J89+L89+N89+P89),0),0)</f>
        <v>0</v>
      </c>
      <c r="AH89" s="1">
        <f>IF(E89="West", IF(C89="Decentral",('Connecting shares (%)'!$F$17/100*L89+'Connecting shares (%)'!$G$17/100*N89+'Connecting shares (%)'!$H$17/100*P89)/1000000,0),0)</f>
        <v>0</v>
      </c>
      <c r="AI89" s="61">
        <f>IF(E89="west", IF(C89="Decentral",D89*'Connecting shares (%)'!$M$16*(L89+N89+P89)/(F89+H89+J89+L89+N89+P89),0),0)</f>
        <v>0</v>
      </c>
      <c r="AK89" s="1">
        <f t="shared" si="8"/>
        <v>6.6707662500000398</v>
      </c>
      <c r="AL89" s="1">
        <f t="shared" si="9"/>
        <v>11.866223663481801</v>
      </c>
      <c r="AM89" s="1">
        <f t="shared" si="10"/>
        <v>0</v>
      </c>
      <c r="AN89" s="1">
        <f t="shared" si="11"/>
        <v>0</v>
      </c>
      <c r="AO89" s="1">
        <f t="shared" si="12"/>
        <v>0</v>
      </c>
      <c r="AP89" s="1">
        <f t="shared" si="13"/>
        <v>0</v>
      </c>
      <c r="AQ89" s="1">
        <f t="shared" si="14"/>
        <v>0</v>
      </c>
      <c r="AR89" s="1">
        <f t="shared" si="15"/>
        <v>0</v>
      </c>
    </row>
    <row r="90" spans="1:44">
      <c r="A90" s="1">
        <v>89</v>
      </c>
      <c r="B90" s="1" t="s">
        <v>362</v>
      </c>
      <c r="C90" s="1" t="s">
        <v>19</v>
      </c>
      <c r="D90" s="1">
        <v>0.18439358460164201</v>
      </c>
      <c r="E90" s="1" t="s">
        <v>21</v>
      </c>
      <c r="F90" s="1">
        <v>261670.96</v>
      </c>
      <c r="G90" s="1">
        <v>15</v>
      </c>
      <c r="H90" s="1">
        <v>0</v>
      </c>
      <c r="I90" s="1">
        <v>0</v>
      </c>
      <c r="J90" s="1">
        <v>0</v>
      </c>
      <c r="K90" s="1">
        <v>0</v>
      </c>
      <c r="L90" s="1">
        <v>0</v>
      </c>
      <c r="M90" s="1">
        <v>0</v>
      </c>
      <c r="N90" s="1">
        <v>0</v>
      </c>
      <c r="O90" s="1">
        <v>0</v>
      </c>
      <c r="P90" s="1">
        <v>0</v>
      </c>
      <c r="Q90" s="1">
        <v>0</v>
      </c>
      <c r="R90" s="1">
        <v>8730.65925614771</v>
      </c>
      <c r="S90" s="1">
        <v>184393.58460164099</v>
      </c>
      <c r="T90" s="59">
        <f>IF(E90="East", IF(C90="Central",('Connecting shares (%)'!$F$3/100*F90+'Connecting shares (%)'!$G$3/100*H90+'Connecting shares (%)'!$H$3/100*J90)/1000000,0),0)</f>
        <v>0</v>
      </c>
      <c r="U90" s="59">
        <f>IF(E90="East", IF(C90="Central",D90*'Connecting shares (%)'!$M$16*(F90+H90+J90)/(F90+H90+J90+L90+N90+P90),0),0)</f>
        <v>0</v>
      </c>
      <c r="V90" s="59">
        <f>IF(E90="East", IF(C90="Decentral",('Connecting shares (%)'!$F$7/100*F90+'Connecting shares (%)'!$G$7/100*H90+'Connecting shares (%)'!$H$7/100*J90)/1000000,0),0)</f>
        <v>0</v>
      </c>
      <c r="W90" s="61">
        <f>IF(E90="East", IF(C90="Decentral",D90*'Connecting shares (%)'!$M$16*(F90+H90+J90)/(F90+H90+J90+L90+N90+P90),0),0)</f>
        <v>0</v>
      </c>
      <c r="X90" s="59">
        <f>IF(E90="East", IF(C90="Central",('Connecting shares (%)'!$F$5/100*L90+'Connecting shares (%)'!$G$5/100*N90+'Connecting shares (%)'!$H$5/100*P90)/1000000,0),0)</f>
        <v>0</v>
      </c>
      <c r="Y90" s="61">
        <f>IF(E90="East", IF(C90="Central",D90*'Connecting shares (%)'!$M$16*(L90+N90+P90)/(F90+H90+J90+L90+N90+P90),0),0)</f>
        <v>0</v>
      </c>
      <c r="Z90" s="1">
        <f>IF(E90="East", IF(C90="Decentral",('Connecting shares (%)'!$F$9/100*L90+'Connecting shares (%)'!$G$9/100*N90+'Connecting shares (%)'!$H$9/100*P90)/1000000,0),0)</f>
        <v>0</v>
      </c>
      <c r="AA90" s="61">
        <f>IF(E90="East", IF(C90="Decentral",D90*'Connecting shares (%)'!$M$16*(L90+N90+P90)/(F90+H90+J90+L90+N90+P90),0),0)</f>
        <v>0</v>
      </c>
      <c r="AB90" s="59">
        <f>IF(E90="West", IF(C90="Central",('Connecting shares (%)'!$F$11/100*F90+'Connecting shares (%)'!$G$11/100*H90+'Connecting shares (%)'!$H$11/100*J90)/1000000,0),0)</f>
        <v>0</v>
      </c>
      <c r="AC90" s="62">
        <f>IF(E90="west", IF(C90="Central",D90*'Connecting shares (%)'!$M$16*(F90+H90+J90)/(F90+H90+J90+L90+N90+P90),0),0)</f>
        <v>0</v>
      </c>
      <c r="AD90" s="59">
        <f>IF(E90="West", IF(C90="Decentral",('Connecting shares (%)'!$F$15/100*F90+'Connecting shares (%)'!$G$15/100*H90+'Connecting shares (%)'!$H$15/100*J90)/1000000,0),0)</f>
        <v>0.26167096000000001</v>
      </c>
      <c r="AE90" s="61">
        <f>IF(E90="west", IF(C90="Decentral",D90*'Connecting shares (%)'!$M$16*(F90+H90+J90)/(F90+H90+J90+L90+N90+P90),0),0)</f>
        <v>3.6878716920328403</v>
      </c>
      <c r="AF90" s="59">
        <f>IF(E90="West", IF(C90="Central",('Connecting shares (%)'!$F$13/100*L90+'Connecting shares (%)'!$G$13/100*N90+'Connecting shares (%)'!$H$13/100*P90)/1000000,0),0)</f>
        <v>0</v>
      </c>
      <c r="AG90" s="61">
        <f>IF(E90="west", IF(C90="Central",D90*'Connecting shares (%)'!$M$16*(L90+N90+P90)/(F90+H90+J90+L90+N90+P90),0),0)</f>
        <v>0</v>
      </c>
      <c r="AH90" s="1">
        <f>IF(E90="West", IF(C90="Decentral",('Connecting shares (%)'!$F$17/100*L90+'Connecting shares (%)'!$G$17/100*N90+'Connecting shares (%)'!$H$17/100*P90)/1000000,0),0)</f>
        <v>0</v>
      </c>
      <c r="AI90" s="61">
        <f>IF(E90="west", IF(C90="Decentral",D90*'Connecting shares (%)'!$M$16*(L90+N90+P90)/(F90+H90+J90+L90+N90+P90),0),0)</f>
        <v>0</v>
      </c>
      <c r="AK90" s="1">
        <f t="shared" si="8"/>
        <v>0</v>
      </c>
      <c r="AL90" s="1">
        <f t="shared" si="9"/>
        <v>0</v>
      </c>
      <c r="AM90" s="1">
        <f t="shared" si="10"/>
        <v>0</v>
      </c>
      <c r="AN90" s="1">
        <f t="shared" si="11"/>
        <v>0</v>
      </c>
      <c r="AO90" s="1">
        <f t="shared" si="12"/>
        <v>0</v>
      </c>
      <c r="AP90" s="1">
        <f t="shared" si="13"/>
        <v>0</v>
      </c>
      <c r="AQ90" s="1">
        <f t="shared" si="14"/>
        <v>0.26167096000000001</v>
      </c>
      <c r="AR90" s="1">
        <f t="shared" si="15"/>
        <v>3.6878716920328403</v>
      </c>
    </row>
    <row r="91" spans="1:44">
      <c r="A91" s="1">
        <v>90</v>
      </c>
      <c r="B91" s="1" t="s">
        <v>478</v>
      </c>
      <c r="C91" s="1" t="s">
        <v>20</v>
      </c>
      <c r="D91" s="1">
        <v>0.38967295406847802</v>
      </c>
      <c r="E91" s="1" t="s">
        <v>21</v>
      </c>
      <c r="F91" s="1">
        <v>257223.139999999</v>
      </c>
      <c r="G91" s="1">
        <v>15</v>
      </c>
      <c r="H91" s="1">
        <v>0</v>
      </c>
      <c r="I91" s="1">
        <v>0</v>
      </c>
      <c r="J91" s="1">
        <v>0</v>
      </c>
      <c r="K91" s="1">
        <v>0</v>
      </c>
      <c r="L91" s="1">
        <v>21627.709999999901</v>
      </c>
      <c r="M91" s="1">
        <v>1</v>
      </c>
      <c r="N91" s="1">
        <v>0</v>
      </c>
      <c r="O91" s="1">
        <v>0</v>
      </c>
      <c r="P91" s="1">
        <v>0</v>
      </c>
      <c r="Q91" s="1">
        <v>0</v>
      </c>
      <c r="R91" s="1">
        <v>6114.6189752931596</v>
      </c>
      <c r="S91" s="1">
        <v>389672.95406847697</v>
      </c>
      <c r="T91" s="59">
        <f>IF(E91="East", IF(C91="Central",('Connecting shares (%)'!$F$3/100*F91+'Connecting shares (%)'!$G$3/100*H91+'Connecting shares (%)'!$H$3/100*J91)/1000000,0),0)</f>
        <v>0</v>
      </c>
      <c r="U91" s="59">
        <f>IF(E91="East", IF(C91="Central",D91*'Connecting shares (%)'!$M$16*(F91+H91+J91)/(F91+H91+J91+L91+N91+P91),0),0)</f>
        <v>0</v>
      </c>
      <c r="V91" s="59">
        <f>IF(E91="East", IF(C91="Decentral",('Connecting shares (%)'!$F$7/100*F91+'Connecting shares (%)'!$G$7/100*H91+'Connecting shares (%)'!$H$7/100*J91)/1000000,0),0)</f>
        <v>0</v>
      </c>
      <c r="W91" s="61">
        <f>IF(E91="East", IF(C91="Decentral",D91*'Connecting shares (%)'!$M$16*(F91+H91+J91)/(F91+H91+J91+L91+N91+P91),0),0)</f>
        <v>0</v>
      </c>
      <c r="X91" s="59">
        <f>IF(E91="East", IF(C91="Central",('Connecting shares (%)'!$F$5/100*L91+'Connecting shares (%)'!$G$5/100*N91+'Connecting shares (%)'!$H$5/100*P91)/1000000,0),0)</f>
        <v>0</v>
      </c>
      <c r="Y91" s="61">
        <f>IF(E91="East", IF(C91="Central",D91*'Connecting shares (%)'!$M$16*(L91+N91+P91)/(F91+H91+J91+L91+N91+P91),0),0)</f>
        <v>0</v>
      </c>
      <c r="Z91" s="1">
        <f>IF(E91="East", IF(C91="Decentral",('Connecting shares (%)'!$F$9/100*L91+'Connecting shares (%)'!$G$9/100*N91+'Connecting shares (%)'!$H$9/100*P91)/1000000,0),0)</f>
        <v>0</v>
      </c>
      <c r="AA91" s="61">
        <f>IF(E91="East", IF(C91="Decentral",D91*'Connecting shares (%)'!$M$16*(L91+N91+P91)/(F91+H91+J91+L91+N91+P91),0),0)</f>
        <v>0</v>
      </c>
      <c r="AB91" s="59">
        <f>IF(E91="West", IF(C91="Central",('Connecting shares (%)'!$F$11/100*F91+'Connecting shares (%)'!$G$11/100*H91+'Connecting shares (%)'!$H$11/100*J91)/1000000,0),0)</f>
        <v>0.25722313999999902</v>
      </c>
      <c r="AC91" s="62">
        <f>IF(E91="west", IF(C91="Central",D91*'Connecting shares (%)'!$M$16*(F91+H91+J91)/(F91+H91+J91+L91+N91+P91),0),0)</f>
        <v>7.1889973309078812</v>
      </c>
      <c r="AD91" s="59">
        <f>IF(E91="West", IF(C91="Decentral",('Connecting shares (%)'!$F$15/100*F91+'Connecting shares (%)'!$G$15/100*H91+'Connecting shares (%)'!$H$15/100*J91)/1000000,0),0)</f>
        <v>0</v>
      </c>
      <c r="AE91" s="61">
        <f>IF(E91="west", IF(C91="Decentral",D91*'Connecting shares (%)'!$M$16*(F91+H91+J91)/(F91+H91+J91+L91+N91+P91),0),0)</f>
        <v>0</v>
      </c>
      <c r="AF91" s="59">
        <f>IF(E91="West", IF(C91="Central",('Connecting shares (%)'!$F$13/100*L91+'Connecting shares (%)'!$G$13/100*N91+'Connecting shares (%)'!$H$13/100*P91)/1000000,0),0)</f>
        <v>2.1627709999999901E-2</v>
      </c>
      <c r="AG91" s="61">
        <f>IF(E91="west", IF(C91="Central",D91*'Connecting shares (%)'!$M$16*(L91+N91+P91)/(F91+H91+J91+L91+N91+P91),0),0)</f>
        <v>0.60446175046167927</v>
      </c>
      <c r="AH91" s="1">
        <f>IF(E91="West", IF(C91="Decentral",('Connecting shares (%)'!$F$17/100*L91+'Connecting shares (%)'!$G$17/100*N91+'Connecting shares (%)'!$H$17/100*P91)/1000000,0),0)</f>
        <v>0</v>
      </c>
      <c r="AI91" s="61">
        <f>IF(E91="west", IF(C91="Decentral",D91*'Connecting shares (%)'!$M$16*(L91+N91+P91)/(F91+H91+J91+L91+N91+P91),0),0)</f>
        <v>0</v>
      </c>
      <c r="AK91" s="1">
        <f t="shared" si="8"/>
        <v>0</v>
      </c>
      <c r="AL91" s="1">
        <f t="shared" si="9"/>
        <v>0</v>
      </c>
      <c r="AM91" s="1">
        <f t="shared" si="10"/>
        <v>0</v>
      </c>
      <c r="AN91" s="1">
        <f t="shared" si="11"/>
        <v>0</v>
      </c>
      <c r="AO91" s="1">
        <f t="shared" si="12"/>
        <v>0.27885084999999893</v>
      </c>
      <c r="AP91" s="1">
        <f t="shared" si="13"/>
        <v>7.7934590813695603</v>
      </c>
      <c r="AQ91" s="1">
        <f t="shared" si="14"/>
        <v>0</v>
      </c>
      <c r="AR91" s="1">
        <f t="shared" si="15"/>
        <v>0</v>
      </c>
    </row>
    <row r="92" spans="1:44">
      <c r="A92" s="1">
        <v>91</v>
      </c>
      <c r="B92" s="1" t="s">
        <v>400</v>
      </c>
      <c r="C92" s="1" t="s">
        <v>19</v>
      </c>
      <c r="D92" s="1">
        <v>0.12034654507918401</v>
      </c>
      <c r="E92" s="1" t="s">
        <v>21</v>
      </c>
      <c r="F92" s="1">
        <v>208112.45</v>
      </c>
      <c r="G92" s="1">
        <v>11</v>
      </c>
      <c r="H92" s="1">
        <v>0</v>
      </c>
      <c r="I92" s="1">
        <v>0</v>
      </c>
      <c r="J92" s="1">
        <v>0</v>
      </c>
      <c r="K92" s="1">
        <v>0</v>
      </c>
      <c r="L92" s="1">
        <v>0</v>
      </c>
      <c r="M92" s="1">
        <v>0</v>
      </c>
      <c r="N92" s="1">
        <v>0</v>
      </c>
      <c r="O92" s="1">
        <v>0</v>
      </c>
      <c r="P92" s="1">
        <v>0</v>
      </c>
      <c r="Q92" s="1">
        <v>0</v>
      </c>
      <c r="R92" s="1">
        <v>7717.6357083003904</v>
      </c>
      <c r="S92" s="1">
        <v>120346.545079184</v>
      </c>
      <c r="T92" s="59">
        <f>IF(E92="East", IF(C92="Central",('Connecting shares (%)'!$F$3/100*F92+'Connecting shares (%)'!$G$3/100*H92+'Connecting shares (%)'!$H$3/100*J92)/1000000,0),0)</f>
        <v>0</v>
      </c>
      <c r="U92" s="59">
        <f>IF(E92="East", IF(C92="Central",D92*'Connecting shares (%)'!$M$16*(F92+H92+J92)/(F92+H92+J92+L92+N92+P92),0),0)</f>
        <v>0</v>
      </c>
      <c r="V92" s="59">
        <f>IF(E92="East", IF(C92="Decentral",('Connecting shares (%)'!$F$7/100*F92+'Connecting shares (%)'!$G$7/100*H92+'Connecting shares (%)'!$H$7/100*J92)/1000000,0),0)</f>
        <v>0</v>
      </c>
      <c r="W92" s="61">
        <f>IF(E92="East", IF(C92="Decentral",D92*'Connecting shares (%)'!$M$16*(F92+H92+J92)/(F92+H92+J92+L92+N92+P92),0),0)</f>
        <v>0</v>
      </c>
      <c r="X92" s="59">
        <f>IF(E92="East", IF(C92="Central",('Connecting shares (%)'!$F$5/100*L92+'Connecting shares (%)'!$G$5/100*N92+'Connecting shares (%)'!$H$5/100*P92)/1000000,0),0)</f>
        <v>0</v>
      </c>
      <c r="Y92" s="61">
        <f>IF(E92="East", IF(C92="Central",D92*'Connecting shares (%)'!$M$16*(L92+N92+P92)/(F92+H92+J92+L92+N92+P92),0),0)</f>
        <v>0</v>
      </c>
      <c r="Z92" s="1">
        <f>IF(E92="East", IF(C92="Decentral",('Connecting shares (%)'!$F$9/100*L92+'Connecting shares (%)'!$G$9/100*N92+'Connecting shares (%)'!$H$9/100*P92)/1000000,0),0)</f>
        <v>0</v>
      </c>
      <c r="AA92" s="61">
        <f>IF(E92="East", IF(C92="Decentral",D92*'Connecting shares (%)'!$M$16*(L92+N92+P92)/(F92+H92+J92+L92+N92+P92),0),0)</f>
        <v>0</v>
      </c>
      <c r="AB92" s="59">
        <f>IF(E92="West", IF(C92="Central",('Connecting shares (%)'!$F$11/100*F92+'Connecting shares (%)'!$G$11/100*H92+'Connecting shares (%)'!$H$11/100*J92)/1000000,0),0)</f>
        <v>0</v>
      </c>
      <c r="AC92" s="62">
        <f>IF(E92="west", IF(C92="Central",D92*'Connecting shares (%)'!$M$16*(F92+H92+J92)/(F92+H92+J92+L92+N92+P92),0),0)</f>
        <v>0</v>
      </c>
      <c r="AD92" s="59">
        <f>IF(E92="West", IF(C92="Decentral",('Connecting shares (%)'!$F$15/100*F92+'Connecting shares (%)'!$G$15/100*H92+'Connecting shares (%)'!$H$15/100*J92)/1000000,0),0)</f>
        <v>0.20811245</v>
      </c>
      <c r="AE92" s="61">
        <f>IF(E92="west", IF(C92="Decentral",D92*'Connecting shares (%)'!$M$16*(F92+H92+J92)/(F92+H92+J92+L92+N92+P92),0),0)</f>
        <v>2.4069309015836802</v>
      </c>
      <c r="AF92" s="59">
        <f>IF(E92="West", IF(C92="Central",('Connecting shares (%)'!$F$13/100*L92+'Connecting shares (%)'!$G$13/100*N92+'Connecting shares (%)'!$H$13/100*P92)/1000000,0),0)</f>
        <v>0</v>
      </c>
      <c r="AG92" s="61">
        <f>IF(E92="west", IF(C92="Central",D92*'Connecting shares (%)'!$M$16*(L92+N92+P92)/(F92+H92+J92+L92+N92+P92),0),0)</f>
        <v>0</v>
      </c>
      <c r="AH92" s="1">
        <f>IF(E92="West", IF(C92="Decentral",('Connecting shares (%)'!$F$17/100*L92+'Connecting shares (%)'!$G$17/100*N92+'Connecting shares (%)'!$H$17/100*P92)/1000000,0),0)</f>
        <v>0</v>
      </c>
      <c r="AI92" s="61">
        <f>IF(E92="west", IF(C92="Decentral",D92*'Connecting shares (%)'!$M$16*(L92+N92+P92)/(F92+H92+J92+L92+N92+P92),0),0)</f>
        <v>0</v>
      </c>
      <c r="AK92" s="1">
        <f t="shared" si="8"/>
        <v>0</v>
      </c>
      <c r="AL92" s="1">
        <f t="shared" si="9"/>
        <v>0</v>
      </c>
      <c r="AM92" s="1">
        <f t="shared" si="10"/>
        <v>0</v>
      </c>
      <c r="AN92" s="1">
        <f t="shared" si="11"/>
        <v>0</v>
      </c>
      <c r="AO92" s="1">
        <f t="shared" si="12"/>
        <v>0</v>
      </c>
      <c r="AP92" s="1">
        <f t="shared" si="13"/>
        <v>0</v>
      </c>
      <c r="AQ92" s="1">
        <f t="shared" si="14"/>
        <v>0.20811245</v>
      </c>
      <c r="AR92" s="1">
        <f t="shared" si="15"/>
        <v>2.4069309015836802</v>
      </c>
    </row>
    <row r="93" spans="1:44">
      <c r="A93" s="1">
        <v>92</v>
      </c>
      <c r="B93" s="1" t="s">
        <v>315</v>
      </c>
      <c r="C93" s="1" t="s">
        <v>19</v>
      </c>
      <c r="D93" s="1">
        <v>5.1700133840289E-2</v>
      </c>
      <c r="E93" s="1" t="s">
        <v>21</v>
      </c>
      <c r="F93" s="1">
        <v>19965.7</v>
      </c>
      <c r="G93" s="1">
        <v>2</v>
      </c>
      <c r="H93" s="1">
        <v>0</v>
      </c>
      <c r="I93" s="1">
        <v>0</v>
      </c>
      <c r="J93" s="1">
        <v>0</v>
      </c>
      <c r="K93" s="1">
        <v>0</v>
      </c>
      <c r="L93" s="1">
        <v>0</v>
      </c>
      <c r="M93" s="1">
        <v>0</v>
      </c>
      <c r="N93" s="1">
        <v>0</v>
      </c>
      <c r="O93" s="1">
        <v>0</v>
      </c>
      <c r="P93" s="1">
        <v>0</v>
      </c>
      <c r="Q93" s="1">
        <v>0</v>
      </c>
      <c r="R93" s="1">
        <v>3619.5169038671802</v>
      </c>
      <c r="S93" s="1">
        <v>51700.133840288501</v>
      </c>
      <c r="T93" s="59">
        <f>IF(E93="East", IF(C93="Central",('Connecting shares (%)'!$F$3/100*F93+'Connecting shares (%)'!$G$3/100*H93+'Connecting shares (%)'!$H$3/100*J93)/1000000,0),0)</f>
        <v>0</v>
      </c>
      <c r="U93" s="59">
        <f>IF(E93="East", IF(C93="Central",D93*'Connecting shares (%)'!$M$16*(F93+H93+J93)/(F93+H93+J93+L93+N93+P93),0),0)</f>
        <v>0</v>
      </c>
      <c r="V93" s="59">
        <f>IF(E93="East", IF(C93="Decentral",('Connecting shares (%)'!$F$7/100*F93+'Connecting shares (%)'!$G$7/100*H93+'Connecting shares (%)'!$H$7/100*J93)/1000000,0),0)</f>
        <v>0</v>
      </c>
      <c r="W93" s="61">
        <f>IF(E93="East", IF(C93="Decentral",D93*'Connecting shares (%)'!$M$16*(F93+H93+J93)/(F93+H93+J93+L93+N93+P93),0),0)</f>
        <v>0</v>
      </c>
      <c r="X93" s="59">
        <f>IF(E93="East", IF(C93="Central",('Connecting shares (%)'!$F$5/100*L93+'Connecting shares (%)'!$G$5/100*N93+'Connecting shares (%)'!$H$5/100*P93)/1000000,0),0)</f>
        <v>0</v>
      </c>
      <c r="Y93" s="61">
        <f>IF(E93="East", IF(C93="Central",D93*'Connecting shares (%)'!$M$16*(L93+N93+P93)/(F93+H93+J93+L93+N93+P93),0),0)</f>
        <v>0</v>
      </c>
      <c r="Z93" s="1">
        <f>IF(E93="East", IF(C93="Decentral",('Connecting shares (%)'!$F$9/100*L93+'Connecting shares (%)'!$G$9/100*N93+'Connecting shares (%)'!$H$9/100*P93)/1000000,0),0)</f>
        <v>0</v>
      </c>
      <c r="AA93" s="61">
        <f>IF(E93="East", IF(C93="Decentral",D93*'Connecting shares (%)'!$M$16*(L93+N93+P93)/(F93+H93+J93+L93+N93+P93),0),0)</f>
        <v>0</v>
      </c>
      <c r="AB93" s="59">
        <f>IF(E93="West", IF(C93="Central",('Connecting shares (%)'!$F$11/100*F93+'Connecting shares (%)'!$G$11/100*H93+'Connecting shares (%)'!$H$11/100*J93)/1000000,0),0)</f>
        <v>0</v>
      </c>
      <c r="AC93" s="62">
        <f>IF(E93="west", IF(C93="Central",D93*'Connecting shares (%)'!$M$16*(F93+H93+J93)/(F93+H93+J93+L93+N93+P93),0),0)</f>
        <v>0</v>
      </c>
      <c r="AD93" s="59">
        <f>IF(E93="West", IF(C93="Decentral",('Connecting shares (%)'!$F$15/100*F93+'Connecting shares (%)'!$G$15/100*H93+'Connecting shares (%)'!$H$15/100*J93)/1000000,0),0)</f>
        <v>1.9965699999999999E-2</v>
      </c>
      <c r="AE93" s="61">
        <f>IF(E93="west", IF(C93="Decentral",D93*'Connecting shares (%)'!$M$16*(F93+H93+J93)/(F93+H93+J93+L93+N93+P93),0),0)</f>
        <v>1.03400267680578</v>
      </c>
      <c r="AF93" s="59">
        <f>IF(E93="West", IF(C93="Central",('Connecting shares (%)'!$F$13/100*L93+'Connecting shares (%)'!$G$13/100*N93+'Connecting shares (%)'!$H$13/100*P93)/1000000,0),0)</f>
        <v>0</v>
      </c>
      <c r="AG93" s="61">
        <f>IF(E93="west", IF(C93="Central",D93*'Connecting shares (%)'!$M$16*(L93+N93+P93)/(F93+H93+J93+L93+N93+P93),0),0)</f>
        <v>0</v>
      </c>
      <c r="AH93" s="1">
        <f>IF(E93="West", IF(C93="Decentral",('Connecting shares (%)'!$F$17/100*L93+'Connecting shares (%)'!$G$17/100*N93+'Connecting shares (%)'!$H$17/100*P93)/1000000,0),0)</f>
        <v>0</v>
      </c>
      <c r="AI93" s="61">
        <f>IF(E93="west", IF(C93="Decentral",D93*'Connecting shares (%)'!$M$16*(L93+N93+P93)/(F93+H93+J93+L93+N93+P93),0),0)</f>
        <v>0</v>
      </c>
      <c r="AK93" s="1">
        <f t="shared" si="8"/>
        <v>0</v>
      </c>
      <c r="AL93" s="1">
        <f t="shared" si="9"/>
        <v>0</v>
      </c>
      <c r="AM93" s="1">
        <f t="shared" si="10"/>
        <v>0</v>
      </c>
      <c r="AN93" s="1">
        <f t="shared" si="11"/>
        <v>0</v>
      </c>
      <c r="AO93" s="1">
        <f t="shared" si="12"/>
        <v>0</v>
      </c>
      <c r="AP93" s="1">
        <f t="shared" si="13"/>
        <v>0</v>
      </c>
      <c r="AQ93" s="1">
        <f t="shared" si="14"/>
        <v>1.9965699999999999E-2</v>
      </c>
      <c r="AR93" s="1">
        <f t="shared" si="15"/>
        <v>1.03400267680578</v>
      </c>
    </row>
    <row r="94" spans="1:44">
      <c r="A94" s="1">
        <v>93</v>
      </c>
      <c r="B94" s="1" t="s">
        <v>475</v>
      </c>
      <c r="C94" s="1" t="s">
        <v>19</v>
      </c>
      <c r="D94" s="1">
        <v>0.58286816384396201</v>
      </c>
      <c r="E94" s="1" t="s">
        <v>21</v>
      </c>
      <c r="F94" s="1">
        <v>2928586.62</v>
      </c>
      <c r="G94" s="1">
        <v>211</v>
      </c>
      <c r="H94" s="1">
        <v>0</v>
      </c>
      <c r="I94" s="1">
        <v>0</v>
      </c>
      <c r="J94" s="1">
        <v>0</v>
      </c>
      <c r="K94" s="1">
        <v>0</v>
      </c>
      <c r="L94" s="1">
        <v>208123.25999999899</v>
      </c>
      <c r="M94" s="1">
        <v>9</v>
      </c>
      <c r="N94" s="1">
        <v>0</v>
      </c>
      <c r="O94" s="1">
        <v>0</v>
      </c>
      <c r="P94" s="1">
        <v>0</v>
      </c>
      <c r="Q94" s="1">
        <v>0</v>
      </c>
      <c r="R94" s="1">
        <v>12606.6016185919</v>
      </c>
      <c r="S94" s="1">
        <v>582868.16384396097</v>
      </c>
      <c r="T94" s="59">
        <f>IF(E94="East", IF(C94="Central",('Connecting shares (%)'!$F$3/100*F94+'Connecting shares (%)'!$G$3/100*H94+'Connecting shares (%)'!$H$3/100*J94)/1000000,0),0)</f>
        <v>0</v>
      </c>
      <c r="U94" s="59">
        <f>IF(E94="East", IF(C94="Central",D94*'Connecting shares (%)'!$M$16*(F94+H94+J94)/(F94+H94+J94+L94+N94+P94),0),0)</f>
        <v>0</v>
      </c>
      <c r="V94" s="59">
        <f>IF(E94="East", IF(C94="Decentral",('Connecting shares (%)'!$F$7/100*F94+'Connecting shares (%)'!$G$7/100*H94+'Connecting shares (%)'!$H$7/100*J94)/1000000,0),0)</f>
        <v>0</v>
      </c>
      <c r="W94" s="61">
        <f>IF(E94="East", IF(C94="Decentral",D94*'Connecting shares (%)'!$M$16*(F94+H94+J94)/(F94+H94+J94+L94+N94+P94),0),0)</f>
        <v>0</v>
      </c>
      <c r="X94" s="59">
        <f>IF(E94="East", IF(C94="Central",('Connecting shares (%)'!$F$5/100*L94+'Connecting shares (%)'!$G$5/100*N94+'Connecting shares (%)'!$H$5/100*P94)/1000000,0),0)</f>
        <v>0</v>
      </c>
      <c r="Y94" s="61">
        <f>IF(E94="East", IF(C94="Central",D94*'Connecting shares (%)'!$M$16*(L94+N94+P94)/(F94+H94+J94+L94+N94+P94),0),0)</f>
        <v>0</v>
      </c>
      <c r="Z94" s="1">
        <f>IF(E94="East", IF(C94="Decentral",('Connecting shares (%)'!$F$9/100*L94+'Connecting shares (%)'!$G$9/100*N94+'Connecting shares (%)'!$H$9/100*P94)/1000000,0),0)</f>
        <v>0</v>
      </c>
      <c r="AA94" s="61">
        <f>IF(E94="East", IF(C94="Decentral",D94*'Connecting shares (%)'!$M$16*(L94+N94+P94)/(F94+H94+J94+L94+N94+P94),0),0)</f>
        <v>0</v>
      </c>
      <c r="AB94" s="59">
        <f>IF(E94="West", IF(C94="Central",('Connecting shares (%)'!$F$11/100*F94+'Connecting shares (%)'!$G$11/100*H94+'Connecting shares (%)'!$H$11/100*J94)/1000000,0),0)</f>
        <v>0</v>
      </c>
      <c r="AC94" s="62">
        <f>IF(E94="west", IF(C94="Central",D94*'Connecting shares (%)'!$M$16*(F94+H94+J94)/(F94+H94+J94+L94+N94+P94),0),0)</f>
        <v>0</v>
      </c>
      <c r="AD94" s="59">
        <f>IF(E94="West", IF(C94="Decentral",('Connecting shares (%)'!$F$15/100*F94+'Connecting shares (%)'!$G$15/100*H94+'Connecting shares (%)'!$H$15/100*J94)/1000000,0),0)</f>
        <v>2.9285866199999999</v>
      </c>
      <c r="AE94" s="61">
        <f>IF(E94="west", IF(C94="Decentral",D94*'Connecting shares (%)'!$M$16*(F94+H94+J94)/(F94+H94+J94+L94+N94+P94),0),0)</f>
        <v>10.883887711396476</v>
      </c>
      <c r="AF94" s="59">
        <f>IF(E94="West", IF(C94="Central",('Connecting shares (%)'!$F$13/100*L94+'Connecting shares (%)'!$G$13/100*N94+'Connecting shares (%)'!$H$13/100*P94)/1000000,0),0)</f>
        <v>0</v>
      </c>
      <c r="AG94" s="61">
        <f>IF(E94="west", IF(C94="Central",D94*'Connecting shares (%)'!$M$16*(L94+N94+P94)/(F94+H94+J94+L94+N94+P94),0),0)</f>
        <v>0</v>
      </c>
      <c r="AH94" s="1">
        <f>IF(E94="West", IF(C94="Decentral",('Connecting shares (%)'!$F$17/100*L94+'Connecting shares (%)'!$G$17/100*N94+'Connecting shares (%)'!$H$17/100*P94)/1000000,0),0)</f>
        <v>0.20812325999999898</v>
      </c>
      <c r="AI94" s="61">
        <f>IF(E94="west", IF(C94="Decentral",D94*'Connecting shares (%)'!$M$16*(L94+N94+P94)/(F94+H94+J94+L94+N94+P94),0),0)</f>
        <v>0.77347556548276597</v>
      </c>
      <c r="AK94" s="1">
        <f t="shared" si="8"/>
        <v>0</v>
      </c>
      <c r="AL94" s="1">
        <f t="shared" si="9"/>
        <v>0</v>
      </c>
      <c r="AM94" s="1">
        <f t="shared" si="10"/>
        <v>0</v>
      </c>
      <c r="AN94" s="1">
        <f t="shared" si="11"/>
        <v>0</v>
      </c>
      <c r="AO94" s="1">
        <f t="shared" si="12"/>
        <v>0</v>
      </c>
      <c r="AP94" s="1">
        <f t="shared" si="13"/>
        <v>0</v>
      </c>
      <c r="AQ94" s="1">
        <f t="shared" si="14"/>
        <v>3.1367098799999988</v>
      </c>
      <c r="AR94" s="1">
        <f t="shared" si="15"/>
        <v>11.657363276879241</v>
      </c>
    </row>
    <row r="95" spans="1:44">
      <c r="A95" s="1">
        <v>94</v>
      </c>
      <c r="B95" s="1" t="s">
        <v>325</v>
      </c>
      <c r="C95" s="1" t="s">
        <v>19</v>
      </c>
      <c r="D95" s="1">
        <v>0.21791374241629499</v>
      </c>
      <c r="E95" s="1" t="s">
        <v>21</v>
      </c>
      <c r="F95" s="1">
        <v>280419.59999999899</v>
      </c>
      <c r="G95" s="1">
        <v>17</v>
      </c>
      <c r="H95" s="1">
        <v>0</v>
      </c>
      <c r="I95" s="1">
        <v>0</v>
      </c>
      <c r="J95" s="1">
        <v>0</v>
      </c>
      <c r="K95" s="1">
        <v>0</v>
      </c>
      <c r="L95" s="1">
        <v>0</v>
      </c>
      <c r="M95" s="1">
        <v>0</v>
      </c>
      <c r="N95" s="1">
        <v>0</v>
      </c>
      <c r="O95" s="1">
        <v>0</v>
      </c>
      <c r="P95" s="1">
        <v>0</v>
      </c>
      <c r="Q95" s="1">
        <v>0</v>
      </c>
      <c r="R95" s="1">
        <v>9036.6454309070596</v>
      </c>
      <c r="S95" s="1">
        <v>217913.74241629499</v>
      </c>
      <c r="T95" s="59">
        <f>IF(E95="East", IF(C95="Central",('Connecting shares (%)'!$F$3/100*F95+'Connecting shares (%)'!$G$3/100*H95+'Connecting shares (%)'!$H$3/100*J95)/1000000,0),0)</f>
        <v>0</v>
      </c>
      <c r="U95" s="59">
        <f>IF(E95="East", IF(C95="Central",D95*'Connecting shares (%)'!$M$16*(F95+H95+J95)/(F95+H95+J95+L95+N95+P95),0),0)</f>
        <v>0</v>
      </c>
      <c r="V95" s="59">
        <f>IF(E95="East", IF(C95="Decentral",('Connecting shares (%)'!$F$7/100*F95+'Connecting shares (%)'!$G$7/100*H95+'Connecting shares (%)'!$H$7/100*J95)/1000000,0),0)</f>
        <v>0</v>
      </c>
      <c r="W95" s="61">
        <f>IF(E95="East", IF(C95="Decentral",D95*'Connecting shares (%)'!$M$16*(F95+H95+J95)/(F95+H95+J95+L95+N95+P95),0),0)</f>
        <v>0</v>
      </c>
      <c r="X95" s="59">
        <f>IF(E95="East", IF(C95="Central",('Connecting shares (%)'!$F$5/100*L95+'Connecting shares (%)'!$G$5/100*N95+'Connecting shares (%)'!$H$5/100*P95)/1000000,0),0)</f>
        <v>0</v>
      </c>
      <c r="Y95" s="61">
        <f>IF(E95="East", IF(C95="Central",D95*'Connecting shares (%)'!$M$16*(L95+N95+P95)/(F95+H95+J95+L95+N95+P95),0),0)</f>
        <v>0</v>
      </c>
      <c r="Z95" s="1">
        <f>IF(E95="East", IF(C95="Decentral",('Connecting shares (%)'!$F$9/100*L95+'Connecting shares (%)'!$G$9/100*N95+'Connecting shares (%)'!$H$9/100*P95)/1000000,0),0)</f>
        <v>0</v>
      </c>
      <c r="AA95" s="61">
        <f>IF(E95="East", IF(C95="Decentral",D95*'Connecting shares (%)'!$M$16*(L95+N95+P95)/(F95+H95+J95+L95+N95+P95),0),0)</f>
        <v>0</v>
      </c>
      <c r="AB95" s="59">
        <f>IF(E95="West", IF(C95="Central",('Connecting shares (%)'!$F$11/100*F95+'Connecting shares (%)'!$G$11/100*H95+'Connecting shares (%)'!$H$11/100*J95)/1000000,0),0)</f>
        <v>0</v>
      </c>
      <c r="AC95" s="62">
        <f>IF(E95="west", IF(C95="Central",D95*'Connecting shares (%)'!$M$16*(F95+H95+J95)/(F95+H95+J95+L95+N95+P95),0),0)</f>
        <v>0</v>
      </c>
      <c r="AD95" s="59">
        <f>IF(E95="West", IF(C95="Decentral",('Connecting shares (%)'!$F$15/100*F95+'Connecting shares (%)'!$G$15/100*H95+'Connecting shares (%)'!$H$15/100*J95)/1000000,0),0)</f>
        <v>0.28041959999999899</v>
      </c>
      <c r="AE95" s="61">
        <f>IF(E95="west", IF(C95="Decentral",D95*'Connecting shares (%)'!$M$16*(F95+H95+J95)/(F95+H95+J95+L95+N95+P95),0),0)</f>
        <v>4.3582748483259</v>
      </c>
      <c r="AF95" s="59">
        <f>IF(E95="West", IF(C95="Central",('Connecting shares (%)'!$F$13/100*L95+'Connecting shares (%)'!$G$13/100*N95+'Connecting shares (%)'!$H$13/100*P95)/1000000,0),0)</f>
        <v>0</v>
      </c>
      <c r="AG95" s="61">
        <f>IF(E95="west", IF(C95="Central",D95*'Connecting shares (%)'!$M$16*(L95+N95+P95)/(F95+H95+J95+L95+N95+P95),0),0)</f>
        <v>0</v>
      </c>
      <c r="AH95" s="1">
        <f>IF(E95="West", IF(C95="Decentral",('Connecting shares (%)'!$F$17/100*L95+'Connecting shares (%)'!$G$17/100*N95+'Connecting shares (%)'!$H$17/100*P95)/1000000,0),0)</f>
        <v>0</v>
      </c>
      <c r="AI95" s="61">
        <f>IF(E95="west", IF(C95="Decentral",D95*'Connecting shares (%)'!$M$16*(L95+N95+P95)/(F95+H95+J95+L95+N95+P95),0),0)</f>
        <v>0</v>
      </c>
      <c r="AK95" s="1">
        <f t="shared" si="8"/>
        <v>0</v>
      </c>
      <c r="AL95" s="1">
        <f t="shared" si="9"/>
        <v>0</v>
      </c>
      <c r="AM95" s="1">
        <f t="shared" si="10"/>
        <v>0</v>
      </c>
      <c r="AN95" s="1">
        <f t="shared" si="11"/>
        <v>0</v>
      </c>
      <c r="AO95" s="1">
        <f t="shared" si="12"/>
        <v>0</v>
      </c>
      <c r="AP95" s="1">
        <f t="shared" si="13"/>
        <v>0</v>
      </c>
      <c r="AQ95" s="1">
        <f t="shared" si="14"/>
        <v>0.28041959999999899</v>
      </c>
      <c r="AR95" s="1">
        <f t="shared" si="15"/>
        <v>4.3582748483259</v>
      </c>
    </row>
    <row r="96" spans="1:44">
      <c r="A96" s="1">
        <v>95</v>
      </c>
      <c r="B96" s="1" t="s">
        <v>521</v>
      </c>
      <c r="C96" s="1" t="s">
        <v>19</v>
      </c>
      <c r="D96" s="1">
        <v>0.53497580160013403</v>
      </c>
      <c r="E96" s="1" t="s">
        <v>21</v>
      </c>
      <c r="F96" s="1">
        <v>2649641.3599999901</v>
      </c>
      <c r="G96" s="1">
        <v>168</v>
      </c>
      <c r="H96" s="1">
        <v>0</v>
      </c>
      <c r="I96" s="1">
        <v>0</v>
      </c>
      <c r="J96" s="1">
        <v>0</v>
      </c>
      <c r="K96" s="1">
        <v>0</v>
      </c>
      <c r="L96" s="1">
        <v>0</v>
      </c>
      <c r="M96" s="1">
        <v>0</v>
      </c>
      <c r="N96" s="1">
        <v>0</v>
      </c>
      <c r="O96" s="1">
        <v>0</v>
      </c>
      <c r="P96" s="1">
        <v>0</v>
      </c>
      <c r="Q96" s="1">
        <v>0</v>
      </c>
      <c r="R96" s="1">
        <v>8878.2063279896793</v>
      </c>
      <c r="S96" s="1">
        <v>534975.801600134</v>
      </c>
      <c r="T96" s="59">
        <f>IF(E96="East", IF(C96="Central",('Connecting shares (%)'!$F$3/100*F96+'Connecting shares (%)'!$G$3/100*H96+'Connecting shares (%)'!$H$3/100*J96)/1000000,0),0)</f>
        <v>0</v>
      </c>
      <c r="U96" s="59">
        <f>IF(E96="East", IF(C96="Central",D96*'Connecting shares (%)'!$M$16*(F96+H96+J96)/(F96+H96+J96+L96+N96+P96),0),0)</f>
        <v>0</v>
      </c>
      <c r="V96" s="59">
        <f>IF(E96="East", IF(C96="Decentral",('Connecting shares (%)'!$F$7/100*F96+'Connecting shares (%)'!$G$7/100*H96+'Connecting shares (%)'!$H$7/100*J96)/1000000,0),0)</f>
        <v>0</v>
      </c>
      <c r="W96" s="61">
        <f>IF(E96="East", IF(C96="Decentral",D96*'Connecting shares (%)'!$M$16*(F96+H96+J96)/(F96+H96+J96+L96+N96+P96),0),0)</f>
        <v>0</v>
      </c>
      <c r="X96" s="59">
        <f>IF(E96="East", IF(C96="Central",('Connecting shares (%)'!$F$5/100*L96+'Connecting shares (%)'!$G$5/100*N96+'Connecting shares (%)'!$H$5/100*P96)/1000000,0),0)</f>
        <v>0</v>
      </c>
      <c r="Y96" s="61">
        <f>IF(E96="East", IF(C96="Central",D96*'Connecting shares (%)'!$M$16*(L96+N96+P96)/(F96+H96+J96+L96+N96+P96),0),0)</f>
        <v>0</v>
      </c>
      <c r="Z96" s="1">
        <f>IF(E96="East", IF(C96="Decentral",('Connecting shares (%)'!$F$9/100*L96+'Connecting shares (%)'!$G$9/100*N96+'Connecting shares (%)'!$H$9/100*P96)/1000000,0),0)</f>
        <v>0</v>
      </c>
      <c r="AA96" s="61">
        <f>IF(E96="East", IF(C96="Decentral",D96*'Connecting shares (%)'!$M$16*(L96+N96+P96)/(F96+H96+J96+L96+N96+P96),0),0)</f>
        <v>0</v>
      </c>
      <c r="AB96" s="59">
        <f>IF(E96="West", IF(C96="Central",('Connecting shares (%)'!$F$11/100*F96+'Connecting shares (%)'!$G$11/100*H96+'Connecting shares (%)'!$H$11/100*J96)/1000000,0),0)</f>
        <v>0</v>
      </c>
      <c r="AC96" s="62">
        <f>IF(E96="west", IF(C96="Central",D96*'Connecting shares (%)'!$M$16*(F96+H96+J96)/(F96+H96+J96+L96+N96+P96),0),0)</f>
        <v>0</v>
      </c>
      <c r="AD96" s="59">
        <f>IF(E96="West", IF(C96="Decentral",('Connecting shares (%)'!$F$15/100*F96+'Connecting shares (%)'!$G$15/100*H96+'Connecting shares (%)'!$H$15/100*J96)/1000000,0),0)</f>
        <v>2.6496413599999902</v>
      </c>
      <c r="AE96" s="61">
        <f>IF(E96="west", IF(C96="Decentral",D96*'Connecting shares (%)'!$M$16*(F96+H96+J96)/(F96+H96+J96+L96+N96+P96),0),0)</f>
        <v>10.699516032002681</v>
      </c>
      <c r="AF96" s="59">
        <f>IF(E96="West", IF(C96="Central",('Connecting shares (%)'!$F$13/100*L96+'Connecting shares (%)'!$G$13/100*N96+'Connecting shares (%)'!$H$13/100*P96)/1000000,0),0)</f>
        <v>0</v>
      </c>
      <c r="AG96" s="61">
        <f>IF(E96="west", IF(C96="Central",D96*'Connecting shares (%)'!$M$16*(L96+N96+P96)/(F96+H96+J96+L96+N96+P96),0),0)</f>
        <v>0</v>
      </c>
      <c r="AH96" s="1">
        <f>IF(E96="West", IF(C96="Decentral",('Connecting shares (%)'!$F$17/100*L96+'Connecting shares (%)'!$G$17/100*N96+'Connecting shares (%)'!$H$17/100*P96)/1000000,0),0)</f>
        <v>0</v>
      </c>
      <c r="AI96" s="61">
        <f>IF(E96="west", IF(C96="Decentral",D96*'Connecting shares (%)'!$M$16*(L96+N96+P96)/(F96+H96+J96+L96+N96+P96),0),0)</f>
        <v>0</v>
      </c>
      <c r="AK96" s="1">
        <f t="shared" si="8"/>
        <v>0</v>
      </c>
      <c r="AL96" s="1">
        <f t="shared" si="9"/>
        <v>0</v>
      </c>
      <c r="AM96" s="1">
        <f t="shared" si="10"/>
        <v>0</v>
      </c>
      <c r="AN96" s="1">
        <f t="shared" si="11"/>
        <v>0</v>
      </c>
      <c r="AO96" s="1">
        <f t="shared" si="12"/>
        <v>0</v>
      </c>
      <c r="AP96" s="1">
        <f t="shared" si="13"/>
        <v>0</v>
      </c>
      <c r="AQ96" s="1">
        <f t="shared" si="14"/>
        <v>2.6496413599999902</v>
      </c>
      <c r="AR96" s="1">
        <f t="shared" si="15"/>
        <v>10.699516032002681</v>
      </c>
    </row>
    <row r="97" spans="1:44">
      <c r="A97" s="1">
        <v>96</v>
      </c>
      <c r="B97" s="1" t="s">
        <v>260</v>
      </c>
      <c r="C97" s="1" t="s">
        <v>19</v>
      </c>
      <c r="D97" s="1">
        <v>0.14410869442746699</v>
      </c>
      <c r="E97" s="1" t="s">
        <v>21</v>
      </c>
      <c r="F97" s="1">
        <v>183049.76</v>
      </c>
      <c r="G97" s="1">
        <v>13</v>
      </c>
      <c r="H97" s="1">
        <v>0</v>
      </c>
      <c r="I97" s="1">
        <v>0</v>
      </c>
      <c r="J97" s="1">
        <v>0</v>
      </c>
      <c r="K97" s="1">
        <v>0</v>
      </c>
      <c r="L97" s="1">
        <v>0</v>
      </c>
      <c r="M97" s="1">
        <v>0</v>
      </c>
      <c r="N97" s="1">
        <v>0</v>
      </c>
      <c r="O97" s="1">
        <v>0</v>
      </c>
      <c r="P97" s="1">
        <v>0</v>
      </c>
      <c r="Q97" s="1">
        <v>0</v>
      </c>
      <c r="R97" s="1">
        <v>7114.5875631887502</v>
      </c>
      <c r="S97" s="1">
        <v>144108.69442746599</v>
      </c>
      <c r="T97" s="59">
        <f>IF(E97="East", IF(C97="Central",('Connecting shares (%)'!$F$3/100*F97+'Connecting shares (%)'!$G$3/100*H97+'Connecting shares (%)'!$H$3/100*J97)/1000000,0),0)</f>
        <v>0</v>
      </c>
      <c r="U97" s="59">
        <f>IF(E97="East", IF(C97="Central",D97*'Connecting shares (%)'!$M$16*(F97+H97+J97)/(F97+H97+J97+L97+N97+P97),0),0)</f>
        <v>0</v>
      </c>
      <c r="V97" s="59">
        <f>IF(E97="East", IF(C97="Decentral",('Connecting shares (%)'!$F$7/100*F97+'Connecting shares (%)'!$G$7/100*H97+'Connecting shares (%)'!$H$7/100*J97)/1000000,0),0)</f>
        <v>0</v>
      </c>
      <c r="W97" s="61">
        <f>IF(E97="East", IF(C97="Decentral",D97*'Connecting shares (%)'!$M$16*(F97+H97+J97)/(F97+H97+J97+L97+N97+P97),0),0)</f>
        <v>0</v>
      </c>
      <c r="X97" s="59">
        <f>IF(E97="East", IF(C97="Central",('Connecting shares (%)'!$F$5/100*L97+'Connecting shares (%)'!$G$5/100*N97+'Connecting shares (%)'!$H$5/100*P97)/1000000,0),0)</f>
        <v>0</v>
      </c>
      <c r="Y97" s="61">
        <f>IF(E97="East", IF(C97="Central",D97*'Connecting shares (%)'!$M$16*(L97+N97+P97)/(F97+H97+J97+L97+N97+P97),0),0)</f>
        <v>0</v>
      </c>
      <c r="Z97" s="1">
        <f>IF(E97="East", IF(C97="Decentral",('Connecting shares (%)'!$F$9/100*L97+'Connecting shares (%)'!$G$9/100*N97+'Connecting shares (%)'!$H$9/100*P97)/1000000,0),0)</f>
        <v>0</v>
      </c>
      <c r="AA97" s="61">
        <f>IF(E97="East", IF(C97="Decentral",D97*'Connecting shares (%)'!$M$16*(L97+N97+P97)/(F97+H97+J97+L97+N97+P97),0),0)</f>
        <v>0</v>
      </c>
      <c r="AB97" s="59">
        <f>IF(E97="West", IF(C97="Central",('Connecting shares (%)'!$F$11/100*F97+'Connecting shares (%)'!$G$11/100*H97+'Connecting shares (%)'!$H$11/100*J97)/1000000,0),0)</f>
        <v>0</v>
      </c>
      <c r="AC97" s="62">
        <f>IF(E97="west", IF(C97="Central",D97*'Connecting shares (%)'!$M$16*(F97+H97+J97)/(F97+H97+J97+L97+N97+P97),0),0)</f>
        <v>0</v>
      </c>
      <c r="AD97" s="59">
        <f>IF(E97="West", IF(C97="Decentral",('Connecting shares (%)'!$F$15/100*F97+'Connecting shares (%)'!$G$15/100*H97+'Connecting shares (%)'!$H$15/100*J97)/1000000,0),0)</f>
        <v>0.18304976000000001</v>
      </c>
      <c r="AE97" s="61">
        <f>IF(E97="west", IF(C97="Decentral",D97*'Connecting shares (%)'!$M$16*(F97+H97+J97)/(F97+H97+J97+L97+N97+P97),0),0)</f>
        <v>2.8821738885493398</v>
      </c>
      <c r="AF97" s="59">
        <f>IF(E97="West", IF(C97="Central",('Connecting shares (%)'!$F$13/100*L97+'Connecting shares (%)'!$G$13/100*N97+'Connecting shares (%)'!$H$13/100*P97)/1000000,0),0)</f>
        <v>0</v>
      </c>
      <c r="AG97" s="61">
        <f>IF(E97="west", IF(C97="Central",D97*'Connecting shares (%)'!$M$16*(L97+N97+P97)/(F97+H97+J97+L97+N97+P97),0),0)</f>
        <v>0</v>
      </c>
      <c r="AH97" s="1">
        <f>IF(E97="West", IF(C97="Decentral",('Connecting shares (%)'!$F$17/100*L97+'Connecting shares (%)'!$G$17/100*N97+'Connecting shares (%)'!$H$17/100*P97)/1000000,0),0)</f>
        <v>0</v>
      </c>
      <c r="AI97" s="61">
        <f>IF(E97="west", IF(C97="Decentral",D97*'Connecting shares (%)'!$M$16*(L97+N97+P97)/(F97+H97+J97+L97+N97+P97),0),0)</f>
        <v>0</v>
      </c>
      <c r="AK97" s="1">
        <f t="shared" si="8"/>
        <v>0</v>
      </c>
      <c r="AL97" s="1">
        <f t="shared" si="9"/>
        <v>0</v>
      </c>
      <c r="AM97" s="1">
        <f t="shared" si="10"/>
        <v>0</v>
      </c>
      <c r="AN97" s="1">
        <f t="shared" si="11"/>
        <v>0</v>
      </c>
      <c r="AO97" s="1">
        <f t="shared" si="12"/>
        <v>0</v>
      </c>
      <c r="AP97" s="1">
        <f t="shared" si="13"/>
        <v>0</v>
      </c>
      <c r="AQ97" s="1">
        <f t="shared" si="14"/>
        <v>0.18304976000000001</v>
      </c>
      <c r="AR97" s="1">
        <f t="shared" si="15"/>
        <v>2.8821738885493398</v>
      </c>
    </row>
    <row r="98" spans="1:44">
      <c r="A98" s="1">
        <v>97</v>
      </c>
      <c r="B98" s="1" t="s">
        <v>565</v>
      </c>
      <c r="C98" s="1" t="s">
        <v>19</v>
      </c>
      <c r="D98" s="1">
        <v>0.27455667153302399</v>
      </c>
      <c r="E98" s="1" t="s">
        <v>21</v>
      </c>
      <c r="F98" s="1">
        <v>379521.20999999897</v>
      </c>
      <c r="G98" s="1">
        <v>24</v>
      </c>
      <c r="H98" s="1">
        <v>0</v>
      </c>
      <c r="I98" s="1">
        <v>0</v>
      </c>
      <c r="J98" s="1">
        <v>0</v>
      </c>
      <c r="K98" s="1">
        <v>0</v>
      </c>
      <c r="L98" s="1">
        <v>0</v>
      </c>
      <c r="M98" s="1">
        <v>0</v>
      </c>
      <c r="N98" s="1">
        <v>0</v>
      </c>
      <c r="O98" s="1">
        <v>0</v>
      </c>
      <c r="P98" s="1">
        <v>0</v>
      </c>
      <c r="Q98" s="1">
        <v>0</v>
      </c>
      <c r="R98" s="1">
        <v>8297.9628439114204</v>
      </c>
      <c r="S98" s="1">
        <v>274556.671533024</v>
      </c>
      <c r="T98" s="59">
        <f>IF(E98="East", IF(C98="Central",('Connecting shares (%)'!$F$3/100*F98+'Connecting shares (%)'!$G$3/100*H98+'Connecting shares (%)'!$H$3/100*J98)/1000000,0),0)</f>
        <v>0</v>
      </c>
      <c r="U98" s="59">
        <f>IF(E98="East", IF(C98="Central",D98*'Connecting shares (%)'!$M$16*(F98+H98+J98)/(F98+H98+J98+L98+N98+P98),0),0)</f>
        <v>0</v>
      </c>
      <c r="V98" s="59">
        <f>IF(E98="East", IF(C98="Decentral",('Connecting shares (%)'!$F$7/100*F98+'Connecting shares (%)'!$G$7/100*H98+'Connecting shares (%)'!$H$7/100*J98)/1000000,0),0)</f>
        <v>0</v>
      </c>
      <c r="W98" s="61">
        <f>IF(E98="East", IF(C98="Decentral",D98*'Connecting shares (%)'!$M$16*(F98+H98+J98)/(F98+H98+J98+L98+N98+P98),0),0)</f>
        <v>0</v>
      </c>
      <c r="X98" s="59">
        <f>IF(E98="East", IF(C98="Central",('Connecting shares (%)'!$F$5/100*L98+'Connecting shares (%)'!$G$5/100*N98+'Connecting shares (%)'!$H$5/100*P98)/1000000,0),0)</f>
        <v>0</v>
      </c>
      <c r="Y98" s="61">
        <f>IF(E98="East", IF(C98="Central",D98*'Connecting shares (%)'!$M$16*(L98+N98+P98)/(F98+H98+J98+L98+N98+P98),0),0)</f>
        <v>0</v>
      </c>
      <c r="Z98" s="1">
        <f>IF(E98="East", IF(C98="Decentral",('Connecting shares (%)'!$F$9/100*L98+'Connecting shares (%)'!$G$9/100*N98+'Connecting shares (%)'!$H$9/100*P98)/1000000,0),0)</f>
        <v>0</v>
      </c>
      <c r="AA98" s="61">
        <f>IF(E98="East", IF(C98="Decentral",D98*'Connecting shares (%)'!$M$16*(L98+N98+P98)/(F98+H98+J98+L98+N98+P98),0),0)</f>
        <v>0</v>
      </c>
      <c r="AB98" s="59">
        <f>IF(E98="West", IF(C98="Central",('Connecting shares (%)'!$F$11/100*F98+'Connecting shares (%)'!$G$11/100*H98+'Connecting shares (%)'!$H$11/100*J98)/1000000,0),0)</f>
        <v>0</v>
      </c>
      <c r="AC98" s="62">
        <f>IF(E98="west", IF(C98="Central",D98*'Connecting shares (%)'!$M$16*(F98+H98+J98)/(F98+H98+J98+L98+N98+P98),0),0)</f>
        <v>0</v>
      </c>
      <c r="AD98" s="59">
        <f>IF(E98="West", IF(C98="Decentral",('Connecting shares (%)'!$F$15/100*F98+'Connecting shares (%)'!$G$15/100*H98+'Connecting shares (%)'!$H$15/100*J98)/1000000,0),0)</f>
        <v>0.379521209999999</v>
      </c>
      <c r="AE98" s="61">
        <f>IF(E98="west", IF(C98="Decentral",D98*'Connecting shares (%)'!$M$16*(F98+H98+J98)/(F98+H98+J98+L98+N98+P98),0),0)</f>
        <v>5.4911334306604793</v>
      </c>
      <c r="AF98" s="59">
        <f>IF(E98="West", IF(C98="Central",('Connecting shares (%)'!$F$13/100*L98+'Connecting shares (%)'!$G$13/100*N98+'Connecting shares (%)'!$H$13/100*P98)/1000000,0),0)</f>
        <v>0</v>
      </c>
      <c r="AG98" s="61">
        <f>IF(E98="west", IF(C98="Central",D98*'Connecting shares (%)'!$M$16*(L98+N98+P98)/(F98+H98+J98+L98+N98+P98),0),0)</f>
        <v>0</v>
      </c>
      <c r="AH98" s="1">
        <f>IF(E98="West", IF(C98="Decentral",('Connecting shares (%)'!$F$17/100*L98+'Connecting shares (%)'!$G$17/100*N98+'Connecting shares (%)'!$H$17/100*P98)/1000000,0),0)</f>
        <v>0</v>
      </c>
      <c r="AI98" s="61">
        <f>IF(E98="west", IF(C98="Decentral",D98*'Connecting shares (%)'!$M$16*(L98+N98+P98)/(F98+H98+J98+L98+N98+P98),0),0)</f>
        <v>0</v>
      </c>
      <c r="AK98" s="1">
        <f t="shared" si="8"/>
        <v>0</v>
      </c>
      <c r="AL98" s="1">
        <f t="shared" si="9"/>
        <v>0</v>
      </c>
      <c r="AM98" s="1">
        <f t="shared" si="10"/>
        <v>0</v>
      </c>
      <c r="AN98" s="1">
        <f t="shared" si="11"/>
        <v>0</v>
      </c>
      <c r="AO98" s="1">
        <f t="shared" si="12"/>
        <v>0</v>
      </c>
      <c r="AP98" s="1">
        <f t="shared" si="13"/>
        <v>0</v>
      </c>
      <c r="AQ98" s="1">
        <f t="shared" si="14"/>
        <v>0.379521209999999</v>
      </c>
      <c r="AR98" s="1">
        <f t="shared" si="15"/>
        <v>5.4911334306604793</v>
      </c>
    </row>
    <row r="99" spans="1:44">
      <c r="A99" s="1">
        <v>98</v>
      </c>
      <c r="B99" s="1" t="s">
        <v>111</v>
      </c>
      <c r="C99" s="1" t="s">
        <v>19</v>
      </c>
      <c r="D99" s="1">
        <v>0.21655991297263899</v>
      </c>
      <c r="E99" s="1" t="s">
        <v>22</v>
      </c>
      <c r="F99" s="1">
        <v>98910.139999999898</v>
      </c>
      <c r="G99" s="1">
        <v>6</v>
      </c>
      <c r="H99" s="1">
        <v>0</v>
      </c>
      <c r="I99" s="1">
        <v>0</v>
      </c>
      <c r="J99" s="1">
        <v>0</v>
      </c>
      <c r="K99" s="1">
        <v>0</v>
      </c>
      <c r="L99" s="1">
        <v>0</v>
      </c>
      <c r="M99" s="1">
        <v>0</v>
      </c>
      <c r="N99" s="1">
        <v>0</v>
      </c>
      <c r="O99" s="1">
        <v>0</v>
      </c>
      <c r="P99" s="1">
        <v>0</v>
      </c>
      <c r="Q99" s="1">
        <v>0</v>
      </c>
      <c r="R99" s="1">
        <v>9228.2769211814393</v>
      </c>
      <c r="S99" s="1">
        <v>216559.91297263899</v>
      </c>
      <c r="T99" s="59">
        <f>IF(E99="East", IF(C99="Central",('Connecting shares (%)'!$F$3/100*F99+'Connecting shares (%)'!$G$3/100*H99+'Connecting shares (%)'!$H$3/100*J99)/1000000,0),0)</f>
        <v>0</v>
      </c>
      <c r="U99" s="59">
        <f>IF(E99="East", IF(C99="Central",D99*'Connecting shares (%)'!$M$16*(F99+H99+J99)/(F99+H99+J99+L99+N99+P99),0),0)</f>
        <v>0</v>
      </c>
      <c r="V99" s="59">
        <f>IF(E99="East", IF(C99="Decentral",('Connecting shares (%)'!$F$7/100*F99+'Connecting shares (%)'!$G$7/100*H99+'Connecting shares (%)'!$H$7/100*J99)/1000000,0),0)</f>
        <v>9.8910139999999896E-2</v>
      </c>
      <c r="W99" s="61">
        <f>IF(E99="East", IF(C99="Decentral",D99*'Connecting shares (%)'!$M$16*(F99+H99+J99)/(F99+H99+J99+L99+N99+P99),0),0)</f>
        <v>4.3311982594527798</v>
      </c>
      <c r="X99" s="59">
        <f>IF(E99="East", IF(C99="Central",('Connecting shares (%)'!$F$5/100*L99+'Connecting shares (%)'!$G$5/100*N99+'Connecting shares (%)'!$H$5/100*P99)/1000000,0),0)</f>
        <v>0</v>
      </c>
      <c r="Y99" s="61">
        <f>IF(E99="East", IF(C99="Central",D99*'Connecting shares (%)'!$M$16*(L99+N99+P99)/(F99+H99+J99+L99+N99+P99),0),0)</f>
        <v>0</v>
      </c>
      <c r="Z99" s="1">
        <f>IF(E99="East", IF(C99="Decentral",('Connecting shares (%)'!$F$9/100*L99+'Connecting shares (%)'!$G$9/100*N99+'Connecting shares (%)'!$H$9/100*P99)/1000000,0),0)</f>
        <v>0</v>
      </c>
      <c r="AA99" s="61">
        <f>IF(E99="East", IF(C99="Decentral",D99*'Connecting shares (%)'!$M$16*(L99+N99+P99)/(F99+H99+J99+L99+N99+P99),0),0)</f>
        <v>0</v>
      </c>
      <c r="AB99" s="59">
        <f>IF(E99="West", IF(C99="Central",('Connecting shares (%)'!$F$11/100*F99+'Connecting shares (%)'!$G$11/100*H99+'Connecting shares (%)'!$H$11/100*J99)/1000000,0),0)</f>
        <v>0</v>
      </c>
      <c r="AC99" s="62">
        <f>IF(E99="west", IF(C99="Central",D99*'Connecting shares (%)'!$M$16*(F99+H99+J99)/(F99+H99+J99+L99+N99+P99),0),0)</f>
        <v>0</v>
      </c>
      <c r="AD99" s="59">
        <f>IF(E99="West", IF(C99="Decentral",('Connecting shares (%)'!$F$15/100*F99+'Connecting shares (%)'!$G$15/100*H99+'Connecting shares (%)'!$H$15/100*J99)/1000000,0),0)</f>
        <v>0</v>
      </c>
      <c r="AE99" s="61">
        <f>IF(E99="west", IF(C99="Decentral",D99*'Connecting shares (%)'!$M$16*(F99+H99+J99)/(F99+H99+J99+L99+N99+P99),0),0)</f>
        <v>0</v>
      </c>
      <c r="AF99" s="59">
        <f>IF(E99="West", IF(C99="Central",('Connecting shares (%)'!$F$13/100*L99+'Connecting shares (%)'!$G$13/100*N99+'Connecting shares (%)'!$H$13/100*P99)/1000000,0),0)</f>
        <v>0</v>
      </c>
      <c r="AG99" s="61">
        <f>IF(E99="west", IF(C99="Central",D99*'Connecting shares (%)'!$M$16*(L99+N99+P99)/(F99+H99+J99+L99+N99+P99),0),0)</f>
        <v>0</v>
      </c>
      <c r="AH99" s="1">
        <f>IF(E99="West", IF(C99="Decentral",('Connecting shares (%)'!$F$17/100*L99+'Connecting shares (%)'!$G$17/100*N99+'Connecting shares (%)'!$H$17/100*P99)/1000000,0),0)</f>
        <v>0</v>
      </c>
      <c r="AI99" s="61">
        <f>IF(E99="west", IF(C99="Decentral",D99*'Connecting shares (%)'!$M$16*(L99+N99+P99)/(F99+H99+J99+L99+N99+P99),0),0)</f>
        <v>0</v>
      </c>
      <c r="AK99" s="1">
        <f t="shared" si="8"/>
        <v>0</v>
      </c>
      <c r="AL99" s="1">
        <f t="shared" si="9"/>
        <v>0</v>
      </c>
      <c r="AM99" s="1">
        <f t="shared" si="10"/>
        <v>9.8910139999999896E-2</v>
      </c>
      <c r="AN99" s="1">
        <f t="shared" si="11"/>
        <v>4.3311982594527798</v>
      </c>
      <c r="AO99" s="1">
        <f t="shared" si="12"/>
        <v>0</v>
      </c>
      <c r="AP99" s="1">
        <f t="shared" si="13"/>
        <v>0</v>
      </c>
      <c r="AQ99" s="1">
        <f t="shared" si="14"/>
        <v>0</v>
      </c>
      <c r="AR99" s="1">
        <f t="shared" si="15"/>
        <v>0</v>
      </c>
    </row>
    <row r="100" spans="1:44">
      <c r="A100" s="1">
        <v>99</v>
      </c>
      <c r="B100" s="1" t="s">
        <v>653</v>
      </c>
      <c r="C100" s="1" t="s">
        <v>19</v>
      </c>
      <c r="D100" s="1">
        <v>0.41352875271077399</v>
      </c>
      <c r="E100" s="1" t="s">
        <v>22</v>
      </c>
      <c r="F100" s="1">
        <v>3890567.6799999899</v>
      </c>
      <c r="G100" s="1">
        <v>225</v>
      </c>
      <c r="H100" s="1">
        <v>0</v>
      </c>
      <c r="I100" s="1">
        <v>0</v>
      </c>
      <c r="J100" s="1">
        <v>0</v>
      </c>
      <c r="K100" s="1">
        <v>0</v>
      </c>
      <c r="L100" s="1">
        <v>171990.09</v>
      </c>
      <c r="M100" s="1">
        <v>25</v>
      </c>
      <c r="N100" s="1">
        <v>0</v>
      </c>
      <c r="O100" s="1">
        <v>0</v>
      </c>
      <c r="P100" s="1">
        <v>0</v>
      </c>
      <c r="Q100" s="1">
        <v>0</v>
      </c>
      <c r="R100" s="1">
        <v>6875.9492440174199</v>
      </c>
      <c r="S100" s="1">
        <v>413528.75271077402</v>
      </c>
      <c r="T100" s="59">
        <f>IF(E100="East", IF(C100="Central",('Connecting shares (%)'!$F$3/100*F100+'Connecting shares (%)'!$G$3/100*H100+'Connecting shares (%)'!$H$3/100*J100)/1000000,0),0)</f>
        <v>0</v>
      </c>
      <c r="U100" s="59">
        <f>IF(E100="East", IF(C100="Central",D100*'Connecting shares (%)'!$M$16*(F100+H100+J100)/(F100+H100+J100+L100+N100+P100),0),0)</f>
        <v>0</v>
      </c>
      <c r="V100" s="59">
        <f>IF(E100="East", IF(C100="Decentral",('Connecting shares (%)'!$F$7/100*F100+'Connecting shares (%)'!$G$7/100*H100+'Connecting shares (%)'!$H$7/100*J100)/1000000,0),0)</f>
        <v>3.89056767999999</v>
      </c>
      <c r="W100" s="61">
        <f>IF(E100="East", IF(C100="Decentral",D100*'Connecting shares (%)'!$M$16*(F100+H100+J100)/(F100+H100+J100+L100+N100+P100),0),0)</f>
        <v>7.9204367845690946</v>
      </c>
      <c r="X100" s="59">
        <f>IF(E100="East", IF(C100="Central",('Connecting shares (%)'!$F$5/100*L100+'Connecting shares (%)'!$G$5/100*N100+'Connecting shares (%)'!$H$5/100*P100)/1000000,0),0)</f>
        <v>0</v>
      </c>
      <c r="Y100" s="61">
        <f>IF(E100="East", IF(C100="Central",D100*'Connecting shares (%)'!$M$16*(L100+N100+P100)/(F100+H100+J100+L100+N100+P100),0),0)</f>
        <v>0</v>
      </c>
      <c r="Z100" s="1">
        <f>IF(E100="East", IF(C100="Decentral",('Connecting shares (%)'!$F$9/100*L100+'Connecting shares (%)'!$G$9/100*N100+'Connecting shares (%)'!$H$9/100*P100)/1000000,0),0)</f>
        <v>0.17199008999999998</v>
      </c>
      <c r="AA100" s="61">
        <f>IF(E100="East", IF(C100="Decentral",D100*'Connecting shares (%)'!$M$16*(L100+N100+P100)/(F100+H100+J100+L100+N100+P100),0),0)</f>
        <v>0.35013826964638556</v>
      </c>
      <c r="AB100" s="59">
        <f>IF(E100="West", IF(C100="Central",('Connecting shares (%)'!$F$11/100*F100+'Connecting shares (%)'!$G$11/100*H100+'Connecting shares (%)'!$H$11/100*J100)/1000000,0),0)</f>
        <v>0</v>
      </c>
      <c r="AC100" s="62">
        <f>IF(E100="west", IF(C100="Central",D100*'Connecting shares (%)'!$M$16*(F100+H100+J100)/(F100+H100+J100+L100+N100+P100),0),0)</f>
        <v>0</v>
      </c>
      <c r="AD100" s="59">
        <f>IF(E100="West", IF(C100="Decentral",('Connecting shares (%)'!$F$15/100*F100+'Connecting shares (%)'!$G$15/100*H100+'Connecting shares (%)'!$H$15/100*J100)/1000000,0),0)</f>
        <v>0</v>
      </c>
      <c r="AE100" s="61">
        <f>IF(E100="west", IF(C100="Decentral",D100*'Connecting shares (%)'!$M$16*(F100+H100+J100)/(F100+H100+J100+L100+N100+P100),0),0)</f>
        <v>0</v>
      </c>
      <c r="AF100" s="59">
        <f>IF(E100="West", IF(C100="Central",('Connecting shares (%)'!$F$13/100*L100+'Connecting shares (%)'!$G$13/100*N100+'Connecting shares (%)'!$H$13/100*P100)/1000000,0),0)</f>
        <v>0</v>
      </c>
      <c r="AG100" s="61">
        <f>IF(E100="west", IF(C100="Central",D100*'Connecting shares (%)'!$M$16*(L100+N100+P100)/(F100+H100+J100+L100+N100+P100),0),0)</f>
        <v>0</v>
      </c>
      <c r="AH100" s="1">
        <f>IF(E100="West", IF(C100="Decentral",('Connecting shares (%)'!$F$17/100*L100+'Connecting shares (%)'!$G$17/100*N100+'Connecting shares (%)'!$H$17/100*P100)/1000000,0),0)</f>
        <v>0</v>
      </c>
      <c r="AI100" s="61">
        <f>IF(E100="west", IF(C100="Decentral",D100*'Connecting shares (%)'!$M$16*(L100+N100+P100)/(F100+H100+J100+L100+N100+P100),0),0)</f>
        <v>0</v>
      </c>
      <c r="AK100" s="1">
        <f t="shared" si="8"/>
        <v>0</v>
      </c>
      <c r="AL100" s="1">
        <f t="shared" si="9"/>
        <v>0</v>
      </c>
      <c r="AM100" s="1">
        <f t="shared" si="10"/>
        <v>4.06255776999999</v>
      </c>
      <c r="AN100" s="1">
        <f t="shared" si="11"/>
        <v>8.270575054215481</v>
      </c>
      <c r="AO100" s="1">
        <f t="shared" si="12"/>
        <v>0</v>
      </c>
      <c r="AP100" s="1">
        <f t="shared" si="13"/>
        <v>0</v>
      </c>
      <c r="AQ100" s="1">
        <f t="shared" si="14"/>
        <v>0</v>
      </c>
      <c r="AR100" s="1">
        <f t="shared" si="15"/>
        <v>0</v>
      </c>
    </row>
    <row r="101" spans="1:44">
      <c r="A101" s="1">
        <v>100</v>
      </c>
      <c r="B101" s="1" t="s">
        <v>520</v>
      </c>
      <c r="C101" s="1" t="s">
        <v>19</v>
      </c>
      <c r="D101" s="1">
        <v>0.15538564190002799</v>
      </c>
      <c r="E101" s="1" t="s">
        <v>21</v>
      </c>
      <c r="F101" s="1">
        <v>290404.84000000003</v>
      </c>
      <c r="G101" s="1">
        <v>15</v>
      </c>
      <c r="H101" s="1">
        <v>0</v>
      </c>
      <c r="I101" s="1">
        <v>0</v>
      </c>
      <c r="J101" s="1">
        <v>0</v>
      </c>
      <c r="K101" s="1">
        <v>0</v>
      </c>
      <c r="L101" s="1">
        <v>26001.56</v>
      </c>
      <c r="M101" s="1">
        <v>1</v>
      </c>
      <c r="N101" s="1">
        <v>0</v>
      </c>
      <c r="O101" s="1">
        <v>0</v>
      </c>
      <c r="P101" s="1">
        <v>0</v>
      </c>
      <c r="Q101" s="1">
        <v>0</v>
      </c>
      <c r="R101" s="1">
        <v>9127.1782762623607</v>
      </c>
      <c r="S101" s="1">
        <v>155385.64190002799</v>
      </c>
      <c r="T101" s="59">
        <f>IF(E101="East", IF(C101="Central",('Connecting shares (%)'!$F$3/100*F101+'Connecting shares (%)'!$G$3/100*H101+'Connecting shares (%)'!$H$3/100*J101)/1000000,0),0)</f>
        <v>0</v>
      </c>
      <c r="U101" s="59">
        <f>IF(E101="East", IF(C101="Central",D101*'Connecting shares (%)'!$M$16*(F101+H101+J101)/(F101+H101+J101+L101+N101+P101),0),0)</f>
        <v>0</v>
      </c>
      <c r="V101" s="59">
        <f>IF(E101="East", IF(C101="Decentral",('Connecting shares (%)'!$F$7/100*F101+'Connecting shares (%)'!$G$7/100*H101+'Connecting shares (%)'!$H$7/100*J101)/1000000,0),0)</f>
        <v>0</v>
      </c>
      <c r="W101" s="61">
        <f>IF(E101="East", IF(C101="Decentral",D101*'Connecting shares (%)'!$M$16*(F101+H101+J101)/(F101+H101+J101+L101+N101+P101),0),0)</f>
        <v>0</v>
      </c>
      <c r="X101" s="59">
        <f>IF(E101="East", IF(C101="Central",('Connecting shares (%)'!$F$5/100*L101+'Connecting shares (%)'!$G$5/100*N101+'Connecting shares (%)'!$H$5/100*P101)/1000000,0),0)</f>
        <v>0</v>
      </c>
      <c r="Y101" s="61">
        <f>IF(E101="East", IF(C101="Central",D101*'Connecting shares (%)'!$M$16*(L101+N101+P101)/(F101+H101+J101+L101+N101+P101),0),0)</f>
        <v>0</v>
      </c>
      <c r="Z101" s="1">
        <f>IF(E101="East", IF(C101="Decentral",('Connecting shares (%)'!$F$9/100*L101+'Connecting shares (%)'!$G$9/100*N101+'Connecting shares (%)'!$H$9/100*P101)/1000000,0),0)</f>
        <v>0</v>
      </c>
      <c r="AA101" s="61">
        <f>IF(E101="East", IF(C101="Decentral",D101*'Connecting shares (%)'!$M$16*(L101+N101+P101)/(F101+H101+J101+L101+N101+P101),0),0)</f>
        <v>0</v>
      </c>
      <c r="AB101" s="59">
        <f>IF(E101="West", IF(C101="Central",('Connecting shares (%)'!$F$11/100*F101+'Connecting shares (%)'!$G$11/100*H101+'Connecting shares (%)'!$H$11/100*J101)/1000000,0),0)</f>
        <v>0</v>
      </c>
      <c r="AC101" s="62">
        <f>IF(E101="west", IF(C101="Central",D101*'Connecting shares (%)'!$M$16*(F101+H101+J101)/(F101+H101+J101+L101+N101+P101),0),0)</f>
        <v>0</v>
      </c>
      <c r="AD101" s="59">
        <f>IF(E101="West", IF(C101="Decentral",('Connecting shares (%)'!$F$15/100*F101+'Connecting shares (%)'!$G$15/100*H101+'Connecting shares (%)'!$H$15/100*J101)/1000000,0),0)</f>
        <v>0.29040484000000005</v>
      </c>
      <c r="AE101" s="61">
        <f>IF(E101="west", IF(C101="Decentral",D101*'Connecting shares (%)'!$M$16*(F101+H101+J101)/(F101+H101+J101+L101+N101+P101),0),0)</f>
        <v>2.8523280486282787</v>
      </c>
      <c r="AF101" s="59">
        <f>IF(E101="West", IF(C101="Central",('Connecting shares (%)'!$F$13/100*L101+'Connecting shares (%)'!$G$13/100*N101+'Connecting shares (%)'!$H$13/100*P101)/1000000,0),0)</f>
        <v>0</v>
      </c>
      <c r="AG101" s="61">
        <f>IF(E101="west", IF(C101="Central",D101*'Connecting shares (%)'!$M$16*(L101+N101+P101)/(F101+H101+J101+L101+N101+P101),0),0)</f>
        <v>0</v>
      </c>
      <c r="AH101" s="1">
        <f>IF(E101="West", IF(C101="Decentral",('Connecting shares (%)'!$F$17/100*L101+'Connecting shares (%)'!$G$17/100*N101+'Connecting shares (%)'!$H$17/100*P101)/1000000,0),0)</f>
        <v>2.600156E-2</v>
      </c>
      <c r="AI101" s="61">
        <f>IF(E101="west", IF(C101="Decentral",D101*'Connecting shares (%)'!$M$16*(L101+N101+P101)/(F101+H101+J101+L101+N101+P101),0),0)</f>
        <v>0.25538478937228148</v>
      </c>
      <c r="AK101" s="1">
        <f t="shared" si="8"/>
        <v>0</v>
      </c>
      <c r="AL101" s="1">
        <f t="shared" si="9"/>
        <v>0</v>
      </c>
      <c r="AM101" s="1">
        <f t="shared" si="10"/>
        <v>0</v>
      </c>
      <c r="AN101" s="1">
        <f t="shared" si="11"/>
        <v>0</v>
      </c>
      <c r="AO101" s="1">
        <f t="shared" si="12"/>
        <v>0</v>
      </c>
      <c r="AP101" s="1">
        <f t="shared" si="13"/>
        <v>0</v>
      </c>
      <c r="AQ101" s="1">
        <f t="shared" si="14"/>
        <v>0.31640640000000003</v>
      </c>
      <c r="AR101" s="1">
        <f t="shared" si="15"/>
        <v>3.1077128380005603</v>
      </c>
    </row>
    <row r="102" spans="1:44">
      <c r="A102" s="1">
        <v>101</v>
      </c>
      <c r="B102" s="1" t="s">
        <v>105</v>
      </c>
      <c r="C102" s="1" t="s">
        <v>19</v>
      </c>
      <c r="D102" s="1">
        <v>1.22308720340189</v>
      </c>
      <c r="E102" s="1" t="s">
        <v>22</v>
      </c>
      <c r="F102" s="1">
        <v>2608766.0799999898</v>
      </c>
      <c r="G102" s="1">
        <v>189</v>
      </c>
      <c r="H102" s="1">
        <v>0</v>
      </c>
      <c r="I102" s="1">
        <v>0</v>
      </c>
      <c r="J102" s="1">
        <v>0</v>
      </c>
      <c r="K102" s="1">
        <v>0</v>
      </c>
      <c r="L102" s="1">
        <v>257888.62</v>
      </c>
      <c r="M102" s="1">
        <v>37</v>
      </c>
      <c r="N102" s="1">
        <v>0</v>
      </c>
      <c r="O102" s="1">
        <v>0</v>
      </c>
      <c r="P102" s="1">
        <v>0</v>
      </c>
      <c r="Q102" s="1">
        <v>0</v>
      </c>
      <c r="R102" s="1">
        <v>18514.142395109098</v>
      </c>
      <c r="S102" s="1">
        <v>1223087.2034018899</v>
      </c>
      <c r="T102" s="59">
        <f>IF(E102="East", IF(C102="Central",('Connecting shares (%)'!$F$3/100*F102+'Connecting shares (%)'!$G$3/100*H102+'Connecting shares (%)'!$H$3/100*J102)/1000000,0),0)</f>
        <v>0</v>
      </c>
      <c r="U102" s="59">
        <f>IF(E102="East", IF(C102="Central",D102*'Connecting shares (%)'!$M$16*(F102+H102+J102)/(F102+H102+J102+L102+N102+P102),0),0)</f>
        <v>0</v>
      </c>
      <c r="V102" s="59">
        <f>IF(E102="East", IF(C102="Decentral",('Connecting shares (%)'!$F$7/100*F102+'Connecting shares (%)'!$G$7/100*H102+'Connecting shares (%)'!$H$7/100*J102)/1000000,0),0)</f>
        <v>2.6087660799999899</v>
      </c>
      <c r="W102" s="61">
        <f>IF(E102="East", IF(C102="Decentral",D102*'Connecting shares (%)'!$M$16*(F102+H102+J102)/(F102+H102+J102+L102+N102+P102),0),0)</f>
        <v>22.261128339711863</v>
      </c>
      <c r="X102" s="59">
        <f>IF(E102="East", IF(C102="Central",('Connecting shares (%)'!$F$5/100*L102+'Connecting shares (%)'!$G$5/100*N102+'Connecting shares (%)'!$H$5/100*P102)/1000000,0),0)</f>
        <v>0</v>
      </c>
      <c r="Y102" s="61">
        <f>IF(E102="East", IF(C102="Central",D102*'Connecting shares (%)'!$M$16*(L102+N102+P102)/(F102+H102+J102+L102+N102+P102),0),0)</f>
        <v>0</v>
      </c>
      <c r="Z102" s="1">
        <f>IF(E102="East", IF(C102="Decentral",('Connecting shares (%)'!$F$9/100*L102+'Connecting shares (%)'!$G$9/100*N102+'Connecting shares (%)'!$H$9/100*P102)/1000000,0),0)</f>
        <v>0.25788862000000001</v>
      </c>
      <c r="AA102" s="61">
        <f>IF(E102="East", IF(C102="Decentral",D102*'Connecting shares (%)'!$M$16*(L102+N102+P102)/(F102+H102+J102+L102+N102+P102),0),0)</f>
        <v>2.2006157283259395</v>
      </c>
      <c r="AB102" s="59">
        <f>IF(E102="West", IF(C102="Central",('Connecting shares (%)'!$F$11/100*F102+'Connecting shares (%)'!$G$11/100*H102+'Connecting shares (%)'!$H$11/100*J102)/1000000,0),0)</f>
        <v>0</v>
      </c>
      <c r="AC102" s="62">
        <f>IF(E102="west", IF(C102="Central",D102*'Connecting shares (%)'!$M$16*(F102+H102+J102)/(F102+H102+J102+L102+N102+P102),0),0)</f>
        <v>0</v>
      </c>
      <c r="AD102" s="59">
        <f>IF(E102="West", IF(C102="Decentral",('Connecting shares (%)'!$F$15/100*F102+'Connecting shares (%)'!$G$15/100*H102+'Connecting shares (%)'!$H$15/100*J102)/1000000,0),0)</f>
        <v>0</v>
      </c>
      <c r="AE102" s="61">
        <f>IF(E102="west", IF(C102="Decentral",D102*'Connecting shares (%)'!$M$16*(F102+H102+J102)/(F102+H102+J102+L102+N102+P102),0),0)</f>
        <v>0</v>
      </c>
      <c r="AF102" s="59">
        <f>IF(E102="West", IF(C102="Central",('Connecting shares (%)'!$F$13/100*L102+'Connecting shares (%)'!$G$13/100*N102+'Connecting shares (%)'!$H$13/100*P102)/1000000,0),0)</f>
        <v>0</v>
      </c>
      <c r="AG102" s="61">
        <f>IF(E102="west", IF(C102="Central",D102*'Connecting shares (%)'!$M$16*(L102+N102+P102)/(F102+H102+J102+L102+N102+P102),0),0)</f>
        <v>0</v>
      </c>
      <c r="AH102" s="1">
        <f>IF(E102="West", IF(C102="Decentral",('Connecting shares (%)'!$F$17/100*L102+'Connecting shares (%)'!$G$17/100*N102+'Connecting shares (%)'!$H$17/100*P102)/1000000,0),0)</f>
        <v>0</v>
      </c>
      <c r="AI102" s="61">
        <f>IF(E102="west", IF(C102="Decentral",D102*'Connecting shares (%)'!$M$16*(L102+N102+P102)/(F102+H102+J102+L102+N102+P102),0),0)</f>
        <v>0</v>
      </c>
      <c r="AK102" s="1">
        <f t="shared" si="8"/>
        <v>0</v>
      </c>
      <c r="AL102" s="1">
        <f t="shared" si="9"/>
        <v>0</v>
      </c>
      <c r="AM102" s="1">
        <f t="shared" si="10"/>
        <v>2.86665469999999</v>
      </c>
      <c r="AN102" s="1">
        <f t="shared" si="11"/>
        <v>24.461744068037802</v>
      </c>
      <c r="AO102" s="1">
        <f t="shared" si="12"/>
        <v>0</v>
      </c>
      <c r="AP102" s="1">
        <f t="shared" si="13"/>
        <v>0</v>
      </c>
      <c r="AQ102" s="1">
        <f t="shared" si="14"/>
        <v>0</v>
      </c>
      <c r="AR102" s="1">
        <f t="shared" si="15"/>
        <v>0</v>
      </c>
    </row>
    <row r="103" spans="1:44">
      <c r="A103" s="1">
        <v>102</v>
      </c>
      <c r="B103" s="1" t="s">
        <v>592</v>
      </c>
      <c r="C103" s="1" t="s">
        <v>19</v>
      </c>
      <c r="D103" s="1">
        <v>0.50138362513518597</v>
      </c>
      <c r="E103" s="1" t="s">
        <v>22</v>
      </c>
      <c r="F103" s="1">
        <v>115582.12</v>
      </c>
      <c r="G103" s="1">
        <v>7</v>
      </c>
      <c r="H103" s="1">
        <v>0</v>
      </c>
      <c r="I103" s="1">
        <v>0</v>
      </c>
      <c r="J103" s="1">
        <v>0</v>
      </c>
      <c r="K103" s="1">
        <v>0</v>
      </c>
      <c r="L103" s="1">
        <v>0</v>
      </c>
      <c r="M103" s="1">
        <v>0</v>
      </c>
      <c r="N103" s="1">
        <v>0</v>
      </c>
      <c r="O103" s="1">
        <v>0</v>
      </c>
      <c r="P103" s="1">
        <v>0</v>
      </c>
      <c r="Q103" s="1">
        <v>0</v>
      </c>
      <c r="R103" s="1">
        <v>11265.5085966975</v>
      </c>
      <c r="S103" s="1">
        <v>501383.62513518502</v>
      </c>
      <c r="T103" s="59">
        <f>IF(E103="East", IF(C103="Central",('Connecting shares (%)'!$F$3/100*F103+'Connecting shares (%)'!$G$3/100*H103+'Connecting shares (%)'!$H$3/100*J103)/1000000,0),0)</f>
        <v>0</v>
      </c>
      <c r="U103" s="59">
        <f>IF(E103="East", IF(C103="Central",D103*'Connecting shares (%)'!$M$16*(F103+H103+J103)/(F103+H103+J103+L103+N103+P103),0),0)</f>
        <v>0</v>
      </c>
      <c r="V103" s="59">
        <f>IF(E103="East", IF(C103="Decentral",('Connecting shares (%)'!$F$7/100*F103+'Connecting shares (%)'!$G$7/100*H103+'Connecting shares (%)'!$H$7/100*J103)/1000000,0),0)</f>
        <v>0.11558212</v>
      </c>
      <c r="W103" s="61">
        <f>IF(E103="East", IF(C103="Decentral",D103*'Connecting shares (%)'!$M$16*(F103+H103+J103)/(F103+H103+J103+L103+N103+P103),0),0)</f>
        <v>10.027672502703719</v>
      </c>
      <c r="X103" s="59">
        <f>IF(E103="East", IF(C103="Central",('Connecting shares (%)'!$F$5/100*L103+'Connecting shares (%)'!$G$5/100*N103+'Connecting shares (%)'!$H$5/100*P103)/1000000,0),0)</f>
        <v>0</v>
      </c>
      <c r="Y103" s="61">
        <f>IF(E103="East", IF(C103="Central",D103*'Connecting shares (%)'!$M$16*(L103+N103+P103)/(F103+H103+J103+L103+N103+P103),0),0)</f>
        <v>0</v>
      </c>
      <c r="Z103" s="1">
        <f>IF(E103="East", IF(C103="Decentral",('Connecting shares (%)'!$F$9/100*L103+'Connecting shares (%)'!$G$9/100*N103+'Connecting shares (%)'!$H$9/100*P103)/1000000,0),0)</f>
        <v>0</v>
      </c>
      <c r="AA103" s="61">
        <f>IF(E103="East", IF(C103="Decentral",D103*'Connecting shares (%)'!$M$16*(L103+N103+P103)/(F103+H103+J103+L103+N103+P103),0),0)</f>
        <v>0</v>
      </c>
      <c r="AB103" s="59">
        <f>IF(E103="West", IF(C103="Central",('Connecting shares (%)'!$F$11/100*F103+'Connecting shares (%)'!$G$11/100*H103+'Connecting shares (%)'!$H$11/100*J103)/1000000,0),0)</f>
        <v>0</v>
      </c>
      <c r="AC103" s="62">
        <f>IF(E103="west", IF(C103="Central",D103*'Connecting shares (%)'!$M$16*(F103+H103+J103)/(F103+H103+J103+L103+N103+P103),0),0)</f>
        <v>0</v>
      </c>
      <c r="AD103" s="59">
        <f>IF(E103="West", IF(C103="Decentral",('Connecting shares (%)'!$F$15/100*F103+'Connecting shares (%)'!$G$15/100*H103+'Connecting shares (%)'!$H$15/100*J103)/1000000,0),0)</f>
        <v>0</v>
      </c>
      <c r="AE103" s="61">
        <f>IF(E103="west", IF(C103="Decentral",D103*'Connecting shares (%)'!$M$16*(F103+H103+J103)/(F103+H103+J103+L103+N103+P103),0),0)</f>
        <v>0</v>
      </c>
      <c r="AF103" s="59">
        <f>IF(E103="West", IF(C103="Central",('Connecting shares (%)'!$F$13/100*L103+'Connecting shares (%)'!$G$13/100*N103+'Connecting shares (%)'!$H$13/100*P103)/1000000,0),0)</f>
        <v>0</v>
      </c>
      <c r="AG103" s="61">
        <f>IF(E103="west", IF(C103="Central",D103*'Connecting shares (%)'!$M$16*(L103+N103+P103)/(F103+H103+J103+L103+N103+P103),0),0)</f>
        <v>0</v>
      </c>
      <c r="AH103" s="1">
        <f>IF(E103="West", IF(C103="Decentral",('Connecting shares (%)'!$F$17/100*L103+'Connecting shares (%)'!$G$17/100*N103+'Connecting shares (%)'!$H$17/100*P103)/1000000,0),0)</f>
        <v>0</v>
      </c>
      <c r="AI103" s="61">
        <f>IF(E103="west", IF(C103="Decentral",D103*'Connecting shares (%)'!$M$16*(L103+N103+P103)/(F103+H103+J103+L103+N103+P103),0),0)</f>
        <v>0</v>
      </c>
      <c r="AK103" s="1">
        <f t="shared" si="8"/>
        <v>0</v>
      </c>
      <c r="AL103" s="1">
        <f t="shared" si="9"/>
        <v>0</v>
      </c>
      <c r="AM103" s="1">
        <f t="shared" si="10"/>
        <v>0.11558212</v>
      </c>
      <c r="AN103" s="1">
        <f t="shared" si="11"/>
        <v>10.027672502703719</v>
      </c>
      <c r="AO103" s="1">
        <f t="shared" si="12"/>
        <v>0</v>
      </c>
      <c r="AP103" s="1">
        <f t="shared" si="13"/>
        <v>0</v>
      </c>
      <c r="AQ103" s="1">
        <f t="shared" si="14"/>
        <v>0</v>
      </c>
      <c r="AR103" s="1">
        <f t="shared" si="15"/>
        <v>0</v>
      </c>
    </row>
    <row r="104" spans="1:44">
      <c r="A104" s="1">
        <v>103</v>
      </c>
      <c r="B104" s="1" t="s">
        <v>375</v>
      </c>
      <c r="C104" s="1" t="s">
        <v>19</v>
      </c>
      <c r="D104" s="1">
        <v>0.79968010269772605</v>
      </c>
      <c r="E104" s="1" t="s">
        <v>21</v>
      </c>
      <c r="F104" s="1">
        <v>52025.779999999897</v>
      </c>
      <c r="G104" s="1">
        <v>4</v>
      </c>
      <c r="H104" s="1">
        <v>0</v>
      </c>
      <c r="I104" s="1">
        <v>0</v>
      </c>
      <c r="J104" s="1">
        <v>0</v>
      </c>
      <c r="K104" s="1">
        <v>0</v>
      </c>
      <c r="L104" s="1">
        <v>0</v>
      </c>
      <c r="M104" s="1">
        <v>0</v>
      </c>
      <c r="N104" s="1">
        <v>0</v>
      </c>
      <c r="O104" s="1">
        <v>0</v>
      </c>
      <c r="P104" s="1">
        <v>0</v>
      </c>
      <c r="Q104" s="1">
        <v>0</v>
      </c>
      <c r="R104" s="1">
        <v>10940.709940855</v>
      </c>
      <c r="S104" s="1">
        <v>799680.10269772599</v>
      </c>
      <c r="T104" s="59">
        <f>IF(E104="East", IF(C104="Central",('Connecting shares (%)'!$F$3/100*F104+'Connecting shares (%)'!$G$3/100*H104+'Connecting shares (%)'!$H$3/100*J104)/1000000,0),0)</f>
        <v>0</v>
      </c>
      <c r="U104" s="59">
        <f>IF(E104="East", IF(C104="Central",D104*'Connecting shares (%)'!$M$16*(F104+H104+J104)/(F104+H104+J104+L104+N104+P104),0),0)</f>
        <v>0</v>
      </c>
      <c r="V104" s="59">
        <f>IF(E104="East", IF(C104="Decentral",('Connecting shares (%)'!$F$7/100*F104+'Connecting shares (%)'!$G$7/100*H104+'Connecting shares (%)'!$H$7/100*J104)/1000000,0),0)</f>
        <v>0</v>
      </c>
      <c r="W104" s="61">
        <f>IF(E104="East", IF(C104="Decentral",D104*'Connecting shares (%)'!$M$16*(F104+H104+J104)/(F104+H104+J104+L104+N104+P104),0),0)</f>
        <v>0</v>
      </c>
      <c r="X104" s="59">
        <f>IF(E104="East", IF(C104="Central",('Connecting shares (%)'!$F$5/100*L104+'Connecting shares (%)'!$G$5/100*N104+'Connecting shares (%)'!$H$5/100*P104)/1000000,0),0)</f>
        <v>0</v>
      </c>
      <c r="Y104" s="61">
        <f>IF(E104="East", IF(C104="Central",D104*'Connecting shares (%)'!$M$16*(L104+N104+P104)/(F104+H104+J104+L104+N104+P104),0),0)</f>
        <v>0</v>
      </c>
      <c r="Z104" s="1">
        <f>IF(E104="East", IF(C104="Decentral",('Connecting shares (%)'!$F$9/100*L104+'Connecting shares (%)'!$G$9/100*N104+'Connecting shares (%)'!$H$9/100*P104)/1000000,0),0)</f>
        <v>0</v>
      </c>
      <c r="AA104" s="61">
        <f>IF(E104="East", IF(C104="Decentral",D104*'Connecting shares (%)'!$M$16*(L104+N104+P104)/(F104+H104+J104+L104+N104+P104),0),0)</f>
        <v>0</v>
      </c>
      <c r="AB104" s="59">
        <f>IF(E104="West", IF(C104="Central",('Connecting shares (%)'!$F$11/100*F104+'Connecting shares (%)'!$G$11/100*H104+'Connecting shares (%)'!$H$11/100*J104)/1000000,0),0)</f>
        <v>0</v>
      </c>
      <c r="AC104" s="62">
        <f>IF(E104="west", IF(C104="Central",D104*'Connecting shares (%)'!$M$16*(F104+H104+J104)/(F104+H104+J104+L104+N104+P104),0),0)</f>
        <v>0</v>
      </c>
      <c r="AD104" s="59">
        <f>IF(E104="West", IF(C104="Decentral",('Connecting shares (%)'!$F$15/100*F104+'Connecting shares (%)'!$G$15/100*H104+'Connecting shares (%)'!$H$15/100*J104)/1000000,0),0)</f>
        <v>5.2025779999999897E-2</v>
      </c>
      <c r="AE104" s="61">
        <f>IF(E104="west", IF(C104="Decentral",D104*'Connecting shares (%)'!$M$16*(F104+H104+J104)/(F104+H104+J104+L104+N104+P104),0),0)</f>
        <v>15.993602053954522</v>
      </c>
      <c r="AF104" s="59">
        <f>IF(E104="West", IF(C104="Central",('Connecting shares (%)'!$F$13/100*L104+'Connecting shares (%)'!$G$13/100*N104+'Connecting shares (%)'!$H$13/100*P104)/1000000,0),0)</f>
        <v>0</v>
      </c>
      <c r="AG104" s="61">
        <f>IF(E104="west", IF(C104="Central",D104*'Connecting shares (%)'!$M$16*(L104+N104+P104)/(F104+H104+J104+L104+N104+P104),0),0)</f>
        <v>0</v>
      </c>
      <c r="AH104" s="1">
        <f>IF(E104="West", IF(C104="Decentral",('Connecting shares (%)'!$F$17/100*L104+'Connecting shares (%)'!$G$17/100*N104+'Connecting shares (%)'!$H$17/100*P104)/1000000,0),0)</f>
        <v>0</v>
      </c>
      <c r="AI104" s="61">
        <f>IF(E104="west", IF(C104="Decentral",D104*'Connecting shares (%)'!$M$16*(L104+N104+P104)/(F104+H104+J104+L104+N104+P104),0),0)</f>
        <v>0</v>
      </c>
      <c r="AK104" s="1">
        <f t="shared" si="8"/>
        <v>0</v>
      </c>
      <c r="AL104" s="1">
        <f t="shared" si="9"/>
        <v>0</v>
      </c>
      <c r="AM104" s="1">
        <f t="shared" si="10"/>
        <v>0</v>
      </c>
      <c r="AN104" s="1">
        <f t="shared" si="11"/>
        <v>0</v>
      </c>
      <c r="AO104" s="1">
        <f t="shared" si="12"/>
        <v>0</v>
      </c>
      <c r="AP104" s="1">
        <f t="shared" si="13"/>
        <v>0</v>
      </c>
      <c r="AQ104" s="1">
        <f t="shared" si="14"/>
        <v>5.2025779999999897E-2</v>
      </c>
      <c r="AR104" s="1">
        <f t="shared" si="15"/>
        <v>15.993602053954522</v>
      </c>
    </row>
    <row r="105" spans="1:44">
      <c r="A105" s="1">
        <v>104</v>
      </c>
      <c r="B105" s="1" t="s">
        <v>680</v>
      </c>
      <c r="C105" s="1" t="s">
        <v>19</v>
      </c>
      <c r="D105" s="1">
        <v>0.81544742360011901</v>
      </c>
      <c r="E105" s="1" t="s">
        <v>22</v>
      </c>
      <c r="F105" s="1">
        <v>5487356.9400000004</v>
      </c>
      <c r="G105" s="1">
        <v>335</v>
      </c>
      <c r="H105" s="1">
        <v>59748.099999999897</v>
      </c>
      <c r="I105" s="1">
        <v>1</v>
      </c>
      <c r="J105" s="1">
        <v>0</v>
      </c>
      <c r="K105" s="1">
        <v>0</v>
      </c>
      <c r="L105" s="1">
        <v>386932.21</v>
      </c>
      <c r="M105" s="1">
        <v>59</v>
      </c>
      <c r="N105" s="1">
        <v>0</v>
      </c>
      <c r="O105" s="1">
        <v>0</v>
      </c>
      <c r="P105" s="1">
        <v>0</v>
      </c>
      <c r="Q105" s="1">
        <v>0</v>
      </c>
      <c r="R105" s="1">
        <v>8647.9781618167908</v>
      </c>
      <c r="S105" s="1">
        <v>815447.42360011896</v>
      </c>
      <c r="T105" s="59">
        <f>IF(E105="East", IF(C105="Central",('Connecting shares (%)'!$F$3/100*F105+'Connecting shares (%)'!$G$3/100*H105+'Connecting shares (%)'!$H$3/100*J105)/1000000,0),0)</f>
        <v>0</v>
      </c>
      <c r="U105" s="59">
        <f>IF(E105="East", IF(C105="Central",D105*'Connecting shares (%)'!$M$16*(F105+H105+J105)/(F105+H105+J105+L105+N105+P105),0),0)</f>
        <v>0</v>
      </c>
      <c r="V105" s="59">
        <f>IF(E105="East", IF(C105="Decentral",('Connecting shares (%)'!$F$7/100*F105+'Connecting shares (%)'!$G$7/100*H105+'Connecting shares (%)'!$H$7/100*J105)/1000000,0),0)</f>
        <v>5.5471050399999999</v>
      </c>
      <c r="W105" s="61">
        <f>IF(E105="East", IF(C105="Decentral",D105*'Connecting shares (%)'!$M$16*(F105+H105+J105)/(F105+H105+J105+L105+N105+P105),0),0)</f>
        <v>15.245514386709438</v>
      </c>
      <c r="X105" s="59">
        <f>IF(E105="East", IF(C105="Central",('Connecting shares (%)'!$F$5/100*L105+'Connecting shares (%)'!$G$5/100*N105+'Connecting shares (%)'!$H$5/100*P105)/1000000,0),0)</f>
        <v>0</v>
      </c>
      <c r="Y105" s="61">
        <f>IF(E105="East", IF(C105="Central",D105*'Connecting shares (%)'!$M$16*(L105+N105+P105)/(F105+H105+J105+L105+N105+P105),0),0)</f>
        <v>0</v>
      </c>
      <c r="Z105" s="1">
        <f>IF(E105="East", IF(C105="Decentral",('Connecting shares (%)'!$F$9/100*L105+'Connecting shares (%)'!$G$9/100*N105+'Connecting shares (%)'!$H$9/100*P105)/1000000,0),0)</f>
        <v>0.38693221</v>
      </c>
      <c r="AA105" s="61">
        <f>IF(E105="East", IF(C105="Decentral",D105*'Connecting shares (%)'!$M$16*(L105+N105+P105)/(F105+H105+J105+L105+N105+P105),0),0)</f>
        <v>1.0634340852929436</v>
      </c>
      <c r="AB105" s="59">
        <f>IF(E105="West", IF(C105="Central",('Connecting shares (%)'!$F$11/100*F105+'Connecting shares (%)'!$G$11/100*H105+'Connecting shares (%)'!$H$11/100*J105)/1000000,0),0)</f>
        <v>0</v>
      </c>
      <c r="AC105" s="62">
        <f>IF(E105="west", IF(C105="Central",D105*'Connecting shares (%)'!$M$16*(F105+H105+J105)/(F105+H105+J105+L105+N105+P105),0),0)</f>
        <v>0</v>
      </c>
      <c r="AD105" s="59">
        <f>IF(E105="West", IF(C105="Decentral",('Connecting shares (%)'!$F$15/100*F105+'Connecting shares (%)'!$G$15/100*H105+'Connecting shares (%)'!$H$15/100*J105)/1000000,0),0)</f>
        <v>0</v>
      </c>
      <c r="AE105" s="61">
        <f>IF(E105="west", IF(C105="Decentral",D105*'Connecting shares (%)'!$M$16*(F105+H105+J105)/(F105+H105+J105+L105+N105+P105),0),0)</f>
        <v>0</v>
      </c>
      <c r="AF105" s="59">
        <f>IF(E105="West", IF(C105="Central",('Connecting shares (%)'!$F$13/100*L105+'Connecting shares (%)'!$G$13/100*N105+'Connecting shares (%)'!$H$13/100*P105)/1000000,0),0)</f>
        <v>0</v>
      </c>
      <c r="AG105" s="61">
        <f>IF(E105="west", IF(C105="Central",D105*'Connecting shares (%)'!$M$16*(L105+N105+P105)/(F105+H105+J105+L105+N105+P105),0),0)</f>
        <v>0</v>
      </c>
      <c r="AH105" s="1">
        <f>IF(E105="West", IF(C105="Decentral",('Connecting shares (%)'!$F$17/100*L105+'Connecting shares (%)'!$G$17/100*N105+'Connecting shares (%)'!$H$17/100*P105)/1000000,0),0)</f>
        <v>0</v>
      </c>
      <c r="AI105" s="61">
        <f>IF(E105="west", IF(C105="Decentral",D105*'Connecting shares (%)'!$M$16*(L105+N105+P105)/(F105+H105+J105+L105+N105+P105),0),0)</f>
        <v>0</v>
      </c>
      <c r="AK105" s="1">
        <f t="shared" si="8"/>
        <v>0</v>
      </c>
      <c r="AL105" s="1">
        <f t="shared" si="9"/>
        <v>0</v>
      </c>
      <c r="AM105" s="1">
        <f t="shared" si="10"/>
        <v>5.9340372500000003</v>
      </c>
      <c r="AN105" s="1">
        <f t="shared" si="11"/>
        <v>16.308948472002381</v>
      </c>
      <c r="AO105" s="1">
        <f t="shared" si="12"/>
        <v>0</v>
      </c>
      <c r="AP105" s="1">
        <f t="shared" si="13"/>
        <v>0</v>
      </c>
      <c r="AQ105" s="1">
        <f t="shared" si="14"/>
        <v>0</v>
      </c>
      <c r="AR105" s="1">
        <f t="shared" si="15"/>
        <v>0</v>
      </c>
    </row>
    <row r="106" spans="1:44">
      <c r="A106" s="1">
        <v>105</v>
      </c>
      <c r="B106" s="1" t="s">
        <v>544</v>
      </c>
      <c r="C106" s="1" t="s">
        <v>19</v>
      </c>
      <c r="D106" s="1">
        <v>0.62999904212823699</v>
      </c>
      <c r="E106" s="1" t="s">
        <v>21</v>
      </c>
      <c r="F106" s="1">
        <v>2395212.48999999</v>
      </c>
      <c r="G106" s="1">
        <v>142</v>
      </c>
      <c r="H106" s="1">
        <v>0</v>
      </c>
      <c r="I106" s="1">
        <v>0</v>
      </c>
      <c r="J106" s="1">
        <v>0</v>
      </c>
      <c r="K106" s="1">
        <v>0</v>
      </c>
      <c r="L106" s="1">
        <v>10242.24</v>
      </c>
      <c r="M106" s="1">
        <v>1</v>
      </c>
      <c r="N106" s="1">
        <v>64674.37</v>
      </c>
      <c r="O106" s="1">
        <v>1</v>
      </c>
      <c r="P106" s="1">
        <v>0</v>
      </c>
      <c r="Q106" s="1">
        <v>0</v>
      </c>
      <c r="R106" s="1">
        <v>12313.770619564701</v>
      </c>
      <c r="S106" s="1">
        <v>629999.04212823603</v>
      </c>
      <c r="T106" s="59">
        <f>IF(E106="East", IF(C106="Central",('Connecting shares (%)'!$F$3/100*F106+'Connecting shares (%)'!$G$3/100*H106+'Connecting shares (%)'!$H$3/100*J106)/1000000,0),0)</f>
        <v>0</v>
      </c>
      <c r="U106" s="59">
        <f>IF(E106="East", IF(C106="Central",D106*'Connecting shares (%)'!$M$16*(F106+H106+J106)/(F106+H106+J106+L106+N106+P106),0),0)</f>
        <v>0</v>
      </c>
      <c r="V106" s="59">
        <f>IF(E106="East", IF(C106="Decentral",('Connecting shares (%)'!$F$7/100*F106+'Connecting shares (%)'!$G$7/100*H106+'Connecting shares (%)'!$H$7/100*J106)/1000000,0),0)</f>
        <v>0</v>
      </c>
      <c r="W106" s="61">
        <f>IF(E106="East", IF(C106="Decentral",D106*'Connecting shares (%)'!$M$16*(F106+H106+J106)/(F106+H106+J106+L106+N106+P106),0),0)</f>
        <v>0</v>
      </c>
      <c r="X106" s="59">
        <f>IF(E106="East", IF(C106="Central",('Connecting shares (%)'!$F$5/100*L106+'Connecting shares (%)'!$G$5/100*N106+'Connecting shares (%)'!$H$5/100*P106)/1000000,0),0)</f>
        <v>0</v>
      </c>
      <c r="Y106" s="61">
        <f>IF(E106="East", IF(C106="Central",D106*'Connecting shares (%)'!$M$16*(L106+N106+P106)/(F106+H106+J106+L106+N106+P106),0),0)</f>
        <v>0</v>
      </c>
      <c r="Z106" s="1">
        <f>IF(E106="East", IF(C106="Decentral",('Connecting shares (%)'!$F$9/100*L106+'Connecting shares (%)'!$G$9/100*N106+'Connecting shares (%)'!$H$9/100*P106)/1000000,0),0)</f>
        <v>0</v>
      </c>
      <c r="AA106" s="61">
        <f>IF(E106="East", IF(C106="Decentral",D106*'Connecting shares (%)'!$M$16*(L106+N106+P106)/(F106+H106+J106+L106+N106+P106),0),0)</f>
        <v>0</v>
      </c>
      <c r="AB106" s="59">
        <f>IF(E106="West", IF(C106="Central",('Connecting shares (%)'!$F$11/100*F106+'Connecting shares (%)'!$G$11/100*H106+'Connecting shares (%)'!$H$11/100*J106)/1000000,0),0)</f>
        <v>0</v>
      </c>
      <c r="AC106" s="62">
        <f>IF(E106="west", IF(C106="Central",D106*'Connecting shares (%)'!$M$16*(F106+H106+J106)/(F106+H106+J106+L106+N106+P106),0),0)</f>
        <v>0</v>
      </c>
      <c r="AD106" s="59">
        <f>IF(E106="West", IF(C106="Decentral",('Connecting shares (%)'!$F$15/100*F106+'Connecting shares (%)'!$G$15/100*H106+'Connecting shares (%)'!$H$15/100*J106)/1000000,0),0)</f>
        <v>2.3952124899999898</v>
      </c>
      <c r="AE106" s="61">
        <f>IF(E106="west", IF(C106="Decentral",D106*'Connecting shares (%)'!$M$16*(F106+H106+J106)/(F106+H106+J106+L106+N106+P106),0),0)</f>
        <v>12.217835694446812</v>
      </c>
      <c r="AF106" s="59">
        <f>IF(E106="West", IF(C106="Central",('Connecting shares (%)'!$F$13/100*L106+'Connecting shares (%)'!$G$13/100*N106+'Connecting shares (%)'!$H$13/100*P106)/1000000,0),0)</f>
        <v>0</v>
      </c>
      <c r="AG106" s="61">
        <f>IF(E106="west", IF(C106="Central",D106*'Connecting shares (%)'!$M$16*(L106+N106+P106)/(F106+H106+J106+L106+N106+P106),0),0)</f>
        <v>0</v>
      </c>
      <c r="AH106" s="1">
        <f>IF(E106="West", IF(C106="Decentral",('Connecting shares (%)'!$F$17/100*L106+'Connecting shares (%)'!$G$17/100*N106+'Connecting shares (%)'!$H$17/100*P106)/1000000,0),0)</f>
        <v>7.4916609999999995E-2</v>
      </c>
      <c r="AI106" s="61">
        <f>IF(E106="west", IF(C106="Decentral",D106*'Connecting shares (%)'!$M$16*(L106+N106+P106)/(F106+H106+J106+L106+N106+P106),0),0)</f>
        <v>0.38214514811792538</v>
      </c>
      <c r="AK106" s="1">
        <f t="shared" si="8"/>
        <v>0</v>
      </c>
      <c r="AL106" s="1">
        <f t="shared" si="9"/>
        <v>0</v>
      </c>
      <c r="AM106" s="1">
        <f t="shared" si="10"/>
        <v>0</v>
      </c>
      <c r="AN106" s="1">
        <f t="shared" si="11"/>
        <v>0</v>
      </c>
      <c r="AO106" s="1">
        <f t="shared" si="12"/>
        <v>0</v>
      </c>
      <c r="AP106" s="1">
        <f t="shared" si="13"/>
        <v>0</v>
      </c>
      <c r="AQ106" s="1">
        <f t="shared" si="14"/>
        <v>2.4701290999999896</v>
      </c>
      <c r="AR106" s="1">
        <f t="shared" si="15"/>
        <v>12.599980842564737</v>
      </c>
    </row>
    <row r="107" spans="1:44">
      <c r="A107" s="1">
        <v>106</v>
      </c>
      <c r="B107" s="1" t="s">
        <v>396</v>
      </c>
      <c r="C107" s="1" t="s">
        <v>19</v>
      </c>
      <c r="D107" s="1">
        <v>0.13783638500270101</v>
      </c>
      <c r="E107" s="1" t="s">
        <v>21</v>
      </c>
      <c r="F107" s="1">
        <v>53649.369999999901</v>
      </c>
      <c r="G107" s="1">
        <v>4</v>
      </c>
      <c r="H107" s="1">
        <v>0</v>
      </c>
      <c r="I107" s="1">
        <v>0</v>
      </c>
      <c r="J107" s="1">
        <v>0</v>
      </c>
      <c r="K107" s="1">
        <v>0</v>
      </c>
      <c r="L107" s="1">
        <v>0</v>
      </c>
      <c r="M107" s="1">
        <v>0</v>
      </c>
      <c r="N107" s="1">
        <v>0</v>
      </c>
      <c r="O107" s="1">
        <v>0</v>
      </c>
      <c r="P107" s="1">
        <v>0</v>
      </c>
      <c r="Q107" s="1">
        <v>0</v>
      </c>
      <c r="R107" s="1">
        <v>7794.3281491881598</v>
      </c>
      <c r="S107" s="1">
        <v>137836.38500270099</v>
      </c>
      <c r="T107" s="59">
        <f>IF(E107="East", IF(C107="Central",('Connecting shares (%)'!$F$3/100*F107+'Connecting shares (%)'!$G$3/100*H107+'Connecting shares (%)'!$H$3/100*J107)/1000000,0),0)</f>
        <v>0</v>
      </c>
      <c r="U107" s="59">
        <f>IF(E107="East", IF(C107="Central",D107*'Connecting shares (%)'!$M$16*(F107+H107+J107)/(F107+H107+J107+L107+N107+P107),0),0)</f>
        <v>0</v>
      </c>
      <c r="V107" s="59">
        <f>IF(E107="East", IF(C107="Decentral",('Connecting shares (%)'!$F$7/100*F107+'Connecting shares (%)'!$G$7/100*H107+'Connecting shares (%)'!$H$7/100*J107)/1000000,0),0)</f>
        <v>0</v>
      </c>
      <c r="W107" s="61">
        <f>IF(E107="East", IF(C107="Decentral",D107*'Connecting shares (%)'!$M$16*(F107+H107+J107)/(F107+H107+J107+L107+N107+P107),0),0)</f>
        <v>0</v>
      </c>
      <c r="X107" s="59">
        <f>IF(E107="East", IF(C107="Central",('Connecting shares (%)'!$F$5/100*L107+'Connecting shares (%)'!$G$5/100*N107+'Connecting shares (%)'!$H$5/100*P107)/1000000,0),0)</f>
        <v>0</v>
      </c>
      <c r="Y107" s="61">
        <f>IF(E107="East", IF(C107="Central",D107*'Connecting shares (%)'!$M$16*(L107+N107+P107)/(F107+H107+J107+L107+N107+P107),0),0)</f>
        <v>0</v>
      </c>
      <c r="Z107" s="1">
        <f>IF(E107="East", IF(C107="Decentral",('Connecting shares (%)'!$F$9/100*L107+'Connecting shares (%)'!$G$9/100*N107+'Connecting shares (%)'!$H$9/100*P107)/1000000,0),0)</f>
        <v>0</v>
      </c>
      <c r="AA107" s="61">
        <f>IF(E107="East", IF(C107="Decentral",D107*'Connecting shares (%)'!$M$16*(L107+N107+P107)/(F107+H107+J107+L107+N107+P107),0),0)</f>
        <v>0</v>
      </c>
      <c r="AB107" s="59">
        <f>IF(E107="West", IF(C107="Central",('Connecting shares (%)'!$F$11/100*F107+'Connecting shares (%)'!$G$11/100*H107+'Connecting shares (%)'!$H$11/100*J107)/1000000,0),0)</f>
        <v>0</v>
      </c>
      <c r="AC107" s="62">
        <f>IF(E107="west", IF(C107="Central",D107*'Connecting shares (%)'!$M$16*(F107+H107+J107)/(F107+H107+J107+L107+N107+P107),0),0)</f>
        <v>0</v>
      </c>
      <c r="AD107" s="59">
        <f>IF(E107="West", IF(C107="Decentral",('Connecting shares (%)'!$F$15/100*F107+'Connecting shares (%)'!$G$15/100*H107+'Connecting shares (%)'!$H$15/100*J107)/1000000,0),0)</f>
        <v>5.3649369999999898E-2</v>
      </c>
      <c r="AE107" s="61">
        <f>IF(E107="west", IF(C107="Decentral",D107*'Connecting shares (%)'!$M$16*(F107+H107+J107)/(F107+H107+J107+L107+N107+P107),0),0)</f>
        <v>2.7567277000540202</v>
      </c>
      <c r="AF107" s="59">
        <f>IF(E107="West", IF(C107="Central",('Connecting shares (%)'!$F$13/100*L107+'Connecting shares (%)'!$G$13/100*N107+'Connecting shares (%)'!$H$13/100*P107)/1000000,0),0)</f>
        <v>0</v>
      </c>
      <c r="AG107" s="61">
        <f>IF(E107="west", IF(C107="Central",D107*'Connecting shares (%)'!$M$16*(L107+N107+P107)/(F107+H107+J107+L107+N107+P107),0),0)</f>
        <v>0</v>
      </c>
      <c r="AH107" s="1">
        <f>IF(E107="West", IF(C107="Decentral",('Connecting shares (%)'!$F$17/100*L107+'Connecting shares (%)'!$G$17/100*N107+'Connecting shares (%)'!$H$17/100*P107)/1000000,0),0)</f>
        <v>0</v>
      </c>
      <c r="AI107" s="61">
        <f>IF(E107="west", IF(C107="Decentral",D107*'Connecting shares (%)'!$M$16*(L107+N107+P107)/(F107+H107+J107+L107+N107+P107),0),0)</f>
        <v>0</v>
      </c>
      <c r="AK107" s="1">
        <f t="shared" si="8"/>
        <v>0</v>
      </c>
      <c r="AL107" s="1">
        <f t="shared" si="9"/>
        <v>0</v>
      </c>
      <c r="AM107" s="1">
        <f t="shared" si="10"/>
        <v>0</v>
      </c>
      <c r="AN107" s="1">
        <f t="shared" si="11"/>
        <v>0</v>
      </c>
      <c r="AO107" s="1">
        <f t="shared" si="12"/>
        <v>0</v>
      </c>
      <c r="AP107" s="1">
        <f t="shared" si="13"/>
        <v>0</v>
      </c>
      <c r="AQ107" s="1">
        <f t="shared" si="14"/>
        <v>5.3649369999999898E-2</v>
      </c>
      <c r="AR107" s="1">
        <f t="shared" si="15"/>
        <v>2.7567277000540202</v>
      </c>
    </row>
    <row r="108" spans="1:44">
      <c r="A108" s="1">
        <v>107</v>
      </c>
      <c r="B108" s="1" t="s">
        <v>75</v>
      </c>
      <c r="C108" s="1" t="s">
        <v>19</v>
      </c>
      <c r="D108" s="1">
        <v>1.76322011261366</v>
      </c>
      <c r="E108" s="1" t="s">
        <v>21</v>
      </c>
      <c r="F108" s="1">
        <v>12552297.9799999</v>
      </c>
      <c r="G108" s="1">
        <v>791</v>
      </c>
      <c r="H108" s="1">
        <v>106721.459999999</v>
      </c>
      <c r="I108" s="1">
        <v>2</v>
      </c>
      <c r="J108" s="1">
        <v>0</v>
      </c>
      <c r="K108" s="1">
        <v>0</v>
      </c>
      <c r="L108" s="1">
        <v>1252522.01999999</v>
      </c>
      <c r="M108" s="1">
        <v>251</v>
      </c>
      <c r="N108" s="1">
        <v>211493.32</v>
      </c>
      <c r="O108" s="1">
        <v>3</v>
      </c>
      <c r="P108" s="1">
        <v>0</v>
      </c>
      <c r="Q108" s="1">
        <v>0</v>
      </c>
      <c r="R108" s="1">
        <v>15058.0085983463</v>
      </c>
      <c r="S108" s="1">
        <v>1763220.1126136601</v>
      </c>
      <c r="T108" s="59">
        <f>IF(E108="East", IF(C108="Central",('Connecting shares (%)'!$F$3/100*F108+'Connecting shares (%)'!$G$3/100*H108+'Connecting shares (%)'!$H$3/100*J108)/1000000,0),0)</f>
        <v>0</v>
      </c>
      <c r="U108" s="59">
        <f>IF(E108="East", IF(C108="Central",D108*'Connecting shares (%)'!$M$16*(F108+H108+J108)/(F108+H108+J108+L108+N108+P108),0),0)</f>
        <v>0</v>
      </c>
      <c r="V108" s="59">
        <f>IF(E108="East", IF(C108="Decentral",('Connecting shares (%)'!$F$7/100*F108+'Connecting shares (%)'!$G$7/100*H108+'Connecting shares (%)'!$H$7/100*J108)/1000000,0),0)</f>
        <v>0</v>
      </c>
      <c r="W108" s="61">
        <f>IF(E108="East", IF(C108="Decentral",D108*'Connecting shares (%)'!$M$16*(F108+H108+J108)/(F108+H108+J108+L108+N108+P108),0),0)</f>
        <v>0</v>
      </c>
      <c r="X108" s="59">
        <f>IF(E108="East", IF(C108="Central",('Connecting shares (%)'!$F$5/100*L108+'Connecting shares (%)'!$G$5/100*N108+'Connecting shares (%)'!$H$5/100*P108)/1000000,0),0)</f>
        <v>0</v>
      </c>
      <c r="Y108" s="61">
        <f>IF(E108="East", IF(C108="Central",D108*'Connecting shares (%)'!$M$16*(L108+N108+P108)/(F108+H108+J108+L108+N108+P108),0),0)</f>
        <v>0</v>
      </c>
      <c r="Z108" s="1">
        <f>IF(E108="East", IF(C108="Decentral",('Connecting shares (%)'!$F$9/100*L108+'Connecting shares (%)'!$G$9/100*N108+'Connecting shares (%)'!$H$9/100*P108)/1000000,0),0)</f>
        <v>0</v>
      </c>
      <c r="AA108" s="61">
        <f>IF(E108="East", IF(C108="Decentral",D108*'Connecting shares (%)'!$M$16*(L108+N108+P108)/(F108+H108+J108+L108+N108+P108),0),0)</f>
        <v>0</v>
      </c>
      <c r="AB108" s="59">
        <f>IF(E108="West", IF(C108="Central",('Connecting shares (%)'!$F$11/100*F108+'Connecting shares (%)'!$G$11/100*H108+'Connecting shares (%)'!$H$11/100*J108)/1000000,0),0)</f>
        <v>0</v>
      </c>
      <c r="AC108" s="62">
        <f>IF(E108="west", IF(C108="Central",D108*'Connecting shares (%)'!$M$16*(F108+H108+J108)/(F108+H108+J108+L108+N108+P108),0),0)</f>
        <v>0</v>
      </c>
      <c r="AD108" s="59">
        <f>IF(E108="West", IF(C108="Decentral",('Connecting shares (%)'!$F$15/100*F108+'Connecting shares (%)'!$G$15/100*H108+'Connecting shares (%)'!$H$15/100*J108)/1000000,0),0)</f>
        <v>12.659019439999899</v>
      </c>
      <c r="AE108" s="61">
        <f>IF(E108="west", IF(C108="Decentral",D108*'Connecting shares (%)'!$M$16*(F108+H108+J108)/(F108+H108+J108+L108+N108+P108),0),0)</f>
        <v>31.608840493948438</v>
      </c>
      <c r="AF108" s="59">
        <f>IF(E108="West", IF(C108="Central",('Connecting shares (%)'!$F$13/100*L108+'Connecting shares (%)'!$G$13/100*N108+'Connecting shares (%)'!$H$13/100*P108)/1000000,0),0)</f>
        <v>0</v>
      </c>
      <c r="AG108" s="61">
        <f>IF(E108="west", IF(C108="Central",D108*'Connecting shares (%)'!$M$16*(L108+N108+P108)/(F108+H108+J108+L108+N108+P108),0),0)</f>
        <v>0</v>
      </c>
      <c r="AH108" s="1">
        <f>IF(E108="West", IF(C108="Decentral",('Connecting shares (%)'!$F$17/100*L108+'Connecting shares (%)'!$G$17/100*N108+'Connecting shares (%)'!$H$17/100*P108)/1000000,0),0)</f>
        <v>1.46401533999999</v>
      </c>
      <c r="AI108" s="61">
        <f>IF(E108="west", IF(C108="Decentral",D108*'Connecting shares (%)'!$M$16*(L108+N108+P108)/(F108+H108+J108+L108+N108+P108),0),0)</f>
        <v>3.6555617583247617</v>
      </c>
      <c r="AK108" s="1">
        <f t="shared" si="8"/>
        <v>0</v>
      </c>
      <c r="AL108" s="1">
        <f t="shared" si="9"/>
        <v>0</v>
      </c>
      <c r="AM108" s="1">
        <f t="shared" si="10"/>
        <v>0</v>
      </c>
      <c r="AN108" s="1">
        <f t="shared" si="11"/>
        <v>0</v>
      </c>
      <c r="AO108" s="1">
        <f t="shared" si="12"/>
        <v>0</v>
      </c>
      <c r="AP108" s="1">
        <f t="shared" si="13"/>
        <v>0</v>
      </c>
      <c r="AQ108" s="1">
        <f t="shared" si="14"/>
        <v>14.123034779999889</v>
      </c>
      <c r="AR108" s="1">
        <f t="shared" si="15"/>
        <v>35.2644022522732</v>
      </c>
    </row>
    <row r="109" spans="1:44">
      <c r="A109" s="1">
        <v>108</v>
      </c>
      <c r="B109" s="1" t="s">
        <v>733</v>
      </c>
      <c r="C109" s="1" t="s">
        <v>19</v>
      </c>
      <c r="D109" s="1">
        <v>0.145556697022452</v>
      </c>
      <c r="E109" s="1" t="s">
        <v>21</v>
      </c>
      <c r="F109" s="1">
        <v>233153.64</v>
      </c>
      <c r="G109" s="1">
        <v>13</v>
      </c>
      <c r="H109" s="1">
        <v>0</v>
      </c>
      <c r="I109" s="1">
        <v>0</v>
      </c>
      <c r="J109" s="1">
        <v>0</v>
      </c>
      <c r="K109" s="1">
        <v>0</v>
      </c>
      <c r="L109" s="1">
        <v>16253.75</v>
      </c>
      <c r="M109" s="1">
        <v>1</v>
      </c>
      <c r="N109" s="1">
        <v>0</v>
      </c>
      <c r="O109" s="1">
        <v>0</v>
      </c>
      <c r="P109" s="1">
        <v>0</v>
      </c>
      <c r="Q109" s="1">
        <v>0</v>
      </c>
      <c r="R109" s="1">
        <v>7894.3822931907998</v>
      </c>
      <c r="S109" s="1">
        <v>145556.697022451</v>
      </c>
      <c r="T109" s="59">
        <f>IF(E109="East", IF(C109="Central",('Connecting shares (%)'!$F$3/100*F109+'Connecting shares (%)'!$G$3/100*H109+'Connecting shares (%)'!$H$3/100*J109)/1000000,0),0)</f>
        <v>0</v>
      </c>
      <c r="U109" s="59">
        <f>IF(E109="East", IF(C109="Central",D109*'Connecting shares (%)'!$M$16*(F109+H109+J109)/(F109+H109+J109+L109+N109+P109),0),0)</f>
        <v>0</v>
      </c>
      <c r="V109" s="59">
        <f>IF(E109="East", IF(C109="Decentral",('Connecting shares (%)'!$F$7/100*F109+'Connecting shares (%)'!$G$7/100*H109+'Connecting shares (%)'!$H$7/100*J109)/1000000,0),0)</f>
        <v>0</v>
      </c>
      <c r="W109" s="61">
        <f>IF(E109="East", IF(C109="Decentral",D109*'Connecting shares (%)'!$M$16*(F109+H109+J109)/(F109+H109+J109+L109+N109+P109),0),0)</f>
        <v>0</v>
      </c>
      <c r="X109" s="59">
        <f>IF(E109="East", IF(C109="Central",('Connecting shares (%)'!$F$5/100*L109+'Connecting shares (%)'!$G$5/100*N109+'Connecting shares (%)'!$H$5/100*P109)/1000000,0),0)</f>
        <v>0</v>
      </c>
      <c r="Y109" s="61">
        <f>IF(E109="East", IF(C109="Central",D109*'Connecting shares (%)'!$M$16*(L109+N109+P109)/(F109+H109+J109+L109+N109+P109),0),0)</f>
        <v>0</v>
      </c>
      <c r="Z109" s="1">
        <f>IF(E109="East", IF(C109="Decentral",('Connecting shares (%)'!$F$9/100*L109+'Connecting shares (%)'!$G$9/100*N109+'Connecting shares (%)'!$H$9/100*P109)/1000000,0),0)</f>
        <v>0</v>
      </c>
      <c r="AA109" s="61">
        <f>IF(E109="East", IF(C109="Decentral",D109*'Connecting shares (%)'!$M$16*(L109+N109+P109)/(F109+H109+J109+L109+N109+P109),0),0)</f>
        <v>0</v>
      </c>
      <c r="AB109" s="59">
        <f>IF(E109="West", IF(C109="Central",('Connecting shares (%)'!$F$11/100*F109+'Connecting shares (%)'!$G$11/100*H109+'Connecting shares (%)'!$H$11/100*J109)/1000000,0),0)</f>
        <v>0</v>
      </c>
      <c r="AC109" s="62">
        <f>IF(E109="west", IF(C109="Central",D109*'Connecting shares (%)'!$M$16*(F109+H109+J109)/(F109+H109+J109+L109+N109+P109),0),0)</f>
        <v>0</v>
      </c>
      <c r="AD109" s="59">
        <f>IF(E109="West", IF(C109="Decentral",('Connecting shares (%)'!$F$15/100*F109+'Connecting shares (%)'!$G$15/100*H109+'Connecting shares (%)'!$H$15/100*J109)/1000000,0),0)</f>
        <v>0.23315364000000002</v>
      </c>
      <c r="AE109" s="61">
        <f>IF(E109="west", IF(C109="Decentral",D109*'Connecting shares (%)'!$M$16*(F109+H109+J109)/(F109+H109+J109+L109+N109+P109),0),0)</f>
        <v>2.7214168543411521</v>
      </c>
      <c r="AF109" s="59">
        <f>IF(E109="West", IF(C109="Central",('Connecting shares (%)'!$F$13/100*L109+'Connecting shares (%)'!$G$13/100*N109+'Connecting shares (%)'!$H$13/100*P109)/1000000,0),0)</f>
        <v>0</v>
      </c>
      <c r="AG109" s="61">
        <f>IF(E109="west", IF(C109="Central",D109*'Connecting shares (%)'!$M$16*(L109+N109+P109)/(F109+H109+J109+L109+N109+P109),0),0)</f>
        <v>0</v>
      </c>
      <c r="AH109" s="1">
        <f>IF(E109="West", IF(C109="Decentral",('Connecting shares (%)'!$F$17/100*L109+'Connecting shares (%)'!$G$17/100*N109+'Connecting shares (%)'!$H$17/100*P109)/1000000,0),0)</f>
        <v>1.6253750000000001E-2</v>
      </c>
      <c r="AI109" s="61">
        <f>IF(E109="west", IF(C109="Decentral",D109*'Connecting shares (%)'!$M$16*(L109+N109+P109)/(F109+H109+J109+L109+N109+P109),0),0)</f>
        <v>0.1897170861078879</v>
      </c>
      <c r="AK109" s="1">
        <f t="shared" si="8"/>
        <v>0</v>
      </c>
      <c r="AL109" s="1">
        <f t="shared" si="9"/>
        <v>0</v>
      </c>
      <c r="AM109" s="1">
        <f t="shared" si="10"/>
        <v>0</v>
      </c>
      <c r="AN109" s="1">
        <f t="shared" si="11"/>
        <v>0</v>
      </c>
      <c r="AO109" s="1">
        <f t="shared" si="12"/>
        <v>0</v>
      </c>
      <c r="AP109" s="1">
        <f t="shared" si="13"/>
        <v>0</v>
      </c>
      <c r="AQ109" s="1">
        <f t="shared" si="14"/>
        <v>0.24940739000000003</v>
      </c>
      <c r="AR109" s="1">
        <f t="shared" si="15"/>
        <v>2.9111339404490399</v>
      </c>
    </row>
    <row r="110" spans="1:44">
      <c r="A110" s="1">
        <v>109</v>
      </c>
      <c r="B110" s="1" t="s">
        <v>580</v>
      </c>
      <c r="C110" s="1" t="s">
        <v>19</v>
      </c>
      <c r="D110" s="1">
        <v>0.186221614572565</v>
      </c>
      <c r="E110" s="1" t="s">
        <v>21</v>
      </c>
      <c r="F110" s="1">
        <v>339850.5</v>
      </c>
      <c r="G110" s="1">
        <v>19</v>
      </c>
      <c r="H110" s="1">
        <v>0</v>
      </c>
      <c r="I110" s="1">
        <v>0</v>
      </c>
      <c r="J110" s="1">
        <v>0</v>
      </c>
      <c r="K110" s="1">
        <v>0</v>
      </c>
      <c r="L110" s="1">
        <v>0</v>
      </c>
      <c r="M110" s="1">
        <v>0</v>
      </c>
      <c r="N110" s="1">
        <v>0</v>
      </c>
      <c r="O110" s="1">
        <v>0</v>
      </c>
      <c r="P110" s="1">
        <v>0</v>
      </c>
      <c r="Q110" s="1">
        <v>0</v>
      </c>
      <c r="R110" s="1">
        <v>9999.2055250418507</v>
      </c>
      <c r="S110" s="1">
        <v>186221.61457256501</v>
      </c>
      <c r="T110" s="59">
        <f>IF(E110="East", IF(C110="Central",('Connecting shares (%)'!$F$3/100*F110+'Connecting shares (%)'!$G$3/100*H110+'Connecting shares (%)'!$H$3/100*J110)/1000000,0),0)</f>
        <v>0</v>
      </c>
      <c r="U110" s="59">
        <f>IF(E110="East", IF(C110="Central",D110*'Connecting shares (%)'!$M$16*(F110+H110+J110)/(F110+H110+J110+L110+N110+P110),0),0)</f>
        <v>0</v>
      </c>
      <c r="V110" s="59">
        <f>IF(E110="East", IF(C110="Decentral",('Connecting shares (%)'!$F$7/100*F110+'Connecting shares (%)'!$G$7/100*H110+'Connecting shares (%)'!$H$7/100*J110)/1000000,0),0)</f>
        <v>0</v>
      </c>
      <c r="W110" s="61">
        <f>IF(E110="East", IF(C110="Decentral",D110*'Connecting shares (%)'!$M$16*(F110+H110+J110)/(F110+H110+J110+L110+N110+P110),0),0)</f>
        <v>0</v>
      </c>
      <c r="X110" s="59">
        <f>IF(E110="East", IF(C110="Central",('Connecting shares (%)'!$F$5/100*L110+'Connecting shares (%)'!$G$5/100*N110+'Connecting shares (%)'!$H$5/100*P110)/1000000,0),0)</f>
        <v>0</v>
      </c>
      <c r="Y110" s="61">
        <f>IF(E110="East", IF(C110="Central",D110*'Connecting shares (%)'!$M$16*(L110+N110+P110)/(F110+H110+J110+L110+N110+P110),0),0)</f>
        <v>0</v>
      </c>
      <c r="Z110" s="1">
        <f>IF(E110="East", IF(C110="Decentral",('Connecting shares (%)'!$F$9/100*L110+'Connecting shares (%)'!$G$9/100*N110+'Connecting shares (%)'!$H$9/100*P110)/1000000,0),0)</f>
        <v>0</v>
      </c>
      <c r="AA110" s="61">
        <f>IF(E110="East", IF(C110="Decentral",D110*'Connecting shares (%)'!$M$16*(L110+N110+P110)/(F110+H110+J110+L110+N110+P110),0),0)</f>
        <v>0</v>
      </c>
      <c r="AB110" s="59">
        <f>IF(E110="West", IF(C110="Central",('Connecting shares (%)'!$F$11/100*F110+'Connecting shares (%)'!$G$11/100*H110+'Connecting shares (%)'!$H$11/100*J110)/1000000,0),0)</f>
        <v>0</v>
      </c>
      <c r="AC110" s="62">
        <f>IF(E110="west", IF(C110="Central",D110*'Connecting shares (%)'!$M$16*(F110+H110+J110)/(F110+H110+J110+L110+N110+P110),0),0)</f>
        <v>0</v>
      </c>
      <c r="AD110" s="59">
        <f>IF(E110="West", IF(C110="Decentral",('Connecting shares (%)'!$F$15/100*F110+'Connecting shares (%)'!$G$15/100*H110+'Connecting shares (%)'!$H$15/100*J110)/1000000,0),0)</f>
        <v>0.3398505</v>
      </c>
      <c r="AE110" s="61">
        <f>IF(E110="west", IF(C110="Decentral",D110*'Connecting shares (%)'!$M$16*(F110+H110+J110)/(F110+H110+J110+L110+N110+P110),0),0)</f>
        <v>3.7244322914513002</v>
      </c>
      <c r="AF110" s="59">
        <f>IF(E110="West", IF(C110="Central",('Connecting shares (%)'!$F$13/100*L110+'Connecting shares (%)'!$G$13/100*N110+'Connecting shares (%)'!$H$13/100*P110)/1000000,0),0)</f>
        <v>0</v>
      </c>
      <c r="AG110" s="61">
        <f>IF(E110="west", IF(C110="Central",D110*'Connecting shares (%)'!$M$16*(L110+N110+P110)/(F110+H110+J110+L110+N110+P110),0),0)</f>
        <v>0</v>
      </c>
      <c r="AH110" s="1">
        <f>IF(E110="West", IF(C110="Decentral",('Connecting shares (%)'!$F$17/100*L110+'Connecting shares (%)'!$G$17/100*N110+'Connecting shares (%)'!$H$17/100*P110)/1000000,0),0)</f>
        <v>0</v>
      </c>
      <c r="AI110" s="61">
        <f>IF(E110="west", IF(C110="Decentral",D110*'Connecting shares (%)'!$M$16*(L110+N110+P110)/(F110+H110+J110+L110+N110+P110),0),0)</f>
        <v>0</v>
      </c>
      <c r="AK110" s="1">
        <f t="shared" si="8"/>
        <v>0</v>
      </c>
      <c r="AL110" s="1">
        <f t="shared" si="9"/>
        <v>0</v>
      </c>
      <c r="AM110" s="1">
        <f t="shared" si="10"/>
        <v>0</v>
      </c>
      <c r="AN110" s="1">
        <f t="shared" si="11"/>
        <v>0</v>
      </c>
      <c r="AO110" s="1">
        <f t="shared" si="12"/>
        <v>0</v>
      </c>
      <c r="AP110" s="1">
        <f t="shared" si="13"/>
        <v>0</v>
      </c>
      <c r="AQ110" s="1">
        <f t="shared" si="14"/>
        <v>0.3398505</v>
      </c>
      <c r="AR110" s="1">
        <f t="shared" si="15"/>
        <v>3.7244322914513002</v>
      </c>
    </row>
    <row r="111" spans="1:44">
      <c r="A111" s="1">
        <v>110</v>
      </c>
      <c r="B111" s="1" t="s">
        <v>588</v>
      </c>
      <c r="C111" s="1" t="s">
        <v>19</v>
      </c>
      <c r="D111" s="1">
        <v>0.12536636572068599</v>
      </c>
      <c r="E111" s="1" t="s">
        <v>21</v>
      </c>
      <c r="F111" s="1">
        <v>79991.83</v>
      </c>
      <c r="G111" s="1">
        <v>5</v>
      </c>
      <c r="H111" s="1">
        <v>0</v>
      </c>
      <c r="I111" s="1">
        <v>0</v>
      </c>
      <c r="J111" s="1">
        <v>0</v>
      </c>
      <c r="K111" s="1">
        <v>0</v>
      </c>
      <c r="L111" s="1">
        <v>0</v>
      </c>
      <c r="M111" s="1">
        <v>0</v>
      </c>
      <c r="N111" s="1">
        <v>0</v>
      </c>
      <c r="O111" s="1">
        <v>0</v>
      </c>
      <c r="P111" s="1">
        <v>0</v>
      </c>
      <c r="Q111" s="1">
        <v>0</v>
      </c>
      <c r="R111" s="1">
        <v>7687.0646926009103</v>
      </c>
      <c r="S111" s="1">
        <v>125366.36572068599</v>
      </c>
      <c r="T111" s="59">
        <f>IF(E111="East", IF(C111="Central",('Connecting shares (%)'!$F$3/100*F111+'Connecting shares (%)'!$G$3/100*H111+'Connecting shares (%)'!$H$3/100*J111)/1000000,0),0)</f>
        <v>0</v>
      </c>
      <c r="U111" s="59">
        <f>IF(E111="East", IF(C111="Central",D111*'Connecting shares (%)'!$M$16*(F111+H111+J111)/(F111+H111+J111+L111+N111+P111),0),0)</f>
        <v>0</v>
      </c>
      <c r="V111" s="59">
        <f>IF(E111="East", IF(C111="Decentral",('Connecting shares (%)'!$F$7/100*F111+'Connecting shares (%)'!$G$7/100*H111+'Connecting shares (%)'!$H$7/100*J111)/1000000,0),0)</f>
        <v>0</v>
      </c>
      <c r="W111" s="61">
        <f>IF(E111="East", IF(C111="Decentral",D111*'Connecting shares (%)'!$M$16*(F111+H111+J111)/(F111+H111+J111+L111+N111+P111),0),0)</f>
        <v>0</v>
      </c>
      <c r="X111" s="59">
        <f>IF(E111="East", IF(C111="Central",('Connecting shares (%)'!$F$5/100*L111+'Connecting shares (%)'!$G$5/100*N111+'Connecting shares (%)'!$H$5/100*P111)/1000000,0),0)</f>
        <v>0</v>
      </c>
      <c r="Y111" s="61">
        <f>IF(E111="East", IF(C111="Central",D111*'Connecting shares (%)'!$M$16*(L111+N111+P111)/(F111+H111+J111+L111+N111+P111),0),0)</f>
        <v>0</v>
      </c>
      <c r="Z111" s="1">
        <f>IF(E111="East", IF(C111="Decentral",('Connecting shares (%)'!$F$9/100*L111+'Connecting shares (%)'!$G$9/100*N111+'Connecting shares (%)'!$H$9/100*P111)/1000000,0),0)</f>
        <v>0</v>
      </c>
      <c r="AA111" s="61">
        <f>IF(E111="East", IF(C111="Decentral",D111*'Connecting shares (%)'!$M$16*(L111+N111+P111)/(F111+H111+J111+L111+N111+P111),0),0)</f>
        <v>0</v>
      </c>
      <c r="AB111" s="59">
        <f>IF(E111="West", IF(C111="Central",('Connecting shares (%)'!$F$11/100*F111+'Connecting shares (%)'!$G$11/100*H111+'Connecting shares (%)'!$H$11/100*J111)/1000000,0),0)</f>
        <v>0</v>
      </c>
      <c r="AC111" s="62">
        <f>IF(E111="west", IF(C111="Central",D111*'Connecting shares (%)'!$M$16*(F111+H111+J111)/(F111+H111+J111+L111+N111+P111),0),0)</f>
        <v>0</v>
      </c>
      <c r="AD111" s="59">
        <f>IF(E111="West", IF(C111="Decentral",('Connecting shares (%)'!$F$15/100*F111+'Connecting shares (%)'!$G$15/100*H111+'Connecting shares (%)'!$H$15/100*J111)/1000000,0),0)</f>
        <v>7.999183E-2</v>
      </c>
      <c r="AE111" s="61">
        <f>IF(E111="west", IF(C111="Decentral",D111*'Connecting shares (%)'!$M$16*(F111+H111+J111)/(F111+H111+J111+L111+N111+P111),0),0)</f>
        <v>2.50732731441372</v>
      </c>
      <c r="AF111" s="59">
        <f>IF(E111="West", IF(C111="Central",('Connecting shares (%)'!$F$13/100*L111+'Connecting shares (%)'!$G$13/100*N111+'Connecting shares (%)'!$H$13/100*P111)/1000000,0),0)</f>
        <v>0</v>
      </c>
      <c r="AG111" s="61">
        <f>IF(E111="west", IF(C111="Central",D111*'Connecting shares (%)'!$M$16*(L111+N111+P111)/(F111+H111+J111+L111+N111+P111),0),0)</f>
        <v>0</v>
      </c>
      <c r="AH111" s="1">
        <f>IF(E111="West", IF(C111="Decentral",('Connecting shares (%)'!$F$17/100*L111+'Connecting shares (%)'!$G$17/100*N111+'Connecting shares (%)'!$H$17/100*P111)/1000000,0),0)</f>
        <v>0</v>
      </c>
      <c r="AI111" s="61">
        <f>IF(E111="west", IF(C111="Decentral",D111*'Connecting shares (%)'!$M$16*(L111+N111+P111)/(F111+H111+J111+L111+N111+P111),0),0)</f>
        <v>0</v>
      </c>
      <c r="AK111" s="1">
        <f t="shared" si="8"/>
        <v>0</v>
      </c>
      <c r="AL111" s="1">
        <f t="shared" si="9"/>
        <v>0</v>
      </c>
      <c r="AM111" s="1">
        <f t="shared" si="10"/>
        <v>0</v>
      </c>
      <c r="AN111" s="1">
        <f t="shared" si="11"/>
        <v>0</v>
      </c>
      <c r="AO111" s="1">
        <f t="shared" si="12"/>
        <v>0</v>
      </c>
      <c r="AP111" s="1">
        <f t="shared" si="13"/>
        <v>0</v>
      </c>
      <c r="AQ111" s="1">
        <f t="shared" si="14"/>
        <v>7.999183E-2</v>
      </c>
      <c r="AR111" s="1">
        <f t="shared" si="15"/>
        <v>2.50732731441372</v>
      </c>
    </row>
    <row r="112" spans="1:44">
      <c r="A112" s="1">
        <v>111</v>
      </c>
      <c r="B112" s="1" t="s">
        <v>708</v>
      </c>
      <c r="C112" s="1" t="s">
        <v>19</v>
      </c>
      <c r="D112" s="1">
        <v>0.27383691949225603</v>
      </c>
      <c r="E112" s="1" t="s">
        <v>21</v>
      </c>
      <c r="F112" s="1">
        <v>210136.22</v>
      </c>
      <c r="G112" s="1">
        <v>13</v>
      </c>
      <c r="H112" s="1">
        <v>0</v>
      </c>
      <c r="I112" s="1">
        <v>0</v>
      </c>
      <c r="J112" s="1">
        <v>0</v>
      </c>
      <c r="K112" s="1">
        <v>0</v>
      </c>
      <c r="L112" s="1">
        <v>0</v>
      </c>
      <c r="M112" s="1">
        <v>0</v>
      </c>
      <c r="N112" s="1">
        <v>0</v>
      </c>
      <c r="O112" s="1">
        <v>0</v>
      </c>
      <c r="P112" s="1">
        <v>0</v>
      </c>
      <c r="Q112" s="1">
        <v>0</v>
      </c>
      <c r="R112" s="1">
        <v>9707.5281738689991</v>
      </c>
      <c r="S112" s="1">
        <v>273836.91949225601</v>
      </c>
      <c r="T112" s="59">
        <f>IF(E112="East", IF(C112="Central",('Connecting shares (%)'!$F$3/100*F112+'Connecting shares (%)'!$G$3/100*H112+'Connecting shares (%)'!$H$3/100*J112)/1000000,0),0)</f>
        <v>0</v>
      </c>
      <c r="U112" s="59">
        <f>IF(E112="East", IF(C112="Central",D112*'Connecting shares (%)'!$M$16*(F112+H112+J112)/(F112+H112+J112+L112+N112+P112),0),0)</f>
        <v>0</v>
      </c>
      <c r="V112" s="59">
        <f>IF(E112="East", IF(C112="Decentral",('Connecting shares (%)'!$F$7/100*F112+'Connecting shares (%)'!$G$7/100*H112+'Connecting shares (%)'!$H$7/100*J112)/1000000,0),0)</f>
        <v>0</v>
      </c>
      <c r="W112" s="61">
        <f>IF(E112="East", IF(C112="Decentral",D112*'Connecting shares (%)'!$M$16*(F112+H112+J112)/(F112+H112+J112+L112+N112+P112),0),0)</f>
        <v>0</v>
      </c>
      <c r="X112" s="59">
        <f>IF(E112="East", IF(C112="Central",('Connecting shares (%)'!$F$5/100*L112+'Connecting shares (%)'!$G$5/100*N112+'Connecting shares (%)'!$H$5/100*P112)/1000000,0),0)</f>
        <v>0</v>
      </c>
      <c r="Y112" s="61">
        <f>IF(E112="East", IF(C112="Central",D112*'Connecting shares (%)'!$M$16*(L112+N112+P112)/(F112+H112+J112+L112+N112+P112),0),0)</f>
        <v>0</v>
      </c>
      <c r="Z112" s="1">
        <f>IF(E112="East", IF(C112="Decentral",('Connecting shares (%)'!$F$9/100*L112+'Connecting shares (%)'!$G$9/100*N112+'Connecting shares (%)'!$H$9/100*P112)/1000000,0),0)</f>
        <v>0</v>
      </c>
      <c r="AA112" s="61">
        <f>IF(E112="East", IF(C112="Decentral",D112*'Connecting shares (%)'!$M$16*(L112+N112+P112)/(F112+H112+J112+L112+N112+P112),0),0)</f>
        <v>0</v>
      </c>
      <c r="AB112" s="59">
        <f>IF(E112="West", IF(C112="Central",('Connecting shares (%)'!$F$11/100*F112+'Connecting shares (%)'!$G$11/100*H112+'Connecting shares (%)'!$H$11/100*J112)/1000000,0),0)</f>
        <v>0</v>
      </c>
      <c r="AC112" s="62">
        <f>IF(E112="west", IF(C112="Central",D112*'Connecting shares (%)'!$M$16*(F112+H112+J112)/(F112+H112+J112+L112+N112+P112),0),0)</f>
        <v>0</v>
      </c>
      <c r="AD112" s="59">
        <f>IF(E112="West", IF(C112="Decentral",('Connecting shares (%)'!$F$15/100*F112+'Connecting shares (%)'!$G$15/100*H112+'Connecting shares (%)'!$H$15/100*J112)/1000000,0),0)</f>
        <v>0.21013622000000001</v>
      </c>
      <c r="AE112" s="61">
        <f>IF(E112="west", IF(C112="Decentral",D112*'Connecting shares (%)'!$M$16*(F112+H112+J112)/(F112+H112+J112+L112+N112+P112),0),0)</f>
        <v>5.4767383898451198</v>
      </c>
      <c r="AF112" s="59">
        <f>IF(E112="West", IF(C112="Central",('Connecting shares (%)'!$F$13/100*L112+'Connecting shares (%)'!$G$13/100*N112+'Connecting shares (%)'!$H$13/100*P112)/1000000,0),0)</f>
        <v>0</v>
      </c>
      <c r="AG112" s="61">
        <f>IF(E112="west", IF(C112="Central",D112*'Connecting shares (%)'!$M$16*(L112+N112+P112)/(F112+H112+J112+L112+N112+P112),0),0)</f>
        <v>0</v>
      </c>
      <c r="AH112" s="1">
        <f>IF(E112="West", IF(C112="Decentral",('Connecting shares (%)'!$F$17/100*L112+'Connecting shares (%)'!$G$17/100*N112+'Connecting shares (%)'!$H$17/100*P112)/1000000,0),0)</f>
        <v>0</v>
      </c>
      <c r="AI112" s="61">
        <f>IF(E112="west", IF(C112="Decentral",D112*'Connecting shares (%)'!$M$16*(L112+N112+P112)/(F112+H112+J112+L112+N112+P112),0),0)</f>
        <v>0</v>
      </c>
      <c r="AK112" s="1">
        <f t="shared" si="8"/>
        <v>0</v>
      </c>
      <c r="AL112" s="1">
        <f t="shared" si="9"/>
        <v>0</v>
      </c>
      <c r="AM112" s="1">
        <f t="shared" si="10"/>
        <v>0</v>
      </c>
      <c r="AN112" s="1">
        <f t="shared" si="11"/>
        <v>0</v>
      </c>
      <c r="AO112" s="1">
        <f t="shared" si="12"/>
        <v>0</v>
      </c>
      <c r="AP112" s="1">
        <f t="shared" si="13"/>
        <v>0</v>
      </c>
      <c r="AQ112" s="1">
        <f t="shared" si="14"/>
        <v>0.21013622000000001</v>
      </c>
      <c r="AR112" s="1">
        <f t="shared" si="15"/>
        <v>5.4767383898451198</v>
      </c>
    </row>
    <row r="113" spans="1:44">
      <c r="A113" s="1">
        <v>112</v>
      </c>
      <c r="B113" s="1" t="s">
        <v>779</v>
      </c>
      <c r="C113" s="1" t="s">
        <v>19</v>
      </c>
      <c r="D113" s="1">
        <v>0.65250688889979602</v>
      </c>
      <c r="E113" s="1" t="s">
        <v>21</v>
      </c>
      <c r="F113" s="1">
        <v>3080321.2899999898</v>
      </c>
      <c r="G113" s="1">
        <v>206</v>
      </c>
      <c r="H113" s="1">
        <v>0</v>
      </c>
      <c r="I113" s="1">
        <v>0</v>
      </c>
      <c r="J113" s="1">
        <v>0</v>
      </c>
      <c r="K113" s="1">
        <v>0</v>
      </c>
      <c r="L113" s="1">
        <v>130406.81</v>
      </c>
      <c r="M113" s="1">
        <v>12</v>
      </c>
      <c r="N113" s="1">
        <v>59866.44</v>
      </c>
      <c r="O113" s="1">
        <v>1</v>
      </c>
      <c r="P113" s="1">
        <v>0</v>
      </c>
      <c r="Q113" s="1">
        <v>0</v>
      </c>
      <c r="R113" s="1">
        <v>12577.024777959299</v>
      </c>
      <c r="S113" s="1">
        <v>652506.88889979501</v>
      </c>
      <c r="T113" s="59">
        <f>IF(E113="East", IF(C113="Central",('Connecting shares (%)'!$F$3/100*F113+'Connecting shares (%)'!$G$3/100*H113+'Connecting shares (%)'!$H$3/100*J113)/1000000,0),0)</f>
        <v>0</v>
      </c>
      <c r="U113" s="59">
        <f>IF(E113="East", IF(C113="Central",D113*'Connecting shares (%)'!$M$16*(F113+H113+J113)/(F113+H113+J113+L113+N113+P113),0),0)</f>
        <v>0</v>
      </c>
      <c r="V113" s="59">
        <f>IF(E113="East", IF(C113="Decentral",('Connecting shares (%)'!$F$7/100*F113+'Connecting shares (%)'!$G$7/100*H113+'Connecting shares (%)'!$H$7/100*J113)/1000000,0),0)</f>
        <v>0</v>
      </c>
      <c r="W113" s="61">
        <f>IF(E113="East", IF(C113="Decentral",D113*'Connecting shares (%)'!$M$16*(F113+H113+J113)/(F113+H113+J113+L113+N113+P113),0),0)</f>
        <v>0</v>
      </c>
      <c r="X113" s="59">
        <f>IF(E113="East", IF(C113="Central",('Connecting shares (%)'!$F$5/100*L113+'Connecting shares (%)'!$G$5/100*N113+'Connecting shares (%)'!$H$5/100*P113)/1000000,0),0)</f>
        <v>0</v>
      </c>
      <c r="Y113" s="61">
        <f>IF(E113="East", IF(C113="Central",D113*'Connecting shares (%)'!$M$16*(L113+N113+P113)/(F113+H113+J113+L113+N113+P113),0),0)</f>
        <v>0</v>
      </c>
      <c r="Z113" s="1">
        <f>IF(E113="East", IF(C113="Decentral",('Connecting shares (%)'!$F$9/100*L113+'Connecting shares (%)'!$G$9/100*N113+'Connecting shares (%)'!$H$9/100*P113)/1000000,0),0)</f>
        <v>0</v>
      </c>
      <c r="AA113" s="61">
        <f>IF(E113="East", IF(C113="Decentral",D113*'Connecting shares (%)'!$M$16*(L113+N113+P113)/(F113+H113+J113+L113+N113+P113),0),0)</f>
        <v>0</v>
      </c>
      <c r="AB113" s="59">
        <f>IF(E113="West", IF(C113="Central",('Connecting shares (%)'!$F$11/100*F113+'Connecting shares (%)'!$G$11/100*H113+'Connecting shares (%)'!$H$11/100*J113)/1000000,0),0)</f>
        <v>0</v>
      </c>
      <c r="AC113" s="62">
        <f>IF(E113="west", IF(C113="Central",D113*'Connecting shares (%)'!$M$16*(F113+H113+J113)/(F113+H113+J113+L113+N113+P113),0),0)</f>
        <v>0</v>
      </c>
      <c r="AD113" s="59">
        <f>IF(E113="West", IF(C113="Decentral",('Connecting shares (%)'!$F$15/100*F113+'Connecting shares (%)'!$G$15/100*H113+'Connecting shares (%)'!$H$15/100*J113)/1000000,0),0)</f>
        <v>3.0803212899999899</v>
      </c>
      <c r="AE113" s="61">
        <f>IF(E113="west", IF(C113="Decentral",D113*'Connecting shares (%)'!$M$16*(F113+H113+J113)/(F113+H113+J113+L113+N113+P113),0),0)</f>
        <v>12.290920425432533</v>
      </c>
      <c r="AF113" s="59">
        <f>IF(E113="West", IF(C113="Central",('Connecting shares (%)'!$F$13/100*L113+'Connecting shares (%)'!$G$13/100*N113+'Connecting shares (%)'!$H$13/100*P113)/1000000,0),0)</f>
        <v>0</v>
      </c>
      <c r="AG113" s="61">
        <f>IF(E113="west", IF(C113="Central",D113*'Connecting shares (%)'!$M$16*(L113+N113+P113)/(F113+H113+J113+L113+N113+P113),0),0)</f>
        <v>0</v>
      </c>
      <c r="AH113" s="1">
        <f>IF(E113="West", IF(C113="Decentral",('Connecting shares (%)'!$F$17/100*L113+'Connecting shares (%)'!$G$17/100*N113+'Connecting shares (%)'!$H$17/100*P113)/1000000,0),0)</f>
        <v>0.19027325</v>
      </c>
      <c r="AI113" s="61">
        <f>IF(E113="west", IF(C113="Decentral",D113*'Connecting shares (%)'!$M$16*(L113+N113+P113)/(F113+H113+J113+L113+N113+P113),0),0)</f>
        <v>0.75921735256338752</v>
      </c>
      <c r="AK113" s="1">
        <f t="shared" si="8"/>
        <v>0</v>
      </c>
      <c r="AL113" s="1">
        <f t="shared" si="9"/>
        <v>0</v>
      </c>
      <c r="AM113" s="1">
        <f t="shared" si="10"/>
        <v>0</v>
      </c>
      <c r="AN113" s="1">
        <f t="shared" si="11"/>
        <v>0</v>
      </c>
      <c r="AO113" s="1">
        <f t="shared" si="12"/>
        <v>0</v>
      </c>
      <c r="AP113" s="1">
        <f t="shared" si="13"/>
        <v>0</v>
      </c>
      <c r="AQ113" s="1">
        <f t="shared" si="14"/>
        <v>3.2705945399999901</v>
      </c>
      <c r="AR113" s="1">
        <f t="shared" si="15"/>
        <v>13.050137777995921</v>
      </c>
    </row>
    <row r="114" spans="1:44">
      <c r="A114" s="1">
        <v>113</v>
      </c>
      <c r="B114" s="1" t="s">
        <v>642</v>
      </c>
      <c r="C114" s="1" t="s">
        <v>19</v>
      </c>
      <c r="D114" s="1">
        <v>0.91223340677200204</v>
      </c>
      <c r="E114" s="1" t="s">
        <v>22</v>
      </c>
      <c r="F114" s="1">
        <v>4290308.8099999996</v>
      </c>
      <c r="G114" s="1">
        <v>255</v>
      </c>
      <c r="H114" s="1">
        <v>0</v>
      </c>
      <c r="I114" s="1">
        <v>0</v>
      </c>
      <c r="J114" s="1">
        <v>0</v>
      </c>
      <c r="K114" s="1">
        <v>0</v>
      </c>
      <c r="L114" s="1">
        <v>242622.049999999</v>
      </c>
      <c r="M114" s="1">
        <v>63</v>
      </c>
      <c r="N114" s="1">
        <v>126270.03</v>
      </c>
      <c r="O114" s="1">
        <v>2</v>
      </c>
      <c r="P114" s="1">
        <v>0</v>
      </c>
      <c r="Q114" s="1">
        <v>0</v>
      </c>
      <c r="R114" s="1">
        <v>15686.7883979163</v>
      </c>
      <c r="S114" s="1">
        <v>912233.406772002</v>
      </c>
      <c r="T114" s="59">
        <f>IF(E114="East", IF(C114="Central",('Connecting shares (%)'!$F$3/100*F114+'Connecting shares (%)'!$G$3/100*H114+'Connecting shares (%)'!$H$3/100*J114)/1000000,0),0)</f>
        <v>0</v>
      </c>
      <c r="U114" s="59">
        <f>IF(E114="East", IF(C114="Central",D114*'Connecting shares (%)'!$M$16*(F114+H114+J114)/(F114+H114+J114+L114+N114+P114),0),0)</f>
        <v>0</v>
      </c>
      <c r="V114" s="59">
        <f>IF(E114="East", IF(C114="Decentral",('Connecting shares (%)'!$F$7/100*F114+'Connecting shares (%)'!$G$7/100*H114+'Connecting shares (%)'!$H$7/100*J114)/1000000,0),0)</f>
        <v>4.29030881</v>
      </c>
      <c r="W114" s="61">
        <f>IF(E114="East", IF(C114="Decentral",D114*'Connecting shares (%)'!$M$16*(F114+H114+J114)/(F114+H114+J114+L114+N114+P114),0),0)</f>
        <v>16.80014712501583</v>
      </c>
      <c r="X114" s="59">
        <f>IF(E114="East", IF(C114="Central",('Connecting shares (%)'!$F$5/100*L114+'Connecting shares (%)'!$G$5/100*N114+'Connecting shares (%)'!$H$5/100*P114)/1000000,0),0)</f>
        <v>0</v>
      </c>
      <c r="Y114" s="61">
        <f>IF(E114="East", IF(C114="Central",D114*'Connecting shares (%)'!$M$16*(L114+N114+P114)/(F114+H114+J114+L114+N114+P114),0),0)</f>
        <v>0</v>
      </c>
      <c r="Z114" s="1">
        <f>IF(E114="East", IF(C114="Decentral",('Connecting shares (%)'!$F$9/100*L114+'Connecting shares (%)'!$G$9/100*N114+'Connecting shares (%)'!$H$9/100*P114)/1000000,0),0)</f>
        <v>0.36889207999999901</v>
      </c>
      <c r="AA114" s="61">
        <f>IF(E114="East", IF(C114="Decentral",D114*'Connecting shares (%)'!$M$16*(L114+N114+P114)/(F114+H114+J114+L114+N114+P114),0),0)</f>
        <v>1.4445210104242108</v>
      </c>
      <c r="AB114" s="59">
        <f>IF(E114="West", IF(C114="Central",('Connecting shares (%)'!$F$11/100*F114+'Connecting shares (%)'!$G$11/100*H114+'Connecting shares (%)'!$H$11/100*J114)/1000000,0),0)</f>
        <v>0</v>
      </c>
      <c r="AC114" s="62">
        <f>IF(E114="west", IF(C114="Central",D114*'Connecting shares (%)'!$M$16*(F114+H114+J114)/(F114+H114+J114+L114+N114+P114),0),0)</f>
        <v>0</v>
      </c>
      <c r="AD114" s="59">
        <f>IF(E114="West", IF(C114="Decentral",('Connecting shares (%)'!$F$15/100*F114+'Connecting shares (%)'!$G$15/100*H114+'Connecting shares (%)'!$H$15/100*J114)/1000000,0),0)</f>
        <v>0</v>
      </c>
      <c r="AE114" s="61">
        <f>IF(E114="west", IF(C114="Decentral",D114*'Connecting shares (%)'!$M$16*(F114+H114+J114)/(F114+H114+J114+L114+N114+P114),0),0)</f>
        <v>0</v>
      </c>
      <c r="AF114" s="59">
        <f>IF(E114="West", IF(C114="Central",('Connecting shares (%)'!$F$13/100*L114+'Connecting shares (%)'!$G$13/100*N114+'Connecting shares (%)'!$H$13/100*P114)/1000000,0),0)</f>
        <v>0</v>
      </c>
      <c r="AG114" s="61">
        <f>IF(E114="west", IF(C114="Central",D114*'Connecting shares (%)'!$M$16*(L114+N114+P114)/(F114+H114+J114+L114+N114+P114),0),0)</f>
        <v>0</v>
      </c>
      <c r="AH114" s="1">
        <f>IF(E114="West", IF(C114="Decentral",('Connecting shares (%)'!$F$17/100*L114+'Connecting shares (%)'!$G$17/100*N114+'Connecting shares (%)'!$H$17/100*P114)/1000000,0),0)</f>
        <v>0</v>
      </c>
      <c r="AI114" s="61">
        <f>IF(E114="west", IF(C114="Decentral",D114*'Connecting shares (%)'!$M$16*(L114+N114+P114)/(F114+H114+J114+L114+N114+P114),0),0)</f>
        <v>0</v>
      </c>
      <c r="AK114" s="1">
        <f t="shared" si="8"/>
        <v>0</v>
      </c>
      <c r="AL114" s="1">
        <f t="shared" si="9"/>
        <v>0</v>
      </c>
      <c r="AM114" s="1">
        <f t="shared" si="10"/>
        <v>4.6592008899999993</v>
      </c>
      <c r="AN114" s="1">
        <f t="shared" si="11"/>
        <v>18.24466813544004</v>
      </c>
      <c r="AO114" s="1">
        <f t="shared" si="12"/>
        <v>0</v>
      </c>
      <c r="AP114" s="1">
        <f t="shared" si="13"/>
        <v>0</v>
      </c>
      <c r="AQ114" s="1">
        <f t="shared" si="14"/>
        <v>0</v>
      </c>
      <c r="AR114" s="1">
        <f t="shared" si="15"/>
        <v>0</v>
      </c>
    </row>
    <row r="115" spans="1:44">
      <c r="A115" s="1">
        <v>114</v>
      </c>
      <c r="B115" s="1" t="s">
        <v>53</v>
      </c>
      <c r="C115" s="1" t="s">
        <v>19</v>
      </c>
      <c r="D115" s="1">
        <v>1.0902395863741601</v>
      </c>
      <c r="E115" s="1" t="s">
        <v>21</v>
      </c>
      <c r="F115" s="1">
        <v>5094724.8599999901</v>
      </c>
      <c r="G115" s="1">
        <v>327</v>
      </c>
      <c r="H115" s="1">
        <v>178046.149999999</v>
      </c>
      <c r="I115" s="1">
        <v>3</v>
      </c>
      <c r="J115" s="1">
        <v>0</v>
      </c>
      <c r="K115" s="1">
        <v>0</v>
      </c>
      <c r="L115" s="1">
        <v>83984.569999999905</v>
      </c>
      <c r="M115" s="1">
        <v>10</v>
      </c>
      <c r="N115" s="1">
        <v>0</v>
      </c>
      <c r="O115" s="1">
        <v>0</v>
      </c>
      <c r="P115" s="1">
        <v>0</v>
      </c>
      <c r="Q115" s="1">
        <v>0</v>
      </c>
      <c r="R115" s="1">
        <v>16134.7014410677</v>
      </c>
      <c r="S115" s="1">
        <v>1090239.5863741599</v>
      </c>
      <c r="T115" s="59">
        <f>IF(E115="East", IF(C115="Central",('Connecting shares (%)'!$F$3/100*F115+'Connecting shares (%)'!$G$3/100*H115+'Connecting shares (%)'!$H$3/100*J115)/1000000,0),0)</f>
        <v>0</v>
      </c>
      <c r="U115" s="59">
        <f>IF(E115="East", IF(C115="Central",D115*'Connecting shares (%)'!$M$16*(F115+H115+J115)/(F115+H115+J115+L115+N115+P115),0),0)</f>
        <v>0</v>
      </c>
      <c r="V115" s="59">
        <f>IF(E115="East", IF(C115="Decentral",('Connecting shares (%)'!$F$7/100*F115+'Connecting shares (%)'!$G$7/100*H115+'Connecting shares (%)'!$H$7/100*J115)/1000000,0),0)</f>
        <v>0</v>
      </c>
      <c r="W115" s="61">
        <f>IF(E115="East", IF(C115="Decentral",D115*'Connecting shares (%)'!$M$16*(F115+H115+J115)/(F115+H115+J115+L115+N115+P115),0),0)</f>
        <v>0</v>
      </c>
      <c r="X115" s="59">
        <f>IF(E115="East", IF(C115="Central",('Connecting shares (%)'!$F$5/100*L115+'Connecting shares (%)'!$G$5/100*N115+'Connecting shares (%)'!$H$5/100*P115)/1000000,0),0)</f>
        <v>0</v>
      </c>
      <c r="Y115" s="61">
        <f>IF(E115="East", IF(C115="Central",D115*'Connecting shares (%)'!$M$16*(L115+N115+P115)/(F115+H115+J115+L115+N115+P115),0),0)</f>
        <v>0</v>
      </c>
      <c r="Z115" s="1">
        <f>IF(E115="East", IF(C115="Decentral",('Connecting shares (%)'!$F$9/100*L115+'Connecting shares (%)'!$G$9/100*N115+'Connecting shares (%)'!$H$9/100*P115)/1000000,0),0)</f>
        <v>0</v>
      </c>
      <c r="AA115" s="61">
        <f>IF(E115="East", IF(C115="Decentral",D115*'Connecting shares (%)'!$M$16*(L115+N115+P115)/(F115+H115+J115+L115+N115+P115),0),0)</f>
        <v>0</v>
      </c>
      <c r="AB115" s="59">
        <f>IF(E115="West", IF(C115="Central",('Connecting shares (%)'!$F$11/100*F115+'Connecting shares (%)'!$G$11/100*H115+'Connecting shares (%)'!$H$11/100*J115)/1000000,0),0)</f>
        <v>0</v>
      </c>
      <c r="AC115" s="62">
        <f>IF(E115="west", IF(C115="Central",D115*'Connecting shares (%)'!$M$16*(F115+H115+J115)/(F115+H115+J115+L115+N115+P115),0),0)</f>
        <v>0</v>
      </c>
      <c r="AD115" s="59">
        <f>IF(E115="West", IF(C115="Decentral",('Connecting shares (%)'!$F$15/100*F115+'Connecting shares (%)'!$G$15/100*H115+'Connecting shares (%)'!$H$15/100*J115)/1000000,0),0)</f>
        <v>5.2727710099999898</v>
      </c>
      <c r="AE115" s="61">
        <f>IF(E115="west", IF(C115="Decentral",D115*'Connecting shares (%)'!$M$16*(F115+H115+J115)/(F115+H115+J115+L115+N115+P115),0),0)</f>
        <v>21.462930683083592</v>
      </c>
      <c r="AF115" s="59">
        <f>IF(E115="West", IF(C115="Central",('Connecting shares (%)'!$F$13/100*L115+'Connecting shares (%)'!$G$13/100*N115+'Connecting shares (%)'!$H$13/100*P115)/1000000,0),0)</f>
        <v>0</v>
      </c>
      <c r="AG115" s="61">
        <f>IF(E115="west", IF(C115="Central",D115*'Connecting shares (%)'!$M$16*(L115+N115+P115)/(F115+H115+J115+L115+N115+P115),0),0)</f>
        <v>0</v>
      </c>
      <c r="AH115" s="1">
        <f>IF(E115="West", IF(C115="Decentral",('Connecting shares (%)'!$F$17/100*L115+'Connecting shares (%)'!$G$17/100*N115+'Connecting shares (%)'!$H$17/100*P115)/1000000,0),0)</f>
        <v>8.3984569999999911E-2</v>
      </c>
      <c r="AI115" s="61">
        <f>IF(E115="west", IF(C115="Decentral",D115*'Connecting shares (%)'!$M$16*(L115+N115+P115)/(F115+H115+J115+L115+N115+P115),0),0)</f>
        <v>0.3418610443996094</v>
      </c>
      <c r="AK115" s="1">
        <f t="shared" si="8"/>
        <v>0</v>
      </c>
      <c r="AL115" s="1">
        <f t="shared" si="9"/>
        <v>0</v>
      </c>
      <c r="AM115" s="1">
        <f t="shared" si="10"/>
        <v>0</v>
      </c>
      <c r="AN115" s="1">
        <f t="shared" si="11"/>
        <v>0</v>
      </c>
      <c r="AO115" s="1">
        <f t="shared" si="12"/>
        <v>0</v>
      </c>
      <c r="AP115" s="1">
        <f t="shared" si="13"/>
        <v>0</v>
      </c>
      <c r="AQ115" s="1">
        <f t="shared" si="14"/>
        <v>5.35675557999999</v>
      </c>
      <c r="AR115" s="1">
        <f t="shared" si="15"/>
        <v>21.804791727483202</v>
      </c>
    </row>
    <row r="116" spans="1:44">
      <c r="A116" s="1">
        <v>115</v>
      </c>
      <c r="B116" s="1" t="s">
        <v>584</v>
      </c>
      <c r="C116" s="1" t="s">
        <v>19</v>
      </c>
      <c r="D116" s="1">
        <v>0.66421063195229801</v>
      </c>
      <c r="E116" s="1" t="s">
        <v>21</v>
      </c>
      <c r="F116" s="1">
        <v>1812789.95999999</v>
      </c>
      <c r="G116" s="1">
        <v>122</v>
      </c>
      <c r="H116" s="1">
        <v>0</v>
      </c>
      <c r="I116" s="1">
        <v>0</v>
      </c>
      <c r="J116" s="1">
        <v>0</v>
      </c>
      <c r="K116" s="1">
        <v>0</v>
      </c>
      <c r="L116" s="1">
        <v>0</v>
      </c>
      <c r="M116" s="1">
        <v>0</v>
      </c>
      <c r="N116" s="1">
        <v>0</v>
      </c>
      <c r="O116" s="1">
        <v>0</v>
      </c>
      <c r="P116" s="1">
        <v>0</v>
      </c>
      <c r="Q116" s="1">
        <v>0</v>
      </c>
      <c r="R116" s="1">
        <v>14046.274762707701</v>
      </c>
      <c r="S116" s="1">
        <v>664210.63195229694</v>
      </c>
      <c r="T116" s="59">
        <f>IF(E116="East", IF(C116="Central",('Connecting shares (%)'!$F$3/100*F116+'Connecting shares (%)'!$G$3/100*H116+'Connecting shares (%)'!$H$3/100*J116)/1000000,0),0)</f>
        <v>0</v>
      </c>
      <c r="U116" s="59">
        <f>IF(E116="East", IF(C116="Central",D116*'Connecting shares (%)'!$M$16*(F116+H116+J116)/(F116+H116+J116+L116+N116+P116),0),0)</f>
        <v>0</v>
      </c>
      <c r="V116" s="59">
        <f>IF(E116="East", IF(C116="Decentral",('Connecting shares (%)'!$F$7/100*F116+'Connecting shares (%)'!$G$7/100*H116+'Connecting shares (%)'!$H$7/100*J116)/1000000,0),0)</f>
        <v>0</v>
      </c>
      <c r="W116" s="61">
        <f>IF(E116="East", IF(C116="Decentral",D116*'Connecting shares (%)'!$M$16*(F116+H116+J116)/(F116+H116+J116+L116+N116+P116),0),0)</f>
        <v>0</v>
      </c>
      <c r="X116" s="59">
        <f>IF(E116="East", IF(C116="Central",('Connecting shares (%)'!$F$5/100*L116+'Connecting shares (%)'!$G$5/100*N116+'Connecting shares (%)'!$H$5/100*P116)/1000000,0),0)</f>
        <v>0</v>
      </c>
      <c r="Y116" s="61">
        <f>IF(E116="East", IF(C116="Central",D116*'Connecting shares (%)'!$M$16*(L116+N116+P116)/(F116+H116+J116+L116+N116+P116),0),0)</f>
        <v>0</v>
      </c>
      <c r="Z116" s="1">
        <f>IF(E116="East", IF(C116="Decentral",('Connecting shares (%)'!$F$9/100*L116+'Connecting shares (%)'!$G$9/100*N116+'Connecting shares (%)'!$H$9/100*P116)/1000000,0),0)</f>
        <v>0</v>
      </c>
      <c r="AA116" s="61">
        <f>IF(E116="East", IF(C116="Decentral",D116*'Connecting shares (%)'!$M$16*(L116+N116+P116)/(F116+H116+J116+L116+N116+P116),0),0)</f>
        <v>0</v>
      </c>
      <c r="AB116" s="59">
        <f>IF(E116="West", IF(C116="Central",('Connecting shares (%)'!$F$11/100*F116+'Connecting shares (%)'!$G$11/100*H116+'Connecting shares (%)'!$H$11/100*J116)/1000000,0),0)</f>
        <v>0</v>
      </c>
      <c r="AC116" s="62">
        <f>IF(E116="west", IF(C116="Central",D116*'Connecting shares (%)'!$M$16*(F116+H116+J116)/(F116+H116+J116+L116+N116+P116),0),0)</f>
        <v>0</v>
      </c>
      <c r="AD116" s="59">
        <f>IF(E116="West", IF(C116="Decentral",('Connecting shares (%)'!$F$15/100*F116+'Connecting shares (%)'!$G$15/100*H116+'Connecting shares (%)'!$H$15/100*J116)/1000000,0),0)</f>
        <v>1.8127899599999899</v>
      </c>
      <c r="AE116" s="61">
        <f>IF(E116="west", IF(C116="Decentral",D116*'Connecting shares (%)'!$M$16*(F116+H116+J116)/(F116+H116+J116+L116+N116+P116),0),0)</f>
        <v>13.284212639045961</v>
      </c>
      <c r="AF116" s="59">
        <f>IF(E116="West", IF(C116="Central",('Connecting shares (%)'!$F$13/100*L116+'Connecting shares (%)'!$G$13/100*N116+'Connecting shares (%)'!$H$13/100*P116)/1000000,0),0)</f>
        <v>0</v>
      </c>
      <c r="AG116" s="61">
        <f>IF(E116="west", IF(C116="Central",D116*'Connecting shares (%)'!$M$16*(L116+N116+P116)/(F116+H116+J116+L116+N116+P116),0),0)</f>
        <v>0</v>
      </c>
      <c r="AH116" s="1">
        <f>IF(E116="West", IF(C116="Decentral",('Connecting shares (%)'!$F$17/100*L116+'Connecting shares (%)'!$G$17/100*N116+'Connecting shares (%)'!$H$17/100*P116)/1000000,0),0)</f>
        <v>0</v>
      </c>
      <c r="AI116" s="61">
        <f>IF(E116="west", IF(C116="Decentral",D116*'Connecting shares (%)'!$M$16*(L116+N116+P116)/(F116+H116+J116+L116+N116+P116),0),0)</f>
        <v>0</v>
      </c>
      <c r="AK116" s="1">
        <f t="shared" si="8"/>
        <v>0</v>
      </c>
      <c r="AL116" s="1">
        <f t="shared" si="9"/>
        <v>0</v>
      </c>
      <c r="AM116" s="1">
        <f t="shared" si="10"/>
        <v>0</v>
      </c>
      <c r="AN116" s="1">
        <f t="shared" si="11"/>
        <v>0</v>
      </c>
      <c r="AO116" s="1">
        <f t="shared" si="12"/>
        <v>0</v>
      </c>
      <c r="AP116" s="1">
        <f t="shared" si="13"/>
        <v>0</v>
      </c>
      <c r="AQ116" s="1">
        <f t="shared" si="14"/>
        <v>1.8127899599999899</v>
      </c>
      <c r="AR116" s="1">
        <f t="shared" si="15"/>
        <v>13.284212639045961</v>
      </c>
    </row>
    <row r="117" spans="1:44">
      <c r="A117" s="1">
        <v>116</v>
      </c>
      <c r="B117" s="1" t="s">
        <v>453</v>
      </c>
      <c r="C117" s="1" t="s">
        <v>19</v>
      </c>
      <c r="D117" s="1">
        <v>0.32650998678204002</v>
      </c>
      <c r="E117" s="1" t="s">
        <v>21</v>
      </c>
      <c r="F117" s="1">
        <v>375802.5</v>
      </c>
      <c r="G117" s="1">
        <v>22</v>
      </c>
      <c r="H117" s="1">
        <v>0</v>
      </c>
      <c r="I117" s="1">
        <v>0</v>
      </c>
      <c r="J117" s="1">
        <v>0</v>
      </c>
      <c r="K117" s="1">
        <v>0</v>
      </c>
      <c r="L117" s="1">
        <v>6307.3599999999897</v>
      </c>
      <c r="M117" s="1">
        <v>1</v>
      </c>
      <c r="N117" s="1">
        <v>0</v>
      </c>
      <c r="O117" s="1">
        <v>0</v>
      </c>
      <c r="P117" s="1">
        <v>0</v>
      </c>
      <c r="Q117" s="1">
        <v>0</v>
      </c>
      <c r="R117" s="1">
        <v>11513.7556554491</v>
      </c>
      <c r="S117" s="1">
        <v>326509.98678203899</v>
      </c>
      <c r="T117" s="59">
        <f>IF(E117="East", IF(C117="Central",('Connecting shares (%)'!$F$3/100*F117+'Connecting shares (%)'!$G$3/100*H117+'Connecting shares (%)'!$H$3/100*J117)/1000000,0),0)</f>
        <v>0</v>
      </c>
      <c r="U117" s="59">
        <f>IF(E117="East", IF(C117="Central",D117*'Connecting shares (%)'!$M$16*(F117+H117+J117)/(F117+H117+J117+L117+N117+P117),0),0)</f>
        <v>0</v>
      </c>
      <c r="V117" s="59">
        <f>IF(E117="East", IF(C117="Decentral",('Connecting shares (%)'!$F$7/100*F117+'Connecting shares (%)'!$G$7/100*H117+'Connecting shares (%)'!$H$7/100*J117)/1000000,0),0)</f>
        <v>0</v>
      </c>
      <c r="W117" s="61">
        <f>IF(E117="East", IF(C117="Decentral",D117*'Connecting shares (%)'!$M$16*(F117+H117+J117)/(F117+H117+J117+L117+N117+P117),0),0)</f>
        <v>0</v>
      </c>
      <c r="X117" s="59">
        <f>IF(E117="East", IF(C117="Central",('Connecting shares (%)'!$F$5/100*L117+'Connecting shares (%)'!$G$5/100*N117+'Connecting shares (%)'!$H$5/100*P117)/1000000,0),0)</f>
        <v>0</v>
      </c>
      <c r="Y117" s="61">
        <f>IF(E117="East", IF(C117="Central",D117*'Connecting shares (%)'!$M$16*(L117+N117+P117)/(F117+H117+J117+L117+N117+P117),0),0)</f>
        <v>0</v>
      </c>
      <c r="Z117" s="1">
        <f>IF(E117="East", IF(C117="Decentral",('Connecting shares (%)'!$F$9/100*L117+'Connecting shares (%)'!$G$9/100*N117+'Connecting shares (%)'!$H$9/100*P117)/1000000,0),0)</f>
        <v>0</v>
      </c>
      <c r="AA117" s="61">
        <f>IF(E117="East", IF(C117="Decentral",D117*'Connecting shares (%)'!$M$16*(L117+N117+P117)/(F117+H117+J117+L117+N117+P117),0),0)</f>
        <v>0</v>
      </c>
      <c r="AB117" s="59">
        <f>IF(E117="West", IF(C117="Central",('Connecting shares (%)'!$F$11/100*F117+'Connecting shares (%)'!$G$11/100*H117+'Connecting shares (%)'!$H$11/100*J117)/1000000,0),0)</f>
        <v>0</v>
      </c>
      <c r="AC117" s="62">
        <f>IF(E117="west", IF(C117="Central",D117*'Connecting shares (%)'!$M$16*(F117+H117+J117)/(F117+H117+J117+L117+N117+P117),0),0)</f>
        <v>0</v>
      </c>
      <c r="AD117" s="59">
        <f>IF(E117="West", IF(C117="Decentral",('Connecting shares (%)'!$F$15/100*F117+'Connecting shares (%)'!$G$15/100*H117+'Connecting shares (%)'!$H$15/100*J117)/1000000,0),0)</f>
        <v>0.37580249999999998</v>
      </c>
      <c r="AE117" s="61">
        <f>IF(E117="west", IF(C117="Decentral",D117*'Connecting shares (%)'!$M$16*(F117+H117+J117)/(F117+H117+J117+L117+N117+P117),0),0)</f>
        <v>6.4224079068599584</v>
      </c>
      <c r="AF117" s="59">
        <f>IF(E117="West", IF(C117="Central",('Connecting shares (%)'!$F$13/100*L117+'Connecting shares (%)'!$G$13/100*N117+'Connecting shares (%)'!$H$13/100*P117)/1000000,0),0)</f>
        <v>0</v>
      </c>
      <c r="AG117" s="61">
        <f>IF(E117="west", IF(C117="Central",D117*'Connecting shares (%)'!$M$16*(L117+N117+P117)/(F117+H117+J117+L117+N117+P117),0),0)</f>
        <v>0</v>
      </c>
      <c r="AH117" s="1">
        <f>IF(E117="West", IF(C117="Decentral",('Connecting shares (%)'!$F$17/100*L117+'Connecting shares (%)'!$G$17/100*N117+'Connecting shares (%)'!$H$17/100*P117)/1000000,0),0)</f>
        <v>6.3073599999999893E-3</v>
      </c>
      <c r="AI117" s="61">
        <f>IF(E117="west", IF(C117="Decentral",D117*'Connecting shares (%)'!$M$16*(L117+N117+P117)/(F117+H117+J117+L117+N117+P117),0),0)</f>
        <v>0.10779182878084143</v>
      </c>
      <c r="AK117" s="1">
        <f t="shared" si="8"/>
        <v>0</v>
      </c>
      <c r="AL117" s="1">
        <f t="shared" si="9"/>
        <v>0</v>
      </c>
      <c r="AM117" s="1">
        <f t="shared" si="10"/>
        <v>0</v>
      </c>
      <c r="AN117" s="1">
        <f t="shared" si="11"/>
        <v>0</v>
      </c>
      <c r="AO117" s="1">
        <f t="shared" si="12"/>
        <v>0</v>
      </c>
      <c r="AP117" s="1">
        <f t="shared" si="13"/>
        <v>0</v>
      </c>
      <c r="AQ117" s="1">
        <f t="shared" si="14"/>
        <v>0.38210985999999997</v>
      </c>
      <c r="AR117" s="1">
        <f t="shared" si="15"/>
        <v>6.5301997356407995</v>
      </c>
    </row>
    <row r="118" spans="1:44">
      <c r="A118" s="1">
        <v>117</v>
      </c>
      <c r="B118" s="1" t="s">
        <v>183</v>
      </c>
      <c r="C118" s="1" t="s">
        <v>19</v>
      </c>
      <c r="D118" s="1">
        <v>1.5886780471567099</v>
      </c>
      <c r="E118" s="1" t="s">
        <v>22</v>
      </c>
      <c r="F118" s="1">
        <v>8985563.6499999892</v>
      </c>
      <c r="G118" s="1">
        <v>650</v>
      </c>
      <c r="H118" s="1">
        <v>0</v>
      </c>
      <c r="I118" s="1">
        <v>0</v>
      </c>
      <c r="J118" s="1">
        <v>0</v>
      </c>
      <c r="K118" s="1">
        <v>0</v>
      </c>
      <c r="L118" s="1">
        <v>1335958.9399999899</v>
      </c>
      <c r="M118" s="1">
        <v>235</v>
      </c>
      <c r="N118" s="1">
        <v>423111.84999999899</v>
      </c>
      <c r="O118" s="1">
        <v>2</v>
      </c>
      <c r="P118" s="1">
        <v>0</v>
      </c>
      <c r="Q118" s="1">
        <v>0</v>
      </c>
      <c r="R118" s="1">
        <v>14742.5508019394</v>
      </c>
      <c r="S118" s="1">
        <v>1588678.0471567099</v>
      </c>
      <c r="T118" s="59">
        <f>IF(E118="East", IF(C118="Central",('Connecting shares (%)'!$F$3/100*F118+'Connecting shares (%)'!$G$3/100*H118+'Connecting shares (%)'!$H$3/100*J118)/1000000,0),0)</f>
        <v>0</v>
      </c>
      <c r="U118" s="59">
        <f>IF(E118="East", IF(C118="Central",D118*'Connecting shares (%)'!$M$16*(F118+H118+J118)/(F118+H118+J118+L118+N118+P118),0),0)</f>
        <v>0</v>
      </c>
      <c r="V118" s="59">
        <f>IF(E118="East", IF(C118="Decentral",('Connecting shares (%)'!$F$7/100*F118+'Connecting shares (%)'!$G$7/100*H118+'Connecting shares (%)'!$H$7/100*J118)/1000000,0),0)</f>
        <v>8.9855636499999889</v>
      </c>
      <c r="W118" s="61">
        <f>IF(E118="East", IF(C118="Decentral",D118*'Connecting shares (%)'!$M$16*(F118+H118+J118)/(F118+H118+J118+L118+N118+P118),0),0)</f>
        <v>26.571714080733919</v>
      </c>
      <c r="X118" s="59">
        <f>IF(E118="East", IF(C118="Central",('Connecting shares (%)'!$F$5/100*L118+'Connecting shares (%)'!$G$5/100*N118+'Connecting shares (%)'!$H$5/100*P118)/1000000,0),0)</f>
        <v>0</v>
      </c>
      <c r="Y118" s="61">
        <f>IF(E118="East", IF(C118="Central",D118*'Connecting shares (%)'!$M$16*(L118+N118+P118)/(F118+H118+J118+L118+N118+P118),0),0)</f>
        <v>0</v>
      </c>
      <c r="Z118" s="1">
        <f>IF(E118="East", IF(C118="Decentral",('Connecting shares (%)'!$F$9/100*L118+'Connecting shares (%)'!$G$9/100*N118+'Connecting shares (%)'!$H$9/100*P118)/1000000,0),0)</f>
        <v>1.7590707899999889</v>
      </c>
      <c r="AA118" s="61">
        <f>IF(E118="East", IF(C118="Decentral",D118*'Connecting shares (%)'!$M$16*(L118+N118+P118)/(F118+H118+J118+L118+N118+P118),0),0)</f>
        <v>5.2018468624002789</v>
      </c>
      <c r="AB118" s="59">
        <f>IF(E118="West", IF(C118="Central",('Connecting shares (%)'!$F$11/100*F118+'Connecting shares (%)'!$G$11/100*H118+'Connecting shares (%)'!$H$11/100*J118)/1000000,0),0)</f>
        <v>0</v>
      </c>
      <c r="AC118" s="62">
        <f>IF(E118="west", IF(C118="Central",D118*'Connecting shares (%)'!$M$16*(F118+H118+J118)/(F118+H118+J118+L118+N118+P118),0),0)</f>
        <v>0</v>
      </c>
      <c r="AD118" s="59">
        <f>IF(E118="West", IF(C118="Decentral",('Connecting shares (%)'!$F$15/100*F118+'Connecting shares (%)'!$G$15/100*H118+'Connecting shares (%)'!$H$15/100*J118)/1000000,0),0)</f>
        <v>0</v>
      </c>
      <c r="AE118" s="61">
        <f>IF(E118="west", IF(C118="Decentral",D118*'Connecting shares (%)'!$M$16*(F118+H118+J118)/(F118+H118+J118+L118+N118+P118),0),0)</f>
        <v>0</v>
      </c>
      <c r="AF118" s="59">
        <f>IF(E118="West", IF(C118="Central",('Connecting shares (%)'!$F$13/100*L118+'Connecting shares (%)'!$G$13/100*N118+'Connecting shares (%)'!$H$13/100*P118)/1000000,0),0)</f>
        <v>0</v>
      </c>
      <c r="AG118" s="61">
        <f>IF(E118="west", IF(C118="Central",D118*'Connecting shares (%)'!$M$16*(L118+N118+P118)/(F118+H118+J118+L118+N118+P118),0),0)</f>
        <v>0</v>
      </c>
      <c r="AH118" s="1">
        <f>IF(E118="West", IF(C118="Decentral",('Connecting shares (%)'!$F$17/100*L118+'Connecting shares (%)'!$G$17/100*N118+'Connecting shares (%)'!$H$17/100*P118)/1000000,0),0)</f>
        <v>0</v>
      </c>
      <c r="AI118" s="61">
        <f>IF(E118="west", IF(C118="Decentral",D118*'Connecting shares (%)'!$M$16*(L118+N118+P118)/(F118+H118+J118+L118+N118+P118),0),0)</f>
        <v>0</v>
      </c>
      <c r="AK118" s="1">
        <f t="shared" si="8"/>
        <v>0</v>
      </c>
      <c r="AL118" s="1">
        <f t="shared" si="9"/>
        <v>0</v>
      </c>
      <c r="AM118" s="1">
        <f t="shared" si="10"/>
        <v>10.744634439999977</v>
      </c>
      <c r="AN118" s="1">
        <f t="shared" si="11"/>
        <v>31.7735609431342</v>
      </c>
      <c r="AO118" s="1">
        <f t="shared" si="12"/>
        <v>0</v>
      </c>
      <c r="AP118" s="1">
        <f t="shared" si="13"/>
        <v>0</v>
      </c>
      <c r="AQ118" s="1">
        <f t="shared" si="14"/>
        <v>0</v>
      </c>
      <c r="AR118" s="1">
        <f t="shared" si="15"/>
        <v>0</v>
      </c>
    </row>
    <row r="119" spans="1:44">
      <c r="A119" s="1">
        <v>118</v>
      </c>
      <c r="B119" s="1" t="s">
        <v>247</v>
      </c>
      <c r="C119" s="1" t="s">
        <v>19</v>
      </c>
      <c r="D119" s="1">
        <v>0.41304268732167099</v>
      </c>
      <c r="E119" s="1" t="s">
        <v>21</v>
      </c>
      <c r="F119" s="1">
        <v>733746.31</v>
      </c>
      <c r="G119" s="1">
        <v>50</v>
      </c>
      <c r="H119" s="1">
        <v>0</v>
      </c>
      <c r="I119" s="1">
        <v>0</v>
      </c>
      <c r="J119" s="1">
        <v>0</v>
      </c>
      <c r="K119" s="1">
        <v>0</v>
      </c>
      <c r="L119" s="1">
        <v>28397.779999999901</v>
      </c>
      <c r="M119" s="1">
        <v>1</v>
      </c>
      <c r="N119" s="1">
        <v>0</v>
      </c>
      <c r="O119" s="1">
        <v>0</v>
      </c>
      <c r="P119" s="1">
        <v>0</v>
      </c>
      <c r="Q119" s="1">
        <v>0</v>
      </c>
      <c r="R119" s="1">
        <v>13527.178903084099</v>
      </c>
      <c r="S119" s="1">
        <v>413042.68732167</v>
      </c>
      <c r="T119" s="59">
        <f>IF(E119="East", IF(C119="Central",('Connecting shares (%)'!$F$3/100*F119+'Connecting shares (%)'!$G$3/100*H119+'Connecting shares (%)'!$H$3/100*J119)/1000000,0),0)</f>
        <v>0</v>
      </c>
      <c r="U119" s="59">
        <f>IF(E119="East", IF(C119="Central",D119*'Connecting shares (%)'!$M$16*(F119+H119+J119)/(F119+H119+J119+L119+N119+P119),0),0)</f>
        <v>0</v>
      </c>
      <c r="V119" s="59">
        <f>IF(E119="East", IF(C119="Decentral",('Connecting shares (%)'!$F$7/100*F119+'Connecting shares (%)'!$G$7/100*H119+'Connecting shares (%)'!$H$7/100*J119)/1000000,0),0)</f>
        <v>0</v>
      </c>
      <c r="W119" s="61">
        <f>IF(E119="East", IF(C119="Decentral",D119*'Connecting shares (%)'!$M$16*(F119+H119+J119)/(F119+H119+J119+L119+N119+P119),0),0)</f>
        <v>0</v>
      </c>
      <c r="X119" s="59">
        <f>IF(E119="East", IF(C119="Central",('Connecting shares (%)'!$F$5/100*L119+'Connecting shares (%)'!$G$5/100*N119+'Connecting shares (%)'!$H$5/100*P119)/1000000,0),0)</f>
        <v>0</v>
      </c>
      <c r="Y119" s="61">
        <f>IF(E119="East", IF(C119="Central",D119*'Connecting shares (%)'!$M$16*(L119+N119+P119)/(F119+H119+J119+L119+N119+P119),0),0)</f>
        <v>0</v>
      </c>
      <c r="Z119" s="1">
        <f>IF(E119="East", IF(C119="Decentral",('Connecting shares (%)'!$F$9/100*L119+'Connecting shares (%)'!$G$9/100*N119+'Connecting shares (%)'!$H$9/100*P119)/1000000,0),0)</f>
        <v>0</v>
      </c>
      <c r="AA119" s="61">
        <f>IF(E119="East", IF(C119="Decentral",D119*'Connecting shares (%)'!$M$16*(L119+N119+P119)/(F119+H119+J119+L119+N119+P119),0),0)</f>
        <v>0</v>
      </c>
      <c r="AB119" s="59">
        <f>IF(E119="West", IF(C119="Central",('Connecting shares (%)'!$F$11/100*F119+'Connecting shares (%)'!$G$11/100*H119+'Connecting shares (%)'!$H$11/100*J119)/1000000,0),0)</f>
        <v>0</v>
      </c>
      <c r="AC119" s="62">
        <f>IF(E119="west", IF(C119="Central",D119*'Connecting shares (%)'!$M$16*(F119+H119+J119)/(F119+H119+J119+L119+N119+P119),0),0)</f>
        <v>0</v>
      </c>
      <c r="AD119" s="59">
        <f>IF(E119="West", IF(C119="Decentral",('Connecting shares (%)'!$F$15/100*F119+'Connecting shares (%)'!$G$15/100*H119+'Connecting shares (%)'!$H$15/100*J119)/1000000,0),0)</f>
        <v>0.73374631000000001</v>
      </c>
      <c r="AE119" s="61">
        <f>IF(E119="west", IF(C119="Decentral",D119*'Connecting shares (%)'!$M$16*(F119+H119+J119)/(F119+H119+J119+L119+N119+P119),0),0)</f>
        <v>7.9530511794629248</v>
      </c>
      <c r="AF119" s="59">
        <f>IF(E119="West", IF(C119="Central",('Connecting shares (%)'!$F$13/100*L119+'Connecting shares (%)'!$G$13/100*N119+'Connecting shares (%)'!$H$13/100*P119)/1000000,0),0)</f>
        <v>0</v>
      </c>
      <c r="AG119" s="61">
        <f>IF(E119="west", IF(C119="Central",D119*'Connecting shares (%)'!$M$16*(L119+N119+P119)/(F119+H119+J119+L119+N119+P119),0),0)</f>
        <v>0</v>
      </c>
      <c r="AH119" s="1">
        <f>IF(E119="West", IF(C119="Decentral",('Connecting shares (%)'!$F$17/100*L119+'Connecting shares (%)'!$G$17/100*N119+'Connecting shares (%)'!$H$17/100*P119)/1000000,0),0)</f>
        <v>2.83977799999999E-2</v>
      </c>
      <c r="AI119" s="61">
        <f>IF(E119="west", IF(C119="Decentral",D119*'Connecting shares (%)'!$M$16*(L119+N119+P119)/(F119+H119+J119+L119+N119+P119),0),0)</f>
        <v>0.30780256697049402</v>
      </c>
      <c r="AK119" s="1">
        <f t="shared" si="8"/>
        <v>0</v>
      </c>
      <c r="AL119" s="1">
        <f t="shared" si="9"/>
        <v>0</v>
      </c>
      <c r="AM119" s="1">
        <f t="shared" si="10"/>
        <v>0</v>
      </c>
      <c r="AN119" s="1">
        <f t="shared" si="11"/>
        <v>0</v>
      </c>
      <c r="AO119" s="1">
        <f t="shared" si="12"/>
        <v>0</v>
      </c>
      <c r="AP119" s="1">
        <f t="shared" si="13"/>
        <v>0</v>
      </c>
      <c r="AQ119" s="1">
        <f t="shared" si="14"/>
        <v>0.76214408999999994</v>
      </c>
      <c r="AR119" s="1">
        <f t="shared" si="15"/>
        <v>8.2608537464334191</v>
      </c>
    </row>
    <row r="120" spans="1:44">
      <c r="A120" s="1">
        <v>119</v>
      </c>
      <c r="B120" s="1" t="s">
        <v>457</v>
      </c>
      <c r="C120" s="1" t="s">
        <v>20</v>
      </c>
      <c r="D120" s="1">
        <v>8.8824135267275006E-2</v>
      </c>
      <c r="E120" s="1" t="s">
        <v>21</v>
      </c>
      <c r="F120" s="1">
        <v>28345.56</v>
      </c>
      <c r="G120" s="1">
        <v>1</v>
      </c>
      <c r="H120" s="1">
        <v>0</v>
      </c>
      <c r="I120" s="1">
        <v>0</v>
      </c>
      <c r="J120" s="1">
        <v>0</v>
      </c>
      <c r="K120" s="1">
        <v>0</v>
      </c>
      <c r="L120" s="1">
        <v>0</v>
      </c>
      <c r="M120" s="1">
        <v>0</v>
      </c>
      <c r="N120" s="1">
        <v>0</v>
      </c>
      <c r="O120" s="1">
        <v>0</v>
      </c>
      <c r="P120" s="1">
        <v>0</v>
      </c>
      <c r="Q120" s="1">
        <v>0</v>
      </c>
      <c r="R120" s="1">
        <v>4175.9407013294503</v>
      </c>
      <c r="S120" s="1">
        <v>88824.1352672754</v>
      </c>
      <c r="T120" s="59">
        <f>IF(E120="East", IF(C120="Central",('Connecting shares (%)'!$F$3/100*F120+'Connecting shares (%)'!$G$3/100*H120+'Connecting shares (%)'!$H$3/100*J120)/1000000,0),0)</f>
        <v>0</v>
      </c>
      <c r="U120" s="59">
        <f>IF(E120="East", IF(C120="Central",D120*'Connecting shares (%)'!$M$16*(F120+H120+J120)/(F120+H120+J120+L120+N120+P120),0),0)</f>
        <v>0</v>
      </c>
      <c r="V120" s="59">
        <f>IF(E120="East", IF(C120="Decentral",('Connecting shares (%)'!$F$7/100*F120+'Connecting shares (%)'!$G$7/100*H120+'Connecting shares (%)'!$H$7/100*J120)/1000000,0),0)</f>
        <v>0</v>
      </c>
      <c r="W120" s="61">
        <f>IF(E120="East", IF(C120="Decentral",D120*'Connecting shares (%)'!$M$16*(F120+H120+J120)/(F120+H120+J120+L120+N120+P120),0),0)</f>
        <v>0</v>
      </c>
      <c r="X120" s="59">
        <f>IF(E120="East", IF(C120="Central",('Connecting shares (%)'!$F$5/100*L120+'Connecting shares (%)'!$G$5/100*N120+'Connecting shares (%)'!$H$5/100*P120)/1000000,0),0)</f>
        <v>0</v>
      </c>
      <c r="Y120" s="61">
        <f>IF(E120="East", IF(C120="Central",D120*'Connecting shares (%)'!$M$16*(L120+N120+P120)/(F120+H120+J120+L120+N120+P120),0),0)</f>
        <v>0</v>
      </c>
      <c r="Z120" s="1">
        <f>IF(E120="East", IF(C120="Decentral",('Connecting shares (%)'!$F$9/100*L120+'Connecting shares (%)'!$G$9/100*N120+'Connecting shares (%)'!$H$9/100*P120)/1000000,0),0)</f>
        <v>0</v>
      </c>
      <c r="AA120" s="61">
        <f>IF(E120="East", IF(C120="Decentral",D120*'Connecting shares (%)'!$M$16*(L120+N120+P120)/(F120+H120+J120+L120+N120+P120),0),0)</f>
        <v>0</v>
      </c>
      <c r="AB120" s="59">
        <f>IF(E120="West", IF(C120="Central",('Connecting shares (%)'!$F$11/100*F120+'Connecting shares (%)'!$G$11/100*H120+'Connecting shares (%)'!$H$11/100*J120)/1000000,0),0)</f>
        <v>2.8345560000000002E-2</v>
      </c>
      <c r="AC120" s="62">
        <f>IF(E120="west", IF(C120="Central",D120*'Connecting shares (%)'!$M$16*(F120+H120+J120)/(F120+H120+J120+L120+N120+P120),0),0)</f>
        <v>1.7764827053455001</v>
      </c>
      <c r="AD120" s="59">
        <f>IF(E120="West", IF(C120="Decentral",('Connecting shares (%)'!$F$15/100*F120+'Connecting shares (%)'!$G$15/100*H120+'Connecting shares (%)'!$H$15/100*J120)/1000000,0),0)</f>
        <v>0</v>
      </c>
      <c r="AE120" s="61">
        <f>IF(E120="west", IF(C120="Decentral",D120*'Connecting shares (%)'!$M$16*(F120+H120+J120)/(F120+H120+J120+L120+N120+P120),0),0)</f>
        <v>0</v>
      </c>
      <c r="AF120" s="59">
        <f>IF(E120="West", IF(C120="Central",('Connecting shares (%)'!$F$13/100*L120+'Connecting shares (%)'!$G$13/100*N120+'Connecting shares (%)'!$H$13/100*P120)/1000000,0),0)</f>
        <v>0</v>
      </c>
      <c r="AG120" s="61">
        <f>IF(E120="west", IF(C120="Central",D120*'Connecting shares (%)'!$M$16*(L120+N120+P120)/(F120+H120+J120+L120+N120+P120),0),0)</f>
        <v>0</v>
      </c>
      <c r="AH120" s="1">
        <f>IF(E120="West", IF(C120="Decentral",('Connecting shares (%)'!$F$17/100*L120+'Connecting shares (%)'!$G$17/100*N120+'Connecting shares (%)'!$H$17/100*P120)/1000000,0),0)</f>
        <v>0</v>
      </c>
      <c r="AI120" s="61">
        <f>IF(E120="west", IF(C120="Decentral",D120*'Connecting shares (%)'!$M$16*(L120+N120+P120)/(F120+H120+J120+L120+N120+P120),0),0)</f>
        <v>0</v>
      </c>
      <c r="AK120" s="1">
        <f t="shared" si="8"/>
        <v>0</v>
      </c>
      <c r="AL120" s="1">
        <f t="shared" si="9"/>
        <v>0</v>
      </c>
      <c r="AM120" s="1">
        <f t="shared" si="10"/>
        <v>0</v>
      </c>
      <c r="AN120" s="1">
        <f t="shared" si="11"/>
        <v>0</v>
      </c>
      <c r="AO120" s="1">
        <f t="shared" si="12"/>
        <v>2.8345560000000002E-2</v>
      </c>
      <c r="AP120" s="1">
        <f t="shared" si="13"/>
        <v>1.7764827053455001</v>
      </c>
      <c r="AQ120" s="1">
        <f t="shared" si="14"/>
        <v>0</v>
      </c>
      <c r="AR120" s="1">
        <f t="shared" si="15"/>
        <v>0</v>
      </c>
    </row>
    <row r="121" spans="1:44">
      <c r="A121" s="1">
        <v>120</v>
      </c>
      <c r="B121" s="1" t="s">
        <v>751</v>
      </c>
      <c r="C121" s="1" t="s">
        <v>19</v>
      </c>
      <c r="D121" s="1">
        <v>9.5228141545642006E-2</v>
      </c>
      <c r="E121" s="1" t="s">
        <v>21</v>
      </c>
      <c r="F121" s="1">
        <v>430997.58</v>
      </c>
      <c r="G121" s="1">
        <v>30</v>
      </c>
      <c r="H121" s="1">
        <v>0</v>
      </c>
      <c r="I121" s="1">
        <v>0</v>
      </c>
      <c r="J121" s="1">
        <v>0</v>
      </c>
      <c r="K121" s="1">
        <v>0</v>
      </c>
      <c r="L121" s="1">
        <v>9179.35</v>
      </c>
      <c r="M121" s="1">
        <v>2</v>
      </c>
      <c r="N121" s="1">
        <v>0</v>
      </c>
      <c r="O121" s="1">
        <v>0</v>
      </c>
      <c r="P121" s="1">
        <v>0</v>
      </c>
      <c r="Q121" s="1">
        <v>0</v>
      </c>
      <c r="R121" s="1">
        <v>2794.7634745096302</v>
      </c>
      <c r="S121" s="1">
        <v>95228.1415456424</v>
      </c>
      <c r="T121" s="59">
        <f>IF(E121="East", IF(C121="Central",('Connecting shares (%)'!$F$3/100*F121+'Connecting shares (%)'!$G$3/100*H121+'Connecting shares (%)'!$H$3/100*J121)/1000000,0),0)</f>
        <v>0</v>
      </c>
      <c r="U121" s="59">
        <f>IF(E121="East", IF(C121="Central",D121*'Connecting shares (%)'!$M$16*(F121+H121+J121)/(F121+H121+J121+L121+N121+P121),0),0)</f>
        <v>0</v>
      </c>
      <c r="V121" s="59">
        <f>IF(E121="East", IF(C121="Decentral",('Connecting shares (%)'!$F$7/100*F121+'Connecting shares (%)'!$G$7/100*H121+'Connecting shares (%)'!$H$7/100*J121)/1000000,0),0)</f>
        <v>0</v>
      </c>
      <c r="W121" s="61">
        <f>IF(E121="East", IF(C121="Decentral",D121*'Connecting shares (%)'!$M$16*(F121+H121+J121)/(F121+H121+J121+L121+N121+P121),0),0)</f>
        <v>0</v>
      </c>
      <c r="X121" s="59">
        <f>IF(E121="East", IF(C121="Central",('Connecting shares (%)'!$F$5/100*L121+'Connecting shares (%)'!$G$5/100*N121+'Connecting shares (%)'!$H$5/100*P121)/1000000,0),0)</f>
        <v>0</v>
      </c>
      <c r="Y121" s="61">
        <f>IF(E121="East", IF(C121="Central",D121*'Connecting shares (%)'!$M$16*(L121+N121+P121)/(F121+H121+J121+L121+N121+P121),0),0)</f>
        <v>0</v>
      </c>
      <c r="Z121" s="1">
        <f>IF(E121="East", IF(C121="Decentral",('Connecting shares (%)'!$F$9/100*L121+'Connecting shares (%)'!$G$9/100*N121+'Connecting shares (%)'!$H$9/100*P121)/1000000,0),0)</f>
        <v>0</v>
      </c>
      <c r="AA121" s="61">
        <f>IF(E121="East", IF(C121="Decentral",D121*'Connecting shares (%)'!$M$16*(L121+N121+P121)/(F121+H121+J121+L121+N121+P121),0),0)</f>
        <v>0</v>
      </c>
      <c r="AB121" s="59">
        <f>IF(E121="West", IF(C121="Central",('Connecting shares (%)'!$F$11/100*F121+'Connecting shares (%)'!$G$11/100*H121+'Connecting shares (%)'!$H$11/100*J121)/1000000,0),0)</f>
        <v>0</v>
      </c>
      <c r="AC121" s="62">
        <f>IF(E121="west", IF(C121="Central",D121*'Connecting shares (%)'!$M$16*(F121+H121+J121)/(F121+H121+J121+L121+N121+P121),0),0)</f>
        <v>0</v>
      </c>
      <c r="AD121" s="59">
        <f>IF(E121="West", IF(C121="Decentral",('Connecting shares (%)'!$F$15/100*F121+'Connecting shares (%)'!$G$15/100*H121+'Connecting shares (%)'!$H$15/100*J121)/1000000,0),0)</f>
        <v>0.43099757999999999</v>
      </c>
      <c r="AE121" s="61">
        <f>IF(E121="west", IF(C121="Decentral",D121*'Connecting shares (%)'!$M$16*(F121+H121+J121)/(F121+H121+J121+L121+N121+P121),0),0)</f>
        <v>1.8648455090124403</v>
      </c>
      <c r="AF121" s="59">
        <f>IF(E121="West", IF(C121="Central",('Connecting shares (%)'!$F$13/100*L121+'Connecting shares (%)'!$G$13/100*N121+'Connecting shares (%)'!$H$13/100*P121)/1000000,0),0)</f>
        <v>0</v>
      </c>
      <c r="AG121" s="61">
        <f>IF(E121="west", IF(C121="Central",D121*'Connecting shares (%)'!$M$16*(L121+N121+P121)/(F121+H121+J121+L121+N121+P121),0),0)</f>
        <v>0</v>
      </c>
      <c r="AH121" s="1">
        <f>IF(E121="West", IF(C121="Decentral",('Connecting shares (%)'!$F$17/100*L121+'Connecting shares (%)'!$G$17/100*N121+'Connecting shares (%)'!$H$17/100*P121)/1000000,0),0)</f>
        <v>9.1793500000000011E-3</v>
      </c>
      <c r="AI121" s="61">
        <f>IF(E121="west", IF(C121="Decentral",D121*'Connecting shares (%)'!$M$16*(L121+N121+P121)/(F121+H121+J121+L121+N121+P121),0),0)</f>
        <v>3.9717321900399866E-2</v>
      </c>
      <c r="AK121" s="1">
        <f t="shared" si="8"/>
        <v>0</v>
      </c>
      <c r="AL121" s="1">
        <f t="shared" si="9"/>
        <v>0</v>
      </c>
      <c r="AM121" s="1">
        <f t="shared" si="10"/>
        <v>0</v>
      </c>
      <c r="AN121" s="1">
        <f t="shared" si="11"/>
        <v>0</v>
      </c>
      <c r="AO121" s="1">
        <f t="shared" si="12"/>
        <v>0</v>
      </c>
      <c r="AP121" s="1">
        <f t="shared" si="13"/>
        <v>0</v>
      </c>
      <c r="AQ121" s="1">
        <f t="shared" si="14"/>
        <v>0.44017692999999997</v>
      </c>
      <c r="AR121" s="1">
        <f t="shared" si="15"/>
        <v>1.9045628309128402</v>
      </c>
    </row>
    <row r="122" spans="1:44">
      <c r="A122" s="1">
        <v>121</v>
      </c>
      <c r="B122" s="1" t="s">
        <v>228</v>
      </c>
      <c r="C122" s="1" t="s">
        <v>19</v>
      </c>
      <c r="D122" s="1">
        <v>0.14289420888665</v>
      </c>
      <c r="E122" s="1" t="s">
        <v>21</v>
      </c>
      <c r="F122" s="1">
        <v>126379.77</v>
      </c>
      <c r="G122" s="1">
        <v>7</v>
      </c>
      <c r="H122" s="1">
        <v>0</v>
      </c>
      <c r="I122" s="1">
        <v>0</v>
      </c>
      <c r="J122" s="1">
        <v>0</v>
      </c>
      <c r="K122" s="1">
        <v>0</v>
      </c>
      <c r="L122" s="1">
        <v>16744.209999999901</v>
      </c>
      <c r="M122" s="1">
        <v>1</v>
      </c>
      <c r="N122" s="1">
        <v>0</v>
      </c>
      <c r="O122" s="1">
        <v>0</v>
      </c>
      <c r="P122" s="1">
        <v>0</v>
      </c>
      <c r="Q122" s="1">
        <v>0</v>
      </c>
      <c r="R122" s="1">
        <v>4783.1267287174396</v>
      </c>
      <c r="S122" s="1">
        <v>142894.20888665001</v>
      </c>
      <c r="T122" s="59">
        <f>IF(E122="East", IF(C122="Central",('Connecting shares (%)'!$F$3/100*F122+'Connecting shares (%)'!$G$3/100*H122+'Connecting shares (%)'!$H$3/100*J122)/1000000,0),0)</f>
        <v>0</v>
      </c>
      <c r="U122" s="59">
        <f>IF(E122="East", IF(C122="Central",D122*'Connecting shares (%)'!$M$16*(F122+H122+J122)/(F122+H122+J122+L122+N122+P122),0),0)</f>
        <v>0</v>
      </c>
      <c r="V122" s="59">
        <f>IF(E122="East", IF(C122="Decentral",('Connecting shares (%)'!$F$7/100*F122+'Connecting shares (%)'!$G$7/100*H122+'Connecting shares (%)'!$H$7/100*J122)/1000000,0),0)</f>
        <v>0</v>
      </c>
      <c r="W122" s="61">
        <f>IF(E122="East", IF(C122="Decentral",D122*'Connecting shares (%)'!$M$16*(F122+H122+J122)/(F122+H122+J122+L122+N122+P122),0),0)</f>
        <v>0</v>
      </c>
      <c r="X122" s="59">
        <f>IF(E122="East", IF(C122="Central",('Connecting shares (%)'!$F$5/100*L122+'Connecting shares (%)'!$G$5/100*N122+'Connecting shares (%)'!$H$5/100*P122)/1000000,0),0)</f>
        <v>0</v>
      </c>
      <c r="Y122" s="61">
        <f>IF(E122="East", IF(C122="Central",D122*'Connecting shares (%)'!$M$16*(L122+N122+P122)/(F122+H122+J122+L122+N122+P122),0),0)</f>
        <v>0</v>
      </c>
      <c r="Z122" s="1">
        <f>IF(E122="East", IF(C122="Decentral",('Connecting shares (%)'!$F$9/100*L122+'Connecting shares (%)'!$G$9/100*N122+'Connecting shares (%)'!$H$9/100*P122)/1000000,0),0)</f>
        <v>0</v>
      </c>
      <c r="AA122" s="61">
        <f>IF(E122="East", IF(C122="Decentral",D122*'Connecting shares (%)'!$M$16*(L122+N122+P122)/(F122+H122+J122+L122+N122+P122),0),0)</f>
        <v>0</v>
      </c>
      <c r="AB122" s="59">
        <f>IF(E122="West", IF(C122="Central",('Connecting shares (%)'!$F$11/100*F122+'Connecting shares (%)'!$G$11/100*H122+'Connecting shares (%)'!$H$11/100*J122)/1000000,0),0)</f>
        <v>0</v>
      </c>
      <c r="AC122" s="62">
        <f>IF(E122="west", IF(C122="Central",D122*'Connecting shares (%)'!$M$16*(F122+H122+J122)/(F122+H122+J122+L122+N122+P122),0),0)</f>
        <v>0</v>
      </c>
      <c r="AD122" s="59">
        <f>IF(E122="West", IF(C122="Decentral",('Connecting shares (%)'!$F$15/100*F122+'Connecting shares (%)'!$G$15/100*H122+'Connecting shares (%)'!$H$15/100*J122)/1000000,0),0)</f>
        <v>0.12637977</v>
      </c>
      <c r="AE122" s="61">
        <f>IF(E122="west", IF(C122="Decentral",D122*'Connecting shares (%)'!$M$16*(F122+H122+J122)/(F122+H122+J122+L122+N122+P122),0),0)</f>
        <v>2.5235376005372121</v>
      </c>
      <c r="AF122" s="59">
        <f>IF(E122="West", IF(C122="Central",('Connecting shares (%)'!$F$13/100*L122+'Connecting shares (%)'!$G$13/100*N122+'Connecting shares (%)'!$H$13/100*P122)/1000000,0),0)</f>
        <v>0</v>
      </c>
      <c r="AG122" s="61">
        <f>IF(E122="west", IF(C122="Central",D122*'Connecting shares (%)'!$M$16*(L122+N122+P122)/(F122+H122+J122+L122+N122+P122),0),0)</f>
        <v>0</v>
      </c>
      <c r="AH122" s="1">
        <f>IF(E122="West", IF(C122="Decentral",('Connecting shares (%)'!$F$17/100*L122+'Connecting shares (%)'!$G$17/100*N122+'Connecting shares (%)'!$H$17/100*P122)/1000000,0),0)</f>
        <v>1.6744209999999902E-2</v>
      </c>
      <c r="AI122" s="61">
        <f>IF(E122="west", IF(C122="Decentral",D122*'Connecting shares (%)'!$M$16*(L122+N122+P122)/(F122+H122+J122+L122+N122+P122),0),0)</f>
        <v>0.33434657719578809</v>
      </c>
      <c r="AK122" s="1">
        <f t="shared" si="8"/>
        <v>0</v>
      </c>
      <c r="AL122" s="1">
        <f t="shared" si="9"/>
        <v>0</v>
      </c>
      <c r="AM122" s="1">
        <f t="shared" si="10"/>
        <v>0</v>
      </c>
      <c r="AN122" s="1">
        <f t="shared" si="11"/>
        <v>0</v>
      </c>
      <c r="AO122" s="1">
        <f t="shared" si="12"/>
        <v>0</v>
      </c>
      <c r="AP122" s="1">
        <f t="shared" si="13"/>
        <v>0</v>
      </c>
      <c r="AQ122" s="1">
        <f t="shared" si="14"/>
        <v>0.1431239799999999</v>
      </c>
      <c r="AR122" s="1">
        <f t="shared" si="15"/>
        <v>2.8578841777330002</v>
      </c>
    </row>
    <row r="123" spans="1:44">
      <c r="A123" s="1">
        <v>122</v>
      </c>
      <c r="B123" s="1" t="s">
        <v>888</v>
      </c>
      <c r="C123" s="1" t="s">
        <v>20</v>
      </c>
      <c r="D123" s="1">
        <v>5.4027708226423998E-2</v>
      </c>
      <c r="E123" s="1" t="s">
        <v>21</v>
      </c>
      <c r="F123" s="1">
        <v>257445.34</v>
      </c>
      <c r="G123" s="1">
        <v>12</v>
      </c>
      <c r="H123" s="1">
        <v>0</v>
      </c>
      <c r="I123" s="1">
        <v>0</v>
      </c>
      <c r="J123" s="1">
        <v>0</v>
      </c>
      <c r="K123" s="1">
        <v>0</v>
      </c>
      <c r="L123" s="1">
        <v>0</v>
      </c>
      <c r="M123" s="1">
        <v>0</v>
      </c>
      <c r="N123" s="1">
        <v>0</v>
      </c>
      <c r="O123" s="1">
        <v>0</v>
      </c>
      <c r="P123" s="1">
        <v>0</v>
      </c>
      <c r="Q123" s="1">
        <v>0</v>
      </c>
      <c r="R123" s="1">
        <v>2493.5581055523999</v>
      </c>
      <c r="S123" s="1">
        <v>54027.708226424402</v>
      </c>
      <c r="T123" s="59">
        <f>IF(E123="East", IF(C123="Central",('Connecting shares (%)'!$F$3/100*F123+'Connecting shares (%)'!$G$3/100*H123+'Connecting shares (%)'!$H$3/100*J123)/1000000,0),0)</f>
        <v>0</v>
      </c>
      <c r="U123" s="59">
        <f>IF(E123="East", IF(C123="Central",D123*'Connecting shares (%)'!$M$16*(F123+H123+J123)/(F123+H123+J123+L123+N123+P123),0),0)</f>
        <v>0</v>
      </c>
      <c r="V123" s="59">
        <f>IF(E123="East", IF(C123="Decentral",('Connecting shares (%)'!$F$7/100*F123+'Connecting shares (%)'!$G$7/100*H123+'Connecting shares (%)'!$H$7/100*J123)/1000000,0),0)</f>
        <v>0</v>
      </c>
      <c r="W123" s="61">
        <f>IF(E123="East", IF(C123="Decentral",D123*'Connecting shares (%)'!$M$16*(F123+H123+J123)/(F123+H123+J123+L123+N123+P123),0),0)</f>
        <v>0</v>
      </c>
      <c r="X123" s="59">
        <f>IF(E123="East", IF(C123="Central",('Connecting shares (%)'!$F$5/100*L123+'Connecting shares (%)'!$G$5/100*N123+'Connecting shares (%)'!$H$5/100*P123)/1000000,0),0)</f>
        <v>0</v>
      </c>
      <c r="Y123" s="61">
        <f>IF(E123="East", IF(C123="Central",D123*'Connecting shares (%)'!$M$16*(L123+N123+P123)/(F123+H123+J123+L123+N123+P123),0),0)</f>
        <v>0</v>
      </c>
      <c r="Z123" s="1">
        <f>IF(E123="East", IF(C123="Decentral",('Connecting shares (%)'!$F$9/100*L123+'Connecting shares (%)'!$G$9/100*N123+'Connecting shares (%)'!$H$9/100*P123)/1000000,0),0)</f>
        <v>0</v>
      </c>
      <c r="AA123" s="61">
        <f>IF(E123="East", IF(C123="Decentral",D123*'Connecting shares (%)'!$M$16*(L123+N123+P123)/(F123+H123+J123+L123+N123+P123),0),0)</f>
        <v>0</v>
      </c>
      <c r="AB123" s="59">
        <f>IF(E123="West", IF(C123="Central",('Connecting shares (%)'!$F$11/100*F123+'Connecting shares (%)'!$G$11/100*H123+'Connecting shares (%)'!$H$11/100*J123)/1000000,0),0)</f>
        <v>0.25744534000000002</v>
      </c>
      <c r="AC123" s="62">
        <f>IF(E123="west", IF(C123="Central",D123*'Connecting shares (%)'!$M$16*(F123+H123+J123)/(F123+H123+J123+L123+N123+P123),0),0)</f>
        <v>1.08055416452848</v>
      </c>
      <c r="AD123" s="59">
        <f>IF(E123="West", IF(C123="Decentral",('Connecting shares (%)'!$F$15/100*F123+'Connecting shares (%)'!$G$15/100*H123+'Connecting shares (%)'!$H$15/100*J123)/1000000,0),0)</f>
        <v>0</v>
      </c>
      <c r="AE123" s="61">
        <f>IF(E123="west", IF(C123="Decentral",D123*'Connecting shares (%)'!$M$16*(F123+H123+J123)/(F123+H123+J123+L123+N123+P123),0),0)</f>
        <v>0</v>
      </c>
      <c r="AF123" s="59">
        <f>IF(E123="West", IF(C123="Central",('Connecting shares (%)'!$F$13/100*L123+'Connecting shares (%)'!$G$13/100*N123+'Connecting shares (%)'!$H$13/100*P123)/1000000,0),0)</f>
        <v>0</v>
      </c>
      <c r="AG123" s="61">
        <f>IF(E123="west", IF(C123="Central",D123*'Connecting shares (%)'!$M$16*(L123+N123+P123)/(F123+H123+J123+L123+N123+P123),0),0)</f>
        <v>0</v>
      </c>
      <c r="AH123" s="1">
        <f>IF(E123="West", IF(C123="Decentral",('Connecting shares (%)'!$F$17/100*L123+'Connecting shares (%)'!$G$17/100*N123+'Connecting shares (%)'!$H$17/100*P123)/1000000,0),0)</f>
        <v>0</v>
      </c>
      <c r="AI123" s="61">
        <f>IF(E123="west", IF(C123="Decentral",D123*'Connecting shares (%)'!$M$16*(L123+N123+P123)/(F123+H123+J123+L123+N123+P123),0),0)</f>
        <v>0</v>
      </c>
      <c r="AK123" s="1">
        <f t="shared" si="8"/>
        <v>0</v>
      </c>
      <c r="AL123" s="1">
        <f t="shared" si="9"/>
        <v>0</v>
      </c>
      <c r="AM123" s="1">
        <f t="shared" si="10"/>
        <v>0</v>
      </c>
      <c r="AN123" s="1">
        <f t="shared" si="11"/>
        <v>0</v>
      </c>
      <c r="AO123" s="1">
        <f t="shared" si="12"/>
        <v>0.25744534000000002</v>
      </c>
      <c r="AP123" s="1">
        <f t="shared" si="13"/>
        <v>1.08055416452848</v>
      </c>
      <c r="AQ123" s="1">
        <f t="shared" si="14"/>
        <v>0</v>
      </c>
      <c r="AR123" s="1">
        <f t="shared" si="15"/>
        <v>0</v>
      </c>
    </row>
    <row r="124" spans="1:44">
      <c r="A124" s="1">
        <v>123</v>
      </c>
      <c r="B124" s="1" t="s">
        <v>627</v>
      </c>
      <c r="C124" s="1" t="s">
        <v>19</v>
      </c>
      <c r="D124" s="1">
        <v>8.2395262505260997E-2</v>
      </c>
      <c r="E124" s="1" t="s">
        <v>21</v>
      </c>
      <c r="F124" s="1">
        <v>60273.29</v>
      </c>
      <c r="G124" s="1">
        <v>4</v>
      </c>
      <c r="H124" s="1">
        <v>0</v>
      </c>
      <c r="I124" s="1">
        <v>0</v>
      </c>
      <c r="J124" s="1">
        <v>0</v>
      </c>
      <c r="K124" s="1">
        <v>0</v>
      </c>
      <c r="L124" s="1">
        <v>0</v>
      </c>
      <c r="M124" s="1">
        <v>0</v>
      </c>
      <c r="N124" s="1">
        <v>0</v>
      </c>
      <c r="O124" s="1">
        <v>0</v>
      </c>
      <c r="P124" s="1">
        <v>0</v>
      </c>
      <c r="Q124" s="1">
        <v>0</v>
      </c>
      <c r="R124" s="1">
        <v>4856.2616490660703</v>
      </c>
      <c r="S124" s="1">
        <v>82395.262505261097</v>
      </c>
      <c r="T124" s="59">
        <f>IF(E124="East", IF(C124="Central",('Connecting shares (%)'!$F$3/100*F124+'Connecting shares (%)'!$G$3/100*H124+'Connecting shares (%)'!$H$3/100*J124)/1000000,0),0)</f>
        <v>0</v>
      </c>
      <c r="U124" s="59">
        <f>IF(E124="East", IF(C124="Central",D124*'Connecting shares (%)'!$M$16*(F124+H124+J124)/(F124+H124+J124+L124+N124+P124),0),0)</f>
        <v>0</v>
      </c>
      <c r="V124" s="59">
        <f>IF(E124="East", IF(C124="Decentral",('Connecting shares (%)'!$F$7/100*F124+'Connecting shares (%)'!$G$7/100*H124+'Connecting shares (%)'!$H$7/100*J124)/1000000,0),0)</f>
        <v>0</v>
      </c>
      <c r="W124" s="61">
        <f>IF(E124="East", IF(C124="Decentral",D124*'Connecting shares (%)'!$M$16*(F124+H124+J124)/(F124+H124+J124+L124+N124+P124),0),0)</f>
        <v>0</v>
      </c>
      <c r="X124" s="59">
        <f>IF(E124="East", IF(C124="Central",('Connecting shares (%)'!$F$5/100*L124+'Connecting shares (%)'!$G$5/100*N124+'Connecting shares (%)'!$H$5/100*P124)/1000000,0),0)</f>
        <v>0</v>
      </c>
      <c r="Y124" s="61">
        <f>IF(E124="East", IF(C124="Central",D124*'Connecting shares (%)'!$M$16*(L124+N124+P124)/(F124+H124+J124+L124+N124+P124),0),0)</f>
        <v>0</v>
      </c>
      <c r="Z124" s="1">
        <f>IF(E124="East", IF(C124="Decentral",('Connecting shares (%)'!$F$9/100*L124+'Connecting shares (%)'!$G$9/100*N124+'Connecting shares (%)'!$H$9/100*P124)/1000000,0),0)</f>
        <v>0</v>
      </c>
      <c r="AA124" s="61">
        <f>IF(E124="East", IF(C124="Decentral",D124*'Connecting shares (%)'!$M$16*(L124+N124+P124)/(F124+H124+J124+L124+N124+P124),0),0)</f>
        <v>0</v>
      </c>
      <c r="AB124" s="59">
        <f>IF(E124="West", IF(C124="Central",('Connecting shares (%)'!$F$11/100*F124+'Connecting shares (%)'!$G$11/100*H124+'Connecting shares (%)'!$H$11/100*J124)/1000000,0),0)</f>
        <v>0</v>
      </c>
      <c r="AC124" s="62">
        <f>IF(E124="west", IF(C124="Central",D124*'Connecting shares (%)'!$M$16*(F124+H124+J124)/(F124+H124+J124+L124+N124+P124),0),0)</f>
        <v>0</v>
      </c>
      <c r="AD124" s="59">
        <f>IF(E124="West", IF(C124="Decentral",('Connecting shares (%)'!$F$15/100*F124+'Connecting shares (%)'!$G$15/100*H124+'Connecting shares (%)'!$H$15/100*J124)/1000000,0),0)</f>
        <v>6.027329E-2</v>
      </c>
      <c r="AE124" s="61">
        <f>IF(E124="west", IF(C124="Decentral",D124*'Connecting shares (%)'!$M$16*(F124+H124+J124)/(F124+H124+J124+L124+N124+P124),0),0)</f>
        <v>1.6479052501052198</v>
      </c>
      <c r="AF124" s="59">
        <f>IF(E124="West", IF(C124="Central",('Connecting shares (%)'!$F$13/100*L124+'Connecting shares (%)'!$G$13/100*N124+'Connecting shares (%)'!$H$13/100*P124)/1000000,0),0)</f>
        <v>0</v>
      </c>
      <c r="AG124" s="61">
        <f>IF(E124="west", IF(C124="Central",D124*'Connecting shares (%)'!$M$16*(L124+N124+P124)/(F124+H124+J124+L124+N124+P124),0),0)</f>
        <v>0</v>
      </c>
      <c r="AH124" s="1">
        <f>IF(E124="West", IF(C124="Decentral",('Connecting shares (%)'!$F$17/100*L124+'Connecting shares (%)'!$G$17/100*N124+'Connecting shares (%)'!$H$17/100*P124)/1000000,0),0)</f>
        <v>0</v>
      </c>
      <c r="AI124" s="61">
        <f>IF(E124="west", IF(C124="Decentral",D124*'Connecting shares (%)'!$M$16*(L124+N124+P124)/(F124+H124+J124+L124+N124+P124),0),0)</f>
        <v>0</v>
      </c>
      <c r="AK124" s="1">
        <f t="shared" si="8"/>
        <v>0</v>
      </c>
      <c r="AL124" s="1">
        <f t="shared" si="9"/>
        <v>0</v>
      </c>
      <c r="AM124" s="1">
        <f t="shared" si="10"/>
        <v>0</v>
      </c>
      <c r="AN124" s="1">
        <f t="shared" si="11"/>
        <v>0</v>
      </c>
      <c r="AO124" s="1">
        <f t="shared" si="12"/>
        <v>0</v>
      </c>
      <c r="AP124" s="1">
        <f t="shared" si="13"/>
        <v>0</v>
      </c>
      <c r="AQ124" s="1">
        <f t="shared" si="14"/>
        <v>6.027329E-2</v>
      </c>
      <c r="AR124" s="1">
        <f t="shared" si="15"/>
        <v>1.6479052501052198</v>
      </c>
    </row>
    <row r="125" spans="1:44">
      <c r="A125" s="1">
        <v>124</v>
      </c>
      <c r="B125" s="1" t="s">
        <v>790</v>
      </c>
      <c r="C125" s="1" t="s">
        <v>20</v>
      </c>
      <c r="D125" s="1">
        <v>5.6637366827072003E-2</v>
      </c>
      <c r="E125" s="1" t="s">
        <v>21</v>
      </c>
      <c r="F125" s="1">
        <v>0</v>
      </c>
      <c r="G125" s="1">
        <v>0</v>
      </c>
      <c r="H125" s="1">
        <v>0</v>
      </c>
      <c r="I125" s="1">
        <v>0</v>
      </c>
      <c r="J125" s="1">
        <v>0</v>
      </c>
      <c r="K125" s="1">
        <v>0</v>
      </c>
      <c r="L125" s="1">
        <v>0</v>
      </c>
      <c r="M125" s="1">
        <v>0</v>
      </c>
      <c r="N125" s="1">
        <v>0</v>
      </c>
      <c r="O125" s="1">
        <v>0</v>
      </c>
      <c r="P125" s="1">
        <v>0</v>
      </c>
      <c r="Q125" s="1">
        <v>0</v>
      </c>
      <c r="R125" s="1">
        <v>3588.42402608559</v>
      </c>
      <c r="S125" s="1">
        <v>56637.366827072197</v>
      </c>
      <c r="T125" s="59">
        <f>IF(E125="East", IF(C125="Central",('Connecting shares (%)'!$F$3/100*F125+'Connecting shares (%)'!$G$3/100*H125+'Connecting shares (%)'!$H$3/100*J125)/1000000,0),0)</f>
        <v>0</v>
      </c>
      <c r="U125" s="59">
        <f>IF(E125="East", IF(C125="Central",D125*'Connecting shares (%)'!$M$16*(F125+H125+J125)/(F125+H125+J125+L125+N125+P125),0),0)</f>
        <v>0</v>
      </c>
      <c r="V125" s="59">
        <f>IF(E125="East", IF(C125="Decentral",('Connecting shares (%)'!$F$7/100*F125+'Connecting shares (%)'!$G$7/100*H125+'Connecting shares (%)'!$H$7/100*J125)/1000000,0),0)</f>
        <v>0</v>
      </c>
      <c r="W125" s="61">
        <f>IF(E125="East", IF(C125="Decentral",D125*'Connecting shares (%)'!$M$16*(F125+H125+J125)/(F125+H125+J125+L125+N125+P125),0),0)</f>
        <v>0</v>
      </c>
      <c r="X125" s="59">
        <f>IF(E125="East", IF(C125="Central",('Connecting shares (%)'!$F$5/100*L125+'Connecting shares (%)'!$G$5/100*N125+'Connecting shares (%)'!$H$5/100*P125)/1000000,0),0)</f>
        <v>0</v>
      </c>
      <c r="Y125" s="61">
        <f>IF(E125="East", IF(C125="Central",D125*'Connecting shares (%)'!$M$16*(L125+N125+P125)/(F125+H125+J125+L125+N125+P125),0),0)</f>
        <v>0</v>
      </c>
      <c r="Z125" s="1">
        <f>IF(E125="East", IF(C125="Decentral",('Connecting shares (%)'!$F$9/100*L125+'Connecting shares (%)'!$G$9/100*N125+'Connecting shares (%)'!$H$9/100*P125)/1000000,0),0)</f>
        <v>0</v>
      </c>
      <c r="AA125" s="61">
        <f>IF(E125="East", IF(C125="Decentral",D125*'Connecting shares (%)'!$M$16*(L125+N125+P125)/(F125+H125+J125+L125+N125+P125),0),0)</f>
        <v>0</v>
      </c>
      <c r="AB125" s="59">
        <f>IF(E125="West", IF(C125="Central",('Connecting shares (%)'!$F$11/100*F125+'Connecting shares (%)'!$G$11/100*H125+'Connecting shares (%)'!$H$11/100*J125)/1000000,0),0)</f>
        <v>0</v>
      </c>
      <c r="AC125" s="62" t="e">
        <f>IF(E125="west", IF(C125="Central",D125*'Connecting shares (%)'!$M$16*(F125+H125+J125)/(F125+H125+J125+L125+N125+P125),0),0)</f>
        <v>#DIV/0!</v>
      </c>
      <c r="AD125" s="59">
        <f>IF(E125="West", IF(C125="Decentral",('Connecting shares (%)'!$F$15/100*F125+'Connecting shares (%)'!$G$15/100*H125+'Connecting shares (%)'!$H$15/100*J125)/1000000,0),0)</f>
        <v>0</v>
      </c>
      <c r="AE125" s="61">
        <f>IF(E125="west", IF(C125="Decentral",D125*'Connecting shares (%)'!$M$16*(F125+H125+J125)/(F125+H125+J125+L125+N125+P125),0),0)</f>
        <v>0</v>
      </c>
      <c r="AF125" s="59">
        <f>IF(E125="West", IF(C125="Central",('Connecting shares (%)'!$F$13/100*L125+'Connecting shares (%)'!$G$13/100*N125+'Connecting shares (%)'!$H$13/100*P125)/1000000,0),0)</f>
        <v>0</v>
      </c>
      <c r="AG125" s="61" t="e">
        <f>IF(E125="west", IF(C125="Central",D125*'Connecting shares (%)'!$M$16*(L125+N125+P125)/(F125+H125+J125+L125+N125+P125),0),0)</f>
        <v>#DIV/0!</v>
      </c>
      <c r="AH125" s="1">
        <f>IF(E125="West", IF(C125="Decentral",('Connecting shares (%)'!$F$17/100*L125+'Connecting shares (%)'!$G$17/100*N125+'Connecting shares (%)'!$H$17/100*P125)/1000000,0),0)</f>
        <v>0</v>
      </c>
      <c r="AI125" s="61">
        <f>IF(E125="west", IF(C125="Decentral",D125*'Connecting shares (%)'!$M$16*(L125+N125+P125)/(F125+H125+J125+L125+N125+P125),0),0)</f>
        <v>0</v>
      </c>
      <c r="AK125" s="1">
        <f t="shared" si="8"/>
        <v>0</v>
      </c>
      <c r="AL125" s="1">
        <f t="shared" si="9"/>
        <v>0</v>
      </c>
      <c r="AM125" s="1">
        <f t="shared" si="10"/>
        <v>0</v>
      </c>
      <c r="AN125" s="1">
        <f t="shared" si="11"/>
        <v>0</v>
      </c>
      <c r="AO125" s="1">
        <f t="shared" si="12"/>
        <v>0</v>
      </c>
      <c r="AP125" s="1" t="e">
        <f t="shared" si="13"/>
        <v>#DIV/0!</v>
      </c>
      <c r="AQ125" s="1">
        <f t="shared" si="14"/>
        <v>0</v>
      </c>
      <c r="AR125" s="1">
        <f t="shared" si="15"/>
        <v>0</v>
      </c>
    </row>
    <row r="126" spans="1:44">
      <c r="A126" s="1">
        <v>125</v>
      </c>
      <c r="B126" s="1" t="s">
        <v>436</v>
      </c>
      <c r="C126" s="1" t="s">
        <v>20</v>
      </c>
      <c r="D126" s="1">
        <v>7.8349473328872002E-2</v>
      </c>
      <c r="E126" s="1" t="s">
        <v>21</v>
      </c>
      <c r="F126" s="1">
        <v>54050.58</v>
      </c>
      <c r="G126" s="1">
        <v>3</v>
      </c>
      <c r="H126" s="1">
        <v>0</v>
      </c>
      <c r="I126" s="1">
        <v>0</v>
      </c>
      <c r="J126" s="1">
        <v>0</v>
      </c>
      <c r="K126" s="1">
        <v>0</v>
      </c>
      <c r="L126" s="1">
        <v>0</v>
      </c>
      <c r="M126" s="1">
        <v>0</v>
      </c>
      <c r="N126" s="1">
        <v>0</v>
      </c>
      <c r="O126" s="1">
        <v>0</v>
      </c>
      <c r="P126" s="1">
        <v>0</v>
      </c>
      <c r="Q126" s="1">
        <v>0</v>
      </c>
      <c r="R126" s="1">
        <v>4428.1192766413196</v>
      </c>
      <c r="S126" s="1">
        <v>78349.473328871594</v>
      </c>
      <c r="T126" s="59">
        <f>IF(E126="East", IF(C126="Central",('Connecting shares (%)'!$F$3/100*F126+'Connecting shares (%)'!$G$3/100*H126+'Connecting shares (%)'!$H$3/100*J126)/1000000,0),0)</f>
        <v>0</v>
      </c>
      <c r="U126" s="59">
        <f>IF(E126="East", IF(C126="Central",D126*'Connecting shares (%)'!$M$16*(F126+H126+J126)/(F126+H126+J126+L126+N126+P126),0),0)</f>
        <v>0</v>
      </c>
      <c r="V126" s="59">
        <f>IF(E126="East", IF(C126="Decentral",('Connecting shares (%)'!$F$7/100*F126+'Connecting shares (%)'!$G$7/100*H126+'Connecting shares (%)'!$H$7/100*J126)/1000000,0),0)</f>
        <v>0</v>
      </c>
      <c r="W126" s="61">
        <f>IF(E126="East", IF(C126="Decentral",D126*'Connecting shares (%)'!$M$16*(F126+H126+J126)/(F126+H126+J126+L126+N126+P126),0),0)</f>
        <v>0</v>
      </c>
      <c r="X126" s="59">
        <f>IF(E126="East", IF(C126="Central",('Connecting shares (%)'!$F$5/100*L126+'Connecting shares (%)'!$G$5/100*N126+'Connecting shares (%)'!$H$5/100*P126)/1000000,0),0)</f>
        <v>0</v>
      </c>
      <c r="Y126" s="61">
        <f>IF(E126="East", IF(C126="Central",D126*'Connecting shares (%)'!$M$16*(L126+N126+P126)/(F126+H126+J126+L126+N126+P126),0),0)</f>
        <v>0</v>
      </c>
      <c r="Z126" s="1">
        <f>IF(E126="East", IF(C126="Decentral",('Connecting shares (%)'!$F$9/100*L126+'Connecting shares (%)'!$G$9/100*N126+'Connecting shares (%)'!$H$9/100*P126)/1000000,0),0)</f>
        <v>0</v>
      </c>
      <c r="AA126" s="61">
        <f>IF(E126="East", IF(C126="Decentral",D126*'Connecting shares (%)'!$M$16*(L126+N126+P126)/(F126+H126+J126+L126+N126+P126),0),0)</f>
        <v>0</v>
      </c>
      <c r="AB126" s="59">
        <f>IF(E126="West", IF(C126="Central",('Connecting shares (%)'!$F$11/100*F126+'Connecting shares (%)'!$G$11/100*H126+'Connecting shares (%)'!$H$11/100*J126)/1000000,0),0)</f>
        <v>5.4050580000000001E-2</v>
      </c>
      <c r="AC126" s="62">
        <f>IF(E126="west", IF(C126="Central",D126*'Connecting shares (%)'!$M$16*(F126+H126+J126)/(F126+H126+J126+L126+N126+P126),0),0)</f>
        <v>1.5669894665774402</v>
      </c>
      <c r="AD126" s="59">
        <f>IF(E126="West", IF(C126="Decentral",('Connecting shares (%)'!$F$15/100*F126+'Connecting shares (%)'!$G$15/100*H126+'Connecting shares (%)'!$H$15/100*J126)/1000000,0),0)</f>
        <v>0</v>
      </c>
      <c r="AE126" s="61">
        <f>IF(E126="west", IF(C126="Decentral",D126*'Connecting shares (%)'!$M$16*(F126+H126+J126)/(F126+H126+J126+L126+N126+P126),0),0)</f>
        <v>0</v>
      </c>
      <c r="AF126" s="59">
        <f>IF(E126="West", IF(C126="Central",('Connecting shares (%)'!$F$13/100*L126+'Connecting shares (%)'!$G$13/100*N126+'Connecting shares (%)'!$H$13/100*P126)/1000000,0),0)</f>
        <v>0</v>
      </c>
      <c r="AG126" s="61">
        <f>IF(E126="west", IF(C126="Central",D126*'Connecting shares (%)'!$M$16*(L126+N126+P126)/(F126+H126+J126+L126+N126+P126),0),0)</f>
        <v>0</v>
      </c>
      <c r="AH126" s="1">
        <f>IF(E126="West", IF(C126="Decentral",('Connecting shares (%)'!$F$17/100*L126+'Connecting shares (%)'!$G$17/100*N126+'Connecting shares (%)'!$H$17/100*P126)/1000000,0),0)</f>
        <v>0</v>
      </c>
      <c r="AI126" s="61">
        <f>IF(E126="west", IF(C126="Decentral",D126*'Connecting shares (%)'!$M$16*(L126+N126+P126)/(F126+H126+J126+L126+N126+P126),0),0)</f>
        <v>0</v>
      </c>
      <c r="AK126" s="1">
        <f t="shared" si="8"/>
        <v>0</v>
      </c>
      <c r="AL126" s="1">
        <f t="shared" si="9"/>
        <v>0</v>
      </c>
      <c r="AM126" s="1">
        <f t="shared" si="10"/>
        <v>0</v>
      </c>
      <c r="AN126" s="1">
        <f t="shared" si="11"/>
        <v>0</v>
      </c>
      <c r="AO126" s="1">
        <f t="shared" si="12"/>
        <v>5.4050580000000001E-2</v>
      </c>
      <c r="AP126" s="1">
        <f t="shared" si="13"/>
        <v>1.5669894665774402</v>
      </c>
      <c r="AQ126" s="1">
        <f t="shared" si="14"/>
        <v>0</v>
      </c>
      <c r="AR126" s="1">
        <f t="shared" si="15"/>
        <v>0</v>
      </c>
    </row>
    <row r="127" spans="1:44">
      <c r="A127" s="1">
        <v>126</v>
      </c>
      <c r="B127" s="1" t="s">
        <v>189</v>
      </c>
      <c r="C127" s="1" t="s">
        <v>19</v>
      </c>
      <c r="D127" s="1">
        <v>0.128837728845766</v>
      </c>
      <c r="E127" s="1" t="s">
        <v>22</v>
      </c>
      <c r="F127" s="1">
        <v>188079.78</v>
      </c>
      <c r="G127" s="1">
        <v>8</v>
      </c>
      <c r="H127" s="1">
        <v>0</v>
      </c>
      <c r="I127" s="1">
        <v>0</v>
      </c>
      <c r="J127" s="1">
        <v>0</v>
      </c>
      <c r="K127" s="1">
        <v>0</v>
      </c>
      <c r="L127" s="1">
        <v>0</v>
      </c>
      <c r="M127" s="1">
        <v>0</v>
      </c>
      <c r="N127" s="1">
        <v>0</v>
      </c>
      <c r="O127" s="1">
        <v>0</v>
      </c>
      <c r="P127" s="1">
        <v>0</v>
      </c>
      <c r="Q127" s="1">
        <v>0</v>
      </c>
      <c r="R127" s="1">
        <v>5878.5380354340004</v>
      </c>
      <c r="S127" s="1">
        <v>128837.728845765</v>
      </c>
      <c r="T127" s="59">
        <f>IF(E127="East", IF(C127="Central",('Connecting shares (%)'!$F$3/100*F127+'Connecting shares (%)'!$G$3/100*H127+'Connecting shares (%)'!$H$3/100*J127)/1000000,0),0)</f>
        <v>0</v>
      </c>
      <c r="U127" s="59">
        <f>IF(E127="East", IF(C127="Central",D127*'Connecting shares (%)'!$M$16*(F127+H127+J127)/(F127+H127+J127+L127+N127+P127),0),0)</f>
        <v>0</v>
      </c>
      <c r="V127" s="59">
        <f>IF(E127="East", IF(C127="Decentral",('Connecting shares (%)'!$F$7/100*F127+'Connecting shares (%)'!$G$7/100*H127+'Connecting shares (%)'!$H$7/100*J127)/1000000,0),0)</f>
        <v>0.18807978</v>
      </c>
      <c r="W127" s="61">
        <f>IF(E127="East", IF(C127="Decentral",D127*'Connecting shares (%)'!$M$16*(F127+H127+J127)/(F127+H127+J127+L127+N127+P127),0),0)</f>
        <v>2.5767545769153202</v>
      </c>
      <c r="X127" s="59">
        <f>IF(E127="East", IF(C127="Central",('Connecting shares (%)'!$F$5/100*L127+'Connecting shares (%)'!$G$5/100*N127+'Connecting shares (%)'!$H$5/100*P127)/1000000,0),0)</f>
        <v>0</v>
      </c>
      <c r="Y127" s="61">
        <f>IF(E127="East", IF(C127="Central",D127*'Connecting shares (%)'!$M$16*(L127+N127+P127)/(F127+H127+J127+L127+N127+P127),0),0)</f>
        <v>0</v>
      </c>
      <c r="Z127" s="1">
        <f>IF(E127="East", IF(C127="Decentral",('Connecting shares (%)'!$F$9/100*L127+'Connecting shares (%)'!$G$9/100*N127+'Connecting shares (%)'!$H$9/100*P127)/1000000,0),0)</f>
        <v>0</v>
      </c>
      <c r="AA127" s="61">
        <f>IF(E127="East", IF(C127="Decentral",D127*'Connecting shares (%)'!$M$16*(L127+N127+P127)/(F127+H127+J127+L127+N127+P127),0),0)</f>
        <v>0</v>
      </c>
      <c r="AB127" s="59">
        <f>IF(E127="West", IF(C127="Central",('Connecting shares (%)'!$F$11/100*F127+'Connecting shares (%)'!$G$11/100*H127+'Connecting shares (%)'!$H$11/100*J127)/1000000,0),0)</f>
        <v>0</v>
      </c>
      <c r="AC127" s="62">
        <f>IF(E127="west", IF(C127="Central",D127*'Connecting shares (%)'!$M$16*(F127+H127+J127)/(F127+H127+J127+L127+N127+P127),0),0)</f>
        <v>0</v>
      </c>
      <c r="AD127" s="59">
        <f>IF(E127="West", IF(C127="Decentral",('Connecting shares (%)'!$F$15/100*F127+'Connecting shares (%)'!$G$15/100*H127+'Connecting shares (%)'!$H$15/100*J127)/1000000,0),0)</f>
        <v>0</v>
      </c>
      <c r="AE127" s="61">
        <f>IF(E127="west", IF(C127="Decentral",D127*'Connecting shares (%)'!$M$16*(F127+H127+J127)/(F127+H127+J127+L127+N127+P127),0),0)</f>
        <v>0</v>
      </c>
      <c r="AF127" s="59">
        <f>IF(E127="West", IF(C127="Central",('Connecting shares (%)'!$F$13/100*L127+'Connecting shares (%)'!$G$13/100*N127+'Connecting shares (%)'!$H$13/100*P127)/1000000,0),0)</f>
        <v>0</v>
      </c>
      <c r="AG127" s="61">
        <f>IF(E127="west", IF(C127="Central",D127*'Connecting shares (%)'!$M$16*(L127+N127+P127)/(F127+H127+J127+L127+N127+P127),0),0)</f>
        <v>0</v>
      </c>
      <c r="AH127" s="1">
        <f>IF(E127="West", IF(C127="Decentral",('Connecting shares (%)'!$F$17/100*L127+'Connecting shares (%)'!$G$17/100*N127+'Connecting shares (%)'!$H$17/100*P127)/1000000,0),0)</f>
        <v>0</v>
      </c>
      <c r="AI127" s="61">
        <f>IF(E127="west", IF(C127="Decentral",D127*'Connecting shares (%)'!$M$16*(L127+N127+P127)/(F127+H127+J127+L127+N127+P127),0),0)</f>
        <v>0</v>
      </c>
      <c r="AK127" s="1">
        <f t="shared" si="8"/>
        <v>0</v>
      </c>
      <c r="AL127" s="1">
        <f t="shared" si="9"/>
        <v>0</v>
      </c>
      <c r="AM127" s="1">
        <f t="shared" si="10"/>
        <v>0.18807978</v>
      </c>
      <c r="AN127" s="1">
        <f t="shared" si="11"/>
        <v>2.5767545769153202</v>
      </c>
      <c r="AO127" s="1">
        <f t="shared" si="12"/>
        <v>0</v>
      </c>
      <c r="AP127" s="1">
        <f t="shared" si="13"/>
        <v>0</v>
      </c>
      <c r="AQ127" s="1">
        <f t="shared" si="14"/>
        <v>0</v>
      </c>
      <c r="AR127" s="1">
        <f t="shared" si="15"/>
        <v>0</v>
      </c>
    </row>
    <row r="128" spans="1:44">
      <c r="A128" s="1">
        <v>127</v>
      </c>
      <c r="B128" s="1" t="s">
        <v>701</v>
      </c>
      <c r="C128" s="1" t="s">
        <v>19</v>
      </c>
      <c r="D128" s="1">
        <v>5.3434948272567E-2</v>
      </c>
      <c r="E128" s="1" t="s">
        <v>21</v>
      </c>
      <c r="F128" s="1">
        <v>51139.94</v>
      </c>
      <c r="G128" s="1">
        <v>3</v>
      </c>
      <c r="H128" s="1">
        <v>0</v>
      </c>
      <c r="I128" s="1">
        <v>0</v>
      </c>
      <c r="J128" s="1">
        <v>0</v>
      </c>
      <c r="K128" s="1">
        <v>0</v>
      </c>
      <c r="L128" s="1">
        <v>0</v>
      </c>
      <c r="M128" s="1">
        <v>0</v>
      </c>
      <c r="N128" s="1">
        <v>0</v>
      </c>
      <c r="O128" s="1">
        <v>0</v>
      </c>
      <c r="P128" s="1">
        <v>0</v>
      </c>
      <c r="Q128" s="1">
        <v>0</v>
      </c>
      <c r="R128" s="1">
        <v>2294.3067872819802</v>
      </c>
      <c r="S128" s="1">
        <v>53434.948272567402</v>
      </c>
      <c r="T128" s="59">
        <f>IF(E128="East", IF(C128="Central",('Connecting shares (%)'!$F$3/100*F128+'Connecting shares (%)'!$G$3/100*H128+'Connecting shares (%)'!$H$3/100*J128)/1000000,0),0)</f>
        <v>0</v>
      </c>
      <c r="U128" s="59">
        <f>IF(E128="East", IF(C128="Central",D128*'Connecting shares (%)'!$M$16*(F128+H128+J128)/(F128+H128+J128+L128+N128+P128),0),0)</f>
        <v>0</v>
      </c>
      <c r="V128" s="59">
        <f>IF(E128="East", IF(C128="Decentral",('Connecting shares (%)'!$F$7/100*F128+'Connecting shares (%)'!$G$7/100*H128+'Connecting shares (%)'!$H$7/100*J128)/1000000,0),0)</f>
        <v>0</v>
      </c>
      <c r="W128" s="61">
        <f>IF(E128="East", IF(C128="Decentral",D128*'Connecting shares (%)'!$M$16*(F128+H128+J128)/(F128+H128+J128+L128+N128+P128),0),0)</f>
        <v>0</v>
      </c>
      <c r="X128" s="59">
        <f>IF(E128="East", IF(C128="Central",('Connecting shares (%)'!$F$5/100*L128+'Connecting shares (%)'!$G$5/100*N128+'Connecting shares (%)'!$H$5/100*P128)/1000000,0),0)</f>
        <v>0</v>
      </c>
      <c r="Y128" s="61">
        <f>IF(E128="East", IF(C128="Central",D128*'Connecting shares (%)'!$M$16*(L128+N128+P128)/(F128+H128+J128+L128+N128+P128),0),0)</f>
        <v>0</v>
      </c>
      <c r="Z128" s="1">
        <f>IF(E128="East", IF(C128="Decentral",('Connecting shares (%)'!$F$9/100*L128+'Connecting shares (%)'!$G$9/100*N128+'Connecting shares (%)'!$H$9/100*P128)/1000000,0),0)</f>
        <v>0</v>
      </c>
      <c r="AA128" s="61">
        <f>IF(E128="East", IF(C128="Decentral",D128*'Connecting shares (%)'!$M$16*(L128+N128+P128)/(F128+H128+J128+L128+N128+P128),0),0)</f>
        <v>0</v>
      </c>
      <c r="AB128" s="59">
        <f>IF(E128="West", IF(C128="Central",('Connecting shares (%)'!$F$11/100*F128+'Connecting shares (%)'!$G$11/100*H128+'Connecting shares (%)'!$H$11/100*J128)/1000000,0),0)</f>
        <v>0</v>
      </c>
      <c r="AC128" s="62">
        <f>IF(E128="west", IF(C128="Central",D128*'Connecting shares (%)'!$M$16*(F128+H128+J128)/(F128+H128+J128+L128+N128+P128),0),0)</f>
        <v>0</v>
      </c>
      <c r="AD128" s="59">
        <f>IF(E128="West", IF(C128="Decentral",('Connecting shares (%)'!$F$15/100*F128+'Connecting shares (%)'!$G$15/100*H128+'Connecting shares (%)'!$H$15/100*J128)/1000000,0),0)</f>
        <v>5.1139940000000002E-2</v>
      </c>
      <c r="AE128" s="61">
        <f>IF(E128="west", IF(C128="Decentral",D128*'Connecting shares (%)'!$M$16*(F128+H128+J128)/(F128+H128+J128+L128+N128+P128),0),0)</f>
        <v>1.0686989654513399</v>
      </c>
      <c r="AF128" s="59">
        <f>IF(E128="West", IF(C128="Central",('Connecting shares (%)'!$F$13/100*L128+'Connecting shares (%)'!$G$13/100*N128+'Connecting shares (%)'!$H$13/100*P128)/1000000,0),0)</f>
        <v>0</v>
      </c>
      <c r="AG128" s="61">
        <f>IF(E128="west", IF(C128="Central",D128*'Connecting shares (%)'!$M$16*(L128+N128+P128)/(F128+H128+J128+L128+N128+P128),0),0)</f>
        <v>0</v>
      </c>
      <c r="AH128" s="1">
        <f>IF(E128="West", IF(C128="Decentral",('Connecting shares (%)'!$F$17/100*L128+'Connecting shares (%)'!$G$17/100*N128+'Connecting shares (%)'!$H$17/100*P128)/1000000,0),0)</f>
        <v>0</v>
      </c>
      <c r="AI128" s="61">
        <f>IF(E128="west", IF(C128="Decentral",D128*'Connecting shares (%)'!$M$16*(L128+N128+P128)/(F128+H128+J128+L128+N128+P128),0),0)</f>
        <v>0</v>
      </c>
      <c r="AK128" s="1">
        <f t="shared" si="8"/>
        <v>0</v>
      </c>
      <c r="AL128" s="1">
        <f t="shared" si="9"/>
        <v>0</v>
      </c>
      <c r="AM128" s="1">
        <f t="shared" si="10"/>
        <v>0</v>
      </c>
      <c r="AN128" s="1">
        <f t="shared" si="11"/>
        <v>0</v>
      </c>
      <c r="AO128" s="1">
        <f t="shared" si="12"/>
        <v>0</v>
      </c>
      <c r="AP128" s="1">
        <f t="shared" si="13"/>
        <v>0</v>
      </c>
      <c r="AQ128" s="1">
        <f t="shared" si="14"/>
        <v>5.1139940000000002E-2</v>
      </c>
      <c r="AR128" s="1">
        <f t="shared" si="15"/>
        <v>1.0686989654513399</v>
      </c>
    </row>
    <row r="129" spans="1:44">
      <c r="A129" s="1">
        <v>128</v>
      </c>
      <c r="B129" s="1" t="s">
        <v>439</v>
      </c>
      <c r="C129" s="1" t="s">
        <v>20</v>
      </c>
      <c r="D129" s="1">
        <v>0.15615875797081799</v>
      </c>
      <c r="E129" s="1" t="s">
        <v>21</v>
      </c>
      <c r="F129" s="1">
        <v>112714.75</v>
      </c>
      <c r="G129" s="1">
        <v>6</v>
      </c>
      <c r="H129" s="1">
        <v>0</v>
      </c>
      <c r="I129" s="1">
        <v>0</v>
      </c>
      <c r="J129" s="1">
        <v>0</v>
      </c>
      <c r="K129" s="1">
        <v>0</v>
      </c>
      <c r="L129" s="1">
        <v>0</v>
      </c>
      <c r="M129" s="1">
        <v>0</v>
      </c>
      <c r="N129" s="1">
        <v>0</v>
      </c>
      <c r="O129" s="1">
        <v>0</v>
      </c>
      <c r="P129" s="1">
        <v>0</v>
      </c>
      <c r="Q129" s="1">
        <v>0</v>
      </c>
      <c r="R129" s="1">
        <v>5850.0763571159496</v>
      </c>
      <c r="S129" s="1">
        <v>156158.757970818</v>
      </c>
      <c r="T129" s="59">
        <f>IF(E129="East", IF(C129="Central",('Connecting shares (%)'!$F$3/100*F129+'Connecting shares (%)'!$G$3/100*H129+'Connecting shares (%)'!$H$3/100*J129)/1000000,0),0)</f>
        <v>0</v>
      </c>
      <c r="U129" s="59">
        <f>IF(E129="East", IF(C129="Central",D129*'Connecting shares (%)'!$M$16*(F129+H129+J129)/(F129+H129+J129+L129+N129+P129),0),0)</f>
        <v>0</v>
      </c>
      <c r="V129" s="59">
        <f>IF(E129="East", IF(C129="Decentral",('Connecting shares (%)'!$F$7/100*F129+'Connecting shares (%)'!$G$7/100*H129+'Connecting shares (%)'!$H$7/100*J129)/1000000,0),0)</f>
        <v>0</v>
      </c>
      <c r="W129" s="61">
        <f>IF(E129="East", IF(C129="Decentral",D129*'Connecting shares (%)'!$M$16*(F129+H129+J129)/(F129+H129+J129+L129+N129+P129),0),0)</f>
        <v>0</v>
      </c>
      <c r="X129" s="59">
        <f>IF(E129="East", IF(C129="Central",('Connecting shares (%)'!$F$5/100*L129+'Connecting shares (%)'!$G$5/100*N129+'Connecting shares (%)'!$H$5/100*P129)/1000000,0),0)</f>
        <v>0</v>
      </c>
      <c r="Y129" s="61">
        <f>IF(E129="East", IF(C129="Central",D129*'Connecting shares (%)'!$M$16*(L129+N129+P129)/(F129+H129+J129+L129+N129+P129),0),0)</f>
        <v>0</v>
      </c>
      <c r="Z129" s="1">
        <f>IF(E129="East", IF(C129="Decentral",('Connecting shares (%)'!$F$9/100*L129+'Connecting shares (%)'!$G$9/100*N129+'Connecting shares (%)'!$H$9/100*P129)/1000000,0),0)</f>
        <v>0</v>
      </c>
      <c r="AA129" s="61">
        <f>IF(E129="East", IF(C129="Decentral",D129*'Connecting shares (%)'!$M$16*(L129+N129+P129)/(F129+H129+J129+L129+N129+P129),0),0)</f>
        <v>0</v>
      </c>
      <c r="AB129" s="59">
        <f>IF(E129="West", IF(C129="Central",('Connecting shares (%)'!$F$11/100*F129+'Connecting shares (%)'!$G$11/100*H129+'Connecting shares (%)'!$H$11/100*J129)/1000000,0),0)</f>
        <v>0.11271475</v>
      </c>
      <c r="AC129" s="62">
        <f>IF(E129="west", IF(C129="Central",D129*'Connecting shares (%)'!$M$16*(F129+H129+J129)/(F129+H129+J129+L129+N129+P129),0),0)</f>
        <v>3.1231751594163599</v>
      </c>
      <c r="AD129" s="59">
        <f>IF(E129="West", IF(C129="Decentral",('Connecting shares (%)'!$F$15/100*F129+'Connecting shares (%)'!$G$15/100*H129+'Connecting shares (%)'!$H$15/100*J129)/1000000,0),0)</f>
        <v>0</v>
      </c>
      <c r="AE129" s="61">
        <f>IF(E129="west", IF(C129="Decentral",D129*'Connecting shares (%)'!$M$16*(F129+H129+J129)/(F129+H129+J129+L129+N129+P129),0),0)</f>
        <v>0</v>
      </c>
      <c r="AF129" s="59">
        <f>IF(E129="West", IF(C129="Central",('Connecting shares (%)'!$F$13/100*L129+'Connecting shares (%)'!$G$13/100*N129+'Connecting shares (%)'!$H$13/100*P129)/1000000,0),0)</f>
        <v>0</v>
      </c>
      <c r="AG129" s="61">
        <f>IF(E129="west", IF(C129="Central",D129*'Connecting shares (%)'!$M$16*(L129+N129+P129)/(F129+H129+J129+L129+N129+P129),0),0)</f>
        <v>0</v>
      </c>
      <c r="AH129" s="1">
        <f>IF(E129="West", IF(C129="Decentral",('Connecting shares (%)'!$F$17/100*L129+'Connecting shares (%)'!$G$17/100*N129+'Connecting shares (%)'!$H$17/100*P129)/1000000,0),0)</f>
        <v>0</v>
      </c>
      <c r="AI129" s="61">
        <f>IF(E129="west", IF(C129="Decentral",D129*'Connecting shares (%)'!$M$16*(L129+N129+P129)/(F129+H129+J129+L129+N129+P129),0),0)</f>
        <v>0</v>
      </c>
      <c r="AK129" s="1">
        <f t="shared" si="8"/>
        <v>0</v>
      </c>
      <c r="AL129" s="1">
        <f t="shared" si="9"/>
        <v>0</v>
      </c>
      <c r="AM129" s="1">
        <f t="shared" si="10"/>
        <v>0</v>
      </c>
      <c r="AN129" s="1">
        <f t="shared" si="11"/>
        <v>0</v>
      </c>
      <c r="AO129" s="1">
        <f t="shared" si="12"/>
        <v>0.11271475</v>
      </c>
      <c r="AP129" s="1">
        <f t="shared" si="13"/>
        <v>3.1231751594163599</v>
      </c>
      <c r="AQ129" s="1">
        <f t="shared" si="14"/>
        <v>0</v>
      </c>
      <c r="AR129" s="1">
        <f t="shared" si="15"/>
        <v>0</v>
      </c>
    </row>
    <row r="130" spans="1:44">
      <c r="A130" s="1">
        <v>129</v>
      </c>
      <c r="B130" s="1" t="s">
        <v>549</v>
      </c>
      <c r="C130" s="1" t="s">
        <v>20</v>
      </c>
      <c r="D130" s="1">
        <v>5.1767880704859E-2</v>
      </c>
      <c r="E130" s="1" t="s">
        <v>21</v>
      </c>
      <c r="F130" s="1">
        <v>135726.72999999899</v>
      </c>
      <c r="G130" s="1">
        <v>5</v>
      </c>
      <c r="H130" s="1">
        <v>0</v>
      </c>
      <c r="I130" s="1">
        <v>0</v>
      </c>
      <c r="J130" s="1">
        <v>0</v>
      </c>
      <c r="K130" s="1">
        <v>0</v>
      </c>
      <c r="L130" s="1">
        <v>0</v>
      </c>
      <c r="M130" s="1">
        <v>0</v>
      </c>
      <c r="N130" s="1">
        <v>0</v>
      </c>
      <c r="O130" s="1">
        <v>0</v>
      </c>
      <c r="P130" s="1">
        <v>0</v>
      </c>
      <c r="Q130" s="1">
        <v>0</v>
      </c>
      <c r="R130" s="1">
        <v>3189.9193903885798</v>
      </c>
      <c r="S130" s="1">
        <v>51767.880704858697</v>
      </c>
      <c r="T130" s="59">
        <f>IF(E130="East", IF(C130="Central",('Connecting shares (%)'!$F$3/100*F130+'Connecting shares (%)'!$G$3/100*H130+'Connecting shares (%)'!$H$3/100*J130)/1000000,0),0)</f>
        <v>0</v>
      </c>
      <c r="U130" s="59">
        <f>IF(E130="East", IF(C130="Central",D130*'Connecting shares (%)'!$M$16*(F130+H130+J130)/(F130+H130+J130+L130+N130+P130),0),0)</f>
        <v>0</v>
      </c>
      <c r="V130" s="59">
        <f>IF(E130="East", IF(C130="Decentral",('Connecting shares (%)'!$F$7/100*F130+'Connecting shares (%)'!$G$7/100*H130+'Connecting shares (%)'!$H$7/100*J130)/1000000,0),0)</f>
        <v>0</v>
      </c>
      <c r="W130" s="61">
        <f>IF(E130="East", IF(C130="Decentral",D130*'Connecting shares (%)'!$M$16*(F130+H130+J130)/(F130+H130+J130+L130+N130+P130),0),0)</f>
        <v>0</v>
      </c>
      <c r="X130" s="59">
        <f>IF(E130="East", IF(C130="Central",('Connecting shares (%)'!$F$5/100*L130+'Connecting shares (%)'!$G$5/100*N130+'Connecting shares (%)'!$H$5/100*P130)/1000000,0),0)</f>
        <v>0</v>
      </c>
      <c r="Y130" s="61">
        <f>IF(E130="East", IF(C130="Central",D130*'Connecting shares (%)'!$M$16*(L130+N130+P130)/(F130+H130+J130+L130+N130+P130),0),0)</f>
        <v>0</v>
      </c>
      <c r="Z130" s="1">
        <f>IF(E130="East", IF(C130="Decentral",('Connecting shares (%)'!$F$9/100*L130+'Connecting shares (%)'!$G$9/100*N130+'Connecting shares (%)'!$H$9/100*P130)/1000000,0),0)</f>
        <v>0</v>
      </c>
      <c r="AA130" s="61">
        <f>IF(E130="East", IF(C130="Decentral",D130*'Connecting shares (%)'!$M$16*(L130+N130+P130)/(F130+H130+J130+L130+N130+P130),0),0)</f>
        <v>0</v>
      </c>
      <c r="AB130" s="59">
        <f>IF(E130="West", IF(C130="Central",('Connecting shares (%)'!$F$11/100*F130+'Connecting shares (%)'!$G$11/100*H130+'Connecting shares (%)'!$H$11/100*J130)/1000000,0),0)</f>
        <v>0.13572672999999899</v>
      </c>
      <c r="AC130" s="62">
        <f>IF(E130="west", IF(C130="Central",D130*'Connecting shares (%)'!$M$16*(F130+H130+J130)/(F130+H130+J130+L130+N130+P130),0),0)</f>
        <v>1.0353576140971801</v>
      </c>
      <c r="AD130" s="59">
        <f>IF(E130="West", IF(C130="Decentral",('Connecting shares (%)'!$F$15/100*F130+'Connecting shares (%)'!$G$15/100*H130+'Connecting shares (%)'!$H$15/100*J130)/1000000,0),0)</f>
        <v>0</v>
      </c>
      <c r="AE130" s="61">
        <f>IF(E130="west", IF(C130="Decentral",D130*'Connecting shares (%)'!$M$16*(F130+H130+J130)/(F130+H130+J130+L130+N130+P130),0),0)</f>
        <v>0</v>
      </c>
      <c r="AF130" s="59">
        <f>IF(E130="West", IF(C130="Central",('Connecting shares (%)'!$F$13/100*L130+'Connecting shares (%)'!$G$13/100*N130+'Connecting shares (%)'!$H$13/100*P130)/1000000,0),0)</f>
        <v>0</v>
      </c>
      <c r="AG130" s="61">
        <f>IF(E130="west", IF(C130="Central",D130*'Connecting shares (%)'!$M$16*(L130+N130+P130)/(F130+H130+J130+L130+N130+P130),0),0)</f>
        <v>0</v>
      </c>
      <c r="AH130" s="1">
        <f>IF(E130="West", IF(C130="Decentral",('Connecting shares (%)'!$F$17/100*L130+'Connecting shares (%)'!$G$17/100*N130+'Connecting shares (%)'!$H$17/100*P130)/1000000,0),0)</f>
        <v>0</v>
      </c>
      <c r="AI130" s="61">
        <f>IF(E130="west", IF(C130="Decentral",D130*'Connecting shares (%)'!$M$16*(L130+N130+P130)/(F130+H130+J130+L130+N130+P130),0),0)</f>
        <v>0</v>
      </c>
      <c r="AK130" s="1">
        <f t="shared" ref="AK130:AK193" si="16">T130+X130</f>
        <v>0</v>
      </c>
      <c r="AL130" s="1">
        <f t="shared" ref="AL130:AL193" si="17">U130+Y130</f>
        <v>0</v>
      </c>
      <c r="AM130" s="1">
        <f t="shared" ref="AM130:AM193" si="18">V130+Z130</f>
        <v>0</v>
      </c>
      <c r="AN130" s="1">
        <f t="shared" ref="AN130:AN193" si="19">W130+AA130</f>
        <v>0</v>
      </c>
      <c r="AO130" s="1">
        <f t="shared" ref="AO130:AO193" si="20">AF130+AB130</f>
        <v>0.13572672999999899</v>
      </c>
      <c r="AP130" s="1">
        <f t="shared" ref="AP130:AP193" si="21">AG130+AC130</f>
        <v>1.0353576140971801</v>
      </c>
      <c r="AQ130" s="1">
        <f t="shared" ref="AQ130:AQ193" si="22">AH130+AD130</f>
        <v>0</v>
      </c>
      <c r="AR130" s="1">
        <f t="shared" ref="AR130:AR193" si="23">AI130+AE130</f>
        <v>0</v>
      </c>
    </row>
    <row r="131" spans="1:44">
      <c r="A131" s="1">
        <v>130</v>
      </c>
      <c r="B131" s="1" t="s">
        <v>145</v>
      </c>
      <c r="C131" s="1" t="s">
        <v>19</v>
      </c>
      <c r="D131" s="1">
        <v>4.1442170353836003E-2</v>
      </c>
      <c r="E131" s="1" t="s">
        <v>22</v>
      </c>
      <c r="F131" s="1">
        <v>59375.799999999901</v>
      </c>
      <c r="G131" s="1">
        <v>6</v>
      </c>
      <c r="H131" s="1">
        <v>0</v>
      </c>
      <c r="I131" s="1">
        <v>0</v>
      </c>
      <c r="J131" s="1">
        <v>0</v>
      </c>
      <c r="K131" s="1">
        <v>0</v>
      </c>
      <c r="L131" s="1">
        <v>0</v>
      </c>
      <c r="M131" s="1">
        <v>0</v>
      </c>
      <c r="N131" s="1">
        <v>0</v>
      </c>
      <c r="O131" s="1">
        <v>0</v>
      </c>
      <c r="P131" s="1">
        <v>0</v>
      </c>
      <c r="Q131" s="1">
        <v>0</v>
      </c>
      <c r="R131" s="1">
        <v>3466.68546096104</v>
      </c>
      <c r="S131" s="1">
        <v>41442.170353836402</v>
      </c>
      <c r="T131" s="59">
        <f>IF(E131="East", IF(C131="Central",('Connecting shares (%)'!$F$3/100*F131+'Connecting shares (%)'!$G$3/100*H131+'Connecting shares (%)'!$H$3/100*J131)/1000000,0),0)</f>
        <v>0</v>
      </c>
      <c r="U131" s="59">
        <f>IF(E131="East", IF(C131="Central",D131*'Connecting shares (%)'!$M$16*(F131+H131+J131)/(F131+H131+J131+L131+N131+P131),0),0)</f>
        <v>0</v>
      </c>
      <c r="V131" s="59">
        <f>IF(E131="East", IF(C131="Decentral",('Connecting shares (%)'!$F$7/100*F131+'Connecting shares (%)'!$G$7/100*H131+'Connecting shares (%)'!$H$7/100*J131)/1000000,0),0)</f>
        <v>5.9375799999999902E-2</v>
      </c>
      <c r="W131" s="61">
        <f>IF(E131="East", IF(C131="Decentral",D131*'Connecting shares (%)'!$M$16*(F131+H131+J131)/(F131+H131+J131+L131+N131+P131),0),0)</f>
        <v>0.82884340707672011</v>
      </c>
      <c r="X131" s="59">
        <f>IF(E131="East", IF(C131="Central",('Connecting shares (%)'!$F$5/100*L131+'Connecting shares (%)'!$G$5/100*N131+'Connecting shares (%)'!$H$5/100*P131)/1000000,0),0)</f>
        <v>0</v>
      </c>
      <c r="Y131" s="61">
        <f>IF(E131="East", IF(C131="Central",D131*'Connecting shares (%)'!$M$16*(L131+N131+P131)/(F131+H131+J131+L131+N131+P131),0),0)</f>
        <v>0</v>
      </c>
      <c r="Z131" s="1">
        <f>IF(E131="East", IF(C131="Decentral",('Connecting shares (%)'!$F$9/100*L131+'Connecting shares (%)'!$G$9/100*N131+'Connecting shares (%)'!$H$9/100*P131)/1000000,0),0)</f>
        <v>0</v>
      </c>
      <c r="AA131" s="61">
        <f>IF(E131="East", IF(C131="Decentral",D131*'Connecting shares (%)'!$M$16*(L131+N131+P131)/(F131+H131+J131+L131+N131+P131),0),0)</f>
        <v>0</v>
      </c>
      <c r="AB131" s="59">
        <f>IF(E131="West", IF(C131="Central",('Connecting shares (%)'!$F$11/100*F131+'Connecting shares (%)'!$G$11/100*H131+'Connecting shares (%)'!$H$11/100*J131)/1000000,0),0)</f>
        <v>0</v>
      </c>
      <c r="AC131" s="62">
        <f>IF(E131="west", IF(C131="Central",D131*'Connecting shares (%)'!$M$16*(F131+H131+J131)/(F131+H131+J131+L131+N131+P131),0),0)</f>
        <v>0</v>
      </c>
      <c r="AD131" s="59">
        <f>IF(E131="West", IF(C131="Decentral",('Connecting shares (%)'!$F$15/100*F131+'Connecting shares (%)'!$G$15/100*H131+'Connecting shares (%)'!$H$15/100*J131)/1000000,0),0)</f>
        <v>0</v>
      </c>
      <c r="AE131" s="61">
        <f>IF(E131="west", IF(C131="Decentral",D131*'Connecting shares (%)'!$M$16*(F131+H131+J131)/(F131+H131+J131+L131+N131+P131),0),0)</f>
        <v>0</v>
      </c>
      <c r="AF131" s="59">
        <f>IF(E131="West", IF(C131="Central",('Connecting shares (%)'!$F$13/100*L131+'Connecting shares (%)'!$G$13/100*N131+'Connecting shares (%)'!$H$13/100*P131)/1000000,0),0)</f>
        <v>0</v>
      </c>
      <c r="AG131" s="61">
        <f>IF(E131="west", IF(C131="Central",D131*'Connecting shares (%)'!$M$16*(L131+N131+P131)/(F131+H131+J131+L131+N131+P131),0),0)</f>
        <v>0</v>
      </c>
      <c r="AH131" s="1">
        <f>IF(E131="West", IF(C131="Decentral",('Connecting shares (%)'!$F$17/100*L131+'Connecting shares (%)'!$G$17/100*N131+'Connecting shares (%)'!$H$17/100*P131)/1000000,0),0)</f>
        <v>0</v>
      </c>
      <c r="AI131" s="61">
        <f>IF(E131="west", IF(C131="Decentral",D131*'Connecting shares (%)'!$M$16*(L131+N131+P131)/(F131+H131+J131+L131+N131+P131),0),0)</f>
        <v>0</v>
      </c>
      <c r="AK131" s="1">
        <f t="shared" si="16"/>
        <v>0</v>
      </c>
      <c r="AL131" s="1">
        <f t="shared" si="17"/>
        <v>0</v>
      </c>
      <c r="AM131" s="1">
        <f t="shared" si="18"/>
        <v>5.9375799999999902E-2</v>
      </c>
      <c r="AN131" s="1">
        <f t="shared" si="19"/>
        <v>0.82884340707672011</v>
      </c>
      <c r="AO131" s="1">
        <f t="shared" si="20"/>
        <v>0</v>
      </c>
      <c r="AP131" s="1">
        <f t="shared" si="21"/>
        <v>0</v>
      </c>
      <c r="AQ131" s="1">
        <f t="shared" si="22"/>
        <v>0</v>
      </c>
      <c r="AR131" s="1">
        <f t="shared" si="23"/>
        <v>0</v>
      </c>
    </row>
    <row r="132" spans="1:44">
      <c r="A132" s="1">
        <v>131</v>
      </c>
      <c r="B132" s="1" t="s">
        <v>764</v>
      </c>
      <c r="C132" s="1" t="s">
        <v>20</v>
      </c>
      <c r="D132" s="1">
        <v>6.7463000323326E-2</v>
      </c>
      <c r="E132" s="1" t="s">
        <v>21</v>
      </c>
      <c r="F132" s="1">
        <v>102739.069999999</v>
      </c>
      <c r="G132" s="1">
        <v>5</v>
      </c>
      <c r="H132" s="1">
        <v>0</v>
      </c>
      <c r="I132" s="1">
        <v>0</v>
      </c>
      <c r="J132" s="1">
        <v>0</v>
      </c>
      <c r="K132" s="1">
        <v>0</v>
      </c>
      <c r="L132" s="1">
        <v>0</v>
      </c>
      <c r="M132" s="1">
        <v>0</v>
      </c>
      <c r="N132" s="1">
        <v>0</v>
      </c>
      <c r="O132" s="1">
        <v>0</v>
      </c>
      <c r="P132" s="1">
        <v>0</v>
      </c>
      <c r="Q132" s="1">
        <v>0</v>
      </c>
      <c r="R132" s="1">
        <v>4133.4267068539002</v>
      </c>
      <c r="S132" s="1">
        <v>67463.000323325905</v>
      </c>
      <c r="T132" s="59">
        <f>IF(E132="East", IF(C132="Central",('Connecting shares (%)'!$F$3/100*F132+'Connecting shares (%)'!$G$3/100*H132+'Connecting shares (%)'!$H$3/100*J132)/1000000,0),0)</f>
        <v>0</v>
      </c>
      <c r="U132" s="59">
        <f>IF(E132="East", IF(C132="Central",D132*'Connecting shares (%)'!$M$16*(F132+H132+J132)/(F132+H132+J132+L132+N132+P132),0),0)</f>
        <v>0</v>
      </c>
      <c r="V132" s="59">
        <f>IF(E132="East", IF(C132="Decentral",('Connecting shares (%)'!$F$7/100*F132+'Connecting shares (%)'!$G$7/100*H132+'Connecting shares (%)'!$H$7/100*J132)/1000000,0),0)</f>
        <v>0</v>
      </c>
      <c r="W132" s="61">
        <f>IF(E132="East", IF(C132="Decentral",D132*'Connecting shares (%)'!$M$16*(F132+H132+J132)/(F132+H132+J132+L132+N132+P132),0),0)</f>
        <v>0</v>
      </c>
      <c r="X132" s="59">
        <f>IF(E132="East", IF(C132="Central",('Connecting shares (%)'!$F$5/100*L132+'Connecting shares (%)'!$G$5/100*N132+'Connecting shares (%)'!$H$5/100*P132)/1000000,0),0)</f>
        <v>0</v>
      </c>
      <c r="Y132" s="61">
        <f>IF(E132="East", IF(C132="Central",D132*'Connecting shares (%)'!$M$16*(L132+N132+P132)/(F132+H132+J132+L132+N132+P132),0),0)</f>
        <v>0</v>
      </c>
      <c r="Z132" s="1">
        <f>IF(E132="East", IF(C132="Decentral",('Connecting shares (%)'!$F$9/100*L132+'Connecting shares (%)'!$G$9/100*N132+'Connecting shares (%)'!$H$9/100*P132)/1000000,0),0)</f>
        <v>0</v>
      </c>
      <c r="AA132" s="61">
        <f>IF(E132="East", IF(C132="Decentral",D132*'Connecting shares (%)'!$M$16*(L132+N132+P132)/(F132+H132+J132+L132+N132+P132),0),0)</f>
        <v>0</v>
      </c>
      <c r="AB132" s="59">
        <f>IF(E132="West", IF(C132="Central",('Connecting shares (%)'!$F$11/100*F132+'Connecting shares (%)'!$G$11/100*H132+'Connecting shares (%)'!$H$11/100*J132)/1000000,0),0)</f>
        <v>0.102739069999999</v>
      </c>
      <c r="AC132" s="62">
        <f>IF(E132="west", IF(C132="Central",D132*'Connecting shares (%)'!$M$16*(F132+H132+J132)/(F132+H132+J132+L132+N132+P132),0),0)</f>
        <v>1.3492600064665199</v>
      </c>
      <c r="AD132" s="59">
        <f>IF(E132="West", IF(C132="Decentral",('Connecting shares (%)'!$F$15/100*F132+'Connecting shares (%)'!$G$15/100*H132+'Connecting shares (%)'!$H$15/100*J132)/1000000,0),0)</f>
        <v>0</v>
      </c>
      <c r="AE132" s="61">
        <f>IF(E132="west", IF(C132="Decentral",D132*'Connecting shares (%)'!$M$16*(F132+H132+J132)/(F132+H132+J132+L132+N132+P132),0),0)</f>
        <v>0</v>
      </c>
      <c r="AF132" s="59">
        <f>IF(E132="West", IF(C132="Central",('Connecting shares (%)'!$F$13/100*L132+'Connecting shares (%)'!$G$13/100*N132+'Connecting shares (%)'!$H$13/100*P132)/1000000,0),0)</f>
        <v>0</v>
      </c>
      <c r="AG132" s="61">
        <f>IF(E132="west", IF(C132="Central",D132*'Connecting shares (%)'!$M$16*(L132+N132+P132)/(F132+H132+J132+L132+N132+P132),0),0)</f>
        <v>0</v>
      </c>
      <c r="AH132" s="1">
        <f>IF(E132="West", IF(C132="Decentral",('Connecting shares (%)'!$F$17/100*L132+'Connecting shares (%)'!$G$17/100*N132+'Connecting shares (%)'!$H$17/100*P132)/1000000,0),0)</f>
        <v>0</v>
      </c>
      <c r="AI132" s="61">
        <f>IF(E132="west", IF(C132="Decentral",D132*'Connecting shares (%)'!$M$16*(L132+N132+P132)/(F132+H132+J132+L132+N132+P132),0),0)</f>
        <v>0</v>
      </c>
      <c r="AK132" s="1">
        <f t="shared" si="16"/>
        <v>0</v>
      </c>
      <c r="AL132" s="1">
        <f t="shared" si="17"/>
        <v>0</v>
      </c>
      <c r="AM132" s="1">
        <f t="shared" si="18"/>
        <v>0</v>
      </c>
      <c r="AN132" s="1">
        <f t="shared" si="19"/>
        <v>0</v>
      </c>
      <c r="AO132" s="1">
        <f t="shared" si="20"/>
        <v>0.102739069999999</v>
      </c>
      <c r="AP132" s="1">
        <f t="shared" si="21"/>
        <v>1.3492600064665199</v>
      </c>
      <c r="AQ132" s="1">
        <f t="shared" si="22"/>
        <v>0</v>
      </c>
      <c r="AR132" s="1">
        <f t="shared" si="23"/>
        <v>0</v>
      </c>
    </row>
    <row r="133" spans="1:44">
      <c r="A133" s="1">
        <v>132</v>
      </c>
      <c r="B133" s="1" t="s">
        <v>720</v>
      </c>
      <c r="C133" s="1" t="s">
        <v>20</v>
      </c>
      <c r="D133" s="1">
        <v>7.0888659360075004E-2</v>
      </c>
      <c r="E133" s="1" t="s">
        <v>21</v>
      </c>
      <c r="F133" s="1">
        <v>129348.939999999</v>
      </c>
      <c r="G133" s="1">
        <v>6</v>
      </c>
      <c r="H133" s="1">
        <v>0</v>
      </c>
      <c r="I133" s="1">
        <v>0</v>
      </c>
      <c r="J133" s="1">
        <v>0</v>
      </c>
      <c r="K133" s="1">
        <v>0</v>
      </c>
      <c r="L133" s="1">
        <v>0</v>
      </c>
      <c r="M133" s="1">
        <v>0</v>
      </c>
      <c r="N133" s="1">
        <v>0</v>
      </c>
      <c r="O133" s="1">
        <v>0</v>
      </c>
      <c r="P133" s="1">
        <v>0</v>
      </c>
      <c r="Q133" s="1">
        <v>0</v>
      </c>
      <c r="R133" s="1">
        <v>6540.2483703613198</v>
      </c>
      <c r="S133" s="1">
        <v>70888.659360074496</v>
      </c>
      <c r="T133" s="59">
        <f>IF(E133="East", IF(C133="Central",('Connecting shares (%)'!$F$3/100*F133+'Connecting shares (%)'!$G$3/100*H133+'Connecting shares (%)'!$H$3/100*J133)/1000000,0),0)</f>
        <v>0</v>
      </c>
      <c r="U133" s="59">
        <f>IF(E133="East", IF(C133="Central",D133*'Connecting shares (%)'!$M$16*(F133+H133+J133)/(F133+H133+J133+L133+N133+P133),0),0)</f>
        <v>0</v>
      </c>
      <c r="V133" s="59">
        <f>IF(E133="East", IF(C133="Decentral",('Connecting shares (%)'!$F$7/100*F133+'Connecting shares (%)'!$G$7/100*H133+'Connecting shares (%)'!$H$7/100*J133)/1000000,0),0)</f>
        <v>0</v>
      </c>
      <c r="W133" s="61">
        <f>IF(E133="East", IF(C133="Decentral",D133*'Connecting shares (%)'!$M$16*(F133+H133+J133)/(F133+H133+J133+L133+N133+P133),0),0)</f>
        <v>0</v>
      </c>
      <c r="X133" s="59">
        <f>IF(E133="East", IF(C133="Central",('Connecting shares (%)'!$F$5/100*L133+'Connecting shares (%)'!$G$5/100*N133+'Connecting shares (%)'!$H$5/100*P133)/1000000,0),0)</f>
        <v>0</v>
      </c>
      <c r="Y133" s="61">
        <f>IF(E133="East", IF(C133="Central",D133*'Connecting shares (%)'!$M$16*(L133+N133+P133)/(F133+H133+J133+L133+N133+P133),0),0)</f>
        <v>0</v>
      </c>
      <c r="Z133" s="1">
        <f>IF(E133="East", IF(C133="Decentral",('Connecting shares (%)'!$F$9/100*L133+'Connecting shares (%)'!$G$9/100*N133+'Connecting shares (%)'!$H$9/100*P133)/1000000,0),0)</f>
        <v>0</v>
      </c>
      <c r="AA133" s="61">
        <f>IF(E133="East", IF(C133="Decentral",D133*'Connecting shares (%)'!$M$16*(L133+N133+P133)/(F133+H133+J133+L133+N133+P133),0),0)</f>
        <v>0</v>
      </c>
      <c r="AB133" s="59">
        <f>IF(E133="West", IF(C133="Central",('Connecting shares (%)'!$F$11/100*F133+'Connecting shares (%)'!$G$11/100*H133+'Connecting shares (%)'!$H$11/100*J133)/1000000,0),0)</f>
        <v>0.129348939999999</v>
      </c>
      <c r="AC133" s="62">
        <f>IF(E133="west", IF(C133="Central",D133*'Connecting shares (%)'!$M$16*(F133+H133+J133)/(F133+H133+J133+L133+N133+P133),0),0)</f>
        <v>1.4177731872015</v>
      </c>
      <c r="AD133" s="59">
        <f>IF(E133="West", IF(C133="Decentral",('Connecting shares (%)'!$F$15/100*F133+'Connecting shares (%)'!$G$15/100*H133+'Connecting shares (%)'!$H$15/100*J133)/1000000,0),0)</f>
        <v>0</v>
      </c>
      <c r="AE133" s="61">
        <f>IF(E133="west", IF(C133="Decentral",D133*'Connecting shares (%)'!$M$16*(F133+H133+J133)/(F133+H133+J133+L133+N133+P133),0),0)</f>
        <v>0</v>
      </c>
      <c r="AF133" s="59">
        <f>IF(E133="West", IF(C133="Central",('Connecting shares (%)'!$F$13/100*L133+'Connecting shares (%)'!$G$13/100*N133+'Connecting shares (%)'!$H$13/100*P133)/1000000,0),0)</f>
        <v>0</v>
      </c>
      <c r="AG133" s="61">
        <f>IF(E133="west", IF(C133="Central",D133*'Connecting shares (%)'!$M$16*(L133+N133+P133)/(F133+H133+J133+L133+N133+P133),0),0)</f>
        <v>0</v>
      </c>
      <c r="AH133" s="1">
        <f>IF(E133="West", IF(C133="Decentral",('Connecting shares (%)'!$F$17/100*L133+'Connecting shares (%)'!$G$17/100*N133+'Connecting shares (%)'!$H$17/100*P133)/1000000,0),0)</f>
        <v>0</v>
      </c>
      <c r="AI133" s="61">
        <f>IF(E133="west", IF(C133="Decentral",D133*'Connecting shares (%)'!$M$16*(L133+N133+P133)/(F133+H133+J133+L133+N133+P133),0),0)</f>
        <v>0</v>
      </c>
      <c r="AK133" s="1">
        <f t="shared" si="16"/>
        <v>0</v>
      </c>
      <c r="AL133" s="1">
        <f t="shared" si="17"/>
        <v>0</v>
      </c>
      <c r="AM133" s="1">
        <f t="shared" si="18"/>
        <v>0</v>
      </c>
      <c r="AN133" s="1">
        <f t="shared" si="19"/>
        <v>0</v>
      </c>
      <c r="AO133" s="1">
        <f t="shared" si="20"/>
        <v>0.129348939999999</v>
      </c>
      <c r="AP133" s="1">
        <f t="shared" si="21"/>
        <v>1.4177731872015</v>
      </c>
      <c r="AQ133" s="1">
        <f t="shared" si="22"/>
        <v>0</v>
      </c>
      <c r="AR133" s="1">
        <f t="shared" si="23"/>
        <v>0</v>
      </c>
    </row>
    <row r="134" spans="1:44">
      <c r="A134" s="1">
        <v>133</v>
      </c>
      <c r="B134" s="1" t="s">
        <v>195</v>
      </c>
      <c r="C134" s="1" t="s">
        <v>19</v>
      </c>
      <c r="D134" s="1">
        <v>6.2461610429432997E-2</v>
      </c>
      <c r="E134" s="1" t="s">
        <v>21</v>
      </c>
      <c r="F134" s="1">
        <v>60824.68</v>
      </c>
      <c r="G134" s="1">
        <v>3</v>
      </c>
      <c r="H134" s="1">
        <v>0</v>
      </c>
      <c r="I134" s="1">
        <v>0</v>
      </c>
      <c r="J134" s="1">
        <v>0</v>
      </c>
      <c r="K134" s="1">
        <v>0</v>
      </c>
      <c r="L134" s="1">
        <v>0</v>
      </c>
      <c r="M134" s="1">
        <v>0</v>
      </c>
      <c r="N134" s="1">
        <v>0</v>
      </c>
      <c r="O134" s="1">
        <v>0</v>
      </c>
      <c r="P134" s="1">
        <v>0</v>
      </c>
      <c r="Q134" s="1">
        <v>0</v>
      </c>
      <c r="R134" s="1">
        <v>4155.3508318725599</v>
      </c>
      <c r="S134" s="1">
        <v>62461.6104294334</v>
      </c>
      <c r="T134" s="59">
        <f>IF(E134="East", IF(C134="Central",('Connecting shares (%)'!$F$3/100*F134+'Connecting shares (%)'!$G$3/100*H134+'Connecting shares (%)'!$H$3/100*J134)/1000000,0),0)</f>
        <v>0</v>
      </c>
      <c r="U134" s="59">
        <f>IF(E134="East", IF(C134="Central",D134*'Connecting shares (%)'!$M$16*(F134+H134+J134)/(F134+H134+J134+L134+N134+P134),0),0)</f>
        <v>0</v>
      </c>
      <c r="V134" s="59">
        <f>IF(E134="East", IF(C134="Decentral",('Connecting shares (%)'!$F$7/100*F134+'Connecting shares (%)'!$G$7/100*H134+'Connecting shares (%)'!$H$7/100*J134)/1000000,0),0)</f>
        <v>0</v>
      </c>
      <c r="W134" s="61">
        <f>IF(E134="East", IF(C134="Decentral",D134*'Connecting shares (%)'!$M$16*(F134+H134+J134)/(F134+H134+J134+L134+N134+P134),0),0)</f>
        <v>0</v>
      </c>
      <c r="X134" s="59">
        <f>IF(E134="East", IF(C134="Central",('Connecting shares (%)'!$F$5/100*L134+'Connecting shares (%)'!$G$5/100*N134+'Connecting shares (%)'!$H$5/100*P134)/1000000,0),0)</f>
        <v>0</v>
      </c>
      <c r="Y134" s="61">
        <f>IF(E134="East", IF(C134="Central",D134*'Connecting shares (%)'!$M$16*(L134+N134+P134)/(F134+H134+J134+L134+N134+P134),0),0)</f>
        <v>0</v>
      </c>
      <c r="Z134" s="1">
        <f>IF(E134="East", IF(C134="Decentral",('Connecting shares (%)'!$F$9/100*L134+'Connecting shares (%)'!$G$9/100*N134+'Connecting shares (%)'!$H$9/100*P134)/1000000,0),0)</f>
        <v>0</v>
      </c>
      <c r="AA134" s="61">
        <f>IF(E134="East", IF(C134="Decentral",D134*'Connecting shares (%)'!$M$16*(L134+N134+P134)/(F134+H134+J134+L134+N134+P134),0),0)</f>
        <v>0</v>
      </c>
      <c r="AB134" s="59">
        <f>IF(E134="West", IF(C134="Central",('Connecting shares (%)'!$F$11/100*F134+'Connecting shares (%)'!$G$11/100*H134+'Connecting shares (%)'!$H$11/100*J134)/1000000,0),0)</f>
        <v>0</v>
      </c>
      <c r="AC134" s="62">
        <f>IF(E134="west", IF(C134="Central",D134*'Connecting shares (%)'!$M$16*(F134+H134+J134)/(F134+H134+J134+L134+N134+P134),0),0)</f>
        <v>0</v>
      </c>
      <c r="AD134" s="59">
        <f>IF(E134="West", IF(C134="Decentral",('Connecting shares (%)'!$F$15/100*F134+'Connecting shares (%)'!$G$15/100*H134+'Connecting shares (%)'!$H$15/100*J134)/1000000,0),0)</f>
        <v>6.0824679999999999E-2</v>
      </c>
      <c r="AE134" s="61">
        <f>IF(E134="west", IF(C134="Decentral",D134*'Connecting shares (%)'!$M$16*(F134+H134+J134)/(F134+H134+J134+L134+N134+P134),0),0)</f>
        <v>1.24923220858866</v>
      </c>
      <c r="AF134" s="59">
        <f>IF(E134="West", IF(C134="Central",('Connecting shares (%)'!$F$13/100*L134+'Connecting shares (%)'!$G$13/100*N134+'Connecting shares (%)'!$H$13/100*P134)/1000000,0),0)</f>
        <v>0</v>
      </c>
      <c r="AG134" s="61">
        <f>IF(E134="west", IF(C134="Central",D134*'Connecting shares (%)'!$M$16*(L134+N134+P134)/(F134+H134+J134+L134+N134+P134),0),0)</f>
        <v>0</v>
      </c>
      <c r="AH134" s="1">
        <f>IF(E134="West", IF(C134="Decentral",('Connecting shares (%)'!$F$17/100*L134+'Connecting shares (%)'!$G$17/100*N134+'Connecting shares (%)'!$H$17/100*P134)/1000000,0),0)</f>
        <v>0</v>
      </c>
      <c r="AI134" s="61">
        <f>IF(E134="west", IF(C134="Decentral",D134*'Connecting shares (%)'!$M$16*(L134+N134+P134)/(F134+H134+J134+L134+N134+P134),0),0)</f>
        <v>0</v>
      </c>
      <c r="AK134" s="1">
        <f t="shared" si="16"/>
        <v>0</v>
      </c>
      <c r="AL134" s="1">
        <f t="shared" si="17"/>
        <v>0</v>
      </c>
      <c r="AM134" s="1">
        <f t="shared" si="18"/>
        <v>0</v>
      </c>
      <c r="AN134" s="1">
        <f t="shared" si="19"/>
        <v>0</v>
      </c>
      <c r="AO134" s="1">
        <f t="shared" si="20"/>
        <v>0</v>
      </c>
      <c r="AP134" s="1">
        <f t="shared" si="21"/>
        <v>0</v>
      </c>
      <c r="AQ134" s="1">
        <f t="shared" si="22"/>
        <v>6.0824679999999999E-2</v>
      </c>
      <c r="AR134" s="1">
        <f t="shared" si="23"/>
        <v>1.24923220858866</v>
      </c>
    </row>
    <row r="135" spans="1:44">
      <c r="A135" s="1">
        <v>134</v>
      </c>
      <c r="B135" s="1" t="s">
        <v>48</v>
      </c>
      <c r="C135" s="1" t="s">
        <v>19</v>
      </c>
      <c r="D135" s="1">
        <v>0.47280869734980102</v>
      </c>
      <c r="E135" s="1" t="s">
        <v>21</v>
      </c>
      <c r="F135" s="1">
        <v>2588766.14</v>
      </c>
      <c r="G135" s="1">
        <v>180</v>
      </c>
      <c r="H135" s="1">
        <v>0</v>
      </c>
      <c r="I135" s="1">
        <v>0</v>
      </c>
      <c r="J135" s="1">
        <v>0</v>
      </c>
      <c r="K135" s="1">
        <v>0</v>
      </c>
      <c r="L135" s="1">
        <v>165947.9</v>
      </c>
      <c r="M135" s="1">
        <v>17</v>
      </c>
      <c r="N135" s="1">
        <v>0</v>
      </c>
      <c r="O135" s="1">
        <v>0</v>
      </c>
      <c r="P135" s="1">
        <v>0</v>
      </c>
      <c r="Q135" s="1">
        <v>0</v>
      </c>
      <c r="R135" s="1">
        <v>5824.8742100184299</v>
      </c>
      <c r="S135" s="1">
        <v>472808.69734979997</v>
      </c>
      <c r="T135" s="59">
        <f>IF(E135="East", IF(C135="Central",('Connecting shares (%)'!$F$3/100*F135+'Connecting shares (%)'!$G$3/100*H135+'Connecting shares (%)'!$H$3/100*J135)/1000000,0),0)</f>
        <v>0</v>
      </c>
      <c r="U135" s="59">
        <f>IF(E135="East", IF(C135="Central",D135*'Connecting shares (%)'!$M$16*(F135+H135+J135)/(F135+H135+J135+L135+N135+P135),0),0)</f>
        <v>0</v>
      </c>
      <c r="V135" s="59">
        <f>IF(E135="East", IF(C135="Decentral",('Connecting shares (%)'!$F$7/100*F135+'Connecting shares (%)'!$G$7/100*H135+'Connecting shares (%)'!$H$7/100*J135)/1000000,0),0)</f>
        <v>0</v>
      </c>
      <c r="W135" s="61">
        <f>IF(E135="East", IF(C135="Decentral",D135*'Connecting shares (%)'!$M$16*(F135+H135+J135)/(F135+H135+J135+L135+N135+P135),0),0)</f>
        <v>0</v>
      </c>
      <c r="X135" s="59">
        <f>IF(E135="East", IF(C135="Central",('Connecting shares (%)'!$F$5/100*L135+'Connecting shares (%)'!$G$5/100*N135+'Connecting shares (%)'!$H$5/100*P135)/1000000,0),0)</f>
        <v>0</v>
      </c>
      <c r="Y135" s="61">
        <f>IF(E135="East", IF(C135="Central",D135*'Connecting shares (%)'!$M$16*(L135+N135+P135)/(F135+H135+J135+L135+N135+P135),0),0)</f>
        <v>0</v>
      </c>
      <c r="Z135" s="1">
        <f>IF(E135="East", IF(C135="Decentral",('Connecting shares (%)'!$F$9/100*L135+'Connecting shares (%)'!$G$9/100*N135+'Connecting shares (%)'!$H$9/100*P135)/1000000,0),0)</f>
        <v>0</v>
      </c>
      <c r="AA135" s="61">
        <f>IF(E135="East", IF(C135="Decentral",D135*'Connecting shares (%)'!$M$16*(L135+N135+P135)/(F135+H135+J135+L135+N135+P135),0),0)</f>
        <v>0</v>
      </c>
      <c r="AB135" s="59">
        <f>IF(E135="West", IF(C135="Central",('Connecting shares (%)'!$F$11/100*F135+'Connecting shares (%)'!$G$11/100*H135+'Connecting shares (%)'!$H$11/100*J135)/1000000,0),0)</f>
        <v>0</v>
      </c>
      <c r="AC135" s="62">
        <f>IF(E135="west", IF(C135="Central",D135*'Connecting shares (%)'!$M$16*(F135+H135+J135)/(F135+H135+J135+L135+N135+P135),0),0)</f>
        <v>0</v>
      </c>
      <c r="AD135" s="59">
        <f>IF(E135="West", IF(C135="Decentral",('Connecting shares (%)'!$F$15/100*F135+'Connecting shares (%)'!$G$15/100*H135+'Connecting shares (%)'!$H$15/100*J135)/1000000,0),0)</f>
        <v>2.5887661400000002</v>
      </c>
      <c r="AE135" s="61">
        <f>IF(E135="west", IF(C135="Decentral",D135*'Connecting shares (%)'!$M$16*(F135+H135+J135)/(F135+H135+J135+L135+N135+P135),0),0)</f>
        <v>8.8865205507623042</v>
      </c>
      <c r="AF135" s="59">
        <f>IF(E135="West", IF(C135="Central",('Connecting shares (%)'!$F$13/100*L135+'Connecting shares (%)'!$G$13/100*N135+'Connecting shares (%)'!$H$13/100*P135)/1000000,0),0)</f>
        <v>0</v>
      </c>
      <c r="AG135" s="61">
        <f>IF(E135="west", IF(C135="Central",D135*'Connecting shares (%)'!$M$16*(L135+N135+P135)/(F135+H135+J135+L135+N135+P135),0),0)</f>
        <v>0</v>
      </c>
      <c r="AH135" s="1">
        <f>IF(E135="West", IF(C135="Decentral",('Connecting shares (%)'!$F$17/100*L135+'Connecting shares (%)'!$G$17/100*N135+'Connecting shares (%)'!$H$17/100*P135)/1000000,0),0)</f>
        <v>0.16594789999999998</v>
      </c>
      <c r="AI135" s="61">
        <f>IF(E135="west", IF(C135="Decentral",D135*'Connecting shares (%)'!$M$16*(L135+N135+P135)/(F135+H135+J135+L135+N135+P135),0),0)</f>
        <v>0.56965339623371603</v>
      </c>
      <c r="AK135" s="1">
        <f t="shared" si="16"/>
        <v>0</v>
      </c>
      <c r="AL135" s="1">
        <f t="shared" si="17"/>
        <v>0</v>
      </c>
      <c r="AM135" s="1">
        <f t="shared" si="18"/>
        <v>0</v>
      </c>
      <c r="AN135" s="1">
        <f t="shared" si="19"/>
        <v>0</v>
      </c>
      <c r="AO135" s="1">
        <f t="shared" si="20"/>
        <v>0</v>
      </c>
      <c r="AP135" s="1">
        <f t="shared" si="21"/>
        <v>0</v>
      </c>
      <c r="AQ135" s="1">
        <f t="shared" si="22"/>
        <v>2.7547140400000001</v>
      </c>
      <c r="AR135" s="1">
        <f t="shared" si="23"/>
        <v>9.4561739469960209</v>
      </c>
    </row>
    <row r="136" spans="1:44">
      <c r="A136" s="1">
        <v>135</v>
      </c>
      <c r="B136" s="1" t="s">
        <v>730</v>
      </c>
      <c r="C136" s="1" t="s">
        <v>20</v>
      </c>
      <c r="D136" s="1">
        <v>5.0526215831850997E-2</v>
      </c>
      <c r="E136" s="1" t="s">
        <v>21</v>
      </c>
      <c r="F136" s="1">
        <v>41528.589999999902</v>
      </c>
      <c r="G136" s="1">
        <v>4</v>
      </c>
      <c r="H136" s="1">
        <v>0</v>
      </c>
      <c r="I136" s="1">
        <v>0</v>
      </c>
      <c r="J136" s="1">
        <v>0</v>
      </c>
      <c r="K136" s="1">
        <v>0</v>
      </c>
      <c r="L136" s="1">
        <v>0</v>
      </c>
      <c r="M136" s="1">
        <v>0</v>
      </c>
      <c r="N136" s="1">
        <v>0</v>
      </c>
      <c r="O136" s="1">
        <v>0</v>
      </c>
      <c r="P136" s="1">
        <v>0</v>
      </c>
      <c r="Q136" s="1">
        <v>0</v>
      </c>
      <c r="R136" s="1">
        <v>3614.5114030402901</v>
      </c>
      <c r="S136" s="1">
        <v>50526.215831850903</v>
      </c>
      <c r="T136" s="59">
        <f>IF(E136="East", IF(C136="Central",('Connecting shares (%)'!$F$3/100*F136+'Connecting shares (%)'!$G$3/100*H136+'Connecting shares (%)'!$H$3/100*J136)/1000000,0),0)</f>
        <v>0</v>
      </c>
      <c r="U136" s="59">
        <f>IF(E136="East", IF(C136="Central",D136*'Connecting shares (%)'!$M$16*(F136+H136+J136)/(F136+H136+J136+L136+N136+P136),0),0)</f>
        <v>0</v>
      </c>
      <c r="V136" s="59">
        <f>IF(E136="East", IF(C136="Decentral",('Connecting shares (%)'!$F$7/100*F136+'Connecting shares (%)'!$G$7/100*H136+'Connecting shares (%)'!$H$7/100*J136)/1000000,0),0)</f>
        <v>0</v>
      </c>
      <c r="W136" s="61">
        <f>IF(E136="East", IF(C136="Decentral",D136*'Connecting shares (%)'!$M$16*(F136+H136+J136)/(F136+H136+J136+L136+N136+P136),0),0)</f>
        <v>0</v>
      </c>
      <c r="X136" s="59">
        <f>IF(E136="East", IF(C136="Central",('Connecting shares (%)'!$F$5/100*L136+'Connecting shares (%)'!$G$5/100*N136+'Connecting shares (%)'!$H$5/100*P136)/1000000,0),0)</f>
        <v>0</v>
      </c>
      <c r="Y136" s="61">
        <f>IF(E136="East", IF(C136="Central",D136*'Connecting shares (%)'!$M$16*(L136+N136+P136)/(F136+H136+J136+L136+N136+P136),0),0)</f>
        <v>0</v>
      </c>
      <c r="Z136" s="1">
        <f>IF(E136="East", IF(C136="Decentral",('Connecting shares (%)'!$F$9/100*L136+'Connecting shares (%)'!$G$9/100*N136+'Connecting shares (%)'!$H$9/100*P136)/1000000,0),0)</f>
        <v>0</v>
      </c>
      <c r="AA136" s="61">
        <f>IF(E136="East", IF(C136="Decentral",D136*'Connecting shares (%)'!$M$16*(L136+N136+P136)/(F136+H136+J136+L136+N136+P136),0),0)</f>
        <v>0</v>
      </c>
      <c r="AB136" s="59">
        <f>IF(E136="West", IF(C136="Central",('Connecting shares (%)'!$F$11/100*F136+'Connecting shares (%)'!$G$11/100*H136+'Connecting shares (%)'!$H$11/100*J136)/1000000,0),0)</f>
        <v>4.15285899999999E-2</v>
      </c>
      <c r="AC136" s="62">
        <f>IF(E136="west", IF(C136="Central",D136*'Connecting shares (%)'!$M$16*(F136+H136+J136)/(F136+H136+J136+L136+N136+P136),0),0)</f>
        <v>1.0105243166370199</v>
      </c>
      <c r="AD136" s="59">
        <f>IF(E136="West", IF(C136="Decentral",('Connecting shares (%)'!$F$15/100*F136+'Connecting shares (%)'!$G$15/100*H136+'Connecting shares (%)'!$H$15/100*J136)/1000000,0),0)</f>
        <v>0</v>
      </c>
      <c r="AE136" s="61">
        <f>IF(E136="west", IF(C136="Decentral",D136*'Connecting shares (%)'!$M$16*(F136+H136+J136)/(F136+H136+J136+L136+N136+P136),0),0)</f>
        <v>0</v>
      </c>
      <c r="AF136" s="59">
        <f>IF(E136="West", IF(C136="Central",('Connecting shares (%)'!$F$13/100*L136+'Connecting shares (%)'!$G$13/100*N136+'Connecting shares (%)'!$H$13/100*P136)/1000000,0),0)</f>
        <v>0</v>
      </c>
      <c r="AG136" s="61">
        <f>IF(E136="west", IF(C136="Central",D136*'Connecting shares (%)'!$M$16*(L136+N136+P136)/(F136+H136+J136+L136+N136+P136),0),0)</f>
        <v>0</v>
      </c>
      <c r="AH136" s="1">
        <f>IF(E136="West", IF(C136="Decentral",('Connecting shares (%)'!$F$17/100*L136+'Connecting shares (%)'!$G$17/100*N136+'Connecting shares (%)'!$H$17/100*P136)/1000000,0),0)</f>
        <v>0</v>
      </c>
      <c r="AI136" s="61">
        <f>IF(E136="west", IF(C136="Decentral",D136*'Connecting shares (%)'!$M$16*(L136+N136+P136)/(F136+H136+J136+L136+N136+P136),0),0)</f>
        <v>0</v>
      </c>
      <c r="AK136" s="1">
        <f t="shared" si="16"/>
        <v>0</v>
      </c>
      <c r="AL136" s="1">
        <f t="shared" si="17"/>
        <v>0</v>
      </c>
      <c r="AM136" s="1">
        <f t="shared" si="18"/>
        <v>0</v>
      </c>
      <c r="AN136" s="1">
        <f t="shared" si="19"/>
        <v>0</v>
      </c>
      <c r="AO136" s="1">
        <f t="shared" si="20"/>
        <v>4.15285899999999E-2</v>
      </c>
      <c r="AP136" s="1">
        <f t="shared" si="21"/>
        <v>1.0105243166370199</v>
      </c>
      <c r="AQ136" s="1">
        <f t="shared" si="22"/>
        <v>0</v>
      </c>
      <c r="AR136" s="1">
        <f t="shared" si="23"/>
        <v>0</v>
      </c>
    </row>
    <row r="137" spans="1:44">
      <c r="A137" s="1">
        <v>136</v>
      </c>
      <c r="B137" s="1" t="s">
        <v>303</v>
      </c>
      <c r="C137" s="1" t="s">
        <v>19</v>
      </c>
      <c r="D137" s="1">
        <v>0.90514137689457796</v>
      </c>
      <c r="E137" s="1" t="s">
        <v>21</v>
      </c>
      <c r="F137" s="1">
        <v>94308.22</v>
      </c>
      <c r="G137" s="1">
        <v>5</v>
      </c>
      <c r="H137" s="1">
        <v>0</v>
      </c>
      <c r="I137" s="1">
        <v>0</v>
      </c>
      <c r="J137" s="1">
        <v>0</v>
      </c>
      <c r="K137" s="1">
        <v>0</v>
      </c>
      <c r="L137" s="1">
        <v>0</v>
      </c>
      <c r="M137" s="1">
        <v>0</v>
      </c>
      <c r="N137" s="1">
        <v>0</v>
      </c>
      <c r="O137" s="1">
        <v>0</v>
      </c>
      <c r="P137" s="1">
        <v>0</v>
      </c>
      <c r="Q137" s="1">
        <v>0</v>
      </c>
      <c r="R137" s="1">
        <v>11346.171105396999</v>
      </c>
      <c r="S137" s="1">
        <v>905141.37689457706</v>
      </c>
      <c r="T137" s="59">
        <f>IF(E137="East", IF(C137="Central",('Connecting shares (%)'!$F$3/100*F137+'Connecting shares (%)'!$G$3/100*H137+'Connecting shares (%)'!$H$3/100*J137)/1000000,0),0)</f>
        <v>0</v>
      </c>
      <c r="U137" s="59">
        <f>IF(E137="East", IF(C137="Central",D137*'Connecting shares (%)'!$M$16*(F137+H137+J137)/(F137+H137+J137+L137+N137+P137),0),0)</f>
        <v>0</v>
      </c>
      <c r="V137" s="59">
        <f>IF(E137="East", IF(C137="Decentral",('Connecting shares (%)'!$F$7/100*F137+'Connecting shares (%)'!$G$7/100*H137+'Connecting shares (%)'!$H$7/100*J137)/1000000,0),0)</f>
        <v>0</v>
      </c>
      <c r="W137" s="61">
        <f>IF(E137="East", IF(C137="Decentral",D137*'Connecting shares (%)'!$M$16*(F137+H137+J137)/(F137+H137+J137+L137+N137+P137),0),0)</f>
        <v>0</v>
      </c>
      <c r="X137" s="59">
        <f>IF(E137="East", IF(C137="Central",('Connecting shares (%)'!$F$5/100*L137+'Connecting shares (%)'!$G$5/100*N137+'Connecting shares (%)'!$H$5/100*P137)/1000000,0),0)</f>
        <v>0</v>
      </c>
      <c r="Y137" s="61">
        <f>IF(E137="East", IF(C137="Central",D137*'Connecting shares (%)'!$M$16*(L137+N137+P137)/(F137+H137+J137+L137+N137+P137),0),0)</f>
        <v>0</v>
      </c>
      <c r="Z137" s="1">
        <f>IF(E137="East", IF(C137="Decentral",('Connecting shares (%)'!$F$9/100*L137+'Connecting shares (%)'!$G$9/100*N137+'Connecting shares (%)'!$H$9/100*P137)/1000000,0),0)</f>
        <v>0</v>
      </c>
      <c r="AA137" s="61">
        <f>IF(E137="East", IF(C137="Decentral",D137*'Connecting shares (%)'!$M$16*(L137+N137+P137)/(F137+H137+J137+L137+N137+P137),0),0)</f>
        <v>0</v>
      </c>
      <c r="AB137" s="59">
        <f>IF(E137="West", IF(C137="Central",('Connecting shares (%)'!$F$11/100*F137+'Connecting shares (%)'!$G$11/100*H137+'Connecting shares (%)'!$H$11/100*J137)/1000000,0),0)</f>
        <v>0</v>
      </c>
      <c r="AC137" s="62">
        <f>IF(E137="west", IF(C137="Central",D137*'Connecting shares (%)'!$M$16*(F137+H137+J137)/(F137+H137+J137+L137+N137+P137),0),0)</f>
        <v>0</v>
      </c>
      <c r="AD137" s="59">
        <f>IF(E137="West", IF(C137="Decentral",('Connecting shares (%)'!$F$15/100*F137+'Connecting shares (%)'!$G$15/100*H137+'Connecting shares (%)'!$H$15/100*J137)/1000000,0),0)</f>
        <v>9.4308219999999998E-2</v>
      </c>
      <c r="AE137" s="61">
        <f>IF(E137="west", IF(C137="Decentral",D137*'Connecting shares (%)'!$M$16*(F137+H137+J137)/(F137+H137+J137+L137+N137+P137),0),0)</f>
        <v>18.10282753789156</v>
      </c>
      <c r="AF137" s="59">
        <f>IF(E137="West", IF(C137="Central",('Connecting shares (%)'!$F$13/100*L137+'Connecting shares (%)'!$G$13/100*N137+'Connecting shares (%)'!$H$13/100*P137)/1000000,0),0)</f>
        <v>0</v>
      </c>
      <c r="AG137" s="61">
        <f>IF(E137="west", IF(C137="Central",D137*'Connecting shares (%)'!$M$16*(L137+N137+P137)/(F137+H137+J137+L137+N137+P137),0),0)</f>
        <v>0</v>
      </c>
      <c r="AH137" s="1">
        <f>IF(E137="West", IF(C137="Decentral",('Connecting shares (%)'!$F$17/100*L137+'Connecting shares (%)'!$G$17/100*N137+'Connecting shares (%)'!$H$17/100*P137)/1000000,0),0)</f>
        <v>0</v>
      </c>
      <c r="AI137" s="61">
        <f>IF(E137="west", IF(C137="Decentral",D137*'Connecting shares (%)'!$M$16*(L137+N137+P137)/(F137+H137+J137+L137+N137+P137),0),0)</f>
        <v>0</v>
      </c>
      <c r="AK137" s="1">
        <f t="shared" si="16"/>
        <v>0</v>
      </c>
      <c r="AL137" s="1">
        <f t="shared" si="17"/>
        <v>0</v>
      </c>
      <c r="AM137" s="1">
        <f t="shared" si="18"/>
        <v>0</v>
      </c>
      <c r="AN137" s="1">
        <f t="shared" si="19"/>
        <v>0</v>
      </c>
      <c r="AO137" s="1">
        <f t="shared" si="20"/>
        <v>0</v>
      </c>
      <c r="AP137" s="1">
        <f t="shared" si="21"/>
        <v>0</v>
      </c>
      <c r="AQ137" s="1">
        <f t="shared" si="22"/>
        <v>9.4308219999999998E-2</v>
      </c>
      <c r="AR137" s="1">
        <f t="shared" si="23"/>
        <v>18.10282753789156</v>
      </c>
    </row>
    <row r="138" spans="1:44">
      <c r="A138" s="1">
        <v>137</v>
      </c>
      <c r="B138" s="1" t="s">
        <v>527</v>
      </c>
      <c r="C138" s="1" t="s">
        <v>19</v>
      </c>
      <c r="D138" s="1">
        <v>0.15893183292332999</v>
      </c>
      <c r="E138" s="1" t="s">
        <v>22</v>
      </c>
      <c r="F138" s="1">
        <v>98084.08</v>
      </c>
      <c r="G138" s="1">
        <v>8</v>
      </c>
      <c r="H138" s="1">
        <v>0</v>
      </c>
      <c r="I138" s="1">
        <v>0</v>
      </c>
      <c r="J138" s="1">
        <v>0</v>
      </c>
      <c r="K138" s="1">
        <v>0</v>
      </c>
      <c r="L138" s="1">
        <v>86422.979999999894</v>
      </c>
      <c r="M138" s="1">
        <v>14</v>
      </c>
      <c r="N138" s="1">
        <v>0</v>
      </c>
      <c r="O138" s="1">
        <v>0</v>
      </c>
      <c r="P138" s="1">
        <v>0</v>
      </c>
      <c r="Q138" s="1">
        <v>0</v>
      </c>
      <c r="R138" s="1">
        <v>6899.38818376157</v>
      </c>
      <c r="S138" s="1">
        <v>158931.83292332999</v>
      </c>
      <c r="T138" s="59">
        <f>IF(E138="East", IF(C138="Central",('Connecting shares (%)'!$F$3/100*F138+'Connecting shares (%)'!$G$3/100*H138+'Connecting shares (%)'!$H$3/100*J138)/1000000,0),0)</f>
        <v>0</v>
      </c>
      <c r="U138" s="59">
        <f>IF(E138="East", IF(C138="Central",D138*'Connecting shares (%)'!$M$16*(F138+H138+J138)/(F138+H138+J138+L138+N138+P138),0),0)</f>
        <v>0</v>
      </c>
      <c r="V138" s="59">
        <f>IF(E138="East", IF(C138="Decentral",('Connecting shares (%)'!$F$7/100*F138+'Connecting shares (%)'!$G$7/100*H138+'Connecting shares (%)'!$H$7/100*J138)/1000000,0),0)</f>
        <v>9.8084080000000004E-2</v>
      </c>
      <c r="W138" s="61">
        <f>IF(E138="East", IF(C138="Decentral",D138*'Connecting shares (%)'!$M$16*(F138+H138+J138)/(F138+H138+J138+L138+N138+P138),0),0)</f>
        <v>1.6897654339078996</v>
      </c>
      <c r="X138" s="59">
        <f>IF(E138="East", IF(C138="Central",('Connecting shares (%)'!$F$5/100*L138+'Connecting shares (%)'!$G$5/100*N138+'Connecting shares (%)'!$H$5/100*P138)/1000000,0),0)</f>
        <v>0</v>
      </c>
      <c r="Y138" s="61">
        <f>IF(E138="East", IF(C138="Central",D138*'Connecting shares (%)'!$M$16*(L138+N138+P138)/(F138+H138+J138+L138+N138+P138),0),0)</f>
        <v>0</v>
      </c>
      <c r="Z138" s="1">
        <f>IF(E138="East", IF(C138="Decentral",('Connecting shares (%)'!$F$9/100*L138+'Connecting shares (%)'!$G$9/100*N138+'Connecting shares (%)'!$H$9/100*P138)/1000000,0),0)</f>
        <v>8.6422979999999899E-2</v>
      </c>
      <c r="AA138" s="61">
        <f>IF(E138="East", IF(C138="Decentral",D138*'Connecting shares (%)'!$M$16*(L138+N138+P138)/(F138+H138+J138+L138+N138+P138),0),0)</f>
        <v>1.4888712245587004</v>
      </c>
      <c r="AB138" s="59">
        <f>IF(E138="West", IF(C138="Central",('Connecting shares (%)'!$F$11/100*F138+'Connecting shares (%)'!$G$11/100*H138+'Connecting shares (%)'!$H$11/100*J138)/1000000,0),0)</f>
        <v>0</v>
      </c>
      <c r="AC138" s="62">
        <f>IF(E138="west", IF(C138="Central",D138*'Connecting shares (%)'!$M$16*(F138+H138+J138)/(F138+H138+J138+L138+N138+P138),0),0)</f>
        <v>0</v>
      </c>
      <c r="AD138" s="59">
        <f>IF(E138="West", IF(C138="Decentral",('Connecting shares (%)'!$F$15/100*F138+'Connecting shares (%)'!$G$15/100*H138+'Connecting shares (%)'!$H$15/100*J138)/1000000,0),0)</f>
        <v>0</v>
      </c>
      <c r="AE138" s="61">
        <f>IF(E138="west", IF(C138="Decentral",D138*'Connecting shares (%)'!$M$16*(F138+H138+J138)/(F138+H138+J138+L138+N138+P138),0),0)</f>
        <v>0</v>
      </c>
      <c r="AF138" s="59">
        <f>IF(E138="West", IF(C138="Central",('Connecting shares (%)'!$F$13/100*L138+'Connecting shares (%)'!$G$13/100*N138+'Connecting shares (%)'!$H$13/100*P138)/1000000,0),0)</f>
        <v>0</v>
      </c>
      <c r="AG138" s="61">
        <f>IF(E138="west", IF(C138="Central",D138*'Connecting shares (%)'!$M$16*(L138+N138+P138)/(F138+H138+J138+L138+N138+P138),0),0)</f>
        <v>0</v>
      </c>
      <c r="AH138" s="1">
        <f>IF(E138="West", IF(C138="Decentral",('Connecting shares (%)'!$F$17/100*L138+'Connecting shares (%)'!$G$17/100*N138+'Connecting shares (%)'!$H$17/100*P138)/1000000,0),0)</f>
        <v>0</v>
      </c>
      <c r="AI138" s="61">
        <f>IF(E138="west", IF(C138="Decentral",D138*'Connecting shares (%)'!$M$16*(L138+N138+P138)/(F138+H138+J138+L138+N138+P138),0),0)</f>
        <v>0</v>
      </c>
      <c r="AK138" s="1">
        <f t="shared" si="16"/>
        <v>0</v>
      </c>
      <c r="AL138" s="1">
        <f t="shared" si="17"/>
        <v>0</v>
      </c>
      <c r="AM138" s="1">
        <f t="shared" si="18"/>
        <v>0.18450705999999989</v>
      </c>
      <c r="AN138" s="1">
        <f t="shared" si="19"/>
        <v>3.1786366584665999</v>
      </c>
      <c r="AO138" s="1">
        <f t="shared" si="20"/>
        <v>0</v>
      </c>
      <c r="AP138" s="1">
        <f t="shared" si="21"/>
        <v>0</v>
      </c>
      <c r="AQ138" s="1">
        <f t="shared" si="22"/>
        <v>0</v>
      </c>
      <c r="AR138" s="1">
        <f t="shared" si="23"/>
        <v>0</v>
      </c>
    </row>
    <row r="139" spans="1:44">
      <c r="A139" s="1">
        <v>138</v>
      </c>
      <c r="B139" s="1" t="s">
        <v>571</v>
      </c>
      <c r="C139" s="1" t="s">
        <v>19</v>
      </c>
      <c r="D139" s="1">
        <v>0.14979384434235099</v>
      </c>
      <c r="E139" s="1" t="s">
        <v>21</v>
      </c>
      <c r="F139" s="1">
        <v>240716.489999999</v>
      </c>
      <c r="G139" s="1">
        <v>14</v>
      </c>
      <c r="H139" s="1">
        <v>61965.25</v>
      </c>
      <c r="I139" s="1">
        <v>1</v>
      </c>
      <c r="J139" s="1">
        <v>0</v>
      </c>
      <c r="K139" s="1">
        <v>0</v>
      </c>
      <c r="L139" s="1">
        <v>29836.82</v>
      </c>
      <c r="M139" s="1">
        <v>1</v>
      </c>
      <c r="N139" s="1">
        <v>0</v>
      </c>
      <c r="O139" s="1">
        <v>0</v>
      </c>
      <c r="P139" s="1">
        <v>0</v>
      </c>
      <c r="Q139" s="1">
        <v>0</v>
      </c>
      <c r="R139" s="1">
        <v>6642.5628734183001</v>
      </c>
      <c r="S139" s="1">
        <v>149793.84434235</v>
      </c>
      <c r="T139" s="59">
        <f>IF(E139="East", IF(C139="Central",('Connecting shares (%)'!$F$3/100*F139+'Connecting shares (%)'!$G$3/100*H139+'Connecting shares (%)'!$H$3/100*J139)/1000000,0),0)</f>
        <v>0</v>
      </c>
      <c r="U139" s="59">
        <f>IF(E139="East", IF(C139="Central",D139*'Connecting shares (%)'!$M$16*(F139+H139+J139)/(F139+H139+J139+L139+N139+P139),0),0)</f>
        <v>0</v>
      </c>
      <c r="V139" s="59">
        <f>IF(E139="East", IF(C139="Decentral",('Connecting shares (%)'!$F$7/100*F139+'Connecting shares (%)'!$G$7/100*H139+'Connecting shares (%)'!$H$7/100*J139)/1000000,0),0)</f>
        <v>0</v>
      </c>
      <c r="W139" s="61">
        <f>IF(E139="East", IF(C139="Decentral",D139*'Connecting shares (%)'!$M$16*(F139+H139+J139)/(F139+H139+J139+L139+N139+P139),0),0)</f>
        <v>0</v>
      </c>
      <c r="X139" s="59">
        <f>IF(E139="East", IF(C139="Central",('Connecting shares (%)'!$F$5/100*L139+'Connecting shares (%)'!$G$5/100*N139+'Connecting shares (%)'!$H$5/100*P139)/1000000,0),0)</f>
        <v>0</v>
      </c>
      <c r="Y139" s="61">
        <f>IF(E139="East", IF(C139="Central",D139*'Connecting shares (%)'!$M$16*(L139+N139+P139)/(F139+H139+J139+L139+N139+P139),0),0)</f>
        <v>0</v>
      </c>
      <c r="Z139" s="1">
        <f>IF(E139="East", IF(C139="Decentral",('Connecting shares (%)'!$F$9/100*L139+'Connecting shares (%)'!$G$9/100*N139+'Connecting shares (%)'!$H$9/100*P139)/1000000,0),0)</f>
        <v>0</v>
      </c>
      <c r="AA139" s="61">
        <f>IF(E139="East", IF(C139="Decentral",D139*'Connecting shares (%)'!$M$16*(L139+N139+P139)/(F139+H139+J139+L139+N139+P139),0),0)</f>
        <v>0</v>
      </c>
      <c r="AB139" s="59">
        <f>IF(E139="West", IF(C139="Central",('Connecting shares (%)'!$F$11/100*F139+'Connecting shares (%)'!$G$11/100*H139+'Connecting shares (%)'!$H$11/100*J139)/1000000,0),0)</f>
        <v>0</v>
      </c>
      <c r="AC139" s="62">
        <f>IF(E139="west", IF(C139="Central",D139*'Connecting shares (%)'!$M$16*(F139+H139+J139)/(F139+H139+J139+L139+N139+P139),0),0)</f>
        <v>0</v>
      </c>
      <c r="AD139" s="59">
        <f>IF(E139="West", IF(C139="Decentral",('Connecting shares (%)'!$F$15/100*F139+'Connecting shares (%)'!$G$15/100*H139+'Connecting shares (%)'!$H$15/100*J139)/1000000,0),0)</f>
        <v>0.30268173999999898</v>
      </c>
      <c r="AE139" s="61">
        <f>IF(E139="west", IF(C139="Decentral",D139*'Connecting shares (%)'!$M$16*(F139+H139+J139)/(F139+H139+J139+L139+N139+P139),0),0)</f>
        <v>2.7270574879689087</v>
      </c>
      <c r="AF139" s="59">
        <f>IF(E139="West", IF(C139="Central",('Connecting shares (%)'!$F$13/100*L139+'Connecting shares (%)'!$G$13/100*N139+'Connecting shares (%)'!$H$13/100*P139)/1000000,0),0)</f>
        <v>0</v>
      </c>
      <c r="AG139" s="61">
        <f>IF(E139="west", IF(C139="Central",D139*'Connecting shares (%)'!$M$16*(L139+N139+P139)/(F139+H139+J139+L139+N139+P139),0),0)</f>
        <v>0</v>
      </c>
      <c r="AH139" s="1">
        <f>IF(E139="West", IF(C139="Decentral",('Connecting shares (%)'!$F$17/100*L139+'Connecting shares (%)'!$G$17/100*N139+'Connecting shares (%)'!$H$17/100*P139)/1000000,0),0)</f>
        <v>2.983682E-2</v>
      </c>
      <c r="AI139" s="61">
        <f>IF(E139="west", IF(C139="Decentral",D139*'Connecting shares (%)'!$M$16*(L139+N139+P139)/(F139+H139+J139+L139+N139+P139),0),0)</f>
        <v>0.26881939887811124</v>
      </c>
      <c r="AK139" s="1">
        <f t="shared" si="16"/>
        <v>0</v>
      </c>
      <c r="AL139" s="1">
        <f t="shared" si="17"/>
        <v>0</v>
      </c>
      <c r="AM139" s="1">
        <f t="shared" si="18"/>
        <v>0</v>
      </c>
      <c r="AN139" s="1">
        <f t="shared" si="19"/>
        <v>0</v>
      </c>
      <c r="AO139" s="1">
        <f t="shared" si="20"/>
        <v>0</v>
      </c>
      <c r="AP139" s="1">
        <f t="shared" si="21"/>
        <v>0</v>
      </c>
      <c r="AQ139" s="1">
        <f t="shared" si="22"/>
        <v>0.33251855999999896</v>
      </c>
      <c r="AR139" s="1">
        <f t="shared" si="23"/>
        <v>2.9958768868470198</v>
      </c>
    </row>
    <row r="140" spans="1:44">
      <c r="A140" s="1">
        <v>139</v>
      </c>
      <c r="B140" s="1" t="s">
        <v>120</v>
      </c>
      <c r="C140" s="1" t="s">
        <v>19</v>
      </c>
      <c r="D140" s="1">
        <v>0.184269931126995</v>
      </c>
      <c r="E140" s="1" t="s">
        <v>22</v>
      </c>
      <c r="F140" s="1">
        <v>213741.5</v>
      </c>
      <c r="G140" s="1">
        <v>13</v>
      </c>
      <c r="H140" s="1">
        <v>0</v>
      </c>
      <c r="I140" s="1">
        <v>0</v>
      </c>
      <c r="J140" s="1">
        <v>0</v>
      </c>
      <c r="K140" s="1">
        <v>0</v>
      </c>
      <c r="L140" s="1">
        <v>8655.8199999999906</v>
      </c>
      <c r="M140" s="1">
        <v>2</v>
      </c>
      <c r="N140" s="1">
        <v>0</v>
      </c>
      <c r="O140" s="1">
        <v>0</v>
      </c>
      <c r="P140" s="1">
        <v>0</v>
      </c>
      <c r="Q140" s="1">
        <v>0</v>
      </c>
      <c r="R140" s="1">
        <v>8726.2449635028897</v>
      </c>
      <c r="S140" s="1">
        <v>184269.93112699399</v>
      </c>
      <c r="T140" s="59">
        <f>IF(E140="East", IF(C140="Central",('Connecting shares (%)'!$F$3/100*F140+'Connecting shares (%)'!$G$3/100*H140+'Connecting shares (%)'!$H$3/100*J140)/1000000,0),0)</f>
        <v>0</v>
      </c>
      <c r="U140" s="59">
        <f>IF(E140="East", IF(C140="Central",D140*'Connecting shares (%)'!$M$16*(F140+H140+J140)/(F140+H140+J140+L140+N140+P140),0),0)</f>
        <v>0</v>
      </c>
      <c r="V140" s="59">
        <f>IF(E140="East", IF(C140="Decentral",('Connecting shares (%)'!$F$7/100*F140+'Connecting shares (%)'!$G$7/100*H140+'Connecting shares (%)'!$H$7/100*J140)/1000000,0),0)</f>
        <v>0.2137415</v>
      </c>
      <c r="W140" s="61">
        <f>IF(E140="East", IF(C140="Decentral",D140*'Connecting shares (%)'!$M$16*(F140+H140+J140)/(F140+H140+J140+L140+N140+P140),0),0)</f>
        <v>3.5419609808230246</v>
      </c>
      <c r="X140" s="59">
        <f>IF(E140="East", IF(C140="Central",('Connecting shares (%)'!$F$5/100*L140+'Connecting shares (%)'!$G$5/100*N140+'Connecting shares (%)'!$H$5/100*P140)/1000000,0),0)</f>
        <v>0</v>
      </c>
      <c r="Y140" s="61">
        <f>IF(E140="East", IF(C140="Central",D140*'Connecting shares (%)'!$M$16*(L140+N140+P140)/(F140+H140+J140+L140+N140+P140),0),0)</f>
        <v>0</v>
      </c>
      <c r="Z140" s="1">
        <f>IF(E140="East", IF(C140="Decentral",('Connecting shares (%)'!$F$9/100*L140+'Connecting shares (%)'!$G$9/100*N140+'Connecting shares (%)'!$H$9/100*P140)/1000000,0),0)</f>
        <v>8.6558199999999912E-3</v>
      </c>
      <c r="AA140" s="61">
        <f>IF(E140="East", IF(C140="Decentral",D140*'Connecting shares (%)'!$M$16*(L140+N140+P140)/(F140+H140+J140+L140+N140+P140),0),0)</f>
        <v>0.1434376417168754</v>
      </c>
      <c r="AB140" s="59">
        <f>IF(E140="West", IF(C140="Central",('Connecting shares (%)'!$F$11/100*F140+'Connecting shares (%)'!$G$11/100*H140+'Connecting shares (%)'!$H$11/100*J140)/1000000,0),0)</f>
        <v>0</v>
      </c>
      <c r="AC140" s="62">
        <f>IF(E140="west", IF(C140="Central",D140*'Connecting shares (%)'!$M$16*(F140+H140+J140)/(F140+H140+J140+L140+N140+P140),0),0)</f>
        <v>0</v>
      </c>
      <c r="AD140" s="59">
        <f>IF(E140="West", IF(C140="Decentral",('Connecting shares (%)'!$F$15/100*F140+'Connecting shares (%)'!$G$15/100*H140+'Connecting shares (%)'!$H$15/100*J140)/1000000,0),0)</f>
        <v>0</v>
      </c>
      <c r="AE140" s="61">
        <f>IF(E140="west", IF(C140="Decentral",D140*'Connecting shares (%)'!$M$16*(F140+H140+J140)/(F140+H140+J140+L140+N140+P140),0),0)</f>
        <v>0</v>
      </c>
      <c r="AF140" s="59">
        <f>IF(E140="West", IF(C140="Central",('Connecting shares (%)'!$F$13/100*L140+'Connecting shares (%)'!$G$13/100*N140+'Connecting shares (%)'!$H$13/100*P140)/1000000,0),0)</f>
        <v>0</v>
      </c>
      <c r="AG140" s="61">
        <f>IF(E140="west", IF(C140="Central",D140*'Connecting shares (%)'!$M$16*(L140+N140+P140)/(F140+H140+J140+L140+N140+P140),0),0)</f>
        <v>0</v>
      </c>
      <c r="AH140" s="1">
        <f>IF(E140="West", IF(C140="Decentral",('Connecting shares (%)'!$F$17/100*L140+'Connecting shares (%)'!$G$17/100*N140+'Connecting shares (%)'!$H$17/100*P140)/1000000,0),0)</f>
        <v>0</v>
      </c>
      <c r="AI140" s="61">
        <f>IF(E140="west", IF(C140="Decentral",D140*'Connecting shares (%)'!$M$16*(L140+N140+P140)/(F140+H140+J140+L140+N140+P140),0),0)</f>
        <v>0</v>
      </c>
      <c r="AK140" s="1">
        <f t="shared" si="16"/>
        <v>0</v>
      </c>
      <c r="AL140" s="1">
        <f t="shared" si="17"/>
        <v>0</v>
      </c>
      <c r="AM140" s="1">
        <f t="shared" si="18"/>
        <v>0.22239731999999998</v>
      </c>
      <c r="AN140" s="1">
        <f t="shared" si="19"/>
        <v>3.6853986225398998</v>
      </c>
      <c r="AO140" s="1">
        <f t="shared" si="20"/>
        <v>0</v>
      </c>
      <c r="AP140" s="1">
        <f t="shared" si="21"/>
        <v>0</v>
      </c>
      <c r="AQ140" s="1">
        <f t="shared" si="22"/>
        <v>0</v>
      </c>
      <c r="AR140" s="1">
        <f t="shared" si="23"/>
        <v>0</v>
      </c>
    </row>
    <row r="141" spans="1:44">
      <c r="A141" s="1">
        <v>140</v>
      </c>
      <c r="B141" s="1" t="s">
        <v>613</v>
      </c>
      <c r="C141" s="1" t="s">
        <v>20</v>
      </c>
      <c r="D141" s="1">
        <v>8.3904517382378002E-2</v>
      </c>
      <c r="E141" s="1" t="s">
        <v>22</v>
      </c>
      <c r="F141" s="1">
        <v>55217.2599999999</v>
      </c>
      <c r="G141" s="1">
        <v>4</v>
      </c>
      <c r="H141" s="1">
        <v>0</v>
      </c>
      <c r="I141" s="1">
        <v>0</v>
      </c>
      <c r="J141" s="1">
        <v>0</v>
      </c>
      <c r="K141" s="1">
        <v>0</v>
      </c>
      <c r="L141" s="1">
        <v>0</v>
      </c>
      <c r="M141" s="1">
        <v>0</v>
      </c>
      <c r="N141" s="1">
        <v>0</v>
      </c>
      <c r="O141" s="1">
        <v>0</v>
      </c>
      <c r="P141" s="1">
        <v>0</v>
      </c>
      <c r="Q141" s="1">
        <v>0</v>
      </c>
      <c r="R141" s="1">
        <v>3986.9121045104198</v>
      </c>
      <c r="S141" s="1">
        <v>83904.5173823777</v>
      </c>
      <c r="T141" s="59">
        <f>IF(E141="East", IF(C141="Central",('Connecting shares (%)'!$F$3/100*F141+'Connecting shares (%)'!$G$3/100*H141+'Connecting shares (%)'!$H$3/100*J141)/1000000,0),0)</f>
        <v>5.52172599999999E-2</v>
      </c>
      <c r="U141" s="59">
        <f>IF(E141="East", IF(C141="Central",D141*'Connecting shares (%)'!$M$16*(F141+H141+J141)/(F141+H141+J141+L141+N141+P141),0),0)</f>
        <v>1.6780903476475602</v>
      </c>
      <c r="V141" s="59">
        <f>IF(E141="East", IF(C141="Decentral",('Connecting shares (%)'!$F$7/100*F141+'Connecting shares (%)'!$G$7/100*H141+'Connecting shares (%)'!$H$7/100*J141)/1000000,0),0)</f>
        <v>0</v>
      </c>
      <c r="W141" s="61">
        <f>IF(E141="East", IF(C141="Decentral",D141*'Connecting shares (%)'!$M$16*(F141+H141+J141)/(F141+H141+J141+L141+N141+P141),0),0)</f>
        <v>0</v>
      </c>
      <c r="X141" s="59">
        <f>IF(E141="East", IF(C141="Central",('Connecting shares (%)'!$F$5/100*L141+'Connecting shares (%)'!$G$5/100*N141+'Connecting shares (%)'!$H$5/100*P141)/1000000,0),0)</f>
        <v>0</v>
      </c>
      <c r="Y141" s="61">
        <f>IF(E141="East", IF(C141="Central",D141*'Connecting shares (%)'!$M$16*(L141+N141+P141)/(F141+H141+J141+L141+N141+P141),0),0)</f>
        <v>0</v>
      </c>
      <c r="Z141" s="1">
        <f>IF(E141="East", IF(C141="Decentral",('Connecting shares (%)'!$F$9/100*L141+'Connecting shares (%)'!$G$9/100*N141+'Connecting shares (%)'!$H$9/100*P141)/1000000,0),0)</f>
        <v>0</v>
      </c>
      <c r="AA141" s="61">
        <f>IF(E141="East", IF(C141="Decentral",D141*'Connecting shares (%)'!$M$16*(L141+N141+P141)/(F141+H141+J141+L141+N141+P141),0),0)</f>
        <v>0</v>
      </c>
      <c r="AB141" s="59">
        <f>IF(E141="West", IF(C141="Central",('Connecting shares (%)'!$F$11/100*F141+'Connecting shares (%)'!$G$11/100*H141+'Connecting shares (%)'!$H$11/100*J141)/1000000,0),0)</f>
        <v>0</v>
      </c>
      <c r="AC141" s="62">
        <f>IF(E141="west", IF(C141="Central",D141*'Connecting shares (%)'!$M$16*(F141+H141+J141)/(F141+H141+J141+L141+N141+P141),0),0)</f>
        <v>0</v>
      </c>
      <c r="AD141" s="59">
        <f>IF(E141="West", IF(C141="Decentral",('Connecting shares (%)'!$F$15/100*F141+'Connecting shares (%)'!$G$15/100*H141+'Connecting shares (%)'!$H$15/100*J141)/1000000,0),0)</f>
        <v>0</v>
      </c>
      <c r="AE141" s="61">
        <f>IF(E141="west", IF(C141="Decentral",D141*'Connecting shares (%)'!$M$16*(F141+H141+J141)/(F141+H141+J141+L141+N141+P141),0),0)</f>
        <v>0</v>
      </c>
      <c r="AF141" s="59">
        <f>IF(E141="West", IF(C141="Central",('Connecting shares (%)'!$F$13/100*L141+'Connecting shares (%)'!$G$13/100*N141+'Connecting shares (%)'!$H$13/100*P141)/1000000,0),0)</f>
        <v>0</v>
      </c>
      <c r="AG141" s="61">
        <f>IF(E141="west", IF(C141="Central",D141*'Connecting shares (%)'!$M$16*(L141+N141+P141)/(F141+H141+J141+L141+N141+P141),0),0)</f>
        <v>0</v>
      </c>
      <c r="AH141" s="1">
        <f>IF(E141="West", IF(C141="Decentral",('Connecting shares (%)'!$F$17/100*L141+'Connecting shares (%)'!$G$17/100*N141+'Connecting shares (%)'!$H$17/100*P141)/1000000,0),0)</f>
        <v>0</v>
      </c>
      <c r="AI141" s="61">
        <f>IF(E141="west", IF(C141="Decentral",D141*'Connecting shares (%)'!$M$16*(L141+N141+P141)/(F141+H141+J141+L141+N141+P141),0),0)</f>
        <v>0</v>
      </c>
      <c r="AK141" s="1">
        <f t="shared" si="16"/>
        <v>5.52172599999999E-2</v>
      </c>
      <c r="AL141" s="1">
        <f t="shared" si="17"/>
        <v>1.6780903476475602</v>
      </c>
      <c r="AM141" s="1">
        <f t="shared" si="18"/>
        <v>0</v>
      </c>
      <c r="AN141" s="1">
        <f t="shared" si="19"/>
        <v>0</v>
      </c>
      <c r="AO141" s="1">
        <f t="shared" si="20"/>
        <v>0</v>
      </c>
      <c r="AP141" s="1">
        <f t="shared" si="21"/>
        <v>0</v>
      </c>
      <c r="AQ141" s="1">
        <f t="shared" si="22"/>
        <v>0</v>
      </c>
      <c r="AR141" s="1">
        <f t="shared" si="23"/>
        <v>0</v>
      </c>
    </row>
    <row r="142" spans="1:44">
      <c r="A142" s="1">
        <v>141</v>
      </c>
      <c r="B142" s="1" t="s">
        <v>789</v>
      </c>
      <c r="C142" s="1" t="s">
        <v>20</v>
      </c>
      <c r="D142" s="1">
        <v>0.11174401148131299</v>
      </c>
      <c r="E142" s="1" t="s">
        <v>21</v>
      </c>
      <c r="F142" s="1">
        <v>69249.619999999893</v>
      </c>
      <c r="G142" s="1">
        <v>3</v>
      </c>
      <c r="H142" s="1">
        <v>55077.389999999898</v>
      </c>
      <c r="I142" s="1">
        <v>1</v>
      </c>
      <c r="J142" s="1">
        <v>0</v>
      </c>
      <c r="K142" s="1">
        <v>0</v>
      </c>
      <c r="L142" s="1">
        <v>0</v>
      </c>
      <c r="M142" s="1">
        <v>0</v>
      </c>
      <c r="N142" s="1">
        <v>0</v>
      </c>
      <c r="O142" s="1">
        <v>0</v>
      </c>
      <c r="P142" s="1">
        <v>0</v>
      </c>
      <c r="Q142" s="1">
        <v>0</v>
      </c>
      <c r="R142" s="1">
        <v>6247.1932158730297</v>
      </c>
      <c r="S142" s="1">
        <v>111744.011481312</v>
      </c>
      <c r="T142" s="59">
        <f>IF(E142="East", IF(C142="Central",('Connecting shares (%)'!$F$3/100*F142+'Connecting shares (%)'!$G$3/100*H142+'Connecting shares (%)'!$H$3/100*J142)/1000000,0),0)</f>
        <v>0</v>
      </c>
      <c r="U142" s="59">
        <f>IF(E142="East", IF(C142="Central",D142*'Connecting shares (%)'!$M$16*(F142+H142+J142)/(F142+H142+J142+L142+N142+P142),0),0)</f>
        <v>0</v>
      </c>
      <c r="V142" s="59">
        <f>IF(E142="East", IF(C142="Decentral",('Connecting shares (%)'!$F$7/100*F142+'Connecting shares (%)'!$G$7/100*H142+'Connecting shares (%)'!$H$7/100*J142)/1000000,0),0)</f>
        <v>0</v>
      </c>
      <c r="W142" s="61">
        <f>IF(E142="East", IF(C142="Decentral",D142*'Connecting shares (%)'!$M$16*(F142+H142+J142)/(F142+H142+J142+L142+N142+P142),0),0)</f>
        <v>0</v>
      </c>
      <c r="X142" s="59">
        <f>IF(E142="East", IF(C142="Central",('Connecting shares (%)'!$F$5/100*L142+'Connecting shares (%)'!$G$5/100*N142+'Connecting shares (%)'!$H$5/100*P142)/1000000,0),0)</f>
        <v>0</v>
      </c>
      <c r="Y142" s="61">
        <f>IF(E142="East", IF(C142="Central",D142*'Connecting shares (%)'!$M$16*(L142+N142+P142)/(F142+H142+J142+L142+N142+P142),0),0)</f>
        <v>0</v>
      </c>
      <c r="Z142" s="1">
        <f>IF(E142="East", IF(C142="Decentral",('Connecting shares (%)'!$F$9/100*L142+'Connecting shares (%)'!$G$9/100*N142+'Connecting shares (%)'!$H$9/100*P142)/1000000,0),0)</f>
        <v>0</v>
      </c>
      <c r="AA142" s="61">
        <f>IF(E142="East", IF(C142="Decentral",D142*'Connecting shares (%)'!$M$16*(L142+N142+P142)/(F142+H142+J142+L142+N142+P142),0),0)</f>
        <v>0</v>
      </c>
      <c r="AB142" s="59">
        <f>IF(E142="West", IF(C142="Central",('Connecting shares (%)'!$F$11/100*F142+'Connecting shares (%)'!$G$11/100*H142+'Connecting shares (%)'!$H$11/100*J142)/1000000,0),0)</f>
        <v>0.12432700999999979</v>
      </c>
      <c r="AC142" s="62">
        <f>IF(E142="west", IF(C142="Central",D142*'Connecting shares (%)'!$M$16*(F142+H142+J142)/(F142+H142+J142+L142+N142+P142),0),0)</f>
        <v>2.2348802296262598</v>
      </c>
      <c r="AD142" s="59">
        <f>IF(E142="West", IF(C142="Decentral",('Connecting shares (%)'!$F$15/100*F142+'Connecting shares (%)'!$G$15/100*H142+'Connecting shares (%)'!$H$15/100*J142)/1000000,0),0)</f>
        <v>0</v>
      </c>
      <c r="AE142" s="61">
        <f>IF(E142="west", IF(C142="Decentral",D142*'Connecting shares (%)'!$M$16*(F142+H142+J142)/(F142+H142+J142+L142+N142+P142),0),0)</f>
        <v>0</v>
      </c>
      <c r="AF142" s="59">
        <f>IF(E142="West", IF(C142="Central",('Connecting shares (%)'!$F$13/100*L142+'Connecting shares (%)'!$G$13/100*N142+'Connecting shares (%)'!$H$13/100*P142)/1000000,0),0)</f>
        <v>0</v>
      </c>
      <c r="AG142" s="61">
        <f>IF(E142="west", IF(C142="Central",D142*'Connecting shares (%)'!$M$16*(L142+N142+P142)/(F142+H142+J142+L142+N142+P142),0),0)</f>
        <v>0</v>
      </c>
      <c r="AH142" s="1">
        <f>IF(E142="West", IF(C142="Decentral",('Connecting shares (%)'!$F$17/100*L142+'Connecting shares (%)'!$G$17/100*N142+'Connecting shares (%)'!$H$17/100*P142)/1000000,0),0)</f>
        <v>0</v>
      </c>
      <c r="AI142" s="61">
        <f>IF(E142="west", IF(C142="Decentral",D142*'Connecting shares (%)'!$M$16*(L142+N142+P142)/(F142+H142+J142+L142+N142+P142),0),0)</f>
        <v>0</v>
      </c>
      <c r="AK142" s="1">
        <f t="shared" si="16"/>
        <v>0</v>
      </c>
      <c r="AL142" s="1">
        <f t="shared" si="17"/>
        <v>0</v>
      </c>
      <c r="AM142" s="1">
        <f t="shared" si="18"/>
        <v>0</v>
      </c>
      <c r="AN142" s="1">
        <f t="shared" si="19"/>
        <v>0</v>
      </c>
      <c r="AO142" s="1">
        <f t="shared" si="20"/>
        <v>0.12432700999999979</v>
      </c>
      <c r="AP142" s="1">
        <f t="shared" si="21"/>
        <v>2.2348802296262598</v>
      </c>
      <c r="AQ142" s="1">
        <f t="shared" si="22"/>
        <v>0</v>
      </c>
      <c r="AR142" s="1">
        <f t="shared" si="23"/>
        <v>0</v>
      </c>
    </row>
    <row r="143" spans="1:44">
      <c r="A143" s="1">
        <v>142</v>
      </c>
      <c r="B143" s="1" t="s">
        <v>264</v>
      </c>
      <c r="C143" s="1" t="s">
        <v>20</v>
      </c>
      <c r="D143" s="1">
        <v>0.19546050291876901</v>
      </c>
      <c r="E143" s="1" t="s">
        <v>21</v>
      </c>
      <c r="F143" s="1">
        <v>154242.649999999</v>
      </c>
      <c r="G143" s="1">
        <v>8</v>
      </c>
      <c r="H143" s="1">
        <v>0</v>
      </c>
      <c r="I143" s="1">
        <v>0</v>
      </c>
      <c r="J143" s="1">
        <v>0</v>
      </c>
      <c r="K143" s="1">
        <v>0</v>
      </c>
      <c r="L143" s="1">
        <v>0</v>
      </c>
      <c r="M143" s="1">
        <v>0</v>
      </c>
      <c r="N143" s="1">
        <v>0</v>
      </c>
      <c r="O143" s="1">
        <v>0</v>
      </c>
      <c r="P143" s="1">
        <v>0</v>
      </c>
      <c r="Q143" s="1">
        <v>0</v>
      </c>
      <c r="R143" s="1">
        <v>8214.0758445551692</v>
      </c>
      <c r="S143" s="1">
        <v>195460.502918768</v>
      </c>
      <c r="T143" s="59">
        <f>IF(E143="East", IF(C143="Central",('Connecting shares (%)'!$F$3/100*F143+'Connecting shares (%)'!$G$3/100*H143+'Connecting shares (%)'!$H$3/100*J143)/1000000,0),0)</f>
        <v>0</v>
      </c>
      <c r="U143" s="59">
        <f>IF(E143="East", IF(C143="Central",D143*'Connecting shares (%)'!$M$16*(F143+H143+J143)/(F143+H143+J143+L143+N143+P143),0),0)</f>
        <v>0</v>
      </c>
      <c r="V143" s="59">
        <f>IF(E143="East", IF(C143="Decentral",('Connecting shares (%)'!$F$7/100*F143+'Connecting shares (%)'!$G$7/100*H143+'Connecting shares (%)'!$H$7/100*J143)/1000000,0),0)</f>
        <v>0</v>
      </c>
      <c r="W143" s="61">
        <f>IF(E143="East", IF(C143="Decentral",D143*'Connecting shares (%)'!$M$16*(F143+H143+J143)/(F143+H143+J143+L143+N143+P143),0),0)</f>
        <v>0</v>
      </c>
      <c r="X143" s="59">
        <f>IF(E143="East", IF(C143="Central",('Connecting shares (%)'!$F$5/100*L143+'Connecting shares (%)'!$G$5/100*N143+'Connecting shares (%)'!$H$5/100*P143)/1000000,0),0)</f>
        <v>0</v>
      </c>
      <c r="Y143" s="61">
        <f>IF(E143="East", IF(C143="Central",D143*'Connecting shares (%)'!$M$16*(L143+N143+P143)/(F143+H143+J143+L143+N143+P143),0),0)</f>
        <v>0</v>
      </c>
      <c r="Z143" s="1">
        <f>IF(E143="East", IF(C143="Decentral",('Connecting shares (%)'!$F$9/100*L143+'Connecting shares (%)'!$G$9/100*N143+'Connecting shares (%)'!$H$9/100*P143)/1000000,0),0)</f>
        <v>0</v>
      </c>
      <c r="AA143" s="61">
        <f>IF(E143="East", IF(C143="Decentral",D143*'Connecting shares (%)'!$M$16*(L143+N143+P143)/(F143+H143+J143+L143+N143+P143),0),0)</f>
        <v>0</v>
      </c>
      <c r="AB143" s="59">
        <f>IF(E143="West", IF(C143="Central",('Connecting shares (%)'!$F$11/100*F143+'Connecting shares (%)'!$G$11/100*H143+'Connecting shares (%)'!$H$11/100*J143)/1000000,0),0)</f>
        <v>0.15424264999999901</v>
      </c>
      <c r="AC143" s="62">
        <f>IF(E143="west", IF(C143="Central",D143*'Connecting shares (%)'!$M$16*(F143+H143+J143)/(F143+H143+J143+L143+N143+P143),0),0)</f>
        <v>3.9092100583753804</v>
      </c>
      <c r="AD143" s="59">
        <f>IF(E143="West", IF(C143="Decentral",('Connecting shares (%)'!$F$15/100*F143+'Connecting shares (%)'!$G$15/100*H143+'Connecting shares (%)'!$H$15/100*J143)/1000000,0),0)</f>
        <v>0</v>
      </c>
      <c r="AE143" s="61">
        <f>IF(E143="west", IF(C143="Decentral",D143*'Connecting shares (%)'!$M$16*(F143+H143+J143)/(F143+H143+J143+L143+N143+P143),0),0)</f>
        <v>0</v>
      </c>
      <c r="AF143" s="59">
        <f>IF(E143="West", IF(C143="Central",('Connecting shares (%)'!$F$13/100*L143+'Connecting shares (%)'!$G$13/100*N143+'Connecting shares (%)'!$H$13/100*P143)/1000000,0),0)</f>
        <v>0</v>
      </c>
      <c r="AG143" s="61">
        <f>IF(E143="west", IF(C143="Central",D143*'Connecting shares (%)'!$M$16*(L143+N143+P143)/(F143+H143+J143+L143+N143+P143),0),0)</f>
        <v>0</v>
      </c>
      <c r="AH143" s="1">
        <f>IF(E143="West", IF(C143="Decentral",('Connecting shares (%)'!$F$17/100*L143+'Connecting shares (%)'!$G$17/100*N143+'Connecting shares (%)'!$H$17/100*P143)/1000000,0),0)</f>
        <v>0</v>
      </c>
      <c r="AI143" s="61">
        <f>IF(E143="west", IF(C143="Decentral",D143*'Connecting shares (%)'!$M$16*(L143+N143+P143)/(F143+H143+J143+L143+N143+P143),0),0)</f>
        <v>0</v>
      </c>
      <c r="AK143" s="1">
        <f t="shared" si="16"/>
        <v>0</v>
      </c>
      <c r="AL143" s="1">
        <f t="shared" si="17"/>
        <v>0</v>
      </c>
      <c r="AM143" s="1">
        <f t="shared" si="18"/>
        <v>0</v>
      </c>
      <c r="AN143" s="1">
        <f t="shared" si="19"/>
        <v>0</v>
      </c>
      <c r="AO143" s="1">
        <f t="shared" si="20"/>
        <v>0.15424264999999901</v>
      </c>
      <c r="AP143" s="1">
        <f t="shared" si="21"/>
        <v>3.9092100583753804</v>
      </c>
      <c r="AQ143" s="1">
        <f t="shared" si="22"/>
        <v>0</v>
      </c>
      <c r="AR143" s="1">
        <f t="shared" si="23"/>
        <v>0</v>
      </c>
    </row>
    <row r="144" spans="1:44">
      <c r="A144" s="1">
        <v>143</v>
      </c>
      <c r="B144" s="1" t="s">
        <v>253</v>
      </c>
      <c r="C144" s="1" t="s">
        <v>19</v>
      </c>
      <c r="D144" s="1">
        <v>0.104031841185085</v>
      </c>
      <c r="E144" s="1" t="s">
        <v>21</v>
      </c>
      <c r="F144" s="1">
        <v>123190.38</v>
      </c>
      <c r="G144" s="1">
        <v>9</v>
      </c>
      <c r="H144" s="1">
        <v>0</v>
      </c>
      <c r="I144" s="1">
        <v>0</v>
      </c>
      <c r="J144" s="1">
        <v>0</v>
      </c>
      <c r="K144" s="1">
        <v>0</v>
      </c>
      <c r="L144" s="1">
        <v>0</v>
      </c>
      <c r="M144" s="1">
        <v>0</v>
      </c>
      <c r="N144" s="1">
        <v>0</v>
      </c>
      <c r="O144" s="1">
        <v>0</v>
      </c>
      <c r="P144" s="1">
        <v>0</v>
      </c>
      <c r="Q144" s="1">
        <v>0</v>
      </c>
      <c r="R144" s="1">
        <v>7267.68762789418</v>
      </c>
      <c r="S144" s="1">
        <v>104031.84118508401</v>
      </c>
      <c r="T144" s="59">
        <f>IF(E144="East", IF(C144="Central",('Connecting shares (%)'!$F$3/100*F144+'Connecting shares (%)'!$G$3/100*H144+'Connecting shares (%)'!$H$3/100*J144)/1000000,0),0)</f>
        <v>0</v>
      </c>
      <c r="U144" s="59">
        <f>IF(E144="East", IF(C144="Central",D144*'Connecting shares (%)'!$M$16*(F144+H144+J144)/(F144+H144+J144+L144+N144+P144),0),0)</f>
        <v>0</v>
      </c>
      <c r="V144" s="59">
        <f>IF(E144="East", IF(C144="Decentral",('Connecting shares (%)'!$F$7/100*F144+'Connecting shares (%)'!$G$7/100*H144+'Connecting shares (%)'!$H$7/100*J144)/1000000,0),0)</f>
        <v>0</v>
      </c>
      <c r="W144" s="61">
        <f>IF(E144="East", IF(C144="Decentral",D144*'Connecting shares (%)'!$M$16*(F144+H144+J144)/(F144+H144+J144+L144+N144+P144),0),0)</f>
        <v>0</v>
      </c>
      <c r="X144" s="59">
        <f>IF(E144="East", IF(C144="Central",('Connecting shares (%)'!$F$5/100*L144+'Connecting shares (%)'!$G$5/100*N144+'Connecting shares (%)'!$H$5/100*P144)/1000000,0),0)</f>
        <v>0</v>
      </c>
      <c r="Y144" s="61">
        <f>IF(E144="East", IF(C144="Central",D144*'Connecting shares (%)'!$M$16*(L144+N144+P144)/(F144+H144+J144+L144+N144+P144),0),0)</f>
        <v>0</v>
      </c>
      <c r="Z144" s="1">
        <f>IF(E144="East", IF(C144="Decentral",('Connecting shares (%)'!$F$9/100*L144+'Connecting shares (%)'!$G$9/100*N144+'Connecting shares (%)'!$H$9/100*P144)/1000000,0),0)</f>
        <v>0</v>
      </c>
      <c r="AA144" s="61">
        <f>IF(E144="East", IF(C144="Decentral",D144*'Connecting shares (%)'!$M$16*(L144+N144+P144)/(F144+H144+J144+L144+N144+P144),0),0)</f>
        <v>0</v>
      </c>
      <c r="AB144" s="59">
        <f>IF(E144="West", IF(C144="Central",('Connecting shares (%)'!$F$11/100*F144+'Connecting shares (%)'!$G$11/100*H144+'Connecting shares (%)'!$H$11/100*J144)/1000000,0),0)</f>
        <v>0</v>
      </c>
      <c r="AC144" s="62">
        <f>IF(E144="west", IF(C144="Central",D144*'Connecting shares (%)'!$M$16*(F144+H144+J144)/(F144+H144+J144+L144+N144+P144),0),0)</f>
        <v>0</v>
      </c>
      <c r="AD144" s="59">
        <f>IF(E144="West", IF(C144="Decentral",('Connecting shares (%)'!$F$15/100*F144+'Connecting shares (%)'!$G$15/100*H144+'Connecting shares (%)'!$H$15/100*J144)/1000000,0),0)</f>
        <v>0.12319038</v>
      </c>
      <c r="AE144" s="61">
        <f>IF(E144="west", IF(C144="Decentral",D144*'Connecting shares (%)'!$M$16*(F144+H144+J144)/(F144+H144+J144+L144+N144+P144),0),0)</f>
        <v>2.0806368237016999</v>
      </c>
      <c r="AF144" s="59">
        <f>IF(E144="West", IF(C144="Central",('Connecting shares (%)'!$F$13/100*L144+'Connecting shares (%)'!$G$13/100*N144+'Connecting shares (%)'!$H$13/100*P144)/1000000,0),0)</f>
        <v>0</v>
      </c>
      <c r="AG144" s="61">
        <f>IF(E144="west", IF(C144="Central",D144*'Connecting shares (%)'!$M$16*(L144+N144+P144)/(F144+H144+J144+L144+N144+P144),0),0)</f>
        <v>0</v>
      </c>
      <c r="AH144" s="1">
        <f>IF(E144="West", IF(C144="Decentral",('Connecting shares (%)'!$F$17/100*L144+'Connecting shares (%)'!$G$17/100*N144+'Connecting shares (%)'!$H$17/100*P144)/1000000,0),0)</f>
        <v>0</v>
      </c>
      <c r="AI144" s="61">
        <f>IF(E144="west", IF(C144="Decentral",D144*'Connecting shares (%)'!$M$16*(L144+N144+P144)/(F144+H144+J144+L144+N144+P144),0),0)</f>
        <v>0</v>
      </c>
      <c r="AK144" s="1">
        <f t="shared" si="16"/>
        <v>0</v>
      </c>
      <c r="AL144" s="1">
        <f t="shared" si="17"/>
        <v>0</v>
      </c>
      <c r="AM144" s="1">
        <f t="shared" si="18"/>
        <v>0</v>
      </c>
      <c r="AN144" s="1">
        <f t="shared" si="19"/>
        <v>0</v>
      </c>
      <c r="AO144" s="1">
        <f t="shared" si="20"/>
        <v>0</v>
      </c>
      <c r="AP144" s="1">
        <f t="shared" si="21"/>
        <v>0</v>
      </c>
      <c r="AQ144" s="1">
        <f t="shared" si="22"/>
        <v>0.12319038</v>
      </c>
      <c r="AR144" s="1">
        <f t="shared" si="23"/>
        <v>2.0806368237016999</v>
      </c>
    </row>
    <row r="145" spans="1:44">
      <c r="A145" s="1">
        <v>144</v>
      </c>
      <c r="B145" s="1" t="s">
        <v>533</v>
      </c>
      <c r="C145" s="1" t="s">
        <v>19</v>
      </c>
      <c r="D145" s="1">
        <v>6.0963037808384003E-2</v>
      </c>
      <c r="E145" s="1" t="s">
        <v>21</v>
      </c>
      <c r="F145" s="1">
        <v>96220.149999999907</v>
      </c>
      <c r="G145" s="1">
        <v>6</v>
      </c>
      <c r="H145" s="1">
        <v>0</v>
      </c>
      <c r="I145" s="1">
        <v>0</v>
      </c>
      <c r="J145" s="1">
        <v>0</v>
      </c>
      <c r="K145" s="1">
        <v>0</v>
      </c>
      <c r="L145" s="1">
        <v>0</v>
      </c>
      <c r="M145" s="1">
        <v>0</v>
      </c>
      <c r="N145" s="1">
        <v>0</v>
      </c>
      <c r="O145" s="1">
        <v>0</v>
      </c>
      <c r="P145" s="1">
        <v>0</v>
      </c>
      <c r="Q145" s="1">
        <v>0</v>
      </c>
      <c r="R145" s="1">
        <v>3853.02682303451</v>
      </c>
      <c r="S145" s="1">
        <v>60963.0378083838</v>
      </c>
      <c r="T145" s="59">
        <f>IF(E145="East", IF(C145="Central",('Connecting shares (%)'!$F$3/100*F145+'Connecting shares (%)'!$G$3/100*H145+'Connecting shares (%)'!$H$3/100*J145)/1000000,0),0)</f>
        <v>0</v>
      </c>
      <c r="U145" s="59">
        <f>IF(E145="East", IF(C145="Central",D145*'Connecting shares (%)'!$M$16*(F145+H145+J145)/(F145+H145+J145+L145+N145+P145),0),0)</f>
        <v>0</v>
      </c>
      <c r="V145" s="59">
        <f>IF(E145="East", IF(C145="Decentral",('Connecting shares (%)'!$F$7/100*F145+'Connecting shares (%)'!$G$7/100*H145+'Connecting shares (%)'!$H$7/100*J145)/1000000,0),0)</f>
        <v>0</v>
      </c>
      <c r="W145" s="61">
        <f>IF(E145="East", IF(C145="Decentral",D145*'Connecting shares (%)'!$M$16*(F145+H145+J145)/(F145+H145+J145+L145+N145+P145),0),0)</f>
        <v>0</v>
      </c>
      <c r="X145" s="59">
        <f>IF(E145="East", IF(C145="Central",('Connecting shares (%)'!$F$5/100*L145+'Connecting shares (%)'!$G$5/100*N145+'Connecting shares (%)'!$H$5/100*P145)/1000000,0),0)</f>
        <v>0</v>
      </c>
      <c r="Y145" s="61">
        <f>IF(E145="East", IF(C145="Central",D145*'Connecting shares (%)'!$M$16*(L145+N145+P145)/(F145+H145+J145+L145+N145+P145),0),0)</f>
        <v>0</v>
      </c>
      <c r="Z145" s="1">
        <f>IF(E145="East", IF(C145="Decentral",('Connecting shares (%)'!$F$9/100*L145+'Connecting shares (%)'!$G$9/100*N145+'Connecting shares (%)'!$H$9/100*P145)/1000000,0),0)</f>
        <v>0</v>
      </c>
      <c r="AA145" s="61">
        <f>IF(E145="East", IF(C145="Decentral",D145*'Connecting shares (%)'!$M$16*(L145+N145+P145)/(F145+H145+J145+L145+N145+P145),0),0)</f>
        <v>0</v>
      </c>
      <c r="AB145" s="59">
        <f>IF(E145="West", IF(C145="Central",('Connecting shares (%)'!$F$11/100*F145+'Connecting shares (%)'!$G$11/100*H145+'Connecting shares (%)'!$H$11/100*J145)/1000000,0),0)</f>
        <v>0</v>
      </c>
      <c r="AC145" s="62">
        <f>IF(E145="west", IF(C145="Central",D145*'Connecting shares (%)'!$M$16*(F145+H145+J145)/(F145+H145+J145+L145+N145+P145),0),0)</f>
        <v>0</v>
      </c>
      <c r="AD145" s="59">
        <f>IF(E145="West", IF(C145="Decentral",('Connecting shares (%)'!$F$15/100*F145+'Connecting shares (%)'!$G$15/100*H145+'Connecting shares (%)'!$H$15/100*J145)/1000000,0),0)</f>
        <v>9.6220149999999907E-2</v>
      </c>
      <c r="AE145" s="61">
        <f>IF(E145="west", IF(C145="Decentral",D145*'Connecting shares (%)'!$M$16*(F145+H145+J145)/(F145+H145+J145+L145+N145+P145),0),0)</f>
        <v>1.21926075616768</v>
      </c>
      <c r="AF145" s="59">
        <f>IF(E145="West", IF(C145="Central",('Connecting shares (%)'!$F$13/100*L145+'Connecting shares (%)'!$G$13/100*N145+'Connecting shares (%)'!$H$13/100*P145)/1000000,0),0)</f>
        <v>0</v>
      </c>
      <c r="AG145" s="61">
        <f>IF(E145="west", IF(C145="Central",D145*'Connecting shares (%)'!$M$16*(L145+N145+P145)/(F145+H145+J145+L145+N145+P145),0),0)</f>
        <v>0</v>
      </c>
      <c r="AH145" s="1">
        <f>IF(E145="West", IF(C145="Decentral",('Connecting shares (%)'!$F$17/100*L145+'Connecting shares (%)'!$G$17/100*N145+'Connecting shares (%)'!$H$17/100*P145)/1000000,0),0)</f>
        <v>0</v>
      </c>
      <c r="AI145" s="61">
        <f>IF(E145="west", IF(C145="Decentral",D145*'Connecting shares (%)'!$M$16*(L145+N145+P145)/(F145+H145+J145+L145+N145+P145),0),0)</f>
        <v>0</v>
      </c>
      <c r="AK145" s="1">
        <f t="shared" si="16"/>
        <v>0</v>
      </c>
      <c r="AL145" s="1">
        <f t="shared" si="17"/>
        <v>0</v>
      </c>
      <c r="AM145" s="1">
        <f t="shared" si="18"/>
        <v>0</v>
      </c>
      <c r="AN145" s="1">
        <f t="shared" si="19"/>
        <v>0</v>
      </c>
      <c r="AO145" s="1">
        <f t="shared" si="20"/>
        <v>0</v>
      </c>
      <c r="AP145" s="1">
        <f t="shared" si="21"/>
        <v>0</v>
      </c>
      <c r="AQ145" s="1">
        <f t="shared" si="22"/>
        <v>9.6220149999999907E-2</v>
      </c>
      <c r="AR145" s="1">
        <f t="shared" si="23"/>
        <v>1.21926075616768</v>
      </c>
    </row>
    <row r="146" spans="1:44">
      <c r="A146" s="1">
        <v>145</v>
      </c>
      <c r="B146" s="1" t="s">
        <v>406</v>
      </c>
      <c r="C146" s="1" t="s">
        <v>20</v>
      </c>
      <c r="D146" s="1">
        <v>0.14958844280623801</v>
      </c>
      <c r="E146" s="1" t="s">
        <v>21</v>
      </c>
      <c r="F146" s="1">
        <v>45398.080000000002</v>
      </c>
      <c r="G146" s="1">
        <v>2</v>
      </c>
      <c r="H146" s="1">
        <v>0</v>
      </c>
      <c r="I146" s="1">
        <v>0</v>
      </c>
      <c r="J146" s="1">
        <v>0</v>
      </c>
      <c r="K146" s="1">
        <v>0</v>
      </c>
      <c r="L146" s="1">
        <v>0</v>
      </c>
      <c r="M146" s="1">
        <v>0</v>
      </c>
      <c r="N146" s="1">
        <v>0</v>
      </c>
      <c r="O146" s="1">
        <v>0</v>
      </c>
      <c r="P146" s="1">
        <v>0</v>
      </c>
      <c r="Q146" s="1">
        <v>0</v>
      </c>
      <c r="R146" s="1">
        <v>8675.2029591683295</v>
      </c>
      <c r="S146" s="1">
        <v>149588.44280623799</v>
      </c>
      <c r="T146" s="59">
        <f>IF(E146="East", IF(C146="Central",('Connecting shares (%)'!$F$3/100*F146+'Connecting shares (%)'!$G$3/100*H146+'Connecting shares (%)'!$H$3/100*J146)/1000000,0),0)</f>
        <v>0</v>
      </c>
      <c r="U146" s="59">
        <f>IF(E146="East", IF(C146="Central",D146*'Connecting shares (%)'!$M$16*(F146+H146+J146)/(F146+H146+J146+L146+N146+P146),0),0)</f>
        <v>0</v>
      </c>
      <c r="V146" s="59">
        <f>IF(E146="East", IF(C146="Decentral",('Connecting shares (%)'!$F$7/100*F146+'Connecting shares (%)'!$G$7/100*H146+'Connecting shares (%)'!$H$7/100*J146)/1000000,0),0)</f>
        <v>0</v>
      </c>
      <c r="W146" s="61">
        <f>IF(E146="East", IF(C146="Decentral",D146*'Connecting shares (%)'!$M$16*(F146+H146+J146)/(F146+H146+J146+L146+N146+P146),0),0)</f>
        <v>0</v>
      </c>
      <c r="X146" s="59">
        <f>IF(E146="East", IF(C146="Central",('Connecting shares (%)'!$F$5/100*L146+'Connecting shares (%)'!$G$5/100*N146+'Connecting shares (%)'!$H$5/100*P146)/1000000,0),0)</f>
        <v>0</v>
      </c>
      <c r="Y146" s="61">
        <f>IF(E146="East", IF(C146="Central",D146*'Connecting shares (%)'!$M$16*(L146+N146+P146)/(F146+H146+J146+L146+N146+P146),0),0)</f>
        <v>0</v>
      </c>
      <c r="Z146" s="1">
        <f>IF(E146="East", IF(C146="Decentral",('Connecting shares (%)'!$F$9/100*L146+'Connecting shares (%)'!$G$9/100*N146+'Connecting shares (%)'!$H$9/100*P146)/1000000,0),0)</f>
        <v>0</v>
      </c>
      <c r="AA146" s="61">
        <f>IF(E146="East", IF(C146="Decentral",D146*'Connecting shares (%)'!$M$16*(L146+N146+P146)/(F146+H146+J146+L146+N146+P146),0),0)</f>
        <v>0</v>
      </c>
      <c r="AB146" s="59">
        <f>IF(E146="West", IF(C146="Central",('Connecting shares (%)'!$F$11/100*F146+'Connecting shares (%)'!$G$11/100*H146+'Connecting shares (%)'!$H$11/100*J146)/1000000,0),0)</f>
        <v>4.539808E-2</v>
      </c>
      <c r="AC146" s="62">
        <f>IF(E146="west", IF(C146="Central",D146*'Connecting shares (%)'!$M$16*(F146+H146+J146)/(F146+H146+J146+L146+N146+P146),0),0)</f>
        <v>2.99176885612476</v>
      </c>
      <c r="AD146" s="59">
        <f>IF(E146="West", IF(C146="Decentral",('Connecting shares (%)'!$F$15/100*F146+'Connecting shares (%)'!$G$15/100*H146+'Connecting shares (%)'!$H$15/100*J146)/1000000,0),0)</f>
        <v>0</v>
      </c>
      <c r="AE146" s="61">
        <f>IF(E146="west", IF(C146="Decentral",D146*'Connecting shares (%)'!$M$16*(F146+H146+J146)/(F146+H146+J146+L146+N146+P146),0),0)</f>
        <v>0</v>
      </c>
      <c r="AF146" s="59">
        <f>IF(E146="West", IF(C146="Central",('Connecting shares (%)'!$F$13/100*L146+'Connecting shares (%)'!$G$13/100*N146+'Connecting shares (%)'!$H$13/100*P146)/1000000,0),0)</f>
        <v>0</v>
      </c>
      <c r="AG146" s="61">
        <f>IF(E146="west", IF(C146="Central",D146*'Connecting shares (%)'!$M$16*(L146+N146+P146)/(F146+H146+J146+L146+N146+P146),0),0)</f>
        <v>0</v>
      </c>
      <c r="AH146" s="1">
        <f>IF(E146="West", IF(C146="Decentral",('Connecting shares (%)'!$F$17/100*L146+'Connecting shares (%)'!$G$17/100*N146+'Connecting shares (%)'!$H$17/100*P146)/1000000,0),0)</f>
        <v>0</v>
      </c>
      <c r="AI146" s="61">
        <f>IF(E146="west", IF(C146="Decentral",D146*'Connecting shares (%)'!$M$16*(L146+N146+P146)/(F146+H146+J146+L146+N146+P146),0),0)</f>
        <v>0</v>
      </c>
      <c r="AK146" s="1">
        <f t="shared" si="16"/>
        <v>0</v>
      </c>
      <c r="AL146" s="1">
        <f t="shared" si="17"/>
        <v>0</v>
      </c>
      <c r="AM146" s="1">
        <f t="shared" si="18"/>
        <v>0</v>
      </c>
      <c r="AN146" s="1">
        <f t="shared" si="19"/>
        <v>0</v>
      </c>
      <c r="AO146" s="1">
        <f t="shared" si="20"/>
        <v>4.539808E-2</v>
      </c>
      <c r="AP146" s="1">
        <f t="shared" si="21"/>
        <v>2.99176885612476</v>
      </c>
      <c r="AQ146" s="1">
        <f t="shared" si="22"/>
        <v>0</v>
      </c>
      <c r="AR146" s="1">
        <f t="shared" si="23"/>
        <v>0</v>
      </c>
    </row>
    <row r="147" spans="1:44">
      <c r="A147" s="1">
        <v>146</v>
      </c>
      <c r="B147" s="1" t="s">
        <v>756</v>
      </c>
      <c r="C147" s="1" t="s">
        <v>20</v>
      </c>
      <c r="D147" s="1">
        <v>0.143030002525526</v>
      </c>
      <c r="E147" s="1" t="s">
        <v>21</v>
      </c>
      <c r="F147" s="1">
        <v>305234.65000000002</v>
      </c>
      <c r="G147" s="1">
        <v>18</v>
      </c>
      <c r="H147" s="1">
        <v>0</v>
      </c>
      <c r="I147" s="1">
        <v>0</v>
      </c>
      <c r="J147" s="1">
        <v>0</v>
      </c>
      <c r="K147" s="1">
        <v>0</v>
      </c>
      <c r="L147" s="1">
        <v>0</v>
      </c>
      <c r="M147" s="1">
        <v>0</v>
      </c>
      <c r="N147" s="1">
        <v>0</v>
      </c>
      <c r="O147" s="1">
        <v>0</v>
      </c>
      <c r="P147" s="1">
        <v>0</v>
      </c>
      <c r="Q147" s="1">
        <v>0</v>
      </c>
      <c r="R147" s="1">
        <v>6005.6206510504499</v>
      </c>
      <c r="S147" s="1">
        <v>143030.00252552499</v>
      </c>
      <c r="T147" s="59">
        <f>IF(E147="East", IF(C147="Central",('Connecting shares (%)'!$F$3/100*F147+'Connecting shares (%)'!$G$3/100*H147+'Connecting shares (%)'!$H$3/100*J147)/1000000,0),0)</f>
        <v>0</v>
      </c>
      <c r="U147" s="59">
        <f>IF(E147="East", IF(C147="Central",D147*'Connecting shares (%)'!$M$16*(F147+H147+J147)/(F147+H147+J147+L147+N147+P147),0),0)</f>
        <v>0</v>
      </c>
      <c r="V147" s="59">
        <f>IF(E147="East", IF(C147="Decentral",('Connecting shares (%)'!$F$7/100*F147+'Connecting shares (%)'!$G$7/100*H147+'Connecting shares (%)'!$H$7/100*J147)/1000000,0),0)</f>
        <v>0</v>
      </c>
      <c r="W147" s="61">
        <f>IF(E147="East", IF(C147="Decentral",D147*'Connecting shares (%)'!$M$16*(F147+H147+J147)/(F147+H147+J147+L147+N147+P147),0),0)</f>
        <v>0</v>
      </c>
      <c r="X147" s="59">
        <f>IF(E147="East", IF(C147="Central",('Connecting shares (%)'!$F$5/100*L147+'Connecting shares (%)'!$G$5/100*N147+'Connecting shares (%)'!$H$5/100*P147)/1000000,0),0)</f>
        <v>0</v>
      </c>
      <c r="Y147" s="61">
        <f>IF(E147="East", IF(C147="Central",D147*'Connecting shares (%)'!$M$16*(L147+N147+P147)/(F147+H147+J147+L147+N147+P147),0),0)</f>
        <v>0</v>
      </c>
      <c r="Z147" s="1">
        <f>IF(E147="East", IF(C147="Decentral",('Connecting shares (%)'!$F$9/100*L147+'Connecting shares (%)'!$G$9/100*N147+'Connecting shares (%)'!$H$9/100*P147)/1000000,0),0)</f>
        <v>0</v>
      </c>
      <c r="AA147" s="61">
        <f>IF(E147="East", IF(C147="Decentral",D147*'Connecting shares (%)'!$M$16*(L147+N147+P147)/(F147+H147+J147+L147+N147+P147),0),0)</f>
        <v>0</v>
      </c>
      <c r="AB147" s="59">
        <f>IF(E147="West", IF(C147="Central",('Connecting shares (%)'!$F$11/100*F147+'Connecting shares (%)'!$G$11/100*H147+'Connecting shares (%)'!$H$11/100*J147)/1000000,0),0)</f>
        <v>0.30523465</v>
      </c>
      <c r="AC147" s="62">
        <f>IF(E147="west", IF(C147="Central",D147*'Connecting shares (%)'!$M$16*(F147+H147+J147)/(F147+H147+J147+L147+N147+P147),0),0)</f>
        <v>2.86060005051052</v>
      </c>
      <c r="AD147" s="59">
        <f>IF(E147="West", IF(C147="Decentral",('Connecting shares (%)'!$F$15/100*F147+'Connecting shares (%)'!$G$15/100*H147+'Connecting shares (%)'!$H$15/100*J147)/1000000,0),0)</f>
        <v>0</v>
      </c>
      <c r="AE147" s="61">
        <f>IF(E147="west", IF(C147="Decentral",D147*'Connecting shares (%)'!$M$16*(F147+H147+J147)/(F147+H147+J147+L147+N147+P147),0),0)</f>
        <v>0</v>
      </c>
      <c r="AF147" s="59">
        <f>IF(E147="West", IF(C147="Central",('Connecting shares (%)'!$F$13/100*L147+'Connecting shares (%)'!$G$13/100*N147+'Connecting shares (%)'!$H$13/100*P147)/1000000,0),0)</f>
        <v>0</v>
      </c>
      <c r="AG147" s="61">
        <f>IF(E147="west", IF(C147="Central",D147*'Connecting shares (%)'!$M$16*(L147+N147+P147)/(F147+H147+J147+L147+N147+P147),0),0)</f>
        <v>0</v>
      </c>
      <c r="AH147" s="1">
        <f>IF(E147="West", IF(C147="Decentral",('Connecting shares (%)'!$F$17/100*L147+'Connecting shares (%)'!$G$17/100*N147+'Connecting shares (%)'!$H$17/100*P147)/1000000,0),0)</f>
        <v>0</v>
      </c>
      <c r="AI147" s="61">
        <f>IF(E147="west", IF(C147="Decentral",D147*'Connecting shares (%)'!$M$16*(L147+N147+P147)/(F147+H147+J147+L147+N147+P147),0),0)</f>
        <v>0</v>
      </c>
      <c r="AK147" s="1">
        <f t="shared" si="16"/>
        <v>0</v>
      </c>
      <c r="AL147" s="1">
        <f t="shared" si="17"/>
        <v>0</v>
      </c>
      <c r="AM147" s="1">
        <f t="shared" si="18"/>
        <v>0</v>
      </c>
      <c r="AN147" s="1">
        <f t="shared" si="19"/>
        <v>0</v>
      </c>
      <c r="AO147" s="1">
        <f t="shared" si="20"/>
        <v>0.30523465</v>
      </c>
      <c r="AP147" s="1">
        <f t="shared" si="21"/>
        <v>2.86060005051052</v>
      </c>
      <c r="AQ147" s="1">
        <f t="shared" si="22"/>
        <v>0</v>
      </c>
      <c r="AR147" s="1">
        <f t="shared" si="23"/>
        <v>0</v>
      </c>
    </row>
    <row r="148" spans="1:44">
      <c r="A148" s="1">
        <v>147</v>
      </c>
      <c r="B148" s="1" t="s">
        <v>238</v>
      </c>
      <c r="C148" s="1" t="s">
        <v>19</v>
      </c>
      <c r="D148" s="1">
        <v>0.20691825045933901</v>
      </c>
      <c r="E148" s="1" t="s">
        <v>21</v>
      </c>
      <c r="F148" s="1">
        <v>389158.27999999898</v>
      </c>
      <c r="G148" s="1">
        <v>24</v>
      </c>
      <c r="H148" s="1">
        <v>74894.820000000007</v>
      </c>
      <c r="I148" s="1">
        <v>1</v>
      </c>
      <c r="J148" s="1">
        <v>0</v>
      </c>
      <c r="K148" s="1">
        <v>0</v>
      </c>
      <c r="L148" s="1">
        <v>0</v>
      </c>
      <c r="M148" s="1">
        <v>0</v>
      </c>
      <c r="N148" s="1">
        <v>0</v>
      </c>
      <c r="O148" s="1">
        <v>0</v>
      </c>
      <c r="P148" s="1">
        <v>0</v>
      </c>
      <c r="Q148" s="1">
        <v>0</v>
      </c>
      <c r="R148" s="1">
        <v>9218.7456186132495</v>
      </c>
      <c r="S148" s="1">
        <v>206918.25045933801</v>
      </c>
      <c r="T148" s="59">
        <f>IF(E148="East", IF(C148="Central",('Connecting shares (%)'!$F$3/100*F148+'Connecting shares (%)'!$G$3/100*H148+'Connecting shares (%)'!$H$3/100*J148)/1000000,0),0)</f>
        <v>0</v>
      </c>
      <c r="U148" s="59">
        <f>IF(E148="East", IF(C148="Central",D148*'Connecting shares (%)'!$M$16*(F148+H148+J148)/(F148+H148+J148+L148+N148+P148),0),0)</f>
        <v>0</v>
      </c>
      <c r="V148" s="59">
        <f>IF(E148="East", IF(C148="Decentral",('Connecting shares (%)'!$F$7/100*F148+'Connecting shares (%)'!$G$7/100*H148+'Connecting shares (%)'!$H$7/100*J148)/1000000,0),0)</f>
        <v>0</v>
      </c>
      <c r="W148" s="61">
        <f>IF(E148="East", IF(C148="Decentral",D148*'Connecting shares (%)'!$M$16*(F148+H148+J148)/(F148+H148+J148+L148+N148+P148),0),0)</f>
        <v>0</v>
      </c>
      <c r="X148" s="59">
        <f>IF(E148="East", IF(C148="Central",('Connecting shares (%)'!$F$5/100*L148+'Connecting shares (%)'!$G$5/100*N148+'Connecting shares (%)'!$H$5/100*P148)/1000000,0),0)</f>
        <v>0</v>
      </c>
      <c r="Y148" s="61">
        <f>IF(E148="East", IF(C148="Central",D148*'Connecting shares (%)'!$M$16*(L148+N148+P148)/(F148+H148+J148+L148+N148+P148),0),0)</f>
        <v>0</v>
      </c>
      <c r="Z148" s="1">
        <f>IF(E148="East", IF(C148="Decentral",('Connecting shares (%)'!$F$9/100*L148+'Connecting shares (%)'!$G$9/100*N148+'Connecting shares (%)'!$H$9/100*P148)/1000000,0),0)</f>
        <v>0</v>
      </c>
      <c r="AA148" s="61">
        <f>IF(E148="East", IF(C148="Decentral",D148*'Connecting shares (%)'!$M$16*(L148+N148+P148)/(F148+H148+J148+L148+N148+P148),0),0)</f>
        <v>0</v>
      </c>
      <c r="AB148" s="59">
        <f>IF(E148="West", IF(C148="Central",('Connecting shares (%)'!$F$11/100*F148+'Connecting shares (%)'!$G$11/100*H148+'Connecting shares (%)'!$H$11/100*J148)/1000000,0),0)</f>
        <v>0</v>
      </c>
      <c r="AC148" s="62">
        <f>IF(E148="west", IF(C148="Central",D148*'Connecting shares (%)'!$M$16*(F148+H148+J148)/(F148+H148+J148+L148+N148+P148),0),0)</f>
        <v>0</v>
      </c>
      <c r="AD148" s="59">
        <f>IF(E148="West", IF(C148="Decentral",('Connecting shares (%)'!$F$15/100*F148+'Connecting shares (%)'!$G$15/100*H148+'Connecting shares (%)'!$H$15/100*J148)/1000000,0),0)</f>
        <v>0.464053099999999</v>
      </c>
      <c r="AE148" s="61">
        <f>IF(E148="west", IF(C148="Decentral",D148*'Connecting shares (%)'!$M$16*(F148+H148+J148)/(F148+H148+J148+L148+N148+P148),0),0)</f>
        <v>4.1383650091867805</v>
      </c>
      <c r="AF148" s="59">
        <f>IF(E148="West", IF(C148="Central",('Connecting shares (%)'!$F$13/100*L148+'Connecting shares (%)'!$G$13/100*N148+'Connecting shares (%)'!$H$13/100*P148)/1000000,0),0)</f>
        <v>0</v>
      </c>
      <c r="AG148" s="61">
        <f>IF(E148="west", IF(C148="Central",D148*'Connecting shares (%)'!$M$16*(L148+N148+P148)/(F148+H148+J148+L148+N148+P148),0),0)</f>
        <v>0</v>
      </c>
      <c r="AH148" s="1">
        <f>IF(E148="West", IF(C148="Decentral",('Connecting shares (%)'!$F$17/100*L148+'Connecting shares (%)'!$G$17/100*N148+'Connecting shares (%)'!$H$17/100*P148)/1000000,0),0)</f>
        <v>0</v>
      </c>
      <c r="AI148" s="61">
        <f>IF(E148="west", IF(C148="Decentral",D148*'Connecting shares (%)'!$M$16*(L148+N148+P148)/(F148+H148+J148+L148+N148+P148),0),0)</f>
        <v>0</v>
      </c>
      <c r="AK148" s="1">
        <f t="shared" si="16"/>
        <v>0</v>
      </c>
      <c r="AL148" s="1">
        <f t="shared" si="17"/>
        <v>0</v>
      </c>
      <c r="AM148" s="1">
        <f t="shared" si="18"/>
        <v>0</v>
      </c>
      <c r="AN148" s="1">
        <f t="shared" si="19"/>
        <v>0</v>
      </c>
      <c r="AO148" s="1">
        <f t="shared" si="20"/>
        <v>0</v>
      </c>
      <c r="AP148" s="1">
        <f t="shared" si="21"/>
        <v>0</v>
      </c>
      <c r="AQ148" s="1">
        <f t="shared" si="22"/>
        <v>0.464053099999999</v>
      </c>
      <c r="AR148" s="1">
        <f t="shared" si="23"/>
        <v>4.1383650091867805</v>
      </c>
    </row>
    <row r="149" spans="1:44">
      <c r="A149" s="1">
        <v>148</v>
      </c>
      <c r="B149" s="1" t="s">
        <v>586</v>
      </c>
      <c r="C149" s="1" t="s">
        <v>19</v>
      </c>
      <c r="D149" s="1">
        <v>0.33990317177187701</v>
      </c>
      <c r="E149" s="1" t="s">
        <v>21</v>
      </c>
      <c r="F149" s="1">
        <v>280966.89</v>
      </c>
      <c r="G149" s="1">
        <v>16</v>
      </c>
      <c r="H149" s="1">
        <v>0</v>
      </c>
      <c r="I149" s="1">
        <v>0</v>
      </c>
      <c r="J149" s="1">
        <v>0</v>
      </c>
      <c r="K149" s="1">
        <v>0</v>
      </c>
      <c r="L149" s="1">
        <v>0</v>
      </c>
      <c r="M149" s="1">
        <v>0</v>
      </c>
      <c r="N149" s="1">
        <v>0</v>
      </c>
      <c r="O149" s="1">
        <v>0</v>
      </c>
      <c r="P149" s="1">
        <v>0</v>
      </c>
      <c r="Q149" s="1">
        <v>0</v>
      </c>
      <c r="R149" s="1">
        <v>10190.146642457699</v>
      </c>
      <c r="S149" s="1">
        <v>339903.17177187698</v>
      </c>
      <c r="T149" s="59">
        <f>IF(E149="East", IF(C149="Central",('Connecting shares (%)'!$F$3/100*F149+'Connecting shares (%)'!$G$3/100*H149+'Connecting shares (%)'!$H$3/100*J149)/1000000,0),0)</f>
        <v>0</v>
      </c>
      <c r="U149" s="59">
        <f>IF(E149="East", IF(C149="Central",D149*'Connecting shares (%)'!$M$16*(F149+H149+J149)/(F149+H149+J149+L149+N149+P149),0),0)</f>
        <v>0</v>
      </c>
      <c r="V149" s="59">
        <f>IF(E149="East", IF(C149="Decentral",('Connecting shares (%)'!$F$7/100*F149+'Connecting shares (%)'!$G$7/100*H149+'Connecting shares (%)'!$H$7/100*J149)/1000000,0),0)</f>
        <v>0</v>
      </c>
      <c r="W149" s="61">
        <f>IF(E149="East", IF(C149="Decentral",D149*'Connecting shares (%)'!$M$16*(F149+H149+J149)/(F149+H149+J149+L149+N149+P149),0),0)</f>
        <v>0</v>
      </c>
      <c r="X149" s="59">
        <f>IF(E149="East", IF(C149="Central",('Connecting shares (%)'!$F$5/100*L149+'Connecting shares (%)'!$G$5/100*N149+'Connecting shares (%)'!$H$5/100*P149)/1000000,0),0)</f>
        <v>0</v>
      </c>
      <c r="Y149" s="61">
        <f>IF(E149="East", IF(C149="Central",D149*'Connecting shares (%)'!$M$16*(L149+N149+P149)/(F149+H149+J149+L149+N149+P149),0),0)</f>
        <v>0</v>
      </c>
      <c r="Z149" s="1">
        <f>IF(E149="East", IF(C149="Decentral",('Connecting shares (%)'!$F$9/100*L149+'Connecting shares (%)'!$G$9/100*N149+'Connecting shares (%)'!$H$9/100*P149)/1000000,0),0)</f>
        <v>0</v>
      </c>
      <c r="AA149" s="61">
        <f>IF(E149="East", IF(C149="Decentral",D149*'Connecting shares (%)'!$M$16*(L149+N149+P149)/(F149+H149+J149+L149+N149+P149),0),0)</f>
        <v>0</v>
      </c>
      <c r="AB149" s="59">
        <f>IF(E149="West", IF(C149="Central",('Connecting shares (%)'!$F$11/100*F149+'Connecting shares (%)'!$G$11/100*H149+'Connecting shares (%)'!$H$11/100*J149)/1000000,0),0)</f>
        <v>0</v>
      </c>
      <c r="AC149" s="62">
        <f>IF(E149="west", IF(C149="Central",D149*'Connecting shares (%)'!$M$16*(F149+H149+J149)/(F149+H149+J149+L149+N149+P149),0),0)</f>
        <v>0</v>
      </c>
      <c r="AD149" s="59">
        <f>IF(E149="West", IF(C149="Decentral",('Connecting shares (%)'!$F$15/100*F149+'Connecting shares (%)'!$G$15/100*H149+'Connecting shares (%)'!$H$15/100*J149)/1000000,0),0)</f>
        <v>0.28096689000000002</v>
      </c>
      <c r="AE149" s="61">
        <f>IF(E149="west", IF(C149="Decentral",D149*'Connecting shares (%)'!$M$16*(F149+H149+J149)/(F149+H149+J149+L149+N149+P149),0),0)</f>
        <v>6.7980634354375402</v>
      </c>
      <c r="AF149" s="59">
        <f>IF(E149="West", IF(C149="Central",('Connecting shares (%)'!$F$13/100*L149+'Connecting shares (%)'!$G$13/100*N149+'Connecting shares (%)'!$H$13/100*P149)/1000000,0),0)</f>
        <v>0</v>
      </c>
      <c r="AG149" s="61">
        <f>IF(E149="west", IF(C149="Central",D149*'Connecting shares (%)'!$M$16*(L149+N149+P149)/(F149+H149+J149+L149+N149+P149),0),0)</f>
        <v>0</v>
      </c>
      <c r="AH149" s="1">
        <f>IF(E149="West", IF(C149="Decentral",('Connecting shares (%)'!$F$17/100*L149+'Connecting shares (%)'!$G$17/100*N149+'Connecting shares (%)'!$H$17/100*P149)/1000000,0),0)</f>
        <v>0</v>
      </c>
      <c r="AI149" s="61">
        <f>IF(E149="west", IF(C149="Decentral",D149*'Connecting shares (%)'!$M$16*(L149+N149+P149)/(F149+H149+J149+L149+N149+P149),0),0)</f>
        <v>0</v>
      </c>
      <c r="AK149" s="1">
        <f t="shared" si="16"/>
        <v>0</v>
      </c>
      <c r="AL149" s="1">
        <f t="shared" si="17"/>
        <v>0</v>
      </c>
      <c r="AM149" s="1">
        <f t="shared" si="18"/>
        <v>0</v>
      </c>
      <c r="AN149" s="1">
        <f t="shared" si="19"/>
        <v>0</v>
      </c>
      <c r="AO149" s="1">
        <f t="shared" si="20"/>
        <v>0</v>
      </c>
      <c r="AP149" s="1">
        <f t="shared" si="21"/>
        <v>0</v>
      </c>
      <c r="AQ149" s="1">
        <f t="shared" si="22"/>
        <v>0.28096689000000002</v>
      </c>
      <c r="AR149" s="1">
        <f t="shared" si="23"/>
        <v>6.7980634354375402</v>
      </c>
    </row>
    <row r="150" spans="1:44">
      <c r="A150" s="1">
        <v>149</v>
      </c>
      <c r="B150" s="1" t="s">
        <v>656</v>
      </c>
      <c r="C150" s="1" t="s">
        <v>19</v>
      </c>
      <c r="D150" s="1">
        <v>1.0100116659000999</v>
      </c>
      <c r="E150" s="1" t="s">
        <v>22</v>
      </c>
      <c r="F150" s="1">
        <v>5663617.0800000001</v>
      </c>
      <c r="G150" s="1">
        <v>392</v>
      </c>
      <c r="H150" s="1">
        <v>0</v>
      </c>
      <c r="I150" s="1">
        <v>0</v>
      </c>
      <c r="J150" s="1">
        <v>0</v>
      </c>
      <c r="K150" s="1">
        <v>0</v>
      </c>
      <c r="L150" s="1">
        <v>859777.00999999698</v>
      </c>
      <c r="M150" s="1">
        <v>155</v>
      </c>
      <c r="N150" s="1">
        <v>0</v>
      </c>
      <c r="O150" s="1">
        <v>0</v>
      </c>
      <c r="P150" s="1">
        <v>0</v>
      </c>
      <c r="Q150" s="1">
        <v>0</v>
      </c>
      <c r="R150" s="1">
        <v>10646.053520985401</v>
      </c>
      <c r="S150" s="1">
        <v>1010011.6659001</v>
      </c>
      <c r="T150" s="59">
        <f>IF(E150="East", IF(C150="Central",('Connecting shares (%)'!$F$3/100*F150+'Connecting shares (%)'!$G$3/100*H150+'Connecting shares (%)'!$H$3/100*J150)/1000000,0),0)</f>
        <v>0</v>
      </c>
      <c r="U150" s="59">
        <f>IF(E150="East", IF(C150="Central",D150*'Connecting shares (%)'!$M$16*(F150+H150+J150)/(F150+H150+J150+L150+N150+P150),0),0)</f>
        <v>0</v>
      </c>
      <c r="V150" s="59">
        <f>IF(E150="East", IF(C150="Decentral",('Connecting shares (%)'!$F$7/100*F150+'Connecting shares (%)'!$G$7/100*H150+'Connecting shares (%)'!$H$7/100*J150)/1000000,0),0)</f>
        <v>5.6636170799999999</v>
      </c>
      <c r="W150" s="61">
        <f>IF(E150="East", IF(C150="Decentral",D150*'Connecting shares (%)'!$M$16*(F150+H150+J150)/(F150+H150+J150+L150+N150+P150),0),0)</f>
        <v>17.537862171350319</v>
      </c>
      <c r="X150" s="59">
        <f>IF(E150="East", IF(C150="Central",('Connecting shares (%)'!$F$5/100*L150+'Connecting shares (%)'!$G$5/100*N150+'Connecting shares (%)'!$H$5/100*P150)/1000000,0),0)</f>
        <v>0</v>
      </c>
      <c r="Y150" s="61">
        <f>IF(E150="East", IF(C150="Central",D150*'Connecting shares (%)'!$M$16*(L150+N150+P150)/(F150+H150+J150+L150+N150+P150),0),0)</f>
        <v>0</v>
      </c>
      <c r="Z150" s="1">
        <f>IF(E150="East", IF(C150="Decentral",('Connecting shares (%)'!$F$9/100*L150+'Connecting shares (%)'!$G$9/100*N150+'Connecting shares (%)'!$H$9/100*P150)/1000000,0),0)</f>
        <v>0.85977700999999696</v>
      </c>
      <c r="AA150" s="61">
        <f>IF(E150="East", IF(C150="Decentral",D150*'Connecting shares (%)'!$M$16*(L150+N150+P150)/(F150+H150+J150+L150+N150+P150),0),0)</f>
        <v>2.6623711466516791</v>
      </c>
      <c r="AB150" s="59">
        <f>IF(E150="West", IF(C150="Central",('Connecting shares (%)'!$F$11/100*F150+'Connecting shares (%)'!$G$11/100*H150+'Connecting shares (%)'!$H$11/100*J150)/1000000,0),0)</f>
        <v>0</v>
      </c>
      <c r="AC150" s="62">
        <f>IF(E150="west", IF(C150="Central",D150*'Connecting shares (%)'!$M$16*(F150+H150+J150)/(F150+H150+J150+L150+N150+P150),0),0)</f>
        <v>0</v>
      </c>
      <c r="AD150" s="59">
        <f>IF(E150="West", IF(C150="Decentral",('Connecting shares (%)'!$F$15/100*F150+'Connecting shares (%)'!$G$15/100*H150+'Connecting shares (%)'!$H$15/100*J150)/1000000,0),0)</f>
        <v>0</v>
      </c>
      <c r="AE150" s="61">
        <f>IF(E150="west", IF(C150="Decentral",D150*'Connecting shares (%)'!$M$16*(F150+H150+J150)/(F150+H150+J150+L150+N150+P150),0),0)</f>
        <v>0</v>
      </c>
      <c r="AF150" s="59">
        <f>IF(E150="West", IF(C150="Central",('Connecting shares (%)'!$F$13/100*L150+'Connecting shares (%)'!$G$13/100*N150+'Connecting shares (%)'!$H$13/100*P150)/1000000,0),0)</f>
        <v>0</v>
      </c>
      <c r="AG150" s="61">
        <f>IF(E150="west", IF(C150="Central",D150*'Connecting shares (%)'!$M$16*(L150+N150+P150)/(F150+H150+J150+L150+N150+P150),0),0)</f>
        <v>0</v>
      </c>
      <c r="AH150" s="1">
        <f>IF(E150="West", IF(C150="Decentral",('Connecting shares (%)'!$F$17/100*L150+'Connecting shares (%)'!$G$17/100*N150+'Connecting shares (%)'!$H$17/100*P150)/1000000,0),0)</f>
        <v>0</v>
      </c>
      <c r="AI150" s="61">
        <f>IF(E150="west", IF(C150="Decentral",D150*'Connecting shares (%)'!$M$16*(L150+N150+P150)/(F150+H150+J150+L150+N150+P150),0),0)</f>
        <v>0</v>
      </c>
      <c r="AK150" s="1">
        <f t="shared" si="16"/>
        <v>0</v>
      </c>
      <c r="AL150" s="1">
        <f t="shared" si="17"/>
        <v>0</v>
      </c>
      <c r="AM150" s="1">
        <f t="shared" si="18"/>
        <v>6.5233940899999965</v>
      </c>
      <c r="AN150" s="1">
        <f t="shared" si="19"/>
        <v>20.200233318001999</v>
      </c>
      <c r="AO150" s="1">
        <f t="shared" si="20"/>
        <v>0</v>
      </c>
      <c r="AP150" s="1">
        <f t="shared" si="21"/>
        <v>0</v>
      </c>
      <c r="AQ150" s="1">
        <f t="shared" si="22"/>
        <v>0</v>
      </c>
      <c r="AR150" s="1">
        <f t="shared" si="23"/>
        <v>0</v>
      </c>
    </row>
    <row r="151" spans="1:44">
      <c r="A151" s="1">
        <v>150</v>
      </c>
      <c r="B151" s="1" t="s">
        <v>262</v>
      </c>
      <c r="C151" s="1" t="s">
        <v>19</v>
      </c>
      <c r="D151" s="1">
        <v>0.111964089851898</v>
      </c>
      <c r="E151" s="1" t="s">
        <v>21</v>
      </c>
      <c r="F151" s="1">
        <v>125832.69999999899</v>
      </c>
      <c r="G151" s="1">
        <v>8</v>
      </c>
      <c r="H151" s="1">
        <v>0</v>
      </c>
      <c r="I151" s="1">
        <v>0</v>
      </c>
      <c r="J151" s="1">
        <v>0</v>
      </c>
      <c r="K151" s="1">
        <v>0</v>
      </c>
      <c r="L151" s="1">
        <v>0</v>
      </c>
      <c r="M151" s="1">
        <v>0</v>
      </c>
      <c r="N151" s="1">
        <v>0</v>
      </c>
      <c r="O151" s="1">
        <v>0</v>
      </c>
      <c r="P151" s="1">
        <v>0</v>
      </c>
      <c r="Q151" s="1">
        <v>0</v>
      </c>
      <c r="R151" s="1">
        <v>6054.6966952803295</v>
      </c>
      <c r="S151" s="1">
        <v>111964.08985189701</v>
      </c>
      <c r="T151" s="59">
        <f>IF(E151="East", IF(C151="Central",('Connecting shares (%)'!$F$3/100*F151+'Connecting shares (%)'!$G$3/100*H151+'Connecting shares (%)'!$H$3/100*J151)/1000000,0),0)</f>
        <v>0</v>
      </c>
      <c r="U151" s="59">
        <f>IF(E151="East", IF(C151="Central",D151*'Connecting shares (%)'!$M$16*(F151+H151+J151)/(F151+H151+J151+L151+N151+P151),0),0)</f>
        <v>0</v>
      </c>
      <c r="V151" s="59">
        <f>IF(E151="East", IF(C151="Decentral",('Connecting shares (%)'!$F$7/100*F151+'Connecting shares (%)'!$G$7/100*H151+'Connecting shares (%)'!$H$7/100*J151)/1000000,0),0)</f>
        <v>0</v>
      </c>
      <c r="W151" s="61">
        <f>IF(E151="East", IF(C151="Decentral",D151*'Connecting shares (%)'!$M$16*(F151+H151+J151)/(F151+H151+J151+L151+N151+P151),0),0)</f>
        <v>0</v>
      </c>
      <c r="X151" s="59">
        <f>IF(E151="East", IF(C151="Central",('Connecting shares (%)'!$F$5/100*L151+'Connecting shares (%)'!$G$5/100*N151+'Connecting shares (%)'!$H$5/100*P151)/1000000,0),0)</f>
        <v>0</v>
      </c>
      <c r="Y151" s="61">
        <f>IF(E151="East", IF(C151="Central",D151*'Connecting shares (%)'!$M$16*(L151+N151+P151)/(F151+H151+J151+L151+N151+P151),0),0)</f>
        <v>0</v>
      </c>
      <c r="Z151" s="1">
        <f>IF(E151="East", IF(C151="Decentral",('Connecting shares (%)'!$F$9/100*L151+'Connecting shares (%)'!$G$9/100*N151+'Connecting shares (%)'!$H$9/100*P151)/1000000,0),0)</f>
        <v>0</v>
      </c>
      <c r="AA151" s="61">
        <f>IF(E151="East", IF(C151="Decentral",D151*'Connecting shares (%)'!$M$16*(L151+N151+P151)/(F151+H151+J151+L151+N151+P151),0),0)</f>
        <v>0</v>
      </c>
      <c r="AB151" s="59">
        <f>IF(E151="West", IF(C151="Central",('Connecting shares (%)'!$F$11/100*F151+'Connecting shares (%)'!$G$11/100*H151+'Connecting shares (%)'!$H$11/100*J151)/1000000,0),0)</f>
        <v>0</v>
      </c>
      <c r="AC151" s="62">
        <f>IF(E151="west", IF(C151="Central",D151*'Connecting shares (%)'!$M$16*(F151+H151+J151)/(F151+H151+J151+L151+N151+P151),0),0)</f>
        <v>0</v>
      </c>
      <c r="AD151" s="59">
        <f>IF(E151="West", IF(C151="Decentral",('Connecting shares (%)'!$F$15/100*F151+'Connecting shares (%)'!$G$15/100*H151+'Connecting shares (%)'!$H$15/100*J151)/1000000,0),0)</f>
        <v>0.12583269999999899</v>
      </c>
      <c r="AE151" s="61">
        <f>IF(E151="west", IF(C151="Decentral",D151*'Connecting shares (%)'!$M$16*(F151+H151+J151)/(F151+H151+J151+L151+N151+P151),0),0)</f>
        <v>2.2392817970379602</v>
      </c>
      <c r="AF151" s="59">
        <f>IF(E151="West", IF(C151="Central",('Connecting shares (%)'!$F$13/100*L151+'Connecting shares (%)'!$G$13/100*N151+'Connecting shares (%)'!$H$13/100*P151)/1000000,0),0)</f>
        <v>0</v>
      </c>
      <c r="AG151" s="61">
        <f>IF(E151="west", IF(C151="Central",D151*'Connecting shares (%)'!$M$16*(L151+N151+P151)/(F151+H151+J151+L151+N151+P151),0),0)</f>
        <v>0</v>
      </c>
      <c r="AH151" s="1">
        <f>IF(E151="West", IF(C151="Decentral",('Connecting shares (%)'!$F$17/100*L151+'Connecting shares (%)'!$G$17/100*N151+'Connecting shares (%)'!$H$17/100*P151)/1000000,0),0)</f>
        <v>0</v>
      </c>
      <c r="AI151" s="61">
        <f>IF(E151="west", IF(C151="Decentral",D151*'Connecting shares (%)'!$M$16*(L151+N151+P151)/(F151+H151+J151+L151+N151+P151),0),0)</f>
        <v>0</v>
      </c>
      <c r="AK151" s="1">
        <f t="shared" si="16"/>
        <v>0</v>
      </c>
      <c r="AL151" s="1">
        <f t="shared" si="17"/>
        <v>0</v>
      </c>
      <c r="AM151" s="1">
        <f t="shared" si="18"/>
        <v>0</v>
      </c>
      <c r="AN151" s="1">
        <f t="shared" si="19"/>
        <v>0</v>
      </c>
      <c r="AO151" s="1">
        <f t="shared" si="20"/>
        <v>0</v>
      </c>
      <c r="AP151" s="1">
        <f t="shared" si="21"/>
        <v>0</v>
      </c>
      <c r="AQ151" s="1">
        <f t="shared" si="22"/>
        <v>0.12583269999999899</v>
      </c>
      <c r="AR151" s="1">
        <f t="shared" si="23"/>
        <v>2.2392817970379602</v>
      </c>
    </row>
    <row r="152" spans="1:44">
      <c r="A152" s="1">
        <v>151</v>
      </c>
      <c r="B152" s="1" t="s">
        <v>600</v>
      </c>
      <c r="C152" s="1" t="s">
        <v>19</v>
      </c>
      <c r="D152" s="1">
        <v>0.27410086429574398</v>
      </c>
      <c r="E152" s="1" t="s">
        <v>21</v>
      </c>
      <c r="F152" s="1">
        <v>445840.739999999</v>
      </c>
      <c r="G152" s="1">
        <v>20</v>
      </c>
      <c r="H152" s="1">
        <v>82052.089999999895</v>
      </c>
      <c r="I152" s="1">
        <v>1</v>
      </c>
      <c r="J152" s="1">
        <v>0</v>
      </c>
      <c r="K152" s="1">
        <v>0</v>
      </c>
      <c r="L152" s="1">
        <v>59549.68</v>
      </c>
      <c r="M152" s="1">
        <v>17</v>
      </c>
      <c r="N152" s="1">
        <v>0</v>
      </c>
      <c r="O152" s="1">
        <v>0</v>
      </c>
      <c r="P152" s="1">
        <v>0</v>
      </c>
      <c r="Q152" s="1">
        <v>0</v>
      </c>
      <c r="R152" s="1">
        <v>10591.800853917701</v>
      </c>
      <c r="S152" s="1">
        <v>274100.864295743</v>
      </c>
      <c r="T152" s="59">
        <f>IF(E152="East", IF(C152="Central",('Connecting shares (%)'!$F$3/100*F152+'Connecting shares (%)'!$G$3/100*H152+'Connecting shares (%)'!$H$3/100*J152)/1000000,0),0)</f>
        <v>0</v>
      </c>
      <c r="U152" s="59">
        <f>IF(E152="East", IF(C152="Central",D152*'Connecting shares (%)'!$M$16*(F152+H152+J152)/(F152+H152+J152+L152+N152+P152),0),0)</f>
        <v>0</v>
      </c>
      <c r="V152" s="59">
        <f>IF(E152="East", IF(C152="Decentral",('Connecting shares (%)'!$F$7/100*F152+'Connecting shares (%)'!$G$7/100*H152+'Connecting shares (%)'!$H$7/100*J152)/1000000,0),0)</f>
        <v>0</v>
      </c>
      <c r="W152" s="61">
        <f>IF(E152="East", IF(C152="Decentral",D152*'Connecting shares (%)'!$M$16*(F152+H152+J152)/(F152+H152+J152+L152+N152+P152),0),0)</f>
        <v>0</v>
      </c>
      <c r="X152" s="59">
        <f>IF(E152="East", IF(C152="Central",('Connecting shares (%)'!$F$5/100*L152+'Connecting shares (%)'!$G$5/100*N152+'Connecting shares (%)'!$H$5/100*P152)/1000000,0),0)</f>
        <v>0</v>
      </c>
      <c r="Y152" s="61">
        <f>IF(E152="East", IF(C152="Central",D152*'Connecting shares (%)'!$M$16*(L152+N152+P152)/(F152+H152+J152+L152+N152+P152),0),0)</f>
        <v>0</v>
      </c>
      <c r="Z152" s="1">
        <f>IF(E152="East", IF(C152="Decentral",('Connecting shares (%)'!$F$9/100*L152+'Connecting shares (%)'!$G$9/100*N152+'Connecting shares (%)'!$H$9/100*P152)/1000000,0),0)</f>
        <v>0</v>
      </c>
      <c r="AA152" s="61">
        <f>IF(E152="East", IF(C152="Decentral",D152*'Connecting shares (%)'!$M$16*(L152+N152+P152)/(F152+H152+J152+L152+N152+P152),0),0)</f>
        <v>0</v>
      </c>
      <c r="AB152" s="59">
        <f>IF(E152="West", IF(C152="Central",('Connecting shares (%)'!$F$11/100*F152+'Connecting shares (%)'!$G$11/100*H152+'Connecting shares (%)'!$H$11/100*J152)/1000000,0),0)</f>
        <v>0</v>
      </c>
      <c r="AC152" s="62">
        <f>IF(E152="west", IF(C152="Central",D152*'Connecting shares (%)'!$M$16*(F152+H152+J152)/(F152+H152+J152+L152+N152+P152),0),0)</f>
        <v>0</v>
      </c>
      <c r="AD152" s="59">
        <f>IF(E152="West", IF(C152="Decentral",('Connecting shares (%)'!$F$15/100*F152+'Connecting shares (%)'!$G$15/100*H152+'Connecting shares (%)'!$H$15/100*J152)/1000000,0),0)</f>
        <v>0.52789282999999887</v>
      </c>
      <c r="AE152" s="61">
        <f>IF(E152="west", IF(C152="Decentral",D152*'Connecting shares (%)'!$M$16*(F152+H152+J152)/(F152+H152+J152+L152+N152+P152),0),0)</f>
        <v>4.9262992887091608</v>
      </c>
      <c r="AF152" s="59">
        <f>IF(E152="West", IF(C152="Central",('Connecting shares (%)'!$F$13/100*L152+'Connecting shares (%)'!$G$13/100*N152+'Connecting shares (%)'!$H$13/100*P152)/1000000,0),0)</f>
        <v>0</v>
      </c>
      <c r="AG152" s="61">
        <f>IF(E152="west", IF(C152="Central",D152*'Connecting shares (%)'!$M$16*(L152+N152+P152)/(F152+H152+J152+L152+N152+P152),0),0)</f>
        <v>0</v>
      </c>
      <c r="AH152" s="1">
        <f>IF(E152="West", IF(C152="Decentral",('Connecting shares (%)'!$F$17/100*L152+'Connecting shares (%)'!$G$17/100*N152+'Connecting shares (%)'!$H$17/100*P152)/1000000,0),0)</f>
        <v>5.9549680000000001E-2</v>
      </c>
      <c r="AI152" s="61">
        <f>IF(E152="west", IF(C152="Decentral",D152*'Connecting shares (%)'!$M$16*(L152+N152+P152)/(F152+H152+J152+L152+N152+P152),0),0)</f>
        <v>0.55571799720571835</v>
      </c>
      <c r="AK152" s="1">
        <f t="shared" si="16"/>
        <v>0</v>
      </c>
      <c r="AL152" s="1">
        <f t="shared" si="17"/>
        <v>0</v>
      </c>
      <c r="AM152" s="1">
        <f t="shared" si="18"/>
        <v>0</v>
      </c>
      <c r="AN152" s="1">
        <f t="shared" si="19"/>
        <v>0</v>
      </c>
      <c r="AO152" s="1">
        <f t="shared" si="20"/>
        <v>0</v>
      </c>
      <c r="AP152" s="1">
        <f t="shared" si="21"/>
        <v>0</v>
      </c>
      <c r="AQ152" s="1">
        <f t="shared" si="22"/>
        <v>0.58744250999999892</v>
      </c>
      <c r="AR152" s="1">
        <f t="shared" si="23"/>
        <v>5.4820172859148792</v>
      </c>
    </row>
    <row r="153" spans="1:44">
      <c r="A153" s="1">
        <v>152</v>
      </c>
      <c r="B153" s="1" t="s">
        <v>321</v>
      </c>
      <c r="C153" s="1" t="s">
        <v>19</v>
      </c>
      <c r="D153" s="1">
        <v>0.11569977570045301</v>
      </c>
      <c r="E153" s="1" t="s">
        <v>21</v>
      </c>
      <c r="F153" s="1">
        <v>39679.32</v>
      </c>
      <c r="G153" s="1">
        <v>3</v>
      </c>
      <c r="H153" s="1">
        <v>0</v>
      </c>
      <c r="I153" s="1">
        <v>0</v>
      </c>
      <c r="J153" s="1">
        <v>0</v>
      </c>
      <c r="K153" s="1">
        <v>0</v>
      </c>
      <c r="L153" s="1">
        <v>0</v>
      </c>
      <c r="M153" s="1">
        <v>0</v>
      </c>
      <c r="N153" s="1">
        <v>0</v>
      </c>
      <c r="O153" s="1">
        <v>0</v>
      </c>
      <c r="P153" s="1">
        <v>0</v>
      </c>
      <c r="Q153" s="1">
        <v>0</v>
      </c>
      <c r="R153" s="1">
        <v>7260.7705012080796</v>
      </c>
      <c r="S153" s="1">
        <v>115699.775700453</v>
      </c>
      <c r="T153" s="59">
        <f>IF(E153="East", IF(C153="Central",('Connecting shares (%)'!$F$3/100*F153+'Connecting shares (%)'!$G$3/100*H153+'Connecting shares (%)'!$H$3/100*J153)/1000000,0),0)</f>
        <v>0</v>
      </c>
      <c r="U153" s="59">
        <f>IF(E153="East", IF(C153="Central",D153*'Connecting shares (%)'!$M$16*(F153+H153+J153)/(F153+H153+J153+L153+N153+P153),0),0)</f>
        <v>0</v>
      </c>
      <c r="V153" s="59">
        <f>IF(E153="East", IF(C153="Decentral",('Connecting shares (%)'!$F$7/100*F153+'Connecting shares (%)'!$G$7/100*H153+'Connecting shares (%)'!$H$7/100*J153)/1000000,0),0)</f>
        <v>0</v>
      </c>
      <c r="W153" s="61">
        <f>IF(E153="East", IF(C153="Decentral",D153*'Connecting shares (%)'!$M$16*(F153+H153+J153)/(F153+H153+J153+L153+N153+P153),0),0)</f>
        <v>0</v>
      </c>
      <c r="X153" s="59">
        <f>IF(E153="East", IF(C153="Central",('Connecting shares (%)'!$F$5/100*L153+'Connecting shares (%)'!$G$5/100*N153+'Connecting shares (%)'!$H$5/100*P153)/1000000,0),0)</f>
        <v>0</v>
      </c>
      <c r="Y153" s="61">
        <f>IF(E153="East", IF(C153="Central",D153*'Connecting shares (%)'!$M$16*(L153+N153+P153)/(F153+H153+J153+L153+N153+P153),0),0)</f>
        <v>0</v>
      </c>
      <c r="Z153" s="1">
        <f>IF(E153="East", IF(C153="Decentral",('Connecting shares (%)'!$F$9/100*L153+'Connecting shares (%)'!$G$9/100*N153+'Connecting shares (%)'!$H$9/100*P153)/1000000,0),0)</f>
        <v>0</v>
      </c>
      <c r="AA153" s="61">
        <f>IF(E153="East", IF(C153="Decentral",D153*'Connecting shares (%)'!$M$16*(L153+N153+P153)/(F153+H153+J153+L153+N153+P153),0),0)</f>
        <v>0</v>
      </c>
      <c r="AB153" s="59">
        <f>IF(E153="West", IF(C153="Central",('Connecting shares (%)'!$F$11/100*F153+'Connecting shares (%)'!$G$11/100*H153+'Connecting shares (%)'!$H$11/100*J153)/1000000,0),0)</f>
        <v>0</v>
      </c>
      <c r="AC153" s="62">
        <f>IF(E153="west", IF(C153="Central",D153*'Connecting shares (%)'!$M$16*(F153+H153+J153)/(F153+H153+J153+L153+N153+P153),0),0)</f>
        <v>0</v>
      </c>
      <c r="AD153" s="59">
        <f>IF(E153="West", IF(C153="Decentral",('Connecting shares (%)'!$F$15/100*F153+'Connecting shares (%)'!$G$15/100*H153+'Connecting shares (%)'!$H$15/100*J153)/1000000,0),0)</f>
        <v>3.9679319999999997E-2</v>
      </c>
      <c r="AE153" s="61">
        <f>IF(E153="west", IF(C153="Decentral",D153*'Connecting shares (%)'!$M$16*(F153+H153+J153)/(F153+H153+J153+L153+N153+P153),0),0)</f>
        <v>2.31399551400906</v>
      </c>
      <c r="AF153" s="59">
        <f>IF(E153="West", IF(C153="Central",('Connecting shares (%)'!$F$13/100*L153+'Connecting shares (%)'!$G$13/100*N153+'Connecting shares (%)'!$H$13/100*P153)/1000000,0),0)</f>
        <v>0</v>
      </c>
      <c r="AG153" s="61">
        <f>IF(E153="west", IF(C153="Central",D153*'Connecting shares (%)'!$M$16*(L153+N153+P153)/(F153+H153+J153+L153+N153+P153),0),0)</f>
        <v>0</v>
      </c>
      <c r="AH153" s="1">
        <f>IF(E153="West", IF(C153="Decentral",('Connecting shares (%)'!$F$17/100*L153+'Connecting shares (%)'!$G$17/100*N153+'Connecting shares (%)'!$H$17/100*P153)/1000000,0),0)</f>
        <v>0</v>
      </c>
      <c r="AI153" s="61">
        <f>IF(E153="west", IF(C153="Decentral",D153*'Connecting shares (%)'!$M$16*(L153+N153+P153)/(F153+H153+J153+L153+N153+P153),0),0)</f>
        <v>0</v>
      </c>
      <c r="AK153" s="1">
        <f t="shared" si="16"/>
        <v>0</v>
      </c>
      <c r="AL153" s="1">
        <f t="shared" si="17"/>
        <v>0</v>
      </c>
      <c r="AM153" s="1">
        <f t="shared" si="18"/>
        <v>0</v>
      </c>
      <c r="AN153" s="1">
        <f t="shared" si="19"/>
        <v>0</v>
      </c>
      <c r="AO153" s="1">
        <f t="shared" si="20"/>
        <v>0</v>
      </c>
      <c r="AP153" s="1">
        <f t="shared" si="21"/>
        <v>0</v>
      </c>
      <c r="AQ153" s="1">
        <f t="shared" si="22"/>
        <v>3.9679319999999997E-2</v>
      </c>
      <c r="AR153" s="1">
        <f t="shared" si="23"/>
        <v>2.31399551400906</v>
      </c>
    </row>
    <row r="154" spans="1:44">
      <c r="A154" s="1">
        <v>153</v>
      </c>
      <c r="B154" s="1" t="s">
        <v>136</v>
      </c>
      <c r="C154" s="1" t="s">
        <v>19</v>
      </c>
      <c r="D154" s="1">
        <v>0.34086617885421899</v>
      </c>
      <c r="E154" s="1" t="s">
        <v>22</v>
      </c>
      <c r="F154" s="1">
        <v>493080.75999999902</v>
      </c>
      <c r="G154" s="1">
        <v>41</v>
      </c>
      <c r="H154" s="1">
        <v>0</v>
      </c>
      <c r="I154" s="1">
        <v>0</v>
      </c>
      <c r="J154" s="1">
        <v>0</v>
      </c>
      <c r="K154" s="1">
        <v>0</v>
      </c>
      <c r="L154" s="1">
        <v>119173.91999999899</v>
      </c>
      <c r="M154" s="1">
        <v>33</v>
      </c>
      <c r="N154" s="1">
        <v>149201.17000000001</v>
      </c>
      <c r="O154" s="1">
        <v>1</v>
      </c>
      <c r="P154" s="1">
        <v>0</v>
      </c>
      <c r="Q154" s="1">
        <v>0</v>
      </c>
      <c r="R154" s="1">
        <v>10485.579522251801</v>
      </c>
      <c r="S154" s="1">
        <v>340866.17885421898</v>
      </c>
      <c r="T154" s="59">
        <f>IF(E154="East", IF(C154="Central",('Connecting shares (%)'!$F$3/100*F154+'Connecting shares (%)'!$G$3/100*H154+'Connecting shares (%)'!$H$3/100*J154)/1000000,0),0)</f>
        <v>0</v>
      </c>
      <c r="U154" s="59">
        <f>IF(E154="East", IF(C154="Central",D154*'Connecting shares (%)'!$M$16*(F154+H154+J154)/(F154+H154+J154+L154+N154+P154),0),0)</f>
        <v>0</v>
      </c>
      <c r="V154" s="59">
        <f>IF(E154="East", IF(C154="Decentral",('Connecting shares (%)'!$F$7/100*F154+'Connecting shares (%)'!$G$7/100*H154+'Connecting shares (%)'!$H$7/100*J154)/1000000,0),0)</f>
        <v>0.49308075999999901</v>
      </c>
      <c r="W154" s="61">
        <f>IF(E154="East", IF(C154="Decentral",D154*'Connecting shares (%)'!$M$16*(F154+H154+J154)/(F154+H154+J154+L154+N154+P154),0),0)</f>
        <v>4.4145581001901641</v>
      </c>
      <c r="X154" s="59">
        <f>IF(E154="East", IF(C154="Central",('Connecting shares (%)'!$F$5/100*L154+'Connecting shares (%)'!$G$5/100*N154+'Connecting shares (%)'!$H$5/100*P154)/1000000,0),0)</f>
        <v>0</v>
      </c>
      <c r="Y154" s="61">
        <f>IF(E154="East", IF(C154="Central",D154*'Connecting shares (%)'!$M$16*(L154+N154+P154)/(F154+H154+J154+L154+N154+P154),0),0)</f>
        <v>0</v>
      </c>
      <c r="Z154" s="1">
        <f>IF(E154="East", IF(C154="Decentral",('Connecting shares (%)'!$F$9/100*L154+'Connecting shares (%)'!$G$9/100*N154+'Connecting shares (%)'!$H$9/100*P154)/1000000,0),0)</f>
        <v>0.26837508999999904</v>
      </c>
      <c r="AA154" s="61">
        <f>IF(E154="East", IF(C154="Decentral",D154*'Connecting shares (%)'!$M$16*(L154+N154+P154)/(F154+H154+J154+L154+N154+P154),0),0)</f>
        <v>2.4027654768942157</v>
      </c>
      <c r="AB154" s="59">
        <f>IF(E154="West", IF(C154="Central",('Connecting shares (%)'!$F$11/100*F154+'Connecting shares (%)'!$G$11/100*H154+'Connecting shares (%)'!$H$11/100*J154)/1000000,0),0)</f>
        <v>0</v>
      </c>
      <c r="AC154" s="62">
        <f>IF(E154="west", IF(C154="Central",D154*'Connecting shares (%)'!$M$16*(F154+H154+J154)/(F154+H154+J154+L154+N154+P154),0),0)</f>
        <v>0</v>
      </c>
      <c r="AD154" s="59">
        <f>IF(E154="West", IF(C154="Decentral",('Connecting shares (%)'!$F$15/100*F154+'Connecting shares (%)'!$G$15/100*H154+'Connecting shares (%)'!$H$15/100*J154)/1000000,0),0)</f>
        <v>0</v>
      </c>
      <c r="AE154" s="61">
        <f>IF(E154="west", IF(C154="Decentral",D154*'Connecting shares (%)'!$M$16*(F154+H154+J154)/(F154+H154+J154+L154+N154+P154),0),0)</f>
        <v>0</v>
      </c>
      <c r="AF154" s="59">
        <f>IF(E154="West", IF(C154="Central",('Connecting shares (%)'!$F$13/100*L154+'Connecting shares (%)'!$G$13/100*N154+'Connecting shares (%)'!$H$13/100*P154)/1000000,0),0)</f>
        <v>0</v>
      </c>
      <c r="AG154" s="61">
        <f>IF(E154="west", IF(C154="Central",D154*'Connecting shares (%)'!$M$16*(L154+N154+P154)/(F154+H154+J154+L154+N154+P154),0),0)</f>
        <v>0</v>
      </c>
      <c r="AH154" s="1">
        <f>IF(E154="West", IF(C154="Decentral",('Connecting shares (%)'!$F$17/100*L154+'Connecting shares (%)'!$G$17/100*N154+'Connecting shares (%)'!$H$17/100*P154)/1000000,0),0)</f>
        <v>0</v>
      </c>
      <c r="AI154" s="61">
        <f>IF(E154="west", IF(C154="Decentral",D154*'Connecting shares (%)'!$M$16*(L154+N154+P154)/(F154+H154+J154+L154+N154+P154),0),0)</f>
        <v>0</v>
      </c>
      <c r="AK154" s="1">
        <f t="shared" si="16"/>
        <v>0</v>
      </c>
      <c r="AL154" s="1">
        <f t="shared" si="17"/>
        <v>0</v>
      </c>
      <c r="AM154" s="1">
        <f t="shared" si="18"/>
        <v>0.76145584999999805</v>
      </c>
      <c r="AN154" s="1">
        <f t="shared" si="19"/>
        <v>6.8173235770843803</v>
      </c>
      <c r="AO154" s="1">
        <f t="shared" si="20"/>
        <v>0</v>
      </c>
      <c r="AP154" s="1">
        <f t="shared" si="21"/>
        <v>0</v>
      </c>
      <c r="AQ154" s="1">
        <f t="shared" si="22"/>
        <v>0</v>
      </c>
      <c r="AR154" s="1">
        <f t="shared" si="23"/>
        <v>0</v>
      </c>
    </row>
    <row r="155" spans="1:44">
      <c r="A155" s="1">
        <v>154</v>
      </c>
      <c r="B155" s="1" t="s">
        <v>275</v>
      </c>
      <c r="C155" s="1" t="s">
        <v>19</v>
      </c>
      <c r="D155" s="1">
        <v>0.47739947307463299</v>
      </c>
      <c r="E155" s="1" t="s">
        <v>21</v>
      </c>
      <c r="F155" s="1">
        <v>1784777.1299999901</v>
      </c>
      <c r="G155" s="1">
        <v>105</v>
      </c>
      <c r="H155" s="1">
        <v>0</v>
      </c>
      <c r="I155" s="1">
        <v>0</v>
      </c>
      <c r="J155" s="1">
        <v>0</v>
      </c>
      <c r="K155" s="1">
        <v>0</v>
      </c>
      <c r="L155" s="1">
        <v>48731.19</v>
      </c>
      <c r="M155" s="1">
        <v>3</v>
      </c>
      <c r="N155" s="1">
        <v>0</v>
      </c>
      <c r="O155" s="1">
        <v>0</v>
      </c>
      <c r="P155" s="1">
        <v>0</v>
      </c>
      <c r="Q155" s="1">
        <v>0</v>
      </c>
      <c r="R155" s="1">
        <v>13020.651889742599</v>
      </c>
      <c r="S155" s="1">
        <v>477399.473074632</v>
      </c>
      <c r="T155" s="59">
        <f>IF(E155="East", IF(C155="Central",('Connecting shares (%)'!$F$3/100*F155+'Connecting shares (%)'!$G$3/100*H155+'Connecting shares (%)'!$H$3/100*J155)/1000000,0),0)</f>
        <v>0</v>
      </c>
      <c r="U155" s="59">
        <f>IF(E155="East", IF(C155="Central",D155*'Connecting shares (%)'!$M$16*(F155+H155+J155)/(F155+H155+J155+L155+N155+P155),0),0)</f>
        <v>0</v>
      </c>
      <c r="V155" s="59">
        <f>IF(E155="East", IF(C155="Decentral",('Connecting shares (%)'!$F$7/100*F155+'Connecting shares (%)'!$G$7/100*H155+'Connecting shares (%)'!$H$7/100*J155)/1000000,0),0)</f>
        <v>0</v>
      </c>
      <c r="W155" s="61">
        <f>IF(E155="East", IF(C155="Decentral",D155*'Connecting shares (%)'!$M$16*(F155+H155+J155)/(F155+H155+J155+L155+N155+P155),0),0)</f>
        <v>0</v>
      </c>
      <c r="X155" s="59">
        <f>IF(E155="East", IF(C155="Central",('Connecting shares (%)'!$F$5/100*L155+'Connecting shares (%)'!$G$5/100*N155+'Connecting shares (%)'!$H$5/100*P155)/1000000,0),0)</f>
        <v>0</v>
      </c>
      <c r="Y155" s="61">
        <f>IF(E155="East", IF(C155="Central",D155*'Connecting shares (%)'!$M$16*(L155+N155+P155)/(F155+H155+J155+L155+N155+P155),0),0)</f>
        <v>0</v>
      </c>
      <c r="Z155" s="1">
        <f>IF(E155="East", IF(C155="Decentral",('Connecting shares (%)'!$F$9/100*L155+'Connecting shares (%)'!$G$9/100*N155+'Connecting shares (%)'!$H$9/100*P155)/1000000,0),0)</f>
        <v>0</v>
      </c>
      <c r="AA155" s="61">
        <f>IF(E155="East", IF(C155="Decentral",D155*'Connecting shares (%)'!$M$16*(L155+N155+P155)/(F155+H155+J155+L155+N155+P155),0),0)</f>
        <v>0</v>
      </c>
      <c r="AB155" s="59">
        <f>IF(E155="West", IF(C155="Central",('Connecting shares (%)'!$F$11/100*F155+'Connecting shares (%)'!$G$11/100*H155+'Connecting shares (%)'!$H$11/100*J155)/1000000,0),0)</f>
        <v>0</v>
      </c>
      <c r="AC155" s="62">
        <f>IF(E155="west", IF(C155="Central",D155*'Connecting shares (%)'!$M$16*(F155+H155+J155)/(F155+H155+J155+L155+N155+P155),0),0)</f>
        <v>0</v>
      </c>
      <c r="AD155" s="59">
        <f>IF(E155="West", IF(C155="Decentral",('Connecting shares (%)'!$F$15/100*F155+'Connecting shares (%)'!$G$15/100*H155+'Connecting shares (%)'!$H$15/100*J155)/1000000,0),0)</f>
        <v>1.7847771299999902</v>
      </c>
      <c r="AE155" s="61">
        <f>IF(E155="west", IF(C155="Decentral",D155*'Connecting shares (%)'!$M$16*(F155+H155+J155)/(F155+H155+J155+L155+N155+P155),0),0)</f>
        <v>9.2942219255122396</v>
      </c>
      <c r="AF155" s="59">
        <f>IF(E155="West", IF(C155="Central",('Connecting shares (%)'!$F$13/100*L155+'Connecting shares (%)'!$G$13/100*N155+'Connecting shares (%)'!$H$13/100*P155)/1000000,0),0)</f>
        <v>0</v>
      </c>
      <c r="AG155" s="61">
        <f>IF(E155="west", IF(C155="Central",D155*'Connecting shares (%)'!$M$16*(L155+N155+P155)/(F155+H155+J155+L155+N155+P155),0),0)</f>
        <v>0</v>
      </c>
      <c r="AH155" s="1">
        <f>IF(E155="West", IF(C155="Decentral",('Connecting shares (%)'!$F$17/100*L155+'Connecting shares (%)'!$G$17/100*N155+'Connecting shares (%)'!$H$17/100*P155)/1000000,0),0)</f>
        <v>4.8731190000000001E-2</v>
      </c>
      <c r="AI155" s="61">
        <f>IF(E155="west", IF(C155="Decentral",D155*'Connecting shares (%)'!$M$16*(L155+N155+P155)/(F155+H155+J155+L155+N155+P155),0),0)</f>
        <v>0.25376753598041979</v>
      </c>
      <c r="AK155" s="1">
        <f t="shared" si="16"/>
        <v>0</v>
      </c>
      <c r="AL155" s="1">
        <f t="shared" si="17"/>
        <v>0</v>
      </c>
      <c r="AM155" s="1">
        <f t="shared" si="18"/>
        <v>0</v>
      </c>
      <c r="AN155" s="1">
        <f t="shared" si="19"/>
        <v>0</v>
      </c>
      <c r="AO155" s="1">
        <f t="shared" si="20"/>
        <v>0</v>
      </c>
      <c r="AP155" s="1">
        <f t="shared" si="21"/>
        <v>0</v>
      </c>
      <c r="AQ155" s="1">
        <f t="shared" si="22"/>
        <v>1.8335083199999902</v>
      </c>
      <c r="AR155" s="1">
        <f t="shared" si="23"/>
        <v>9.5479894614926586</v>
      </c>
    </row>
    <row r="156" spans="1:44">
      <c r="A156" s="1">
        <v>155</v>
      </c>
      <c r="B156" s="1" t="s">
        <v>622</v>
      </c>
      <c r="C156" s="1" t="s">
        <v>19</v>
      </c>
      <c r="D156" s="1">
        <v>0.88058871873107902</v>
      </c>
      <c r="E156" s="1" t="s">
        <v>21</v>
      </c>
      <c r="F156" s="1">
        <v>883302.67</v>
      </c>
      <c r="G156" s="1">
        <v>84</v>
      </c>
      <c r="H156" s="1">
        <v>0</v>
      </c>
      <c r="I156" s="1">
        <v>0</v>
      </c>
      <c r="J156" s="1">
        <v>0</v>
      </c>
      <c r="K156" s="1">
        <v>0</v>
      </c>
      <c r="L156" s="1">
        <v>0</v>
      </c>
      <c r="M156" s="1">
        <v>0</v>
      </c>
      <c r="N156" s="1">
        <v>0</v>
      </c>
      <c r="O156" s="1">
        <v>0</v>
      </c>
      <c r="P156" s="1">
        <v>0</v>
      </c>
      <c r="Q156" s="1">
        <v>0</v>
      </c>
      <c r="R156" s="1">
        <v>13141.5406467009</v>
      </c>
      <c r="S156" s="1">
        <v>880588.71873107797</v>
      </c>
      <c r="T156" s="59">
        <f>IF(E156="East", IF(C156="Central",('Connecting shares (%)'!$F$3/100*F156+'Connecting shares (%)'!$G$3/100*H156+'Connecting shares (%)'!$H$3/100*J156)/1000000,0),0)</f>
        <v>0</v>
      </c>
      <c r="U156" s="59">
        <f>IF(E156="East", IF(C156="Central",D156*'Connecting shares (%)'!$M$16*(F156+H156+J156)/(F156+H156+J156+L156+N156+P156),0),0)</f>
        <v>0</v>
      </c>
      <c r="V156" s="59">
        <f>IF(E156="East", IF(C156="Decentral",('Connecting shares (%)'!$F$7/100*F156+'Connecting shares (%)'!$G$7/100*H156+'Connecting shares (%)'!$H$7/100*J156)/1000000,0),0)</f>
        <v>0</v>
      </c>
      <c r="W156" s="61">
        <f>IF(E156="East", IF(C156="Decentral",D156*'Connecting shares (%)'!$M$16*(F156+H156+J156)/(F156+H156+J156+L156+N156+P156),0),0)</f>
        <v>0</v>
      </c>
      <c r="X156" s="59">
        <f>IF(E156="East", IF(C156="Central",('Connecting shares (%)'!$F$5/100*L156+'Connecting shares (%)'!$G$5/100*N156+'Connecting shares (%)'!$H$5/100*P156)/1000000,0),0)</f>
        <v>0</v>
      </c>
      <c r="Y156" s="61">
        <f>IF(E156="East", IF(C156="Central",D156*'Connecting shares (%)'!$M$16*(L156+N156+P156)/(F156+H156+J156+L156+N156+P156),0),0)</f>
        <v>0</v>
      </c>
      <c r="Z156" s="1">
        <f>IF(E156="East", IF(C156="Decentral",('Connecting shares (%)'!$F$9/100*L156+'Connecting shares (%)'!$G$9/100*N156+'Connecting shares (%)'!$H$9/100*P156)/1000000,0),0)</f>
        <v>0</v>
      </c>
      <c r="AA156" s="61">
        <f>IF(E156="East", IF(C156="Decentral",D156*'Connecting shares (%)'!$M$16*(L156+N156+P156)/(F156+H156+J156+L156+N156+P156),0),0)</f>
        <v>0</v>
      </c>
      <c r="AB156" s="59">
        <f>IF(E156="West", IF(C156="Central",('Connecting shares (%)'!$F$11/100*F156+'Connecting shares (%)'!$G$11/100*H156+'Connecting shares (%)'!$H$11/100*J156)/1000000,0),0)</f>
        <v>0</v>
      </c>
      <c r="AC156" s="62">
        <f>IF(E156="west", IF(C156="Central",D156*'Connecting shares (%)'!$M$16*(F156+H156+J156)/(F156+H156+J156+L156+N156+P156),0),0)</f>
        <v>0</v>
      </c>
      <c r="AD156" s="59">
        <f>IF(E156="West", IF(C156="Decentral",('Connecting shares (%)'!$F$15/100*F156+'Connecting shares (%)'!$G$15/100*H156+'Connecting shares (%)'!$H$15/100*J156)/1000000,0),0)</f>
        <v>0.88330267000000007</v>
      </c>
      <c r="AE156" s="61">
        <f>IF(E156="west", IF(C156="Decentral",D156*'Connecting shares (%)'!$M$16*(F156+H156+J156)/(F156+H156+J156+L156+N156+P156),0),0)</f>
        <v>17.611774374621582</v>
      </c>
      <c r="AF156" s="59">
        <f>IF(E156="West", IF(C156="Central",('Connecting shares (%)'!$F$13/100*L156+'Connecting shares (%)'!$G$13/100*N156+'Connecting shares (%)'!$H$13/100*P156)/1000000,0),0)</f>
        <v>0</v>
      </c>
      <c r="AG156" s="61">
        <f>IF(E156="west", IF(C156="Central",D156*'Connecting shares (%)'!$M$16*(L156+N156+P156)/(F156+H156+J156+L156+N156+P156),0),0)</f>
        <v>0</v>
      </c>
      <c r="AH156" s="1">
        <f>IF(E156="West", IF(C156="Decentral",('Connecting shares (%)'!$F$17/100*L156+'Connecting shares (%)'!$G$17/100*N156+'Connecting shares (%)'!$H$17/100*P156)/1000000,0),0)</f>
        <v>0</v>
      </c>
      <c r="AI156" s="61">
        <f>IF(E156="west", IF(C156="Decentral",D156*'Connecting shares (%)'!$M$16*(L156+N156+P156)/(F156+H156+J156+L156+N156+P156),0),0)</f>
        <v>0</v>
      </c>
      <c r="AK156" s="1">
        <f t="shared" si="16"/>
        <v>0</v>
      </c>
      <c r="AL156" s="1">
        <f t="shared" si="17"/>
        <v>0</v>
      </c>
      <c r="AM156" s="1">
        <f t="shared" si="18"/>
        <v>0</v>
      </c>
      <c r="AN156" s="1">
        <f t="shared" si="19"/>
        <v>0</v>
      </c>
      <c r="AO156" s="1">
        <f t="shared" si="20"/>
        <v>0</v>
      </c>
      <c r="AP156" s="1">
        <f t="shared" si="21"/>
        <v>0</v>
      </c>
      <c r="AQ156" s="1">
        <f t="shared" si="22"/>
        <v>0.88330267000000007</v>
      </c>
      <c r="AR156" s="1">
        <f t="shared" si="23"/>
        <v>17.611774374621582</v>
      </c>
    </row>
    <row r="157" spans="1:44">
      <c r="A157" s="1">
        <v>156</v>
      </c>
      <c r="B157" s="1" t="s">
        <v>623</v>
      </c>
      <c r="C157" s="1" t="s">
        <v>20</v>
      </c>
      <c r="D157" s="1">
        <v>0.42971046396760698</v>
      </c>
      <c r="E157" s="1" t="s">
        <v>21</v>
      </c>
      <c r="F157" s="1">
        <v>373299.72999999899</v>
      </c>
      <c r="G157" s="1">
        <v>21</v>
      </c>
      <c r="H157" s="1">
        <v>0</v>
      </c>
      <c r="I157" s="1">
        <v>0</v>
      </c>
      <c r="J157" s="1">
        <v>0</v>
      </c>
      <c r="K157" s="1">
        <v>0</v>
      </c>
      <c r="L157" s="1">
        <v>0</v>
      </c>
      <c r="M157" s="1">
        <v>0</v>
      </c>
      <c r="N157" s="1">
        <v>0</v>
      </c>
      <c r="O157" s="1">
        <v>0</v>
      </c>
      <c r="P157" s="1">
        <v>0</v>
      </c>
      <c r="Q157" s="1">
        <v>0</v>
      </c>
      <c r="R157" s="1">
        <v>14070.307857010899</v>
      </c>
      <c r="S157" s="1">
        <v>429710.46396760701</v>
      </c>
      <c r="T157" s="59">
        <f>IF(E157="East", IF(C157="Central",('Connecting shares (%)'!$F$3/100*F157+'Connecting shares (%)'!$G$3/100*H157+'Connecting shares (%)'!$H$3/100*J157)/1000000,0),0)</f>
        <v>0</v>
      </c>
      <c r="U157" s="59">
        <f>IF(E157="East", IF(C157="Central",D157*'Connecting shares (%)'!$M$16*(F157+H157+J157)/(F157+H157+J157+L157+N157+P157),0),0)</f>
        <v>0</v>
      </c>
      <c r="V157" s="59">
        <f>IF(E157="East", IF(C157="Decentral",('Connecting shares (%)'!$F$7/100*F157+'Connecting shares (%)'!$G$7/100*H157+'Connecting shares (%)'!$H$7/100*J157)/1000000,0),0)</f>
        <v>0</v>
      </c>
      <c r="W157" s="61">
        <f>IF(E157="East", IF(C157="Decentral",D157*'Connecting shares (%)'!$M$16*(F157+H157+J157)/(F157+H157+J157+L157+N157+P157),0),0)</f>
        <v>0</v>
      </c>
      <c r="X157" s="59">
        <f>IF(E157="East", IF(C157="Central",('Connecting shares (%)'!$F$5/100*L157+'Connecting shares (%)'!$G$5/100*N157+'Connecting shares (%)'!$H$5/100*P157)/1000000,0),0)</f>
        <v>0</v>
      </c>
      <c r="Y157" s="61">
        <f>IF(E157="East", IF(C157="Central",D157*'Connecting shares (%)'!$M$16*(L157+N157+P157)/(F157+H157+J157+L157+N157+P157),0),0)</f>
        <v>0</v>
      </c>
      <c r="Z157" s="1">
        <f>IF(E157="East", IF(C157="Decentral",('Connecting shares (%)'!$F$9/100*L157+'Connecting shares (%)'!$G$9/100*N157+'Connecting shares (%)'!$H$9/100*P157)/1000000,0),0)</f>
        <v>0</v>
      </c>
      <c r="AA157" s="61">
        <f>IF(E157="East", IF(C157="Decentral",D157*'Connecting shares (%)'!$M$16*(L157+N157+P157)/(F157+H157+J157+L157+N157+P157),0),0)</f>
        <v>0</v>
      </c>
      <c r="AB157" s="59">
        <f>IF(E157="West", IF(C157="Central",('Connecting shares (%)'!$F$11/100*F157+'Connecting shares (%)'!$G$11/100*H157+'Connecting shares (%)'!$H$11/100*J157)/1000000,0),0)</f>
        <v>0.373299729999999</v>
      </c>
      <c r="AC157" s="62">
        <f>IF(E157="west", IF(C157="Central",D157*'Connecting shares (%)'!$M$16*(F157+H157+J157)/(F157+H157+J157+L157+N157+P157),0),0)</f>
        <v>8.594209279352139</v>
      </c>
      <c r="AD157" s="59">
        <f>IF(E157="West", IF(C157="Decentral",('Connecting shares (%)'!$F$15/100*F157+'Connecting shares (%)'!$G$15/100*H157+'Connecting shares (%)'!$H$15/100*J157)/1000000,0),0)</f>
        <v>0</v>
      </c>
      <c r="AE157" s="61">
        <f>IF(E157="west", IF(C157="Decentral",D157*'Connecting shares (%)'!$M$16*(F157+H157+J157)/(F157+H157+J157+L157+N157+P157),0),0)</f>
        <v>0</v>
      </c>
      <c r="AF157" s="59">
        <f>IF(E157="West", IF(C157="Central",('Connecting shares (%)'!$F$13/100*L157+'Connecting shares (%)'!$G$13/100*N157+'Connecting shares (%)'!$H$13/100*P157)/1000000,0),0)</f>
        <v>0</v>
      </c>
      <c r="AG157" s="61">
        <f>IF(E157="west", IF(C157="Central",D157*'Connecting shares (%)'!$M$16*(L157+N157+P157)/(F157+H157+J157+L157+N157+P157),0),0)</f>
        <v>0</v>
      </c>
      <c r="AH157" s="1">
        <f>IF(E157="West", IF(C157="Decentral",('Connecting shares (%)'!$F$17/100*L157+'Connecting shares (%)'!$G$17/100*N157+'Connecting shares (%)'!$H$17/100*P157)/1000000,0),0)</f>
        <v>0</v>
      </c>
      <c r="AI157" s="61">
        <f>IF(E157="west", IF(C157="Decentral",D157*'Connecting shares (%)'!$M$16*(L157+N157+P157)/(F157+H157+J157+L157+N157+P157),0),0)</f>
        <v>0</v>
      </c>
      <c r="AK157" s="1">
        <f t="shared" si="16"/>
        <v>0</v>
      </c>
      <c r="AL157" s="1">
        <f t="shared" si="17"/>
        <v>0</v>
      </c>
      <c r="AM157" s="1">
        <f t="shared" si="18"/>
        <v>0</v>
      </c>
      <c r="AN157" s="1">
        <f t="shared" si="19"/>
        <v>0</v>
      </c>
      <c r="AO157" s="1">
        <f t="shared" si="20"/>
        <v>0.373299729999999</v>
      </c>
      <c r="AP157" s="1">
        <f t="shared" si="21"/>
        <v>8.594209279352139</v>
      </c>
      <c r="AQ157" s="1">
        <f t="shared" si="22"/>
        <v>0</v>
      </c>
      <c r="AR157" s="1">
        <f t="shared" si="23"/>
        <v>0</v>
      </c>
    </row>
    <row r="158" spans="1:44">
      <c r="A158" s="1">
        <v>157</v>
      </c>
      <c r="B158" s="1" t="s">
        <v>552</v>
      </c>
      <c r="C158" s="1" t="s">
        <v>19</v>
      </c>
      <c r="D158" s="1">
        <v>0.38960538903560699</v>
      </c>
      <c r="E158" s="1" t="s">
        <v>21</v>
      </c>
      <c r="F158" s="1">
        <v>1039481.18999999</v>
      </c>
      <c r="G158" s="1">
        <v>76</v>
      </c>
      <c r="H158" s="1">
        <v>0</v>
      </c>
      <c r="I158" s="1">
        <v>0</v>
      </c>
      <c r="J158" s="1">
        <v>0</v>
      </c>
      <c r="K158" s="1">
        <v>0</v>
      </c>
      <c r="L158" s="1">
        <v>59759.199999999903</v>
      </c>
      <c r="M158" s="1">
        <v>3</v>
      </c>
      <c r="N158" s="1">
        <v>0</v>
      </c>
      <c r="O158" s="1">
        <v>0</v>
      </c>
      <c r="P158" s="1">
        <v>0</v>
      </c>
      <c r="Q158" s="1">
        <v>0</v>
      </c>
      <c r="R158" s="1">
        <v>11317.8896704534</v>
      </c>
      <c r="S158" s="1">
        <v>389605.389035606</v>
      </c>
      <c r="T158" s="59">
        <f>IF(E158="East", IF(C158="Central",('Connecting shares (%)'!$F$3/100*F158+'Connecting shares (%)'!$G$3/100*H158+'Connecting shares (%)'!$H$3/100*J158)/1000000,0),0)</f>
        <v>0</v>
      </c>
      <c r="U158" s="59">
        <f>IF(E158="East", IF(C158="Central",D158*'Connecting shares (%)'!$M$16*(F158+H158+J158)/(F158+H158+J158+L158+N158+P158),0),0)</f>
        <v>0</v>
      </c>
      <c r="V158" s="59">
        <f>IF(E158="East", IF(C158="Decentral",('Connecting shares (%)'!$F$7/100*F158+'Connecting shares (%)'!$G$7/100*H158+'Connecting shares (%)'!$H$7/100*J158)/1000000,0),0)</f>
        <v>0</v>
      </c>
      <c r="W158" s="61">
        <f>IF(E158="East", IF(C158="Decentral",D158*'Connecting shares (%)'!$M$16*(F158+H158+J158)/(F158+H158+J158+L158+N158+P158),0),0)</f>
        <v>0</v>
      </c>
      <c r="X158" s="59">
        <f>IF(E158="East", IF(C158="Central",('Connecting shares (%)'!$F$5/100*L158+'Connecting shares (%)'!$G$5/100*N158+'Connecting shares (%)'!$H$5/100*P158)/1000000,0),0)</f>
        <v>0</v>
      </c>
      <c r="Y158" s="61">
        <f>IF(E158="East", IF(C158="Central",D158*'Connecting shares (%)'!$M$16*(L158+N158+P158)/(F158+H158+J158+L158+N158+P158),0),0)</f>
        <v>0</v>
      </c>
      <c r="Z158" s="1">
        <f>IF(E158="East", IF(C158="Decentral",('Connecting shares (%)'!$F$9/100*L158+'Connecting shares (%)'!$G$9/100*N158+'Connecting shares (%)'!$H$9/100*P158)/1000000,0),0)</f>
        <v>0</v>
      </c>
      <c r="AA158" s="61">
        <f>IF(E158="East", IF(C158="Decentral",D158*'Connecting shares (%)'!$M$16*(L158+N158+P158)/(F158+H158+J158+L158+N158+P158),0),0)</f>
        <v>0</v>
      </c>
      <c r="AB158" s="59">
        <f>IF(E158="West", IF(C158="Central",('Connecting shares (%)'!$F$11/100*F158+'Connecting shares (%)'!$G$11/100*H158+'Connecting shares (%)'!$H$11/100*J158)/1000000,0),0)</f>
        <v>0</v>
      </c>
      <c r="AC158" s="62">
        <f>IF(E158="west", IF(C158="Central",D158*'Connecting shares (%)'!$M$16*(F158+H158+J158)/(F158+H158+J158+L158+N158+P158),0),0)</f>
        <v>0</v>
      </c>
      <c r="AD158" s="59">
        <f>IF(E158="West", IF(C158="Decentral",('Connecting shares (%)'!$F$15/100*F158+'Connecting shares (%)'!$G$15/100*H158+'Connecting shares (%)'!$H$15/100*J158)/1000000,0),0)</f>
        <v>1.0394811899999901</v>
      </c>
      <c r="AE158" s="61">
        <f>IF(E158="west", IF(C158="Decentral",D158*'Connecting shares (%)'!$M$16*(F158+H158+J158)/(F158+H158+J158+L158+N158+P158),0),0)</f>
        <v>7.3684969567966032</v>
      </c>
      <c r="AF158" s="59">
        <f>IF(E158="West", IF(C158="Central",('Connecting shares (%)'!$F$13/100*L158+'Connecting shares (%)'!$G$13/100*N158+'Connecting shares (%)'!$H$13/100*P158)/1000000,0),0)</f>
        <v>0</v>
      </c>
      <c r="AG158" s="61">
        <f>IF(E158="west", IF(C158="Central",D158*'Connecting shares (%)'!$M$16*(L158+N158+P158)/(F158+H158+J158+L158+N158+P158),0),0)</f>
        <v>0</v>
      </c>
      <c r="AH158" s="1">
        <f>IF(E158="West", IF(C158="Decentral",('Connecting shares (%)'!$F$17/100*L158+'Connecting shares (%)'!$G$17/100*N158+'Connecting shares (%)'!$H$17/100*P158)/1000000,0),0)</f>
        <v>5.9759199999999901E-2</v>
      </c>
      <c r="AI158" s="61">
        <f>IF(E158="west", IF(C158="Decentral",D158*'Connecting shares (%)'!$M$16*(L158+N158+P158)/(F158+H158+J158+L158+N158+P158),0),0)</f>
        <v>0.42361082391553723</v>
      </c>
      <c r="AK158" s="1">
        <f t="shared" si="16"/>
        <v>0</v>
      </c>
      <c r="AL158" s="1">
        <f t="shared" si="17"/>
        <v>0</v>
      </c>
      <c r="AM158" s="1">
        <f t="shared" si="18"/>
        <v>0</v>
      </c>
      <c r="AN158" s="1">
        <f t="shared" si="19"/>
        <v>0</v>
      </c>
      <c r="AO158" s="1">
        <f t="shared" si="20"/>
        <v>0</v>
      </c>
      <c r="AP158" s="1">
        <f t="shared" si="21"/>
        <v>0</v>
      </c>
      <c r="AQ158" s="1">
        <f t="shared" si="22"/>
        <v>1.0992403899999901</v>
      </c>
      <c r="AR158" s="1">
        <f t="shared" si="23"/>
        <v>7.7921077807121408</v>
      </c>
    </row>
    <row r="159" spans="1:44">
      <c r="A159" s="1">
        <v>158</v>
      </c>
      <c r="B159" s="1" t="s">
        <v>540</v>
      </c>
      <c r="C159" s="1" t="s">
        <v>19</v>
      </c>
      <c r="D159" s="1">
        <v>1.0397346922000399</v>
      </c>
      <c r="E159" s="1" t="s">
        <v>21</v>
      </c>
      <c r="F159" s="1">
        <v>6545237.2199999904</v>
      </c>
      <c r="G159" s="1">
        <v>438</v>
      </c>
      <c r="H159" s="1">
        <v>0</v>
      </c>
      <c r="I159" s="1">
        <v>0</v>
      </c>
      <c r="J159" s="1">
        <v>0</v>
      </c>
      <c r="K159" s="1">
        <v>0</v>
      </c>
      <c r="L159" s="1">
        <v>520254.75999999902</v>
      </c>
      <c r="M159" s="1">
        <v>42</v>
      </c>
      <c r="N159" s="1">
        <v>0</v>
      </c>
      <c r="O159" s="1">
        <v>0</v>
      </c>
      <c r="P159" s="1">
        <v>0</v>
      </c>
      <c r="Q159" s="1">
        <v>0</v>
      </c>
      <c r="R159" s="1">
        <v>8960.5053062832503</v>
      </c>
      <c r="S159" s="1">
        <v>1039734.69220004</v>
      </c>
      <c r="T159" s="59">
        <f>IF(E159="East", IF(C159="Central",('Connecting shares (%)'!$F$3/100*F159+'Connecting shares (%)'!$G$3/100*H159+'Connecting shares (%)'!$H$3/100*J159)/1000000,0),0)</f>
        <v>0</v>
      </c>
      <c r="U159" s="59">
        <f>IF(E159="East", IF(C159="Central",D159*'Connecting shares (%)'!$M$16*(F159+H159+J159)/(F159+H159+J159+L159+N159+P159),0),0)</f>
        <v>0</v>
      </c>
      <c r="V159" s="59">
        <f>IF(E159="East", IF(C159="Decentral",('Connecting shares (%)'!$F$7/100*F159+'Connecting shares (%)'!$G$7/100*H159+'Connecting shares (%)'!$H$7/100*J159)/1000000,0),0)</f>
        <v>0</v>
      </c>
      <c r="W159" s="61">
        <f>IF(E159="East", IF(C159="Decentral",D159*'Connecting shares (%)'!$M$16*(F159+H159+J159)/(F159+H159+J159+L159+N159+P159),0),0)</f>
        <v>0</v>
      </c>
      <c r="X159" s="59">
        <f>IF(E159="East", IF(C159="Central",('Connecting shares (%)'!$F$5/100*L159+'Connecting shares (%)'!$G$5/100*N159+'Connecting shares (%)'!$H$5/100*P159)/1000000,0),0)</f>
        <v>0</v>
      </c>
      <c r="Y159" s="61">
        <f>IF(E159="East", IF(C159="Central",D159*'Connecting shares (%)'!$M$16*(L159+N159+P159)/(F159+H159+J159+L159+N159+P159),0),0)</f>
        <v>0</v>
      </c>
      <c r="Z159" s="1">
        <f>IF(E159="East", IF(C159="Decentral",('Connecting shares (%)'!$F$9/100*L159+'Connecting shares (%)'!$G$9/100*N159+'Connecting shares (%)'!$H$9/100*P159)/1000000,0),0)</f>
        <v>0</v>
      </c>
      <c r="AA159" s="61">
        <f>IF(E159="East", IF(C159="Decentral",D159*'Connecting shares (%)'!$M$16*(L159+N159+P159)/(F159+H159+J159+L159+N159+P159),0),0)</f>
        <v>0</v>
      </c>
      <c r="AB159" s="59">
        <f>IF(E159="West", IF(C159="Central",('Connecting shares (%)'!$F$11/100*F159+'Connecting shares (%)'!$G$11/100*H159+'Connecting shares (%)'!$H$11/100*J159)/1000000,0),0)</f>
        <v>0</v>
      </c>
      <c r="AC159" s="62">
        <f>IF(E159="west", IF(C159="Central",D159*'Connecting shares (%)'!$M$16*(F159+H159+J159)/(F159+H159+J159+L159+N159+P159),0),0)</f>
        <v>0</v>
      </c>
      <c r="AD159" s="59">
        <f>IF(E159="West", IF(C159="Decentral",('Connecting shares (%)'!$F$15/100*F159+'Connecting shares (%)'!$G$15/100*H159+'Connecting shares (%)'!$H$15/100*J159)/1000000,0),0)</f>
        <v>6.5452372199999909</v>
      </c>
      <c r="AE159" s="61">
        <f>IF(E159="west", IF(C159="Decentral",D159*'Connecting shares (%)'!$M$16*(F159+H159+J159)/(F159+H159+J159+L159+N159+P159),0),0)</f>
        <v>19.263514064063646</v>
      </c>
      <c r="AF159" s="59">
        <f>IF(E159="West", IF(C159="Central",('Connecting shares (%)'!$F$13/100*L159+'Connecting shares (%)'!$G$13/100*N159+'Connecting shares (%)'!$H$13/100*P159)/1000000,0),0)</f>
        <v>0</v>
      </c>
      <c r="AG159" s="61">
        <f>IF(E159="west", IF(C159="Central",D159*'Connecting shares (%)'!$M$16*(L159+N159+P159)/(F159+H159+J159+L159+N159+P159),0),0)</f>
        <v>0</v>
      </c>
      <c r="AH159" s="1">
        <f>IF(E159="West", IF(C159="Decentral",('Connecting shares (%)'!$F$17/100*L159+'Connecting shares (%)'!$G$17/100*N159+'Connecting shares (%)'!$H$17/100*P159)/1000000,0),0)</f>
        <v>0.52025475999999904</v>
      </c>
      <c r="AI159" s="61">
        <f>IF(E159="west", IF(C159="Decentral",D159*'Connecting shares (%)'!$M$16*(L159+N159+P159)/(F159+H159+J159+L159+N159+P159),0),0)</f>
        <v>1.5311797799371514</v>
      </c>
      <c r="AK159" s="1">
        <f t="shared" si="16"/>
        <v>0</v>
      </c>
      <c r="AL159" s="1">
        <f t="shared" si="17"/>
        <v>0</v>
      </c>
      <c r="AM159" s="1">
        <f t="shared" si="18"/>
        <v>0</v>
      </c>
      <c r="AN159" s="1">
        <f t="shared" si="19"/>
        <v>0</v>
      </c>
      <c r="AO159" s="1">
        <f t="shared" si="20"/>
        <v>0</v>
      </c>
      <c r="AP159" s="1">
        <f t="shared" si="21"/>
        <v>0</v>
      </c>
      <c r="AQ159" s="1">
        <f t="shared" si="22"/>
        <v>7.0654919799999902</v>
      </c>
      <c r="AR159" s="1">
        <f t="shared" si="23"/>
        <v>20.794693844000797</v>
      </c>
    </row>
    <row r="160" spans="1:44">
      <c r="A160" s="1">
        <v>159</v>
      </c>
      <c r="B160" s="1" t="s">
        <v>229</v>
      </c>
      <c r="C160" s="1" t="s">
        <v>19</v>
      </c>
      <c r="D160" s="1">
        <v>1.2759185766799599</v>
      </c>
      <c r="E160" s="1" t="s">
        <v>21</v>
      </c>
      <c r="F160" s="1">
        <v>196672.87</v>
      </c>
      <c r="G160" s="1">
        <v>11</v>
      </c>
      <c r="H160" s="1">
        <v>0</v>
      </c>
      <c r="I160" s="1">
        <v>0</v>
      </c>
      <c r="J160" s="1">
        <v>0</v>
      </c>
      <c r="K160" s="1">
        <v>0</v>
      </c>
      <c r="L160" s="1">
        <v>0</v>
      </c>
      <c r="M160" s="1">
        <v>0</v>
      </c>
      <c r="N160" s="1">
        <v>0</v>
      </c>
      <c r="O160" s="1">
        <v>0</v>
      </c>
      <c r="P160" s="1">
        <v>0</v>
      </c>
      <c r="Q160" s="1">
        <v>0</v>
      </c>
      <c r="R160" s="1">
        <v>11905.7274695049</v>
      </c>
      <c r="S160" s="1">
        <v>1275918.5766799599</v>
      </c>
      <c r="T160" s="59">
        <f>IF(E160="East", IF(C160="Central",('Connecting shares (%)'!$F$3/100*F160+'Connecting shares (%)'!$G$3/100*H160+'Connecting shares (%)'!$H$3/100*J160)/1000000,0),0)</f>
        <v>0</v>
      </c>
      <c r="U160" s="59">
        <f>IF(E160="East", IF(C160="Central",D160*'Connecting shares (%)'!$M$16*(F160+H160+J160)/(F160+H160+J160+L160+N160+P160),0),0)</f>
        <v>0</v>
      </c>
      <c r="V160" s="59">
        <f>IF(E160="East", IF(C160="Decentral",('Connecting shares (%)'!$F$7/100*F160+'Connecting shares (%)'!$G$7/100*H160+'Connecting shares (%)'!$H$7/100*J160)/1000000,0),0)</f>
        <v>0</v>
      </c>
      <c r="W160" s="61">
        <f>IF(E160="East", IF(C160="Decentral",D160*'Connecting shares (%)'!$M$16*(F160+H160+J160)/(F160+H160+J160+L160+N160+P160),0),0)</f>
        <v>0</v>
      </c>
      <c r="X160" s="59">
        <f>IF(E160="East", IF(C160="Central",('Connecting shares (%)'!$F$5/100*L160+'Connecting shares (%)'!$G$5/100*N160+'Connecting shares (%)'!$H$5/100*P160)/1000000,0),0)</f>
        <v>0</v>
      </c>
      <c r="Y160" s="61">
        <f>IF(E160="East", IF(C160="Central",D160*'Connecting shares (%)'!$M$16*(L160+N160+P160)/(F160+H160+J160+L160+N160+P160),0),0)</f>
        <v>0</v>
      </c>
      <c r="Z160" s="1">
        <f>IF(E160="East", IF(C160="Decentral",('Connecting shares (%)'!$F$9/100*L160+'Connecting shares (%)'!$G$9/100*N160+'Connecting shares (%)'!$H$9/100*P160)/1000000,0),0)</f>
        <v>0</v>
      </c>
      <c r="AA160" s="61">
        <f>IF(E160="East", IF(C160="Decentral",D160*'Connecting shares (%)'!$M$16*(L160+N160+P160)/(F160+H160+J160+L160+N160+P160),0),0)</f>
        <v>0</v>
      </c>
      <c r="AB160" s="59">
        <f>IF(E160="West", IF(C160="Central",('Connecting shares (%)'!$F$11/100*F160+'Connecting shares (%)'!$G$11/100*H160+'Connecting shares (%)'!$H$11/100*J160)/1000000,0),0)</f>
        <v>0</v>
      </c>
      <c r="AC160" s="62">
        <f>IF(E160="west", IF(C160="Central",D160*'Connecting shares (%)'!$M$16*(F160+H160+J160)/(F160+H160+J160+L160+N160+P160),0),0)</f>
        <v>0</v>
      </c>
      <c r="AD160" s="59">
        <f>IF(E160="West", IF(C160="Decentral",('Connecting shares (%)'!$F$15/100*F160+'Connecting shares (%)'!$G$15/100*H160+'Connecting shares (%)'!$H$15/100*J160)/1000000,0),0)</f>
        <v>0.19667287</v>
      </c>
      <c r="AE160" s="61">
        <f>IF(E160="west", IF(C160="Decentral",D160*'Connecting shares (%)'!$M$16*(F160+H160+J160)/(F160+H160+J160+L160+N160+P160),0),0)</f>
        <v>25.518371533599197</v>
      </c>
      <c r="AF160" s="59">
        <f>IF(E160="West", IF(C160="Central",('Connecting shares (%)'!$F$13/100*L160+'Connecting shares (%)'!$G$13/100*N160+'Connecting shares (%)'!$H$13/100*P160)/1000000,0),0)</f>
        <v>0</v>
      </c>
      <c r="AG160" s="61">
        <f>IF(E160="west", IF(C160="Central",D160*'Connecting shares (%)'!$M$16*(L160+N160+P160)/(F160+H160+J160+L160+N160+P160),0),0)</f>
        <v>0</v>
      </c>
      <c r="AH160" s="1">
        <f>IF(E160="West", IF(C160="Decentral",('Connecting shares (%)'!$F$17/100*L160+'Connecting shares (%)'!$G$17/100*N160+'Connecting shares (%)'!$H$17/100*P160)/1000000,0),0)</f>
        <v>0</v>
      </c>
      <c r="AI160" s="61">
        <f>IF(E160="west", IF(C160="Decentral",D160*'Connecting shares (%)'!$M$16*(L160+N160+P160)/(F160+H160+J160+L160+N160+P160),0),0)</f>
        <v>0</v>
      </c>
      <c r="AK160" s="1">
        <f t="shared" si="16"/>
        <v>0</v>
      </c>
      <c r="AL160" s="1">
        <f t="shared" si="17"/>
        <v>0</v>
      </c>
      <c r="AM160" s="1">
        <f t="shared" si="18"/>
        <v>0</v>
      </c>
      <c r="AN160" s="1">
        <f t="shared" si="19"/>
        <v>0</v>
      </c>
      <c r="AO160" s="1">
        <f t="shared" si="20"/>
        <v>0</v>
      </c>
      <c r="AP160" s="1">
        <f t="shared" si="21"/>
        <v>0</v>
      </c>
      <c r="AQ160" s="1">
        <f t="shared" si="22"/>
        <v>0.19667287</v>
      </c>
      <c r="AR160" s="1">
        <f t="shared" si="23"/>
        <v>25.518371533599197</v>
      </c>
    </row>
    <row r="161" spans="1:44">
      <c r="A161" s="1">
        <v>160</v>
      </c>
      <c r="B161" s="1" t="s">
        <v>331</v>
      </c>
      <c r="C161" s="1" t="s">
        <v>19</v>
      </c>
      <c r="D161" s="1">
        <v>0.30902722719731002</v>
      </c>
      <c r="E161" s="1" t="s">
        <v>21</v>
      </c>
      <c r="F161" s="1">
        <v>852170.80999999901</v>
      </c>
      <c r="G161" s="1">
        <v>89</v>
      </c>
      <c r="H161" s="1">
        <v>0</v>
      </c>
      <c r="I161" s="1">
        <v>0</v>
      </c>
      <c r="J161" s="1">
        <v>0</v>
      </c>
      <c r="K161" s="1">
        <v>0</v>
      </c>
      <c r="L161" s="1">
        <v>86318.789999999906</v>
      </c>
      <c r="M161" s="1">
        <v>11</v>
      </c>
      <c r="N161" s="1">
        <v>0</v>
      </c>
      <c r="O161" s="1">
        <v>0</v>
      </c>
      <c r="P161" s="1">
        <v>0</v>
      </c>
      <c r="Q161" s="1">
        <v>0</v>
      </c>
      <c r="R161" s="1">
        <v>10916.2062537568</v>
      </c>
      <c r="S161" s="1">
        <v>309027.22719730902</v>
      </c>
      <c r="T161" s="59">
        <f>IF(E161="East", IF(C161="Central",('Connecting shares (%)'!$F$3/100*F161+'Connecting shares (%)'!$G$3/100*H161+'Connecting shares (%)'!$H$3/100*J161)/1000000,0),0)</f>
        <v>0</v>
      </c>
      <c r="U161" s="59">
        <f>IF(E161="East", IF(C161="Central",D161*'Connecting shares (%)'!$M$16*(F161+H161+J161)/(F161+H161+J161+L161+N161+P161),0),0)</f>
        <v>0</v>
      </c>
      <c r="V161" s="59">
        <f>IF(E161="East", IF(C161="Decentral",('Connecting shares (%)'!$F$7/100*F161+'Connecting shares (%)'!$G$7/100*H161+'Connecting shares (%)'!$H$7/100*J161)/1000000,0),0)</f>
        <v>0</v>
      </c>
      <c r="W161" s="61">
        <f>IF(E161="East", IF(C161="Decentral",D161*'Connecting shares (%)'!$M$16*(F161+H161+J161)/(F161+H161+J161+L161+N161+P161),0),0)</f>
        <v>0</v>
      </c>
      <c r="X161" s="59">
        <f>IF(E161="East", IF(C161="Central",('Connecting shares (%)'!$F$5/100*L161+'Connecting shares (%)'!$G$5/100*N161+'Connecting shares (%)'!$H$5/100*P161)/1000000,0),0)</f>
        <v>0</v>
      </c>
      <c r="Y161" s="61">
        <f>IF(E161="East", IF(C161="Central",D161*'Connecting shares (%)'!$M$16*(L161+N161+P161)/(F161+H161+J161+L161+N161+P161),0),0)</f>
        <v>0</v>
      </c>
      <c r="Z161" s="1">
        <f>IF(E161="East", IF(C161="Decentral",('Connecting shares (%)'!$F$9/100*L161+'Connecting shares (%)'!$G$9/100*N161+'Connecting shares (%)'!$H$9/100*P161)/1000000,0),0)</f>
        <v>0</v>
      </c>
      <c r="AA161" s="61">
        <f>IF(E161="East", IF(C161="Decentral",D161*'Connecting shares (%)'!$M$16*(L161+N161+P161)/(F161+H161+J161+L161+N161+P161),0),0)</f>
        <v>0</v>
      </c>
      <c r="AB161" s="59">
        <f>IF(E161="West", IF(C161="Central",('Connecting shares (%)'!$F$11/100*F161+'Connecting shares (%)'!$G$11/100*H161+'Connecting shares (%)'!$H$11/100*J161)/1000000,0),0)</f>
        <v>0</v>
      </c>
      <c r="AC161" s="62">
        <f>IF(E161="west", IF(C161="Central",D161*'Connecting shares (%)'!$M$16*(F161+H161+J161)/(F161+H161+J161+L161+N161+P161),0),0)</f>
        <v>0</v>
      </c>
      <c r="AD161" s="59">
        <f>IF(E161="West", IF(C161="Decentral",('Connecting shares (%)'!$F$15/100*F161+'Connecting shares (%)'!$G$15/100*H161+'Connecting shares (%)'!$H$15/100*J161)/1000000,0),0)</f>
        <v>0.85217080999999906</v>
      </c>
      <c r="AE161" s="61">
        <f>IF(E161="west", IF(C161="Decentral",D161*'Connecting shares (%)'!$M$16*(F161+H161+J161)/(F161+H161+J161+L161+N161+P161),0),0)</f>
        <v>5.6120809972275811</v>
      </c>
      <c r="AF161" s="59">
        <f>IF(E161="West", IF(C161="Central",('Connecting shares (%)'!$F$13/100*L161+'Connecting shares (%)'!$G$13/100*N161+'Connecting shares (%)'!$H$13/100*P161)/1000000,0),0)</f>
        <v>0</v>
      </c>
      <c r="AG161" s="61">
        <f>IF(E161="west", IF(C161="Central",D161*'Connecting shares (%)'!$M$16*(L161+N161+P161)/(F161+H161+J161+L161+N161+P161),0),0)</f>
        <v>0</v>
      </c>
      <c r="AH161" s="1">
        <f>IF(E161="West", IF(C161="Decentral",('Connecting shares (%)'!$F$17/100*L161+'Connecting shares (%)'!$G$17/100*N161+'Connecting shares (%)'!$H$17/100*P161)/1000000,0),0)</f>
        <v>8.6318789999999909E-2</v>
      </c>
      <c r="AI161" s="61">
        <f>IF(E161="west", IF(C161="Decentral",D161*'Connecting shares (%)'!$M$16*(L161+N161+P161)/(F161+H161+J161+L161+N161+P161),0),0)</f>
        <v>0.56846354671861876</v>
      </c>
      <c r="AK161" s="1">
        <f t="shared" si="16"/>
        <v>0</v>
      </c>
      <c r="AL161" s="1">
        <f t="shared" si="17"/>
        <v>0</v>
      </c>
      <c r="AM161" s="1">
        <f t="shared" si="18"/>
        <v>0</v>
      </c>
      <c r="AN161" s="1">
        <f t="shared" si="19"/>
        <v>0</v>
      </c>
      <c r="AO161" s="1">
        <f t="shared" si="20"/>
        <v>0</v>
      </c>
      <c r="AP161" s="1">
        <f t="shared" si="21"/>
        <v>0</v>
      </c>
      <c r="AQ161" s="1">
        <f t="shared" si="22"/>
        <v>0.93848959999999892</v>
      </c>
      <c r="AR161" s="1">
        <f t="shared" si="23"/>
        <v>6.1805445439461995</v>
      </c>
    </row>
    <row r="162" spans="1:44">
      <c r="A162" s="1">
        <v>161</v>
      </c>
      <c r="B162" s="1" t="s">
        <v>564</v>
      </c>
      <c r="C162" s="1" t="s">
        <v>19</v>
      </c>
      <c r="D162" s="1">
        <v>0.66134487316875601</v>
      </c>
      <c r="E162" s="1" t="s">
        <v>21</v>
      </c>
      <c r="F162" s="1">
        <v>1660100.6999999899</v>
      </c>
      <c r="G162" s="1">
        <v>110</v>
      </c>
      <c r="H162" s="1">
        <v>0</v>
      </c>
      <c r="I162" s="1">
        <v>0</v>
      </c>
      <c r="J162" s="1">
        <v>0</v>
      </c>
      <c r="K162" s="1">
        <v>0</v>
      </c>
      <c r="L162" s="1">
        <v>0</v>
      </c>
      <c r="M162" s="1">
        <v>0</v>
      </c>
      <c r="N162" s="1">
        <v>0</v>
      </c>
      <c r="O162" s="1">
        <v>0</v>
      </c>
      <c r="P162" s="1">
        <v>0</v>
      </c>
      <c r="Q162" s="1">
        <v>0</v>
      </c>
      <c r="R162" s="1">
        <v>14574.326645806001</v>
      </c>
      <c r="S162" s="1">
        <v>661344.87316875497</v>
      </c>
      <c r="T162" s="59">
        <f>IF(E162="East", IF(C162="Central",('Connecting shares (%)'!$F$3/100*F162+'Connecting shares (%)'!$G$3/100*H162+'Connecting shares (%)'!$H$3/100*J162)/1000000,0),0)</f>
        <v>0</v>
      </c>
      <c r="U162" s="59">
        <f>IF(E162="East", IF(C162="Central",D162*'Connecting shares (%)'!$M$16*(F162+H162+J162)/(F162+H162+J162+L162+N162+P162),0),0)</f>
        <v>0</v>
      </c>
      <c r="V162" s="59">
        <f>IF(E162="East", IF(C162="Decentral",('Connecting shares (%)'!$F$7/100*F162+'Connecting shares (%)'!$G$7/100*H162+'Connecting shares (%)'!$H$7/100*J162)/1000000,0),0)</f>
        <v>0</v>
      </c>
      <c r="W162" s="61">
        <f>IF(E162="East", IF(C162="Decentral",D162*'Connecting shares (%)'!$M$16*(F162+H162+J162)/(F162+H162+J162+L162+N162+P162),0),0)</f>
        <v>0</v>
      </c>
      <c r="X162" s="59">
        <f>IF(E162="East", IF(C162="Central",('Connecting shares (%)'!$F$5/100*L162+'Connecting shares (%)'!$G$5/100*N162+'Connecting shares (%)'!$H$5/100*P162)/1000000,0),0)</f>
        <v>0</v>
      </c>
      <c r="Y162" s="61">
        <f>IF(E162="East", IF(C162="Central",D162*'Connecting shares (%)'!$M$16*(L162+N162+P162)/(F162+H162+J162+L162+N162+P162),0),0)</f>
        <v>0</v>
      </c>
      <c r="Z162" s="1">
        <f>IF(E162="East", IF(C162="Decentral",('Connecting shares (%)'!$F$9/100*L162+'Connecting shares (%)'!$G$9/100*N162+'Connecting shares (%)'!$H$9/100*P162)/1000000,0),0)</f>
        <v>0</v>
      </c>
      <c r="AA162" s="61">
        <f>IF(E162="East", IF(C162="Decentral",D162*'Connecting shares (%)'!$M$16*(L162+N162+P162)/(F162+H162+J162+L162+N162+P162),0),0)</f>
        <v>0</v>
      </c>
      <c r="AB162" s="59">
        <f>IF(E162="West", IF(C162="Central",('Connecting shares (%)'!$F$11/100*F162+'Connecting shares (%)'!$G$11/100*H162+'Connecting shares (%)'!$H$11/100*J162)/1000000,0),0)</f>
        <v>0</v>
      </c>
      <c r="AC162" s="62">
        <f>IF(E162="west", IF(C162="Central",D162*'Connecting shares (%)'!$M$16*(F162+H162+J162)/(F162+H162+J162+L162+N162+P162),0),0)</f>
        <v>0</v>
      </c>
      <c r="AD162" s="59">
        <f>IF(E162="West", IF(C162="Decentral",('Connecting shares (%)'!$F$15/100*F162+'Connecting shares (%)'!$G$15/100*H162+'Connecting shares (%)'!$H$15/100*J162)/1000000,0),0)</f>
        <v>1.6601006999999899</v>
      </c>
      <c r="AE162" s="61">
        <f>IF(E162="west", IF(C162="Decentral",D162*'Connecting shares (%)'!$M$16*(F162+H162+J162)/(F162+H162+J162+L162+N162+P162),0),0)</f>
        <v>13.226897463375121</v>
      </c>
      <c r="AF162" s="59">
        <f>IF(E162="West", IF(C162="Central",('Connecting shares (%)'!$F$13/100*L162+'Connecting shares (%)'!$G$13/100*N162+'Connecting shares (%)'!$H$13/100*P162)/1000000,0),0)</f>
        <v>0</v>
      </c>
      <c r="AG162" s="61">
        <f>IF(E162="west", IF(C162="Central",D162*'Connecting shares (%)'!$M$16*(L162+N162+P162)/(F162+H162+J162+L162+N162+P162),0),0)</f>
        <v>0</v>
      </c>
      <c r="AH162" s="1">
        <f>IF(E162="West", IF(C162="Decentral",('Connecting shares (%)'!$F$17/100*L162+'Connecting shares (%)'!$G$17/100*N162+'Connecting shares (%)'!$H$17/100*P162)/1000000,0),0)</f>
        <v>0</v>
      </c>
      <c r="AI162" s="61">
        <f>IF(E162="west", IF(C162="Decentral",D162*'Connecting shares (%)'!$M$16*(L162+N162+P162)/(F162+H162+J162+L162+N162+P162),0),0)</f>
        <v>0</v>
      </c>
      <c r="AK162" s="1">
        <f t="shared" si="16"/>
        <v>0</v>
      </c>
      <c r="AL162" s="1">
        <f t="shared" si="17"/>
        <v>0</v>
      </c>
      <c r="AM162" s="1">
        <f t="shared" si="18"/>
        <v>0</v>
      </c>
      <c r="AN162" s="1">
        <f t="shared" si="19"/>
        <v>0</v>
      </c>
      <c r="AO162" s="1">
        <f t="shared" si="20"/>
        <v>0</v>
      </c>
      <c r="AP162" s="1">
        <f t="shared" si="21"/>
        <v>0</v>
      </c>
      <c r="AQ162" s="1">
        <f t="shared" si="22"/>
        <v>1.6601006999999899</v>
      </c>
      <c r="AR162" s="1">
        <f t="shared" si="23"/>
        <v>13.226897463375121</v>
      </c>
    </row>
    <row r="163" spans="1:44">
      <c r="A163" s="1">
        <v>162</v>
      </c>
      <c r="B163" s="1" t="s">
        <v>43</v>
      </c>
      <c r="C163" s="1" t="s">
        <v>19</v>
      </c>
      <c r="D163" s="1">
        <v>2.6085536460999399</v>
      </c>
      <c r="E163" s="1" t="s">
        <v>21</v>
      </c>
      <c r="F163" s="1">
        <v>13239132.3899999</v>
      </c>
      <c r="G163" s="1">
        <v>893</v>
      </c>
      <c r="H163" s="1">
        <v>0</v>
      </c>
      <c r="I163" s="1">
        <v>0</v>
      </c>
      <c r="J163" s="1">
        <v>0</v>
      </c>
      <c r="K163" s="1">
        <v>0</v>
      </c>
      <c r="L163" s="1">
        <v>1153652.96999999</v>
      </c>
      <c r="M163" s="1">
        <v>174</v>
      </c>
      <c r="N163" s="1">
        <v>310726.179999999</v>
      </c>
      <c r="O163" s="1">
        <v>2</v>
      </c>
      <c r="P163" s="1">
        <v>0</v>
      </c>
      <c r="Q163" s="1">
        <v>0</v>
      </c>
      <c r="R163" s="1">
        <v>13891.329838927901</v>
      </c>
      <c r="S163" s="1">
        <v>2608553.6460999399</v>
      </c>
      <c r="T163" s="59">
        <f>IF(E163="East", IF(C163="Central",('Connecting shares (%)'!$F$3/100*F163+'Connecting shares (%)'!$G$3/100*H163+'Connecting shares (%)'!$H$3/100*J163)/1000000,0),0)</f>
        <v>0</v>
      </c>
      <c r="U163" s="59">
        <f>IF(E163="East", IF(C163="Central",D163*'Connecting shares (%)'!$M$16*(F163+H163+J163)/(F163+H163+J163+L163+N163+P163),0),0)</f>
        <v>0</v>
      </c>
      <c r="V163" s="59">
        <f>IF(E163="East", IF(C163="Decentral",('Connecting shares (%)'!$F$7/100*F163+'Connecting shares (%)'!$G$7/100*H163+'Connecting shares (%)'!$H$7/100*J163)/1000000,0),0)</f>
        <v>0</v>
      </c>
      <c r="W163" s="61">
        <f>IF(E163="East", IF(C163="Decentral",D163*'Connecting shares (%)'!$M$16*(F163+H163+J163)/(F163+H163+J163+L163+N163+P163),0),0)</f>
        <v>0</v>
      </c>
      <c r="X163" s="59">
        <f>IF(E163="East", IF(C163="Central",('Connecting shares (%)'!$F$5/100*L163+'Connecting shares (%)'!$G$5/100*N163+'Connecting shares (%)'!$H$5/100*P163)/1000000,0),0)</f>
        <v>0</v>
      </c>
      <c r="Y163" s="61">
        <f>IF(E163="East", IF(C163="Central",D163*'Connecting shares (%)'!$M$16*(L163+N163+P163)/(F163+H163+J163+L163+N163+P163),0),0)</f>
        <v>0</v>
      </c>
      <c r="Z163" s="1">
        <f>IF(E163="East", IF(C163="Decentral",('Connecting shares (%)'!$F$9/100*L163+'Connecting shares (%)'!$G$9/100*N163+'Connecting shares (%)'!$H$9/100*P163)/1000000,0),0)</f>
        <v>0</v>
      </c>
      <c r="AA163" s="61">
        <f>IF(E163="East", IF(C163="Decentral",D163*'Connecting shares (%)'!$M$16*(L163+N163+P163)/(F163+H163+J163+L163+N163+P163),0),0)</f>
        <v>0</v>
      </c>
      <c r="AB163" s="59">
        <f>IF(E163="West", IF(C163="Central",('Connecting shares (%)'!$F$11/100*F163+'Connecting shares (%)'!$G$11/100*H163+'Connecting shares (%)'!$H$11/100*J163)/1000000,0),0)</f>
        <v>0</v>
      </c>
      <c r="AC163" s="62">
        <f>IF(E163="west", IF(C163="Central",D163*'Connecting shares (%)'!$M$16*(F163+H163+J163)/(F163+H163+J163+L163+N163+P163),0),0)</f>
        <v>0</v>
      </c>
      <c r="AD163" s="59">
        <f>IF(E163="West", IF(C163="Decentral",('Connecting shares (%)'!$F$15/100*F163+'Connecting shares (%)'!$G$15/100*H163+'Connecting shares (%)'!$H$15/100*J163)/1000000,0),0)</f>
        <v>13.2391323899999</v>
      </c>
      <c r="AE163" s="61">
        <f>IF(E163="west", IF(C163="Decentral",D163*'Connecting shares (%)'!$M$16*(F163+H163+J163)/(F163+H163+J163+L163+N163+P163),0),0)</f>
        <v>46.975155524153536</v>
      </c>
      <c r="AF163" s="59">
        <f>IF(E163="West", IF(C163="Central",('Connecting shares (%)'!$F$13/100*L163+'Connecting shares (%)'!$G$13/100*N163+'Connecting shares (%)'!$H$13/100*P163)/1000000,0),0)</f>
        <v>0</v>
      </c>
      <c r="AG163" s="61">
        <f>IF(E163="west", IF(C163="Central",D163*'Connecting shares (%)'!$M$16*(L163+N163+P163)/(F163+H163+J163+L163+N163+P163),0),0)</f>
        <v>0</v>
      </c>
      <c r="AH163" s="1">
        <f>IF(E163="West", IF(C163="Decentral",('Connecting shares (%)'!$F$17/100*L163+'Connecting shares (%)'!$G$17/100*N163+'Connecting shares (%)'!$H$17/100*P163)/1000000,0),0)</f>
        <v>1.464379149999989</v>
      </c>
      <c r="AI163" s="61">
        <f>IF(E163="west", IF(C163="Decentral",D163*'Connecting shares (%)'!$M$16*(L163+N163+P163)/(F163+H163+J163+L163+N163+P163),0),0)</f>
        <v>5.1959173978452649</v>
      </c>
      <c r="AK163" s="1">
        <f t="shared" si="16"/>
        <v>0</v>
      </c>
      <c r="AL163" s="1">
        <f t="shared" si="17"/>
        <v>0</v>
      </c>
      <c r="AM163" s="1">
        <f t="shared" si="18"/>
        <v>0</v>
      </c>
      <c r="AN163" s="1">
        <f t="shared" si="19"/>
        <v>0</v>
      </c>
      <c r="AO163" s="1">
        <f t="shared" si="20"/>
        <v>0</v>
      </c>
      <c r="AP163" s="1">
        <f t="shared" si="21"/>
        <v>0</v>
      </c>
      <c r="AQ163" s="1">
        <f t="shared" si="22"/>
        <v>14.703511539999889</v>
      </c>
      <c r="AR163" s="1">
        <f t="shared" si="23"/>
        <v>52.1710729219988</v>
      </c>
    </row>
    <row r="164" spans="1:44">
      <c r="A164" s="1">
        <v>163</v>
      </c>
      <c r="B164" s="1" t="s">
        <v>261</v>
      </c>
      <c r="C164" s="1" t="s">
        <v>19</v>
      </c>
      <c r="D164" s="1">
        <v>0.76046629305756896</v>
      </c>
      <c r="E164" s="1" t="s">
        <v>21</v>
      </c>
      <c r="F164" s="1">
        <v>598757.179999999</v>
      </c>
      <c r="G164" s="1">
        <v>35</v>
      </c>
      <c r="H164" s="1">
        <v>0</v>
      </c>
      <c r="I164" s="1">
        <v>0</v>
      </c>
      <c r="J164" s="1">
        <v>0</v>
      </c>
      <c r="K164" s="1">
        <v>0</v>
      </c>
      <c r="L164" s="1">
        <v>0</v>
      </c>
      <c r="M164" s="1">
        <v>0</v>
      </c>
      <c r="N164" s="1">
        <v>0</v>
      </c>
      <c r="O164" s="1">
        <v>0</v>
      </c>
      <c r="P164" s="1">
        <v>0</v>
      </c>
      <c r="Q164" s="1">
        <v>0</v>
      </c>
      <c r="R164" s="1">
        <v>17093.883597811498</v>
      </c>
      <c r="S164" s="1">
        <v>760466.29305756895</v>
      </c>
      <c r="T164" s="59">
        <f>IF(E164="East", IF(C164="Central",('Connecting shares (%)'!$F$3/100*F164+'Connecting shares (%)'!$G$3/100*H164+'Connecting shares (%)'!$H$3/100*J164)/1000000,0),0)</f>
        <v>0</v>
      </c>
      <c r="U164" s="59">
        <f>IF(E164="East", IF(C164="Central",D164*'Connecting shares (%)'!$M$16*(F164+H164+J164)/(F164+H164+J164+L164+N164+P164),0),0)</f>
        <v>0</v>
      </c>
      <c r="V164" s="59">
        <f>IF(E164="East", IF(C164="Decentral",('Connecting shares (%)'!$F$7/100*F164+'Connecting shares (%)'!$G$7/100*H164+'Connecting shares (%)'!$H$7/100*J164)/1000000,0),0)</f>
        <v>0</v>
      </c>
      <c r="W164" s="61">
        <f>IF(E164="East", IF(C164="Decentral",D164*'Connecting shares (%)'!$M$16*(F164+H164+J164)/(F164+H164+J164+L164+N164+P164),0),0)</f>
        <v>0</v>
      </c>
      <c r="X164" s="59">
        <f>IF(E164="East", IF(C164="Central",('Connecting shares (%)'!$F$5/100*L164+'Connecting shares (%)'!$G$5/100*N164+'Connecting shares (%)'!$H$5/100*P164)/1000000,0),0)</f>
        <v>0</v>
      </c>
      <c r="Y164" s="61">
        <f>IF(E164="East", IF(C164="Central",D164*'Connecting shares (%)'!$M$16*(L164+N164+P164)/(F164+H164+J164+L164+N164+P164),0),0)</f>
        <v>0</v>
      </c>
      <c r="Z164" s="1">
        <f>IF(E164="East", IF(C164="Decentral",('Connecting shares (%)'!$F$9/100*L164+'Connecting shares (%)'!$G$9/100*N164+'Connecting shares (%)'!$H$9/100*P164)/1000000,0),0)</f>
        <v>0</v>
      </c>
      <c r="AA164" s="61">
        <f>IF(E164="East", IF(C164="Decentral",D164*'Connecting shares (%)'!$M$16*(L164+N164+P164)/(F164+H164+J164+L164+N164+P164),0),0)</f>
        <v>0</v>
      </c>
      <c r="AB164" s="59">
        <f>IF(E164="West", IF(C164="Central",('Connecting shares (%)'!$F$11/100*F164+'Connecting shares (%)'!$G$11/100*H164+'Connecting shares (%)'!$H$11/100*J164)/1000000,0),0)</f>
        <v>0</v>
      </c>
      <c r="AC164" s="62">
        <f>IF(E164="west", IF(C164="Central",D164*'Connecting shares (%)'!$M$16*(F164+H164+J164)/(F164+H164+J164+L164+N164+P164),0),0)</f>
        <v>0</v>
      </c>
      <c r="AD164" s="59">
        <f>IF(E164="West", IF(C164="Decentral",('Connecting shares (%)'!$F$15/100*F164+'Connecting shares (%)'!$G$15/100*H164+'Connecting shares (%)'!$H$15/100*J164)/1000000,0),0)</f>
        <v>0.598757179999999</v>
      </c>
      <c r="AE164" s="61">
        <f>IF(E164="west", IF(C164="Decentral",D164*'Connecting shares (%)'!$M$16*(F164+H164+J164)/(F164+H164+J164+L164+N164+P164),0),0)</f>
        <v>15.209325861151379</v>
      </c>
      <c r="AF164" s="59">
        <f>IF(E164="West", IF(C164="Central",('Connecting shares (%)'!$F$13/100*L164+'Connecting shares (%)'!$G$13/100*N164+'Connecting shares (%)'!$H$13/100*P164)/1000000,0),0)</f>
        <v>0</v>
      </c>
      <c r="AG164" s="61">
        <f>IF(E164="west", IF(C164="Central",D164*'Connecting shares (%)'!$M$16*(L164+N164+P164)/(F164+H164+J164+L164+N164+P164),0),0)</f>
        <v>0</v>
      </c>
      <c r="AH164" s="1">
        <f>IF(E164="West", IF(C164="Decentral",('Connecting shares (%)'!$F$17/100*L164+'Connecting shares (%)'!$G$17/100*N164+'Connecting shares (%)'!$H$17/100*P164)/1000000,0),0)</f>
        <v>0</v>
      </c>
      <c r="AI164" s="61">
        <f>IF(E164="west", IF(C164="Decentral",D164*'Connecting shares (%)'!$M$16*(L164+N164+P164)/(F164+H164+J164+L164+N164+P164),0),0)</f>
        <v>0</v>
      </c>
      <c r="AK164" s="1">
        <f t="shared" si="16"/>
        <v>0</v>
      </c>
      <c r="AL164" s="1">
        <f t="shared" si="17"/>
        <v>0</v>
      </c>
      <c r="AM164" s="1">
        <f t="shared" si="18"/>
        <v>0</v>
      </c>
      <c r="AN164" s="1">
        <f t="shared" si="19"/>
        <v>0</v>
      </c>
      <c r="AO164" s="1">
        <f t="shared" si="20"/>
        <v>0</v>
      </c>
      <c r="AP164" s="1">
        <f t="shared" si="21"/>
        <v>0</v>
      </c>
      <c r="AQ164" s="1">
        <f t="shared" si="22"/>
        <v>0.598757179999999</v>
      </c>
      <c r="AR164" s="1">
        <f t="shared" si="23"/>
        <v>15.209325861151379</v>
      </c>
    </row>
    <row r="165" spans="1:44">
      <c r="A165" s="1">
        <v>164</v>
      </c>
      <c r="B165" s="1" t="s">
        <v>82</v>
      </c>
      <c r="C165" s="1" t="s">
        <v>19</v>
      </c>
      <c r="D165" s="1">
        <v>1.3792231251709599</v>
      </c>
      <c r="E165" s="1" t="s">
        <v>21</v>
      </c>
      <c r="F165" s="1">
        <v>527589.97999999905</v>
      </c>
      <c r="G165" s="1">
        <v>33</v>
      </c>
      <c r="H165" s="1">
        <v>0</v>
      </c>
      <c r="I165" s="1">
        <v>0</v>
      </c>
      <c r="J165" s="1">
        <v>0</v>
      </c>
      <c r="K165" s="1">
        <v>0</v>
      </c>
      <c r="L165" s="1">
        <v>0</v>
      </c>
      <c r="M165" s="1">
        <v>0</v>
      </c>
      <c r="N165" s="1">
        <v>0</v>
      </c>
      <c r="O165" s="1">
        <v>0</v>
      </c>
      <c r="P165" s="1">
        <v>0</v>
      </c>
      <c r="Q165" s="1">
        <v>0</v>
      </c>
      <c r="R165" s="1">
        <v>21482.999465007299</v>
      </c>
      <c r="S165" s="1">
        <v>1379223.1251709601</v>
      </c>
      <c r="T165" s="59">
        <f>IF(E165="East", IF(C165="Central",('Connecting shares (%)'!$F$3/100*F165+'Connecting shares (%)'!$G$3/100*H165+'Connecting shares (%)'!$H$3/100*J165)/1000000,0),0)</f>
        <v>0</v>
      </c>
      <c r="U165" s="59">
        <f>IF(E165="East", IF(C165="Central",D165*'Connecting shares (%)'!$M$16*(F165+H165+J165)/(F165+H165+J165+L165+N165+P165),0),0)</f>
        <v>0</v>
      </c>
      <c r="V165" s="59">
        <f>IF(E165="East", IF(C165="Decentral",('Connecting shares (%)'!$F$7/100*F165+'Connecting shares (%)'!$G$7/100*H165+'Connecting shares (%)'!$H$7/100*J165)/1000000,0),0)</f>
        <v>0</v>
      </c>
      <c r="W165" s="61">
        <f>IF(E165="East", IF(C165="Decentral",D165*'Connecting shares (%)'!$M$16*(F165+H165+J165)/(F165+H165+J165+L165+N165+P165),0),0)</f>
        <v>0</v>
      </c>
      <c r="X165" s="59">
        <f>IF(E165="East", IF(C165="Central",('Connecting shares (%)'!$F$5/100*L165+'Connecting shares (%)'!$G$5/100*N165+'Connecting shares (%)'!$H$5/100*P165)/1000000,0),0)</f>
        <v>0</v>
      </c>
      <c r="Y165" s="61">
        <f>IF(E165="East", IF(C165="Central",D165*'Connecting shares (%)'!$M$16*(L165+N165+P165)/(F165+H165+J165+L165+N165+P165),0),0)</f>
        <v>0</v>
      </c>
      <c r="Z165" s="1">
        <f>IF(E165="East", IF(C165="Decentral",('Connecting shares (%)'!$F$9/100*L165+'Connecting shares (%)'!$G$9/100*N165+'Connecting shares (%)'!$H$9/100*P165)/1000000,0),0)</f>
        <v>0</v>
      </c>
      <c r="AA165" s="61">
        <f>IF(E165="East", IF(C165="Decentral",D165*'Connecting shares (%)'!$M$16*(L165+N165+P165)/(F165+H165+J165+L165+N165+P165),0),0)</f>
        <v>0</v>
      </c>
      <c r="AB165" s="59">
        <f>IF(E165="West", IF(C165="Central",('Connecting shares (%)'!$F$11/100*F165+'Connecting shares (%)'!$G$11/100*H165+'Connecting shares (%)'!$H$11/100*J165)/1000000,0),0)</f>
        <v>0</v>
      </c>
      <c r="AC165" s="62">
        <f>IF(E165="west", IF(C165="Central",D165*'Connecting shares (%)'!$M$16*(F165+H165+J165)/(F165+H165+J165+L165+N165+P165),0),0)</f>
        <v>0</v>
      </c>
      <c r="AD165" s="59">
        <f>IF(E165="West", IF(C165="Decentral",('Connecting shares (%)'!$F$15/100*F165+'Connecting shares (%)'!$G$15/100*H165+'Connecting shares (%)'!$H$15/100*J165)/1000000,0),0)</f>
        <v>0.52758997999999901</v>
      </c>
      <c r="AE165" s="61">
        <f>IF(E165="west", IF(C165="Decentral",D165*'Connecting shares (%)'!$M$16*(F165+H165+J165)/(F165+H165+J165+L165+N165+P165),0),0)</f>
        <v>27.584462503419196</v>
      </c>
      <c r="AF165" s="59">
        <f>IF(E165="West", IF(C165="Central",('Connecting shares (%)'!$F$13/100*L165+'Connecting shares (%)'!$G$13/100*N165+'Connecting shares (%)'!$H$13/100*P165)/1000000,0),0)</f>
        <v>0</v>
      </c>
      <c r="AG165" s="61">
        <f>IF(E165="west", IF(C165="Central",D165*'Connecting shares (%)'!$M$16*(L165+N165+P165)/(F165+H165+J165+L165+N165+P165),0),0)</f>
        <v>0</v>
      </c>
      <c r="AH165" s="1">
        <f>IF(E165="West", IF(C165="Decentral",('Connecting shares (%)'!$F$17/100*L165+'Connecting shares (%)'!$G$17/100*N165+'Connecting shares (%)'!$H$17/100*P165)/1000000,0),0)</f>
        <v>0</v>
      </c>
      <c r="AI165" s="61">
        <f>IF(E165="west", IF(C165="Decentral",D165*'Connecting shares (%)'!$M$16*(L165+N165+P165)/(F165+H165+J165+L165+N165+P165),0),0)</f>
        <v>0</v>
      </c>
      <c r="AK165" s="1">
        <f t="shared" si="16"/>
        <v>0</v>
      </c>
      <c r="AL165" s="1">
        <f t="shared" si="17"/>
        <v>0</v>
      </c>
      <c r="AM165" s="1">
        <f t="shared" si="18"/>
        <v>0</v>
      </c>
      <c r="AN165" s="1">
        <f t="shared" si="19"/>
        <v>0</v>
      </c>
      <c r="AO165" s="1">
        <f t="shared" si="20"/>
        <v>0</v>
      </c>
      <c r="AP165" s="1">
        <f t="shared" si="21"/>
        <v>0</v>
      </c>
      <c r="AQ165" s="1">
        <f t="shared" si="22"/>
        <v>0.52758997999999901</v>
      </c>
      <c r="AR165" s="1">
        <f t="shared" si="23"/>
        <v>27.584462503419196</v>
      </c>
    </row>
    <row r="166" spans="1:44">
      <c r="A166" s="1">
        <v>165</v>
      </c>
      <c r="B166" s="1" t="s">
        <v>667</v>
      </c>
      <c r="C166" s="1" t="s">
        <v>19</v>
      </c>
      <c r="D166" s="1">
        <v>5.4504630600057002E-2</v>
      </c>
      <c r="E166" s="1" t="s">
        <v>22</v>
      </c>
      <c r="F166" s="1">
        <v>25222.38</v>
      </c>
      <c r="G166" s="1">
        <v>1</v>
      </c>
      <c r="H166" s="1">
        <v>0</v>
      </c>
      <c r="I166" s="1">
        <v>0</v>
      </c>
      <c r="J166" s="1">
        <v>0</v>
      </c>
      <c r="K166" s="1">
        <v>0</v>
      </c>
      <c r="L166" s="1">
        <v>44584.800000000003</v>
      </c>
      <c r="M166" s="1">
        <v>3</v>
      </c>
      <c r="N166" s="1">
        <v>346514.429999999</v>
      </c>
      <c r="O166" s="1">
        <v>4</v>
      </c>
      <c r="P166" s="1">
        <v>0</v>
      </c>
      <c r="Q166" s="1">
        <v>0</v>
      </c>
      <c r="R166" s="1">
        <v>1854.8880474510099</v>
      </c>
      <c r="S166" s="1">
        <v>54504.6306000572</v>
      </c>
      <c r="T166" s="59">
        <f>IF(E166="East", IF(C166="Central",('Connecting shares (%)'!$F$3/100*F166+'Connecting shares (%)'!$G$3/100*H166+'Connecting shares (%)'!$H$3/100*J166)/1000000,0),0)</f>
        <v>0</v>
      </c>
      <c r="U166" s="59">
        <f>IF(E166="East", IF(C166="Central",D166*'Connecting shares (%)'!$M$16*(F166+H166+J166)/(F166+H166+J166+L166+N166+P166),0),0)</f>
        <v>0</v>
      </c>
      <c r="V166" s="59">
        <f>IF(E166="East", IF(C166="Decentral",('Connecting shares (%)'!$F$7/100*F166+'Connecting shares (%)'!$G$7/100*H166+'Connecting shares (%)'!$H$7/100*J166)/1000000,0),0)</f>
        <v>2.5222380000000003E-2</v>
      </c>
      <c r="W166" s="61">
        <f>IF(E166="East", IF(C166="Decentral",D166*'Connecting shares (%)'!$M$16*(F166+H166+J166)/(F166+H166+J166+L166+N166+P166),0),0)</f>
        <v>6.6042044022373431E-2</v>
      </c>
      <c r="X166" s="59">
        <f>IF(E166="East", IF(C166="Central",('Connecting shares (%)'!$F$5/100*L166+'Connecting shares (%)'!$G$5/100*N166+'Connecting shares (%)'!$H$5/100*P166)/1000000,0),0)</f>
        <v>0</v>
      </c>
      <c r="Y166" s="61">
        <f>IF(E166="East", IF(C166="Central",D166*'Connecting shares (%)'!$M$16*(L166+N166+P166)/(F166+H166+J166+L166+N166+P166),0),0)</f>
        <v>0</v>
      </c>
      <c r="Z166" s="1">
        <f>IF(E166="East", IF(C166="Decentral",('Connecting shares (%)'!$F$9/100*L166+'Connecting shares (%)'!$G$9/100*N166+'Connecting shares (%)'!$H$9/100*P166)/1000000,0),0)</f>
        <v>0.39109922999999897</v>
      </c>
      <c r="AA166" s="61">
        <f>IF(E166="East", IF(C166="Decentral",D166*'Connecting shares (%)'!$M$16*(L166+N166+P166)/(F166+H166+J166+L166+N166+P166),0),0)</f>
        <v>1.0240505679787666</v>
      </c>
      <c r="AB166" s="59">
        <f>IF(E166="West", IF(C166="Central",('Connecting shares (%)'!$F$11/100*F166+'Connecting shares (%)'!$G$11/100*H166+'Connecting shares (%)'!$H$11/100*J166)/1000000,0),0)</f>
        <v>0</v>
      </c>
      <c r="AC166" s="62">
        <f>IF(E166="west", IF(C166="Central",D166*'Connecting shares (%)'!$M$16*(F166+H166+J166)/(F166+H166+J166+L166+N166+P166),0),0)</f>
        <v>0</v>
      </c>
      <c r="AD166" s="59">
        <f>IF(E166="West", IF(C166="Decentral",('Connecting shares (%)'!$F$15/100*F166+'Connecting shares (%)'!$G$15/100*H166+'Connecting shares (%)'!$H$15/100*J166)/1000000,0),0)</f>
        <v>0</v>
      </c>
      <c r="AE166" s="61">
        <f>IF(E166="west", IF(C166="Decentral",D166*'Connecting shares (%)'!$M$16*(F166+H166+J166)/(F166+H166+J166+L166+N166+P166),0),0)</f>
        <v>0</v>
      </c>
      <c r="AF166" s="59">
        <f>IF(E166="West", IF(C166="Central",('Connecting shares (%)'!$F$13/100*L166+'Connecting shares (%)'!$G$13/100*N166+'Connecting shares (%)'!$H$13/100*P166)/1000000,0),0)</f>
        <v>0</v>
      </c>
      <c r="AG166" s="61">
        <f>IF(E166="west", IF(C166="Central",D166*'Connecting shares (%)'!$M$16*(L166+N166+P166)/(F166+H166+J166+L166+N166+P166),0),0)</f>
        <v>0</v>
      </c>
      <c r="AH166" s="1">
        <f>IF(E166="West", IF(C166="Decentral",('Connecting shares (%)'!$F$17/100*L166+'Connecting shares (%)'!$G$17/100*N166+'Connecting shares (%)'!$H$17/100*P166)/1000000,0),0)</f>
        <v>0</v>
      </c>
      <c r="AI166" s="61">
        <f>IF(E166="west", IF(C166="Decentral",D166*'Connecting shares (%)'!$M$16*(L166+N166+P166)/(F166+H166+J166+L166+N166+P166),0),0)</f>
        <v>0</v>
      </c>
      <c r="AK166" s="1">
        <f t="shared" si="16"/>
        <v>0</v>
      </c>
      <c r="AL166" s="1">
        <f t="shared" si="17"/>
        <v>0</v>
      </c>
      <c r="AM166" s="1">
        <f t="shared" si="18"/>
        <v>0.41632160999999895</v>
      </c>
      <c r="AN166" s="1">
        <f t="shared" si="19"/>
        <v>1.09009261200114</v>
      </c>
      <c r="AO166" s="1">
        <f t="shared" si="20"/>
        <v>0</v>
      </c>
      <c r="AP166" s="1">
        <f t="shared" si="21"/>
        <v>0</v>
      </c>
      <c r="AQ166" s="1">
        <f t="shared" si="22"/>
        <v>0</v>
      </c>
      <c r="AR166" s="1">
        <f t="shared" si="23"/>
        <v>0</v>
      </c>
    </row>
    <row r="167" spans="1:44">
      <c r="A167" s="1">
        <v>166</v>
      </c>
      <c r="B167" s="1" t="s">
        <v>156</v>
      </c>
      <c r="C167" s="1" t="s">
        <v>19</v>
      </c>
      <c r="D167" s="1">
        <v>7.7219745462704006E-2</v>
      </c>
      <c r="E167" s="1" t="s">
        <v>22</v>
      </c>
      <c r="F167" s="1">
        <v>194155.299999999</v>
      </c>
      <c r="G167" s="1">
        <v>12</v>
      </c>
      <c r="H167" s="1">
        <v>0</v>
      </c>
      <c r="I167" s="1">
        <v>0</v>
      </c>
      <c r="J167" s="1">
        <v>0</v>
      </c>
      <c r="K167" s="1">
        <v>0</v>
      </c>
      <c r="L167" s="1">
        <v>170735.43999999901</v>
      </c>
      <c r="M167" s="1">
        <v>12</v>
      </c>
      <c r="N167" s="1">
        <v>0</v>
      </c>
      <c r="O167" s="1">
        <v>0</v>
      </c>
      <c r="P167" s="1">
        <v>0</v>
      </c>
      <c r="Q167" s="1">
        <v>0</v>
      </c>
      <c r="R167" s="1">
        <v>3933.8390388599901</v>
      </c>
      <c r="S167" s="1">
        <v>77219.745462703897</v>
      </c>
      <c r="T167" s="59">
        <f>IF(E167="East", IF(C167="Central",('Connecting shares (%)'!$F$3/100*F167+'Connecting shares (%)'!$G$3/100*H167+'Connecting shares (%)'!$H$3/100*J167)/1000000,0),0)</f>
        <v>0</v>
      </c>
      <c r="U167" s="59">
        <f>IF(E167="East", IF(C167="Central",D167*'Connecting shares (%)'!$M$16*(F167+H167+J167)/(F167+H167+J167+L167+N167+P167),0),0)</f>
        <v>0</v>
      </c>
      <c r="V167" s="59">
        <f>IF(E167="East", IF(C167="Decentral",('Connecting shares (%)'!$F$7/100*F167+'Connecting shares (%)'!$G$7/100*H167+'Connecting shares (%)'!$H$7/100*J167)/1000000,0),0)</f>
        <v>0.194155299999999</v>
      </c>
      <c r="W167" s="61">
        <f>IF(E167="East", IF(C167="Decentral",D167*'Connecting shares (%)'!$M$16*(F167+H167+J167)/(F167+H167+J167+L167+N167+P167),0),0)</f>
        <v>0.82175956815099993</v>
      </c>
      <c r="X167" s="59">
        <f>IF(E167="East", IF(C167="Central",('Connecting shares (%)'!$F$5/100*L167+'Connecting shares (%)'!$G$5/100*N167+'Connecting shares (%)'!$H$5/100*P167)/1000000,0),0)</f>
        <v>0</v>
      </c>
      <c r="Y167" s="61">
        <f>IF(E167="East", IF(C167="Central",D167*'Connecting shares (%)'!$M$16*(L167+N167+P167)/(F167+H167+J167+L167+N167+P167),0),0)</f>
        <v>0</v>
      </c>
      <c r="Z167" s="1">
        <f>IF(E167="East", IF(C167="Decentral",('Connecting shares (%)'!$F$9/100*L167+'Connecting shares (%)'!$G$9/100*N167+'Connecting shares (%)'!$H$9/100*P167)/1000000,0),0)</f>
        <v>0.17073543999999902</v>
      </c>
      <c r="AA167" s="61">
        <f>IF(E167="East", IF(C167="Decentral",D167*'Connecting shares (%)'!$M$16*(L167+N167+P167)/(F167+H167+J167+L167+N167+P167),0),0)</f>
        <v>0.72263534110308014</v>
      </c>
      <c r="AB167" s="59">
        <f>IF(E167="West", IF(C167="Central",('Connecting shares (%)'!$F$11/100*F167+'Connecting shares (%)'!$G$11/100*H167+'Connecting shares (%)'!$H$11/100*J167)/1000000,0),0)</f>
        <v>0</v>
      </c>
      <c r="AC167" s="62">
        <f>IF(E167="west", IF(C167="Central",D167*'Connecting shares (%)'!$M$16*(F167+H167+J167)/(F167+H167+J167+L167+N167+P167),0),0)</f>
        <v>0</v>
      </c>
      <c r="AD167" s="59">
        <f>IF(E167="West", IF(C167="Decentral",('Connecting shares (%)'!$F$15/100*F167+'Connecting shares (%)'!$G$15/100*H167+'Connecting shares (%)'!$H$15/100*J167)/1000000,0),0)</f>
        <v>0</v>
      </c>
      <c r="AE167" s="61">
        <f>IF(E167="west", IF(C167="Decentral",D167*'Connecting shares (%)'!$M$16*(F167+H167+J167)/(F167+H167+J167+L167+N167+P167),0),0)</f>
        <v>0</v>
      </c>
      <c r="AF167" s="59">
        <f>IF(E167="West", IF(C167="Central",('Connecting shares (%)'!$F$13/100*L167+'Connecting shares (%)'!$G$13/100*N167+'Connecting shares (%)'!$H$13/100*P167)/1000000,0),0)</f>
        <v>0</v>
      </c>
      <c r="AG167" s="61">
        <f>IF(E167="west", IF(C167="Central",D167*'Connecting shares (%)'!$M$16*(L167+N167+P167)/(F167+H167+J167+L167+N167+P167),0),0)</f>
        <v>0</v>
      </c>
      <c r="AH167" s="1">
        <f>IF(E167="West", IF(C167="Decentral",('Connecting shares (%)'!$F$17/100*L167+'Connecting shares (%)'!$G$17/100*N167+'Connecting shares (%)'!$H$17/100*P167)/1000000,0),0)</f>
        <v>0</v>
      </c>
      <c r="AI167" s="61">
        <f>IF(E167="west", IF(C167="Decentral",D167*'Connecting shares (%)'!$M$16*(L167+N167+P167)/(F167+H167+J167+L167+N167+P167),0),0)</f>
        <v>0</v>
      </c>
      <c r="AK167" s="1">
        <f t="shared" si="16"/>
        <v>0</v>
      </c>
      <c r="AL167" s="1">
        <f t="shared" si="17"/>
        <v>0</v>
      </c>
      <c r="AM167" s="1">
        <f t="shared" si="18"/>
        <v>0.36489073999999799</v>
      </c>
      <c r="AN167" s="1">
        <f t="shared" si="19"/>
        <v>1.5443949092540801</v>
      </c>
      <c r="AO167" s="1">
        <f t="shared" si="20"/>
        <v>0</v>
      </c>
      <c r="AP167" s="1">
        <f t="shared" si="21"/>
        <v>0</v>
      </c>
      <c r="AQ167" s="1">
        <f t="shared" si="22"/>
        <v>0</v>
      </c>
      <c r="AR167" s="1">
        <f t="shared" si="23"/>
        <v>0</v>
      </c>
    </row>
    <row r="168" spans="1:44">
      <c r="A168" s="1">
        <v>167</v>
      </c>
      <c r="B168" s="1" t="s">
        <v>426</v>
      </c>
      <c r="C168" s="1" t="s">
        <v>20</v>
      </c>
      <c r="D168" s="1">
        <v>0.16190406309882999</v>
      </c>
      <c r="E168" s="1" t="s">
        <v>21</v>
      </c>
      <c r="F168" s="1">
        <v>36275.79</v>
      </c>
      <c r="G168" s="1">
        <v>2</v>
      </c>
      <c r="H168" s="1">
        <v>0</v>
      </c>
      <c r="I168" s="1">
        <v>0</v>
      </c>
      <c r="J168" s="1">
        <v>0</v>
      </c>
      <c r="K168" s="1">
        <v>0</v>
      </c>
      <c r="L168" s="1">
        <v>0</v>
      </c>
      <c r="M168" s="1">
        <v>0</v>
      </c>
      <c r="N168" s="1">
        <v>0</v>
      </c>
      <c r="O168" s="1">
        <v>0</v>
      </c>
      <c r="P168" s="1">
        <v>0</v>
      </c>
      <c r="Q168" s="1">
        <v>0</v>
      </c>
      <c r="R168" s="1">
        <v>5332.6552014502504</v>
      </c>
      <c r="S168" s="1">
        <v>161904.06309883</v>
      </c>
      <c r="T168" s="59">
        <f>IF(E168="East", IF(C168="Central",('Connecting shares (%)'!$F$3/100*F168+'Connecting shares (%)'!$G$3/100*H168+'Connecting shares (%)'!$H$3/100*J168)/1000000,0),0)</f>
        <v>0</v>
      </c>
      <c r="U168" s="59">
        <f>IF(E168="East", IF(C168="Central",D168*'Connecting shares (%)'!$M$16*(F168+H168+J168)/(F168+H168+J168+L168+N168+P168),0),0)</f>
        <v>0</v>
      </c>
      <c r="V168" s="59">
        <f>IF(E168="East", IF(C168="Decentral",('Connecting shares (%)'!$F$7/100*F168+'Connecting shares (%)'!$G$7/100*H168+'Connecting shares (%)'!$H$7/100*J168)/1000000,0),0)</f>
        <v>0</v>
      </c>
      <c r="W168" s="61">
        <f>IF(E168="East", IF(C168="Decentral",D168*'Connecting shares (%)'!$M$16*(F168+H168+J168)/(F168+H168+J168+L168+N168+P168),0),0)</f>
        <v>0</v>
      </c>
      <c r="X168" s="59">
        <f>IF(E168="East", IF(C168="Central",('Connecting shares (%)'!$F$5/100*L168+'Connecting shares (%)'!$G$5/100*N168+'Connecting shares (%)'!$H$5/100*P168)/1000000,0),0)</f>
        <v>0</v>
      </c>
      <c r="Y168" s="61">
        <f>IF(E168="East", IF(C168="Central",D168*'Connecting shares (%)'!$M$16*(L168+N168+P168)/(F168+H168+J168+L168+N168+P168),0),0)</f>
        <v>0</v>
      </c>
      <c r="Z168" s="1">
        <f>IF(E168="East", IF(C168="Decentral",('Connecting shares (%)'!$F$9/100*L168+'Connecting shares (%)'!$G$9/100*N168+'Connecting shares (%)'!$H$9/100*P168)/1000000,0),0)</f>
        <v>0</v>
      </c>
      <c r="AA168" s="61">
        <f>IF(E168="East", IF(C168="Decentral",D168*'Connecting shares (%)'!$M$16*(L168+N168+P168)/(F168+H168+J168+L168+N168+P168),0),0)</f>
        <v>0</v>
      </c>
      <c r="AB168" s="59">
        <f>IF(E168="West", IF(C168="Central",('Connecting shares (%)'!$F$11/100*F168+'Connecting shares (%)'!$G$11/100*H168+'Connecting shares (%)'!$H$11/100*J168)/1000000,0),0)</f>
        <v>3.6275790000000002E-2</v>
      </c>
      <c r="AC168" s="62">
        <f>IF(E168="west", IF(C168="Central",D168*'Connecting shares (%)'!$M$16*(F168+H168+J168)/(F168+H168+J168+L168+N168+P168),0),0)</f>
        <v>3.2380812619765997</v>
      </c>
      <c r="AD168" s="59">
        <f>IF(E168="West", IF(C168="Decentral",('Connecting shares (%)'!$F$15/100*F168+'Connecting shares (%)'!$G$15/100*H168+'Connecting shares (%)'!$H$15/100*J168)/1000000,0),0)</f>
        <v>0</v>
      </c>
      <c r="AE168" s="61">
        <f>IF(E168="west", IF(C168="Decentral",D168*'Connecting shares (%)'!$M$16*(F168+H168+J168)/(F168+H168+J168+L168+N168+P168),0),0)</f>
        <v>0</v>
      </c>
      <c r="AF168" s="59">
        <f>IF(E168="West", IF(C168="Central",('Connecting shares (%)'!$F$13/100*L168+'Connecting shares (%)'!$G$13/100*N168+'Connecting shares (%)'!$H$13/100*P168)/1000000,0),0)</f>
        <v>0</v>
      </c>
      <c r="AG168" s="61">
        <f>IF(E168="west", IF(C168="Central",D168*'Connecting shares (%)'!$M$16*(L168+N168+P168)/(F168+H168+J168+L168+N168+P168),0),0)</f>
        <v>0</v>
      </c>
      <c r="AH168" s="1">
        <f>IF(E168="West", IF(C168="Decentral",('Connecting shares (%)'!$F$17/100*L168+'Connecting shares (%)'!$G$17/100*N168+'Connecting shares (%)'!$H$17/100*P168)/1000000,0),0)</f>
        <v>0</v>
      </c>
      <c r="AI168" s="61">
        <f>IF(E168="west", IF(C168="Decentral",D168*'Connecting shares (%)'!$M$16*(L168+N168+P168)/(F168+H168+J168+L168+N168+P168),0),0)</f>
        <v>0</v>
      </c>
      <c r="AK168" s="1">
        <f t="shared" si="16"/>
        <v>0</v>
      </c>
      <c r="AL168" s="1">
        <f t="shared" si="17"/>
        <v>0</v>
      </c>
      <c r="AM168" s="1">
        <f t="shared" si="18"/>
        <v>0</v>
      </c>
      <c r="AN168" s="1">
        <f t="shared" si="19"/>
        <v>0</v>
      </c>
      <c r="AO168" s="1">
        <f t="shared" si="20"/>
        <v>3.6275790000000002E-2</v>
      </c>
      <c r="AP168" s="1">
        <f t="shared" si="21"/>
        <v>3.2380812619765997</v>
      </c>
      <c r="AQ168" s="1">
        <f t="shared" si="22"/>
        <v>0</v>
      </c>
      <c r="AR168" s="1">
        <f t="shared" si="23"/>
        <v>0</v>
      </c>
    </row>
    <row r="169" spans="1:44">
      <c r="A169" s="1">
        <v>168</v>
      </c>
      <c r="B169" s="1" t="s">
        <v>129</v>
      </c>
      <c r="C169" s="1" t="s">
        <v>19</v>
      </c>
      <c r="D169" s="1">
        <v>0.13521036082443599</v>
      </c>
      <c r="E169" s="1" t="s">
        <v>22</v>
      </c>
      <c r="F169" s="1">
        <v>446475.25999999902</v>
      </c>
      <c r="G169" s="1">
        <v>25</v>
      </c>
      <c r="H169" s="1">
        <v>0</v>
      </c>
      <c r="I169" s="1">
        <v>0</v>
      </c>
      <c r="J169" s="1">
        <v>0</v>
      </c>
      <c r="K169" s="1">
        <v>0</v>
      </c>
      <c r="L169" s="1">
        <v>0</v>
      </c>
      <c r="M169" s="1">
        <v>0</v>
      </c>
      <c r="N169" s="1">
        <v>0</v>
      </c>
      <c r="O169" s="1">
        <v>0</v>
      </c>
      <c r="P169" s="1">
        <v>0</v>
      </c>
      <c r="Q169" s="1">
        <v>0</v>
      </c>
      <c r="R169" s="1">
        <v>4664.4750841806299</v>
      </c>
      <c r="S169" s="1">
        <v>135210.36082443601</v>
      </c>
      <c r="T169" s="59">
        <f>IF(E169="East", IF(C169="Central",('Connecting shares (%)'!$F$3/100*F169+'Connecting shares (%)'!$G$3/100*H169+'Connecting shares (%)'!$H$3/100*J169)/1000000,0),0)</f>
        <v>0</v>
      </c>
      <c r="U169" s="59">
        <f>IF(E169="East", IF(C169="Central",D169*'Connecting shares (%)'!$M$16*(F169+H169+J169)/(F169+H169+J169+L169+N169+P169),0),0)</f>
        <v>0</v>
      </c>
      <c r="V169" s="59">
        <f>IF(E169="East", IF(C169="Decentral",('Connecting shares (%)'!$F$7/100*F169+'Connecting shares (%)'!$G$7/100*H169+'Connecting shares (%)'!$H$7/100*J169)/1000000,0),0)</f>
        <v>0.44647525999999904</v>
      </c>
      <c r="W169" s="61">
        <f>IF(E169="East", IF(C169="Decentral",D169*'Connecting shares (%)'!$M$16*(F169+H169+J169)/(F169+H169+J169+L169+N169+P169),0),0)</f>
        <v>2.7042072164887196</v>
      </c>
      <c r="X169" s="59">
        <f>IF(E169="East", IF(C169="Central",('Connecting shares (%)'!$F$5/100*L169+'Connecting shares (%)'!$G$5/100*N169+'Connecting shares (%)'!$H$5/100*P169)/1000000,0),0)</f>
        <v>0</v>
      </c>
      <c r="Y169" s="61">
        <f>IF(E169="East", IF(C169="Central",D169*'Connecting shares (%)'!$M$16*(L169+N169+P169)/(F169+H169+J169+L169+N169+P169),0),0)</f>
        <v>0</v>
      </c>
      <c r="Z169" s="1">
        <f>IF(E169="East", IF(C169="Decentral",('Connecting shares (%)'!$F$9/100*L169+'Connecting shares (%)'!$G$9/100*N169+'Connecting shares (%)'!$H$9/100*P169)/1000000,0),0)</f>
        <v>0</v>
      </c>
      <c r="AA169" s="61">
        <f>IF(E169="East", IF(C169="Decentral",D169*'Connecting shares (%)'!$M$16*(L169+N169+P169)/(F169+H169+J169+L169+N169+P169),0),0)</f>
        <v>0</v>
      </c>
      <c r="AB169" s="59">
        <f>IF(E169="West", IF(C169="Central",('Connecting shares (%)'!$F$11/100*F169+'Connecting shares (%)'!$G$11/100*H169+'Connecting shares (%)'!$H$11/100*J169)/1000000,0),0)</f>
        <v>0</v>
      </c>
      <c r="AC169" s="62">
        <f>IF(E169="west", IF(C169="Central",D169*'Connecting shares (%)'!$M$16*(F169+H169+J169)/(F169+H169+J169+L169+N169+P169),0),0)</f>
        <v>0</v>
      </c>
      <c r="AD169" s="59">
        <f>IF(E169="West", IF(C169="Decentral",('Connecting shares (%)'!$F$15/100*F169+'Connecting shares (%)'!$G$15/100*H169+'Connecting shares (%)'!$H$15/100*J169)/1000000,0),0)</f>
        <v>0</v>
      </c>
      <c r="AE169" s="61">
        <f>IF(E169="west", IF(C169="Decentral",D169*'Connecting shares (%)'!$M$16*(F169+H169+J169)/(F169+H169+J169+L169+N169+P169),0),0)</f>
        <v>0</v>
      </c>
      <c r="AF169" s="59">
        <f>IF(E169="West", IF(C169="Central",('Connecting shares (%)'!$F$13/100*L169+'Connecting shares (%)'!$G$13/100*N169+'Connecting shares (%)'!$H$13/100*P169)/1000000,0),0)</f>
        <v>0</v>
      </c>
      <c r="AG169" s="61">
        <f>IF(E169="west", IF(C169="Central",D169*'Connecting shares (%)'!$M$16*(L169+N169+P169)/(F169+H169+J169+L169+N169+P169),0),0)</f>
        <v>0</v>
      </c>
      <c r="AH169" s="1">
        <f>IF(E169="West", IF(C169="Decentral",('Connecting shares (%)'!$F$17/100*L169+'Connecting shares (%)'!$G$17/100*N169+'Connecting shares (%)'!$H$17/100*P169)/1000000,0),0)</f>
        <v>0</v>
      </c>
      <c r="AI169" s="61">
        <f>IF(E169="west", IF(C169="Decentral",D169*'Connecting shares (%)'!$M$16*(L169+N169+P169)/(F169+H169+J169+L169+N169+P169),0),0)</f>
        <v>0</v>
      </c>
      <c r="AK169" s="1">
        <f t="shared" si="16"/>
        <v>0</v>
      </c>
      <c r="AL169" s="1">
        <f t="shared" si="17"/>
        <v>0</v>
      </c>
      <c r="AM169" s="1">
        <f t="shared" si="18"/>
        <v>0.44647525999999904</v>
      </c>
      <c r="AN169" s="1">
        <f t="shared" si="19"/>
        <v>2.7042072164887196</v>
      </c>
      <c r="AO169" s="1">
        <f t="shared" si="20"/>
        <v>0</v>
      </c>
      <c r="AP169" s="1">
        <f t="shared" si="21"/>
        <v>0</v>
      </c>
      <c r="AQ169" s="1">
        <f t="shared" si="22"/>
        <v>0</v>
      </c>
      <c r="AR169" s="1">
        <f t="shared" si="23"/>
        <v>0</v>
      </c>
    </row>
    <row r="170" spans="1:44">
      <c r="A170" s="1">
        <v>169</v>
      </c>
      <c r="B170" s="1" t="s">
        <v>887</v>
      </c>
      <c r="C170" s="1" t="s">
        <v>20</v>
      </c>
      <c r="D170" s="1">
        <v>7.5564544004160003E-2</v>
      </c>
      <c r="E170" s="1" t="s">
        <v>21</v>
      </c>
      <c r="F170" s="1">
        <v>77425.42</v>
      </c>
      <c r="G170" s="1">
        <v>4</v>
      </c>
      <c r="H170" s="1">
        <v>0</v>
      </c>
      <c r="I170" s="1">
        <v>0</v>
      </c>
      <c r="J170" s="1">
        <v>0</v>
      </c>
      <c r="K170" s="1">
        <v>0</v>
      </c>
      <c r="L170" s="1">
        <v>0</v>
      </c>
      <c r="M170" s="1">
        <v>0</v>
      </c>
      <c r="N170" s="1">
        <v>0</v>
      </c>
      <c r="O170" s="1">
        <v>0</v>
      </c>
      <c r="P170" s="1">
        <v>0</v>
      </c>
      <c r="Q170" s="1">
        <v>0</v>
      </c>
      <c r="R170" s="1">
        <v>4231.4585942132999</v>
      </c>
      <c r="S170" s="1">
        <v>75564.544004159805</v>
      </c>
      <c r="T170" s="59">
        <f>IF(E170="East", IF(C170="Central",('Connecting shares (%)'!$F$3/100*F170+'Connecting shares (%)'!$G$3/100*H170+'Connecting shares (%)'!$H$3/100*J170)/1000000,0),0)</f>
        <v>0</v>
      </c>
      <c r="U170" s="59">
        <f>IF(E170="East", IF(C170="Central",D170*'Connecting shares (%)'!$M$16*(F170+H170+J170)/(F170+H170+J170+L170+N170+P170),0),0)</f>
        <v>0</v>
      </c>
      <c r="V170" s="59">
        <f>IF(E170="East", IF(C170="Decentral",('Connecting shares (%)'!$F$7/100*F170+'Connecting shares (%)'!$G$7/100*H170+'Connecting shares (%)'!$H$7/100*J170)/1000000,0),0)</f>
        <v>0</v>
      </c>
      <c r="W170" s="61">
        <f>IF(E170="East", IF(C170="Decentral",D170*'Connecting shares (%)'!$M$16*(F170+H170+J170)/(F170+H170+J170+L170+N170+P170),0),0)</f>
        <v>0</v>
      </c>
      <c r="X170" s="59">
        <f>IF(E170="East", IF(C170="Central",('Connecting shares (%)'!$F$5/100*L170+'Connecting shares (%)'!$G$5/100*N170+'Connecting shares (%)'!$H$5/100*P170)/1000000,0),0)</f>
        <v>0</v>
      </c>
      <c r="Y170" s="61">
        <f>IF(E170="East", IF(C170="Central",D170*'Connecting shares (%)'!$M$16*(L170+N170+P170)/(F170+H170+J170+L170+N170+P170),0),0)</f>
        <v>0</v>
      </c>
      <c r="Z170" s="1">
        <f>IF(E170="East", IF(C170="Decentral",('Connecting shares (%)'!$F$9/100*L170+'Connecting shares (%)'!$G$9/100*N170+'Connecting shares (%)'!$H$9/100*P170)/1000000,0),0)</f>
        <v>0</v>
      </c>
      <c r="AA170" s="61">
        <f>IF(E170="East", IF(C170="Decentral",D170*'Connecting shares (%)'!$M$16*(L170+N170+P170)/(F170+H170+J170+L170+N170+P170),0),0)</f>
        <v>0</v>
      </c>
      <c r="AB170" s="59">
        <f>IF(E170="West", IF(C170="Central",('Connecting shares (%)'!$F$11/100*F170+'Connecting shares (%)'!$G$11/100*H170+'Connecting shares (%)'!$H$11/100*J170)/1000000,0),0)</f>
        <v>7.7425419999999995E-2</v>
      </c>
      <c r="AC170" s="62">
        <f>IF(E170="west", IF(C170="Central",D170*'Connecting shares (%)'!$M$16*(F170+H170+J170)/(F170+H170+J170+L170+N170+P170),0),0)</f>
        <v>1.5112908800832001</v>
      </c>
      <c r="AD170" s="59">
        <f>IF(E170="West", IF(C170="Decentral",('Connecting shares (%)'!$F$15/100*F170+'Connecting shares (%)'!$G$15/100*H170+'Connecting shares (%)'!$H$15/100*J170)/1000000,0),0)</f>
        <v>0</v>
      </c>
      <c r="AE170" s="61">
        <f>IF(E170="west", IF(C170="Decentral",D170*'Connecting shares (%)'!$M$16*(F170+H170+J170)/(F170+H170+J170+L170+N170+P170),0),0)</f>
        <v>0</v>
      </c>
      <c r="AF170" s="59">
        <f>IF(E170="West", IF(C170="Central",('Connecting shares (%)'!$F$13/100*L170+'Connecting shares (%)'!$G$13/100*N170+'Connecting shares (%)'!$H$13/100*P170)/1000000,0),0)</f>
        <v>0</v>
      </c>
      <c r="AG170" s="61">
        <f>IF(E170="west", IF(C170="Central",D170*'Connecting shares (%)'!$M$16*(L170+N170+P170)/(F170+H170+J170+L170+N170+P170),0),0)</f>
        <v>0</v>
      </c>
      <c r="AH170" s="1">
        <f>IF(E170="West", IF(C170="Decentral",('Connecting shares (%)'!$F$17/100*L170+'Connecting shares (%)'!$G$17/100*N170+'Connecting shares (%)'!$H$17/100*P170)/1000000,0),0)</f>
        <v>0</v>
      </c>
      <c r="AI170" s="61">
        <f>IF(E170="west", IF(C170="Decentral",D170*'Connecting shares (%)'!$M$16*(L170+N170+P170)/(F170+H170+J170+L170+N170+P170),0),0)</f>
        <v>0</v>
      </c>
      <c r="AK170" s="1">
        <f t="shared" si="16"/>
        <v>0</v>
      </c>
      <c r="AL170" s="1">
        <f t="shared" si="17"/>
        <v>0</v>
      </c>
      <c r="AM170" s="1">
        <f t="shared" si="18"/>
        <v>0</v>
      </c>
      <c r="AN170" s="1">
        <f t="shared" si="19"/>
        <v>0</v>
      </c>
      <c r="AO170" s="1">
        <f t="shared" si="20"/>
        <v>7.7425419999999995E-2</v>
      </c>
      <c r="AP170" s="1">
        <f t="shared" si="21"/>
        <v>1.5112908800832001</v>
      </c>
      <c r="AQ170" s="1">
        <f t="shared" si="22"/>
        <v>0</v>
      </c>
      <c r="AR170" s="1">
        <f t="shared" si="23"/>
        <v>0</v>
      </c>
    </row>
    <row r="171" spans="1:44">
      <c r="A171" s="1">
        <v>170</v>
      </c>
      <c r="B171" s="1" t="s">
        <v>765</v>
      </c>
      <c r="C171" s="1" t="s">
        <v>20</v>
      </c>
      <c r="D171" s="1">
        <v>0.113987156625245</v>
      </c>
      <c r="E171" s="1" t="s">
        <v>21</v>
      </c>
      <c r="F171" s="1">
        <v>9031.4099999999908</v>
      </c>
      <c r="G171" s="1">
        <v>1</v>
      </c>
      <c r="H171" s="1">
        <v>0</v>
      </c>
      <c r="I171" s="1">
        <v>0</v>
      </c>
      <c r="J171" s="1">
        <v>0</v>
      </c>
      <c r="K171" s="1">
        <v>0</v>
      </c>
      <c r="L171" s="1">
        <v>0</v>
      </c>
      <c r="M171" s="1">
        <v>0</v>
      </c>
      <c r="N171" s="1">
        <v>0</v>
      </c>
      <c r="O171" s="1">
        <v>0</v>
      </c>
      <c r="P171" s="1">
        <v>0</v>
      </c>
      <c r="Q171" s="1">
        <v>0</v>
      </c>
      <c r="R171" s="1">
        <v>4635.39611459962</v>
      </c>
      <c r="S171" s="1">
        <v>113987.156625244</v>
      </c>
      <c r="T171" s="59">
        <f>IF(E171="East", IF(C171="Central",('Connecting shares (%)'!$F$3/100*F171+'Connecting shares (%)'!$G$3/100*H171+'Connecting shares (%)'!$H$3/100*J171)/1000000,0),0)</f>
        <v>0</v>
      </c>
      <c r="U171" s="59">
        <f>IF(E171="East", IF(C171="Central",D171*'Connecting shares (%)'!$M$16*(F171+H171+J171)/(F171+H171+J171+L171+N171+P171),0),0)</f>
        <v>0</v>
      </c>
      <c r="V171" s="59">
        <f>IF(E171="East", IF(C171="Decentral",('Connecting shares (%)'!$F$7/100*F171+'Connecting shares (%)'!$G$7/100*H171+'Connecting shares (%)'!$H$7/100*J171)/1000000,0),0)</f>
        <v>0</v>
      </c>
      <c r="W171" s="61">
        <f>IF(E171="East", IF(C171="Decentral",D171*'Connecting shares (%)'!$M$16*(F171+H171+J171)/(F171+H171+J171+L171+N171+P171),0),0)</f>
        <v>0</v>
      </c>
      <c r="X171" s="59">
        <f>IF(E171="East", IF(C171="Central",('Connecting shares (%)'!$F$5/100*L171+'Connecting shares (%)'!$G$5/100*N171+'Connecting shares (%)'!$H$5/100*P171)/1000000,0),0)</f>
        <v>0</v>
      </c>
      <c r="Y171" s="61">
        <f>IF(E171="East", IF(C171="Central",D171*'Connecting shares (%)'!$M$16*(L171+N171+P171)/(F171+H171+J171+L171+N171+P171),0),0)</f>
        <v>0</v>
      </c>
      <c r="Z171" s="1">
        <f>IF(E171="East", IF(C171="Decentral",('Connecting shares (%)'!$F$9/100*L171+'Connecting shares (%)'!$G$9/100*N171+'Connecting shares (%)'!$H$9/100*P171)/1000000,0),0)</f>
        <v>0</v>
      </c>
      <c r="AA171" s="61">
        <f>IF(E171="East", IF(C171="Decentral",D171*'Connecting shares (%)'!$M$16*(L171+N171+P171)/(F171+H171+J171+L171+N171+P171),0),0)</f>
        <v>0</v>
      </c>
      <c r="AB171" s="59">
        <f>IF(E171="West", IF(C171="Central",('Connecting shares (%)'!$F$11/100*F171+'Connecting shares (%)'!$G$11/100*H171+'Connecting shares (%)'!$H$11/100*J171)/1000000,0),0)</f>
        <v>9.0314099999999915E-3</v>
      </c>
      <c r="AC171" s="62">
        <f>IF(E171="west", IF(C171="Central",D171*'Connecting shares (%)'!$M$16*(F171+H171+J171)/(F171+H171+J171+L171+N171+P171),0),0)</f>
        <v>2.2797431325049002</v>
      </c>
      <c r="AD171" s="59">
        <f>IF(E171="West", IF(C171="Decentral",('Connecting shares (%)'!$F$15/100*F171+'Connecting shares (%)'!$G$15/100*H171+'Connecting shares (%)'!$H$15/100*J171)/1000000,0),0)</f>
        <v>0</v>
      </c>
      <c r="AE171" s="61">
        <f>IF(E171="west", IF(C171="Decentral",D171*'Connecting shares (%)'!$M$16*(F171+H171+J171)/(F171+H171+J171+L171+N171+P171),0),0)</f>
        <v>0</v>
      </c>
      <c r="AF171" s="59">
        <f>IF(E171="West", IF(C171="Central",('Connecting shares (%)'!$F$13/100*L171+'Connecting shares (%)'!$G$13/100*N171+'Connecting shares (%)'!$H$13/100*P171)/1000000,0),0)</f>
        <v>0</v>
      </c>
      <c r="AG171" s="61">
        <f>IF(E171="west", IF(C171="Central",D171*'Connecting shares (%)'!$M$16*(L171+N171+P171)/(F171+H171+J171+L171+N171+P171),0),0)</f>
        <v>0</v>
      </c>
      <c r="AH171" s="1">
        <f>IF(E171="West", IF(C171="Decentral",('Connecting shares (%)'!$F$17/100*L171+'Connecting shares (%)'!$G$17/100*N171+'Connecting shares (%)'!$H$17/100*P171)/1000000,0),0)</f>
        <v>0</v>
      </c>
      <c r="AI171" s="61">
        <f>IF(E171="west", IF(C171="Decentral",D171*'Connecting shares (%)'!$M$16*(L171+N171+P171)/(F171+H171+J171+L171+N171+P171),0),0)</f>
        <v>0</v>
      </c>
      <c r="AK171" s="1">
        <f t="shared" si="16"/>
        <v>0</v>
      </c>
      <c r="AL171" s="1">
        <f t="shared" si="17"/>
        <v>0</v>
      </c>
      <c r="AM171" s="1">
        <f t="shared" si="18"/>
        <v>0</v>
      </c>
      <c r="AN171" s="1">
        <f t="shared" si="19"/>
        <v>0</v>
      </c>
      <c r="AO171" s="1">
        <f t="shared" si="20"/>
        <v>9.0314099999999915E-3</v>
      </c>
      <c r="AP171" s="1">
        <f t="shared" si="21"/>
        <v>2.2797431325049002</v>
      </c>
      <c r="AQ171" s="1">
        <f t="shared" si="22"/>
        <v>0</v>
      </c>
      <c r="AR171" s="1">
        <f t="shared" si="23"/>
        <v>0</v>
      </c>
    </row>
    <row r="172" spans="1:44">
      <c r="A172" s="1">
        <v>171</v>
      </c>
      <c r="B172" s="1" t="s">
        <v>217</v>
      </c>
      <c r="C172" s="1" t="s">
        <v>19</v>
      </c>
      <c r="D172" s="1">
        <v>0.36625313335474402</v>
      </c>
      <c r="E172" s="1" t="s">
        <v>21</v>
      </c>
      <c r="F172" s="1">
        <v>2821198.32</v>
      </c>
      <c r="G172" s="1">
        <v>189</v>
      </c>
      <c r="H172" s="1">
        <v>0</v>
      </c>
      <c r="I172" s="1">
        <v>0</v>
      </c>
      <c r="J172" s="1">
        <v>0</v>
      </c>
      <c r="K172" s="1">
        <v>0</v>
      </c>
      <c r="L172" s="1">
        <v>232171.69</v>
      </c>
      <c r="M172" s="1">
        <v>27</v>
      </c>
      <c r="N172" s="1">
        <v>0</v>
      </c>
      <c r="O172" s="1">
        <v>0</v>
      </c>
      <c r="P172" s="1">
        <v>0</v>
      </c>
      <c r="Q172" s="1">
        <v>0</v>
      </c>
      <c r="R172" s="1">
        <v>7550.7259783647196</v>
      </c>
      <c r="S172" s="1">
        <v>366253.13335474301</v>
      </c>
      <c r="T172" s="59">
        <f>IF(E172="East", IF(C172="Central",('Connecting shares (%)'!$F$3/100*F172+'Connecting shares (%)'!$G$3/100*H172+'Connecting shares (%)'!$H$3/100*J172)/1000000,0),0)</f>
        <v>0</v>
      </c>
      <c r="U172" s="59">
        <f>IF(E172="East", IF(C172="Central",D172*'Connecting shares (%)'!$M$16*(F172+H172+J172)/(F172+H172+J172+L172+N172+P172),0),0)</f>
        <v>0</v>
      </c>
      <c r="V172" s="59">
        <f>IF(E172="East", IF(C172="Decentral",('Connecting shares (%)'!$F$7/100*F172+'Connecting shares (%)'!$G$7/100*H172+'Connecting shares (%)'!$H$7/100*J172)/1000000,0),0)</f>
        <v>0</v>
      </c>
      <c r="W172" s="61">
        <f>IF(E172="East", IF(C172="Decentral",D172*'Connecting shares (%)'!$M$16*(F172+H172+J172)/(F172+H172+J172+L172+N172+P172),0),0)</f>
        <v>0</v>
      </c>
      <c r="X172" s="59">
        <f>IF(E172="East", IF(C172="Central",('Connecting shares (%)'!$F$5/100*L172+'Connecting shares (%)'!$G$5/100*N172+'Connecting shares (%)'!$H$5/100*P172)/1000000,0),0)</f>
        <v>0</v>
      </c>
      <c r="Y172" s="61">
        <f>IF(E172="East", IF(C172="Central",D172*'Connecting shares (%)'!$M$16*(L172+N172+P172)/(F172+H172+J172+L172+N172+P172),0),0)</f>
        <v>0</v>
      </c>
      <c r="Z172" s="1">
        <f>IF(E172="East", IF(C172="Decentral",('Connecting shares (%)'!$F$9/100*L172+'Connecting shares (%)'!$G$9/100*N172+'Connecting shares (%)'!$H$9/100*P172)/1000000,0),0)</f>
        <v>0</v>
      </c>
      <c r="AA172" s="61">
        <f>IF(E172="East", IF(C172="Decentral",D172*'Connecting shares (%)'!$M$16*(L172+N172+P172)/(F172+H172+J172+L172+N172+P172),0),0)</f>
        <v>0</v>
      </c>
      <c r="AB172" s="59">
        <f>IF(E172="West", IF(C172="Central",('Connecting shares (%)'!$F$11/100*F172+'Connecting shares (%)'!$G$11/100*H172+'Connecting shares (%)'!$H$11/100*J172)/1000000,0),0)</f>
        <v>0</v>
      </c>
      <c r="AC172" s="62">
        <f>IF(E172="west", IF(C172="Central",D172*'Connecting shares (%)'!$M$16*(F172+H172+J172)/(F172+H172+J172+L172+N172+P172),0),0)</f>
        <v>0</v>
      </c>
      <c r="AD172" s="59">
        <f>IF(E172="West", IF(C172="Decentral",('Connecting shares (%)'!$F$15/100*F172+'Connecting shares (%)'!$G$15/100*H172+'Connecting shares (%)'!$H$15/100*J172)/1000000,0),0)</f>
        <v>2.8211983199999997</v>
      </c>
      <c r="AE172" s="61">
        <f>IF(E172="west", IF(C172="Decentral",D172*'Connecting shares (%)'!$M$16*(F172+H172+J172)/(F172+H172+J172+L172+N172+P172),0),0)</f>
        <v>6.7680806527286208</v>
      </c>
      <c r="AF172" s="59">
        <f>IF(E172="West", IF(C172="Central",('Connecting shares (%)'!$F$13/100*L172+'Connecting shares (%)'!$G$13/100*N172+'Connecting shares (%)'!$H$13/100*P172)/1000000,0),0)</f>
        <v>0</v>
      </c>
      <c r="AG172" s="61">
        <f>IF(E172="west", IF(C172="Central",D172*'Connecting shares (%)'!$M$16*(L172+N172+P172)/(F172+H172+J172+L172+N172+P172),0),0)</f>
        <v>0</v>
      </c>
      <c r="AH172" s="1">
        <f>IF(E172="West", IF(C172="Decentral",('Connecting shares (%)'!$F$17/100*L172+'Connecting shares (%)'!$G$17/100*N172+'Connecting shares (%)'!$H$17/100*P172)/1000000,0),0)</f>
        <v>0.23217169000000001</v>
      </c>
      <c r="AI172" s="61">
        <f>IF(E172="west", IF(C172="Decentral",D172*'Connecting shares (%)'!$M$16*(L172+N172+P172)/(F172+H172+J172+L172+N172+P172),0),0)</f>
        <v>0.55698201436625949</v>
      </c>
      <c r="AK172" s="1">
        <f t="shared" si="16"/>
        <v>0</v>
      </c>
      <c r="AL172" s="1">
        <f t="shared" si="17"/>
        <v>0</v>
      </c>
      <c r="AM172" s="1">
        <f t="shared" si="18"/>
        <v>0</v>
      </c>
      <c r="AN172" s="1">
        <f t="shared" si="19"/>
        <v>0</v>
      </c>
      <c r="AO172" s="1">
        <f t="shared" si="20"/>
        <v>0</v>
      </c>
      <c r="AP172" s="1">
        <f t="shared" si="21"/>
        <v>0</v>
      </c>
      <c r="AQ172" s="1">
        <f t="shared" si="22"/>
        <v>3.0533700099999996</v>
      </c>
      <c r="AR172" s="1">
        <f t="shared" si="23"/>
        <v>7.3250626670948806</v>
      </c>
    </row>
    <row r="173" spans="1:44">
      <c r="A173" s="1">
        <v>172</v>
      </c>
      <c r="B173" s="1" t="s">
        <v>267</v>
      </c>
      <c r="C173" s="1" t="s">
        <v>19</v>
      </c>
      <c r="D173" s="1">
        <v>0.44731509709106199</v>
      </c>
      <c r="E173" s="1" t="s">
        <v>21</v>
      </c>
      <c r="F173" s="1">
        <v>603323.16</v>
      </c>
      <c r="G173" s="1">
        <v>46</v>
      </c>
      <c r="H173" s="1">
        <v>0</v>
      </c>
      <c r="I173" s="1">
        <v>0</v>
      </c>
      <c r="J173" s="1">
        <v>0</v>
      </c>
      <c r="K173" s="1">
        <v>0</v>
      </c>
      <c r="L173" s="1">
        <v>17213.549999999901</v>
      </c>
      <c r="M173" s="1">
        <v>1</v>
      </c>
      <c r="N173" s="1">
        <v>0</v>
      </c>
      <c r="O173" s="1">
        <v>0</v>
      </c>
      <c r="P173" s="1">
        <v>0</v>
      </c>
      <c r="Q173" s="1">
        <v>0</v>
      </c>
      <c r="R173" s="1">
        <v>10588.690049299499</v>
      </c>
      <c r="S173" s="1">
        <v>447315.09709106199</v>
      </c>
      <c r="T173" s="59">
        <f>IF(E173="East", IF(C173="Central",('Connecting shares (%)'!$F$3/100*F173+'Connecting shares (%)'!$G$3/100*H173+'Connecting shares (%)'!$H$3/100*J173)/1000000,0),0)</f>
        <v>0</v>
      </c>
      <c r="U173" s="59">
        <f>IF(E173="East", IF(C173="Central",D173*'Connecting shares (%)'!$M$16*(F173+H173+J173)/(F173+H173+J173+L173+N173+P173),0),0)</f>
        <v>0</v>
      </c>
      <c r="V173" s="59">
        <f>IF(E173="East", IF(C173="Decentral",('Connecting shares (%)'!$F$7/100*F173+'Connecting shares (%)'!$G$7/100*H173+'Connecting shares (%)'!$H$7/100*J173)/1000000,0),0)</f>
        <v>0</v>
      </c>
      <c r="W173" s="61">
        <f>IF(E173="East", IF(C173="Decentral",D173*'Connecting shares (%)'!$M$16*(F173+H173+J173)/(F173+H173+J173+L173+N173+P173),0),0)</f>
        <v>0</v>
      </c>
      <c r="X173" s="59">
        <f>IF(E173="East", IF(C173="Central",('Connecting shares (%)'!$F$5/100*L173+'Connecting shares (%)'!$G$5/100*N173+'Connecting shares (%)'!$H$5/100*P173)/1000000,0),0)</f>
        <v>0</v>
      </c>
      <c r="Y173" s="61">
        <f>IF(E173="East", IF(C173="Central",D173*'Connecting shares (%)'!$M$16*(L173+N173+P173)/(F173+H173+J173+L173+N173+P173),0),0)</f>
        <v>0</v>
      </c>
      <c r="Z173" s="1">
        <f>IF(E173="East", IF(C173="Decentral",('Connecting shares (%)'!$F$9/100*L173+'Connecting shares (%)'!$G$9/100*N173+'Connecting shares (%)'!$H$9/100*P173)/1000000,0),0)</f>
        <v>0</v>
      </c>
      <c r="AA173" s="61">
        <f>IF(E173="East", IF(C173="Decentral",D173*'Connecting shares (%)'!$M$16*(L173+N173+P173)/(F173+H173+J173+L173+N173+P173),0),0)</f>
        <v>0</v>
      </c>
      <c r="AB173" s="59">
        <f>IF(E173="West", IF(C173="Central",('Connecting shares (%)'!$F$11/100*F173+'Connecting shares (%)'!$G$11/100*H173+'Connecting shares (%)'!$H$11/100*J173)/1000000,0),0)</f>
        <v>0</v>
      </c>
      <c r="AC173" s="62">
        <f>IF(E173="west", IF(C173="Central",D173*'Connecting shares (%)'!$M$16*(F173+H173+J173)/(F173+H173+J173+L173+N173+P173),0),0)</f>
        <v>0</v>
      </c>
      <c r="AD173" s="59">
        <f>IF(E173="West", IF(C173="Decentral",('Connecting shares (%)'!$F$15/100*F173+'Connecting shares (%)'!$G$15/100*H173+'Connecting shares (%)'!$H$15/100*J173)/1000000,0),0)</f>
        <v>0.60332316000000008</v>
      </c>
      <c r="AE173" s="61">
        <f>IF(E173="west", IF(C173="Decentral",D173*'Connecting shares (%)'!$M$16*(F173+H173+J173)/(F173+H173+J173+L173+N173+P173),0),0)</f>
        <v>8.6981335203419761</v>
      </c>
      <c r="AF173" s="59">
        <f>IF(E173="West", IF(C173="Central",('Connecting shares (%)'!$F$13/100*L173+'Connecting shares (%)'!$G$13/100*N173+'Connecting shares (%)'!$H$13/100*P173)/1000000,0),0)</f>
        <v>0</v>
      </c>
      <c r="AG173" s="61">
        <f>IF(E173="west", IF(C173="Central",D173*'Connecting shares (%)'!$M$16*(L173+N173+P173)/(F173+H173+J173+L173+N173+P173),0),0)</f>
        <v>0</v>
      </c>
      <c r="AH173" s="1">
        <f>IF(E173="West", IF(C173="Decentral",('Connecting shares (%)'!$F$17/100*L173+'Connecting shares (%)'!$G$17/100*N173+'Connecting shares (%)'!$H$17/100*P173)/1000000,0),0)</f>
        <v>1.72135499999999E-2</v>
      </c>
      <c r="AI173" s="61">
        <f>IF(E173="west", IF(C173="Decentral",D173*'Connecting shares (%)'!$M$16*(L173+N173+P173)/(F173+H173+J173+L173+N173+P173),0),0)</f>
        <v>0.24816842147926449</v>
      </c>
      <c r="AK173" s="1">
        <f t="shared" si="16"/>
        <v>0</v>
      </c>
      <c r="AL173" s="1">
        <f t="shared" si="17"/>
        <v>0</v>
      </c>
      <c r="AM173" s="1">
        <f t="shared" si="18"/>
        <v>0</v>
      </c>
      <c r="AN173" s="1">
        <f t="shared" si="19"/>
        <v>0</v>
      </c>
      <c r="AO173" s="1">
        <f t="shared" si="20"/>
        <v>0</v>
      </c>
      <c r="AP173" s="1">
        <f t="shared" si="21"/>
        <v>0</v>
      </c>
      <c r="AQ173" s="1">
        <f t="shared" si="22"/>
        <v>0.62053670999999999</v>
      </c>
      <c r="AR173" s="1">
        <f t="shared" si="23"/>
        <v>8.9463019418212397</v>
      </c>
    </row>
    <row r="174" spans="1:44">
      <c r="A174" s="1">
        <v>173</v>
      </c>
      <c r="B174" s="1" t="s">
        <v>886</v>
      </c>
      <c r="C174" s="1" t="s">
        <v>19</v>
      </c>
      <c r="D174" s="1">
        <v>0.78328696971673795</v>
      </c>
      <c r="E174" s="1" t="s">
        <v>22</v>
      </c>
      <c r="F174" s="1">
        <v>10075625.429999899</v>
      </c>
      <c r="G174" s="1">
        <v>555</v>
      </c>
      <c r="H174" s="1">
        <v>0</v>
      </c>
      <c r="I174" s="1">
        <v>0</v>
      </c>
      <c r="J174" s="1">
        <v>0</v>
      </c>
      <c r="K174" s="1">
        <v>0</v>
      </c>
      <c r="L174" s="1">
        <v>942050.88999999897</v>
      </c>
      <c r="M174" s="1">
        <v>66</v>
      </c>
      <c r="N174" s="1">
        <v>69601.36</v>
      </c>
      <c r="O174" s="1">
        <v>1</v>
      </c>
      <c r="P174" s="1">
        <v>0</v>
      </c>
      <c r="Q174" s="1">
        <v>0</v>
      </c>
      <c r="R174" s="1">
        <v>7924.0641284434896</v>
      </c>
      <c r="S174" s="1">
        <v>783286.96971673798</v>
      </c>
      <c r="T174" s="59">
        <f>IF(E174="East", IF(C174="Central",('Connecting shares (%)'!$F$3/100*F174+'Connecting shares (%)'!$G$3/100*H174+'Connecting shares (%)'!$H$3/100*J174)/1000000,0),0)</f>
        <v>0</v>
      </c>
      <c r="U174" s="59">
        <f>IF(E174="East", IF(C174="Central",D174*'Connecting shares (%)'!$M$16*(F174+H174+J174)/(F174+H174+J174+L174+N174+P174),0),0)</f>
        <v>0</v>
      </c>
      <c r="V174" s="59">
        <f>IF(E174="East", IF(C174="Decentral",('Connecting shares (%)'!$F$7/100*F174+'Connecting shares (%)'!$G$7/100*H174+'Connecting shares (%)'!$H$7/100*J174)/1000000,0),0)</f>
        <v>10.075625429999899</v>
      </c>
      <c r="W174" s="61">
        <f>IF(E174="East", IF(C174="Decentral",D174*'Connecting shares (%)'!$M$16*(F174+H174+J174)/(F174+H174+J174+L174+N174+P174),0),0)</f>
        <v>14.236328048862577</v>
      </c>
      <c r="X174" s="59">
        <f>IF(E174="East", IF(C174="Central",('Connecting shares (%)'!$F$5/100*L174+'Connecting shares (%)'!$G$5/100*N174+'Connecting shares (%)'!$H$5/100*P174)/1000000,0),0)</f>
        <v>0</v>
      </c>
      <c r="Y174" s="61">
        <f>IF(E174="East", IF(C174="Central",D174*'Connecting shares (%)'!$M$16*(L174+N174+P174)/(F174+H174+J174+L174+N174+P174),0),0)</f>
        <v>0</v>
      </c>
      <c r="Z174" s="1">
        <f>IF(E174="East", IF(C174="Decentral",('Connecting shares (%)'!$F$9/100*L174+'Connecting shares (%)'!$G$9/100*N174+'Connecting shares (%)'!$H$9/100*P174)/1000000,0),0)</f>
        <v>1.0116522499999989</v>
      </c>
      <c r="AA174" s="61">
        <f>IF(E174="East", IF(C174="Decentral",D174*'Connecting shares (%)'!$M$16*(L174+N174+P174)/(F174+H174+J174+L174+N174+P174),0),0)</f>
        <v>1.4294113454721851</v>
      </c>
      <c r="AB174" s="59">
        <f>IF(E174="West", IF(C174="Central",('Connecting shares (%)'!$F$11/100*F174+'Connecting shares (%)'!$G$11/100*H174+'Connecting shares (%)'!$H$11/100*J174)/1000000,0),0)</f>
        <v>0</v>
      </c>
      <c r="AC174" s="62">
        <f>IF(E174="west", IF(C174="Central",D174*'Connecting shares (%)'!$M$16*(F174+H174+J174)/(F174+H174+J174+L174+N174+P174),0),0)</f>
        <v>0</v>
      </c>
      <c r="AD174" s="59">
        <f>IF(E174="West", IF(C174="Decentral",('Connecting shares (%)'!$F$15/100*F174+'Connecting shares (%)'!$G$15/100*H174+'Connecting shares (%)'!$H$15/100*J174)/1000000,0),0)</f>
        <v>0</v>
      </c>
      <c r="AE174" s="61">
        <f>IF(E174="west", IF(C174="Decentral",D174*'Connecting shares (%)'!$M$16*(F174+H174+J174)/(F174+H174+J174+L174+N174+P174),0),0)</f>
        <v>0</v>
      </c>
      <c r="AF174" s="59">
        <f>IF(E174="West", IF(C174="Central",('Connecting shares (%)'!$F$13/100*L174+'Connecting shares (%)'!$G$13/100*N174+'Connecting shares (%)'!$H$13/100*P174)/1000000,0),0)</f>
        <v>0</v>
      </c>
      <c r="AG174" s="61">
        <f>IF(E174="west", IF(C174="Central",D174*'Connecting shares (%)'!$M$16*(L174+N174+P174)/(F174+H174+J174+L174+N174+P174),0),0)</f>
        <v>0</v>
      </c>
      <c r="AH174" s="1">
        <f>IF(E174="West", IF(C174="Decentral",('Connecting shares (%)'!$F$17/100*L174+'Connecting shares (%)'!$G$17/100*N174+'Connecting shares (%)'!$H$17/100*P174)/1000000,0),0)</f>
        <v>0</v>
      </c>
      <c r="AI174" s="61">
        <f>IF(E174="west", IF(C174="Decentral",D174*'Connecting shares (%)'!$M$16*(L174+N174+P174)/(F174+H174+J174+L174+N174+P174),0),0)</f>
        <v>0</v>
      </c>
      <c r="AK174" s="1">
        <f t="shared" si="16"/>
        <v>0</v>
      </c>
      <c r="AL174" s="1">
        <f t="shared" si="17"/>
        <v>0</v>
      </c>
      <c r="AM174" s="1">
        <f t="shared" si="18"/>
        <v>11.087277679999898</v>
      </c>
      <c r="AN174" s="1">
        <f t="shared" si="19"/>
        <v>15.665739394334761</v>
      </c>
      <c r="AO174" s="1">
        <f t="shared" si="20"/>
        <v>0</v>
      </c>
      <c r="AP174" s="1">
        <f t="shared" si="21"/>
        <v>0</v>
      </c>
      <c r="AQ174" s="1">
        <f t="shared" si="22"/>
        <v>0</v>
      </c>
      <c r="AR174" s="1">
        <f t="shared" si="23"/>
        <v>0</v>
      </c>
    </row>
    <row r="175" spans="1:44">
      <c r="A175" s="1">
        <v>174</v>
      </c>
      <c r="B175" s="1" t="s">
        <v>180</v>
      </c>
      <c r="C175" s="1" t="s">
        <v>19</v>
      </c>
      <c r="D175" s="1">
        <v>0.19814080418089</v>
      </c>
      <c r="E175" s="1" t="s">
        <v>22</v>
      </c>
      <c r="F175" s="1">
        <v>184043.549999999</v>
      </c>
      <c r="G175" s="1">
        <v>13</v>
      </c>
      <c r="H175" s="1">
        <v>0</v>
      </c>
      <c r="I175" s="1">
        <v>0</v>
      </c>
      <c r="J175" s="1">
        <v>0</v>
      </c>
      <c r="K175" s="1">
        <v>0</v>
      </c>
      <c r="L175" s="1">
        <v>0</v>
      </c>
      <c r="M175" s="1">
        <v>0</v>
      </c>
      <c r="N175" s="1">
        <v>0</v>
      </c>
      <c r="O175" s="1">
        <v>0</v>
      </c>
      <c r="P175" s="1">
        <v>0</v>
      </c>
      <c r="Q175" s="1">
        <v>0</v>
      </c>
      <c r="R175" s="1">
        <v>10085.6864773828</v>
      </c>
      <c r="S175" s="1">
        <v>198140.80418089</v>
      </c>
      <c r="T175" s="59">
        <f>IF(E175="East", IF(C175="Central",('Connecting shares (%)'!$F$3/100*F175+'Connecting shares (%)'!$G$3/100*H175+'Connecting shares (%)'!$H$3/100*J175)/1000000,0),0)</f>
        <v>0</v>
      </c>
      <c r="U175" s="59">
        <f>IF(E175="East", IF(C175="Central",D175*'Connecting shares (%)'!$M$16*(F175+H175+J175)/(F175+H175+J175+L175+N175+P175),0),0)</f>
        <v>0</v>
      </c>
      <c r="V175" s="59">
        <f>IF(E175="East", IF(C175="Decentral",('Connecting shares (%)'!$F$7/100*F175+'Connecting shares (%)'!$G$7/100*H175+'Connecting shares (%)'!$H$7/100*J175)/1000000,0),0)</f>
        <v>0.184043549999999</v>
      </c>
      <c r="W175" s="61">
        <f>IF(E175="East", IF(C175="Decentral",D175*'Connecting shares (%)'!$M$16*(F175+H175+J175)/(F175+H175+J175+L175+N175+P175),0),0)</f>
        <v>3.9628160836177999</v>
      </c>
      <c r="X175" s="59">
        <f>IF(E175="East", IF(C175="Central",('Connecting shares (%)'!$F$5/100*L175+'Connecting shares (%)'!$G$5/100*N175+'Connecting shares (%)'!$H$5/100*P175)/1000000,0),0)</f>
        <v>0</v>
      </c>
      <c r="Y175" s="61">
        <f>IF(E175="East", IF(C175="Central",D175*'Connecting shares (%)'!$M$16*(L175+N175+P175)/(F175+H175+J175+L175+N175+P175),0),0)</f>
        <v>0</v>
      </c>
      <c r="Z175" s="1">
        <f>IF(E175="East", IF(C175="Decentral",('Connecting shares (%)'!$F$9/100*L175+'Connecting shares (%)'!$G$9/100*N175+'Connecting shares (%)'!$H$9/100*P175)/1000000,0),0)</f>
        <v>0</v>
      </c>
      <c r="AA175" s="61">
        <f>IF(E175="East", IF(C175="Decentral",D175*'Connecting shares (%)'!$M$16*(L175+N175+P175)/(F175+H175+J175+L175+N175+P175),0),0)</f>
        <v>0</v>
      </c>
      <c r="AB175" s="59">
        <f>IF(E175="West", IF(C175="Central",('Connecting shares (%)'!$F$11/100*F175+'Connecting shares (%)'!$G$11/100*H175+'Connecting shares (%)'!$H$11/100*J175)/1000000,0),0)</f>
        <v>0</v>
      </c>
      <c r="AC175" s="62">
        <f>IF(E175="west", IF(C175="Central",D175*'Connecting shares (%)'!$M$16*(F175+H175+J175)/(F175+H175+J175+L175+N175+P175),0),0)</f>
        <v>0</v>
      </c>
      <c r="AD175" s="59">
        <f>IF(E175="West", IF(C175="Decentral",('Connecting shares (%)'!$F$15/100*F175+'Connecting shares (%)'!$G$15/100*H175+'Connecting shares (%)'!$H$15/100*J175)/1000000,0),0)</f>
        <v>0</v>
      </c>
      <c r="AE175" s="61">
        <f>IF(E175="west", IF(C175="Decentral",D175*'Connecting shares (%)'!$M$16*(F175+H175+J175)/(F175+H175+J175+L175+N175+P175),0),0)</f>
        <v>0</v>
      </c>
      <c r="AF175" s="59">
        <f>IF(E175="West", IF(C175="Central",('Connecting shares (%)'!$F$13/100*L175+'Connecting shares (%)'!$G$13/100*N175+'Connecting shares (%)'!$H$13/100*P175)/1000000,0),0)</f>
        <v>0</v>
      </c>
      <c r="AG175" s="61">
        <f>IF(E175="west", IF(C175="Central",D175*'Connecting shares (%)'!$M$16*(L175+N175+P175)/(F175+H175+J175+L175+N175+P175),0),0)</f>
        <v>0</v>
      </c>
      <c r="AH175" s="1">
        <f>IF(E175="West", IF(C175="Decentral",('Connecting shares (%)'!$F$17/100*L175+'Connecting shares (%)'!$G$17/100*N175+'Connecting shares (%)'!$H$17/100*P175)/1000000,0),0)</f>
        <v>0</v>
      </c>
      <c r="AI175" s="61">
        <f>IF(E175="west", IF(C175="Decentral",D175*'Connecting shares (%)'!$M$16*(L175+N175+P175)/(F175+H175+J175+L175+N175+P175),0),0)</f>
        <v>0</v>
      </c>
      <c r="AK175" s="1">
        <f t="shared" si="16"/>
        <v>0</v>
      </c>
      <c r="AL175" s="1">
        <f t="shared" si="17"/>
        <v>0</v>
      </c>
      <c r="AM175" s="1">
        <f t="shared" si="18"/>
        <v>0.184043549999999</v>
      </c>
      <c r="AN175" s="1">
        <f t="shared" si="19"/>
        <v>3.9628160836177999</v>
      </c>
      <c r="AO175" s="1">
        <f t="shared" si="20"/>
        <v>0</v>
      </c>
      <c r="AP175" s="1">
        <f t="shared" si="21"/>
        <v>0</v>
      </c>
      <c r="AQ175" s="1">
        <f t="shared" si="22"/>
        <v>0</v>
      </c>
      <c r="AR175" s="1">
        <f t="shared" si="23"/>
        <v>0</v>
      </c>
    </row>
    <row r="176" spans="1:44">
      <c r="A176" s="1">
        <v>175</v>
      </c>
      <c r="B176" s="1" t="s">
        <v>505</v>
      </c>
      <c r="C176" s="1" t="s">
        <v>19</v>
      </c>
      <c r="D176" s="1">
        <v>0.62148484645040403</v>
      </c>
      <c r="E176" s="1" t="s">
        <v>21</v>
      </c>
      <c r="F176" s="1">
        <v>3425179.09</v>
      </c>
      <c r="G176" s="1">
        <v>200</v>
      </c>
      <c r="H176" s="1">
        <v>159800.859999999</v>
      </c>
      <c r="I176" s="1">
        <v>3</v>
      </c>
      <c r="J176" s="1">
        <v>0</v>
      </c>
      <c r="K176" s="1">
        <v>0</v>
      </c>
      <c r="L176" s="1">
        <v>203483.76</v>
      </c>
      <c r="M176" s="1">
        <v>18</v>
      </c>
      <c r="N176" s="1">
        <v>58614.239999999903</v>
      </c>
      <c r="O176" s="1">
        <v>1</v>
      </c>
      <c r="P176" s="1">
        <v>0</v>
      </c>
      <c r="Q176" s="1">
        <v>0</v>
      </c>
      <c r="R176" s="1">
        <v>11092.8004364918</v>
      </c>
      <c r="S176" s="1">
        <v>621484.84645040403</v>
      </c>
      <c r="T176" s="59">
        <f>IF(E176="East", IF(C176="Central",('Connecting shares (%)'!$F$3/100*F176+'Connecting shares (%)'!$G$3/100*H176+'Connecting shares (%)'!$H$3/100*J176)/1000000,0),0)</f>
        <v>0</v>
      </c>
      <c r="U176" s="59">
        <f>IF(E176="East", IF(C176="Central",D176*'Connecting shares (%)'!$M$16*(F176+H176+J176)/(F176+H176+J176+L176+N176+P176),0),0)</f>
        <v>0</v>
      </c>
      <c r="V176" s="59">
        <f>IF(E176="East", IF(C176="Decentral",('Connecting shares (%)'!$F$7/100*F176+'Connecting shares (%)'!$G$7/100*H176+'Connecting shares (%)'!$H$7/100*J176)/1000000,0),0)</f>
        <v>0</v>
      </c>
      <c r="W176" s="61">
        <f>IF(E176="East", IF(C176="Decentral",D176*'Connecting shares (%)'!$M$16*(F176+H176+J176)/(F176+H176+J176+L176+N176+P176),0),0)</f>
        <v>0</v>
      </c>
      <c r="X176" s="59">
        <f>IF(E176="East", IF(C176="Central",('Connecting shares (%)'!$F$5/100*L176+'Connecting shares (%)'!$G$5/100*N176+'Connecting shares (%)'!$H$5/100*P176)/1000000,0),0)</f>
        <v>0</v>
      </c>
      <c r="Y176" s="61">
        <f>IF(E176="East", IF(C176="Central",D176*'Connecting shares (%)'!$M$16*(L176+N176+P176)/(F176+H176+J176+L176+N176+P176),0),0)</f>
        <v>0</v>
      </c>
      <c r="Z176" s="1">
        <f>IF(E176="East", IF(C176="Decentral",('Connecting shares (%)'!$F$9/100*L176+'Connecting shares (%)'!$G$9/100*N176+'Connecting shares (%)'!$H$9/100*P176)/1000000,0),0)</f>
        <v>0</v>
      </c>
      <c r="AA176" s="61">
        <f>IF(E176="East", IF(C176="Decentral",D176*'Connecting shares (%)'!$M$16*(L176+N176+P176)/(F176+H176+J176+L176+N176+P176),0),0)</f>
        <v>0</v>
      </c>
      <c r="AB176" s="59">
        <f>IF(E176="West", IF(C176="Central",('Connecting shares (%)'!$F$11/100*F176+'Connecting shares (%)'!$G$11/100*H176+'Connecting shares (%)'!$H$11/100*J176)/1000000,0),0)</f>
        <v>0</v>
      </c>
      <c r="AC176" s="62">
        <f>IF(E176="west", IF(C176="Central",D176*'Connecting shares (%)'!$M$16*(F176+H176+J176)/(F176+H176+J176+L176+N176+P176),0),0)</f>
        <v>0</v>
      </c>
      <c r="AD176" s="59">
        <f>IF(E176="West", IF(C176="Decentral",('Connecting shares (%)'!$F$15/100*F176+'Connecting shares (%)'!$G$15/100*H176+'Connecting shares (%)'!$H$15/100*J176)/1000000,0),0)</f>
        <v>3.5849799499999988</v>
      </c>
      <c r="AE176" s="61">
        <f>IF(E176="west", IF(C176="Decentral",D176*'Connecting shares (%)'!$M$16*(F176+H176+J176)/(F176+H176+J176+L176+N176+P176),0),0)</f>
        <v>11.582872729436257</v>
      </c>
      <c r="AF176" s="59">
        <f>IF(E176="West", IF(C176="Central",('Connecting shares (%)'!$F$13/100*L176+'Connecting shares (%)'!$G$13/100*N176+'Connecting shares (%)'!$H$13/100*P176)/1000000,0),0)</f>
        <v>0</v>
      </c>
      <c r="AG176" s="61">
        <f>IF(E176="west", IF(C176="Central",D176*'Connecting shares (%)'!$M$16*(L176+N176+P176)/(F176+H176+J176+L176+N176+P176),0),0)</f>
        <v>0</v>
      </c>
      <c r="AH176" s="1">
        <f>IF(E176="West", IF(C176="Decentral",('Connecting shares (%)'!$F$17/100*L176+'Connecting shares (%)'!$G$17/100*N176+'Connecting shares (%)'!$H$17/100*P176)/1000000,0),0)</f>
        <v>0.26209799999999989</v>
      </c>
      <c r="AI176" s="61">
        <f>IF(E176="west", IF(C176="Decentral",D176*'Connecting shares (%)'!$M$16*(L176+N176+P176)/(F176+H176+J176+L176+N176+P176),0),0)</f>
        <v>0.84682419957182309</v>
      </c>
      <c r="AK176" s="1">
        <f t="shared" si="16"/>
        <v>0</v>
      </c>
      <c r="AL176" s="1">
        <f t="shared" si="17"/>
        <v>0</v>
      </c>
      <c r="AM176" s="1">
        <f t="shared" si="18"/>
        <v>0</v>
      </c>
      <c r="AN176" s="1">
        <f t="shared" si="19"/>
        <v>0</v>
      </c>
      <c r="AO176" s="1">
        <f t="shared" si="20"/>
        <v>0</v>
      </c>
      <c r="AP176" s="1">
        <f t="shared" si="21"/>
        <v>0</v>
      </c>
      <c r="AQ176" s="1">
        <f t="shared" si="22"/>
        <v>3.8470779499999987</v>
      </c>
      <c r="AR176" s="1">
        <f t="shared" si="23"/>
        <v>12.429696929008081</v>
      </c>
    </row>
    <row r="177" spans="1:44">
      <c r="A177" s="1">
        <v>176</v>
      </c>
      <c r="B177" s="1" t="s">
        <v>394</v>
      </c>
      <c r="C177" s="1" t="s">
        <v>19</v>
      </c>
      <c r="D177" s="1">
        <v>0.174286308056564</v>
      </c>
      <c r="E177" s="1" t="s">
        <v>21</v>
      </c>
      <c r="F177" s="1">
        <v>142978.49</v>
      </c>
      <c r="G177" s="1">
        <v>8</v>
      </c>
      <c r="H177" s="1">
        <v>0</v>
      </c>
      <c r="I177" s="1">
        <v>0</v>
      </c>
      <c r="J177" s="1">
        <v>0</v>
      </c>
      <c r="K177" s="1">
        <v>0</v>
      </c>
      <c r="L177" s="1">
        <v>0</v>
      </c>
      <c r="M177" s="1">
        <v>0</v>
      </c>
      <c r="N177" s="1">
        <v>0</v>
      </c>
      <c r="O177" s="1">
        <v>0</v>
      </c>
      <c r="P177" s="1">
        <v>0</v>
      </c>
      <c r="Q177" s="1">
        <v>0</v>
      </c>
      <c r="R177" s="1">
        <v>8400.4407753337491</v>
      </c>
      <c r="S177" s="1">
        <v>174286.30805656299</v>
      </c>
      <c r="T177" s="59">
        <f>IF(E177="East", IF(C177="Central",('Connecting shares (%)'!$F$3/100*F177+'Connecting shares (%)'!$G$3/100*H177+'Connecting shares (%)'!$H$3/100*J177)/1000000,0),0)</f>
        <v>0</v>
      </c>
      <c r="U177" s="59">
        <f>IF(E177="East", IF(C177="Central",D177*'Connecting shares (%)'!$M$16*(F177+H177+J177)/(F177+H177+J177+L177+N177+P177),0),0)</f>
        <v>0</v>
      </c>
      <c r="V177" s="59">
        <f>IF(E177="East", IF(C177="Decentral",('Connecting shares (%)'!$F$7/100*F177+'Connecting shares (%)'!$G$7/100*H177+'Connecting shares (%)'!$H$7/100*J177)/1000000,0),0)</f>
        <v>0</v>
      </c>
      <c r="W177" s="61">
        <f>IF(E177="East", IF(C177="Decentral",D177*'Connecting shares (%)'!$M$16*(F177+H177+J177)/(F177+H177+J177+L177+N177+P177),0),0)</f>
        <v>0</v>
      </c>
      <c r="X177" s="59">
        <f>IF(E177="East", IF(C177="Central",('Connecting shares (%)'!$F$5/100*L177+'Connecting shares (%)'!$G$5/100*N177+'Connecting shares (%)'!$H$5/100*P177)/1000000,0),0)</f>
        <v>0</v>
      </c>
      <c r="Y177" s="61">
        <f>IF(E177="East", IF(C177="Central",D177*'Connecting shares (%)'!$M$16*(L177+N177+P177)/(F177+H177+J177+L177+N177+P177),0),0)</f>
        <v>0</v>
      </c>
      <c r="Z177" s="1">
        <f>IF(E177="East", IF(C177="Decentral",('Connecting shares (%)'!$F$9/100*L177+'Connecting shares (%)'!$G$9/100*N177+'Connecting shares (%)'!$H$9/100*P177)/1000000,0),0)</f>
        <v>0</v>
      </c>
      <c r="AA177" s="61">
        <f>IF(E177="East", IF(C177="Decentral",D177*'Connecting shares (%)'!$M$16*(L177+N177+P177)/(F177+H177+J177+L177+N177+P177),0),0)</f>
        <v>0</v>
      </c>
      <c r="AB177" s="59">
        <f>IF(E177="West", IF(C177="Central",('Connecting shares (%)'!$F$11/100*F177+'Connecting shares (%)'!$G$11/100*H177+'Connecting shares (%)'!$H$11/100*J177)/1000000,0),0)</f>
        <v>0</v>
      </c>
      <c r="AC177" s="62">
        <f>IF(E177="west", IF(C177="Central",D177*'Connecting shares (%)'!$M$16*(F177+H177+J177)/(F177+H177+J177+L177+N177+P177),0),0)</f>
        <v>0</v>
      </c>
      <c r="AD177" s="59">
        <f>IF(E177="West", IF(C177="Decentral",('Connecting shares (%)'!$F$15/100*F177+'Connecting shares (%)'!$G$15/100*H177+'Connecting shares (%)'!$H$15/100*J177)/1000000,0),0)</f>
        <v>0.14297848999999999</v>
      </c>
      <c r="AE177" s="61">
        <f>IF(E177="west", IF(C177="Decentral",D177*'Connecting shares (%)'!$M$16*(F177+H177+J177)/(F177+H177+J177+L177+N177+P177),0),0)</f>
        <v>3.48572616113128</v>
      </c>
      <c r="AF177" s="59">
        <f>IF(E177="West", IF(C177="Central",('Connecting shares (%)'!$F$13/100*L177+'Connecting shares (%)'!$G$13/100*N177+'Connecting shares (%)'!$H$13/100*P177)/1000000,0),0)</f>
        <v>0</v>
      </c>
      <c r="AG177" s="61">
        <f>IF(E177="west", IF(C177="Central",D177*'Connecting shares (%)'!$M$16*(L177+N177+P177)/(F177+H177+J177+L177+N177+P177),0),0)</f>
        <v>0</v>
      </c>
      <c r="AH177" s="1">
        <f>IF(E177="West", IF(C177="Decentral",('Connecting shares (%)'!$F$17/100*L177+'Connecting shares (%)'!$G$17/100*N177+'Connecting shares (%)'!$H$17/100*P177)/1000000,0),0)</f>
        <v>0</v>
      </c>
      <c r="AI177" s="61">
        <f>IF(E177="west", IF(C177="Decentral",D177*'Connecting shares (%)'!$M$16*(L177+N177+P177)/(F177+H177+J177+L177+N177+P177),0),0)</f>
        <v>0</v>
      </c>
      <c r="AK177" s="1">
        <f t="shared" si="16"/>
        <v>0</v>
      </c>
      <c r="AL177" s="1">
        <f t="shared" si="17"/>
        <v>0</v>
      </c>
      <c r="AM177" s="1">
        <f t="shared" si="18"/>
        <v>0</v>
      </c>
      <c r="AN177" s="1">
        <f t="shared" si="19"/>
        <v>0</v>
      </c>
      <c r="AO177" s="1">
        <f t="shared" si="20"/>
        <v>0</v>
      </c>
      <c r="AP177" s="1">
        <f t="shared" si="21"/>
        <v>0</v>
      </c>
      <c r="AQ177" s="1">
        <f t="shared" si="22"/>
        <v>0.14297848999999999</v>
      </c>
      <c r="AR177" s="1">
        <f t="shared" si="23"/>
        <v>3.48572616113128</v>
      </c>
    </row>
    <row r="178" spans="1:44">
      <c r="A178" s="1">
        <v>177</v>
      </c>
      <c r="B178" s="1" t="s">
        <v>780</v>
      </c>
      <c r="C178" s="1" t="s">
        <v>20</v>
      </c>
      <c r="D178" s="1">
        <v>0.27478112129905002</v>
      </c>
      <c r="E178" s="1" t="s">
        <v>21</v>
      </c>
      <c r="F178" s="1">
        <v>172800.98</v>
      </c>
      <c r="G178" s="1">
        <v>11</v>
      </c>
      <c r="H178" s="1">
        <v>0</v>
      </c>
      <c r="I178" s="1">
        <v>0</v>
      </c>
      <c r="J178" s="1">
        <v>0</v>
      </c>
      <c r="K178" s="1">
        <v>0</v>
      </c>
      <c r="L178" s="1">
        <v>0</v>
      </c>
      <c r="M178" s="1">
        <v>0</v>
      </c>
      <c r="N178" s="1">
        <v>0</v>
      </c>
      <c r="O178" s="1">
        <v>0</v>
      </c>
      <c r="P178" s="1">
        <v>0</v>
      </c>
      <c r="Q178" s="1">
        <v>0</v>
      </c>
      <c r="R178" s="1">
        <v>10891.0781236315</v>
      </c>
      <c r="S178" s="1">
        <v>274781.12129904999</v>
      </c>
      <c r="T178" s="59">
        <f>IF(E178="East", IF(C178="Central",('Connecting shares (%)'!$F$3/100*F178+'Connecting shares (%)'!$G$3/100*H178+'Connecting shares (%)'!$H$3/100*J178)/1000000,0),0)</f>
        <v>0</v>
      </c>
      <c r="U178" s="59">
        <f>IF(E178="East", IF(C178="Central",D178*'Connecting shares (%)'!$M$16*(F178+H178+J178)/(F178+H178+J178+L178+N178+P178),0),0)</f>
        <v>0</v>
      </c>
      <c r="V178" s="59">
        <f>IF(E178="East", IF(C178="Decentral",('Connecting shares (%)'!$F$7/100*F178+'Connecting shares (%)'!$G$7/100*H178+'Connecting shares (%)'!$H$7/100*J178)/1000000,0),0)</f>
        <v>0</v>
      </c>
      <c r="W178" s="61">
        <f>IF(E178="East", IF(C178="Decentral",D178*'Connecting shares (%)'!$M$16*(F178+H178+J178)/(F178+H178+J178+L178+N178+P178),0),0)</f>
        <v>0</v>
      </c>
      <c r="X178" s="59">
        <f>IF(E178="East", IF(C178="Central",('Connecting shares (%)'!$F$5/100*L178+'Connecting shares (%)'!$G$5/100*N178+'Connecting shares (%)'!$H$5/100*P178)/1000000,0),0)</f>
        <v>0</v>
      </c>
      <c r="Y178" s="61">
        <f>IF(E178="East", IF(C178="Central",D178*'Connecting shares (%)'!$M$16*(L178+N178+P178)/(F178+H178+J178+L178+N178+P178),0),0)</f>
        <v>0</v>
      </c>
      <c r="Z178" s="1">
        <f>IF(E178="East", IF(C178="Decentral",('Connecting shares (%)'!$F$9/100*L178+'Connecting shares (%)'!$G$9/100*N178+'Connecting shares (%)'!$H$9/100*P178)/1000000,0),0)</f>
        <v>0</v>
      </c>
      <c r="AA178" s="61">
        <f>IF(E178="East", IF(C178="Decentral",D178*'Connecting shares (%)'!$M$16*(L178+N178+P178)/(F178+H178+J178+L178+N178+P178),0),0)</f>
        <v>0</v>
      </c>
      <c r="AB178" s="59">
        <f>IF(E178="West", IF(C178="Central",('Connecting shares (%)'!$F$11/100*F178+'Connecting shares (%)'!$G$11/100*H178+'Connecting shares (%)'!$H$11/100*J178)/1000000,0),0)</f>
        <v>0.17280098000000002</v>
      </c>
      <c r="AC178" s="62">
        <f>IF(E178="west", IF(C178="Central",D178*'Connecting shares (%)'!$M$16*(F178+H178+J178)/(F178+H178+J178+L178+N178+P178),0),0)</f>
        <v>5.4956224259810007</v>
      </c>
      <c r="AD178" s="59">
        <f>IF(E178="West", IF(C178="Decentral",('Connecting shares (%)'!$F$15/100*F178+'Connecting shares (%)'!$G$15/100*H178+'Connecting shares (%)'!$H$15/100*J178)/1000000,0),0)</f>
        <v>0</v>
      </c>
      <c r="AE178" s="61">
        <f>IF(E178="west", IF(C178="Decentral",D178*'Connecting shares (%)'!$M$16*(F178+H178+J178)/(F178+H178+J178+L178+N178+P178),0),0)</f>
        <v>0</v>
      </c>
      <c r="AF178" s="59">
        <f>IF(E178="West", IF(C178="Central",('Connecting shares (%)'!$F$13/100*L178+'Connecting shares (%)'!$G$13/100*N178+'Connecting shares (%)'!$H$13/100*P178)/1000000,0),0)</f>
        <v>0</v>
      </c>
      <c r="AG178" s="61">
        <f>IF(E178="west", IF(C178="Central",D178*'Connecting shares (%)'!$M$16*(L178+N178+P178)/(F178+H178+J178+L178+N178+P178),0),0)</f>
        <v>0</v>
      </c>
      <c r="AH178" s="1">
        <f>IF(E178="West", IF(C178="Decentral",('Connecting shares (%)'!$F$17/100*L178+'Connecting shares (%)'!$G$17/100*N178+'Connecting shares (%)'!$H$17/100*P178)/1000000,0),0)</f>
        <v>0</v>
      </c>
      <c r="AI178" s="61">
        <f>IF(E178="west", IF(C178="Decentral",D178*'Connecting shares (%)'!$M$16*(L178+N178+P178)/(F178+H178+J178+L178+N178+P178),0),0)</f>
        <v>0</v>
      </c>
      <c r="AK178" s="1">
        <f t="shared" si="16"/>
        <v>0</v>
      </c>
      <c r="AL178" s="1">
        <f t="shared" si="17"/>
        <v>0</v>
      </c>
      <c r="AM178" s="1">
        <f t="shared" si="18"/>
        <v>0</v>
      </c>
      <c r="AN178" s="1">
        <f t="shared" si="19"/>
        <v>0</v>
      </c>
      <c r="AO178" s="1">
        <f t="shared" si="20"/>
        <v>0.17280098000000002</v>
      </c>
      <c r="AP178" s="1">
        <f t="shared" si="21"/>
        <v>5.4956224259810007</v>
      </c>
      <c r="AQ178" s="1">
        <f t="shared" si="22"/>
        <v>0</v>
      </c>
      <c r="AR178" s="1">
        <f t="shared" si="23"/>
        <v>0</v>
      </c>
    </row>
    <row r="179" spans="1:44">
      <c r="A179" s="1">
        <v>178</v>
      </c>
      <c r="B179" s="1" t="s">
        <v>94</v>
      </c>
      <c r="C179" s="1" t="s">
        <v>19</v>
      </c>
      <c r="D179" s="1">
        <v>0.51435023566873805</v>
      </c>
      <c r="E179" s="1" t="s">
        <v>22</v>
      </c>
      <c r="F179" s="1">
        <v>1692682.72</v>
      </c>
      <c r="G179" s="1">
        <v>104</v>
      </c>
      <c r="H179" s="1">
        <v>0</v>
      </c>
      <c r="I179" s="1">
        <v>0</v>
      </c>
      <c r="J179" s="1">
        <v>0</v>
      </c>
      <c r="K179" s="1">
        <v>0</v>
      </c>
      <c r="L179" s="1">
        <v>27309.16</v>
      </c>
      <c r="M179" s="1">
        <v>2</v>
      </c>
      <c r="N179" s="1">
        <v>0</v>
      </c>
      <c r="O179" s="1">
        <v>0</v>
      </c>
      <c r="P179" s="1">
        <v>0</v>
      </c>
      <c r="Q179" s="1">
        <v>0</v>
      </c>
      <c r="R179" s="1">
        <v>18313.122070385401</v>
      </c>
      <c r="S179" s="1">
        <v>514350.23566873698</v>
      </c>
      <c r="T179" s="59">
        <f>IF(E179="East", IF(C179="Central",('Connecting shares (%)'!$F$3/100*F179+'Connecting shares (%)'!$G$3/100*H179+'Connecting shares (%)'!$H$3/100*J179)/1000000,0),0)</f>
        <v>0</v>
      </c>
      <c r="U179" s="59">
        <f>IF(E179="East", IF(C179="Central",D179*'Connecting shares (%)'!$M$16*(F179+H179+J179)/(F179+H179+J179+L179+N179+P179),0),0)</f>
        <v>0</v>
      </c>
      <c r="V179" s="59">
        <f>IF(E179="East", IF(C179="Decentral",('Connecting shares (%)'!$F$7/100*F179+'Connecting shares (%)'!$G$7/100*H179+'Connecting shares (%)'!$H$7/100*J179)/1000000,0),0)</f>
        <v>1.6926827199999999</v>
      </c>
      <c r="W179" s="61">
        <f>IF(E179="East", IF(C179="Decentral",D179*'Connecting shares (%)'!$M$16*(F179+H179+J179)/(F179+H179+J179+L179+N179+P179),0),0)</f>
        <v>10.123672862274219</v>
      </c>
      <c r="X179" s="59">
        <f>IF(E179="East", IF(C179="Central",('Connecting shares (%)'!$F$5/100*L179+'Connecting shares (%)'!$G$5/100*N179+'Connecting shares (%)'!$H$5/100*P179)/1000000,0),0)</f>
        <v>0</v>
      </c>
      <c r="Y179" s="61">
        <f>IF(E179="East", IF(C179="Central",D179*'Connecting shares (%)'!$M$16*(L179+N179+P179)/(F179+H179+J179+L179+N179+P179),0),0)</f>
        <v>0</v>
      </c>
      <c r="Z179" s="1">
        <f>IF(E179="East", IF(C179="Decentral",('Connecting shares (%)'!$F$9/100*L179+'Connecting shares (%)'!$G$9/100*N179+'Connecting shares (%)'!$H$9/100*P179)/1000000,0),0)</f>
        <v>2.7309159999999999E-2</v>
      </c>
      <c r="AA179" s="61">
        <f>IF(E179="East", IF(C179="Decentral",D179*'Connecting shares (%)'!$M$16*(L179+N179+P179)/(F179+H179+J179+L179+N179+P179),0),0)</f>
        <v>0.16333185110054443</v>
      </c>
      <c r="AB179" s="59">
        <f>IF(E179="West", IF(C179="Central",('Connecting shares (%)'!$F$11/100*F179+'Connecting shares (%)'!$G$11/100*H179+'Connecting shares (%)'!$H$11/100*J179)/1000000,0),0)</f>
        <v>0</v>
      </c>
      <c r="AC179" s="62">
        <f>IF(E179="west", IF(C179="Central",D179*'Connecting shares (%)'!$M$16*(F179+H179+J179)/(F179+H179+J179+L179+N179+P179),0),0)</f>
        <v>0</v>
      </c>
      <c r="AD179" s="59">
        <f>IF(E179="West", IF(C179="Decentral",('Connecting shares (%)'!$F$15/100*F179+'Connecting shares (%)'!$G$15/100*H179+'Connecting shares (%)'!$H$15/100*J179)/1000000,0),0)</f>
        <v>0</v>
      </c>
      <c r="AE179" s="61">
        <f>IF(E179="west", IF(C179="Decentral",D179*'Connecting shares (%)'!$M$16*(F179+H179+J179)/(F179+H179+J179+L179+N179+P179),0),0)</f>
        <v>0</v>
      </c>
      <c r="AF179" s="59">
        <f>IF(E179="West", IF(C179="Central",('Connecting shares (%)'!$F$13/100*L179+'Connecting shares (%)'!$G$13/100*N179+'Connecting shares (%)'!$H$13/100*P179)/1000000,0),0)</f>
        <v>0</v>
      </c>
      <c r="AG179" s="61">
        <f>IF(E179="west", IF(C179="Central",D179*'Connecting shares (%)'!$M$16*(L179+N179+P179)/(F179+H179+J179+L179+N179+P179),0),0)</f>
        <v>0</v>
      </c>
      <c r="AH179" s="1">
        <f>IF(E179="West", IF(C179="Decentral",('Connecting shares (%)'!$F$17/100*L179+'Connecting shares (%)'!$G$17/100*N179+'Connecting shares (%)'!$H$17/100*P179)/1000000,0),0)</f>
        <v>0</v>
      </c>
      <c r="AI179" s="61">
        <f>IF(E179="west", IF(C179="Decentral",D179*'Connecting shares (%)'!$M$16*(L179+N179+P179)/(F179+H179+J179+L179+N179+P179),0),0)</f>
        <v>0</v>
      </c>
      <c r="AK179" s="1">
        <f t="shared" si="16"/>
        <v>0</v>
      </c>
      <c r="AL179" s="1">
        <f t="shared" si="17"/>
        <v>0</v>
      </c>
      <c r="AM179" s="1">
        <f t="shared" si="18"/>
        <v>1.7199918799999998</v>
      </c>
      <c r="AN179" s="1">
        <f t="shared" si="19"/>
        <v>10.287004713374763</v>
      </c>
      <c r="AO179" s="1">
        <f t="shared" si="20"/>
        <v>0</v>
      </c>
      <c r="AP179" s="1">
        <f t="shared" si="21"/>
        <v>0</v>
      </c>
      <c r="AQ179" s="1">
        <f t="shared" si="22"/>
        <v>0</v>
      </c>
      <c r="AR179" s="1">
        <f t="shared" si="23"/>
        <v>0</v>
      </c>
    </row>
    <row r="180" spans="1:44">
      <c r="A180" s="1">
        <v>179</v>
      </c>
      <c r="B180" s="1" t="s">
        <v>493</v>
      </c>
      <c r="C180" s="1" t="s">
        <v>19</v>
      </c>
      <c r="D180" s="1">
        <v>1.41553268980365</v>
      </c>
      <c r="E180" s="1" t="s">
        <v>21</v>
      </c>
      <c r="F180" s="1">
        <v>4729890.78</v>
      </c>
      <c r="G180" s="1">
        <v>328</v>
      </c>
      <c r="H180" s="1">
        <v>0</v>
      </c>
      <c r="I180" s="1">
        <v>0</v>
      </c>
      <c r="J180" s="1">
        <v>0</v>
      </c>
      <c r="K180" s="1">
        <v>0</v>
      </c>
      <c r="L180" s="1">
        <v>269277.75</v>
      </c>
      <c r="M180" s="1">
        <v>31</v>
      </c>
      <c r="N180" s="1">
        <v>0</v>
      </c>
      <c r="O180" s="1">
        <v>0</v>
      </c>
      <c r="P180" s="1">
        <v>0</v>
      </c>
      <c r="Q180" s="1">
        <v>0</v>
      </c>
      <c r="R180" s="1">
        <v>17723.446739466501</v>
      </c>
      <c r="S180" s="1">
        <v>1415532.6898036499</v>
      </c>
      <c r="T180" s="59">
        <f>IF(E180="East", IF(C180="Central",('Connecting shares (%)'!$F$3/100*F180+'Connecting shares (%)'!$G$3/100*H180+'Connecting shares (%)'!$H$3/100*J180)/1000000,0),0)</f>
        <v>0</v>
      </c>
      <c r="U180" s="59">
        <f>IF(E180="East", IF(C180="Central",D180*'Connecting shares (%)'!$M$16*(F180+H180+J180)/(F180+H180+J180+L180+N180+P180),0),0)</f>
        <v>0</v>
      </c>
      <c r="V180" s="59">
        <f>IF(E180="East", IF(C180="Decentral",('Connecting shares (%)'!$F$7/100*F180+'Connecting shares (%)'!$G$7/100*H180+'Connecting shares (%)'!$H$7/100*J180)/1000000,0),0)</f>
        <v>0</v>
      </c>
      <c r="W180" s="61">
        <f>IF(E180="East", IF(C180="Decentral",D180*'Connecting shares (%)'!$M$16*(F180+H180+J180)/(F180+H180+J180+L180+N180+P180),0),0)</f>
        <v>0</v>
      </c>
      <c r="X180" s="59">
        <f>IF(E180="East", IF(C180="Central",('Connecting shares (%)'!$F$5/100*L180+'Connecting shares (%)'!$G$5/100*N180+'Connecting shares (%)'!$H$5/100*P180)/1000000,0),0)</f>
        <v>0</v>
      </c>
      <c r="Y180" s="61">
        <f>IF(E180="East", IF(C180="Central",D180*'Connecting shares (%)'!$M$16*(L180+N180+P180)/(F180+H180+J180+L180+N180+P180),0),0)</f>
        <v>0</v>
      </c>
      <c r="Z180" s="1">
        <f>IF(E180="East", IF(C180="Decentral",('Connecting shares (%)'!$F$9/100*L180+'Connecting shares (%)'!$G$9/100*N180+'Connecting shares (%)'!$H$9/100*P180)/1000000,0),0)</f>
        <v>0</v>
      </c>
      <c r="AA180" s="61">
        <f>IF(E180="East", IF(C180="Decentral",D180*'Connecting shares (%)'!$M$16*(L180+N180+P180)/(F180+H180+J180+L180+N180+P180),0),0)</f>
        <v>0</v>
      </c>
      <c r="AB180" s="59">
        <f>IF(E180="West", IF(C180="Central",('Connecting shares (%)'!$F$11/100*F180+'Connecting shares (%)'!$G$11/100*H180+'Connecting shares (%)'!$H$11/100*J180)/1000000,0),0)</f>
        <v>0</v>
      </c>
      <c r="AC180" s="62">
        <f>IF(E180="west", IF(C180="Central",D180*'Connecting shares (%)'!$M$16*(F180+H180+J180)/(F180+H180+J180+L180+N180+P180),0),0)</f>
        <v>0</v>
      </c>
      <c r="AD180" s="59">
        <f>IF(E180="West", IF(C180="Decentral",('Connecting shares (%)'!$F$15/100*F180+'Connecting shares (%)'!$G$15/100*H180+'Connecting shares (%)'!$H$15/100*J180)/1000000,0),0)</f>
        <v>4.7298907799999999</v>
      </c>
      <c r="AE180" s="61">
        <f>IF(E180="west", IF(C180="Decentral",D180*'Connecting shares (%)'!$M$16*(F180+H180+J180)/(F180+H180+J180+L180+N180+P180),0),0)</f>
        <v>26.785714376750104</v>
      </c>
      <c r="AF180" s="59">
        <f>IF(E180="West", IF(C180="Central",('Connecting shares (%)'!$F$13/100*L180+'Connecting shares (%)'!$G$13/100*N180+'Connecting shares (%)'!$H$13/100*P180)/1000000,0),0)</f>
        <v>0</v>
      </c>
      <c r="AG180" s="61">
        <f>IF(E180="west", IF(C180="Central",D180*'Connecting shares (%)'!$M$16*(L180+N180+P180)/(F180+H180+J180+L180+N180+P180),0),0)</f>
        <v>0</v>
      </c>
      <c r="AH180" s="1">
        <f>IF(E180="West", IF(C180="Decentral",('Connecting shares (%)'!$F$17/100*L180+'Connecting shares (%)'!$G$17/100*N180+'Connecting shares (%)'!$H$17/100*P180)/1000000,0),0)</f>
        <v>0.26927774999999998</v>
      </c>
      <c r="AI180" s="61">
        <f>IF(E180="west", IF(C180="Decentral",D180*'Connecting shares (%)'!$M$16*(L180+N180+P180)/(F180+H180+J180+L180+N180+P180),0),0)</f>
        <v>1.5249394193228958</v>
      </c>
      <c r="AK180" s="1">
        <f t="shared" si="16"/>
        <v>0</v>
      </c>
      <c r="AL180" s="1">
        <f t="shared" si="17"/>
        <v>0</v>
      </c>
      <c r="AM180" s="1">
        <f t="shared" si="18"/>
        <v>0</v>
      </c>
      <c r="AN180" s="1">
        <f t="shared" si="19"/>
        <v>0</v>
      </c>
      <c r="AO180" s="1">
        <f t="shared" si="20"/>
        <v>0</v>
      </c>
      <c r="AP180" s="1">
        <f t="shared" si="21"/>
        <v>0</v>
      </c>
      <c r="AQ180" s="1">
        <f t="shared" si="22"/>
        <v>4.9991685299999995</v>
      </c>
      <c r="AR180" s="1">
        <f t="shared" si="23"/>
        <v>28.310653796072998</v>
      </c>
    </row>
    <row r="181" spans="1:44">
      <c r="A181" s="1">
        <v>180</v>
      </c>
      <c r="B181" s="1" t="s">
        <v>106</v>
      </c>
      <c r="C181" s="1" t="s">
        <v>19</v>
      </c>
      <c r="D181" s="1">
        <v>0.68034329451521602</v>
      </c>
      <c r="E181" s="1" t="s">
        <v>22</v>
      </c>
      <c r="F181" s="1">
        <v>130166.769999999</v>
      </c>
      <c r="G181" s="1">
        <v>8</v>
      </c>
      <c r="H181" s="1">
        <v>0</v>
      </c>
      <c r="I181" s="1">
        <v>0</v>
      </c>
      <c r="J181" s="1">
        <v>0</v>
      </c>
      <c r="K181" s="1">
        <v>0</v>
      </c>
      <c r="L181" s="1">
        <v>4688.5699999999897</v>
      </c>
      <c r="M181" s="1">
        <v>1</v>
      </c>
      <c r="N181" s="1">
        <v>0</v>
      </c>
      <c r="O181" s="1">
        <v>0</v>
      </c>
      <c r="P181" s="1">
        <v>0</v>
      </c>
      <c r="Q181" s="1">
        <v>0</v>
      </c>
      <c r="R181" s="1">
        <v>14288.3637109229</v>
      </c>
      <c r="S181" s="1">
        <v>680343.29451521602</v>
      </c>
      <c r="T181" s="59">
        <f>IF(E181="East", IF(C181="Central",('Connecting shares (%)'!$F$3/100*F181+'Connecting shares (%)'!$G$3/100*H181+'Connecting shares (%)'!$H$3/100*J181)/1000000,0),0)</f>
        <v>0</v>
      </c>
      <c r="U181" s="59">
        <f>IF(E181="East", IF(C181="Central",D181*'Connecting shares (%)'!$M$16*(F181+H181+J181)/(F181+H181+J181+L181+N181+P181),0),0)</f>
        <v>0</v>
      </c>
      <c r="V181" s="59">
        <f>IF(E181="East", IF(C181="Decentral",('Connecting shares (%)'!$F$7/100*F181+'Connecting shares (%)'!$G$7/100*H181+'Connecting shares (%)'!$H$7/100*J181)/1000000,0),0)</f>
        <v>0.13016676999999899</v>
      </c>
      <c r="W181" s="61">
        <f>IF(E181="East", IF(C181="Decentral",D181*'Connecting shares (%)'!$M$16*(F181+H181+J181)/(F181+H181+J181+L181+N181+P181),0),0)</f>
        <v>13.133790495534605</v>
      </c>
      <c r="X181" s="59">
        <f>IF(E181="East", IF(C181="Central",('Connecting shares (%)'!$F$5/100*L181+'Connecting shares (%)'!$G$5/100*N181+'Connecting shares (%)'!$H$5/100*P181)/1000000,0),0)</f>
        <v>0</v>
      </c>
      <c r="Y181" s="61">
        <f>IF(E181="East", IF(C181="Central",D181*'Connecting shares (%)'!$M$16*(L181+N181+P181)/(F181+H181+J181+L181+N181+P181),0),0)</f>
        <v>0</v>
      </c>
      <c r="Z181" s="1">
        <f>IF(E181="East", IF(C181="Decentral",('Connecting shares (%)'!$F$9/100*L181+'Connecting shares (%)'!$G$9/100*N181+'Connecting shares (%)'!$H$9/100*P181)/1000000,0),0)</f>
        <v>4.68856999999999E-3</v>
      </c>
      <c r="AA181" s="61">
        <f>IF(E181="East", IF(C181="Decentral",D181*'Connecting shares (%)'!$M$16*(L181+N181+P181)/(F181+H181+J181+L181+N181+P181),0),0)</f>
        <v>0.47307539476971749</v>
      </c>
      <c r="AB181" s="59">
        <f>IF(E181="West", IF(C181="Central",('Connecting shares (%)'!$F$11/100*F181+'Connecting shares (%)'!$G$11/100*H181+'Connecting shares (%)'!$H$11/100*J181)/1000000,0),0)</f>
        <v>0</v>
      </c>
      <c r="AC181" s="62">
        <f>IF(E181="west", IF(C181="Central",D181*'Connecting shares (%)'!$M$16*(F181+H181+J181)/(F181+H181+J181+L181+N181+P181),0),0)</f>
        <v>0</v>
      </c>
      <c r="AD181" s="59">
        <f>IF(E181="West", IF(C181="Decentral",('Connecting shares (%)'!$F$15/100*F181+'Connecting shares (%)'!$G$15/100*H181+'Connecting shares (%)'!$H$15/100*J181)/1000000,0),0)</f>
        <v>0</v>
      </c>
      <c r="AE181" s="61">
        <f>IF(E181="west", IF(C181="Decentral",D181*'Connecting shares (%)'!$M$16*(F181+H181+J181)/(F181+H181+J181+L181+N181+P181),0),0)</f>
        <v>0</v>
      </c>
      <c r="AF181" s="59">
        <f>IF(E181="West", IF(C181="Central",('Connecting shares (%)'!$F$13/100*L181+'Connecting shares (%)'!$G$13/100*N181+'Connecting shares (%)'!$H$13/100*P181)/1000000,0),0)</f>
        <v>0</v>
      </c>
      <c r="AG181" s="61">
        <f>IF(E181="west", IF(C181="Central",D181*'Connecting shares (%)'!$M$16*(L181+N181+P181)/(F181+H181+J181+L181+N181+P181),0),0)</f>
        <v>0</v>
      </c>
      <c r="AH181" s="1">
        <f>IF(E181="West", IF(C181="Decentral",('Connecting shares (%)'!$F$17/100*L181+'Connecting shares (%)'!$G$17/100*N181+'Connecting shares (%)'!$H$17/100*P181)/1000000,0),0)</f>
        <v>0</v>
      </c>
      <c r="AI181" s="61">
        <f>IF(E181="west", IF(C181="Decentral",D181*'Connecting shares (%)'!$M$16*(L181+N181+P181)/(F181+H181+J181+L181+N181+P181),0),0)</f>
        <v>0</v>
      </c>
      <c r="AK181" s="1">
        <f t="shared" si="16"/>
        <v>0</v>
      </c>
      <c r="AL181" s="1">
        <f t="shared" si="17"/>
        <v>0</v>
      </c>
      <c r="AM181" s="1">
        <f t="shared" si="18"/>
        <v>0.13485533999999899</v>
      </c>
      <c r="AN181" s="1">
        <f t="shared" si="19"/>
        <v>13.606865890304322</v>
      </c>
      <c r="AO181" s="1">
        <f t="shared" si="20"/>
        <v>0</v>
      </c>
      <c r="AP181" s="1">
        <f t="shared" si="21"/>
        <v>0</v>
      </c>
      <c r="AQ181" s="1">
        <f t="shared" si="22"/>
        <v>0</v>
      </c>
      <c r="AR181" s="1">
        <f t="shared" si="23"/>
        <v>0</v>
      </c>
    </row>
    <row r="182" spans="1:44">
      <c r="A182" s="1">
        <v>181</v>
      </c>
      <c r="B182" s="1" t="s">
        <v>311</v>
      </c>
      <c r="C182" s="1" t="s">
        <v>19</v>
      </c>
      <c r="D182" s="1">
        <v>0.87378637334033504</v>
      </c>
      <c r="E182" s="1" t="s">
        <v>21</v>
      </c>
      <c r="F182" s="1">
        <v>324541.46000000002</v>
      </c>
      <c r="G182" s="1">
        <v>17</v>
      </c>
      <c r="H182" s="1">
        <v>0</v>
      </c>
      <c r="I182" s="1">
        <v>0</v>
      </c>
      <c r="J182" s="1">
        <v>0</v>
      </c>
      <c r="K182" s="1">
        <v>0</v>
      </c>
      <c r="L182" s="1">
        <v>0</v>
      </c>
      <c r="M182" s="1">
        <v>0</v>
      </c>
      <c r="N182" s="1">
        <v>0</v>
      </c>
      <c r="O182" s="1">
        <v>0</v>
      </c>
      <c r="P182" s="1">
        <v>0</v>
      </c>
      <c r="Q182" s="1">
        <v>0</v>
      </c>
      <c r="R182" s="1">
        <v>16713.612939019298</v>
      </c>
      <c r="S182" s="1">
        <v>873786.37334033498</v>
      </c>
      <c r="T182" s="59">
        <f>IF(E182="East", IF(C182="Central",('Connecting shares (%)'!$F$3/100*F182+'Connecting shares (%)'!$G$3/100*H182+'Connecting shares (%)'!$H$3/100*J182)/1000000,0),0)</f>
        <v>0</v>
      </c>
      <c r="U182" s="59">
        <f>IF(E182="East", IF(C182="Central",D182*'Connecting shares (%)'!$M$16*(F182+H182+J182)/(F182+H182+J182+L182+N182+P182),0),0)</f>
        <v>0</v>
      </c>
      <c r="V182" s="59">
        <f>IF(E182="East", IF(C182="Decentral",('Connecting shares (%)'!$F$7/100*F182+'Connecting shares (%)'!$G$7/100*H182+'Connecting shares (%)'!$H$7/100*J182)/1000000,0),0)</f>
        <v>0</v>
      </c>
      <c r="W182" s="61">
        <f>IF(E182="East", IF(C182="Decentral",D182*'Connecting shares (%)'!$M$16*(F182+H182+J182)/(F182+H182+J182+L182+N182+P182),0),0)</f>
        <v>0</v>
      </c>
      <c r="X182" s="59">
        <f>IF(E182="East", IF(C182="Central",('Connecting shares (%)'!$F$5/100*L182+'Connecting shares (%)'!$G$5/100*N182+'Connecting shares (%)'!$H$5/100*P182)/1000000,0),0)</f>
        <v>0</v>
      </c>
      <c r="Y182" s="61">
        <f>IF(E182="East", IF(C182="Central",D182*'Connecting shares (%)'!$M$16*(L182+N182+P182)/(F182+H182+J182+L182+N182+P182),0),0)</f>
        <v>0</v>
      </c>
      <c r="Z182" s="1">
        <f>IF(E182="East", IF(C182="Decentral",('Connecting shares (%)'!$F$9/100*L182+'Connecting shares (%)'!$G$9/100*N182+'Connecting shares (%)'!$H$9/100*P182)/1000000,0),0)</f>
        <v>0</v>
      </c>
      <c r="AA182" s="61">
        <f>IF(E182="East", IF(C182="Decentral",D182*'Connecting shares (%)'!$M$16*(L182+N182+P182)/(F182+H182+J182+L182+N182+P182),0),0)</f>
        <v>0</v>
      </c>
      <c r="AB182" s="59">
        <f>IF(E182="West", IF(C182="Central",('Connecting shares (%)'!$F$11/100*F182+'Connecting shares (%)'!$G$11/100*H182+'Connecting shares (%)'!$H$11/100*J182)/1000000,0),0)</f>
        <v>0</v>
      </c>
      <c r="AC182" s="62">
        <f>IF(E182="west", IF(C182="Central",D182*'Connecting shares (%)'!$M$16*(F182+H182+J182)/(F182+H182+J182+L182+N182+P182),0),0)</f>
        <v>0</v>
      </c>
      <c r="AD182" s="59">
        <f>IF(E182="West", IF(C182="Decentral",('Connecting shares (%)'!$F$15/100*F182+'Connecting shares (%)'!$G$15/100*H182+'Connecting shares (%)'!$H$15/100*J182)/1000000,0),0)</f>
        <v>0.32454146</v>
      </c>
      <c r="AE182" s="61">
        <f>IF(E182="west", IF(C182="Decentral",D182*'Connecting shares (%)'!$M$16*(F182+H182+J182)/(F182+H182+J182+L182+N182+P182),0),0)</f>
        <v>17.475727466806703</v>
      </c>
      <c r="AF182" s="59">
        <f>IF(E182="West", IF(C182="Central",('Connecting shares (%)'!$F$13/100*L182+'Connecting shares (%)'!$G$13/100*N182+'Connecting shares (%)'!$H$13/100*P182)/1000000,0),0)</f>
        <v>0</v>
      </c>
      <c r="AG182" s="61">
        <f>IF(E182="west", IF(C182="Central",D182*'Connecting shares (%)'!$M$16*(L182+N182+P182)/(F182+H182+J182+L182+N182+P182),0),0)</f>
        <v>0</v>
      </c>
      <c r="AH182" s="1">
        <f>IF(E182="West", IF(C182="Decentral",('Connecting shares (%)'!$F$17/100*L182+'Connecting shares (%)'!$G$17/100*N182+'Connecting shares (%)'!$H$17/100*P182)/1000000,0),0)</f>
        <v>0</v>
      </c>
      <c r="AI182" s="61">
        <f>IF(E182="west", IF(C182="Decentral",D182*'Connecting shares (%)'!$M$16*(L182+N182+P182)/(F182+H182+J182+L182+N182+P182),0),0)</f>
        <v>0</v>
      </c>
      <c r="AK182" s="1">
        <f t="shared" si="16"/>
        <v>0</v>
      </c>
      <c r="AL182" s="1">
        <f t="shared" si="17"/>
        <v>0</v>
      </c>
      <c r="AM182" s="1">
        <f t="shared" si="18"/>
        <v>0</v>
      </c>
      <c r="AN182" s="1">
        <f t="shared" si="19"/>
        <v>0</v>
      </c>
      <c r="AO182" s="1">
        <f t="shared" si="20"/>
        <v>0</v>
      </c>
      <c r="AP182" s="1">
        <f t="shared" si="21"/>
        <v>0</v>
      </c>
      <c r="AQ182" s="1">
        <f t="shared" si="22"/>
        <v>0.32454146</v>
      </c>
      <c r="AR182" s="1">
        <f t="shared" si="23"/>
        <v>17.475727466806703</v>
      </c>
    </row>
    <row r="183" spans="1:44">
      <c r="A183" s="1">
        <v>182</v>
      </c>
      <c r="B183" s="1" t="s">
        <v>214</v>
      </c>
      <c r="C183" s="1" t="s">
        <v>19</v>
      </c>
      <c r="D183" s="1">
        <v>0.89140310070437101</v>
      </c>
      <c r="E183" s="1" t="s">
        <v>22</v>
      </c>
      <c r="F183" s="1">
        <v>3355967.3</v>
      </c>
      <c r="G183" s="1">
        <v>179</v>
      </c>
      <c r="H183" s="1">
        <v>95907.97</v>
      </c>
      <c r="I183" s="1">
        <v>1</v>
      </c>
      <c r="J183" s="1">
        <v>0</v>
      </c>
      <c r="K183" s="1">
        <v>0</v>
      </c>
      <c r="L183" s="1">
        <v>1730282.64</v>
      </c>
      <c r="M183" s="1">
        <v>172</v>
      </c>
      <c r="N183" s="1">
        <v>2533473.2999999998</v>
      </c>
      <c r="O183" s="1">
        <v>25</v>
      </c>
      <c r="P183" s="1">
        <v>496265.26</v>
      </c>
      <c r="Q183" s="1">
        <v>1</v>
      </c>
      <c r="R183" s="1">
        <v>15965.200357821601</v>
      </c>
      <c r="S183" s="1">
        <v>891403.100704371</v>
      </c>
      <c r="T183" s="59">
        <f>IF(E183="East", IF(C183="Central",('Connecting shares (%)'!$F$3/100*F183+'Connecting shares (%)'!$G$3/100*H183+'Connecting shares (%)'!$H$3/100*J183)/1000000,0),0)</f>
        <v>0</v>
      </c>
      <c r="U183" s="59">
        <f>IF(E183="East", IF(C183="Central",D183*'Connecting shares (%)'!$M$16*(F183+H183+J183)/(F183+H183+J183+L183+N183+P183),0),0)</f>
        <v>0</v>
      </c>
      <c r="V183" s="59">
        <f>IF(E183="East", IF(C183="Decentral",('Connecting shares (%)'!$F$7/100*F183+'Connecting shares (%)'!$G$7/100*H183+'Connecting shares (%)'!$H$7/100*J183)/1000000,0),0)</f>
        <v>3.4518752699999999</v>
      </c>
      <c r="W183" s="61">
        <f>IF(E183="East", IF(C183="Decentral",D183*'Connecting shares (%)'!$M$16*(F183+H183+J183)/(F183+H183+J183+L183+N183+P183),0),0)</f>
        <v>7.4940358300029528</v>
      </c>
      <c r="X183" s="59">
        <f>IF(E183="East", IF(C183="Central",('Connecting shares (%)'!$F$5/100*L183+'Connecting shares (%)'!$G$5/100*N183+'Connecting shares (%)'!$H$5/100*P183)/1000000,0),0)</f>
        <v>0</v>
      </c>
      <c r="Y183" s="61">
        <f>IF(E183="East", IF(C183="Central",D183*'Connecting shares (%)'!$M$16*(L183+N183+P183)/(F183+H183+J183+L183+N183+P183),0),0)</f>
        <v>0</v>
      </c>
      <c r="Z183" s="1">
        <f>IF(E183="East", IF(C183="Decentral",('Connecting shares (%)'!$F$9/100*L183+'Connecting shares (%)'!$G$9/100*N183+'Connecting shares (%)'!$H$9/100*P183)/1000000,0),0)</f>
        <v>4.7600211999999988</v>
      </c>
      <c r="AA183" s="61">
        <f>IF(E183="East", IF(C183="Decentral",D183*'Connecting shares (%)'!$M$16*(L183+N183+P183)/(F183+H183+J183+L183+N183+P183),0),0)</f>
        <v>10.334026184084468</v>
      </c>
      <c r="AB183" s="59">
        <f>IF(E183="West", IF(C183="Central",('Connecting shares (%)'!$F$11/100*F183+'Connecting shares (%)'!$G$11/100*H183+'Connecting shares (%)'!$H$11/100*J183)/1000000,0),0)</f>
        <v>0</v>
      </c>
      <c r="AC183" s="62">
        <f>IF(E183="west", IF(C183="Central",D183*'Connecting shares (%)'!$M$16*(F183+H183+J183)/(F183+H183+J183+L183+N183+P183),0),0)</f>
        <v>0</v>
      </c>
      <c r="AD183" s="59">
        <f>IF(E183="West", IF(C183="Decentral",('Connecting shares (%)'!$F$15/100*F183+'Connecting shares (%)'!$G$15/100*H183+'Connecting shares (%)'!$H$15/100*J183)/1000000,0),0)</f>
        <v>0</v>
      </c>
      <c r="AE183" s="61">
        <f>IF(E183="west", IF(C183="Decentral",D183*'Connecting shares (%)'!$M$16*(F183+H183+J183)/(F183+H183+J183+L183+N183+P183),0),0)</f>
        <v>0</v>
      </c>
      <c r="AF183" s="59">
        <f>IF(E183="West", IF(C183="Central",('Connecting shares (%)'!$F$13/100*L183+'Connecting shares (%)'!$G$13/100*N183+'Connecting shares (%)'!$H$13/100*P183)/1000000,0),0)</f>
        <v>0</v>
      </c>
      <c r="AG183" s="61">
        <f>IF(E183="west", IF(C183="Central",D183*'Connecting shares (%)'!$M$16*(L183+N183+P183)/(F183+H183+J183+L183+N183+P183),0),0)</f>
        <v>0</v>
      </c>
      <c r="AH183" s="1">
        <f>IF(E183="West", IF(C183="Decentral",('Connecting shares (%)'!$F$17/100*L183+'Connecting shares (%)'!$G$17/100*N183+'Connecting shares (%)'!$H$17/100*P183)/1000000,0),0)</f>
        <v>0</v>
      </c>
      <c r="AI183" s="61">
        <f>IF(E183="west", IF(C183="Decentral",D183*'Connecting shares (%)'!$M$16*(L183+N183+P183)/(F183+H183+J183+L183+N183+P183),0),0)</f>
        <v>0</v>
      </c>
      <c r="AK183" s="1">
        <f t="shared" si="16"/>
        <v>0</v>
      </c>
      <c r="AL183" s="1">
        <f t="shared" si="17"/>
        <v>0</v>
      </c>
      <c r="AM183" s="1">
        <f t="shared" si="18"/>
        <v>8.2118964699999992</v>
      </c>
      <c r="AN183" s="1">
        <f t="shared" si="19"/>
        <v>17.828062014087422</v>
      </c>
      <c r="AO183" s="1">
        <f t="shared" si="20"/>
        <v>0</v>
      </c>
      <c r="AP183" s="1">
        <f t="shared" si="21"/>
        <v>0</v>
      </c>
      <c r="AQ183" s="1">
        <f t="shared" si="22"/>
        <v>0</v>
      </c>
      <c r="AR183" s="1">
        <f t="shared" si="23"/>
        <v>0</v>
      </c>
    </row>
    <row r="184" spans="1:44">
      <c r="A184" s="1">
        <v>183</v>
      </c>
      <c r="B184" s="1" t="s">
        <v>306</v>
      </c>
      <c r="C184" s="1" t="s">
        <v>19</v>
      </c>
      <c r="D184" s="1">
        <v>0.65767791574205703</v>
      </c>
      <c r="E184" s="1" t="s">
        <v>21</v>
      </c>
      <c r="F184" s="1">
        <v>332902.33</v>
      </c>
      <c r="G184" s="1">
        <v>24</v>
      </c>
      <c r="H184" s="1">
        <v>0</v>
      </c>
      <c r="I184" s="1">
        <v>0</v>
      </c>
      <c r="J184" s="1">
        <v>0</v>
      </c>
      <c r="K184" s="1">
        <v>0</v>
      </c>
      <c r="L184" s="1">
        <v>33443.47</v>
      </c>
      <c r="M184" s="1">
        <v>1</v>
      </c>
      <c r="N184" s="1">
        <v>0</v>
      </c>
      <c r="O184" s="1">
        <v>0</v>
      </c>
      <c r="P184" s="1">
        <v>0</v>
      </c>
      <c r="Q184" s="1">
        <v>0</v>
      </c>
      <c r="R184" s="1">
        <v>13733.6922906399</v>
      </c>
      <c r="S184" s="1">
        <v>657677.91574205598</v>
      </c>
      <c r="T184" s="59">
        <f>IF(E184="East", IF(C184="Central",('Connecting shares (%)'!$F$3/100*F184+'Connecting shares (%)'!$G$3/100*H184+'Connecting shares (%)'!$H$3/100*J184)/1000000,0),0)</f>
        <v>0</v>
      </c>
      <c r="U184" s="59">
        <f>IF(E184="East", IF(C184="Central",D184*'Connecting shares (%)'!$M$16*(F184+H184+J184)/(F184+H184+J184+L184+N184+P184),0),0)</f>
        <v>0</v>
      </c>
      <c r="V184" s="59">
        <f>IF(E184="East", IF(C184="Decentral",('Connecting shares (%)'!$F$7/100*F184+'Connecting shares (%)'!$G$7/100*H184+'Connecting shares (%)'!$H$7/100*J184)/1000000,0),0)</f>
        <v>0</v>
      </c>
      <c r="W184" s="61">
        <f>IF(E184="East", IF(C184="Decentral",D184*'Connecting shares (%)'!$M$16*(F184+H184+J184)/(F184+H184+J184+L184+N184+P184),0),0)</f>
        <v>0</v>
      </c>
      <c r="X184" s="59">
        <f>IF(E184="East", IF(C184="Central",('Connecting shares (%)'!$F$5/100*L184+'Connecting shares (%)'!$G$5/100*N184+'Connecting shares (%)'!$H$5/100*P184)/1000000,0),0)</f>
        <v>0</v>
      </c>
      <c r="Y184" s="61">
        <f>IF(E184="East", IF(C184="Central",D184*'Connecting shares (%)'!$M$16*(L184+N184+P184)/(F184+H184+J184+L184+N184+P184),0),0)</f>
        <v>0</v>
      </c>
      <c r="Z184" s="1">
        <f>IF(E184="East", IF(C184="Decentral",('Connecting shares (%)'!$F$9/100*L184+'Connecting shares (%)'!$G$9/100*N184+'Connecting shares (%)'!$H$9/100*P184)/1000000,0),0)</f>
        <v>0</v>
      </c>
      <c r="AA184" s="61">
        <f>IF(E184="East", IF(C184="Decentral",D184*'Connecting shares (%)'!$M$16*(L184+N184+P184)/(F184+H184+J184+L184+N184+P184),0),0)</f>
        <v>0</v>
      </c>
      <c r="AB184" s="59">
        <f>IF(E184="West", IF(C184="Central",('Connecting shares (%)'!$F$11/100*F184+'Connecting shares (%)'!$G$11/100*H184+'Connecting shares (%)'!$H$11/100*J184)/1000000,0),0)</f>
        <v>0</v>
      </c>
      <c r="AC184" s="62">
        <f>IF(E184="west", IF(C184="Central",D184*'Connecting shares (%)'!$M$16*(F184+H184+J184)/(F184+H184+J184+L184+N184+P184),0),0)</f>
        <v>0</v>
      </c>
      <c r="AD184" s="59">
        <f>IF(E184="West", IF(C184="Decentral",('Connecting shares (%)'!$F$15/100*F184+'Connecting shares (%)'!$G$15/100*H184+'Connecting shares (%)'!$H$15/100*J184)/1000000,0),0)</f>
        <v>0.33290233000000002</v>
      </c>
      <c r="AE184" s="61">
        <f>IF(E184="west", IF(C184="Decentral",D184*'Connecting shares (%)'!$M$16*(F184+H184+J184)/(F184+H184+J184+L184+N184+P184),0),0)</f>
        <v>11.95277852455655</v>
      </c>
      <c r="AF184" s="59">
        <f>IF(E184="West", IF(C184="Central",('Connecting shares (%)'!$F$13/100*L184+'Connecting shares (%)'!$G$13/100*N184+'Connecting shares (%)'!$H$13/100*P184)/1000000,0),0)</f>
        <v>0</v>
      </c>
      <c r="AG184" s="61">
        <f>IF(E184="west", IF(C184="Central",D184*'Connecting shares (%)'!$M$16*(L184+N184+P184)/(F184+H184+J184+L184+N184+P184),0),0)</f>
        <v>0</v>
      </c>
      <c r="AH184" s="1">
        <f>IF(E184="West", IF(C184="Decentral",('Connecting shares (%)'!$F$17/100*L184+'Connecting shares (%)'!$G$17/100*N184+'Connecting shares (%)'!$H$17/100*P184)/1000000,0),0)</f>
        <v>3.3443470000000003E-2</v>
      </c>
      <c r="AI184" s="61">
        <f>IF(E184="west", IF(C184="Decentral",D184*'Connecting shares (%)'!$M$16*(L184+N184+P184)/(F184+H184+J184+L184+N184+P184),0),0)</f>
        <v>1.2007797902845894</v>
      </c>
      <c r="AK184" s="1">
        <f t="shared" si="16"/>
        <v>0</v>
      </c>
      <c r="AL184" s="1">
        <f t="shared" si="17"/>
        <v>0</v>
      </c>
      <c r="AM184" s="1">
        <f t="shared" si="18"/>
        <v>0</v>
      </c>
      <c r="AN184" s="1">
        <f t="shared" si="19"/>
        <v>0</v>
      </c>
      <c r="AO184" s="1">
        <f t="shared" si="20"/>
        <v>0</v>
      </c>
      <c r="AP184" s="1">
        <f t="shared" si="21"/>
        <v>0</v>
      </c>
      <c r="AQ184" s="1">
        <f t="shared" si="22"/>
        <v>0.36634580000000005</v>
      </c>
      <c r="AR184" s="1">
        <f t="shared" si="23"/>
        <v>13.153558314841138</v>
      </c>
    </row>
    <row r="185" spans="1:44">
      <c r="A185" s="1">
        <v>184</v>
      </c>
      <c r="B185" s="1" t="s">
        <v>506</v>
      </c>
      <c r="C185" s="1" t="s">
        <v>19</v>
      </c>
      <c r="D185" s="1">
        <v>1.9653040199501399</v>
      </c>
      <c r="E185" s="1" t="s">
        <v>21</v>
      </c>
      <c r="F185" s="1">
        <v>13287326.2399999</v>
      </c>
      <c r="G185" s="1">
        <v>837</v>
      </c>
      <c r="H185" s="1">
        <v>293492.23</v>
      </c>
      <c r="I185" s="1">
        <v>5</v>
      </c>
      <c r="J185" s="1">
        <v>0</v>
      </c>
      <c r="K185" s="1">
        <v>0</v>
      </c>
      <c r="L185" s="1">
        <v>1263268.00999999</v>
      </c>
      <c r="M185" s="1">
        <v>278</v>
      </c>
      <c r="N185" s="1">
        <v>143263.049999999</v>
      </c>
      <c r="O185" s="1">
        <v>2</v>
      </c>
      <c r="P185" s="1">
        <v>0</v>
      </c>
      <c r="Q185" s="1">
        <v>0</v>
      </c>
      <c r="R185" s="1">
        <v>18024.489471046902</v>
      </c>
      <c r="S185" s="1">
        <v>1965304.01995014</v>
      </c>
      <c r="T185" s="59">
        <f>IF(E185="East", IF(C185="Central",('Connecting shares (%)'!$F$3/100*F185+'Connecting shares (%)'!$G$3/100*H185+'Connecting shares (%)'!$H$3/100*J185)/1000000,0),0)</f>
        <v>0</v>
      </c>
      <c r="U185" s="59">
        <f>IF(E185="East", IF(C185="Central",D185*'Connecting shares (%)'!$M$16*(F185+H185+J185)/(F185+H185+J185+L185+N185+P185),0),0)</f>
        <v>0</v>
      </c>
      <c r="V185" s="59">
        <f>IF(E185="East", IF(C185="Decentral",('Connecting shares (%)'!$F$7/100*F185+'Connecting shares (%)'!$G$7/100*H185+'Connecting shares (%)'!$H$7/100*J185)/1000000,0),0)</f>
        <v>0</v>
      </c>
      <c r="W185" s="61">
        <f>IF(E185="East", IF(C185="Decentral",D185*'Connecting shares (%)'!$M$16*(F185+H185+J185)/(F185+H185+J185+L185+N185+P185),0),0)</f>
        <v>0</v>
      </c>
      <c r="X185" s="59">
        <f>IF(E185="East", IF(C185="Central",('Connecting shares (%)'!$F$5/100*L185+'Connecting shares (%)'!$G$5/100*N185+'Connecting shares (%)'!$H$5/100*P185)/1000000,0),0)</f>
        <v>0</v>
      </c>
      <c r="Y185" s="61">
        <f>IF(E185="East", IF(C185="Central",D185*'Connecting shares (%)'!$M$16*(L185+N185+P185)/(F185+H185+J185+L185+N185+P185),0),0)</f>
        <v>0</v>
      </c>
      <c r="Z185" s="1">
        <f>IF(E185="East", IF(C185="Decentral",('Connecting shares (%)'!$F$9/100*L185+'Connecting shares (%)'!$G$9/100*N185+'Connecting shares (%)'!$H$9/100*P185)/1000000,0),0)</f>
        <v>0</v>
      </c>
      <c r="AA185" s="61">
        <f>IF(E185="East", IF(C185="Decentral",D185*'Connecting shares (%)'!$M$16*(L185+N185+P185)/(F185+H185+J185+L185+N185+P185),0),0)</f>
        <v>0</v>
      </c>
      <c r="AB185" s="59">
        <f>IF(E185="West", IF(C185="Central",('Connecting shares (%)'!$F$11/100*F185+'Connecting shares (%)'!$G$11/100*H185+'Connecting shares (%)'!$H$11/100*J185)/1000000,0),0)</f>
        <v>0</v>
      </c>
      <c r="AC185" s="62">
        <f>IF(E185="west", IF(C185="Central",D185*'Connecting shares (%)'!$M$16*(F185+H185+J185)/(F185+H185+J185+L185+N185+P185),0),0)</f>
        <v>0</v>
      </c>
      <c r="AD185" s="59">
        <f>IF(E185="West", IF(C185="Decentral",('Connecting shares (%)'!$F$15/100*F185+'Connecting shares (%)'!$G$15/100*H185+'Connecting shares (%)'!$H$15/100*J185)/1000000,0),0)</f>
        <v>13.580818469999899</v>
      </c>
      <c r="AE185" s="61">
        <f>IF(E185="west", IF(C185="Decentral",D185*'Connecting shares (%)'!$M$16*(F185+H185+J185)/(F185+H185+J185+L185+N185+P185),0),0)</f>
        <v>35.617287873186882</v>
      </c>
      <c r="AF185" s="59">
        <f>IF(E185="West", IF(C185="Central",('Connecting shares (%)'!$F$13/100*L185+'Connecting shares (%)'!$G$13/100*N185+'Connecting shares (%)'!$H$13/100*P185)/1000000,0),0)</f>
        <v>0</v>
      </c>
      <c r="AG185" s="61">
        <f>IF(E185="west", IF(C185="Central",D185*'Connecting shares (%)'!$M$16*(L185+N185+P185)/(F185+H185+J185+L185+N185+P185),0),0)</f>
        <v>0</v>
      </c>
      <c r="AH185" s="1">
        <f>IF(E185="West", IF(C185="Decentral",('Connecting shares (%)'!$F$17/100*L185+'Connecting shares (%)'!$G$17/100*N185+'Connecting shares (%)'!$H$17/100*P185)/1000000,0),0)</f>
        <v>1.406531059999989</v>
      </c>
      <c r="AI185" s="61">
        <f>IF(E185="west", IF(C185="Decentral",D185*'Connecting shares (%)'!$M$16*(L185+N185+P185)/(F185+H185+J185+L185+N185+P185),0),0)</f>
        <v>3.6887925258159102</v>
      </c>
      <c r="AK185" s="1">
        <f t="shared" si="16"/>
        <v>0</v>
      </c>
      <c r="AL185" s="1">
        <f t="shared" si="17"/>
        <v>0</v>
      </c>
      <c r="AM185" s="1">
        <f t="shared" si="18"/>
        <v>0</v>
      </c>
      <c r="AN185" s="1">
        <f t="shared" si="19"/>
        <v>0</v>
      </c>
      <c r="AO185" s="1">
        <f t="shared" si="20"/>
        <v>0</v>
      </c>
      <c r="AP185" s="1">
        <f t="shared" si="21"/>
        <v>0</v>
      </c>
      <c r="AQ185" s="1">
        <f t="shared" si="22"/>
        <v>14.987349529999888</v>
      </c>
      <c r="AR185" s="1">
        <f t="shared" si="23"/>
        <v>39.306080399002795</v>
      </c>
    </row>
    <row r="186" spans="1:44">
      <c r="A186" s="1">
        <v>185</v>
      </c>
      <c r="B186" s="1" t="s">
        <v>102</v>
      </c>
      <c r="C186" s="1" t="s">
        <v>19</v>
      </c>
      <c r="D186" s="1">
        <v>0.72823958810036504</v>
      </c>
      <c r="E186" s="1" t="s">
        <v>22</v>
      </c>
      <c r="F186" s="1">
        <v>4111419.14</v>
      </c>
      <c r="G186" s="1">
        <v>256</v>
      </c>
      <c r="H186" s="1">
        <v>166456.85999999999</v>
      </c>
      <c r="I186" s="1">
        <v>3</v>
      </c>
      <c r="J186" s="1">
        <v>0</v>
      </c>
      <c r="K186" s="1">
        <v>0</v>
      </c>
      <c r="L186" s="1">
        <v>288283.71000000002</v>
      </c>
      <c r="M186" s="1">
        <v>16</v>
      </c>
      <c r="N186" s="1">
        <v>65209.449999999903</v>
      </c>
      <c r="O186" s="1">
        <v>1</v>
      </c>
      <c r="P186" s="1">
        <v>0</v>
      </c>
      <c r="Q186" s="1">
        <v>0</v>
      </c>
      <c r="R186" s="1">
        <v>20044.040536419401</v>
      </c>
      <c r="S186" s="1">
        <v>728239.58810036397</v>
      </c>
      <c r="T186" s="59">
        <f>IF(E186="East", IF(C186="Central",('Connecting shares (%)'!$F$3/100*F186+'Connecting shares (%)'!$G$3/100*H186+'Connecting shares (%)'!$H$3/100*J186)/1000000,0),0)</f>
        <v>0</v>
      </c>
      <c r="U186" s="59">
        <f>IF(E186="East", IF(C186="Central",D186*'Connecting shares (%)'!$M$16*(F186+H186+J186)/(F186+H186+J186+L186+N186+P186),0),0)</f>
        <v>0</v>
      </c>
      <c r="V186" s="59">
        <f>IF(E186="East", IF(C186="Decentral",('Connecting shares (%)'!$F$7/100*F186+'Connecting shares (%)'!$G$7/100*H186+'Connecting shares (%)'!$H$7/100*J186)/1000000,0),0)</f>
        <v>4.277876</v>
      </c>
      <c r="W186" s="61">
        <f>IF(E186="East", IF(C186="Decentral",D186*'Connecting shares (%)'!$M$16*(F186+H186+J186)/(F186+H186+J186+L186+N186+P186),0),0)</f>
        <v>13.453121738127379</v>
      </c>
      <c r="X186" s="59">
        <f>IF(E186="East", IF(C186="Central",('Connecting shares (%)'!$F$5/100*L186+'Connecting shares (%)'!$G$5/100*N186+'Connecting shares (%)'!$H$5/100*P186)/1000000,0),0)</f>
        <v>0</v>
      </c>
      <c r="Y186" s="61">
        <f>IF(E186="East", IF(C186="Central",D186*'Connecting shares (%)'!$M$16*(L186+N186+P186)/(F186+H186+J186+L186+N186+P186),0),0)</f>
        <v>0</v>
      </c>
      <c r="Z186" s="1">
        <f>IF(E186="East", IF(C186="Decentral",('Connecting shares (%)'!$F$9/100*L186+'Connecting shares (%)'!$G$9/100*N186+'Connecting shares (%)'!$H$9/100*P186)/1000000,0),0)</f>
        <v>0.35349315999999992</v>
      </c>
      <c r="AA186" s="61">
        <f>IF(E186="East", IF(C186="Decentral",D186*'Connecting shares (%)'!$M$16*(L186+N186+P186)/(F186+H186+J186+L186+N186+P186),0),0)</f>
        <v>1.1116700238799206</v>
      </c>
      <c r="AB186" s="59">
        <f>IF(E186="West", IF(C186="Central",('Connecting shares (%)'!$F$11/100*F186+'Connecting shares (%)'!$G$11/100*H186+'Connecting shares (%)'!$H$11/100*J186)/1000000,0),0)</f>
        <v>0</v>
      </c>
      <c r="AC186" s="62">
        <f>IF(E186="west", IF(C186="Central",D186*'Connecting shares (%)'!$M$16*(F186+H186+J186)/(F186+H186+J186+L186+N186+P186),0),0)</f>
        <v>0</v>
      </c>
      <c r="AD186" s="59">
        <f>IF(E186="West", IF(C186="Decentral",('Connecting shares (%)'!$F$15/100*F186+'Connecting shares (%)'!$G$15/100*H186+'Connecting shares (%)'!$H$15/100*J186)/1000000,0),0)</f>
        <v>0</v>
      </c>
      <c r="AE186" s="61">
        <f>IF(E186="west", IF(C186="Decentral",D186*'Connecting shares (%)'!$M$16*(F186+H186+J186)/(F186+H186+J186+L186+N186+P186),0),0)</f>
        <v>0</v>
      </c>
      <c r="AF186" s="59">
        <f>IF(E186="West", IF(C186="Central",('Connecting shares (%)'!$F$13/100*L186+'Connecting shares (%)'!$G$13/100*N186+'Connecting shares (%)'!$H$13/100*P186)/1000000,0),0)</f>
        <v>0</v>
      </c>
      <c r="AG186" s="61">
        <f>IF(E186="west", IF(C186="Central",D186*'Connecting shares (%)'!$M$16*(L186+N186+P186)/(F186+H186+J186+L186+N186+P186),0),0)</f>
        <v>0</v>
      </c>
      <c r="AH186" s="1">
        <f>IF(E186="West", IF(C186="Decentral",('Connecting shares (%)'!$F$17/100*L186+'Connecting shares (%)'!$G$17/100*N186+'Connecting shares (%)'!$H$17/100*P186)/1000000,0),0)</f>
        <v>0</v>
      </c>
      <c r="AI186" s="61">
        <f>IF(E186="west", IF(C186="Decentral",D186*'Connecting shares (%)'!$M$16*(L186+N186+P186)/(F186+H186+J186+L186+N186+P186),0),0)</f>
        <v>0</v>
      </c>
      <c r="AK186" s="1">
        <f t="shared" si="16"/>
        <v>0</v>
      </c>
      <c r="AL186" s="1">
        <f t="shared" si="17"/>
        <v>0</v>
      </c>
      <c r="AM186" s="1">
        <f t="shared" si="18"/>
        <v>4.6313691600000002</v>
      </c>
      <c r="AN186" s="1">
        <f t="shared" si="19"/>
        <v>14.5647917620073</v>
      </c>
      <c r="AO186" s="1">
        <f t="shared" si="20"/>
        <v>0</v>
      </c>
      <c r="AP186" s="1">
        <f t="shared" si="21"/>
        <v>0</v>
      </c>
      <c r="AQ186" s="1">
        <f t="shared" si="22"/>
        <v>0</v>
      </c>
      <c r="AR186" s="1">
        <f t="shared" si="23"/>
        <v>0</v>
      </c>
    </row>
    <row r="187" spans="1:44">
      <c r="A187" s="1">
        <v>186</v>
      </c>
      <c r="B187" s="1" t="s">
        <v>519</v>
      </c>
      <c r="C187" s="1" t="s">
        <v>19</v>
      </c>
      <c r="D187" s="1">
        <v>1.0697104299565801</v>
      </c>
      <c r="E187" s="1" t="s">
        <v>21</v>
      </c>
      <c r="F187" s="1">
        <v>2839719.4499999899</v>
      </c>
      <c r="G187" s="1">
        <v>182</v>
      </c>
      <c r="H187" s="1">
        <v>0</v>
      </c>
      <c r="I187" s="1">
        <v>0</v>
      </c>
      <c r="J187" s="1">
        <v>0</v>
      </c>
      <c r="K187" s="1">
        <v>0</v>
      </c>
      <c r="L187" s="1">
        <v>13000.78</v>
      </c>
      <c r="M187" s="1">
        <v>1</v>
      </c>
      <c r="N187" s="1">
        <v>0</v>
      </c>
      <c r="O187" s="1">
        <v>0</v>
      </c>
      <c r="P187" s="1">
        <v>0</v>
      </c>
      <c r="Q187" s="1">
        <v>0</v>
      </c>
      <c r="R187" s="1">
        <v>18768.560204396599</v>
      </c>
      <c r="S187" s="1">
        <v>1069710.42995658</v>
      </c>
      <c r="T187" s="59">
        <f>IF(E187="East", IF(C187="Central",('Connecting shares (%)'!$F$3/100*F187+'Connecting shares (%)'!$G$3/100*H187+'Connecting shares (%)'!$H$3/100*J187)/1000000,0),0)</f>
        <v>0</v>
      </c>
      <c r="U187" s="59">
        <f>IF(E187="East", IF(C187="Central",D187*'Connecting shares (%)'!$M$16*(F187+H187+J187)/(F187+H187+J187+L187+N187+P187),0),0)</f>
        <v>0</v>
      </c>
      <c r="V187" s="59">
        <f>IF(E187="East", IF(C187="Decentral",('Connecting shares (%)'!$F$7/100*F187+'Connecting shares (%)'!$G$7/100*H187+'Connecting shares (%)'!$H$7/100*J187)/1000000,0),0)</f>
        <v>0</v>
      </c>
      <c r="W187" s="61">
        <f>IF(E187="East", IF(C187="Decentral",D187*'Connecting shares (%)'!$M$16*(F187+H187+J187)/(F187+H187+J187+L187+N187+P187),0),0)</f>
        <v>0</v>
      </c>
      <c r="X187" s="59">
        <f>IF(E187="East", IF(C187="Central",('Connecting shares (%)'!$F$5/100*L187+'Connecting shares (%)'!$G$5/100*N187+'Connecting shares (%)'!$H$5/100*P187)/1000000,0),0)</f>
        <v>0</v>
      </c>
      <c r="Y187" s="61">
        <f>IF(E187="East", IF(C187="Central",D187*'Connecting shares (%)'!$M$16*(L187+N187+P187)/(F187+H187+J187+L187+N187+P187),0),0)</f>
        <v>0</v>
      </c>
      <c r="Z187" s="1">
        <f>IF(E187="East", IF(C187="Decentral",('Connecting shares (%)'!$F$9/100*L187+'Connecting shares (%)'!$G$9/100*N187+'Connecting shares (%)'!$H$9/100*P187)/1000000,0),0)</f>
        <v>0</v>
      </c>
      <c r="AA187" s="61">
        <f>IF(E187="East", IF(C187="Decentral",D187*'Connecting shares (%)'!$M$16*(L187+N187+P187)/(F187+H187+J187+L187+N187+P187),0),0)</f>
        <v>0</v>
      </c>
      <c r="AB187" s="59">
        <f>IF(E187="West", IF(C187="Central",('Connecting shares (%)'!$F$11/100*F187+'Connecting shares (%)'!$G$11/100*H187+'Connecting shares (%)'!$H$11/100*J187)/1000000,0),0)</f>
        <v>0</v>
      </c>
      <c r="AC187" s="62">
        <f>IF(E187="west", IF(C187="Central",D187*'Connecting shares (%)'!$M$16*(F187+H187+J187)/(F187+H187+J187+L187+N187+P187),0),0)</f>
        <v>0</v>
      </c>
      <c r="AD187" s="59">
        <f>IF(E187="West", IF(C187="Decentral",('Connecting shares (%)'!$F$15/100*F187+'Connecting shares (%)'!$G$15/100*H187+'Connecting shares (%)'!$H$15/100*J187)/1000000,0),0)</f>
        <v>2.8397194499999898</v>
      </c>
      <c r="AE187" s="61">
        <f>IF(E187="west", IF(C187="Decentral",D187*'Connecting shares (%)'!$M$16*(F187+H187+J187)/(F187+H187+J187+L187+N187+P187),0),0)</f>
        <v>21.296708186596785</v>
      </c>
      <c r="AF187" s="59">
        <f>IF(E187="West", IF(C187="Central",('Connecting shares (%)'!$F$13/100*L187+'Connecting shares (%)'!$G$13/100*N187+'Connecting shares (%)'!$H$13/100*P187)/1000000,0),0)</f>
        <v>0</v>
      </c>
      <c r="AG187" s="61">
        <f>IF(E187="west", IF(C187="Central",D187*'Connecting shares (%)'!$M$16*(L187+N187+P187)/(F187+H187+J187+L187+N187+P187),0),0)</f>
        <v>0</v>
      </c>
      <c r="AH187" s="1">
        <f>IF(E187="West", IF(C187="Decentral",('Connecting shares (%)'!$F$17/100*L187+'Connecting shares (%)'!$G$17/100*N187+'Connecting shares (%)'!$H$17/100*P187)/1000000,0),0)</f>
        <v>1.300078E-2</v>
      </c>
      <c r="AI187" s="61">
        <f>IF(E187="west", IF(C187="Decentral",D187*'Connecting shares (%)'!$M$16*(L187+N187+P187)/(F187+H187+J187+L187+N187+P187),0),0)</f>
        <v>9.7500412534817393E-2</v>
      </c>
      <c r="AK187" s="1">
        <f t="shared" si="16"/>
        <v>0</v>
      </c>
      <c r="AL187" s="1">
        <f t="shared" si="17"/>
        <v>0</v>
      </c>
      <c r="AM187" s="1">
        <f t="shared" si="18"/>
        <v>0</v>
      </c>
      <c r="AN187" s="1">
        <f t="shared" si="19"/>
        <v>0</v>
      </c>
      <c r="AO187" s="1">
        <f t="shared" si="20"/>
        <v>0</v>
      </c>
      <c r="AP187" s="1">
        <f t="shared" si="21"/>
        <v>0</v>
      </c>
      <c r="AQ187" s="1">
        <f t="shared" si="22"/>
        <v>2.8527202299999899</v>
      </c>
      <c r="AR187" s="1">
        <f t="shared" si="23"/>
        <v>21.394208599131602</v>
      </c>
    </row>
    <row r="188" spans="1:44">
      <c r="A188" s="1">
        <v>187</v>
      </c>
      <c r="B188" s="1" t="s">
        <v>766</v>
      </c>
      <c r="C188" s="1" t="s">
        <v>20</v>
      </c>
      <c r="D188" s="1">
        <v>0.330804403058716</v>
      </c>
      <c r="E188" s="1" t="s">
        <v>21</v>
      </c>
      <c r="F188" s="1">
        <v>319294.12</v>
      </c>
      <c r="G188" s="1">
        <v>19</v>
      </c>
      <c r="H188" s="1">
        <v>0</v>
      </c>
      <c r="I188" s="1">
        <v>0</v>
      </c>
      <c r="J188" s="1">
        <v>0</v>
      </c>
      <c r="K188" s="1">
        <v>0</v>
      </c>
      <c r="L188" s="1">
        <v>0</v>
      </c>
      <c r="M188" s="1">
        <v>0</v>
      </c>
      <c r="N188" s="1">
        <v>0</v>
      </c>
      <c r="O188" s="1">
        <v>0</v>
      </c>
      <c r="P188" s="1">
        <v>0</v>
      </c>
      <c r="Q188" s="1">
        <v>0</v>
      </c>
      <c r="R188" s="1">
        <v>15343.490533056</v>
      </c>
      <c r="S188" s="1">
        <v>330804.40305871598</v>
      </c>
      <c r="T188" s="59">
        <f>IF(E188="East", IF(C188="Central",('Connecting shares (%)'!$F$3/100*F188+'Connecting shares (%)'!$G$3/100*H188+'Connecting shares (%)'!$H$3/100*J188)/1000000,0),0)</f>
        <v>0</v>
      </c>
      <c r="U188" s="59">
        <f>IF(E188="East", IF(C188="Central",D188*'Connecting shares (%)'!$M$16*(F188+H188+J188)/(F188+H188+J188+L188+N188+P188),0),0)</f>
        <v>0</v>
      </c>
      <c r="V188" s="59">
        <f>IF(E188="East", IF(C188="Decentral",('Connecting shares (%)'!$F$7/100*F188+'Connecting shares (%)'!$G$7/100*H188+'Connecting shares (%)'!$H$7/100*J188)/1000000,0),0)</f>
        <v>0</v>
      </c>
      <c r="W188" s="61">
        <f>IF(E188="East", IF(C188="Decentral",D188*'Connecting shares (%)'!$M$16*(F188+H188+J188)/(F188+H188+J188+L188+N188+P188),0),0)</f>
        <v>0</v>
      </c>
      <c r="X188" s="59">
        <f>IF(E188="East", IF(C188="Central",('Connecting shares (%)'!$F$5/100*L188+'Connecting shares (%)'!$G$5/100*N188+'Connecting shares (%)'!$H$5/100*P188)/1000000,0),0)</f>
        <v>0</v>
      </c>
      <c r="Y188" s="61">
        <f>IF(E188="East", IF(C188="Central",D188*'Connecting shares (%)'!$M$16*(L188+N188+P188)/(F188+H188+J188+L188+N188+P188),0),0)</f>
        <v>0</v>
      </c>
      <c r="Z188" s="1">
        <f>IF(E188="East", IF(C188="Decentral",('Connecting shares (%)'!$F$9/100*L188+'Connecting shares (%)'!$G$9/100*N188+'Connecting shares (%)'!$H$9/100*P188)/1000000,0),0)</f>
        <v>0</v>
      </c>
      <c r="AA188" s="61">
        <f>IF(E188="East", IF(C188="Decentral",D188*'Connecting shares (%)'!$M$16*(L188+N188+P188)/(F188+H188+J188+L188+N188+P188),0),0)</f>
        <v>0</v>
      </c>
      <c r="AB188" s="59">
        <f>IF(E188="West", IF(C188="Central",('Connecting shares (%)'!$F$11/100*F188+'Connecting shares (%)'!$G$11/100*H188+'Connecting shares (%)'!$H$11/100*J188)/1000000,0),0)</f>
        <v>0.31929412000000001</v>
      </c>
      <c r="AC188" s="62">
        <f>IF(E188="west", IF(C188="Central",D188*'Connecting shares (%)'!$M$16*(F188+H188+J188)/(F188+H188+J188+L188+N188+P188),0),0)</f>
        <v>6.6160880611743202</v>
      </c>
      <c r="AD188" s="59">
        <f>IF(E188="West", IF(C188="Decentral",('Connecting shares (%)'!$F$15/100*F188+'Connecting shares (%)'!$G$15/100*H188+'Connecting shares (%)'!$H$15/100*J188)/1000000,0),0)</f>
        <v>0</v>
      </c>
      <c r="AE188" s="61">
        <f>IF(E188="west", IF(C188="Decentral",D188*'Connecting shares (%)'!$M$16*(F188+H188+J188)/(F188+H188+J188+L188+N188+P188),0),0)</f>
        <v>0</v>
      </c>
      <c r="AF188" s="59">
        <f>IF(E188="West", IF(C188="Central",('Connecting shares (%)'!$F$13/100*L188+'Connecting shares (%)'!$G$13/100*N188+'Connecting shares (%)'!$H$13/100*P188)/1000000,0),0)</f>
        <v>0</v>
      </c>
      <c r="AG188" s="61">
        <f>IF(E188="west", IF(C188="Central",D188*'Connecting shares (%)'!$M$16*(L188+N188+P188)/(F188+H188+J188+L188+N188+P188),0),0)</f>
        <v>0</v>
      </c>
      <c r="AH188" s="1">
        <f>IF(E188="West", IF(C188="Decentral",('Connecting shares (%)'!$F$17/100*L188+'Connecting shares (%)'!$G$17/100*N188+'Connecting shares (%)'!$H$17/100*P188)/1000000,0),0)</f>
        <v>0</v>
      </c>
      <c r="AI188" s="61">
        <f>IF(E188="west", IF(C188="Decentral",D188*'Connecting shares (%)'!$M$16*(L188+N188+P188)/(F188+H188+J188+L188+N188+P188),0),0)</f>
        <v>0</v>
      </c>
      <c r="AK188" s="1">
        <f t="shared" si="16"/>
        <v>0</v>
      </c>
      <c r="AL188" s="1">
        <f t="shared" si="17"/>
        <v>0</v>
      </c>
      <c r="AM188" s="1">
        <f t="shared" si="18"/>
        <v>0</v>
      </c>
      <c r="AN188" s="1">
        <f t="shared" si="19"/>
        <v>0</v>
      </c>
      <c r="AO188" s="1">
        <f t="shared" si="20"/>
        <v>0.31929412000000001</v>
      </c>
      <c r="AP188" s="1">
        <f t="shared" si="21"/>
        <v>6.6160880611743202</v>
      </c>
      <c r="AQ188" s="1">
        <f t="shared" si="22"/>
        <v>0</v>
      </c>
      <c r="AR188" s="1">
        <f t="shared" si="23"/>
        <v>0</v>
      </c>
    </row>
    <row r="189" spans="1:44">
      <c r="A189" s="1">
        <v>188</v>
      </c>
      <c r="B189" s="1" t="s">
        <v>232</v>
      </c>
      <c r="C189" s="1" t="s">
        <v>19</v>
      </c>
      <c r="D189" s="1">
        <v>2.35370851973587</v>
      </c>
      <c r="E189" s="1" t="s">
        <v>21</v>
      </c>
      <c r="F189" s="1">
        <v>151552.389999999</v>
      </c>
      <c r="G189" s="1">
        <v>11</v>
      </c>
      <c r="H189" s="1">
        <v>0</v>
      </c>
      <c r="I189" s="1">
        <v>0</v>
      </c>
      <c r="J189" s="1">
        <v>0</v>
      </c>
      <c r="K189" s="1">
        <v>0</v>
      </c>
      <c r="L189" s="1">
        <v>0</v>
      </c>
      <c r="M189" s="1">
        <v>0</v>
      </c>
      <c r="N189" s="1">
        <v>0</v>
      </c>
      <c r="O189" s="1">
        <v>0</v>
      </c>
      <c r="P189" s="1">
        <v>0</v>
      </c>
      <c r="Q189" s="1">
        <v>0</v>
      </c>
      <c r="R189" s="1">
        <v>15325.8694209901</v>
      </c>
      <c r="S189" s="1">
        <v>2353708.51973587</v>
      </c>
      <c r="T189" s="59">
        <f>IF(E189="East", IF(C189="Central",('Connecting shares (%)'!$F$3/100*F189+'Connecting shares (%)'!$G$3/100*H189+'Connecting shares (%)'!$H$3/100*J189)/1000000,0),0)</f>
        <v>0</v>
      </c>
      <c r="U189" s="59">
        <f>IF(E189="East", IF(C189="Central",D189*'Connecting shares (%)'!$M$16*(F189+H189+J189)/(F189+H189+J189+L189+N189+P189),0),0)</f>
        <v>0</v>
      </c>
      <c r="V189" s="59">
        <f>IF(E189="East", IF(C189="Decentral",('Connecting shares (%)'!$F$7/100*F189+'Connecting shares (%)'!$G$7/100*H189+'Connecting shares (%)'!$H$7/100*J189)/1000000,0),0)</f>
        <v>0</v>
      </c>
      <c r="W189" s="61">
        <f>IF(E189="East", IF(C189="Decentral",D189*'Connecting shares (%)'!$M$16*(F189+H189+J189)/(F189+H189+J189+L189+N189+P189),0),0)</f>
        <v>0</v>
      </c>
      <c r="X189" s="59">
        <f>IF(E189="East", IF(C189="Central",('Connecting shares (%)'!$F$5/100*L189+'Connecting shares (%)'!$G$5/100*N189+'Connecting shares (%)'!$H$5/100*P189)/1000000,0),0)</f>
        <v>0</v>
      </c>
      <c r="Y189" s="61">
        <f>IF(E189="East", IF(C189="Central",D189*'Connecting shares (%)'!$M$16*(L189+N189+P189)/(F189+H189+J189+L189+N189+P189),0),0)</f>
        <v>0</v>
      </c>
      <c r="Z189" s="1">
        <f>IF(E189="East", IF(C189="Decentral",('Connecting shares (%)'!$F$9/100*L189+'Connecting shares (%)'!$G$9/100*N189+'Connecting shares (%)'!$H$9/100*P189)/1000000,0),0)</f>
        <v>0</v>
      </c>
      <c r="AA189" s="61">
        <f>IF(E189="East", IF(C189="Decentral",D189*'Connecting shares (%)'!$M$16*(L189+N189+P189)/(F189+H189+J189+L189+N189+P189),0),0)</f>
        <v>0</v>
      </c>
      <c r="AB189" s="59">
        <f>IF(E189="West", IF(C189="Central",('Connecting shares (%)'!$F$11/100*F189+'Connecting shares (%)'!$G$11/100*H189+'Connecting shares (%)'!$H$11/100*J189)/1000000,0),0)</f>
        <v>0</v>
      </c>
      <c r="AC189" s="62">
        <f>IF(E189="west", IF(C189="Central",D189*'Connecting shares (%)'!$M$16*(F189+H189+J189)/(F189+H189+J189+L189+N189+P189),0),0)</f>
        <v>0</v>
      </c>
      <c r="AD189" s="59">
        <f>IF(E189="West", IF(C189="Decentral",('Connecting shares (%)'!$F$15/100*F189+'Connecting shares (%)'!$G$15/100*H189+'Connecting shares (%)'!$H$15/100*J189)/1000000,0),0)</f>
        <v>0.15155238999999898</v>
      </c>
      <c r="AE189" s="61">
        <f>IF(E189="west", IF(C189="Decentral",D189*'Connecting shares (%)'!$M$16*(F189+H189+J189)/(F189+H189+J189+L189+N189+P189),0),0)</f>
        <v>47.074170394717399</v>
      </c>
      <c r="AF189" s="59">
        <f>IF(E189="West", IF(C189="Central",('Connecting shares (%)'!$F$13/100*L189+'Connecting shares (%)'!$G$13/100*N189+'Connecting shares (%)'!$H$13/100*P189)/1000000,0),0)</f>
        <v>0</v>
      </c>
      <c r="AG189" s="61">
        <f>IF(E189="west", IF(C189="Central",D189*'Connecting shares (%)'!$M$16*(L189+N189+P189)/(F189+H189+J189+L189+N189+P189),0),0)</f>
        <v>0</v>
      </c>
      <c r="AH189" s="1">
        <f>IF(E189="West", IF(C189="Decentral",('Connecting shares (%)'!$F$17/100*L189+'Connecting shares (%)'!$G$17/100*N189+'Connecting shares (%)'!$H$17/100*P189)/1000000,0),0)</f>
        <v>0</v>
      </c>
      <c r="AI189" s="61">
        <f>IF(E189="west", IF(C189="Decentral",D189*'Connecting shares (%)'!$M$16*(L189+N189+P189)/(F189+H189+J189+L189+N189+P189),0),0)</f>
        <v>0</v>
      </c>
      <c r="AK189" s="1">
        <f t="shared" si="16"/>
        <v>0</v>
      </c>
      <c r="AL189" s="1">
        <f t="shared" si="17"/>
        <v>0</v>
      </c>
      <c r="AM189" s="1">
        <f t="shared" si="18"/>
        <v>0</v>
      </c>
      <c r="AN189" s="1">
        <f t="shared" si="19"/>
        <v>0</v>
      </c>
      <c r="AO189" s="1">
        <f t="shared" si="20"/>
        <v>0</v>
      </c>
      <c r="AP189" s="1">
        <f t="shared" si="21"/>
        <v>0</v>
      </c>
      <c r="AQ189" s="1">
        <f t="shared" si="22"/>
        <v>0.15155238999999898</v>
      </c>
      <c r="AR189" s="1">
        <f t="shared" si="23"/>
        <v>47.074170394717399</v>
      </c>
    </row>
    <row r="190" spans="1:44">
      <c r="A190" s="1">
        <v>189</v>
      </c>
      <c r="B190" s="1" t="s">
        <v>341</v>
      </c>
      <c r="C190" s="1" t="s">
        <v>19</v>
      </c>
      <c r="D190" s="1">
        <v>6.9723446894193006E-2</v>
      </c>
      <c r="E190" s="1" t="s">
        <v>21</v>
      </c>
      <c r="F190" s="1">
        <v>62978.11</v>
      </c>
      <c r="G190" s="1">
        <v>6</v>
      </c>
      <c r="H190" s="1">
        <v>0</v>
      </c>
      <c r="I190" s="1">
        <v>0</v>
      </c>
      <c r="J190" s="1">
        <v>0</v>
      </c>
      <c r="K190" s="1">
        <v>0</v>
      </c>
      <c r="L190" s="1">
        <v>10670.66</v>
      </c>
      <c r="M190" s="1">
        <v>1</v>
      </c>
      <c r="N190" s="1">
        <v>0</v>
      </c>
      <c r="O190" s="1">
        <v>0</v>
      </c>
      <c r="P190" s="1">
        <v>0</v>
      </c>
      <c r="Q190" s="1">
        <v>0</v>
      </c>
      <c r="R190" s="1">
        <v>4062.1448656489501</v>
      </c>
      <c r="S190" s="1">
        <v>69723.446894192704</v>
      </c>
      <c r="T190" s="59">
        <f>IF(E190="East", IF(C190="Central",('Connecting shares (%)'!$F$3/100*F190+'Connecting shares (%)'!$G$3/100*H190+'Connecting shares (%)'!$H$3/100*J190)/1000000,0),0)</f>
        <v>0</v>
      </c>
      <c r="U190" s="59">
        <f>IF(E190="East", IF(C190="Central",D190*'Connecting shares (%)'!$M$16*(F190+H190+J190)/(F190+H190+J190+L190+N190+P190),0),0)</f>
        <v>0</v>
      </c>
      <c r="V190" s="59">
        <f>IF(E190="East", IF(C190="Decentral",('Connecting shares (%)'!$F$7/100*F190+'Connecting shares (%)'!$G$7/100*H190+'Connecting shares (%)'!$H$7/100*J190)/1000000,0),0)</f>
        <v>0</v>
      </c>
      <c r="W190" s="61">
        <f>IF(E190="East", IF(C190="Decentral",D190*'Connecting shares (%)'!$M$16*(F190+H190+J190)/(F190+H190+J190+L190+N190+P190),0),0)</f>
        <v>0</v>
      </c>
      <c r="X190" s="59">
        <f>IF(E190="East", IF(C190="Central",('Connecting shares (%)'!$F$5/100*L190+'Connecting shares (%)'!$G$5/100*N190+'Connecting shares (%)'!$H$5/100*P190)/1000000,0),0)</f>
        <v>0</v>
      </c>
      <c r="Y190" s="61">
        <f>IF(E190="East", IF(C190="Central",D190*'Connecting shares (%)'!$M$16*(L190+N190+P190)/(F190+H190+J190+L190+N190+P190),0),0)</f>
        <v>0</v>
      </c>
      <c r="Z190" s="1">
        <f>IF(E190="East", IF(C190="Decentral",('Connecting shares (%)'!$F$9/100*L190+'Connecting shares (%)'!$G$9/100*N190+'Connecting shares (%)'!$H$9/100*P190)/1000000,0),0)</f>
        <v>0</v>
      </c>
      <c r="AA190" s="61">
        <f>IF(E190="East", IF(C190="Decentral",D190*'Connecting shares (%)'!$M$16*(L190+N190+P190)/(F190+H190+J190+L190+N190+P190),0),0)</f>
        <v>0</v>
      </c>
      <c r="AB190" s="59">
        <f>IF(E190="West", IF(C190="Central",('Connecting shares (%)'!$F$11/100*F190+'Connecting shares (%)'!$G$11/100*H190+'Connecting shares (%)'!$H$11/100*J190)/1000000,0),0)</f>
        <v>0</v>
      </c>
      <c r="AC190" s="62">
        <f>IF(E190="west", IF(C190="Central",D190*'Connecting shares (%)'!$M$16*(F190+H190+J190)/(F190+H190+J190+L190+N190+P190),0),0)</f>
        <v>0</v>
      </c>
      <c r="AD190" s="59">
        <f>IF(E190="West", IF(C190="Decentral",('Connecting shares (%)'!$F$15/100*F190+'Connecting shares (%)'!$G$15/100*H190+'Connecting shares (%)'!$H$15/100*J190)/1000000,0),0)</f>
        <v>6.2978110000000004E-2</v>
      </c>
      <c r="AE190" s="61">
        <f>IF(E190="west", IF(C190="Decentral",D190*'Connecting shares (%)'!$M$16*(F190+H190+J190)/(F190+H190+J190+L190+N190+P190),0),0)</f>
        <v>1.1924302084289109</v>
      </c>
      <c r="AF190" s="59">
        <f>IF(E190="West", IF(C190="Central",('Connecting shares (%)'!$F$13/100*L190+'Connecting shares (%)'!$G$13/100*N190+'Connecting shares (%)'!$H$13/100*P190)/1000000,0),0)</f>
        <v>0</v>
      </c>
      <c r="AG190" s="61">
        <f>IF(E190="west", IF(C190="Central",D190*'Connecting shares (%)'!$M$16*(L190+N190+P190)/(F190+H190+J190+L190+N190+P190),0),0)</f>
        <v>0</v>
      </c>
      <c r="AH190" s="1">
        <f>IF(E190="West", IF(C190="Decentral",('Connecting shares (%)'!$F$17/100*L190+'Connecting shares (%)'!$G$17/100*N190+'Connecting shares (%)'!$H$17/100*P190)/1000000,0),0)</f>
        <v>1.067066E-2</v>
      </c>
      <c r="AI190" s="61">
        <f>IF(E190="west", IF(C190="Decentral",D190*'Connecting shares (%)'!$M$16*(L190+N190+P190)/(F190+H190+J190+L190+N190+P190),0),0)</f>
        <v>0.20203872945494936</v>
      </c>
      <c r="AK190" s="1">
        <f t="shared" si="16"/>
        <v>0</v>
      </c>
      <c r="AL190" s="1">
        <f t="shared" si="17"/>
        <v>0</v>
      </c>
      <c r="AM190" s="1">
        <f t="shared" si="18"/>
        <v>0</v>
      </c>
      <c r="AN190" s="1">
        <f t="shared" si="19"/>
        <v>0</v>
      </c>
      <c r="AO190" s="1">
        <f t="shared" si="20"/>
        <v>0</v>
      </c>
      <c r="AP190" s="1">
        <f t="shared" si="21"/>
        <v>0</v>
      </c>
      <c r="AQ190" s="1">
        <f t="shared" si="22"/>
        <v>7.3648770000000002E-2</v>
      </c>
      <c r="AR190" s="1">
        <f t="shared" si="23"/>
        <v>1.3944689378838602</v>
      </c>
    </row>
    <row r="191" spans="1:44">
      <c r="A191" s="1">
        <v>190</v>
      </c>
      <c r="B191" s="1" t="s">
        <v>374</v>
      </c>
      <c r="C191" s="1" t="s">
        <v>19</v>
      </c>
      <c r="D191" s="1">
        <v>0.12940535648100901</v>
      </c>
      <c r="E191" s="1" t="s">
        <v>21</v>
      </c>
      <c r="F191" s="1">
        <v>136088.389999999</v>
      </c>
      <c r="G191" s="1">
        <v>8</v>
      </c>
      <c r="H191" s="1">
        <v>0</v>
      </c>
      <c r="I191" s="1">
        <v>0</v>
      </c>
      <c r="J191" s="1">
        <v>0</v>
      </c>
      <c r="K191" s="1">
        <v>0</v>
      </c>
      <c r="L191" s="1">
        <v>0</v>
      </c>
      <c r="M191" s="1">
        <v>0</v>
      </c>
      <c r="N191" s="1">
        <v>0</v>
      </c>
      <c r="O191" s="1">
        <v>0</v>
      </c>
      <c r="P191" s="1">
        <v>0</v>
      </c>
      <c r="Q191" s="1">
        <v>0</v>
      </c>
      <c r="R191" s="1">
        <v>6101.1262643627997</v>
      </c>
      <c r="S191" s="1">
        <v>129405.356481008</v>
      </c>
      <c r="T191" s="59">
        <f>IF(E191="East", IF(C191="Central",('Connecting shares (%)'!$F$3/100*F191+'Connecting shares (%)'!$G$3/100*H191+'Connecting shares (%)'!$H$3/100*J191)/1000000,0),0)</f>
        <v>0</v>
      </c>
      <c r="U191" s="59">
        <f>IF(E191="East", IF(C191="Central",D191*'Connecting shares (%)'!$M$16*(F191+H191+J191)/(F191+H191+J191+L191+N191+P191),0),0)</f>
        <v>0</v>
      </c>
      <c r="V191" s="59">
        <f>IF(E191="East", IF(C191="Decentral",('Connecting shares (%)'!$F$7/100*F191+'Connecting shares (%)'!$G$7/100*H191+'Connecting shares (%)'!$H$7/100*J191)/1000000,0),0)</f>
        <v>0</v>
      </c>
      <c r="W191" s="61">
        <f>IF(E191="East", IF(C191="Decentral",D191*'Connecting shares (%)'!$M$16*(F191+H191+J191)/(F191+H191+J191+L191+N191+P191),0),0)</f>
        <v>0</v>
      </c>
      <c r="X191" s="59">
        <f>IF(E191="East", IF(C191="Central",('Connecting shares (%)'!$F$5/100*L191+'Connecting shares (%)'!$G$5/100*N191+'Connecting shares (%)'!$H$5/100*P191)/1000000,0),0)</f>
        <v>0</v>
      </c>
      <c r="Y191" s="61">
        <f>IF(E191="East", IF(C191="Central",D191*'Connecting shares (%)'!$M$16*(L191+N191+P191)/(F191+H191+J191+L191+N191+P191),0),0)</f>
        <v>0</v>
      </c>
      <c r="Z191" s="1">
        <f>IF(E191="East", IF(C191="Decentral",('Connecting shares (%)'!$F$9/100*L191+'Connecting shares (%)'!$G$9/100*N191+'Connecting shares (%)'!$H$9/100*P191)/1000000,0),0)</f>
        <v>0</v>
      </c>
      <c r="AA191" s="61">
        <f>IF(E191="East", IF(C191="Decentral",D191*'Connecting shares (%)'!$M$16*(L191+N191+P191)/(F191+H191+J191+L191+N191+P191),0),0)</f>
        <v>0</v>
      </c>
      <c r="AB191" s="59">
        <f>IF(E191="West", IF(C191="Central",('Connecting shares (%)'!$F$11/100*F191+'Connecting shares (%)'!$G$11/100*H191+'Connecting shares (%)'!$H$11/100*J191)/1000000,0),0)</f>
        <v>0</v>
      </c>
      <c r="AC191" s="62">
        <f>IF(E191="west", IF(C191="Central",D191*'Connecting shares (%)'!$M$16*(F191+H191+J191)/(F191+H191+J191+L191+N191+P191),0),0)</f>
        <v>0</v>
      </c>
      <c r="AD191" s="59">
        <f>IF(E191="West", IF(C191="Decentral",('Connecting shares (%)'!$F$15/100*F191+'Connecting shares (%)'!$G$15/100*H191+'Connecting shares (%)'!$H$15/100*J191)/1000000,0),0)</f>
        <v>0.136088389999999</v>
      </c>
      <c r="AE191" s="61">
        <f>IF(E191="west", IF(C191="Decentral",D191*'Connecting shares (%)'!$M$16*(F191+H191+J191)/(F191+H191+J191+L191+N191+P191),0),0)</f>
        <v>2.5881071296201803</v>
      </c>
      <c r="AF191" s="59">
        <f>IF(E191="West", IF(C191="Central",('Connecting shares (%)'!$F$13/100*L191+'Connecting shares (%)'!$G$13/100*N191+'Connecting shares (%)'!$H$13/100*P191)/1000000,0),0)</f>
        <v>0</v>
      </c>
      <c r="AG191" s="61">
        <f>IF(E191="west", IF(C191="Central",D191*'Connecting shares (%)'!$M$16*(L191+N191+P191)/(F191+H191+J191+L191+N191+P191),0),0)</f>
        <v>0</v>
      </c>
      <c r="AH191" s="1">
        <f>IF(E191="West", IF(C191="Decentral",('Connecting shares (%)'!$F$17/100*L191+'Connecting shares (%)'!$G$17/100*N191+'Connecting shares (%)'!$H$17/100*P191)/1000000,0),0)</f>
        <v>0</v>
      </c>
      <c r="AI191" s="61">
        <f>IF(E191="west", IF(C191="Decentral",D191*'Connecting shares (%)'!$M$16*(L191+N191+P191)/(F191+H191+J191+L191+N191+P191),0),0)</f>
        <v>0</v>
      </c>
      <c r="AK191" s="1">
        <f t="shared" si="16"/>
        <v>0</v>
      </c>
      <c r="AL191" s="1">
        <f t="shared" si="17"/>
        <v>0</v>
      </c>
      <c r="AM191" s="1">
        <f t="shared" si="18"/>
        <v>0</v>
      </c>
      <c r="AN191" s="1">
        <f t="shared" si="19"/>
        <v>0</v>
      </c>
      <c r="AO191" s="1">
        <f t="shared" si="20"/>
        <v>0</v>
      </c>
      <c r="AP191" s="1">
        <f t="shared" si="21"/>
        <v>0</v>
      </c>
      <c r="AQ191" s="1">
        <f t="shared" si="22"/>
        <v>0.136088389999999</v>
      </c>
      <c r="AR191" s="1">
        <f t="shared" si="23"/>
        <v>2.5881071296201803</v>
      </c>
    </row>
    <row r="192" spans="1:44">
      <c r="A192" s="1">
        <v>191</v>
      </c>
      <c r="B192" s="1" t="s">
        <v>590</v>
      </c>
      <c r="C192" s="1" t="s">
        <v>19</v>
      </c>
      <c r="D192" s="1">
        <v>3.7978152935682997E-2</v>
      </c>
      <c r="E192" s="1" t="s">
        <v>21</v>
      </c>
      <c r="F192" s="1">
        <v>64048.54</v>
      </c>
      <c r="G192" s="1">
        <v>3</v>
      </c>
      <c r="H192" s="1">
        <v>0</v>
      </c>
      <c r="I192" s="1">
        <v>0</v>
      </c>
      <c r="J192" s="1">
        <v>0</v>
      </c>
      <c r="K192" s="1">
        <v>0</v>
      </c>
      <c r="L192" s="1">
        <v>0</v>
      </c>
      <c r="M192" s="1">
        <v>0</v>
      </c>
      <c r="N192" s="1">
        <v>0</v>
      </c>
      <c r="O192" s="1">
        <v>0</v>
      </c>
      <c r="P192" s="1">
        <v>0</v>
      </c>
      <c r="Q192" s="1">
        <v>0</v>
      </c>
      <c r="R192" s="1">
        <v>2164.46164895227</v>
      </c>
      <c r="S192" s="1">
        <v>37978.1529356834</v>
      </c>
      <c r="T192" s="59">
        <f>IF(E192="East", IF(C192="Central",('Connecting shares (%)'!$F$3/100*F192+'Connecting shares (%)'!$G$3/100*H192+'Connecting shares (%)'!$H$3/100*J192)/1000000,0),0)</f>
        <v>0</v>
      </c>
      <c r="U192" s="59">
        <f>IF(E192="East", IF(C192="Central",D192*'Connecting shares (%)'!$M$16*(F192+H192+J192)/(F192+H192+J192+L192+N192+P192),0),0)</f>
        <v>0</v>
      </c>
      <c r="V192" s="59">
        <f>IF(E192="East", IF(C192="Decentral",('Connecting shares (%)'!$F$7/100*F192+'Connecting shares (%)'!$G$7/100*H192+'Connecting shares (%)'!$H$7/100*J192)/1000000,0),0)</f>
        <v>0</v>
      </c>
      <c r="W192" s="61">
        <f>IF(E192="East", IF(C192="Decentral",D192*'Connecting shares (%)'!$M$16*(F192+H192+J192)/(F192+H192+J192+L192+N192+P192),0),0)</f>
        <v>0</v>
      </c>
      <c r="X192" s="59">
        <f>IF(E192="East", IF(C192="Central",('Connecting shares (%)'!$F$5/100*L192+'Connecting shares (%)'!$G$5/100*N192+'Connecting shares (%)'!$H$5/100*P192)/1000000,0),0)</f>
        <v>0</v>
      </c>
      <c r="Y192" s="61">
        <f>IF(E192="East", IF(C192="Central",D192*'Connecting shares (%)'!$M$16*(L192+N192+P192)/(F192+H192+J192+L192+N192+P192),0),0)</f>
        <v>0</v>
      </c>
      <c r="Z192" s="1">
        <f>IF(E192="East", IF(C192="Decentral",('Connecting shares (%)'!$F$9/100*L192+'Connecting shares (%)'!$G$9/100*N192+'Connecting shares (%)'!$H$9/100*P192)/1000000,0),0)</f>
        <v>0</v>
      </c>
      <c r="AA192" s="61">
        <f>IF(E192="East", IF(C192="Decentral",D192*'Connecting shares (%)'!$M$16*(L192+N192+P192)/(F192+H192+J192+L192+N192+P192),0),0)</f>
        <v>0</v>
      </c>
      <c r="AB192" s="59">
        <f>IF(E192="West", IF(C192="Central",('Connecting shares (%)'!$F$11/100*F192+'Connecting shares (%)'!$G$11/100*H192+'Connecting shares (%)'!$H$11/100*J192)/1000000,0),0)</f>
        <v>0</v>
      </c>
      <c r="AC192" s="62">
        <f>IF(E192="west", IF(C192="Central",D192*'Connecting shares (%)'!$M$16*(F192+H192+J192)/(F192+H192+J192+L192+N192+P192),0),0)</f>
        <v>0</v>
      </c>
      <c r="AD192" s="59">
        <f>IF(E192="West", IF(C192="Decentral",('Connecting shares (%)'!$F$15/100*F192+'Connecting shares (%)'!$G$15/100*H192+'Connecting shares (%)'!$H$15/100*J192)/1000000,0),0)</f>
        <v>6.4048540000000001E-2</v>
      </c>
      <c r="AE192" s="61">
        <f>IF(E192="west", IF(C192="Decentral",D192*'Connecting shares (%)'!$M$16*(F192+H192+J192)/(F192+H192+J192+L192+N192+P192),0),0)</f>
        <v>0.75956305871365992</v>
      </c>
      <c r="AF192" s="59">
        <f>IF(E192="West", IF(C192="Central",('Connecting shares (%)'!$F$13/100*L192+'Connecting shares (%)'!$G$13/100*N192+'Connecting shares (%)'!$H$13/100*P192)/1000000,0),0)</f>
        <v>0</v>
      </c>
      <c r="AG192" s="61">
        <f>IF(E192="west", IF(C192="Central",D192*'Connecting shares (%)'!$M$16*(L192+N192+P192)/(F192+H192+J192+L192+N192+P192),0),0)</f>
        <v>0</v>
      </c>
      <c r="AH192" s="1">
        <f>IF(E192="West", IF(C192="Decentral",('Connecting shares (%)'!$F$17/100*L192+'Connecting shares (%)'!$G$17/100*N192+'Connecting shares (%)'!$H$17/100*P192)/1000000,0),0)</f>
        <v>0</v>
      </c>
      <c r="AI192" s="61">
        <f>IF(E192="west", IF(C192="Decentral",D192*'Connecting shares (%)'!$M$16*(L192+N192+P192)/(F192+H192+J192+L192+N192+P192),0),0)</f>
        <v>0</v>
      </c>
      <c r="AK192" s="1">
        <f t="shared" si="16"/>
        <v>0</v>
      </c>
      <c r="AL192" s="1">
        <f t="shared" si="17"/>
        <v>0</v>
      </c>
      <c r="AM192" s="1">
        <f t="shared" si="18"/>
        <v>0</v>
      </c>
      <c r="AN192" s="1">
        <f t="shared" si="19"/>
        <v>0</v>
      </c>
      <c r="AO192" s="1">
        <f t="shared" si="20"/>
        <v>0</v>
      </c>
      <c r="AP192" s="1">
        <f t="shared" si="21"/>
        <v>0</v>
      </c>
      <c r="AQ192" s="1">
        <f t="shared" si="22"/>
        <v>6.4048540000000001E-2</v>
      </c>
      <c r="AR192" s="1">
        <f t="shared" si="23"/>
        <v>0.75956305871365992</v>
      </c>
    </row>
    <row r="193" spans="1:44">
      <c r="A193" s="1">
        <v>192</v>
      </c>
      <c r="B193" s="1" t="s">
        <v>617</v>
      </c>
      <c r="C193" s="1" t="s">
        <v>20</v>
      </c>
      <c r="D193" s="1">
        <v>5.4718231453751001E-2</v>
      </c>
      <c r="E193" s="1" t="s">
        <v>22</v>
      </c>
      <c r="F193" s="1">
        <v>9604.52</v>
      </c>
      <c r="G193" s="1">
        <v>1</v>
      </c>
      <c r="H193" s="1">
        <v>0</v>
      </c>
      <c r="I193" s="1">
        <v>0</v>
      </c>
      <c r="J193" s="1">
        <v>0</v>
      </c>
      <c r="K193" s="1">
        <v>0</v>
      </c>
      <c r="L193" s="1">
        <v>0</v>
      </c>
      <c r="M193" s="1">
        <v>0</v>
      </c>
      <c r="N193" s="1">
        <v>0</v>
      </c>
      <c r="O193" s="1">
        <v>0</v>
      </c>
      <c r="P193" s="1">
        <v>0</v>
      </c>
      <c r="Q193" s="1">
        <v>0</v>
      </c>
      <c r="R193" s="1">
        <v>3333.70891942559</v>
      </c>
      <c r="S193" s="1">
        <v>54718.231453751097</v>
      </c>
      <c r="T193" s="59">
        <f>IF(E193="East", IF(C193="Central",('Connecting shares (%)'!$F$3/100*F193+'Connecting shares (%)'!$G$3/100*H193+'Connecting shares (%)'!$H$3/100*J193)/1000000,0),0)</f>
        <v>9.6045200000000001E-3</v>
      </c>
      <c r="U193" s="59">
        <f>IF(E193="East", IF(C193="Central",D193*'Connecting shares (%)'!$M$16*(F193+H193+J193)/(F193+H193+J193+L193+N193+P193),0),0)</f>
        <v>1.09436462907502</v>
      </c>
      <c r="V193" s="59">
        <f>IF(E193="East", IF(C193="Decentral",('Connecting shares (%)'!$F$7/100*F193+'Connecting shares (%)'!$G$7/100*H193+'Connecting shares (%)'!$H$7/100*J193)/1000000,0),0)</f>
        <v>0</v>
      </c>
      <c r="W193" s="61">
        <f>IF(E193="East", IF(C193="Decentral",D193*'Connecting shares (%)'!$M$16*(F193+H193+J193)/(F193+H193+J193+L193+N193+P193),0),0)</f>
        <v>0</v>
      </c>
      <c r="X193" s="59">
        <f>IF(E193="East", IF(C193="Central",('Connecting shares (%)'!$F$5/100*L193+'Connecting shares (%)'!$G$5/100*N193+'Connecting shares (%)'!$H$5/100*P193)/1000000,0),0)</f>
        <v>0</v>
      </c>
      <c r="Y193" s="61">
        <f>IF(E193="East", IF(C193="Central",D193*'Connecting shares (%)'!$M$16*(L193+N193+P193)/(F193+H193+J193+L193+N193+P193),0),0)</f>
        <v>0</v>
      </c>
      <c r="Z193" s="1">
        <f>IF(E193="East", IF(C193="Decentral",('Connecting shares (%)'!$F$9/100*L193+'Connecting shares (%)'!$G$9/100*N193+'Connecting shares (%)'!$H$9/100*P193)/1000000,0),0)</f>
        <v>0</v>
      </c>
      <c r="AA193" s="61">
        <f>IF(E193="East", IF(C193="Decentral",D193*'Connecting shares (%)'!$M$16*(L193+N193+P193)/(F193+H193+J193+L193+N193+P193),0),0)</f>
        <v>0</v>
      </c>
      <c r="AB193" s="59">
        <f>IF(E193="West", IF(C193="Central",('Connecting shares (%)'!$F$11/100*F193+'Connecting shares (%)'!$G$11/100*H193+'Connecting shares (%)'!$H$11/100*J193)/1000000,0),0)</f>
        <v>0</v>
      </c>
      <c r="AC193" s="62">
        <f>IF(E193="west", IF(C193="Central",D193*'Connecting shares (%)'!$M$16*(F193+H193+J193)/(F193+H193+J193+L193+N193+P193),0),0)</f>
        <v>0</v>
      </c>
      <c r="AD193" s="59">
        <f>IF(E193="West", IF(C193="Decentral",('Connecting shares (%)'!$F$15/100*F193+'Connecting shares (%)'!$G$15/100*H193+'Connecting shares (%)'!$H$15/100*J193)/1000000,0),0)</f>
        <v>0</v>
      </c>
      <c r="AE193" s="61">
        <f>IF(E193="west", IF(C193="Decentral",D193*'Connecting shares (%)'!$M$16*(F193+H193+J193)/(F193+H193+J193+L193+N193+P193),0),0)</f>
        <v>0</v>
      </c>
      <c r="AF193" s="59">
        <f>IF(E193="West", IF(C193="Central",('Connecting shares (%)'!$F$13/100*L193+'Connecting shares (%)'!$G$13/100*N193+'Connecting shares (%)'!$H$13/100*P193)/1000000,0),0)</f>
        <v>0</v>
      </c>
      <c r="AG193" s="61">
        <f>IF(E193="west", IF(C193="Central",D193*'Connecting shares (%)'!$M$16*(L193+N193+P193)/(F193+H193+J193+L193+N193+P193),0),0)</f>
        <v>0</v>
      </c>
      <c r="AH193" s="1">
        <f>IF(E193="West", IF(C193="Decentral",('Connecting shares (%)'!$F$17/100*L193+'Connecting shares (%)'!$G$17/100*N193+'Connecting shares (%)'!$H$17/100*P193)/1000000,0),0)</f>
        <v>0</v>
      </c>
      <c r="AI193" s="61">
        <f>IF(E193="west", IF(C193="Decentral",D193*'Connecting shares (%)'!$M$16*(L193+N193+P193)/(F193+H193+J193+L193+N193+P193),0),0)</f>
        <v>0</v>
      </c>
      <c r="AK193" s="1">
        <f t="shared" si="16"/>
        <v>9.6045200000000001E-3</v>
      </c>
      <c r="AL193" s="1">
        <f t="shared" si="17"/>
        <v>1.09436462907502</v>
      </c>
      <c r="AM193" s="1">
        <f t="shared" si="18"/>
        <v>0</v>
      </c>
      <c r="AN193" s="1">
        <f t="shared" si="19"/>
        <v>0</v>
      </c>
      <c r="AO193" s="1">
        <f t="shared" si="20"/>
        <v>0</v>
      </c>
      <c r="AP193" s="1">
        <f t="shared" si="21"/>
        <v>0</v>
      </c>
      <c r="AQ193" s="1">
        <f t="shared" si="22"/>
        <v>0</v>
      </c>
      <c r="AR193" s="1">
        <f t="shared" si="23"/>
        <v>0</v>
      </c>
    </row>
    <row r="194" spans="1:44">
      <c r="A194" s="1">
        <v>193</v>
      </c>
      <c r="B194" s="1" t="s">
        <v>551</v>
      </c>
      <c r="C194" s="1" t="s">
        <v>20</v>
      </c>
      <c r="D194" s="1">
        <v>9.0204684561341994E-2</v>
      </c>
      <c r="E194" s="1" t="s">
        <v>21</v>
      </c>
      <c r="F194" s="1">
        <v>276750.09000000003</v>
      </c>
      <c r="G194" s="1">
        <v>15</v>
      </c>
      <c r="H194" s="1">
        <v>117744.75</v>
      </c>
      <c r="I194" s="1">
        <v>1</v>
      </c>
      <c r="J194" s="1">
        <v>0</v>
      </c>
      <c r="K194" s="1">
        <v>0</v>
      </c>
      <c r="L194" s="1">
        <v>6283.9799999999896</v>
      </c>
      <c r="M194" s="1">
        <v>1</v>
      </c>
      <c r="N194" s="1">
        <v>0</v>
      </c>
      <c r="O194" s="1">
        <v>0</v>
      </c>
      <c r="P194" s="1">
        <v>0</v>
      </c>
      <c r="Q194" s="1">
        <v>0</v>
      </c>
      <c r="R194" s="1">
        <v>3300.09817369657</v>
      </c>
      <c r="S194" s="1">
        <v>90204.684561341594</v>
      </c>
      <c r="T194" s="59">
        <f>IF(E194="East", IF(C194="Central",('Connecting shares (%)'!$F$3/100*F194+'Connecting shares (%)'!$G$3/100*H194+'Connecting shares (%)'!$H$3/100*J194)/1000000,0),0)</f>
        <v>0</v>
      </c>
      <c r="U194" s="59">
        <f>IF(E194="East", IF(C194="Central",D194*'Connecting shares (%)'!$M$16*(F194+H194+J194)/(F194+H194+J194+L194+N194+P194),0),0)</f>
        <v>0</v>
      </c>
      <c r="V194" s="59">
        <f>IF(E194="East", IF(C194="Decentral",('Connecting shares (%)'!$F$7/100*F194+'Connecting shares (%)'!$G$7/100*H194+'Connecting shares (%)'!$H$7/100*J194)/1000000,0),0)</f>
        <v>0</v>
      </c>
      <c r="W194" s="61">
        <f>IF(E194="East", IF(C194="Decentral",D194*'Connecting shares (%)'!$M$16*(F194+H194+J194)/(F194+H194+J194+L194+N194+P194),0),0)</f>
        <v>0</v>
      </c>
      <c r="X194" s="59">
        <f>IF(E194="East", IF(C194="Central",('Connecting shares (%)'!$F$5/100*L194+'Connecting shares (%)'!$G$5/100*N194+'Connecting shares (%)'!$H$5/100*P194)/1000000,0),0)</f>
        <v>0</v>
      </c>
      <c r="Y194" s="61">
        <f>IF(E194="East", IF(C194="Central",D194*'Connecting shares (%)'!$M$16*(L194+N194+P194)/(F194+H194+J194+L194+N194+P194),0),0)</f>
        <v>0</v>
      </c>
      <c r="Z194" s="1">
        <f>IF(E194="East", IF(C194="Decentral",('Connecting shares (%)'!$F$9/100*L194+'Connecting shares (%)'!$G$9/100*N194+'Connecting shares (%)'!$H$9/100*P194)/1000000,0),0)</f>
        <v>0</v>
      </c>
      <c r="AA194" s="61">
        <f>IF(E194="East", IF(C194="Decentral",D194*'Connecting shares (%)'!$M$16*(L194+N194+P194)/(F194+H194+J194+L194+N194+P194),0),0)</f>
        <v>0</v>
      </c>
      <c r="AB194" s="59">
        <f>IF(E194="West", IF(C194="Central",('Connecting shares (%)'!$F$11/100*F194+'Connecting shares (%)'!$G$11/100*H194+'Connecting shares (%)'!$H$11/100*J194)/1000000,0),0)</f>
        <v>0.39449484000000001</v>
      </c>
      <c r="AC194" s="62">
        <f>IF(E194="west", IF(C194="Central",D194*'Connecting shares (%)'!$M$16*(F194+H194+J194)/(F194+H194+J194+L194+N194+P194),0),0)</f>
        <v>1.7758065460284096</v>
      </c>
      <c r="AD194" s="59">
        <f>IF(E194="West", IF(C194="Decentral",('Connecting shares (%)'!$F$15/100*F194+'Connecting shares (%)'!$G$15/100*H194+'Connecting shares (%)'!$H$15/100*J194)/1000000,0),0)</f>
        <v>0</v>
      </c>
      <c r="AE194" s="61">
        <f>IF(E194="west", IF(C194="Decentral",D194*'Connecting shares (%)'!$M$16*(F194+H194+J194)/(F194+H194+J194+L194+N194+P194),0),0)</f>
        <v>0</v>
      </c>
      <c r="AF194" s="59">
        <f>IF(E194="West", IF(C194="Central",('Connecting shares (%)'!$F$13/100*L194+'Connecting shares (%)'!$G$13/100*N194+'Connecting shares (%)'!$H$13/100*P194)/1000000,0),0)</f>
        <v>6.2839799999999894E-3</v>
      </c>
      <c r="AG194" s="61">
        <f>IF(E194="west", IF(C194="Central",D194*'Connecting shares (%)'!$M$16*(L194+N194+P194)/(F194+H194+J194+L194+N194+P194),0),0)</f>
        <v>2.8287145198430442E-2</v>
      </c>
      <c r="AH194" s="1">
        <f>IF(E194="West", IF(C194="Decentral",('Connecting shares (%)'!$F$17/100*L194+'Connecting shares (%)'!$G$17/100*N194+'Connecting shares (%)'!$H$17/100*P194)/1000000,0),0)</f>
        <v>0</v>
      </c>
      <c r="AI194" s="61">
        <f>IF(E194="west", IF(C194="Decentral",D194*'Connecting shares (%)'!$M$16*(L194+N194+P194)/(F194+H194+J194+L194+N194+P194),0),0)</f>
        <v>0</v>
      </c>
      <c r="AK194" s="1">
        <f t="shared" ref="AK194:AK257" si="24">T194+X194</f>
        <v>0</v>
      </c>
      <c r="AL194" s="1">
        <f t="shared" ref="AL194:AL257" si="25">U194+Y194</f>
        <v>0</v>
      </c>
      <c r="AM194" s="1">
        <f t="shared" ref="AM194:AM257" si="26">V194+Z194</f>
        <v>0</v>
      </c>
      <c r="AN194" s="1">
        <f t="shared" ref="AN194:AN257" si="27">W194+AA194</f>
        <v>0</v>
      </c>
      <c r="AO194" s="1">
        <f t="shared" ref="AO194:AO257" si="28">AF194+AB194</f>
        <v>0.40077881999999998</v>
      </c>
      <c r="AP194" s="1">
        <f t="shared" ref="AP194:AP257" si="29">AG194+AC194</f>
        <v>1.8040936912268399</v>
      </c>
      <c r="AQ194" s="1">
        <f t="shared" ref="AQ194:AQ257" si="30">AH194+AD194</f>
        <v>0</v>
      </c>
      <c r="AR194" s="1">
        <f t="shared" ref="AR194:AR257" si="31">AI194+AE194</f>
        <v>0</v>
      </c>
    </row>
    <row r="195" spans="1:44">
      <c r="A195" s="1">
        <v>194</v>
      </c>
      <c r="B195" s="1" t="s">
        <v>222</v>
      </c>
      <c r="C195" s="1" t="s">
        <v>19</v>
      </c>
      <c r="D195" s="1">
        <v>3.4054972269385003E-2</v>
      </c>
      <c r="E195" s="1" t="s">
        <v>21</v>
      </c>
      <c r="F195" s="1">
        <v>24620.42</v>
      </c>
      <c r="G195" s="1">
        <v>3</v>
      </c>
      <c r="H195" s="1">
        <v>0</v>
      </c>
      <c r="I195" s="1">
        <v>0</v>
      </c>
      <c r="J195" s="1">
        <v>0</v>
      </c>
      <c r="K195" s="1">
        <v>0</v>
      </c>
      <c r="L195" s="1">
        <v>0</v>
      </c>
      <c r="M195" s="1">
        <v>0</v>
      </c>
      <c r="N195" s="1">
        <v>0</v>
      </c>
      <c r="O195" s="1">
        <v>0</v>
      </c>
      <c r="P195" s="1">
        <v>0</v>
      </c>
      <c r="Q195" s="1">
        <v>0</v>
      </c>
      <c r="R195" s="1">
        <v>2712.47134580886</v>
      </c>
      <c r="S195" s="1">
        <v>34054.972269384503</v>
      </c>
      <c r="T195" s="59">
        <f>IF(E195="East", IF(C195="Central",('Connecting shares (%)'!$F$3/100*F195+'Connecting shares (%)'!$G$3/100*H195+'Connecting shares (%)'!$H$3/100*J195)/1000000,0),0)</f>
        <v>0</v>
      </c>
      <c r="U195" s="59">
        <f>IF(E195="East", IF(C195="Central",D195*'Connecting shares (%)'!$M$16*(F195+H195+J195)/(F195+H195+J195+L195+N195+P195),0),0)</f>
        <v>0</v>
      </c>
      <c r="V195" s="59">
        <f>IF(E195="East", IF(C195="Decentral",('Connecting shares (%)'!$F$7/100*F195+'Connecting shares (%)'!$G$7/100*H195+'Connecting shares (%)'!$H$7/100*J195)/1000000,0),0)</f>
        <v>0</v>
      </c>
      <c r="W195" s="61">
        <f>IF(E195="East", IF(C195="Decentral",D195*'Connecting shares (%)'!$M$16*(F195+H195+J195)/(F195+H195+J195+L195+N195+P195),0),0)</f>
        <v>0</v>
      </c>
      <c r="X195" s="59">
        <f>IF(E195="East", IF(C195="Central",('Connecting shares (%)'!$F$5/100*L195+'Connecting shares (%)'!$G$5/100*N195+'Connecting shares (%)'!$H$5/100*P195)/1000000,0),0)</f>
        <v>0</v>
      </c>
      <c r="Y195" s="61">
        <f>IF(E195="East", IF(C195="Central",D195*'Connecting shares (%)'!$M$16*(L195+N195+P195)/(F195+H195+J195+L195+N195+P195),0),0)</f>
        <v>0</v>
      </c>
      <c r="Z195" s="1">
        <f>IF(E195="East", IF(C195="Decentral",('Connecting shares (%)'!$F$9/100*L195+'Connecting shares (%)'!$G$9/100*N195+'Connecting shares (%)'!$H$9/100*P195)/1000000,0),0)</f>
        <v>0</v>
      </c>
      <c r="AA195" s="61">
        <f>IF(E195="East", IF(C195="Decentral",D195*'Connecting shares (%)'!$M$16*(L195+N195+P195)/(F195+H195+J195+L195+N195+P195),0),0)</f>
        <v>0</v>
      </c>
      <c r="AB195" s="59">
        <f>IF(E195="West", IF(C195="Central",('Connecting shares (%)'!$F$11/100*F195+'Connecting shares (%)'!$G$11/100*H195+'Connecting shares (%)'!$H$11/100*J195)/1000000,0),0)</f>
        <v>0</v>
      </c>
      <c r="AC195" s="62">
        <f>IF(E195="west", IF(C195="Central",D195*'Connecting shares (%)'!$M$16*(F195+H195+J195)/(F195+H195+J195+L195+N195+P195),0),0)</f>
        <v>0</v>
      </c>
      <c r="AD195" s="59">
        <f>IF(E195="West", IF(C195="Decentral",('Connecting shares (%)'!$F$15/100*F195+'Connecting shares (%)'!$G$15/100*H195+'Connecting shares (%)'!$H$15/100*J195)/1000000,0),0)</f>
        <v>2.4620419999999997E-2</v>
      </c>
      <c r="AE195" s="61">
        <f>IF(E195="west", IF(C195="Decentral",D195*'Connecting shares (%)'!$M$16*(F195+H195+J195)/(F195+H195+J195+L195+N195+P195),0),0)</f>
        <v>0.68109944538770006</v>
      </c>
      <c r="AF195" s="59">
        <f>IF(E195="West", IF(C195="Central",('Connecting shares (%)'!$F$13/100*L195+'Connecting shares (%)'!$G$13/100*N195+'Connecting shares (%)'!$H$13/100*P195)/1000000,0),0)</f>
        <v>0</v>
      </c>
      <c r="AG195" s="61">
        <f>IF(E195="west", IF(C195="Central",D195*'Connecting shares (%)'!$M$16*(L195+N195+P195)/(F195+H195+J195+L195+N195+P195),0),0)</f>
        <v>0</v>
      </c>
      <c r="AH195" s="1">
        <f>IF(E195="West", IF(C195="Decentral",('Connecting shares (%)'!$F$17/100*L195+'Connecting shares (%)'!$G$17/100*N195+'Connecting shares (%)'!$H$17/100*P195)/1000000,0),0)</f>
        <v>0</v>
      </c>
      <c r="AI195" s="61">
        <f>IF(E195="west", IF(C195="Decentral",D195*'Connecting shares (%)'!$M$16*(L195+N195+P195)/(F195+H195+J195+L195+N195+P195),0),0)</f>
        <v>0</v>
      </c>
      <c r="AK195" s="1">
        <f t="shared" si="24"/>
        <v>0</v>
      </c>
      <c r="AL195" s="1">
        <f t="shared" si="25"/>
        <v>0</v>
      </c>
      <c r="AM195" s="1">
        <f t="shared" si="26"/>
        <v>0</v>
      </c>
      <c r="AN195" s="1">
        <f t="shared" si="27"/>
        <v>0</v>
      </c>
      <c r="AO195" s="1">
        <f t="shared" si="28"/>
        <v>0</v>
      </c>
      <c r="AP195" s="1">
        <f t="shared" si="29"/>
        <v>0</v>
      </c>
      <c r="AQ195" s="1">
        <f t="shared" si="30"/>
        <v>2.4620419999999997E-2</v>
      </c>
      <c r="AR195" s="1">
        <f t="shared" si="31"/>
        <v>0.68109944538770006</v>
      </c>
    </row>
    <row r="196" spans="1:44">
      <c r="A196" s="1">
        <v>195</v>
      </c>
      <c r="B196" s="1" t="s">
        <v>419</v>
      </c>
      <c r="C196" s="1" t="s">
        <v>20</v>
      </c>
      <c r="D196" s="1">
        <v>8.4088909054852001E-2</v>
      </c>
      <c r="E196" s="1" t="s">
        <v>21</v>
      </c>
      <c r="F196" s="1">
        <v>57608.849999999897</v>
      </c>
      <c r="G196" s="1">
        <v>4</v>
      </c>
      <c r="H196" s="1">
        <v>0</v>
      </c>
      <c r="I196" s="1">
        <v>0</v>
      </c>
      <c r="J196" s="1">
        <v>0</v>
      </c>
      <c r="K196" s="1">
        <v>0</v>
      </c>
      <c r="L196" s="1">
        <v>0</v>
      </c>
      <c r="M196" s="1">
        <v>0</v>
      </c>
      <c r="N196" s="1">
        <v>0</v>
      </c>
      <c r="O196" s="1">
        <v>0</v>
      </c>
      <c r="P196" s="1">
        <v>0</v>
      </c>
      <c r="Q196" s="1">
        <v>0</v>
      </c>
      <c r="R196" s="1">
        <v>4155.8392407843803</v>
      </c>
      <c r="S196" s="1">
        <v>84088.909054851596</v>
      </c>
      <c r="T196" s="59">
        <f>IF(E196="East", IF(C196="Central",('Connecting shares (%)'!$F$3/100*F196+'Connecting shares (%)'!$G$3/100*H196+'Connecting shares (%)'!$H$3/100*J196)/1000000,0),0)</f>
        <v>0</v>
      </c>
      <c r="U196" s="59">
        <f>IF(E196="East", IF(C196="Central",D196*'Connecting shares (%)'!$M$16*(F196+H196+J196)/(F196+H196+J196+L196+N196+P196),0),0)</f>
        <v>0</v>
      </c>
      <c r="V196" s="59">
        <f>IF(E196="East", IF(C196="Decentral",('Connecting shares (%)'!$F$7/100*F196+'Connecting shares (%)'!$G$7/100*H196+'Connecting shares (%)'!$H$7/100*J196)/1000000,0),0)</f>
        <v>0</v>
      </c>
      <c r="W196" s="61">
        <f>IF(E196="East", IF(C196="Decentral",D196*'Connecting shares (%)'!$M$16*(F196+H196+J196)/(F196+H196+J196+L196+N196+P196),0),0)</f>
        <v>0</v>
      </c>
      <c r="X196" s="59">
        <f>IF(E196="East", IF(C196="Central",('Connecting shares (%)'!$F$5/100*L196+'Connecting shares (%)'!$G$5/100*N196+'Connecting shares (%)'!$H$5/100*P196)/1000000,0),0)</f>
        <v>0</v>
      </c>
      <c r="Y196" s="61">
        <f>IF(E196="East", IF(C196="Central",D196*'Connecting shares (%)'!$M$16*(L196+N196+P196)/(F196+H196+J196+L196+N196+P196),0),0)</f>
        <v>0</v>
      </c>
      <c r="Z196" s="1">
        <f>IF(E196="East", IF(C196="Decentral",('Connecting shares (%)'!$F$9/100*L196+'Connecting shares (%)'!$G$9/100*N196+'Connecting shares (%)'!$H$9/100*P196)/1000000,0),0)</f>
        <v>0</v>
      </c>
      <c r="AA196" s="61">
        <f>IF(E196="East", IF(C196="Decentral",D196*'Connecting shares (%)'!$M$16*(L196+N196+P196)/(F196+H196+J196+L196+N196+P196),0),0)</f>
        <v>0</v>
      </c>
      <c r="AB196" s="59">
        <f>IF(E196="West", IF(C196="Central",('Connecting shares (%)'!$F$11/100*F196+'Connecting shares (%)'!$G$11/100*H196+'Connecting shares (%)'!$H$11/100*J196)/1000000,0),0)</f>
        <v>5.7608849999999899E-2</v>
      </c>
      <c r="AC196" s="62">
        <f>IF(E196="west", IF(C196="Central",D196*'Connecting shares (%)'!$M$16*(F196+H196+J196)/(F196+H196+J196+L196+N196+P196),0),0)</f>
        <v>1.68177818109704</v>
      </c>
      <c r="AD196" s="59">
        <f>IF(E196="West", IF(C196="Decentral",('Connecting shares (%)'!$F$15/100*F196+'Connecting shares (%)'!$G$15/100*H196+'Connecting shares (%)'!$H$15/100*J196)/1000000,0),0)</f>
        <v>0</v>
      </c>
      <c r="AE196" s="61">
        <f>IF(E196="west", IF(C196="Decentral",D196*'Connecting shares (%)'!$M$16*(F196+H196+J196)/(F196+H196+J196+L196+N196+P196),0),0)</f>
        <v>0</v>
      </c>
      <c r="AF196" s="59">
        <f>IF(E196="West", IF(C196="Central",('Connecting shares (%)'!$F$13/100*L196+'Connecting shares (%)'!$G$13/100*N196+'Connecting shares (%)'!$H$13/100*P196)/1000000,0),0)</f>
        <v>0</v>
      </c>
      <c r="AG196" s="61">
        <f>IF(E196="west", IF(C196="Central",D196*'Connecting shares (%)'!$M$16*(L196+N196+P196)/(F196+H196+J196+L196+N196+P196),0),0)</f>
        <v>0</v>
      </c>
      <c r="AH196" s="1">
        <f>IF(E196="West", IF(C196="Decentral",('Connecting shares (%)'!$F$17/100*L196+'Connecting shares (%)'!$G$17/100*N196+'Connecting shares (%)'!$H$17/100*P196)/1000000,0),0)</f>
        <v>0</v>
      </c>
      <c r="AI196" s="61">
        <f>IF(E196="west", IF(C196="Decentral",D196*'Connecting shares (%)'!$M$16*(L196+N196+P196)/(F196+H196+J196+L196+N196+P196),0),0)</f>
        <v>0</v>
      </c>
      <c r="AK196" s="1">
        <f t="shared" si="24"/>
        <v>0</v>
      </c>
      <c r="AL196" s="1">
        <f t="shared" si="25"/>
        <v>0</v>
      </c>
      <c r="AM196" s="1">
        <f t="shared" si="26"/>
        <v>0</v>
      </c>
      <c r="AN196" s="1">
        <f t="shared" si="27"/>
        <v>0</v>
      </c>
      <c r="AO196" s="1">
        <f t="shared" si="28"/>
        <v>5.7608849999999899E-2</v>
      </c>
      <c r="AP196" s="1">
        <f t="shared" si="29"/>
        <v>1.68177818109704</v>
      </c>
      <c r="AQ196" s="1">
        <f t="shared" si="30"/>
        <v>0</v>
      </c>
      <c r="AR196" s="1">
        <f t="shared" si="31"/>
        <v>0</v>
      </c>
    </row>
    <row r="197" spans="1:44">
      <c r="A197" s="1">
        <v>196</v>
      </c>
      <c r="B197" s="1" t="s">
        <v>398</v>
      </c>
      <c r="C197" s="1" t="s">
        <v>19</v>
      </c>
      <c r="D197" s="1">
        <v>9.7196455306945997E-2</v>
      </c>
      <c r="E197" s="1" t="s">
        <v>21</v>
      </c>
      <c r="F197" s="1">
        <v>115781.81</v>
      </c>
      <c r="G197" s="1">
        <v>7</v>
      </c>
      <c r="H197" s="1">
        <v>0</v>
      </c>
      <c r="I197" s="1">
        <v>0</v>
      </c>
      <c r="J197" s="1">
        <v>0</v>
      </c>
      <c r="K197" s="1">
        <v>0</v>
      </c>
      <c r="L197" s="1">
        <v>0</v>
      </c>
      <c r="M197" s="1">
        <v>0</v>
      </c>
      <c r="N197" s="1">
        <v>0</v>
      </c>
      <c r="O197" s="1">
        <v>0</v>
      </c>
      <c r="P197" s="1">
        <v>0</v>
      </c>
      <c r="Q197" s="1">
        <v>0</v>
      </c>
      <c r="R197" s="1">
        <v>4881.68043206333</v>
      </c>
      <c r="S197" s="1">
        <v>97196.4553069463</v>
      </c>
      <c r="T197" s="59">
        <f>IF(E197="East", IF(C197="Central",('Connecting shares (%)'!$F$3/100*F197+'Connecting shares (%)'!$G$3/100*H197+'Connecting shares (%)'!$H$3/100*J197)/1000000,0),0)</f>
        <v>0</v>
      </c>
      <c r="U197" s="59">
        <f>IF(E197="East", IF(C197="Central",D197*'Connecting shares (%)'!$M$16*(F197+H197+J197)/(F197+H197+J197+L197+N197+P197),0),0)</f>
        <v>0</v>
      </c>
      <c r="V197" s="59">
        <f>IF(E197="East", IF(C197="Decentral",('Connecting shares (%)'!$F$7/100*F197+'Connecting shares (%)'!$G$7/100*H197+'Connecting shares (%)'!$H$7/100*J197)/1000000,0),0)</f>
        <v>0</v>
      </c>
      <c r="W197" s="61">
        <f>IF(E197="East", IF(C197="Decentral",D197*'Connecting shares (%)'!$M$16*(F197+H197+J197)/(F197+H197+J197+L197+N197+P197),0),0)</f>
        <v>0</v>
      </c>
      <c r="X197" s="59">
        <f>IF(E197="East", IF(C197="Central",('Connecting shares (%)'!$F$5/100*L197+'Connecting shares (%)'!$G$5/100*N197+'Connecting shares (%)'!$H$5/100*P197)/1000000,0),0)</f>
        <v>0</v>
      </c>
      <c r="Y197" s="61">
        <f>IF(E197="East", IF(C197="Central",D197*'Connecting shares (%)'!$M$16*(L197+N197+P197)/(F197+H197+J197+L197+N197+P197),0),0)</f>
        <v>0</v>
      </c>
      <c r="Z197" s="1">
        <f>IF(E197="East", IF(C197="Decentral",('Connecting shares (%)'!$F$9/100*L197+'Connecting shares (%)'!$G$9/100*N197+'Connecting shares (%)'!$H$9/100*P197)/1000000,0),0)</f>
        <v>0</v>
      </c>
      <c r="AA197" s="61">
        <f>IF(E197="East", IF(C197="Decentral",D197*'Connecting shares (%)'!$M$16*(L197+N197+P197)/(F197+H197+J197+L197+N197+P197),0),0)</f>
        <v>0</v>
      </c>
      <c r="AB197" s="59">
        <f>IF(E197="West", IF(C197="Central",('Connecting shares (%)'!$F$11/100*F197+'Connecting shares (%)'!$G$11/100*H197+'Connecting shares (%)'!$H$11/100*J197)/1000000,0),0)</f>
        <v>0</v>
      </c>
      <c r="AC197" s="62">
        <f>IF(E197="west", IF(C197="Central",D197*'Connecting shares (%)'!$M$16*(F197+H197+J197)/(F197+H197+J197+L197+N197+P197),0),0)</f>
        <v>0</v>
      </c>
      <c r="AD197" s="59">
        <f>IF(E197="West", IF(C197="Decentral",('Connecting shares (%)'!$F$15/100*F197+'Connecting shares (%)'!$G$15/100*H197+'Connecting shares (%)'!$H$15/100*J197)/1000000,0),0)</f>
        <v>0.11578181</v>
      </c>
      <c r="AE197" s="61">
        <f>IF(E197="west", IF(C197="Decentral",D197*'Connecting shares (%)'!$M$16*(F197+H197+J197)/(F197+H197+J197+L197+N197+P197),0),0)</f>
        <v>1.9439291061389199</v>
      </c>
      <c r="AF197" s="59">
        <f>IF(E197="West", IF(C197="Central",('Connecting shares (%)'!$F$13/100*L197+'Connecting shares (%)'!$G$13/100*N197+'Connecting shares (%)'!$H$13/100*P197)/1000000,0),0)</f>
        <v>0</v>
      </c>
      <c r="AG197" s="61">
        <f>IF(E197="west", IF(C197="Central",D197*'Connecting shares (%)'!$M$16*(L197+N197+P197)/(F197+H197+J197+L197+N197+P197),0),0)</f>
        <v>0</v>
      </c>
      <c r="AH197" s="1">
        <f>IF(E197="West", IF(C197="Decentral",('Connecting shares (%)'!$F$17/100*L197+'Connecting shares (%)'!$G$17/100*N197+'Connecting shares (%)'!$H$17/100*P197)/1000000,0),0)</f>
        <v>0</v>
      </c>
      <c r="AI197" s="61">
        <f>IF(E197="west", IF(C197="Decentral",D197*'Connecting shares (%)'!$M$16*(L197+N197+P197)/(F197+H197+J197+L197+N197+P197),0),0)</f>
        <v>0</v>
      </c>
      <c r="AK197" s="1">
        <f t="shared" si="24"/>
        <v>0</v>
      </c>
      <c r="AL197" s="1">
        <f t="shared" si="25"/>
        <v>0</v>
      </c>
      <c r="AM197" s="1">
        <f t="shared" si="26"/>
        <v>0</v>
      </c>
      <c r="AN197" s="1">
        <f t="shared" si="27"/>
        <v>0</v>
      </c>
      <c r="AO197" s="1">
        <f t="shared" si="28"/>
        <v>0</v>
      </c>
      <c r="AP197" s="1">
        <f t="shared" si="29"/>
        <v>0</v>
      </c>
      <c r="AQ197" s="1">
        <f t="shared" si="30"/>
        <v>0.11578181</v>
      </c>
      <c r="AR197" s="1">
        <f t="shared" si="31"/>
        <v>1.9439291061389199</v>
      </c>
    </row>
    <row r="198" spans="1:44">
      <c r="A198" s="1">
        <v>197</v>
      </c>
      <c r="B198" s="1" t="s">
        <v>524</v>
      </c>
      <c r="C198" s="1" t="s">
        <v>19</v>
      </c>
      <c r="D198" s="1">
        <v>0.121909835860584</v>
      </c>
      <c r="E198" s="1" t="s">
        <v>21</v>
      </c>
      <c r="F198" s="1">
        <v>135763.14000000001</v>
      </c>
      <c r="G198" s="1">
        <v>8</v>
      </c>
      <c r="H198" s="1">
        <v>0</v>
      </c>
      <c r="I198" s="1">
        <v>0</v>
      </c>
      <c r="J198" s="1">
        <v>0</v>
      </c>
      <c r="K198" s="1">
        <v>0</v>
      </c>
      <c r="L198" s="1">
        <v>53879.82</v>
      </c>
      <c r="M198" s="1">
        <v>15</v>
      </c>
      <c r="N198" s="1">
        <v>0</v>
      </c>
      <c r="O198" s="1">
        <v>0</v>
      </c>
      <c r="P198" s="1">
        <v>0</v>
      </c>
      <c r="Q198" s="1">
        <v>0</v>
      </c>
      <c r="R198" s="1">
        <v>6656.9399517190996</v>
      </c>
      <c r="S198" s="1">
        <v>121909.835860583</v>
      </c>
      <c r="T198" s="59">
        <f>IF(E198="East", IF(C198="Central",('Connecting shares (%)'!$F$3/100*F198+'Connecting shares (%)'!$G$3/100*H198+'Connecting shares (%)'!$H$3/100*J198)/1000000,0),0)</f>
        <v>0</v>
      </c>
      <c r="U198" s="59">
        <f>IF(E198="East", IF(C198="Central",D198*'Connecting shares (%)'!$M$16*(F198+H198+J198)/(F198+H198+J198+L198+N198+P198),0),0)</f>
        <v>0</v>
      </c>
      <c r="V198" s="59">
        <f>IF(E198="East", IF(C198="Decentral",('Connecting shares (%)'!$F$7/100*F198+'Connecting shares (%)'!$G$7/100*H198+'Connecting shares (%)'!$H$7/100*J198)/1000000,0),0)</f>
        <v>0</v>
      </c>
      <c r="W198" s="61">
        <f>IF(E198="East", IF(C198="Decentral",D198*'Connecting shares (%)'!$M$16*(F198+H198+J198)/(F198+H198+J198+L198+N198+P198),0),0)</f>
        <v>0</v>
      </c>
      <c r="X198" s="59">
        <f>IF(E198="East", IF(C198="Central",('Connecting shares (%)'!$F$5/100*L198+'Connecting shares (%)'!$G$5/100*N198+'Connecting shares (%)'!$H$5/100*P198)/1000000,0),0)</f>
        <v>0</v>
      </c>
      <c r="Y198" s="61">
        <f>IF(E198="East", IF(C198="Central",D198*'Connecting shares (%)'!$M$16*(L198+N198+P198)/(F198+H198+J198+L198+N198+P198),0),0)</f>
        <v>0</v>
      </c>
      <c r="Z198" s="1">
        <f>IF(E198="East", IF(C198="Decentral",('Connecting shares (%)'!$F$9/100*L198+'Connecting shares (%)'!$G$9/100*N198+'Connecting shares (%)'!$H$9/100*P198)/1000000,0),0)</f>
        <v>0</v>
      </c>
      <c r="AA198" s="61">
        <f>IF(E198="East", IF(C198="Decentral",D198*'Connecting shares (%)'!$M$16*(L198+N198+P198)/(F198+H198+J198+L198+N198+P198),0),0)</f>
        <v>0</v>
      </c>
      <c r="AB198" s="59">
        <f>IF(E198="West", IF(C198="Central",('Connecting shares (%)'!$F$11/100*F198+'Connecting shares (%)'!$G$11/100*H198+'Connecting shares (%)'!$H$11/100*J198)/1000000,0),0)</f>
        <v>0</v>
      </c>
      <c r="AC198" s="62">
        <f>IF(E198="west", IF(C198="Central",D198*'Connecting shares (%)'!$M$16*(F198+H198+J198)/(F198+H198+J198+L198+N198+P198),0),0)</f>
        <v>0</v>
      </c>
      <c r="AD198" s="59">
        <f>IF(E198="West", IF(C198="Decentral",('Connecting shares (%)'!$F$15/100*F198+'Connecting shares (%)'!$G$15/100*H198+'Connecting shares (%)'!$H$15/100*J198)/1000000,0),0)</f>
        <v>0.13576314</v>
      </c>
      <c r="AE198" s="61">
        <f>IF(E198="west", IF(C198="Decentral",D198*'Connecting shares (%)'!$M$16*(F198+H198+J198)/(F198+H198+J198+L198+N198+P198),0),0)</f>
        <v>1.7454760370031648</v>
      </c>
      <c r="AF198" s="59">
        <f>IF(E198="West", IF(C198="Central",('Connecting shares (%)'!$F$13/100*L198+'Connecting shares (%)'!$G$13/100*N198+'Connecting shares (%)'!$H$13/100*P198)/1000000,0),0)</f>
        <v>0</v>
      </c>
      <c r="AG198" s="61">
        <f>IF(E198="west", IF(C198="Central",D198*'Connecting shares (%)'!$M$16*(L198+N198+P198)/(F198+H198+J198+L198+N198+P198),0),0)</f>
        <v>0</v>
      </c>
      <c r="AH198" s="1">
        <f>IF(E198="West", IF(C198="Decentral",('Connecting shares (%)'!$F$17/100*L198+'Connecting shares (%)'!$G$17/100*N198+'Connecting shares (%)'!$H$17/100*P198)/1000000,0),0)</f>
        <v>5.3879820000000002E-2</v>
      </c>
      <c r="AI198" s="61">
        <f>IF(E198="west", IF(C198="Decentral",D198*'Connecting shares (%)'!$M$16*(L198+N198+P198)/(F198+H198+J198+L198+N198+P198),0),0)</f>
        <v>0.69272068020851496</v>
      </c>
      <c r="AK198" s="1">
        <f t="shared" si="24"/>
        <v>0</v>
      </c>
      <c r="AL198" s="1">
        <f t="shared" si="25"/>
        <v>0</v>
      </c>
      <c r="AM198" s="1">
        <f t="shared" si="26"/>
        <v>0</v>
      </c>
      <c r="AN198" s="1">
        <f t="shared" si="27"/>
        <v>0</v>
      </c>
      <c r="AO198" s="1">
        <f t="shared" si="28"/>
        <v>0</v>
      </c>
      <c r="AP198" s="1">
        <f t="shared" si="29"/>
        <v>0</v>
      </c>
      <c r="AQ198" s="1">
        <f t="shared" si="30"/>
        <v>0.18964296</v>
      </c>
      <c r="AR198" s="1">
        <f t="shared" si="31"/>
        <v>2.4381967172116799</v>
      </c>
    </row>
    <row r="199" spans="1:44">
      <c r="A199" s="1">
        <v>198</v>
      </c>
      <c r="B199" s="1" t="s">
        <v>148</v>
      </c>
      <c r="C199" s="1" t="s">
        <v>19</v>
      </c>
      <c r="D199" s="1">
        <v>5.0817212117495E-2</v>
      </c>
      <c r="E199" s="1" t="s">
        <v>22</v>
      </c>
      <c r="F199" s="1">
        <v>14101.09</v>
      </c>
      <c r="G199" s="1">
        <v>1</v>
      </c>
      <c r="H199" s="1">
        <v>0</v>
      </c>
      <c r="I199" s="1">
        <v>0</v>
      </c>
      <c r="J199" s="1">
        <v>0</v>
      </c>
      <c r="K199" s="1">
        <v>0</v>
      </c>
      <c r="L199" s="1">
        <v>0</v>
      </c>
      <c r="M199" s="1">
        <v>0</v>
      </c>
      <c r="N199" s="1">
        <v>0</v>
      </c>
      <c r="O199" s="1">
        <v>0</v>
      </c>
      <c r="P199" s="1">
        <v>0</v>
      </c>
      <c r="Q199" s="1">
        <v>0</v>
      </c>
      <c r="R199" s="1">
        <v>4334.1709020452599</v>
      </c>
      <c r="S199" s="1">
        <v>50817.212117495401</v>
      </c>
      <c r="T199" s="59">
        <f>IF(E199="East", IF(C199="Central",('Connecting shares (%)'!$F$3/100*F199+'Connecting shares (%)'!$G$3/100*H199+'Connecting shares (%)'!$H$3/100*J199)/1000000,0),0)</f>
        <v>0</v>
      </c>
      <c r="U199" s="59">
        <f>IF(E199="East", IF(C199="Central",D199*'Connecting shares (%)'!$M$16*(F199+H199+J199)/(F199+H199+J199+L199+N199+P199),0),0)</f>
        <v>0</v>
      </c>
      <c r="V199" s="59">
        <f>IF(E199="East", IF(C199="Decentral",('Connecting shares (%)'!$F$7/100*F199+'Connecting shares (%)'!$G$7/100*H199+'Connecting shares (%)'!$H$7/100*J199)/1000000,0),0)</f>
        <v>1.410109E-2</v>
      </c>
      <c r="W199" s="61">
        <f>IF(E199="East", IF(C199="Decentral",D199*'Connecting shares (%)'!$M$16*(F199+H199+J199)/(F199+H199+J199+L199+N199+P199),0),0)</f>
        <v>1.0163442423499001</v>
      </c>
      <c r="X199" s="59">
        <f>IF(E199="East", IF(C199="Central",('Connecting shares (%)'!$F$5/100*L199+'Connecting shares (%)'!$G$5/100*N199+'Connecting shares (%)'!$H$5/100*P199)/1000000,0),0)</f>
        <v>0</v>
      </c>
      <c r="Y199" s="61">
        <f>IF(E199="East", IF(C199="Central",D199*'Connecting shares (%)'!$M$16*(L199+N199+P199)/(F199+H199+J199+L199+N199+P199),0),0)</f>
        <v>0</v>
      </c>
      <c r="Z199" s="1">
        <f>IF(E199="East", IF(C199="Decentral",('Connecting shares (%)'!$F$9/100*L199+'Connecting shares (%)'!$G$9/100*N199+'Connecting shares (%)'!$H$9/100*P199)/1000000,0),0)</f>
        <v>0</v>
      </c>
      <c r="AA199" s="61">
        <f>IF(E199="East", IF(C199="Decentral",D199*'Connecting shares (%)'!$M$16*(L199+N199+P199)/(F199+H199+J199+L199+N199+P199),0),0)</f>
        <v>0</v>
      </c>
      <c r="AB199" s="59">
        <f>IF(E199="West", IF(C199="Central",('Connecting shares (%)'!$F$11/100*F199+'Connecting shares (%)'!$G$11/100*H199+'Connecting shares (%)'!$H$11/100*J199)/1000000,0),0)</f>
        <v>0</v>
      </c>
      <c r="AC199" s="62">
        <f>IF(E199="west", IF(C199="Central",D199*'Connecting shares (%)'!$M$16*(F199+H199+J199)/(F199+H199+J199+L199+N199+P199),0),0)</f>
        <v>0</v>
      </c>
      <c r="AD199" s="59">
        <f>IF(E199="West", IF(C199="Decentral",('Connecting shares (%)'!$F$15/100*F199+'Connecting shares (%)'!$G$15/100*H199+'Connecting shares (%)'!$H$15/100*J199)/1000000,0),0)</f>
        <v>0</v>
      </c>
      <c r="AE199" s="61">
        <f>IF(E199="west", IF(C199="Decentral",D199*'Connecting shares (%)'!$M$16*(F199+H199+J199)/(F199+H199+J199+L199+N199+P199),0),0)</f>
        <v>0</v>
      </c>
      <c r="AF199" s="59">
        <f>IF(E199="West", IF(C199="Central",('Connecting shares (%)'!$F$13/100*L199+'Connecting shares (%)'!$G$13/100*N199+'Connecting shares (%)'!$H$13/100*P199)/1000000,0),0)</f>
        <v>0</v>
      </c>
      <c r="AG199" s="61">
        <f>IF(E199="west", IF(C199="Central",D199*'Connecting shares (%)'!$M$16*(L199+N199+P199)/(F199+H199+J199+L199+N199+P199),0),0)</f>
        <v>0</v>
      </c>
      <c r="AH199" s="1">
        <f>IF(E199="West", IF(C199="Decentral",('Connecting shares (%)'!$F$17/100*L199+'Connecting shares (%)'!$G$17/100*N199+'Connecting shares (%)'!$H$17/100*P199)/1000000,0),0)</f>
        <v>0</v>
      </c>
      <c r="AI199" s="61">
        <f>IF(E199="west", IF(C199="Decentral",D199*'Connecting shares (%)'!$M$16*(L199+N199+P199)/(F199+H199+J199+L199+N199+P199),0),0)</f>
        <v>0</v>
      </c>
      <c r="AK199" s="1">
        <f t="shared" si="24"/>
        <v>0</v>
      </c>
      <c r="AL199" s="1">
        <f t="shared" si="25"/>
        <v>0</v>
      </c>
      <c r="AM199" s="1">
        <f t="shared" si="26"/>
        <v>1.410109E-2</v>
      </c>
      <c r="AN199" s="1">
        <f t="shared" si="27"/>
        <v>1.0163442423499001</v>
      </c>
      <c r="AO199" s="1">
        <f t="shared" si="28"/>
        <v>0</v>
      </c>
      <c r="AP199" s="1">
        <f t="shared" si="29"/>
        <v>0</v>
      </c>
      <c r="AQ199" s="1">
        <f t="shared" si="30"/>
        <v>0</v>
      </c>
      <c r="AR199" s="1">
        <f t="shared" si="31"/>
        <v>0</v>
      </c>
    </row>
    <row r="200" spans="1:44">
      <c r="A200" s="1">
        <v>199</v>
      </c>
      <c r="B200" s="1" t="s">
        <v>412</v>
      </c>
      <c r="C200" s="1" t="s">
        <v>19</v>
      </c>
      <c r="D200" s="1">
        <v>0.492936496828976</v>
      </c>
      <c r="E200" s="1" t="s">
        <v>21</v>
      </c>
      <c r="F200" s="1">
        <v>605822.31999999902</v>
      </c>
      <c r="G200" s="1">
        <v>38</v>
      </c>
      <c r="H200" s="1">
        <v>0</v>
      </c>
      <c r="I200" s="1">
        <v>0</v>
      </c>
      <c r="J200" s="1">
        <v>0</v>
      </c>
      <c r="K200" s="1">
        <v>0</v>
      </c>
      <c r="L200" s="1">
        <v>0</v>
      </c>
      <c r="M200" s="1">
        <v>0</v>
      </c>
      <c r="N200" s="1">
        <v>0</v>
      </c>
      <c r="O200" s="1">
        <v>0</v>
      </c>
      <c r="P200" s="1">
        <v>0</v>
      </c>
      <c r="Q200" s="1">
        <v>0</v>
      </c>
      <c r="R200" s="1">
        <v>9577.0476047525299</v>
      </c>
      <c r="S200" s="1">
        <v>492936.49682897498</v>
      </c>
      <c r="T200" s="59">
        <f>IF(E200="East", IF(C200="Central",('Connecting shares (%)'!$F$3/100*F200+'Connecting shares (%)'!$G$3/100*H200+'Connecting shares (%)'!$H$3/100*J200)/1000000,0),0)</f>
        <v>0</v>
      </c>
      <c r="U200" s="59">
        <f>IF(E200="East", IF(C200="Central",D200*'Connecting shares (%)'!$M$16*(F200+H200+J200)/(F200+H200+J200+L200+N200+P200),0),0)</f>
        <v>0</v>
      </c>
      <c r="V200" s="59">
        <f>IF(E200="East", IF(C200="Decentral",('Connecting shares (%)'!$F$7/100*F200+'Connecting shares (%)'!$G$7/100*H200+'Connecting shares (%)'!$H$7/100*J200)/1000000,0),0)</f>
        <v>0</v>
      </c>
      <c r="W200" s="61">
        <f>IF(E200="East", IF(C200="Decentral",D200*'Connecting shares (%)'!$M$16*(F200+H200+J200)/(F200+H200+J200+L200+N200+P200),0),0)</f>
        <v>0</v>
      </c>
      <c r="X200" s="59">
        <f>IF(E200="East", IF(C200="Central",('Connecting shares (%)'!$F$5/100*L200+'Connecting shares (%)'!$G$5/100*N200+'Connecting shares (%)'!$H$5/100*P200)/1000000,0),0)</f>
        <v>0</v>
      </c>
      <c r="Y200" s="61">
        <f>IF(E200="East", IF(C200="Central",D200*'Connecting shares (%)'!$M$16*(L200+N200+P200)/(F200+H200+J200+L200+N200+P200),0),0)</f>
        <v>0</v>
      </c>
      <c r="Z200" s="1">
        <f>IF(E200="East", IF(C200="Decentral",('Connecting shares (%)'!$F$9/100*L200+'Connecting shares (%)'!$G$9/100*N200+'Connecting shares (%)'!$H$9/100*P200)/1000000,0),0)</f>
        <v>0</v>
      </c>
      <c r="AA200" s="61">
        <f>IF(E200="East", IF(C200="Decentral",D200*'Connecting shares (%)'!$M$16*(L200+N200+P200)/(F200+H200+J200+L200+N200+P200),0),0)</f>
        <v>0</v>
      </c>
      <c r="AB200" s="59">
        <f>IF(E200="West", IF(C200="Central",('Connecting shares (%)'!$F$11/100*F200+'Connecting shares (%)'!$G$11/100*H200+'Connecting shares (%)'!$H$11/100*J200)/1000000,0),0)</f>
        <v>0</v>
      </c>
      <c r="AC200" s="62">
        <f>IF(E200="west", IF(C200="Central",D200*'Connecting shares (%)'!$M$16*(F200+H200+J200)/(F200+H200+J200+L200+N200+P200),0),0)</f>
        <v>0</v>
      </c>
      <c r="AD200" s="59">
        <f>IF(E200="West", IF(C200="Decentral",('Connecting shares (%)'!$F$15/100*F200+'Connecting shares (%)'!$G$15/100*H200+'Connecting shares (%)'!$H$15/100*J200)/1000000,0),0)</f>
        <v>0.60582231999999903</v>
      </c>
      <c r="AE200" s="61">
        <f>IF(E200="west", IF(C200="Decentral",D200*'Connecting shares (%)'!$M$16*(F200+H200+J200)/(F200+H200+J200+L200+N200+P200),0),0)</f>
        <v>9.85872993657952</v>
      </c>
      <c r="AF200" s="59">
        <f>IF(E200="West", IF(C200="Central",('Connecting shares (%)'!$F$13/100*L200+'Connecting shares (%)'!$G$13/100*N200+'Connecting shares (%)'!$H$13/100*P200)/1000000,0),0)</f>
        <v>0</v>
      </c>
      <c r="AG200" s="61">
        <f>IF(E200="west", IF(C200="Central",D200*'Connecting shares (%)'!$M$16*(L200+N200+P200)/(F200+H200+J200+L200+N200+P200),0),0)</f>
        <v>0</v>
      </c>
      <c r="AH200" s="1">
        <f>IF(E200="West", IF(C200="Decentral",('Connecting shares (%)'!$F$17/100*L200+'Connecting shares (%)'!$G$17/100*N200+'Connecting shares (%)'!$H$17/100*P200)/1000000,0),0)</f>
        <v>0</v>
      </c>
      <c r="AI200" s="61">
        <f>IF(E200="west", IF(C200="Decentral",D200*'Connecting shares (%)'!$M$16*(L200+N200+P200)/(F200+H200+J200+L200+N200+P200),0),0)</f>
        <v>0</v>
      </c>
      <c r="AK200" s="1">
        <f t="shared" si="24"/>
        <v>0</v>
      </c>
      <c r="AL200" s="1">
        <f t="shared" si="25"/>
        <v>0</v>
      </c>
      <c r="AM200" s="1">
        <f t="shared" si="26"/>
        <v>0</v>
      </c>
      <c r="AN200" s="1">
        <f t="shared" si="27"/>
        <v>0</v>
      </c>
      <c r="AO200" s="1">
        <f t="shared" si="28"/>
        <v>0</v>
      </c>
      <c r="AP200" s="1">
        <f t="shared" si="29"/>
        <v>0</v>
      </c>
      <c r="AQ200" s="1">
        <f t="shared" si="30"/>
        <v>0.60582231999999903</v>
      </c>
      <c r="AR200" s="1">
        <f t="shared" si="31"/>
        <v>9.85872993657952</v>
      </c>
    </row>
    <row r="201" spans="1:44">
      <c r="A201" s="1">
        <v>200</v>
      </c>
      <c r="B201" s="1" t="s">
        <v>218</v>
      </c>
      <c r="C201" s="1" t="s">
        <v>19</v>
      </c>
      <c r="D201" s="1">
        <v>0.58479066560734805</v>
      </c>
      <c r="E201" s="1" t="s">
        <v>21</v>
      </c>
      <c r="F201" s="1">
        <v>1501952.88</v>
      </c>
      <c r="G201" s="1">
        <v>86</v>
      </c>
      <c r="H201" s="1">
        <v>0</v>
      </c>
      <c r="I201" s="1">
        <v>0</v>
      </c>
      <c r="J201" s="1">
        <v>0</v>
      </c>
      <c r="K201" s="1">
        <v>0</v>
      </c>
      <c r="L201" s="1">
        <v>13375.059999999899</v>
      </c>
      <c r="M201" s="1">
        <v>1</v>
      </c>
      <c r="N201" s="1">
        <v>0</v>
      </c>
      <c r="O201" s="1">
        <v>0</v>
      </c>
      <c r="P201" s="1">
        <v>0</v>
      </c>
      <c r="Q201" s="1">
        <v>0</v>
      </c>
      <c r="R201" s="1">
        <v>9140.91964948225</v>
      </c>
      <c r="S201" s="1">
        <v>584790.66560734704</v>
      </c>
      <c r="T201" s="59">
        <f>IF(E201="East", IF(C201="Central",('Connecting shares (%)'!$F$3/100*F201+'Connecting shares (%)'!$G$3/100*H201+'Connecting shares (%)'!$H$3/100*J201)/1000000,0),0)</f>
        <v>0</v>
      </c>
      <c r="U201" s="59">
        <f>IF(E201="East", IF(C201="Central",D201*'Connecting shares (%)'!$M$16*(F201+H201+J201)/(F201+H201+J201+L201+N201+P201),0),0)</f>
        <v>0</v>
      </c>
      <c r="V201" s="59">
        <f>IF(E201="East", IF(C201="Decentral",('Connecting shares (%)'!$F$7/100*F201+'Connecting shares (%)'!$G$7/100*H201+'Connecting shares (%)'!$H$7/100*J201)/1000000,0),0)</f>
        <v>0</v>
      </c>
      <c r="W201" s="61">
        <f>IF(E201="East", IF(C201="Decentral",D201*'Connecting shares (%)'!$M$16*(F201+H201+J201)/(F201+H201+J201+L201+N201+P201),0),0)</f>
        <v>0</v>
      </c>
      <c r="X201" s="59">
        <f>IF(E201="East", IF(C201="Central",('Connecting shares (%)'!$F$5/100*L201+'Connecting shares (%)'!$G$5/100*N201+'Connecting shares (%)'!$H$5/100*P201)/1000000,0),0)</f>
        <v>0</v>
      </c>
      <c r="Y201" s="61">
        <f>IF(E201="East", IF(C201="Central",D201*'Connecting shares (%)'!$M$16*(L201+N201+P201)/(F201+H201+J201+L201+N201+P201),0),0)</f>
        <v>0</v>
      </c>
      <c r="Z201" s="1">
        <f>IF(E201="East", IF(C201="Decentral",('Connecting shares (%)'!$F$9/100*L201+'Connecting shares (%)'!$G$9/100*N201+'Connecting shares (%)'!$H$9/100*P201)/1000000,0),0)</f>
        <v>0</v>
      </c>
      <c r="AA201" s="61">
        <f>IF(E201="East", IF(C201="Decentral",D201*'Connecting shares (%)'!$M$16*(L201+N201+P201)/(F201+H201+J201+L201+N201+P201),0),0)</f>
        <v>0</v>
      </c>
      <c r="AB201" s="59">
        <f>IF(E201="West", IF(C201="Central",('Connecting shares (%)'!$F$11/100*F201+'Connecting shares (%)'!$G$11/100*H201+'Connecting shares (%)'!$H$11/100*J201)/1000000,0),0)</f>
        <v>0</v>
      </c>
      <c r="AC201" s="62">
        <f>IF(E201="west", IF(C201="Central",D201*'Connecting shares (%)'!$M$16*(F201+H201+J201)/(F201+H201+J201+L201+N201+P201),0),0)</f>
        <v>0</v>
      </c>
      <c r="AD201" s="59">
        <f>IF(E201="West", IF(C201="Decentral",('Connecting shares (%)'!$F$15/100*F201+'Connecting shares (%)'!$G$15/100*H201+'Connecting shares (%)'!$H$15/100*J201)/1000000,0),0)</f>
        <v>1.5019528799999999</v>
      </c>
      <c r="AE201" s="61">
        <f>IF(E201="west", IF(C201="Decentral",D201*'Connecting shares (%)'!$M$16*(F201+H201+J201)/(F201+H201+J201+L201+N201+P201),0),0)</f>
        <v>11.592580077498914</v>
      </c>
      <c r="AF201" s="59">
        <f>IF(E201="West", IF(C201="Central",('Connecting shares (%)'!$F$13/100*L201+'Connecting shares (%)'!$G$13/100*N201+'Connecting shares (%)'!$H$13/100*P201)/1000000,0),0)</f>
        <v>0</v>
      </c>
      <c r="AG201" s="61">
        <f>IF(E201="west", IF(C201="Central",D201*'Connecting shares (%)'!$M$16*(L201+N201+P201)/(F201+H201+J201+L201+N201+P201),0),0)</f>
        <v>0</v>
      </c>
      <c r="AH201" s="1">
        <f>IF(E201="West", IF(C201="Decentral",('Connecting shares (%)'!$F$17/100*L201+'Connecting shares (%)'!$G$17/100*N201+'Connecting shares (%)'!$H$17/100*P201)/1000000,0),0)</f>
        <v>1.3375059999999899E-2</v>
      </c>
      <c r="AI201" s="61">
        <f>IF(E201="west", IF(C201="Decentral",D201*'Connecting shares (%)'!$M$16*(L201+N201+P201)/(F201+H201+J201+L201+N201+P201),0),0)</f>
        <v>0.10323323464804798</v>
      </c>
      <c r="AK201" s="1">
        <f t="shared" si="24"/>
        <v>0</v>
      </c>
      <c r="AL201" s="1">
        <f t="shared" si="25"/>
        <v>0</v>
      </c>
      <c r="AM201" s="1">
        <f t="shared" si="26"/>
        <v>0</v>
      </c>
      <c r="AN201" s="1">
        <f t="shared" si="27"/>
        <v>0</v>
      </c>
      <c r="AO201" s="1">
        <f t="shared" si="28"/>
        <v>0</v>
      </c>
      <c r="AP201" s="1">
        <f t="shared" si="29"/>
        <v>0</v>
      </c>
      <c r="AQ201" s="1">
        <f t="shared" si="30"/>
        <v>1.5153279399999999</v>
      </c>
      <c r="AR201" s="1">
        <f t="shared" si="31"/>
        <v>11.695813312146962</v>
      </c>
    </row>
    <row r="202" spans="1:44">
      <c r="A202" s="1">
        <v>201</v>
      </c>
      <c r="B202" s="1" t="s">
        <v>444</v>
      </c>
      <c r="C202" s="1" t="s">
        <v>20</v>
      </c>
      <c r="D202" s="1">
        <v>0.12429465611839299</v>
      </c>
      <c r="E202" s="1" t="s">
        <v>21</v>
      </c>
      <c r="F202" s="1">
        <v>289015.89</v>
      </c>
      <c r="G202" s="1">
        <v>15</v>
      </c>
      <c r="H202" s="1">
        <v>0</v>
      </c>
      <c r="I202" s="1">
        <v>0</v>
      </c>
      <c r="J202" s="1">
        <v>0</v>
      </c>
      <c r="K202" s="1">
        <v>0</v>
      </c>
      <c r="L202" s="1">
        <v>0</v>
      </c>
      <c r="M202" s="1">
        <v>0</v>
      </c>
      <c r="N202" s="1">
        <v>0</v>
      </c>
      <c r="O202" s="1">
        <v>0</v>
      </c>
      <c r="P202" s="1">
        <v>0</v>
      </c>
      <c r="Q202" s="1">
        <v>0</v>
      </c>
      <c r="R202" s="1">
        <v>5593.1140089949104</v>
      </c>
      <c r="S202" s="1">
        <v>124294.656118393</v>
      </c>
      <c r="T202" s="59">
        <f>IF(E202="East", IF(C202="Central",('Connecting shares (%)'!$F$3/100*F202+'Connecting shares (%)'!$G$3/100*H202+'Connecting shares (%)'!$H$3/100*J202)/1000000,0),0)</f>
        <v>0</v>
      </c>
      <c r="U202" s="59">
        <f>IF(E202="East", IF(C202="Central",D202*'Connecting shares (%)'!$M$16*(F202+H202+J202)/(F202+H202+J202+L202+N202+P202),0),0)</f>
        <v>0</v>
      </c>
      <c r="V202" s="59">
        <f>IF(E202="East", IF(C202="Decentral",('Connecting shares (%)'!$F$7/100*F202+'Connecting shares (%)'!$G$7/100*H202+'Connecting shares (%)'!$H$7/100*J202)/1000000,0),0)</f>
        <v>0</v>
      </c>
      <c r="W202" s="61">
        <f>IF(E202="East", IF(C202="Decentral",D202*'Connecting shares (%)'!$M$16*(F202+H202+J202)/(F202+H202+J202+L202+N202+P202),0),0)</f>
        <v>0</v>
      </c>
      <c r="X202" s="59">
        <f>IF(E202="East", IF(C202="Central",('Connecting shares (%)'!$F$5/100*L202+'Connecting shares (%)'!$G$5/100*N202+'Connecting shares (%)'!$H$5/100*P202)/1000000,0),0)</f>
        <v>0</v>
      </c>
      <c r="Y202" s="61">
        <f>IF(E202="East", IF(C202="Central",D202*'Connecting shares (%)'!$M$16*(L202+N202+P202)/(F202+H202+J202+L202+N202+P202),0),0)</f>
        <v>0</v>
      </c>
      <c r="Z202" s="1">
        <f>IF(E202="East", IF(C202="Decentral",('Connecting shares (%)'!$F$9/100*L202+'Connecting shares (%)'!$G$9/100*N202+'Connecting shares (%)'!$H$9/100*P202)/1000000,0),0)</f>
        <v>0</v>
      </c>
      <c r="AA202" s="61">
        <f>IF(E202="East", IF(C202="Decentral",D202*'Connecting shares (%)'!$M$16*(L202+N202+P202)/(F202+H202+J202+L202+N202+P202),0),0)</f>
        <v>0</v>
      </c>
      <c r="AB202" s="59">
        <f>IF(E202="West", IF(C202="Central",('Connecting shares (%)'!$F$11/100*F202+'Connecting shares (%)'!$G$11/100*H202+'Connecting shares (%)'!$H$11/100*J202)/1000000,0),0)</f>
        <v>0.28901589</v>
      </c>
      <c r="AC202" s="62">
        <f>IF(E202="west", IF(C202="Central",D202*'Connecting shares (%)'!$M$16*(F202+H202+J202)/(F202+H202+J202+L202+N202+P202),0),0)</f>
        <v>2.4858931223678598</v>
      </c>
      <c r="AD202" s="59">
        <f>IF(E202="West", IF(C202="Decentral",('Connecting shares (%)'!$F$15/100*F202+'Connecting shares (%)'!$G$15/100*H202+'Connecting shares (%)'!$H$15/100*J202)/1000000,0),0)</f>
        <v>0</v>
      </c>
      <c r="AE202" s="61">
        <f>IF(E202="west", IF(C202="Decentral",D202*'Connecting shares (%)'!$M$16*(F202+H202+J202)/(F202+H202+J202+L202+N202+P202),0),0)</f>
        <v>0</v>
      </c>
      <c r="AF202" s="59">
        <f>IF(E202="West", IF(C202="Central",('Connecting shares (%)'!$F$13/100*L202+'Connecting shares (%)'!$G$13/100*N202+'Connecting shares (%)'!$H$13/100*P202)/1000000,0),0)</f>
        <v>0</v>
      </c>
      <c r="AG202" s="61">
        <f>IF(E202="west", IF(C202="Central",D202*'Connecting shares (%)'!$M$16*(L202+N202+P202)/(F202+H202+J202+L202+N202+P202),0),0)</f>
        <v>0</v>
      </c>
      <c r="AH202" s="1">
        <f>IF(E202="West", IF(C202="Decentral",('Connecting shares (%)'!$F$17/100*L202+'Connecting shares (%)'!$G$17/100*N202+'Connecting shares (%)'!$H$17/100*P202)/1000000,0),0)</f>
        <v>0</v>
      </c>
      <c r="AI202" s="61">
        <f>IF(E202="west", IF(C202="Decentral",D202*'Connecting shares (%)'!$M$16*(L202+N202+P202)/(F202+H202+J202+L202+N202+P202),0),0)</f>
        <v>0</v>
      </c>
      <c r="AK202" s="1">
        <f t="shared" si="24"/>
        <v>0</v>
      </c>
      <c r="AL202" s="1">
        <f t="shared" si="25"/>
        <v>0</v>
      </c>
      <c r="AM202" s="1">
        <f t="shared" si="26"/>
        <v>0</v>
      </c>
      <c r="AN202" s="1">
        <f t="shared" si="27"/>
        <v>0</v>
      </c>
      <c r="AO202" s="1">
        <f t="shared" si="28"/>
        <v>0.28901589</v>
      </c>
      <c r="AP202" s="1">
        <f t="shared" si="29"/>
        <v>2.4858931223678598</v>
      </c>
      <c r="AQ202" s="1">
        <f t="shared" si="30"/>
        <v>0</v>
      </c>
      <c r="AR202" s="1">
        <f t="shared" si="31"/>
        <v>0</v>
      </c>
    </row>
    <row r="203" spans="1:44">
      <c r="A203" s="1">
        <v>202</v>
      </c>
      <c r="B203" s="1" t="s">
        <v>294</v>
      </c>
      <c r="C203" s="1" t="s">
        <v>19</v>
      </c>
      <c r="D203" s="1">
        <v>0.16221700135561501</v>
      </c>
      <c r="E203" s="1" t="s">
        <v>21</v>
      </c>
      <c r="F203" s="1">
        <v>492470.61</v>
      </c>
      <c r="G203" s="1">
        <v>25</v>
      </c>
      <c r="H203" s="1">
        <v>0</v>
      </c>
      <c r="I203" s="1">
        <v>0</v>
      </c>
      <c r="J203" s="1">
        <v>0</v>
      </c>
      <c r="K203" s="1">
        <v>0</v>
      </c>
      <c r="L203" s="1">
        <v>0</v>
      </c>
      <c r="M203" s="1">
        <v>0</v>
      </c>
      <c r="N203" s="1">
        <v>0</v>
      </c>
      <c r="O203" s="1">
        <v>0</v>
      </c>
      <c r="P203" s="1">
        <v>0</v>
      </c>
      <c r="Q203" s="1">
        <v>0</v>
      </c>
      <c r="R203" s="1">
        <v>6498.6254683553398</v>
      </c>
      <c r="S203" s="1">
        <v>162217.00135561399</v>
      </c>
      <c r="T203" s="59">
        <f>IF(E203="East", IF(C203="Central",('Connecting shares (%)'!$F$3/100*F203+'Connecting shares (%)'!$G$3/100*H203+'Connecting shares (%)'!$H$3/100*J203)/1000000,0),0)</f>
        <v>0</v>
      </c>
      <c r="U203" s="59">
        <f>IF(E203="East", IF(C203="Central",D203*'Connecting shares (%)'!$M$16*(F203+H203+J203)/(F203+H203+J203+L203+N203+P203),0),0)</f>
        <v>0</v>
      </c>
      <c r="V203" s="59">
        <f>IF(E203="East", IF(C203="Decentral",('Connecting shares (%)'!$F$7/100*F203+'Connecting shares (%)'!$G$7/100*H203+'Connecting shares (%)'!$H$7/100*J203)/1000000,0),0)</f>
        <v>0</v>
      </c>
      <c r="W203" s="61">
        <f>IF(E203="East", IF(C203="Decentral",D203*'Connecting shares (%)'!$M$16*(F203+H203+J203)/(F203+H203+J203+L203+N203+P203),0),0)</f>
        <v>0</v>
      </c>
      <c r="X203" s="59">
        <f>IF(E203="East", IF(C203="Central",('Connecting shares (%)'!$F$5/100*L203+'Connecting shares (%)'!$G$5/100*N203+'Connecting shares (%)'!$H$5/100*P203)/1000000,0),0)</f>
        <v>0</v>
      </c>
      <c r="Y203" s="61">
        <f>IF(E203="East", IF(C203="Central",D203*'Connecting shares (%)'!$M$16*(L203+N203+P203)/(F203+H203+J203+L203+N203+P203),0),0)</f>
        <v>0</v>
      </c>
      <c r="Z203" s="1">
        <f>IF(E203="East", IF(C203="Decentral",('Connecting shares (%)'!$F$9/100*L203+'Connecting shares (%)'!$G$9/100*N203+'Connecting shares (%)'!$H$9/100*P203)/1000000,0),0)</f>
        <v>0</v>
      </c>
      <c r="AA203" s="61">
        <f>IF(E203="East", IF(C203="Decentral",D203*'Connecting shares (%)'!$M$16*(L203+N203+P203)/(F203+H203+J203+L203+N203+P203),0),0)</f>
        <v>0</v>
      </c>
      <c r="AB203" s="59">
        <f>IF(E203="West", IF(C203="Central",('Connecting shares (%)'!$F$11/100*F203+'Connecting shares (%)'!$G$11/100*H203+'Connecting shares (%)'!$H$11/100*J203)/1000000,0),0)</f>
        <v>0</v>
      </c>
      <c r="AC203" s="62">
        <f>IF(E203="west", IF(C203="Central",D203*'Connecting shares (%)'!$M$16*(F203+H203+J203)/(F203+H203+J203+L203+N203+P203),0),0)</f>
        <v>0</v>
      </c>
      <c r="AD203" s="59">
        <f>IF(E203="West", IF(C203="Decentral",('Connecting shares (%)'!$F$15/100*F203+'Connecting shares (%)'!$G$15/100*H203+'Connecting shares (%)'!$H$15/100*J203)/1000000,0),0)</f>
        <v>0.49247060999999998</v>
      </c>
      <c r="AE203" s="61">
        <f>IF(E203="west", IF(C203="Decentral",D203*'Connecting shares (%)'!$M$16*(F203+H203+J203)/(F203+H203+J203+L203+N203+P203),0),0)</f>
        <v>3.2443400271123002</v>
      </c>
      <c r="AF203" s="59">
        <f>IF(E203="West", IF(C203="Central",('Connecting shares (%)'!$F$13/100*L203+'Connecting shares (%)'!$G$13/100*N203+'Connecting shares (%)'!$H$13/100*P203)/1000000,0),0)</f>
        <v>0</v>
      </c>
      <c r="AG203" s="61">
        <f>IF(E203="west", IF(C203="Central",D203*'Connecting shares (%)'!$M$16*(L203+N203+P203)/(F203+H203+J203+L203+N203+P203),0),0)</f>
        <v>0</v>
      </c>
      <c r="AH203" s="1">
        <f>IF(E203="West", IF(C203="Decentral",('Connecting shares (%)'!$F$17/100*L203+'Connecting shares (%)'!$G$17/100*N203+'Connecting shares (%)'!$H$17/100*P203)/1000000,0),0)</f>
        <v>0</v>
      </c>
      <c r="AI203" s="61">
        <f>IF(E203="west", IF(C203="Decentral",D203*'Connecting shares (%)'!$M$16*(L203+N203+P203)/(F203+H203+J203+L203+N203+P203),0),0)</f>
        <v>0</v>
      </c>
      <c r="AK203" s="1">
        <f t="shared" si="24"/>
        <v>0</v>
      </c>
      <c r="AL203" s="1">
        <f t="shared" si="25"/>
        <v>0</v>
      </c>
      <c r="AM203" s="1">
        <f t="shared" si="26"/>
        <v>0</v>
      </c>
      <c r="AN203" s="1">
        <f t="shared" si="27"/>
        <v>0</v>
      </c>
      <c r="AO203" s="1">
        <f t="shared" si="28"/>
        <v>0</v>
      </c>
      <c r="AP203" s="1">
        <f t="shared" si="29"/>
        <v>0</v>
      </c>
      <c r="AQ203" s="1">
        <f t="shared" si="30"/>
        <v>0.49247060999999998</v>
      </c>
      <c r="AR203" s="1">
        <f t="shared" si="31"/>
        <v>3.2443400271123002</v>
      </c>
    </row>
    <row r="204" spans="1:44">
      <c r="A204" s="1">
        <v>203</v>
      </c>
      <c r="B204" s="1" t="s">
        <v>885</v>
      </c>
      <c r="C204" s="1" t="s">
        <v>19</v>
      </c>
      <c r="D204" s="1">
        <v>0.42501234165540402</v>
      </c>
      <c r="E204" s="1" t="s">
        <v>21</v>
      </c>
      <c r="F204" s="1">
        <v>136046.62</v>
      </c>
      <c r="G204" s="1">
        <v>6</v>
      </c>
      <c r="H204" s="1">
        <v>0</v>
      </c>
      <c r="I204" s="1">
        <v>0</v>
      </c>
      <c r="J204" s="1">
        <v>0</v>
      </c>
      <c r="K204" s="1">
        <v>0</v>
      </c>
      <c r="L204" s="1">
        <v>27469.49</v>
      </c>
      <c r="M204" s="1">
        <v>1</v>
      </c>
      <c r="N204" s="1">
        <v>0</v>
      </c>
      <c r="O204" s="1">
        <v>0</v>
      </c>
      <c r="P204" s="1">
        <v>0</v>
      </c>
      <c r="Q204" s="1">
        <v>0</v>
      </c>
      <c r="R204" s="1">
        <v>8193.9206355411607</v>
      </c>
      <c r="S204" s="1">
        <v>425012.34165540303</v>
      </c>
      <c r="T204" s="59">
        <f>IF(E204="East", IF(C204="Central",('Connecting shares (%)'!$F$3/100*F204+'Connecting shares (%)'!$G$3/100*H204+'Connecting shares (%)'!$H$3/100*J204)/1000000,0),0)</f>
        <v>0</v>
      </c>
      <c r="U204" s="59">
        <f>IF(E204="East", IF(C204="Central",D204*'Connecting shares (%)'!$M$16*(F204+H204+J204)/(F204+H204+J204+L204+N204+P204),0),0)</f>
        <v>0</v>
      </c>
      <c r="V204" s="59">
        <f>IF(E204="East", IF(C204="Decentral",('Connecting shares (%)'!$F$7/100*F204+'Connecting shares (%)'!$G$7/100*H204+'Connecting shares (%)'!$H$7/100*J204)/1000000,0),0)</f>
        <v>0</v>
      </c>
      <c r="W204" s="61">
        <f>IF(E204="East", IF(C204="Decentral",D204*'Connecting shares (%)'!$M$16*(F204+H204+J204)/(F204+H204+J204+L204+N204+P204),0),0)</f>
        <v>0</v>
      </c>
      <c r="X204" s="59">
        <f>IF(E204="East", IF(C204="Central",('Connecting shares (%)'!$F$5/100*L204+'Connecting shares (%)'!$G$5/100*N204+'Connecting shares (%)'!$H$5/100*P204)/1000000,0),0)</f>
        <v>0</v>
      </c>
      <c r="Y204" s="61">
        <f>IF(E204="East", IF(C204="Central",D204*'Connecting shares (%)'!$M$16*(L204+N204+P204)/(F204+H204+J204+L204+N204+P204),0),0)</f>
        <v>0</v>
      </c>
      <c r="Z204" s="1">
        <f>IF(E204="East", IF(C204="Decentral",('Connecting shares (%)'!$F$9/100*L204+'Connecting shares (%)'!$G$9/100*N204+'Connecting shares (%)'!$H$9/100*P204)/1000000,0),0)</f>
        <v>0</v>
      </c>
      <c r="AA204" s="61">
        <f>IF(E204="East", IF(C204="Decentral",D204*'Connecting shares (%)'!$M$16*(L204+N204+P204)/(F204+H204+J204+L204+N204+P204),0),0)</f>
        <v>0</v>
      </c>
      <c r="AB204" s="59">
        <f>IF(E204="West", IF(C204="Central",('Connecting shares (%)'!$F$11/100*F204+'Connecting shares (%)'!$G$11/100*H204+'Connecting shares (%)'!$H$11/100*J204)/1000000,0),0)</f>
        <v>0</v>
      </c>
      <c r="AC204" s="62">
        <f>IF(E204="west", IF(C204="Central",D204*'Connecting shares (%)'!$M$16*(F204+H204+J204)/(F204+H204+J204+L204+N204+P204),0),0)</f>
        <v>0</v>
      </c>
      <c r="AD204" s="59">
        <f>IF(E204="West", IF(C204="Decentral",('Connecting shares (%)'!$F$15/100*F204+'Connecting shares (%)'!$G$15/100*H204+'Connecting shares (%)'!$H$15/100*J204)/1000000,0),0)</f>
        <v>0.13604662000000001</v>
      </c>
      <c r="AE204" s="61">
        <f>IF(E204="west", IF(C204="Decentral",D204*'Connecting shares (%)'!$M$16*(F204+H204+J204)/(F204+H204+J204+L204+N204+P204),0),0)</f>
        <v>7.0722686028309907</v>
      </c>
      <c r="AF204" s="59">
        <f>IF(E204="West", IF(C204="Central",('Connecting shares (%)'!$F$13/100*L204+'Connecting shares (%)'!$G$13/100*N204+'Connecting shares (%)'!$H$13/100*P204)/1000000,0),0)</f>
        <v>0</v>
      </c>
      <c r="AG204" s="61">
        <f>IF(E204="west", IF(C204="Central",D204*'Connecting shares (%)'!$M$16*(L204+N204+P204)/(F204+H204+J204+L204+N204+P204),0),0)</f>
        <v>0</v>
      </c>
      <c r="AH204" s="1">
        <f>IF(E204="West", IF(C204="Decentral",('Connecting shares (%)'!$F$17/100*L204+'Connecting shares (%)'!$G$17/100*N204+'Connecting shares (%)'!$H$17/100*P204)/1000000,0),0)</f>
        <v>2.7469490000000003E-2</v>
      </c>
      <c r="AI204" s="61">
        <f>IF(E204="west", IF(C204="Decentral",D204*'Connecting shares (%)'!$M$16*(L204+N204+P204)/(F204+H204+J204+L204+N204+P204),0),0)</f>
        <v>1.4279782302770909</v>
      </c>
      <c r="AK204" s="1">
        <f t="shared" si="24"/>
        <v>0</v>
      </c>
      <c r="AL204" s="1">
        <f t="shared" si="25"/>
        <v>0</v>
      </c>
      <c r="AM204" s="1">
        <f t="shared" si="26"/>
        <v>0</v>
      </c>
      <c r="AN204" s="1">
        <f t="shared" si="27"/>
        <v>0</v>
      </c>
      <c r="AO204" s="1">
        <f t="shared" si="28"/>
        <v>0</v>
      </c>
      <c r="AP204" s="1">
        <f t="shared" si="29"/>
        <v>0</v>
      </c>
      <c r="AQ204" s="1">
        <f t="shared" si="30"/>
        <v>0.16351611000000002</v>
      </c>
      <c r="AR204" s="1">
        <f t="shared" si="31"/>
        <v>8.5002468331080809</v>
      </c>
    </row>
    <row r="205" spans="1:44">
      <c r="A205" s="1">
        <v>204</v>
      </c>
      <c r="B205" s="1" t="s">
        <v>884</v>
      </c>
      <c r="C205" s="1" t="s">
        <v>19</v>
      </c>
      <c r="D205" s="1">
        <v>0.17833244846806801</v>
      </c>
      <c r="E205" s="1" t="s">
        <v>21</v>
      </c>
      <c r="F205" s="1">
        <v>70132.259999999995</v>
      </c>
      <c r="G205" s="1">
        <v>6</v>
      </c>
      <c r="H205" s="1">
        <v>0</v>
      </c>
      <c r="I205" s="1">
        <v>0</v>
      </c>
      <c r="J205" s="1">
        <v>0</v>
      </c>
      <c r="K205" s="1">
        <v>0</v>
      </c>
      <c r="L205" s="1">
        <v>6320.3699999999899</v>
      </c>
      <c r="M205" s="1">
        <v>1</v>
      </c>
      <c r="N205" s="1">
        <v>0</v>
      </c>
      <c r="O205" s="1">
        <v>0</v>
      </c>
      <c r="P205" s="1">
        <v>0</v>
      </c>
      <c r="Q205" s="1">
        <v>0</v>
      </c>
      <c r="R205" s="1">
        <v>5944.2066283596196</v>
      </c>
      <c r="S205" s="1">
        <v>178332.448468068</v>
      </c>
      <c r="T205" s="59">
        <f>IF(E205="East", IF(C205="Central",('Connecting shares (%)'!$F$3/100*F205+'Connecting shares (%)'!$G$3/100*H205+'Connecting shares (%)'!$H$3/100*J205)/1000000,0),0)</f>
        <v>0</v>
      </c>
      <c r="U205" s="59">
        <f>IF(E205="East", IF(C205="Central",D205*'Connecting shares (%)'!$M$16*(F205+H205+J205)/(F205+H205+J205+L205+N205+P205),0),0)</f>
        <v>0</v>
      </c>
      <c r="V205" s="59">
        <f>IF(E205="East", IF(C205="Decentral",('Connecting shares (%)'!$F$7/100*F205+'Connecting shares (%)'!$G$7/100*H205+'Connecting shares (%)'!$H$7/100*J205)/1000000,0),0)</f>
        <v>0</v>
      </c>
      <c r="W205" s="61">
        <f>IF(E205="East", IF(C205="Decentral",D205*'Connecting shares (%)'!$M$16*(F205+H205+J205)/(F205+H205+J205+L205+N205+P205),0),0)</f>
        <v>0</v>
      </c>
      <c r="X205" s="59">
        <f>IF(E205="East", IF(C205="Central",('Connecting shares (%)'!$F$5/100*L205+'Connecting shares (%)'!$G$5/100*N205+'Connecting shares (%)'!$H$5/100*P205)/1000000,0),0)</f>
        <v>0</v>
      </c>
      <c r="Y205" s="61">
        <f>IF(E205="East", IF(C205="Central",D205*'Connecting shares (%)'!$M$16*(L205+N205+P205)/(F205+H205+J205+L205+N205+P205),0),0)</f>
        <v>0</v>
      </c>
      <c r="Z205" s="1">
        <f>IF(E205="East", IF(C205="Decentral",('Connecting shares (%)'!$F$9/100*L205+'Connecting shares (%)'!$G$9/100*N205+'Connecting shares (%)'!$H$9/100*P205)/1000000,0),0)</f>
        <v>0</v>
      </c>
      <c r="AA205" s="61">
        <f>IF(E205="East", IF(C205="Decentral",D205*'Connecting shares (%)'!$M$16*(L205+N205+P205)/(F205+H205+J205+L205+N205+P205),0),0)</f>
        <v>0</v>
      </c>
      <c r="AB205" s="59">
        <f>IF(E205="West", IF(C205="Central",('Connecting shares (%)'!$F$11/100*F205+'Connecting shares (%)'!$G$11/100*H205+'Connecting shares (%)'!$H$11/100*J205)/1000000,0),0)</f>
        <v>0</v>
      </c>
      <c r="AC205" s="62">
        <f>IF(E205="west", IF(C205="Central",D205*'Connecting shares (%)'!$M$16*(F205+H205+J205)/(F205+H205+J205+L205+N205+P205),0),0)</f>
        <v>0</v>
      </c>
      <c r="AD205" s="59">
        <f>IF(E205="West", IF(C205="Decentral",('Connecting shares (%)'!$F$15/100*F205+'Connecting shares (%)'!$G$15/100*H205+'Connecting shares (%)'!$H$15/100*J205)/1000000,0),0)</f>
        <v>7.0132259999999988E-2</v>
      </c>
      <c r="AE205" s="61">
        <f>IF(E205="west", IF(C205="Decentral",D205*'Connecting shares (%)'!$M$16*(F205+H205+J205)/(F205+H205+J205+L205+N205+P205),0),0)</f>
        <v>3.2717926492258402</v>
      </c>
      <c r="AF205" s="59">
        <f>IF(E205="West", IF(C205="Central",('Connecting shares (%)'!$F$13/100*L205+'Connecting shares (%)'!$G$13/100*N205+'Connecting shares (%)'!$H$13/100*P205)/1000000,0),0)</f>
        <v>0</v>
      </c>
      <c r="AG205" s="61">
        <f>IF(E205="west", IF(C205="Central",D205*'Connecting shares (%)'!$M$16*(L205+N205+P205)/(F205+H205+J205+L205+N205+P205),0),0)</f>
        <v>0</v>
      </c>
      <c r="AH205" s="1">
        <f>IF(E205="West", IF(C205="Decentral",('Connecting shares (%)'!$F$17/100*L205+'Connecting shares (%)'!$G$17/100*N205+'Connecting shares (%)'!$H$17/100*P205)/1000000,0),0)</f>
        <v>6.3203699999999901E-3</v>
      </c>
      <c r="AI205" s="61">
        <f>IF(E205="west", IF(C205="Decentral",D205*'Connecting shares (%)'!$M$16*(L205+N205+P205)/(F205+H205+J205+L205+N205+P205),0),0)</f>
        <v>0.29485632013551955</v>
      </c>
      <c r="AK205" s="1">
        <f t="shared" si="24"/>
        <v>0</v>
      </c>
      <c r="AL205" s="1">
        <f t="shared" si="25"/>
        <v>0</v>
      </c>
      <c r="AM205" s="1">
        <f t="shared" si="26"/>
        <v>0</v>
      </c>
      <c r="AN205" s="1">
        <f t="shared" si="27"/>
        <v>0</v>
      </c>
      <c r="AO205" s="1">
        <f t="shared" si="28"/>
        <v>0</v>
      </c>
      <c r="AP205" s="1">
        <f t="shared" si="29"/>
        <v>0</v>
      </c>
      <c r="AQ205" s="1">
        <f t="shared" si="30"/>
        <v>7.645262999999998E-2</v>
      </c>
      <c r="AR205" s="1">
        <f t="shared" si="31"/>
        <v>3.5666489693613599</v>
      </c>
    </row>
    <row r="206" spans="1:44">
      <c r="A206" s="1">
        <v>205</v>
      </c>
      <c r="B206" s="1" t="s">
        <v>143</v>
      </c>
      <c r="C206" s="1" t="s">
        <v>19</v>
      </c>
      <c r="D206" s="1">
        <v>0.48763253663980899</v>
      </c>
      <c r="E206" s="1" t="s">
        <v>22</v>
      </c>
      <c r="F206" s="1">
        <v>365005.87</v>
      </c>
      <c r="G206" s="1">
        <v>23</v>
      </c>
      <c r="H206" s="1">
        <v>0</v>
      </c>
      <c r="I206" s="1">
        <v>0</v>
      </c>
      <c r="J206" s="1">
        <v>0</v>
      </c>
      <c r="K206" s="1">
        <v>0</v>
      </c>
      <c r="L206" s="1">
        <v>0</v>
      </c>
      <c r="M206" s="1">
        <v>0</v>
      </c>
      <c r="N206" s="1">
        <v>0</v>
      </c>
      <c r="O206" s="1">
        <v>0</v>
      </c>
      <c r="P206" s="1">
        <v>0</v>
      </c>
      <c r="Q206" s="1">
        <v>0</v>
      </c>
      <c r="R206" s="1">
        <v>13945.2445892669</v>
      </c>
      <c r="S206" s="1">
        <v>487632.53663980798</v>
      </c>
      <c r="T206" s="59">
        <f>IF(E206="East", IF(C206="Central",('Connecting shares (%)'!$F$3/100*F206+'Connecting shares (%)'!$G$3/100*H206+'Connecting shares (%)'!$H$3/100*J206)/1000000,0),0)</f>
        <v>0</v>
      </c>
      <c r="U206" s="59">
        <f>IF(E206="East", IF(C206="Central",D206*'Connecting shares (%)'!$M$16*(F206+H206+J206)/(F206+H206+J206+L206+N206+P206),0),0)</f>
        <v>0</v>
      </c>
      <c r="V206" s="59">
        <f>IF(E206="East", IF(C206="Decentral",('Connecting shares (%)'!$F$7/100*F206+'Connecting shares (%)'!$G$7/100*H206+'Connecting shares (%)'!$H$7/100*J206)/1000000,0),0)</f>
        <v>0.36500587000000001</v>
      </c>
      <c r="W206" s="61">
        <f>IF(E206="East", IF(C206="Decentral",D206*'Connecting shares (%)'!$M$16*(F206+H206+J206)/(F206+H206+J206+L206+N206+P206),0),0)</f>
        <v>9.7526507327961802</v>
      </c>
      <c r="X206" s="59">
        <f>IF(E206="East", IF(C206="Central",('Connecting shares (%)'!$F$5/100*L206+'Connecting shares (%)'!$G$5/100*N206+'Connecting shares (%)'!$H$5/100*P206)/1000000,0),0)</f>
        <v>0</v>
      </c>
      <c r="Y206" s="61">
        <f>IF(E206="East", IF(C206="Central",D206*'Connecting shares (%)'!$M$16*(L206+N206+P206)/(F206+H206+J206+L206+N206+P206),0),0)</f>
        <v>0</v>
      </c>
      <c r="Z206" s="1">
        <f>IF(E206="East", IF(C206="Decentral",('Connecting shares (%)'!$F$9/100*L206+'Connecting shares (%)'!$G$9/100*N206+'Connecting shares (%)'!$H$9/100*P206)/1000000,0),0)</f>
        <v>0</v>
      </c>
      <c r="AA206" s="61">
        <f>IF(E206="East", IF(C206="Decentral",D206*'Connecting shares (%)'!$M$16*(L206+N206+P206)/(F206+H206+J206+L206+N206+P206),0),0)</f>
        <v>0</v>
      </c>
      <c r="AB206" s="59">
        <f>IF(E206="West", IF(C206="Central",('Connecting shares (%)'!$F$11/100*F206+'Connecting shares (%)'!$G$11/100*H206+'Connecting shares (%)'!$H$11/100*J206)/1000000,0),0)</f>
        <v>0</v>
      </c>
      <c r="AC206" s="62">
        <f>IF(E206="west", IF(C206="Central",D206*'Connecting shares (%)'!$M$16*(F206+H206+J206)/(F206+H206+J206+L206+N206+P206),0),0)</f>
        <v>0</v>
      </c>
      <c r="AD206" s="59">
        <f>IF(E206="West", IF(C206="Decentral",('Connecting shares (%)'!$F$15/100*F206+'Connecting shares (%)'!$G$15/100*H206+'Connecting shares (%)'!$H$15/100*J206)/1000000,0),0)</f>
        <v>0</v>
      </c>
      <c r="AE206" s="61">
        <f>IF(E206="west", IF(C206="Decentral",D206*'Connecting shares (%)'!$M$16*(F206+H206+J206)/(F206+H206+J206+L206+N206+P206),0),0)</f>
        <v>0</v>
      </c>
      <c r="AF206" s="59">
        <f>IF(E206="West", IF(C206="Central",('Connecting shares (%)'!$F$13/100*L206+'Connecting shares (%)'!$G$13/100*N206+'Connecting shares (%)'!$H$13/100*P206)/1000000,0),0)</f>
        <v>0</v>
      </c>
      <c r="AG206" s="61">
        <f>IF(E206="west", IF(C206="Central",D206*'Connecting shares (%)'!$M$16*(L206+N206+P206)/(F206+H206+J206+L206+N206+P206),0),0)</f>
        <v>0</v>
      </c>
      <c r="AH206" s="1">
        <f>IF(E206="West", IF(C206="Decentral",('Connecting shares (%)'!$F$17/100*L206+'Connecting shares (%)'!$G$17/100*N206+'Connecting shares (%)'!$H$17/100*P206)/1000000,0),0)</f>
        <v>0</v>
      </c>
      <c r="AI206" s="61">
        <f>IF(E206="west", IF(C206="Decentral",D206*'Connecting shares (%)'!$M$16*(L206+N206+P206)/(F206+H206+J206+L206+N206+P206),0),0)</f>
        <v>0</v>
      </c>
      <c r="AK206" s="1">
        <f t="shared" si="24"/>
        <v>0</v>
      </c>
      <c r="AL206" s="1">
        <f t="shared" si="25"/>
        <v>0</v>
      </c>
      <c r="AM206" s="1">
        <f t="shared" si="26"/>
        <v>0.36500587000000001</v>
      </c>
      <c r="AN206" s="1">
        <f t="shared" si="27"/>
        <v>9.7526507327961802</v>
      </c>
      <c r="AO206" s="1">
        <f t="shared" si="28"/>
        <v>0</v>
      </c>
      <c r="AP206" s="1">
        <f t="shared" si="29"/>
        <v>0</v>
      </c>
      <c r="AQ206" s="1">
        <f t="shared" si="30"/>
        <v>0</v>
      </c>
      <c r="AR206" s="1">
        <f t="shared" si="31"/>
        <v>0</v>
      </c>
    </row>
    <row r="207" spans="1:44">
      <c r="A207" s="1">
        <v>206</v>
      </c>
      <c r="B207" s="1" t="s">
        <v>547</v>
      </c>
      <c r="C207" s="1" t="s">
        <v>19</v>
      </c>
      <c r="D207" s="1">
        <v>0.424508560849785</v>
      </c>
      <c r="E207" s="1" t="s">
        <v>21</v>
      </c>
      <c r="F207" s="1">
        <v>3237604.1</v>
      </c>
      <c r="G207" s="1">
        <v>207</v>
      </c>
      <c r="H207" s="1">
        <v>0</v>
      </c>
      <c r="I207" s="1">
        <v>0</v>
      </c>
      <c r="J207" s="1">
        <v>0</v>
      </c>
      <c r="K207" s="1">
        <v>0</v>
      </c>
      <c r="L207" s="1">
        <v>54053.539999999899</v>
      </c>
      <c r="M207" s="1">
        <v>10</v>
      </c>
      <c r="N207" s="1">
        <v>0</v>
      </c>
      <c r="O207" s="1">
        <v>0</v>
      </c>
      <c r="P207" s="1">
        <v>0</v>
      </c>
      <c r="Q207" s="1">
        <v>0</v>
      </c>
      <c r="R207" s="1">
        <v>8080.17317632719</v>
      </c>
      <c r="S207" s="1">
        <v>424508.56084978499</v>
      </c>
      <c r="T207" s="59">
        <f>IF(E207="East", IF(C207="Central",('Connecting shares (%)'!$F$3/100*F207+'Connecting shares (%)'!$G$3/100*H207+'Connecting shares (%)'!$H$3/100*J207)/1000000,0),0)</f>
        <v>0</v>
      </c>
      <c r="U207" s="59">
        <f>IF(E207="East", IF(C207="Central",D207*'Connecting shares (%)'!$M$16*(F207+H207+J207)/(F207+H207+J207+L207+N207+P207),0),0)</f>
        <v>0</v>
      </c>
      <c r="V207" s="59">
        <f>IF(E207="East", IF(C207="Decentral",('Connecting shares (%)'!$F$7/100*F207+'Connecting shares (%)'!$G$7/100*H207+'Connecting shares (%)'!$H$7/100*J207)/1000000,0),0)</f>
        <v>0</v>
      </c>
      <c r="W207" s="61">
        <f>IF(E207="East", IF(C207="Decentral",D207*'Connecting shares (%)'!$M$16*(F207+H207+J207)/(F207+H207+J207+L207+N207+P207),0),0)</f>
        <v>0</v>
      </c>
      <c r="X207" s="59">
        <f>IF(E207="East", IF(C207="Central",('Connecting shares (%)'!$F$5/100*L207+'Connecting shares (%)'!$G$5/100*N207+'Connecting shares (%)'!$H$5/100*P207)/1000000,0),0)</f>
        <v>0</v>
      </c>
      <c r="Y207" s="61">
        <f>IF(E207="East", IF(C207="Central",D207*'Connecting shares (%)'!$M$16*(L207+N207+P207)/(F207+H207+J207+L207+N207+P207),0),0)</f>
        <v>0</v>
      </c>
      <c r="Z207" s="1">
        <f>IF(E207="East", IF(C207="Decentral",('Connecting shares (%)'!$F$9/100*L207+'Connecting shares (%)'!$G$9/100*N207+'Connecting shares (%)'!$H$9/100*P207)/1000000,0),0)</f>
        <v>0</v>
      </c>
      <c r="AA207" s="61">
        <f>IF(E207="East", IF(C207="Decentral",D207*'Connecting shares (%)'!$M$16*(L207+N207+P207)/(F207+H207+J207+L207+N207+P207),0),0)</f>
        <v>0</v>
      </c>
      <c r="AB207" s="59">
        <f>IF(E207="West", IF(C207="Central",('Connecting shares (%)'!$F$11/100*F207+'Connecting shares (%)'!$G$11/100*H207+'Connecting shares (%)'!$H$11/100*J207)/1000000,0),0)</f>
        <v>0</v>
      </c>
      <c r="AC207" s="62">
        <f>IF(E207="west", IF(C207="Central",D207*'Connecting shares (%)'!$M$16*(F207+H207+J207)/(F207+H207+J207+L207+N207+P207),0),0)</f>
        <v>0</v>
      </c>
      <c r="AD207" s="59">
        <f>IF(E207="West", IF(C207="Decentral",('Connecting shares (%)'!$F$15/100*F207+'Connecting shares (%)'!$G$15/100*H207+'Connecting shares (%)'!$H$15/100*J207)/1000000,0),0)</f>
        <v>3.2376041</v>
      </c>
      <c r="AE207" s="61">
        <f>IF(E207="west", IF(C207="Decentral",D207*'Connecting shares (%)'!$M$16*(F207+H207+J207)/(F207+H207+J207+L207+N207+P207),0),0)</f>
        <v>8.3507509431774523</v>
      </c>
      <c r="AF207" s="59">
        <f>IF(E207="West", IF(C207="Central",('Connecting shares (%)'!$F$13/100*L207+'Connecting shares (%)'!$G$13/100*N207+'Connecting shares (%)'!$H$13/100*P207)/1000000,0),0)</f>
        <v>0</v>
      </c>
      <c r="AG207" s="61">
        <f>IF(E207="west", IF(C207="Central",D207*'Connecting shares (%)'!$M$16*(L207+N207+P207)/(F207+H207+J207+L207+N207+P207),0),0)</f>
        <v>0</v>
      </c>
      <c r="AH207" s="1">
        <f>IF(E207="West", IF(C207="Decentral",('Connecting shares (%)'!$F$17/100*L207+'Connecting shares (%)'!$G$17/100*N207+'Connecting shares (%)'!$H$17/100*P207)/1000000,0),0)</f>
        <v>5.40535399999999E-2</v>
      </c>
      <c r="AI207" s="61">
        <f>IF(E207="west", IF(C207="Decentral",D207*'Connecting shares (%)'!$M$16*(L207+N207+P207)/(F207+H207+J207+L207+N207+P207),0),0)</f>
        <v>0.13942027381824704</v>
      </c>
      <c r="AK207" s="1">
        <f t="shared" si="24"/>
        <v>0</v>
      </c>
      <c r="AL207" s="1">
        <f t="shared" si="25"/>
        <v>0</v>
      </c>
      <c r="AM207" s="1">
        <f t="shared" si="26"/>
        <v>0</v>
      </c>
      <c r="AN207" s="1">
        <f t="shared" si="27"/>
        <v>0</v>
      </c>
      <c r="AO207" s="1">
        <f t="shared" si="28"/>
        <v>0</v>
      </c>
      <c r="AP207" s="1">
        <f t="shared" si="29"/>
        <v>0</v>
      </c>
      <c r="AQ207" s="1">
        <f t="shared" si="30"/>
        <v>3.2916576399999999</v>
      </c>
      <c r="AR207" s="1">
        <f t="shared" si="31"/>
        <v>8.4901712169956998</v>
      </c>
    </row>
    <row r="208" spans="1:44">
      <c r="A208" s="1">
        <v>207</v>
      </c>
      <c r="B208" s="1" t="s">
        <v>664</v>
      </c>
      <c r="C208" s="1" t="s">
        <v>19</v>
      </c>
      <c r="D208" s="1">
        <v>0.32991518856608998</v>
      </c>
      <c r="E208" s="1" t="s">
        <v>22</v>
      </c>
      <c r="F208" s="1">
        <v>453242.22</v>
      </c>
      <c r="G208" s="1">
        <v>30</v>
      </c>
      <c r="H208" s="1">
        <v>0</v>
      </c>
      <c r="I208" s="1">
        <v>0</v>
      </c>
      <c r="J208" s="1">
        <v>0</v>
      </c>
      <c r="K208" s="1">
        <v>0</v>
      </c>
      <c r="L208" s="1">
        <v>524640.17999999796</v>
      </c>
      <c r="M208" s="1">
        <v>165</v>
      </c>
      <c r="N208" s="1">
        <v>0</v>
      </c>
      <c r="O208" s="1">
        <v>0</v>
      </c>
      <c r="P208" s="1">
        <v>2678930.6800000002</v>
      </c>
      <c r="Q208" s="1">
        <v>2</v>
      </c>
      <c r="R208" s="1">
        <v>3758.4432484772901</v>
      </c>
      <c r="S208" s="1">
        <v>329915.18856609002</v>
      </c>
      <c r="T208" s="59">
        <f>IF(E208="East", IF(C208="Central",('Connecting shares (%)'!$F$3/100*F208+'Connecting shares (%)'!$G$3/100*H208+'Connecting shares (%)'!$H$3/100*J208)/1000000,0),0)</f>
        <v>0</v>
      </c>
      <c r="U208" s="59">
        <f>IF(E208="East", IF(C208="Central",D208*'Connecting shares (%)'!$M$16*(F208+H208+J208)/(F208+H208+J208+L208+N208+P208),0),0)</f>
        <v>0</v>
      </c>
      <c r="V208" s="59">
        <f>IF(E208="East", IF(C208="Decentral",('Connecting shares (%)'!$F$7/100*F208+'Connecting shares (%)'!$G$7/100*H208+'Connecting shares (%)'!$H$7/100*J208)/1000000,0),0)</f>
        <v>0.45324221999999997</v>
      </c>
      <c r="W208" s="61">
        <f>IF(E208="East", IF(C208="Decentral",D208*'Connecting shares (%)'!$M$16*(F208+H208+J208)/(F208+H208+J208+L208+N208+P208),0),0)</f>
        <v>0.81782409549581525</v>
      </c>
      <c r="X208" s="59">
        <f>IF(E208="East", IF(C208="Central",('Connecting shares (%)'!$F$5/100*L208+'Connecting shares (%)'!$G$5/100*N208+'Connecting shares (%)'!$H$5/100*P208)/1000000,0),0)</f>
        <v>0</v>
      </c>
      <c r="Y208" s="61">
        <f>IF(E208="East", IF(C208="Central",D208*'Connecting shares (%)'!$M$16*(L208+N208+P208)/(F208+H208+J208+L208+N208+P208),0),0)</f>
        <v>0</v>
      </c>
      <c r="Z208" s="1">
        <f>IF(E208="East", IF(C208="Decentral",('Connecting shares (%)'!$F$9/100*L208+'Connecting shares (%)'!$G$9/100*N208+'Connecting shares (%)'!$H$9/100*P208)/1000000,0),0)</f>
        <v>3.2035708599999979</v>
      </c>
      <c r="AA208" s="61">
        <f>IF(E208="East", IF(C208="Decentral",D208*'Connecting shares (%)'!$M$16*(L208+N208+P208)/(F208+H208+J208+L208+N208+P208),0),0)</f>
        <v>5.7804796758259833</v>
      </c>
      <c r="AB208" s="59">
        <f>IF(E208="West", IF(C208="Central",('Connecting shares (%)'!$F$11/100*F208+'Connecting shares (%)'!$G$11/100*H208+'Connecting shares (%)'!$H$11/100*J208)/1000000,0),0)</f>
        <v>0</v>
      </c>
      <c r="AC208" s="62">
        <f>IF(E208="west", IF(C208="Central",D208*'Connecting shares (%)'!$M$16*(F208+H208+J208)/(F208+H208+J208+L208+N208+P208),0),0)</f>
        <v>0</v>
      </c>
      <c r="AD208" s="59">
        <f>IF(E208="West", IF(C208="Decentral",('Connecting shares (%)'!$F$15/100*F208+'Connecting shares (%)'!$G$15/100*H208+'Connecting shares (%)'!$H$15/100*J208)/1000000,0),0)</f>
        <v>0</v>
      </c>
      <c r="AE208" s="61">
        <f>IF(E208="west", IF(C208="Decentral",D208*'Connecting shares (%)'!$M$16*(F208+H208+J208)/(F208+H208+J208+L208+N208+P208),0),0)</f>
        <v>0</v>
      </c>
      <c r="AF208" s="59">
        <f>IF(E208="West", IF(C208="Central",('Connecting shares (%)'!$F$13/100*L208+'Connecting shares (%)'!$G$13/100*N208+'Connecting shares (%)'!$H$13/100*P208)/1000000,0),0)</f>
        <v>0</v>
      </c>
      <c r="AG208" s="61">
        <f>IF(E208="west", IF(C208="Central",D208*'Connecting shares (%)'!$M$16*(L208+N208+P208)/(F208+H208+J208+L208+N208+P208),0),0)</f>
        <v>0</v>
      </c>
      <c r="AH208" s="1">
        <f>IF(E208="West", IF(C208="Decentral",('Connecting shares (%)'!$F$17/100*L208+'Connecting shares (%)'!$G$17/100*N208+'Connecting shares (%)'!$H$17/100*P208)/1000000,0),0)</f>
        <v>0</v>
      </c>
      <c r="AI208" s="61">
        <f>IF(E208="west", IF(C208="Decentral",D208*'Connecting shares (%)'!$M$16*(L208+N208+P208)/(F208+H208+J208+L208+N208+P208),0),0)</f>
        <v>0</v>
      </c>
      <c r="AK208" s="1">
        <f t="shared" si="24"/>
        <v>0</v>
      </c>
      <c r="AL208" s="1">
        <f t="shared" si="25"/>
        <v>0</v>
      </c>
      <c r="AM208" s="1">
        <f t="shared" si="26"/>
        <v>3.6568130799999978</v>
      </c>
      <c r="AN208" s="1">
        <f t="shared" si="27"/>
        <v>6.5983037713217989</v>
      </c>
      <c r="AO208" s="1">
        <f t="shared" si="28"/>
        <v>0</v>
      </c>
      <c r="AP208" s="1">
        <f t="shared" si="29"/>
        <v>0</v>
      </c>
      <c r="AQ208" s="1">
        <f t="shared" si="30"/>
        <v>0</v>
      </c>
      <c r="AR208" s="1">
        <f t="shared" si="31"/>
        <v>0</v>
      </c>
    </row>
    <row r="209" spans="1:44">
      <c r="A209" s="1">
        <v>208</v>
      </c>
      <c r="B209" s="1" t="s">
        <v>54</v>
      </c>
      <c r="C209" s="1" t="s">
        <v>19</v>
      </c>
      <c r="D209" s="1">
        <v>0.88851099899999297</v>
      </c>
      <c r="E209" s="1" t="s">
        <v>21</v>
      </c>
      <c r="F209" s="1">
        <v>6160207.6099999901</v>
      </c>
      <c r="G209" s="1">
        <v>402</v>
      </c>
      <c r="H209" s="1">
        <v>179266.079999999</v>
      </c>
      <c r="I209" s="1">
        <v>3</v>
      </c>
      <c r="J209" s="1">
        <v>0</v>
      </c>
      <c r="K209" s="1">
        <v>0</v>
      </c>
      <c r="L209" s="1">
        <v>207917.38</v>
      </c>
      <c r="M209" s="1">
        <v>25</v>
      </c>
      <c r="N209" s="1">
        <v>0</v>
      </c>
      <c r="O209" s="1">
        <v>0</v>
      </c>
      <c r="P209" s="1">
        <v>0</v>
      </c>
      <c r="Q209" s="1">
        <v>0</v>
      </c>
      <c r="R209" s="1">
        <v>8891.4142143797308</v>
      </c>
      <c r="S209" s="1">
        <v>888510.99899999204</v>
      </c>
      <c r="T209" s="59">
        <f>IF(E209="East", IF(C209="Central",('Connecting shares (%)'!$F$3/100*F209+'Connecting shares (%)'!$G$3/100*H209+'Connecting shares (%)'!$H$3/100*J209)/1000000,0),0)</f>
        <v>0</v>
      </c>
      <c r="U209" s="59">
        <f>IF(E209="East", IF(C209="Central",D209*'Connecting shares (%)'!$M$16*(F209+H209+J209)/(F209+H209+J209+L209+N209+P209),0),0)</f>
        <v>0</v>
      </c>
      <c r="V209" s="59">
        <f>IF(E209="East", IF(C209="Decentral",('Connecting shares (%)'!$F$7/100*F209+'Connecting shares (%)'!$G$7/100*H209+'Connecting shares (%)'!$H$7/100*J209)/1000000,0),0)</f>
        <v>0</v>
      </c>
      <c r="W209" s="61">
        <f>IF(E209="East", IF(C209="Decentral",D209*'Connecting shares (%)'!$M$16*(F209+H209+J209)/(F209+H209+J209+L209+N209+P209),0),0)</f>
        <v>0</v>
      </c>
      <c r="X209" s="59">
        <f>IF(E209="East", IF(C209="Central",('Connecting shares (%)'!$F$5/100*L209+'Connecting shares (%)'!$G$5/100*N209+'Connecting shares (%)'!$H$5/100*P209)/1000000,0),0)</f>
        <v>0</v>
      </c>
      <c r="Y209" s="61">
        <f>IF(E209="East", IF(C209="Central",D209*'Connecting shares (%)'!$M$16*(L209+N209+P209)/(F209+H209+J209+L209+N209+P209),0),0)</f>
        <v>0</v>
      </c>
      <c r="Z209" s="1">
        <f>IF(E209="East", IF(C209="Decentral",('Connecting shares (%)'!$F$9/100*L209+'Connecting shares (%)'!$G$9/100*N209+'Connecting shares (%)'!$H$9/100*P209)/1000000,0),0)</f>
        <v>0</v>
      </c>
      <c r="AA209" s="61">
        <f>IF(E209="East", IF(C209="Decentral",D209*'Connecting shares (%)'!$M$16*(L209+N209+P209)/(F209+H209+J209+L209+N209+P209),0),0)</f>
        <v>0</v>
      </c>
      <c r="AB209" s="59">
        <f>IF(E209="West", IF(C209="Central",('Connecting shares (%)'!$F$11/100*F209+'Connecting shares (%)'!$G$11/100*H209+'Connecting shares (%)'!$H$11/100*J209)/1000000,0),0)</f>
        <v>0</v>
      </c>
      <c r="AC209" s="62">
        <f>IF(E209="west", IF(C209="Central",D209*'Connecting shares (%)'!$M$16*(F209+H209+J209)/(F209+H209+J209+L209+N209+P209),0),0)</f>
        <v>0</v>
      </c>
      <c r="AD209" s="59">
        <f>IF(E209="West", IF(C209="Decentral",('Connecting shares (%)'!$F$15/100*F209+'Connecting shares (%)'!$G$15/100*H209+'Connecting shares (%)'!$H$15/100*J209)/1000000,0),0)</f>
        <v>6.3394736899999895</v>
      </c>
      <c r="AE209" s="61">
        <f>IF(E209="west", IF(C209="Decentral",D209*'Connecting shares (%)'!$M$16*(F209+H209+J209)/(F209+H209+J209+L209+N209+P209),0),0)</f>
        <v>17.205913137661625</v>
      </c>
      <c r="AF209" s="59">
        <f>IF(E209="West", IF(C209="Central",('Connecting shares (%)'!$F$13/100*L209+'Connecting shares (%)'!$G$13/100*N209+'Connecting shares (%)'!$H$13/100*P209)/1000000,0),0)</f>
        <v>0</v>
      </c>
      <c r="AG209" s="61">
        <f>IF(E209="west", IF(C209="Central",D209*'Connecting shares (%)'!$M$16*(L209+N209+P209)/(F209+H209+J209+L209+N209+P209),0),0)</f>
        <v>0</v>
      </c>
      <c r="AH209" s="1">
        <f>IF(E209="West", IF(C209="Decentral",('Connecting shares (%)'!$F$17/100*L209+'Connecting shares (%)'!$G$17/100*N209+'Connecting shares (%)'!$H$17/100*P209)/1000000,0),0)</f>
        <v>0.20791738000000001</v>
      </c>
      <c r="AI209" s="61">
        <f>IF(E209="west", IF(C209="Decentral",D209*'Connecting shares (%)'!$M$16*(L209+N209+P209)/(F209+H209+J209+L209+N209+P209),0),0)</f>
        <v>0.56430684233823059</v>
      </c>
      <c r="AK209" s="1">
        <f t="shared" si="24"/>
        <v>0</v>
      </c>
      <c r="AL209" s="1">
        <f t="shared" si="25"/>
        <v>0</v>
      </c>
      <c r="AM209" s="1">
        <f t="shared" si="26"/>
        <v>0</v>
      </c>
      <c r="AN209" s="1">
        <f t="shared" si="27"/>
        <v>0</v>
      </c>
      <c r="AO209" s="1">
        <f t="shared" si="28"/>
        <v>0</v>
      </c>
      <c r="AP209" s="1">
        <f t="shared" si="29"/>
        <v>0</v>
      </c>
      <c r="AQ209" s="1">
        <f t="shared" si="30"/>
        <v>6.5473910699999891</v>
      </c>
      <c r="AR209" s="1">
        <f t="shared" si="31"/>
        <v>17.770219979999855</v>
      </c>
    </row>
    <row r="210" spans="1:44">
      <c r="A210" s="1">
        <v>209</v>
      </c>
      <c r="B210" s="1" t="s">
        <v>432</v>
      </c>
      <c r="C210" s="1" t="s">
        <v>19</v>
      </c>
      <c r="D210" s="1">
        <v>0.88348647661749502</v>
      </c>
      <c r="E210" s="1" t="s">
        <v>21</v>
      </c>
      <c r="F210" s="1">
        <v>1519679.42</v>
      </c>
      <c r="G210" s="1">
        <v>100</v>
      </c>
      <c r="H210" s="1">
        <v>0</v>
      </c>
      <c r="I210" s="1">
        <v>0</v>
      </c>
      <c r="J210" s="1">
        <v>0</v>
      </c>
      <c r="K210" s="1">
        <v>0</v>
      </c>
      <c r="L210" s="1">
        <v>19128.6699999999</v>
      </c>
      <c r="M210" s="1">
        <v>3</v>
      </c>
      <c r="N210" s="1">
        <v>0</v>
      </c>
      <c r="O210" s="1">
        <v>0</v>
      </c>
      <c r="P210" s="1">
        <v>0</v>
      </c>
      <c r="Q210" s="1">
        <v>0</v>
      </c>
      <c r="R210" s="1">
        <v>15026.008887399599</v>
      </c>
      <c r="S210" s="1">
        <v>883486.47661749402</v>
      </c>
      <c r="T210" s="59">
        <f>IF(E210="East", IF(C210="Central",('Connecting shares (%)'!$F$3/100*F210+'Connecting shares (%)'!$G$3/100*H210+'Connecting shares (%)'!$H$3/100*J210)/1000000,0),0)</f>
        <v>0</v>
      </c>
      <c r="U210" s="59">
        <f>IF(E210="East", IF(C210="Central",D210*'Connecting shares (%)'!$M$16*(F210+H210+J210)/(F210+H210+J210+L210+N210+P210),0),0)</f>
        <v>0</v>
      </c>
      <c r="V210" s="59">
        <f>IF(E210="East", IF(C210="Decentral",('Connecting shares (%)'!$F$7/100*F210+'Connecting shares (%)'!$G$7/100*H210+'Connecting shares (%)'!$H$7/100*J210)/1000000,0),0)</f>
        <v>0</v>
      </c>
      <c r="W210" s="61">
        <f>IF(E210="East", IF(C210="Decentral",D210*'Connecting shares (%)'!$M$16*(F210+H210+J210)/(F210+H210+J210+L210+N210+P210),0),0)</f>
        <v>0</v>
      </c>
      <c r="X210" s="59">
        <f>IF(E210="East", IF(C210="Central",('Connecting shares (%)'!$F$5/100*L210+'Connecting shares (%)'!$G$5/100*N210+'Connecting shares (%)'!$H$5/100*P210)/1000000,0),0)</f>
        <v>0</v>
      </c>
      <c r="Y210" s="61">
        <f>IF(E210="East", IF(C210="Central",D210*'Connecting shares (%)'!$M$16*(L210+N210+P210)/(F210+H210+J210+L210+N210+P210),0),0)</f>
        <v>0</v>
      </c>
      <c r="Z210" s="1">
        <f>IF(E210="East", IF(C210="Decentral",('Connecting shares (%)'!$F$9/100*L210+'Connecting shares (%)'!$G$9/100*N210+'Connecting shares (%)'!$H$9/100*P210)/1000000,0),0)</f>
        <v>0</v>
      </c>
      <c r="AA210" s="61">
        <f>IF(E210="East", IF(C210="Decentral",D210*'Connecting shares (%)'!$M$16*(L210+N210+P210)/(F210+H210+J210+L210+N210+P210),0),0)</f>
        <v>0</v>
      </c>
      <c r="AB210" s="59">
        <f>IF(E210="West", IF(C210="Central",('Connecting shares (%)'!$F$11/100*F210+'Connecting shares (%)'!$G$11/100*H210+'Connecting shares (%)'!$H$11/100*J210)/1000000,0),0)</f>
        <v>0</v>
      </c>
      <c r="AC210" s="62">
        <f>IF(E210="west", IF(C210="Central",D210*'Connecting shares (%)'!$M$16*(F210+H210+J210)/(F210+H210+J210+L210+N210+P210),0),0)</f>
        <v>0</v>
      </c>
      <c r="AD210" s="59">
        <f>IF(E210="West", IF(C210="Decentral",('Connecting shares (%)'!$F$15/100*F210+'Connecting shares (%)'!$G$15/100*H210+'Connecting shares (%)'!$H$15/100*J210)/1000000,0),0)</f>
        <v>1.5196794199999999</v>
      </c>
      <c r="AE210" s="61">
        <f>IF(E210="west", IF(C210="Decentral",D210*'Connecting shares (%)'!$M$16*(F210+H210+J210)/(F210+H210+J210+L210+N210+P210),0),0)</f>
        <v>17.450080033877629</v>
      </c>
      <c r="AF210" s="59">
        <f>IF(E210="West", IF(C210="Central",('Connecting shares (%)'!$F$13/100*L210+'Connecting shares (%)'!$G$13/100*N210+'Connecting shares (%)'!$H$13/100*P210)/1000000,0),0)</f>
        <v>0</v>
      </c>
      <c r="AG210" s="61">
        <f>IF(E210="west", IF(C210="Central",D210*'Connecting shares (%)'!$M$16*(L210+N210+P210)/(F210+H210+J210+L210+N210+P210),0),0)</f>
        <v>0</v>
      </c>
      <c r="AH210" s="1">
        <f>IF(E210="West", IF(C210="Decentral",('Connecting shares (%)'!$F$17/100*L210+'Connecting shares (%)'!$G$17/100*N210+'Connecting shares (%)'!$H$17/100*P210)/1000000,0),0)</f>
        <v>1.91286699999999E-2</v>
      </c>
      <c r="AI210" s="61">
        <f>IF(E210="west", IF(C210="Decentral",D210*'Connecting shares (%)'!$M$16*(L210+N210+P210)/(F210+H210+J210+L210+N210+P210),0),0)</f>
        <v>0.21964949847227136</v>
      </c>
      <c r="AK210" s="1">
        <f t="shared" si="24"/>
        <v>0</v>
      </c>
      <c r="AL210" s="1">
        <f t="shared" si="25"/>
        <v>0</v>
      </c>
      <c r="AM210" s="1">
        <f t="shared" si="26"/>
        <v>0</v>
      </c>
      <c r="AN210" s="1">
        <f t="shared" si="27"/>
        <v>0</v>
      </c>
      <c r="AO210" s="1">
        <f t="shared" si="28"/>
        <v>0</v>
      </c>
      <c r="AP210" s="1">
        <f t="shared" si="29"/>
        <v>0</v>
      </c>
      <c r="AQ210" s="1">
        <f t="shared" si="30"/>
        <v>1.5388080899999999</v>
      </c>
      <c r="AR210" s="1">
        <f t="shared" si="31"/>
        <v>17.669729532349901</v>
      </c>
    </row>
    <row r="211" spans="1:44">
      <c r="A211" s="1">
        <v>210</v>
      </c>
      <c r="B211" s="1" t="s">
        <v>307</v>
      </c>
      <c r="C211" s="1" t="s">
        <v>19</v>
      </c>
      <c r="D211" s="1">
        <v>0.320136199418533</v>
      </c>
      <c r="E211" s="1" t="s">
        <v>21</v>
      </c>
      <c r="F211" s="1">
        <v>349925.35</v>
      </c>
      <c r="G211" s="1">
        <v>20</v>
      </c>
      <c r="H211" s="1">
        <v>0</v>
      </c>
      <c r="I211" s="1">
        <v>0</v>
      </c>
      <c r="J211" s="1">
        <v>0</v>
      </c>
      <c r="K211" s="1">
        <v>0</v>
      </c>
      <c r="L211" s="1">
        <v>0</v>
      </c>
      <c r="M211" s="1">
        <v>0</v>
      </c>
      <c r="N211" s="1">
        <v>0</v>
      </c>
      <c r="O211" s="1">
        <v>0</v>
      </c>
      <c r="P211" s="1">
        <v>0</v>
      </c>
      <c r="Q211" s="1">
        <v>0</v>
      </c>
      <c r="R211" s="1">
        <v>8533.4269877159604</v>
      </c>
      <c r="S211" s="1">
        <v>320136.19941853202</v>
      </c>
      <c r="T211" s="59">
        <f>IF(E211="East", IF(C211="Central",('Connecting shares (%)'!$F$3/100*F211+'Connecting shares (%)'!$G$3/100*H211+'Connecting shares (%)'!$H$3/100*J211)/1000000,0),0)</f>
        <v>0</v>
      </c>
      <c r="U211" s="59">
        <f>IF(E211="East", IF(C211="Central",D211*'Connecting shares (%)'!$M$16*(F211+H211+J211)/(F211+H211+J211+L211+N211+P211),0),0)</f>
        <v>0</v>
      </c>
      <c r="V211" s="59">
        <f>IF(E211="East", IF(C211="Decentral",('Connecting shares (%)'!$F$7/100*F211+'Connecting shares (%)'!$G$7/100*H211+'Connecting shares (%)'!$H$7/100*J211)/1000000,0),0)</f>
        <v>0</v>
      </c>
      <c r="W211" s="61">
        <f>IF(E211="East", IF(C211="Decentral",D211*'Connecting shares (%)'!$M$16*(F211+H211+J211)/(F211+H211+J211+L211+N211+P211),0),0)</f>
        <v>0</v>
      </c>
      <c r="X211" s="59">
        <f>IF(E211="East", IF(C211="Central",('Connecting shares (%)'!$F$5/100*L211+'Connecting shares (%)'!$G$5/100*N211+'Connecting shares (%)'!$H$5/100*P211)/1000000,0),0)</f>
        <v>0</v>
      </c>
      <c r="Y211" s="61">
        <f>IF(E211="East", IF(C211="Central",D211*'Connecting shares (%)'!$M$16*(L211+N211+P211)/(F211+H211+J211+L211+N211+P211),0),0)</f>
        <v>0</v>
      </c>
      <c r="Z211" s="1">
        <f>IF(E211="East", IF(C211="Decentral",('Connecting shares (%)'!$F$9/100*L211+'Connecting shares (%)'!$G$9/100*N211+'Connecting shares (%)'!$H$9/100*P211)/1000000,0),0)</f>
        <v>0</v>
      </c>
      <c r="AA211" s="61">
        <f>IF(E211="East", IF(C211="Decentral",D211*'Connecting shares (%)'!$M$16*(L211+N211+P211)/(F211+H211+J211+L211+N211+P211),0),0)</f>
        <v>0</v>
      </c>
      <c r="AB211" s="59">
        <f>IF(E211="West", IF(C211="Central",('Connecting shares (%)'!$F$11/100*F211+'Connecting shares (%)'!$G$11/100*H211+'Connecting shares (%)'!$H$11/100*J211)/1000000,0),0)</f>
        <v>0</v>
      </c>
      <c r="AC211" s="62">
        <f>IF(E211="west", IF(C211="Central",D211*'Connecting shares (%)'!$M$16*(F211+H211+J211)/(F211+H211+J211+L211+N211+P211),0),0)</f>
        <v>0</v>
      </c>
      <c r="AD211" s="59">
        <f>IF(E211="West", IF(C211="Decentral",('Connecting shares (%)'!$F$15/100*F211+'Connecting shares (%)'!$G$15/100*H211+'Connecting shares (%)'!$H$15/100*J211)/1000000,0),0)</f>
        <v>0.34992534999999997</v>
      </c>
      <c r="AE211" s="61">
        <f>IF(E211="west", IF(C211="Decentral",D211*'Connecting shares (%)'!$M$16*(F211+H211+J211)/(F211+H211+J211+L211+N211+P211),0),0)</f>
        <v>6.4027239883706599</v>
      </c>
      <c r="AF211" s="59">
        <f>IF(E211="West", IF(C211="Central",('Connecting shares (%)'!$F$13/100*L211+'Connecting shares (%)'!$G$13/100*N211+'Connecting shares (%)'!$H$13/100*P211)/1000000,0),0)</f>
        <v>0</v>
      </c>
      <c r="AG211" s="61">
        <f>IF(E211="west", IF(C211="Central",D211*'Connecting shares (%)'!$M$16*(L211+N211+P211)/(F211+H211+J211+L211+N211+P211),0),0)</f>
        <v>0</v>
      </c>
      <c r="AH211" s="1">
        <f>IF(E211="West", IF(C211="Decentral",('Connecting shares (%)'!$F$17/100*L211+'Connecting shares (%)'!$G$17/100*N211+'Connecting shares (%)'!$H$17/100*P211)/1000000,0),0)</f>
        <v>0</v>
      </c>
      <c r="AI211" s="61">
        <f>IF(E211="west", IF(C211="Decentral",D211*'Connecting shares (%)'!$M$16*(L211+N211+P211)/(F211+H211+J211+L211+N211+P211),0),0)</f>
        <v>0</v>
      </c>
      <c r="AK211" s="1">
        <f t="shared" si="24"/>
        <v>0</v>
      </c>
      <c r="AL211" s="1">
        <f t="shared" si="25"/>
        <v>0</v>
      </c>
      <c r="AM211" s="1">
        <f t="shared" si="26"/>
        <v>0</v>
      </c>
      <c r="AN211" s="1">
        <f t="shared" si="27"/>
        <v>0</v>
      </c>
      <c r="AO211" s="1">
        <f t="shared" si="28"/>
        <v>0</v>
      </c>
      <c r="AP211" s="1">
        <f t="shared" si="29"/>
        <v>0</v>
      </c>
      <c r="AQ211" s="1">
        <f t="shared" si="30"/>
        <v>0.34992534999999997</v>
      </c>
      <c r="AR211" s="1">
        <f t="shared" si="31"/>
        <v>6.4027239883706599</v>
      </c>
    </row>
    <row r="212" spans="1:44">
      <c r="A212" s="1">
        <v>211</v>
      </c>
      <c r="B212" s="1" t="s">
        <v>345</v>
      </c>
      <c r="C212" s="1" t="s">
        <v>19</v>
      </c>
      <c r="D212" s="1">
        <v>0.32801938413566201</v>
      </c>
      <c r="E212" s="1" t="s">
        <v>21</v>
      </c>
      <c r="F212" s="1">
        <v>760449.31</v>
      </c>
      <c r="G212" s="1">
        <v>52</v>
      </c>
      <c r="H212" s="1">
        <v>0</v>
      </c>
      <c r="I212" s="1">
        <v>0</v>
      </c>
      <c r="J212" s="1">
        <v>0</v>
      </c>
      <c r="K212" s="1">
        <v>0</v>
      </c>
      <c r="L212" s="1">
        <v>13891.7</v>
      </c>
      <c r="M212" s="1">
        <v>2</v>
      </c>
      <c r="N212" s="1">
        <v>0</v>
      </c>
      <c r="O212" s="1">
        <v>0</v>
      </c>
      <c r="P212" s="1">
        <v>0</v>
      </c>
      <c r="Q212" s="1">
        <v>0</v>
      </c>
      <c r="R212" s="1">
        <v>8514.73710544805</v>
      </c>
      <c r="S212" s="1">
        <v>328019.384135662</v>
      </c>
      <c r="T212" s="59">
        <f>IF(E212="East", IF(C212="Central",('Connecting shares (%)'!$F$3/100*F212+'Connecting shares (%)'!$G$3/100*H212+'Connecting shares (%)'!$H$3/100*J212)/1000000,0),0)</f>
        <v>0</v>
      </c>
      <c r="U212" s="59">
        <f>IF(E212="East", IF(C212="Central",D212*'Connecting shares (%)'!$M$16*(F212+H212+J212)/(F212+H212+J212+L212+N212+P212),0),0)</f>
        <v>0</v>
      </c>
      <c r="V212" s="59">
        <f>IF(E212="East", IF(C212="Decentral",('Connecting shares (%)'!$F$7/100*F212+'Connecting shares (%)'!$G$7/100*H212+'Connecting shares (%)'!$H$7/100*J212)/1000000,0),0)</f>
        <v>0</v>
      </c>
      <c r="W212" s="61">
        <f>IF(E212="East", IF(C212="Decentral",D212*'Connecting shares (%)'!$M$16*(F212+H212+J212)/(F212+H212+J212+L212+N212+P212),0),0)</f>
        <v>0</v>
      </c>
      <c r="X212" s="59">
        <f>IF(E212="East", IF(C212="Central",('Connecting shares (%)'!$F$5/100*L212+'Connecting shares (%)'!$G$5/100*N212+'Connecting shares (%)'!$H$5/100*P212)/1000000,0),0)</f>
        <v>0</v>
      </c>
      <c r="Y212" s="61">
        <f>IF(E212="East", IF(C212="Central",D212*'Connecting shares (%)'!$M$16*(L212+N212+P212)/(F212+H212+J212+L212+N212+P212),0),0)</f>
        <v>0</v>
      </c>
      <c r="Z212" s="1">
        <f>IF(E212="East", IF(C212="Decentral",('Connecting shares (%)'!$F$9/100*L212+'Connecting shares (%)'!$G$9/100*N212+'Connecting shares (%)'!$H$9/100*P212)/1000000,0),0)</f>
        <v>0</v>
      </c>
      <c r="AA212" s="61">
        <f>IF(E212="East", IF(C212="Decentral",D212*'Connecting shares (%)'!$M$16*(L212+N212+P212)/(F212+H212+J212+L212+N212+P212),0),0)</f>
        <v>0</v>
      </c>
      <c r="AB212" s="59">
        <f>IF(E212="West", IF(C212="Central",('Connecting shares (%)'!$F$11/100*F212+'Connecting shares (%)'!$G$11/100*H212+'Connecting shares (%)'!$H$11/100*J212)/1000000,0),0)</f>
        <v>0</v>
      </c>
      <c r="AC212" s="62">
        <f>IF(E212="west", IF(C212="Central",D212*'Connecting shares (%)'!$M$16*(F212+H212+J212)/(F212+H212+J212+L212+N212+P212),0),0)</f>
        <v>0</v>
      </c>
      <c r="AD212" s="59">
        <f>IF(E212="West", IF(C212="Decentral",('Connecting shares (%)'!$F$15/100*F212+'Connecting shares (%)'!$G$15/100*H212+'Connecting shares (%)'!$H$15/100*J212)/1000000,0),0)</f>
        <v>0.76044931000000004</v>
      </c>
      <c r="AE212" s="61">
        <f>IF(E212="west", IF(C212="Decentral",D212*'Connecting shares (%)'!$M$16*(F212+H212+J212)/(F212+H212+J212+L212+N212+P212),0),0)</f>
        <v>6.4426941389192116</v>
      </c>
      <c r="AF212" s="59">
        <f>IF(E212="West", IF(C212="Central",('Connecting shares (%)'!$F$13/100*L212+'Connecting shares (%)'!$G$13/100*N212+'Connecting shares (%)'!$H$13/100*P212)/1000000,0),0)</f>
        <v>0</v>
      </c>
      <c r="AG212" s="61">
        <f>IF(E212="west", IF(C212="Central",D212*'Connecting shares (%)'!$M$16*(L212+N212+P212)/(F212+H212+J212+L212+N212+P212),0),0)</f>
        <v>0</v>
      </c>
      <c r="AH212" s="1">
        <f>IF(E212="West", IF(C212="Decentral",('Connecting shares (%)'!$F$17/100*L212+'Connecting shares (%)'!$G$17/100*N212+'Connecting shares (%)'!$H$17/100*P212)/1000000,0),0)</f>
        <v>1.38917E-2</v>
      </c>
      <c r="AI212" s="61">
        <f>IF(E212="west", IF(C212="Decentral",D212*'Connecting shares (%)'!$M$16*(L212+N212+P212)/(F212+H212+J212+L212+N212+P212),0),0)</f>
        <v>0.11769354379402884</v>
      </c>
      <c r="AK212" s="1">
        <f t="shared" si="24"/>
        <v>0</v>
      </c>
      <c r="AL212" s="1">
        <f t="shared" si="25"/>
        <v>0</v>
      </c>
      <c r="AM212" s="1">
        <f t="shared" si="26"/>
        <v>0</v>
      </c>
      <c r="AN212" s="1">
        <f t="shared" si="27"/>
        <v>0</v>
      </c>
      <c r="AO212" s="1">
        <f t="shared" si="28"/>
        <v>0</v>
      </c>
      <c r="AP212" s="1">
        <f t="shared" si="29"/>
        <v>0</v>
      </c>
      <c r="AQ212" s="1">
        <f t="shared" si="30"/>
        <v>0.77434101</v>
      </c>
      <c r="AR212" s="1">
        <f t="shared" si="31"/>
        <v>6.5603876827132401</v>
      </c>
    </row>
    <row r="213" spans="1:44">
      <c r="A213" s="1">
        <v>212</v>
      </c>
      <c r="B213" s="1" t="s">
        <v>711</v>
      </c>
      <c r="C213" s="1" t="s">
        <v>19</v>
      </c>
      <c r="D213" s="1">
        <v>0.12892586035616799</v>
      </c>
      <c r="E213" s="1" t="s">
        <v>21</v>
      </c>
      <c r="F213" s="1">
        <v>281898.299999999</v>
      </c>
      <c r="G213" s="1">
        <v>17</v>
      </c>
      <c r="H213" s="1">
        <v>0</v>
      </c>
      <c r="I213" s="1">
        <v>0</v>
      </c>
      <c r="J213" s="1">
        <v>0</v>
      </c>
      <c r="K213" s="1">
        <v>0</v>
      </c>
      <c r="L213" s="1">
        <v>0</v>
      </c>
      <c r="M213" s="1">
        <v>0</v>
      </c>
      <c r="N213" s="1">
        <v>0</v>
      </c>
      <c r="O213" s="1">
        <v>0</v>
      </c>
      <c r="P213" s="1">
        <v>0</v>
      </c>
      <c r="Q213" s="1">
        <v>0</v>
      </c>
      <c r="R213" s="1">
        <v>8018.0582614933901</v>
      </c>
      <c r="S213" s="1">
        <v>128925.860356167</v>
      </c>
      <c r="T213" s="59">
        <f>IF(E213="East", IF(C213="Central",('Connecting shares (%)'!$F$3/100*F213+'Connecting shares (%)'!$G$3/100*H213+'Connecting shares (%)'!$H$3/100*J213)/1000000,0),0)</f>
        <v>0</v>
      </c>
      <c r="U213" s="59">
        <f>IF(E213="East", IF(C213="Central",D213*'Connecting shares (%)'!$M$16*(F213+H213+J213)/(F213+H213+J213+L213+N213+P213),0),0)</f>
        <v>0</v>
      </c>
      <c r="V213" s="59">
        <f>IF(E213="East", IF(C213="Decentral",('Connecting shares (%)'!$F$7/100*F213+'Connecting shares (%)'!$G$7/100*H213+'Connecting shares (%)'!$H$7/100*J213)/1000000,0),0)</f>
        <v>0</v>
      </c>
      <c r="W213" s="61">
        <f>IF(E213="East", IF(C213="Decentral",D213*'Connecting shares (%)'!$M$16*(F213+H213+J213)/(F213+H213+J213+L213+N213+P213),0),0)</f>
        <v>0</v>
      </c>
      <c r="X213" s="59">
        <f>IF(E213="East", IF(C213="Central",('Connecting shares (%)'!$F$5/100*L213+'Connecting shares (%)'!$G$5/100*N213+'Connecting shares (%)'!$H$5/100*P213)/1000000,0),0)</f>
        <v>0</v>
      </c>
      <c r="Y213" s="61">
        <f>IF(E213="East", IF(C213="Central",D213*'Connecting shares (%)'!$M$16*(L213+N213+P213)/(F213+H213+J213+L213+N213+P213),0),0)</f>
        <v>0</v>
      </c>
      <c r="Z213" s="1">
        <f>IF(E213="East", IF(C213="Decentral",('Connecting shares (%)'!$F$9/100*L213+'Connecting shares (%)'!$G$9/100*N213+'Connecting shares (%)'!$H$9/100*P213)/1000000,0),0)</f>
        <v>0</v>
      </c>
      <c r="AA213" s="61">
        <f>IF(E213="East", IF(C213="Decentral",D213*'Connecting shares (%)'!$M$16*(L213+N213+P213)/(F213+H213+J213+L213+N213+P213),0),0)</f>
        <v>0</v>
      </c>
      <c r="AB213" s="59">
        <f>IF(E213="West", IF(C213="Central",('Connecting shares (%)'!$F$11/100*F213+'Connecting shares (%)'!$G$11/100*H213+'Connecting shares (%)'!$H$11/100*J213)/1000000,0),0)</f>
        <v>0</v>
      </c>
      <c r="AC213" s="62">
        <f>IF(E213="west", IF(C213="Central",D213*'Connecting shares (%)'!$M$16*(F213+H213+J213)/(F213+H213+J213+L213+N213+P213),0),0)</f>
        <v>0</v>
      </c>
      <c r="AD213" s="59">
        <f>IF(E213="West", IF(C213="Decentral",('Connecting shares (%)'!$F$15/100*F213+'Connecting shares (%)'!$G$15/100*H213+'Connecting shares (%)'!$H$15/100*J213)/1000000,0),0)</f>
        <v>0.28189829999999899</v>
      </c>
      <c r="AE213" s="61">
        <f>IF(E213="west", IF(C213="Decentral",D213*'Connecting shares (%)'!$M$16*(F213+H213+J213)/(F213+H213+J213+L213+N213+P213),0),0)</f>
        <v>2.57851720712336</v>
      </c>
      <c r="AF213" s="59">
        <f>IF(E213="West", IF(C213="Central",('Connecting shares (%)'!$F$13/100*L213+'Connecting shares (%)'!$G$13/100*N213+'Connecting shares (%)'!$H$13/100*P213)/1000000,0),0)</f>
        <v>0</v>
      </c>
      <c r="AG213" s="61">
        <f>IF(E213="west", IF(C213="Central",D213*'Connecting shares (%)'!$M$16*(L213+N213+P213)/(F213+H213+J213+L213+N213+P213),0),0)</f>
        <v>0</v>
      </c>
      <c r="AH213" s="1">
        <f>IF(E213="West", IF(C213="Decentral",('Connecting shares (%)'!$F$17/100*L213+'Connecting shares (%)'!$G$17/100*N213+'Connecting shares (%)'!$H$17/100*P213)/1000000,0),0)</f>
        <v>0</v>
      </c>
      <c r="AI213" s="61">
        <f>IF(E213="west", IF(C213="Decentral",D213*'Connecting shares (%)'!$M$16*(L213+N213+P213)/(F213+H213+J213+L213+N213+P213),0),0)</f>
        <v>0</v>
      </c>
      <c r="AK213" s="1">
        <f t="shared" si="24"/>
        <v>0</v>
      </c>
      <c r="AL213" s="1">
        <f t="shared" si="25"/>
        <v>0</v>
      </c>
      <c r="AM213" s="1">
        <f t="shared" si="26"/>
        <v>0</v>
      </c>
      <c r="AN213" s="1">
        <f t="shared" si="27"/>
        <v>0</v>
      </c>
      <c r="AO213" s="1">
        <f t="shared" si="28"/>
        <v>0</v>
      </c>
      <c r="AP213" s="1">
        <f t="shared" si="29"/>
        <v>0</v>
      </c>
      <c r="AQ213" s="1">
        <f t="shared" si="30"/>
        <v>0.28189829999999899</v>
      </c>
      <c r="AR213" s="1">
        <f t="shared" si="31"/>
        <v>2.57851720712336</v>
      </c>
    </row>
    <row r="214" spans="1:44">
      <c r="A214" s="1">
        <v>213</v>
      </c>
      <c r="B214" s="1" t="s">
        <v>633</v>
      </c>
      <c r="C214" s="1" t="s">
        <v>19</v>
      </c>
      <c r="D214" s="1">
        <v>0.290437248824575</v>
      </c>
      <c r="E214" s="1" t="s">
        <v>22</v>
      </c>
      <c r="F214" s="1">
        <v>339240.89999999898</v>
      </c>
      <c r="G214" s="1">
        <v>22</v>
      </c>
      <c r="H214" s="1">
        <v>0</v>
      </c>
      <c r="I214" s="1">
        <v>0</v>
      </c>
      <c r="J214" s="1">
        <v>0</v>
      </c>
      <c r="K214" s="1">
        <v>0</v>
      </c>
      <c r="L214" s="1">
        <v>124234.409999999</v>
      </c>
      <c r="M214" s="1">
        <v>45</v>
      </c>
      <c r="N214" s="1">
        <v>0</v>
      </c>
      <c r="O214" s="1">
        <v>0</v>
      </c>
      <c r="P214" s="1">
        <v>0</v>
      </c>
      <c r="Q214" s="1">
        <v>0</v>
      </c>
      <c r="R214" s="1">
        <v>11324.9633204807</v>
      </c>
      <c r="S214" s="1">
        <v>290437.248824574</v>
      </c>
      <c r="T214" s="59">
        <f>IF(E214="East", IF(C214="Central",('Connecting shares (%)'!$F$3/100*F214+'Connecting shares (%)'!$G$3/100*H214+'Connecting shares (%)'!$H$3/100*J214)/1000000,0),0)</f>
        <v>0</v>
      </c>
      <c r="U214" s="59">
        <f>IF(E214="East", IF(C214="Central",D214*'Connecting shares (%)'!$M$16*(F214+H214+J214)/(F214+H214+J214+L214+N214+P214),0),0)</f>
        <v>0</v>
      </c>
      <c r="V214" s="59">
        <f>IF(E214="East", IF(C214="Decentral",('Connecting shares (%)'!$F$7/100*F214+'Connecting shares (%)'!$G$7/100*H214+'Connecting shares (%)'!$H$7/100*J214)/1000000,0),0)</f>
        <v>0.33924089999999896</v>
      </c>
      <c r="W214" s="61">
        <f>IF(E214="East", IF(C214="Decentral",D214*'Connecting shares (%)'!$M$16*(F214+H214+J214)/(F214+H214+J214+L214+N214+P214),0),0)</f>
        <v>4.2517127259604361</v>
      </c>
      <c r="X214" s="59">
        <f>IF(E214="East", IF(C214="Central",('Connecting shares (%)'!$F$5/100*L214+'Connecting shares (%)'!$G$5/100*N214+'Connecting shares (%)'!$H$5/100*P214)/1000000,0),0)</f>
        <v>0</v>
      </c>
      <c r="Y214" s="61">
        <f>IF(E214="East", IF(C214="Central",D214*'Connecting shares (%)'!$M$16*(L214+N214+P214)/(F214+H214+J214+L214+N214+P214),0),0)</f>
        <v>0</v>
      </c>
      <c r="Z214" s="1">
        <f>IF(E214="East", IF(C214="Decentral",('Connecting shares (%)'!$F$9/100*L214+'Connecting shares (%)'!$G$9/100*N214+'Connecting shares (%)'!$H$9/100*P214)/1000000,0),0)</f>
        <v>0.124234409999999</v>
      </c>
      <c r="AA214" s="61">
        <f>IF(E214="East", IF(C214="Decentral",D214*'Connecting shares (%)'!$M$16*(L214+N214+P214)/(F214+H214+J214+L214+N214+P214),0),0)</f>
        <v>1.5570322505310645</v>
      </c>
      <c r="AB214" s="59">
        <f>IF(E214="West", IF(C214="Central",('Connecting shares (%)'!$F$11/100*F214+'Connecting shares (%)'!$G$11/100*H214+'Connecting shares (%)'!$H$11/100*J214)/1000000,0),0)</f>
        <v>0</v>
      </c>
      <c r="AC214" s="62">
        <f>IF(E214="west", IF(C214="Central",D214*'Connecting shares (%)'!$M$16*(F214+H214+J214)/(F214+H214+J214+L214+N214+P214),0),0)</f>
        <v>0</v>
      </c>
      <c r="AD214" s="59">
        <f>IF(E214="West", IF(C214="Decentral",('Connecting shares (%)'!$F$15/100*F214+'Connecting shares (%)'!$G$15/100*H214+'Connecting shares (%)'!$H$15/100*J214)/1000000,0),0)</f>
        <v>0</v>
      </c>
      <c r="AE214" s="61">
        <f>IF(E214="west", IF(C214="Decentral",D214*'Connecting shares (%)'!$M$16*(F214+H214+J214)/(F214+H214+J214+L214+N214+P214),0),0)</f>
        <v>0</v>
      </c>
      <c r="AF214" s="59">
        <f>IF(E214="West", IF(C214="Central",('Connecting shares (%)'!$F$13/100*L214+'Connecting shares (%)'!$G$13/100*N214+'Connecting shares (%)'!$H$13/100*P214)/1000000,0),0)</f>
        <v>0</v>
      </c>
      <c r="AG214" s="61">
        <f>IF(E214="west", IF(C214="Central",D214*'Connecting shares (%)'!$M$16*(L214+N214+P214)/(F214+H214+J214+L214+N214+P214),0),0)</f>
        <v>0</v>
      </c>
      <c r="AH214" s="1">
        <f>IF(E214="West", IF(C214="Decentral",('Connecting shares (%)'!$F$17/100*L214+'Connecting shares (%)'!$G$17/100*N214+'Connecting shares (%)'!$H$17/100*P214)/1000000,0),0)</f>
        <v>0</v>
      </c>
      <c r="AI214" s="61">
        <f>IF(E214="west", IF(C214="Decentral",D214*'Connecting shares (%)'!$M$16*(L214+N214+P214)/(F214+H214+J214+L214+N214+P214),0),0)</f>
        <v>0</v>
      </c>
      <c r="AK214" s="1">
        <f t="shared" si="24"/>
        <v>0</v>
      </c>
      <c r="AL214" s="1">
        <f t="shared" si="25"/>
        <v>0</v>
      </c>
      <c r="AM214" s="1">
        <f t="shared" si="26"/>
        <v>0.46347530999999798</v>
      </c>
      <c r="AN214" s="1">
        <f t="shared" si="27"/>
        <v>5.8087449764915009</v>
      </c>
      <c r="AO214" s="1">
        <f t="shared" si="28"/>
        <v>0</v>
      </c>
      <c r="AP214" s="1">
        <f t="shared" si="29"/>
        <v>0</v>
      </c>
      <c r="AQ214" s="1">
        <f t="shared" si="30"/>
        <v>0</v>
      </c>
      <c r="AR214" s="1">
        <f t="shared" si="31"/>
        <v>0</v>
      </c>
    </row>
    <row r="215" spans="1:44">
      <c r="A215" s="1">
        <v>214</v>
      </c>
      <c r="B215" s="1" t="s">
        <v>175</v>
      </c>
      <c r="C215" s="1" t="s">
        <v>20</v>
      </c>
      <c r="D215" s="1">
        <v>0.36038108901497401</v>
      </c>
      <c r="E215" s="1" t="s">
        <v>21</v>
      </c>
      <c r="F215" s="1">
        <v>432457.09</v>
      </c>
      <c r="G215" s="1">
        <v>20</v>
      </c>
      <c r="H215" s="1">
        <v>0</v>
      </c>
      <c r="I215" s="1">
        <v>0</v>
      </c>
      <c r="J215" s="1">
        <v>0</v>
      </c>
      <c r="K215" s="1">
        <v>0</v>
      </c>
      <c r="L215" s="1">
        <v>0</v>
      </c>
      <c r="M215" s="1">
        <v>0</v>
      </c>
      <c r="N215" s="1">
        <v>0</v>
      </c>
      <c r="O215" s="1">
        <v>0</v>
      </c>
      <c r="P215" s="1">
        <v>0</v>
      </c>
      <c r="Q215" s="1">
        <v>0</v>
      </c>
      <c r="R215" s="1">
        <v>12690.770936381399</v>
      </c>
      <c r="S215" s="1">
        <v>360381.08901497402</v>
      </c>
      <c r="T215" s="59">
        <f>IF(E215="East", IF(C215="Central",('Connecting shares (%)'!$F$3/100*F215+'Connecting shares (%)'!$G$3/100*H215+'Connecting shares (%)'!$H$3/100*J215)/1000000,0),0)</f>
        <v>0</v>
      </c>
      <c r="U215" s="59">
        <f>IF(E215="East", IF(C215="Central",D215*'Connecting shares (%)'!$M$16*(F215+H215+J215)/(F215+H215+J215+L215+N215+P215),0),0)</f>
        <v>0</v>
      </c>
      <c r="V215" s="59">
        <f>IF(E215="East", IF(C215="Decentral",('Connecting shares (%)'!$F$7/100*F215+'Connecting shares (%)'!$G$7/100*H215+'Connecting shares (%)'!$H$7/100*J215)/1000000,0),0)</f>
        <v>0</v>
      </c>
      <c r="W215" s="61">
        <f>IF(E215="East", IF(C215="Decentral",D215*'Connecting shares (%)'!$M$16*(F215+H215+J215)/(F215+H215+J215+L215+N215+P215),0),0)</f>
        <v>0</v>
      </c>
      <c r="X215" s="59">
        <f>IF(E215="East", IF(C215="Central",('Connecting shares (%)'!$F$5/100*L215+'Connecting shares (%)'!$G$5/100*N215+'Connecting shares (%)'!$H$5/100*P215)/1000000,0),0)</f>
        <v>0</v>
      </c>
      <c r="Y215" s="61">
        <f>IF(E215="East", IF(C215="Central",D215*'Connecting shares (%)'!$M$16*(L215+N215+P215)/(F215+H215+J215+L215+N215+P215),0),0)</f>
        <v>0</v>
      </c>
      <c r="Z215" s="1">
        <f>IF(E215="East", IF(C215="Decentral",('Connecting shares (%)'!$F$9/100*L215+'Connecting shares (%)'!$G$9/100*N215+'Connecting shares (%)'!$H$9/100*P215)/1000000,0),0)</f>
        <v>0</v>
      </c>
      <c r="AA215" s="61">
        <f>IF(E215="East", IF(C215="Decentral",D215*'Connecting shares (%)'!$M$16*(L215+N215+P215)/(F215+H215+J215+L215+N215+P215),0),0)</f>
        <v>0</v>
      </c>
      <c r="AB215" s="59">
        <f>IF(E215="West", IF(C215="Central",('Connecting shares (%)'!$F$11/100*F215+'Connecting shares (%)'!$G$11/100*H215+'Connecting shares (%)'!$H$11/100*J215)/1000000,0),0)</f>
        <v>0.43245709000000004</v>
      </c>
      <c r="AC215" s="62">
        <f>IF(E215="west", IF(C215="Central",D215*'Connecting shares (%)'!$M$16*(F215+H215+J215)/(F215+H215+J215+L215+N215+P215),0),0)</f>
        <v>7.2076217802994798</v>
      </c>
      <c r="AD215" s="59">
        <f>IF(E215="West", IF(C215="Decentral",('Connecting shares (%)'!$F$15/100*F215+'Connecting shares (%)'!$G$15/100*H215+'Connecting shares (%)'!$H$15/100*J215)/1000000,0),0)</f>
        <v>0</v>
      </c>
      <c r="AE215" s="61">
        <f>IF(E215="west", IF(C215="Decentral",D215*'Connecting shares (%)'!$M$16*(F215+H215+J215)/(F215+H215+J215+L215+N215+P215),0),0)</f>
        <v>0</v>
      </c>
      <c r="AF215" s="59">
        <f>IF(E215="West", IF(C215="Central",('Connecting shares (%)'!$F$13/100*L215+'Connecting shares (%)'!$G$13/100*N215+'Connecting shares (%)'!$H$13/100*P215)/1000000,0),0)</f>
        <v>0</v>
      </c>
      <c r="AG215" s="61">
        <f>IF(E215="west", IF(C215="Central",D215*'Connecting shares (%)'!$M$16*(L215+N215+P215)/(F215+H215+J215+L215+N215+P215),0),0)</f>
        <v>0</v>
      </c>
      <c r="AH215" s="1">
        <f>IF(E215="West", IF(C215="Decentral",('Connecting shares (%)'!$F$17/100*L215+'Connecting shares (%)'!$G$17/100*N215+'Connecting shares (%)'!$H$17/100*P215)/1000000,0),0)</f>
        <v>0</v>
      </c>
      <c r="AI215" s="61">
        <f>IF(E215="west", IF(C215="Decentral",D215*'Connecting shares (%)'!$M$16*(L215+N215+P215)/(F215+H215+J215+L215+N215+P215),0),0)</f>
        <v>0</v>
      </c>
      <c r="AK215" s="1">
        <f t="shared" si="24"/>
        <v>0</v>
      </c>
      <c r="AL215" s="1">
        <f t="shared" si="25"/>
        <v>0</v>
      </c>
      <c r="AM215" s="1">
        <f t="shared" si="26"/>
        <v>0</v>
      </c>
      <c r="AN215" s="1">
        <f t="shared" si="27"/>
        <v>0</v>
      </c>
      <c r="AO215" s="1">
        <f t="shared" si="28"/>
        <v>0.43245709000000004</v>
      </c>
      <c r="AP215" s="1">
        <f t="shared" si="29"/>
        <v>7.2076217802994798</v>
      </c>
      <c r="AQ215" s="1">
        <f t="shared" si="30"/>
        <v>0</v>
      </c>
      <c r="AR215" s="1">
        <f t="shared" si="31"/>
        <v>0</v>
      </c>
    </row>
    <row r="216" spans="1:44">
      <c r="A216" s="1">
        <v>215</v>
      </c>
      <c r="B216" s="1" t="s">
        <v>640</v>
      </c>
      <c r="C216" s="1" t="s">
        <v>19</v>
      </c>
      <c r="D216" s="1">
        <v>0.89955177665045205</v>
      </c>
      <c r="E216" s="1" t="s">
        <v>22</v>
      </c>
      <c r="F216" s="1">
        <v>4763663.45</v>
      </c>
      <c r="G216" s="1">
        <v>339</v>
      </c>
      <c r="H216" s="1">
        <v>74312.38</v>
      </c>
      <c r="I216" s="1">
        <v>1</v>
      </c>
      <c r="J216" s="1">
        <v>0</v>
      </c>
      <c r="K216" s="1">
        <v>0</v>
      </c>
      <c r="L216" s="1">
        <v>284862.97999999899</v>
      </c>
      <c r="M216" s="1">
        <v>22</v>
      </c>
      <c r="N216" s="1">
        <v>0</v>
      </c>
      <c r="O216" s="1">
        <v>0</v>
      </c>
      <c r="P216" s="1">
        <v>0</v>
      </c>
      <c r="Q216" s="1">
        <v>0</v>
      </c>
      <c r="R216" s="1">
        <v>16171.1839580832</v>
      </c>
      <c r="S216" s="1">
        <v>899551.77665045101</v>
      </c>
      <c r="T216" s="59">
        <f>IF(E216="East", IF(C216="Central",('Connecting shares (%)'!$F$3/100*F216+'Connecting shares (%)'!$G$3/100*H216+'Connecting shares (%)'!$H$3/100*J216)/1000000,0),0)</f>
        <v>0</v>
      </c>
      <c r="U216" s="59">
        <f>IF(E216="East", IF(C216="Central",D216*'Connecting shares (%)'!$M$16*(F216+H216+J216)/(F216+H216+J216+L216+N216+P216),0),0)</f>
        <v>0</v>
      </c>
      <c r="V216" s="59">
        <f>IF(E216="East", IF(C216="Decentral",('Connecting shares (%)'!$F$7/100*F216+'Connecting shares (%)'!$G$7/100*H216+'Connecting shares (%)'!$H$7/100*J216)/1000000,0),0)</f>
        <v>4.8379758300000004</v>
      </c>
      <c r="W216" s="61">
        <f>IF(E216="East", IF(C216="Decentral",D216*'Connecting shares (%)'!$M$16*(F216+H216+J216)/(F216+H216+J216+L216+N216+P216),0),0)</f>
        <v>16.990617564515745</v>
      </c>
      <c r="X216" s="59">
        <f>IF(E216="East", IF(C216="Central",('Connecting shares (%)'!$F$5/100*L216+'Connecting shares (%)'!$G$5/100*N216+'Connecting shares (%)'!$H$5/100*P216)/1000000,0),0)</f>
        <v>0</v>
      </c>
      <c r="Y216" s="61">
        <f>IF(E216="East", IF(C216="Central",D216*'Connecting shares (%)'!$M$16*(L216+N216+P216)/(F216+H216+J216+L216+N216+P216),0),0)</f>
        <v>0</v>
      </c>
      <c r="Z216" s="1">
        <f>IF(E216="East", IF(C216="Decentral",('Connecting shares (%)'!$F$9/100*L216+'Connecting shares (%)'!$G$9/100*N216+'Connecting shares (%)'!$H$9/100*P216)/1000000,0),0)</f>
        <v>0.28486297999999899</v>
      </c>
      <c r="AA216" s="61">
        <f>IF(E216="East", IF(C216="Decentral",D216*'Connecting shares (%)'!$M$16*(L216+N216+P216)/(F216+H216+J216+L216+N216+P216),0),0)</f>
        <v>1.0004179684932986</v>
      </c>
      <c r="AB216" s="59">
        <f>IF(E216="West", IF(C216="Central",('Connecting shares (%)'!$F$11/100*F216+'Connecting shares (%)'!$G$11/100*H216+'Connecting shares (%)'!$H$11/100*J216)/1000000,0),0)</f>
        <v>0</v>
      </c>
      <c r="AC216" s="62">
        <f>IF(E216="west", IF(C216="Central",D216*'Connecting shares (%)'!$M$16*(F216+H216+J216)/(F216+H216+J216+L216+N216+P216),0),0)</f>
        <v>0</v>
      </c>
      <c r="AD216" s="59">
        <f>IF(E216="West", IF(C216="Decentral",('Connecting shares (%)'!$F$15/100*F216+'Connecting shares (%)'!$G$15/100*H216+'Connecting shares (%)'!$H$15/100*J216)/1000000,0),0)</f>
        <v>0</v>
      </c>
      <c r="AE216" s="61">
        <f>IF(E216="west", IF(C216="Decentral",D216*'Connecting shares (%)'!$M$16*(F216+H216+J216)/(F216+H216+J216+L216+N216+P216),0),0)</f>
        <v>0</v>
      </c>
      <c r="AF216" s="59">
        <f>IF(E216="West", IF(C216="Central",('Connecting shares (%)'!$F$13/100*L216+'Connecting shares (%)'!$G$13/100*N216+'Connecting shares (%)'!$H$13/100*P216)/1000000,0),0)</f>
        <v>0</v>
      </c>
      <c r="AG216" s="61">
        <f>IF(E216="west", IF(C216="Central",D216*'Connecting shares (%)'!$M$16*(L216+N216+P216)/(F216+H216+J216+L216+N216+P216),0),0)</f>
        <v>0</v>
      </c>
      <c r="AH216" s="1">
        <f>IF(E216="West", IF(C216="Decentral",('Connecting shares (%)'!$F$17/100*L216+'Connecting shares (%)'!$G$17/100*N216+'Connecting shares (%)'!$H$17/100*P216)/1000000,0),0)</f>
        <v>0</v>
      </c>
      <c r="AI216" s="61">
        <f>IF(E216="west", IF(C216="Decentral",D216*'Connecting shares (%)'!$M$16*(L216+N216+P216)/(F216+H216+J216+L216+N216+P216),0),0)</f>
        <v>0</v>
      </c>
      <c r="AK216" s="1">
        <f t="shared" si="24"/>
        <v>0</v>
      </c>
      <c r="AL216" s="1">
        <f t="shared" si="25"/>
        <v>0</v>
      </c>
      <c r="AM216" s="1">
        <f t="shared" si="26"/>
        <v>5.1228388099999993</v>
      </c>
      <c r="AN216" s="1">
        <f t="shared" si="27"/>
        <v>17.991035533009043</v>
      </c>
      <c r="AO216" s="1">
        <f t="shared" si="28"/>
        <v>0</v>
      </c>
      <c r="AP216" s="1">
        <f t="shared" si="29"/>
        <v>0</v>
      </c>
      <c r="AQ216" s="1">
        <f t="shared" si="30"/>
        <v>0</v>
      </c>
      <c r="AR216" s="1">
        <f t="shared" si="31"/>
        <v>0</v>
      </c>
    </row>
    <row r="217" spans="1:44">
      <c r="A217" s="1">
        <v>216</v>
      </c>
      <c r="B217" s="1" t="s">
        <v>197</v>
      </c>
      <c r="C217" s="1" t="s">
        <v>19</v>
      </c>
      <c r="D217" s="1">
        <v>1.6166321694316499</v>
      </c>
      <c r="E217" s="1" t="s">
        <v>22</v>
      </c>
      <c r="F217" s="1">
        <v>19402759.120000001</v>
      </c>
      <c r="G217" s="1">
        <v>1120</v>
      </c>
      <c r="H217" s="1">
        <v>0</v>
      </c>
      <c r="I217" s="1">
        <v>0</v>
      </c>
      <c r="J217" s="1">
        <v>0</v>
      </c>
      <c r="K217" s="1">
        <v>0</v>
      </c>
      <c r="L217" s="1">
        <v>863961.97</v>
      </c>
      <c r="M217" s="1">
        <v>134</v>
      </c>
      <c r="N217" s="1">
        <v>217202.95</v>
      </c>
      <c r="O217" s="1">
        <v>3</v>
      </c>
      <c r="P217" s="1">
        <v>0</v>
      </c>
      <c r="Q217" s="1">
        <v>0</v>
      </c>
      <c r="R217" s="1">
        <v>8421.6890362832892</v>
      </c>
      <c r="S217" s="1">
        <v>1616632.1694316501</v>
      </c>
      <c r="T217" s="59">
        <f>IF(E217="East", IF(C217="Central",('Connecting shares (%)'!$F$3/100*F217+'Connecting shares (%)'!$G$3/100*H217+'Connecting shares (%)'!$H$3/100*J217)/1000000,0),0)</f>
        <v>0</v>
      </c>
      <c r="U217" s="59">
        <f>IF(E217="East", IF(C217="Central",D217*'Connecting shares (%)'!$M$16*(F217+H217+J217)/(F217+H217+J217+L217+N217+P217),0),0)</f>
        <v>0</v>
      </c>
      <c r="V217" s="59">
        <f>IF(E217="East", IF(C217="Decentral",('Connecting shares (%)'!$F$7/100*F217+'Connecting shares (%)'!$G$7/100*H217+'Connecting shares (%)'!$H$7/100*J217)/1000000,0),0)</f>
        <v>19.402759120000002</v>
      </c>
      <c r="W217" s="61">
        <f>IF(E217="East", IF(C217="Decentral",D217*'Connecting shares (%)'!$M$16*(F217+H217+J217)/(F217+H217+J217+L217+N217+P217),0),0)</f>
        <v>30.62608952061446</v>
      </c>
      <c r="X217" s="59">
        <f>IF(E217="East", IF(C217="Central",('Connecting shares (%)'!$F$5/100*L217+'Connecting shares (%)'!$G$5/100*N217+'Connecting shares (%)'!$H$5/100*P217)/1000000,0),0)</f>
        <v>0</v>
      </c>
      <c r="Y217" s="61">
        <f>IF(E217="East", IF(C217="Central",D217*'Connecting shares (%)'!$M$16*(L217+N217+P217)/(F217+H217+J217+L217+N217+P217),0),0)</f>
        <v>0</v>
      </c>
      <c r="Z217" s="1">
        <f>IF(E217="East", IF(C217="Decentral",('Connecting shares (%)'!$F$9/100*L217+'Connecting shares (%)'!$G$9/100*N217+'Connecting shares (%)'!$H$9/100*P217)/1000000,0),0)</f>
        <v>1.08116492</v>
      </c>
      <c r="AA217" s="61">
        <f>IF(E217="East", IF(C217="Decentral",D217*'Connecting shares (%)'!$M$16*(L217+N217+P217)/(F217+H217+J217+L217+N217+P217),0),0)</f>
        <v>1.7065538680185381</v>
      </c>
      <c r="AB217" s="59">
        <f>IF(E217="West", IF(C217="Central",('Connecting shares (%)'!$F$11/100*F217+'Connecting shares (%)'!$G$11/100*H217+'Connecting shares (%)'!$H$11/100*J217)/1000000,0),0)</f>
        <v>0</v>
      </c>
      <c r="AC217" s="62">
        <f>IF(E217="west", IF(C217="Central",D217*'Connecting shares (%)'!$M$16*(F217+H217+J217)/(F217+H217+J217+L217+N217+P217),0),0)</f>
        <v>0</v>
      </c>
      <c r="AD217" s="59">
        <f>IF(E217="West", IF(C217="Decentral",('Connecting shares (%)'!$F$15/100*F217+'Connecting shares (%)'!$G$15/100*H217+'Connecting shares (%)'!$H$15/100*J217)/1000000,0),0)</f>
        <v>0</v>
      </c>
      <c r="AE217" s="61">
        <f>IF(E217="west", IF(C217="Decentral",D217*'Connecting shares (%)'!$M$16*(F217+H217+J217)/(F217+H217+J217+L217+N217+P217),0),0)</f>
        <v>0</v>
      </c>
      <c r="AF217" s="59">
        <f>IF(E217="West", IF(C217="Central",('Connecting shares (%)'!$F$13/100*L217+'Connecting shares (%)'!$G$13/100*N217+'Connecting shares (%)'!$H$13/100*P217)/1000000,0),0)</f>
        <v>0</v>
      </c>
      <c r="AG217" s="61">
        <f>IF(E217="west", IF(C217="Central",D217*'Connecting shares (%)'!$M$16*(L217+N217+P217)/(F217+H217+J217+L217+N217+P217),0),0)</f>
        <v>0</v>
      </c>
      <c r="AH217" s="1">
        <f>IF(E217="West", IF(C217="Decentral",('Connecting shares (%)'!$F$17/100*L217+'Connecting shares (%)'!$G$17/100*N217+'Connecting shares (%)'!$H$17/100*P217)/1000000,0),0)</f>
        <v>0</v>
      </c>
      <c r="AI217" s="61">
        <f>IF(E217="west", IF(C217="Decentral",D217*'Connecting shares (%)'!$M$16*(L217+N217+P217)/(F217+H217+J217+L217+N217+P217),0),0)</f>
        <v>0</v>
      </c>
      <c r="AK217" s="1">
        <f t="shared" si="24"/>
        <v>0</v>
      </c>
      <c r="AL217" s="1">
        <f t="shared" si="25"/>
        <v>0</v>
      </c>
      <c r="AM217" s="1">
        <f t="shared" si="26"/>
        <v>20.483924040000002</v>
      </c>
      <c r="AN217" s="1">
        <f t="shared" si="27"/>
        <v>32.332643388632995</v>
      </c>
      <c r="AO217" s="1">
        <f t="shared" si="28"/>
        <v>0</v>
      </c>
      <c r="AP217" s="1">
        <f t="shared" si="29"/>
        <v>0</v>
      </c>
      <c r="AQ217" s="1">
        <f t="shared" si="30"/>
        <v>0</v>
      </c>
      <c r="AR217" s="1">
        <f t="shared" si="31"/>
        <v>0</v>
      </c>
    </row>
    <row r="218" spans="1:44">
      <c r="A218" s="1">
        <v>217</v>
      </c>
      <c r="B218" s="1" t="s">
        <v>760</v>
      </c>
      <c r="C218" s="1" t="s">
        <v>20</v>
      </c>
      <c r="D218" s="1">
        <v>0.27438955762107797</v>
      </c>
      <c r="E218" s="1" t="s">
        <v>21</v>
      </c>
      <c r="F218" s="1">
        <v>293746.989999999</v>
      </c>
      <c r="G218" s="1">
        <v>20</v>
      </c>
      <c r="H218" s="1">
        <v>0</v>
      </c>
      <c r="I218" s="1">
        <v>0</v>
      </c>
      <c r="J218" s="1">
        <v>0</v>
      </c>
      <c r="K218" s="1">
        <v>0</v>
      </c>
      <c r="L218" s="1">
        <v>0</v>
      </c>
      <c r="M218" s="1">
        <v>0</v>
      </c>
      <c r="N218" s="1">
        <v>0</v>
      </c>
      <c r="O218" s="1">
        <v>0</v>
      </c>
      <c r="P218" s="1">
        <v>0</v>
      </c>
      <c r="Q218" s="1">
        <v>0</v>
      </c>
      <c r="R218" s="1">
        <v>10710.774058363801</v>
      </c>
      <c r="S218" s="1">
        <v>274389.55762107798</v>
      </c>
      <c r="T218" s="59">
        <f>IF(E218="East", IF(C218="Central",('Connecting shares (%)'!$F$3/100*F218+'Connecting shares (%)'!$G$3/100*H218+'Connecting shares (%)'!$H$3/100*J218)/1000000,0),0)</f>
        <v>0</v>
      </c>
      <c r="U218" s="59">
        <f>IF(E218="East", IF(C218="Central",D218*'Connecting shares (%)'!$M$16*(F218+H218+J218)/(F218+H218+J218+L218+N218+P218),0),0)</f>
        <v>0</v>
      </c>
      <c r="V218" s="59">
        <f>IF(E218="East", IF(C218="Decentral",('Connecting shares (%)'!$F$7/100*F218+'Connecting shares (%)'!$G$7/100*H218+'Connecting shares (%)'!$H$7/100*J218)/1000000,0),0)</f>
        <v>0</v>
      </c>
      <c r="W218" s="61">
        <f>IF(E218="East", IF(C218="Decentral",D218*'Connecting shares (%)'!$M$16*(F218+H218+J218)/(F218+H218+J218+L218+N218+P218),0),0)</f>
        <v>0</v>
      </c>
      <c r="X218" s="59">
        <f>IF(E218="East", IF(C218="Central",('Connecting shares (%)'!$F$5/100*L218+'Connecting shares (%)'!$G$5/100*N218+'Connecting shares (%)'!$H$5/100*P218)/1000000,0),0)</f>
        <v>0</v>
      </c>
      <c r="Y218" s="61">
        <f>IF(E218="East", IF(C218="Central",D218*'Connecting shares (%)'!$M$16*(L218+N218+P218)/(F218+H218+J218+L218+N218+P218),0),0)</f>
        <v>0</v>
      </c>
      <c r="Z218" s="1">
        <f>IF(E218="East", IF(C218="Decentral",('Connecting shares (%)'!$F$9/100*L218+'Connecting shares (%)'!$G$9/100*N218+'Connecting shares (%)'!$H$9/100*P218)/1000000,0),0)</f>
        <v>0</v>
      </c>
      <c r="AA218" s="61">
        <f>IF(E218="East", IF(C218="Decentral",D218*'Connecting shares (%)'!$M$16*(L218+N218+P218)/(F218+H218+J218+L218+N218+P218),0),0)</f>
        <v>0</v>
      </c>
      <c r="AB218" s="59">
        <f>IF(E218="West", IF(C218="Central",('Connecting shares (%)'!$F$11/100*F218+'Connecting shares (%)'!$G$11/100*H218+'Connecting shares (%)'!$H$11/100*J218)/1000000,0),0)</f>
        <v>0.29374698999999899</v>
      </c>
      <c r="AC218" s="62">
        <f>IF(E218="west", IF(C218="Central",D218*'Connecting shares (%)'!$M$16*(F218+H218+J218)/(F218+H218+J218+L218+N218+P218),0),0)</f>
        <v>5.4877911524215595</v>
      </c>
      <c r="AD218" s="59">
        <f>IF(E218="West", IF(C218="Decentral",('Connecting shares (%)'!$F$15/100*F218+'Connecting shares (%)'!$G$15/100*H218+'Connecting shares (%)'!$H$15/100*J218)/1000000,0),0)</f>
        <v>0</v>
      </c>
      <c r="AE218" s="61">
        <f>IF(E218="west", IF(C218="Decentral",D218*'Connecting shares (%)'!$M$16*(F218+H218+J218)/(F218+H218+J218+L218+N218+P218),0),0)</f>
        <v>0</v>
      </c>
      <c r="AF218" s="59">
        <f>IF(E218="West", IF(C218="Central",('Connecting shares (%)'!$F$13/100*L218+'Connecting shares (%)'!$G$13/100*N218+'Connecting shares (%)'!$H$13/100*P218)/1000000,0),0)</f>
        <v>0</v>
      </c>
      <c r="AG218" s="61">
        <f>IF(E218="west", IF(C218="Central",D218*'Connecting shares (%)'!$M$16*(L218+N218+P218)/(F218+H218+J218+L218+N218+P218),0),0)</f>
        <v>0</v>
      </c>
      <c r="AH218" s="1">
        <f>IF(E218="West", IF(C218="Decentral",('Connecting shares (%)'!$F$17/100*L218+'Connecting shares (%)'!$G$17/100*N218+'Connecting shares (%)'!$H$17/100*P218)/1000000,0),0)</f>
        <v>0</v>
      </c>
      <c r="AI218" s="61">
        <f>IF(E218="west", IF(C218="Decentral",D218*'Connecting shares (%)'!$M$16*(L218+N218+P218)/(F218+H218+J218+L218+N218+P218),0),0)</f>
        <v>0</v>
      </c>
      <c r="AK218" s="1">
        <f t="shared" si="24"/>
        <v>0</v>
      </c>
      <c r="AL218" s="1">
        <f t="shared" si="25"/>
        <v>0</v>
      </c>
      <c r="AM218" s="1">
        <f t="shared" si="26"/>
        <v>0</v>
      </c>
      <c r="AN218" s="1">
        <f t="shared" si="27"/>
        <v>0</v>
      </c>
      <c r="AO218" s="1">
        <f t="shared" si="28"/>
        <v>0.29374698999999899</v>
      </c>
      <c r="AP218" s="1">
        <f t="shared" si="29"/>
        <v>5.4877911524215595</v>
      </c>
      <c r="AQ218" s="1">
        <f t="shared" si="30"/>
        <v>0</v>
      </c>
      <c r="AR218" s="1">
        <f t="shared" si="31"/>
        <v>0</v>
      </c>
    </row>
    <row r="219" spans="1:44">
      <c r="A219" s="1">
        <v>218</v>
      </c>
      <c r="B219" s="1" t="s">
        <v>727</v>
      </c>
      <c r="C219" s="1" t="s">
        <v>20</v>
      </c>
      <c r="D219" s="1">
        <v>0.96895579025803302</v>
      </c>
      <c r="E219" s="1" t="s">
        <v>21</v>
      </c>
      <c r="F219" s="1">
        <v>1450093.73</v>
      </c>
      <c r="G219" s="1">
        <v>93</v>
      </c>
      <c r="H219" s="1">
        <v>0</v>
      </c>
      <c r="I219" s="1">
        <v>0</v>
      </c>
      <c r="J219" s="1">
        <v>0</v>
      </c>
      <c r="K219" s="1">
        <v>0</v>
      </c>
      <c r="L219" s="1">
        <v>199338.92</v>
      </c>
      <c r="M219" s="1">
        <v>24</v>
      </c>
      <c r="N219" s="1">
        <v>0</v>
      </c>
      <c r="O219" s="1">
        <v>0</v>
      </c>
      <c r="P219" s="1">
        <v>0</v>
      </c>
      <c r="Q219" s="1">
        <v>0</v>
      </c>
      <c r="R219" s="1">
        <v>16758.567690659798</v>
      </c>
      <c r="S219" s="1">
        <v>968955.79025803297</v>
      </c>
      <c r="T219" s="59">
        <f>IF(E219="East", IF(C219="Central",('Connecting shares (%)'!$F$3/100*F219+'Connecting shares (%)'!$G$3/100*H219+'Connecting shares (%)'!$H$3/100*J219)/1000000,0),0)</f>
        <v>0</v>
      </c>
      <c r="U219" s="59">
        <f>IF(E219="East", IF(C219="Central",D219*'Connecting shares (%)'!$M$16*(F219+H219+J219)/(F219+H219+J219+L219+N219+P219),0),0)</f>
        <v>0</v>
      </c>
      <c r="V219" s="59">
        <f>IF(E219="East", IF(C219="Decentral",('Connecting shares (%)'!$F$7/100*F219+'Connecting shares (%)'!$G$7/100*H219+'Connecting shares (%)'!$H$7/100*J219)/1000000,0),0)</f>
        <v>0</v>
      </c>
      <c r="W219" s="61">
        <f>IF(E219="East", IF(C219="Decentral",D219*'Connecting shares (%)'!$M$16*(F219+H219+J219)/(F219+H219+J219+L219+N219+P219),0),0)</f>
        <v>0</v>
      </c>
      <c r="X219" s="59">
        <f>IF(E219="East", IF(C219="Central",('Connecting shares (%)'!$F$5/100*L219+'Connecting shares (%)'!$G$5/100*N219+'Connecting shares (%)'!$H$5/100*P219)/1000000,0),0)</f>
        <v>0</v>
      </c>
      <c r="Y219" s="61">
        <f>IF(E219="East", IF(C219="Central",D219*'Connecting shares (%)'!$M$16*(L219+N219+P219)/(F219+H219+J219+L219+N219+P219),0),0)</f>
        <v>0</v>
      </c>
      <c r="Z219" s="1">
        <f>IF(E219="East", IF(C219="Decentral",('Connecting shares (%)'!$F$9/100*L219+'Connecting shares (%)'!$G$9/100*N219+'Connecting shares (%)'!$H$9/100*P219)/1000000,0),0)</f>
        <v>0</v>
      </c>
      <c r="AA219" s="61">
        <f>IF(E219="East", IF(C219="Decentral",D219*'Connecting shares (%)'!$M$16*(L219+N219+P219)/(F219+H219+J219+L219+N219+P219),0),0)</f>
        <v>0</v>
      </c>
      <c r="AB219" s="59">
        <f>IF(E219="West", IF(C219="Central",('Connecting shares (%)'!$F$11/100*F219+'Connecting shares (%)'!$G$11/100*H219+'Connecting shares (%)'!$H$11/100*J219)/1000000,0),0)</f>
        <v>1.4500937300000001</v>
      </c>
      <c r="AC219" s="62">
        <f>IF(E219="west", IF(C219="Central",D219*'Connecting shares (%)'!$M$16*(F219+H219+J219)/(F219+H219+J219+L219+N219+P219),0),0)</f>
        <v>17.037091100389805</v>
      </c>
      <c r="AD219" s="59">
        <f>IF(E219="West", IF(C219="Decentral",('Connecting shares (%)'!$F$15/100*F219+'Connecting shares (%)'!$G$15/100*H219+'Connecting shares (%)'!$H$15/100*J219)/1000000,0),0)</f>
        <v>0</v>
      </c>
      <c r="AE219" s="61">
        <f>IF(E219="west", IF(C219="Decentral",D219*'Connecting shares (%)'!$M$16*(F219+H219+J219)/(F219+H219+J219+L219+N219+P219),0),0)</f>
        <v>0</v>
      </c>
      <c r="AF219" s="59">
        <f>IF(E219="West", IF(C219="Central",('Connecting shares (%)'!$F$13/100*L219+'Connecting shares (%)'!$G$13/100*N219+'Connecting shares (%)'!$H$13/100*P219)/1000000,0),0)</f>
        <v>0.19933892</v>
      </c>
      <c r="AG219" s="61">
        <f>IF(E219="west", IF(C219="Central",D219*'Connecting shares (%)'!$M$16*(L219+N219+P219)/(F219+H219+J219+L219+N219+P219),0),0)</f>
        <v>2.3420247047708536</v>
      </c>
      <c r="AH219" s="1">
        <f>IF(E219="West", IF(C219="Decentral",('Connecting shares (%)'!$F$17/100*L219+'Connecting shares (%)'!$G$17/100*N219+'Connecting shares (%)'!$H$17/100*P219)/1000000,0),0)</f>
        <v>0</v>
      </c>
      <c r="AI219" s="61">
        <f>IF(E219="west", IF(C219="Decentral",D219*'Connecting shares (%)'!$M$16*(L219+N219+P219)/(F219+H219+J219+L219+N219+P219),0),0)</f>
        <v>0</v>
      </c>
      <c r="AK219" s="1">
        <f t="shared" si="24"/>
        <v>0</v>
      </c>
      <c r="AL219" s="1">
        <f t="shared" si="25"/>
        <v>0</v>
      </c>
      <c r="AM219" s="1">
        <f t="shared" si="26"/>
        <v>0</v>
      </c>
      <c r="AN219" s="1">
        <f t="shared" si="27"/>
        <v>0</v>
      </c>
      <c r="AO219" s="1">
        <f t="shared" si="28"/>
        <v>1.6494326500000001</v>
      </c>
      <c r="AP219" s="1">
        <f t="shared" si="29"/>
        <v>19.379115805160659</v>
      </c>
      <c r="AQ219" s="1">
        <f t="shared" si="30"/>
        <v>0</v>
      </c>
      <c r="AR219" s="1">
        <f t="shared" si="31"/>
        <v>0</v>
      </c>
    </row>
    <row r="220" spans="1:44">
      <c r="A220" s="1">
        <v>219</v>
      </c>
      <c r="B220" s="1" t="s">
        <v>240</v>
      </c>
      <c r="C220" s="1" t="s">
        <v>19</v>
      </c>
      <c r="D220" s="1">
        <v>0.34622732047719401</v>
      </c>
      <c r="E220" s="1" t="s">
        <v>21</v>
      </c>
      <c r="F220" s="1">
        <v>58916.7</v>
      </c>
      <c r="G220" s="1">
        <v>3</v>
      </c>
      <c r="H220" s="1">
        <v>0</v>
      </c>
      <c r="I220" s="1">
        <v>0</v>
      </c>
      <c r="J220" s="1">
        <v>0</v>
      </c>
      <c r="K220" s="1">
        <v>0</v>
      </c>
      <c r="L220" s="1">
        <v>0</v>
      </c>
      <c r="M220" s="1">
        <v>0</v>
      </c>
      <c r="N220" s="1">
        <v>0</v>
      </c>
      <c r="O220" s="1">
        <v>0</v>
      </c>
      <c r="P220" s="1">
        <v>0</v>
      </c>
      <c r="Q220" s="1">
        <v>0</v>
      </c>
      <c r="R220" s="1">
        <v>12251.790892500199</v>
      </c>
      <c r="S220" s="1">
        <v>346227.32047719299</v>
      </c>
      <c r="T220" s="59">
        <f>IF(E220="East", IF(C220="Central",('Connecting shares (%)'!$F$3/100*F220+'Connecting shares (%)'!$G$3/100*H220+'Connecting shares (%)'!$H$3/100*J220)/1000000,0),0)</f>
        <v>0</v>
      </c>
      <c r="U220" s="59">
        <f>IF(E220="East", IF(C220="Central",D220*'Connecting shares (%)'!$M$16*(F220+H220+J220)/(F220+H220+J220+L220+N220+P220),0),0)</f>
        <v>0</v>
      </c>
      <c r="V220" s="59">
        <f>IF(E220="East", IF(C220="Decentral",('Connecting shares (%)'!$F$7/100*F220+'Connecting shares (%)'!$G$7/100*H220+'Connecting shares (%)'!$H$7/100*J220)/1000000,0),0)</f>
        <v>0</v>
      </c>
      <c r="W220" s="61">
        <f>IF(E220="East", IF(C220="Decentral",D220*'Connecting shares (%)'!$M$16*(F220+H220+J220)/(F220+H220+J220+L220+N220+P220),0),0)</f>
        <v>0</v>
      </c>
      <c r="X220" s="59">
        <f>IF(E220="East", IF(C220="Central",('Connecting shares (%)'!$F$5/100*L220+'Connecting shares (%)'!$G$5/100*N220+'Connecting shares (%)'!$H$5/100*P220)/1000000,0),0)</f>
        <v>0</v>
      </c>
      <c r="Y220" s="61">
        <f>IF(E220="East", IF(C220="Central",D220*'Connecting shares (%)'!$M$16*(L220+N220+P220)/(F220+H220+J220+L220+N220+P220),0),0)</f>
        <v>0</v>
      </c>
      <c r="Z220" s="1">
        <f>IF(E220="East", IF(C220="Decentral",('Connecting shares (%)'!$F$9/100*L220+'Connecting shares (%)'!$G$9/100*N220+'Connecting shares (%)'!$H$9/100*P220)/1000000,0),0)</f>
        <v>0</v>
      </c>
      <c r="AA220" s="61">
        <f>IF(E220="East", IF(C220="Decentral",D220*'Connecting shares (%)'!$M$16*(L220+N220+P220)/(F220+H220+J220+L220+N220+P220),0),0)</f>
        <v>0</v>
      </c>
      <c r="AB220" s="59">
        <f>IF(E220="West", IF(C220="Central",('Connecting shares (%)'!$F$11/100*F220+'Connecting shares (%)'!$G$11/100*H220+'Connecting shares (%)'!$H$11/100*J220)/1000000,0),0)</f>
        <v>0</v>
      </c>
      <c r="AC220" s="62">
        <f>IF(E220="west", IF(C220="Central",D220*'Connecting shares (%)'!$M$16*(F220+H220+J220)/(F220+H220+J220+L220+N220+P220),0),0)</f>
        <v>0</v>
      </c>
      <c r="AD220" s="59">
        <f>IF(E220="West", IF(C220="Decentral",('Connecting shares (%)'!$F$15/100*F220+'Connecting shares (%)'!$G$15/100*H220+'Connecting shares (%)'!$H$15/100*J220)/1000000,0),0)</f>
        <v>5.8916699999999995E-2</v>
      </c>
      <c r="AE220" s="61">
        <f>IF(E220="west", IF(C220="Decentral",D220*'Connecting shares (%)'!$M$16*(F220+H220+J220)/(F220+H220+J220+L220+N220+P220),0),0)</f>
        <v>6.92454640954388</v>
      </c>
      <c r="AF220" s="59">
        <f>IF(E220="West", IF(C220="Central",('Connecting shares (%)'!$F$13/100*L220+'Connecting shares (%)'!$G$13/100*N220+'Connecting shares (%)'!$H$13/100*P220)/1000000,0),0)</f>
        <v>0</v>
      </c>
      <c r="AG220" s="61">
        <f>IF(E220="west", IF(C220="Central",D220*'Connecting shares (%)'!$M$16*(L220+N220+P220)/(F220+H220+J220+L220+N220+P220),0),0)</f>
        <v>0</v>
      </c>
      <c r="AH220" s="1">
        <f>IF(E220="West", IF(C220="Decentral",('Connecting shares (%)'!$F$17/100*L220+'Connecting shares (%)'!$G$17/100*N220+'Connecting shares (%)'!$H$17/100*P220)/1000000,0),0)</f>
        <v>0</v>
      </c>
      <c r="AI220" s="61">
        <f>IF(E220="west", IF(C220="Decentral",D220*'Connecting shares (%)'!$M$16*(L220+N220+P220)/(F220+H220+J220+L220+N220+P220),0),0)</f>
        <v>0</v>
      </c>
      <c r="AK220" s="1">
        <f t="shared" si="24"/>
        <v>0</v>
      </c>
      <c r="AL220" s="1">
        <f t="shared" si="25"/>
        <v>0</v>
      </c>
      <c r="AM220" s="1">
        <f t="shared" si="26"/>
        <v>0</v>
      </c>
      <c r="AN220" s="1">
        <f t="shared" si="27"/>
        <v>0</v>
      </c>
      <c r="AO220" s="1">
        <f t="shared" si="28"/>
        <v>0</v>
      </c>
      <c r="AP220" s="1">
        <f t="shared" si="29"/>
        <v>0</v>
      </c>
      <c r="AQ220" s="1">
        <f t="shared" si="30"/>
        <v>5.8916699999999995E-2</v>
      </c>
      <c r="AR220" s="1">
        <f t="shared" si="31"/>
        <v>6.92454640954388</v>
      </c>
    </row>
    <row r="221" spans="1:44">
      <c r="A221" s="1">
        <v>220</v>
      </c>
      <c r="B221" s="1" t="s">
        <v>337</v>
      </c>
      <c r="C221" s="1" t="s">
        <v>19</v>
      </c>
      <c r="D221" s="1">
        <v>1.11369934355994</v>
      </c>
      <c r="E221" s="1" t="s">
        <v>21</v>
      </c>
      <c r="F221" s="1">
        <v>543116.36</v>
      </c>
      <c r="G221" s="1">
        <v>36</v>
      </c>
      <c r="H221" s="1">
        <v>0</v>
      </c>
      <c r="I221" s="1">
        <v>0</v>
      </c>
      <c r="J221" s="1">
        <v>0</v>
      </c>
      <c r="K221" s="1">
        <v>0</v>
      </c>
      <c r="L221" s="1">
        <v>0</v>
      </c>
      <c r="M221" s="1">
        <v>0</v>
      </c>
      <c r="N221" s="1">
        <v>0</v>
      </c>
      <c r="O221" s="1">
        <v>0</v>
      </c>
      <c r="P221" s="1">
        <v>0</v>
      </c>
      <c r="Q221" s="1">
        <v>0</v>
      </c>
      <c r="R221" s="1">
        <v>13549.9744435514</v>
      </c>
      <c r="S221" s="1">
        <v>1113699.3435599401</v>
      </c>
      <c r="T221" s="59">
        <f>IF(E221="East", IF(C221="Central",('Connecting shares (%)'!$F$3/100*F221+'Connecting shares (%)'!$G$3/100*H221+'Connecting shares (%)'!$H$3/100*J221)/1000000,0),0)</f>
        <v>0</v>
      </c>
      <c r="U221" s="59">
        <f>IF(E221="East", IF(C221="Central",D221*'Connecting shares (%)'!$M$16*(F221+H221+J221)/(F221+H221+J221+L221+N221+P221),0),0)</f>
        <v>0</v>
      </c>
      <c r="V221" s="59">
        <f>IF(E221="East", IF(C221="Decentral",('Connecting shares (%)'!$F$7/100*F221+'Connecting shares (%)'!$G$7/100*H221+'Connecting shares (%)'!$H$7/100*J221)/1000000,0),0)</f>
        <v>0</v>
      </c>
      <c r="W221" s="61">
        <f>IF(E221="East", IF(C221="Decentral",D221*'Connecting shares (%)'!$M$16*(F221+H221+J221)/(F221+H221+J221+L221+N221+P221),0),0)</f>
        <v>0</v>
      </c>
      <c r="X221" s="59">
        <f>IF(E221="East", IF(C221="Central",('Connecting shares (%)'!$F$5/100*L221+'Connecting shares (%)'!$G$5/100*N221+'Connecting shares (%)'!$H$5/100*P221)/1000000,0),0)</f>
        <v>0</v>
      </c>
      <c r="Y221" s="61">
        <f>IF(E221="East", IF(C221="Central",D221*'Connecting shares (%)'!$M$16*(L221+N221+P221)/(F221+H221+J221+L221+N221+P221),0),0)</f>
        <v>0</v>
      </c>
      <c r="Z221" s="1">
        <f>IF(E221="East", IF(C221="Decentral",('Connecting shares (%)'!$F$9/100*L221+'Connecting shares (%)'!$G$9/100*N221+'Connecting shares (%)'!$H$9/100*P221)/1000000,0),0)</f>
        <v>0</v>
      </c>
      <c r="AA221" s="61">
        <f>IF(E221="East", IF(C221="Decentral",D221*'Connecting shares (%)'!$M$16*(L221+N221+P221)/(F221+H221+J221+L221+N221+P221),0),0)</f>
        <v>0</v>
      </c>
      <c r="AB221" s="59">
        <f>IF(E221="West", IF(C221="Central",('Connecting shares (%)'!$F$11/100*F221+'Connecting shares (%)'!$G$11/100*H221+'Connecting shares (%)'!$H$11/100*J221)/1000000,0),0)</f>
        <v>0</v>
      </c>
      <c r="AC221" s="62">
        <f>IF(E221="west", IF(C221="Central",D221*'Connecting shares (%)'!$M$16*(F221+H221+J221)/(F221+H221+J221+L221+N221+P221),0),0)</f>
        <v>0</v>
      </c>
      <c r="AD221" s="59">
        <f>IF(E221="West", IF(C221="Decentral",('Connecting shares (%)'!$F$15/100*F221+'Connecting shares (%)'!$G$15/100*H221+'Connecting shares (%)'!$H$15/100*J221)/1000000,0),0)</f>
        <v>0.54311635999999996</v>
      </c>
      <c r="AE221" s="61">
        <f>IF(E221="west", IF(C221="Decentral",D221*'Connecting shares (%)'!$M$16*(F221+H221+J221)/(F221+H221+J221+L221+N221+P221),0),0)</f>
        <v>22.273986871198801</v>
      </c>
      <c r="AF221" s="59">
        <f>IF(E221="West", IF(C221="Central",('Connecting shares (%)'!$F$13/100*L221+'Connecting shares (%)'!$G$13/100*N221+'Connecting shares (%)'!$H$13/100*P221)/1000000,0),0)</f>
        <v>0</v>
      </c>
      <c r="AG221" s="61">
        <f>IF(E221="west", IF(C221="Central",D221*'Connecting shares (%)'!$M$16*(L221+N221+P221)/(F221+H221+J221+L221+N221+P221),0),0)</f>
        <v>0</v>
      </c>
      <c r="AH221" s="1">
        <f>IF(E221="West", IF(C221="Decentral",('Connecting shares (%)'!$F$17/100*L221+'Connecting shares (%)'!$G$17/100*N221+'Connecting shares (%)'!$H$17/100*P221)/1000000,0),0)</f>
        <v>0</v>
      </c>
      <c r="AI221" s="61">
        <f>IF(E221="west", IF(C221="Decentral",D221*'Connecting shares (%)'!$M$16*(L221+N221+P221)/(F221+H221+J221+L221+N221+P221),0),0)</f>
        <v>0</v>
      </c>
      <c r="AK221" s="1">
        <f t="shared" si="24"/>
        <v>0</v>
      </c>
      <c r="AL221" s="1">
        <f t="shared" si="25"/>
        <v>0</v>
      </c>
      <c r="AM221" s="1">
        <f t="shared" si="26"/>
        <v>0</v>
      </c>
      <c r="AN221" s="1">
        <f t="shared" si="27"/>
        <v>0</v>
      </c>
      <c r="AO221" s="1">
        <f t="shared" si="28"/>
        <v>0</v>
      </c>
      <c r="AP221" s="1">
        <f t="shared" si="29"/>
        <v>0</v>
      </c>
      <c r="AQ221" s="1">
        <f t="shared" si="30"/>
        <v>0.54311635999999996</v>
      </c>
      <c r="AR221" s="1">
        <f t="shared" si="31"/>
        <v>22.273986871198801</v>
      </c>
    </row>
    <row r="222" spans="1:44">
      <c r="A222" s="1">
        <v>221</v>
      </c>
      <c r="B222" s="1" t="s">
        <v>411</v>
      </c>
      <c r="C222" s="1" t="s">
        <v>19</v>
      </c>
      <c r="D222" s="1">
        <v>2.3135596267262</v>
      </c>
      <c r="E222" s="1" t="s">
        <v>21</v>
      </c>
      <c r="F222" s="1">
        <v>1557416.8399999901</v>
      </c>
      <c r="G222" s="1">
        <v>104</v>
      </c>
      <c r="H222" s="1">
        <v>0</v>
      </c>
      <c r="I222" s="1">
        <v>0</v>
      </c>
      <c r="J222" s="1">
        <v>0</v>
      </c>
      <c r="K222" s="1">
        <v>0</v>
      </c>
      <c r="L222" s="1">
        <v>56641.43</v>
      </c>
      <c r="M222" s="1">
        <v>5</v>
      </c>
      <c r="N222" s="1">
        <v>0</v>
      </c>
      <c r="O222" s="1">
        <v>0</v>
      </c>
      <c r="P222" s="1">
        <v>0</v>
      </c>
      <c r="Q222" s="1">
        <v>0</v>
      </c>
      <c r="R222" s="1">
        <v>27207.263952502501</v>
      </c>
      <c r="S222" s="1">
        <v>2313559.6267261999</v>
      </c>
      <c r="T222" s="59">
        <f>IF(E222="East", IF(C222="Central",('Connecting shares (%)'!$F$3/100*F222+'Connecting shares (%)'!$G$3/100*H222+'Connecting shares (%)'!$H$3/100*J222)/1000000,0),0)</f>
        <v>0</v>
      </c>
      <c r="U222" s="59">
        <f>IF(E222="East", IF(C222="Central",D222*'Connecting shares (%)'!$M$16*(F222+H222+J222)/(F222+H222+J222+L222+N222+P222),0),0)</f>
        <v>0</v>
      </c>
      <c r="V222" s="59">
        <f>IF(E222="East", IF(C222="Decentral",('Connecting shares (%)'!$F$7/100*F222+'Connecting shares (%)'!$G$7/100*H222+'Connecting shares (%)'!$H$7/100*J222)/1000000,0),0)</f>
        <v>0</v>
      </c>
      <c r="W222" s="61">
        <f>IF(E222="East", IF(C222="Decentral",D222*'Connecting shares (%)'!$M$16*(F222+H222+J222)/(F222+H222+J222+L222+N222+P222),0),0)</f>
        <v>0</v>
      </c>
      <c r="X222" s="59">
        <f>IF(E222="East", IF(C222="Central",('Connecting shares (%)'!$F$5/100*L222+'Connecting shares (%)'!$G$5/100*N222+'Connecting shares (%)'!$H$5/100*P222)/1000000,0),0)</f>
        <v>0</v>
      </c>
      <c r="Y222" s="61">
        <f>IF(E222="East", IF(C222="Central",D222*'Connecting shares (%)'!$M$16*(L222+N222+P222)/(F222+H222+J222+L222+N222+P222),0),0)</f>
        <v>0</v>
      </c>
      <c r="Z222" s="1">
        <f>IF(E222="East", IF(C222="Decentral",('Connecting shares (%)'!$F$9/100*L222+'Connecting shares (%)'!$G$9/100*N222+'Connecting shares (%)'!$H$9/100*P222)/1000000,0),0)</f>
        <v>0</v>
      </c>
      <c r="AA222" s="61">
        <f>IF(E222="East", IF(C222="Decentral",D222*'Connecting shares (%)'!$M$16*(L222+N222+P222)/(F222+H222+J222+L222+N222+P222),0),0)</f>
        <v>0</v>
      </c>
      <c r="AB222" s="59">
        <f>IF(E222="West", IF(C222="Central",('Connecting shares (%)'!$F$11/100*F222+'Connecting shares (%)'!$G$11/100*H222+'Connecting shares (%)'!$H$11/100*J222)/1000000,0),0)</f>
        <v>0</v>
      </c>
      <c r="AC222" s="62">
        <f>IF(E222="west", IF(C222="Central",D222*'Connecting shares (%)'!$M$16*(F222+H222+J222)/(F222+H222+J222+L222+N222+P222),0),0)</f>
        <v>0</v>
      </c>
      <c r="AD222" s="59">
        <f>IF(E222="West", IF(C222="Decentral",('Connecting shares (%)'!$F$15/100*F222+'Connecting shares (%)'!$G$15/100*H222+'Connecting shares (%)'!$H$15/100*J222)/1000000,0),0)</f>
        <v>1.5574168399999901</v>
      </c>
      <c r="AE222" s="61">
        <f>IF(E222="west", IF(C222="Decentral",D222*'Connecting shares (%)'!$M$16*(F222+H222+J222)/(F222+H222+J222+L222+N222+P222),0),0)</f>
        <v>44.647418125833795</v>
      </c>
      <c r="AF222" s="59">
        <f>IF(E222="West", IF(C222="Central",('Connecting shares (%)'!$F$13/100*L222+'Connecting shares (%)'!$G$13/100*N222+'Connecting shares (%)'!$H$13/100*P222)/1000000,0),0)</f>
        <v>0</v>
      </c>
      <c r="AG222" s="61">
        <f>IF(E222="west", IF(C222="Central",D222*'Connecting shares (%)'!$M$16*(L222+N222+P222)/(F222+H222+J222+L222+N222+P222),0),0)</f>
        <v>0</v>
      </c>
      <c r="AH222" s="1">
        <f>IF(E222="West", IF(C222="Decentral",('Connecting shares (%)'!$F$17/100*L222+'Connecting shares (%)'!$G$17/100*N222+'Connecting shares (%)'!$H$17/100*P222)/1000000,0),0)</f>
        <v>5.664143E-2</v>
      </c>
      <c r="AI222" s="61">
        <f>IF(E222="west", IF(C222="Decentral",D222*'Connecting shares (%)'!$M$16*(L222+N222+P222)/(F222+H222+J222+L222+N222+P222),0),0)</f>
        <v>1.6237744086902017</v>
      </c>
      <c r="AK222" s="1">
        <f t="shared" si="24"/>
        <v>0</v>
      </c>
      <c r="AL222" s="1">
        <f t="shared" si="25"/>
        <v>0</v>
      </c>
      <c r="AM222" s="1">
        <f t="shared" si="26"/>
        <v>0</v>
      </c>
      <c r="AN222" s="1">
        <f t="shared" si="27"/>
        <v>0</v>
      </c>
      <c r="AO222" s="1">
        <f t="shared" si="28"/>
        <v>0</v>
      </c>
      <c r="AP222" s="1">
        <f t="shared" si="29"/>
        <v>0</v>
      </c>
      <c r="AQ222" s="1">
        <f t="shared" si="30"/>
        <v>1.6140582699999901</v>
      </c>
      <c r="AR222" s="1">
        <f t="shared" si="31"/>
        <v>46.271192534523998</v>
      </c>
    </row>
    <row r="223" spans="1:44">
      <c r="A223" s="1">
        <v>222</v>
      </c>
      <c r="B223" s="1" t="s">
        <v>752</v>
      </c>
      <c r="C223" s="1" t="s">
        <v>20</v>
      </c>
      <c r="D223" s="1">
        <v>0.42181487358273401</v>
      </c>
      <c r="E223" s="1" t="s">
        <v>21</v>
      </c>
      <c r="F223" s="1">
        <v>78354.809999999896</v>
      </c>
      <c r="G223" s="1">
        <v>5</v>
      </c>
      <c r="H223" s="1">
        <v>0</v>
      </c>
      <c r="I223" s="1">
        <v>0</v>
      </c>
      <c r="J223" s="1">
        <v>0</v>
      </c>
      <c r="K223" s="1">
        <v>0</v>
      </c>
      <c r="L223" s="1">
        <v>0</v>
      </c>
      <c r="M223" s="1">
        <v>0</v>
      </c>
      <c r="N223" s="1">
        <v>0</v>
      </c>
      <c r="O223" s="1">
        <v>0</v>
      </c>
      <c r="P223" s="1">
        <v>0</v>
      </c>
      <c r="Q223" s="1">
        <v>0</v>
      </c>
      <c r="R223" s="1">
        <v>13723.3236045828</v>
      </c>
      <c r="S223" s="1">
        <v>421814.87358273403</v>
      </c>
      <c r="T223" s="59">
        <f>IF(E223="East", IF(C223="Central",('Connecting shares (%)'!$F$3/100*F223+'Connecting shares (%)'!$G$3/100*H223+'Connecting shares (%)'!$H$3/100*J223)/1000000,0),0)</f>
        <v>0</v>
      </c>
      <c r="U223" s="59">
        <f>IF(E223="East", IF(C223="Central",D223*'Connecting shares (%)'!$M$16*(F223+H223+J223)/(F223+H223+J223+L223+N223+P223),0),0)</f>
        <v>0</v>
      </c>
      <c r="V223" s="59">
        <f>IF(E223="East", IF(C223="Decentral",('Connecting shares (%)'!$F$7/100*F223+'Connecting shares (%)'!$G$7/100*H223+'Connecting shares (%)'!$H$7/100*J223)/1000000,0),0)</f>
        <v>0</v>
      </c>
      <c r="W223" s="61">
        <f>IF(E223="East", IF(C223="Decentral",D223*'Connecting shares (%)'!$M$16*(F223+H223+J223)/(F223+H223+J223+L223+N223+P223),0),0)</f>
        <v>0</v>
      </c>
      <c r="X223" s="59">
        <f>IF(E223="East", IF(C223="Central",('Connecting shares (%)'!$F$5/100*L223+'Connecting shares (%)'!$G$5/100*N223+'Connecting shares (%)'!$H$5/100*P223)/1000000,0),0)</f>
        <v>0</v>
      </c>
      <c r="Y223" s="61">
        <f>IF(E223="East", IF(C223="Central",D223*'Connecting shares (%)'!$M$16*(L223+N223+P223)/(F223+H223+J223+L223+N223+P223),0),0)</f>
        <v>0</v>
      </c>
      <c r="Z223" s="1">
        <f>IF(E223="East", IF(C223="Decentral",('Connecting shares (%)'!$F$9/100*L223+'Connecting shares (%)'!$G$9/100*N223+'Connecting shares (%)'!$H$9/100*P223)/1000000,0),0)</f>
        <v>0</v>
      </c>
      <c r="AA223" s="61">
        <f>IF(E223="East", IF(C223="Decentral",D223*'Connecting shares (%)'!$M$16*(L223+N223+P223)/(F223+H223+J223+L223+N223+P223),0),0)</f>
        <v>0</v>
      </c>
      <c r="AB223" s="59">
        <f>IF(E223="West", IF(C223="Central",('Connecting shares (%)'!$F$11/100*F223+'Connecting shares (%)'!$G$11/100*H223+'Connecting shares (%)'!$H$11/100*J223)/1000000,0),0)</f>
        <v>7.83548099999999E-2</v>
      </c>
      <c r="AC223" s="62">
        <f>IF(E223="west", IF(C223="Central",D223*'Connecting shares (%)'!$M$16*(F223+H223+J223)/(F223+H223+J223+L223+N223+P223),0),0)</f>
        <v>8.4362974716546795</v>
      </c>
      <c r="AD223" s="59">
        <f>IF(E223="West", IF(C223="Decentral",('Connecting shares (%)'!$F$15/100*F223+'Connecting shares (%)'!$G$15/100*H223+'Connecting shares (%)'!$H$15/100*J223)/1000000,0),0)</f>
        <v>0</v>
      </c>
      <c r="AE223" s="61">
        <f>IF(E223="west", IF(C223="Decentral",D223*'Connecting shares (%)'!$M$16*(F223+H223+J223)/(F223+H223+J223+L223+N223+P223),0),0)</f>
        <v>0</v>
      </c>
      <c r="AF223" s="59">
        <f>IF(E223="West", IF(C223="Central",('Connecting shares (%)'!$F$13/100*L223+'Connecting shares (%)'!$G$13/100*N223+'Connecting shares (%)'!$H$13/100*P223)/1000000,0),0)</f>
        <v>0</v>
      </c>
      <c r="AG223" s="61">
        <f>IF(E223="west", IF(C223="Central",D223*'Connecting shares (%)'!$M$16*(L223+N223+P223)/(F223+H223+J223+L223+N223+P223),0),0)</f>
        <v>0</v>
      </c>
      <c r="AH223" s="1">
        <f>IF(E223="West", IF(C223="Decentral",('Connecting shares (%)'!$F$17/100*L223+'Connecting shares (%)'!$G$17/100*N223+'Connecting shares (%)'!$H$17/100*P223)/1000000,0),0)</f>
        <v>0</v>
      </c>
      <c r="AI223" s="61">
        <f>IF(E223="west", IF(C223="Decentral",D223*'Connecting shares (%)'!$M$16*(L223+N223+P223)/(F223+H223+J223+L223+N223+P223),0),0)</f>
        <v>0</v>
      </c>
      <c r="AK223" s="1">
        <f t="shared" si="24"/>
        <v>0</v>
      </c>
      <c r="AL223" s="1">
        <f t="shared" si="25"/>
        <v>0</v>
      </c>
      <c r="AM223" s="1">
        <f t="shared" si="26"/>
        <v>0</v>
      </c>
      <c r="AN223" s="1">
        <f t="shared" si="27"/>
        <v>0</v>
      </c>
      <c r="AO223" s="1">
        <f t="shared" si="28"/>
        <v>7.83548099999999E-2</v>
      </c>
      <c r="AP223" s="1">
        <f t="shared" si="29"/>
        <v>8.4362974716546795</v>
      </c>
      <c r="AQ223" s="1">
        <f t="shared" si="30"/>
        <v>0</v>
      </c>
      <c r="AR223" s="1">
        <f t="shared" si="31"/>
        <v>0</v>
      </c>
    </row>
    <row r="224" spans="1:44">
      <c r="A224" s="1">
        <v>223</v>
      </c>
      <c r="B224" s="1" t="s">
        <v>614</v>
      </c>
      <c r="C224" s="1" t="s">
        <v>19</v>
      </c>
      <c r="D224" s="1">
        <v>0.71067988472607202</v>
      </c>
      <c r="E224" s="1" t="s">
        <v>22</v>
      </c>
      <c r="F224" s="1">
        <v>1070975.71999999</v>
      </c>
      <c r="G224" s="1">
        <v>70</v>
      </c>
      <c r="H224" s="1">
        <v>0</v>
      </c>
      <c r="I224" s="1">
        <v>0</v>
      </c>
      <c r="J224" s="1">
        <v>0</v>
      </c>
      <c r="K224" s="1">
        <v>0</v>
      </c>
      <c r="L224" s="1">
        <v>101433.89</v>
      </c>
      <c r="M224" s="1">
        <v>5</v>
      </c>
      <c r="N224" s="1">
        <v>0</v>
      </c>
      <c r="O224" s="1">
        <v>0</v>
      </c>
      <c r="P224" s="1">
        <v>0</v>
      </c>
      <c r="Q224" s="1">
        <v>0</v>
      </c>
      <c r="R224" s="1">
        <v>21256.304957877401</v>
      </c>
      <c r="S224" s="1">
        <v>710679.88472607196</v>
      </c>
      <c r="T224" s="59">
        <f>IF(E224="East", IF(C224="Central",('Connecting shares (%)'!$F$3/100*F224+'Connecting shares (%)'!$G$3/100*H224+'Connecting shares (%)'!$H$3/100*J224)/1000000,0),0)</f>
        <v>0</v>
      </c>
      <c r="U224" s="59">
        <f>IF(E224="East", IF(C224="Central",D224*'Connecting shares (%)'!$M$16*(F224+H224+J224)/(F224+H224+J224+L224+N224+P224),0),0)</f>
        <v>0</v>
      </c>
      <c r="V224" s="59">
        <f>IF(E224="East", IF(C224="Decentral",('Connecting shares (%)'!$F$7/100*F224+'Connecting shares (%)'!$G$7/100*H224+'Connecting shares (%)'!$H$7/100*J224)/1000000,0),0)</f>
        <v>1.0709757199999899</v>
      </c>
      <c r="W224" s="61">
        <f>IF(E224="East", IF(C224="Decentral",D224*'Connecting shares (%)'!$M$16*(F224+H224+J224)/(F224+H224+J224+L224+N224+P224),0),0)</f>
        <v>12.983873464394776</v>
      </c>
      <c r="X224" s="59">
        <f>IF(E224="East", IF(C224="Central",('Connecting shares (%)'!$F$5/100*L224+'Connecting shares (%)'!$G$5/100*N224+'Connecting shares (%)'!$H$5/100*P224)/1000000,0),0)</f>
        <v>0</v>
      </c>
      <c r="Y224" s="61">
        <f>IF(E224="East", IF(C224="Central",D224*'Connecting shares (%)'!$M$16*(L224+N224+P224)/(F224+H224+J224+L224+N224+P224),0),0)</f>
        <v>0</v>
      </c>
      <c r="Z224" s="1">
        <f>IF(E224="East", IF(C224="Decentral",('Connecting shares (%)'!$F$9/100*L224+'Connecting shares (%)'!$G$9/100*N224+'Connecting shares (%)'!$H$9/100*P224)/1000000,0),0)</f>
        <v>0.10143389</v>
      </c>
      <c r="AA224" s="61">
        <f>IF(E224="East", IF(C224="Decentral",D224*'Connecting shares (%)'!$M$16*(L224+N224+P224)/(F224+H224+J224+L224+N224+P224),0),0)</f>
        <v>1.2297242301266653</v>
      </c>
      <c r="AB224" s="59">
        <f>IF(E224="West", IF(C224="Central",('Connecting shares (%)'!$F$11/100*F224+'Connecting shares (%)'!$G$11/100*H224+'Connecting shares (%)'!$H$11/100*J224)/1000000,0),0)</f>
        <v>0</v>
      </c>
      <c r="AC224" s="62">
        <f>IF(E224="west", IF(C224="Central",D224*'Connecting shares (%)'!$M$16*(F224+H224+J224)/(F224+H224+J224+L224+N224+P224),0),0)</f>
        <v>0</v>
      </c>
      <c r="AD224" s="59">
        <f>IF(E224="West", IF(C224="Decentral",('Connecting shares (%)'!$F$15/100*F224+'Connecting shares (%)'!$G$15/100*H224+'Connecting shares (%)'!$H$15/100*J224)/1000000,0),0)</f>
        <v>0</v>
      </c>
      <c r="AE224" s="61">
        <f>IF(E224="west", IF(C224="Decentral",D224*'Connecting shares (%)'!$M$16*(F224+H224+J224)/(F224+H224+J224+L224+N224+P224),0),0)</f>
        <v>0</v>
      </c>
      <c r="AF224" s="59">
        <f>IF(E224="West", IF(C224="Central",('Connecting shares (%)'!$F$13/100*L224+'Connecting shares (%)'!$G$13/100*N224+'Connecting shares (%)'!$H$13/100*P224)/1000000,0),0)</f>
        <v>0</v>
      </c>
      <c r="AG224" s="61">
        <f>IF(E224="west", IF(C224="Central",D224*'Connecting shares (%)'!$M$16*(L224+N224+P224)/(F224+H224+J224+L224+N224+P224),0),0)</f>
        <v>0</v>
      </c>
      <c r="AH224" s="1">
        <f>IF(E224="West", IF(C224="Decentral",('Connecting shares (%)'!$F$17/100*L224+'Connecting shares (%)'!$G$17/100*N224+'Connecting shares (%)'!$H$17/100*P224)/1000000,0),0)</f>
        <v>0</v>
      </c>
      <c r="AI224" s="61">
        <f>IF(E224="west", IF(C224="Decentral",D224*'Connecting shares (%)'!$M$16*(L224+N224+P224)/(F224+H224+J224+L224+N224+P224),0),0)</f>
        <v>0</v>
      </c>
      <c r="AK224" s="1">
        <f t="shared" si="24"/>
        <v>0</v>
      </c>
      <c r="AL224" s="1">
        <f t="shared" si="25"/>
        <v>0</v>
      </c>
      <c r="AM224" s="1">
        <f t="shared" si="26"/>
        <v>1.1724096099999899</v>
      </c>
      <c r="AN224" s="1">
        <f t="shared" si="27"/>
        <v>14.213597694521441</v>
      </c>
      <c r="AO224" s="1">
        <f t="shared" si="28"/>
        <v>0</v>
      </c>
      <c r="AP224" s="1">
        <f t="shared" si="29"/>
        <v>0</v>
      </c>
      <c r="AQ224" s="1">
        <f t="shared" si="30"/>
        <v>0</v>
      </c>
      <c r="AR224" s="1">
        <f t="shared" si="31"/>
        <v>0</v>
      </c>
    </row>
    <row r="225" spans="1:44">
      <c r="A225" s="1">
        <v>224</v>
      </c>
      <c r="B225" s="1" t="s">
        <v>735</v>
      </c>
      <c r="C225" s="1" t="s">
        <v>19</v>
      </c>
      <c r="D225" s="1">
        <v>0.53758203180486597</v>
      </c>
      <c r="E225" s="1" t="s">
        <v>21</v>
      </c>
      <c r="F225" s="1">
        <v>338507.99</v>
      </c>
      <c r="G225" s="1">
        <v>21</v>
      </c>
      <c r="H225" s="1">
        <v>0</v>
      </c>
      <c r="I225" s="1">
        <v>0</v>
      </c>
      <c r="J225" s="1">
        <v>0</v>
      </c>
      <c r="K225" s="1">
        <v>0</v>
      </c>
      <c r="L225" s="1">
        <v>17552.9199999999</v>
      </c>
      <c r="M225" s="1">
        <v>1</v>
      </c>
      <c r="N225" s="1">
        <v>0</v>
      </c>
      <c r="O225" s="1">
        <v>0</v>
      </c>
      <c r="P225" s="1">
        <v>0</v>
      </c>
      <c r="Q225" s="1">
        <v>0</v>
      </c>
      <c r="R225" s="1">
        <v>17046.4314615242</v>
      </c>
      <c r="S225" s="1">
        <v>537582.03180486499</v>
      </c>
      <c r="T225" s="59">
        <f>IF(E225="East", IF(C225="Central",('Connecting shares (%)'!$F$3/100*F225+'Connecting shares (%)'!$G$3/100*H225+'Connecting shares (%)'!$H$3/100*J225)/1000000,0),0)</f>
        <v>0</v>
      </c>
      <c r="U225" s="59">
        <f>IF(E225="East", IF(C225="Central",D225*'Connecting shares (%)'!$M$16*(F225+H225+J225)/(F225+H225+J225+L225+N225+P225),0),0)</f>
        <v>0</v>
      </c>
      <c r="V225" s="59">
        <f>IF(E225="East", IF(C225="Decentral",('Connecting shares (%)'!$F$7/100*F225+'Connecting shares (%)'!$G$7/100*H225+'Connecting shares (%)'!$H$7/100*J225)/1000000,0),0)</f>
        <v>0</v>
      </c>
      <c r="W225" s="61">
        <f>IF(E225="East", IF(C225="Decentral",D225*'Connecting shares (%)'!$M$16*(F225+H225+J225)/(F225+H225+J225+L225+N225+P225),0),0)</f>
        <v>0</v>
      </c>
      <c r="X225" s="59">
        <f>IF(E225="East", IF(C225="Central",('Connecting shares (%)'!$F$5/100*L225+'Connecting shares (%)'!$G$5/100*N225+'Connecting shares (%)'!$H$5/100*P225)/1000000,0),0)</f>
        <v>0</v>
      </c>
      <c r="Y225" s="61">
        <f>IF(E225="East", IF(C225="Central",D225*'Connecting shares (%)'!$M$16*(L225+N225+P225)/(F225+H225+J225+L225+N225+P225),0),0)</f>
        <v>0</v>
      </c>
      <c r="Z225" s="1">
        <f>IF(E225="East", IF(C225="Decentral",('Connecting shares (%)'!$F$9/100*L225+'Connecting shares (%)'!$G$9/100*N225+'Connecting shares (%)'!$H$9/100*P225)/1000000,0),0)</f>
        <v>0</v>
      </c>
      <c r="AA225" s="61">
        <f>IF(E225="East", IF(C225="Decentral",D225*'Connecting shares (%)'!$M$16*(L225+N225+P225)/(F225+H225+J225+L225+N225+P225),0),0)</f>
        <v>0</v>
      </c>
      <c r="AB225" s="59">
        <f>IF(E225="West", IF(C225="Central",('Connecting shares (%)'!$F$11/100*F225+'Connecting shares (%)'!$G$11/100*H225+'Connecting shares (%)'!$H$11/100*J225)/1000000,0),0)</f>
        <v>0</v>
      </c>
      <c r="AC225" s="62">
        <f>IF(E225="west", IF(C225="Central",D225*'Connecting shares (%)'!$M$16*(F225+H225+J225)/(F225+H225+J225+L225+N225+P225),0),0)</f>
        <v>0</v>
      </c>
      <c r="AD225" s="59">
        <f>IF(E225="West", IF(C225="Decentral",('Connecting shares (%)'!$F$15/100*F225+'Connecting shares (%)'!$G$15/100*H225+'Connecting shares (%)'!$H$15/100*J225)/1000000,0),0)</f>
        <v>0.33850798999999998</v>
      </c>
      <c r="AE225" s="61">
        <f>IF(E225="west", IF(C225="Decentral",D225*'Connecting shares (%)'!$M$16*(F225+H225+J225)/(F225+H225+J225+L225+N225+P225),0),0)</f>
        <v>10.221611411731844</v>
      </c>
      <c r="AF225" s="59">
        <f>IF(E225="West", IF(C225="Central",('Connecting shares (%)'!$F$13/100*L225+'Connecting shares (%)'!$G$13/100*N225+'Connecting shares (%)'!$H$13/100*P225)/1000000,0),0)</f>
        <v>0</v>
      </c>
      <c r="AG225" s="61">
        <f>IF(E225="west", IF(C225="Central",D225*'Connecting shares (%)'!$M$16*(L225+N225+P225)/(F225+H225+J225+L225+N225+P225),0),0)</f>
        <v>0</v>
      </c>
      <c r="AH225" s="1">
        <f>IF(E225="West", IF(C225="Decentral",('Connecting shares (%)'!$F$17/100*L225+'Connecting shares (%)'!$G$17/100*N225+'Connecting shares (%)'!$H$17/100*P225)/1000000,0),0)</f>
        <v>1.7552919999999899E-2</v>
      </c>
      <c r="AI225" s="61">
        <f>IF(E225="west", IF(C225="Decentral",D225*'Connecting shares (%)'!$M$16*(L225+N225+P225)/(F225+H225+J225+L225+N225+P225),0),0)</f>
        <v>0.53002922436547251</v>
      </c>
      <c r="AK225" s="1">
        <f t="shared" si="24"/>
        <v>0</v>
      </c>
      <c r="AL225" s="1">
        <f t="shared" si="25"/>
        <v>0</v>
      </c>
      <c r="AM225" s="1">
        <f t="shared" si="26"/>
        <v>0</v>
      </c>
      <c r="AN225" s="1">
        <f t="shared" si="27"/>
        <v>0</v>
      </c>
      <c r="AO225" s="1">
        <f t="shared" si="28"/>
        <v>0</v>
      </c>
      <c r="AP225" s="1">
        <f t="shared" si="29"/>
        <v>0</v>
      </c>
      <c r="AQ225" s="1">
        <f t="shared" si="30"/>
        <v>0.3560609099999999</v>
      </c>
      <c r="AR225" s="1">
        <f t="shared" si="31"/>
        <v>10.751640636097317</v>
      </c>
    </row>
    <row r="226" spans="1:44">
      <c r="A226" s="1">
        <v>225</v>
      </c>
      <c r="B226" s="1" t="s">
        <v>499</v>
      </c>
      <c r="C226" s="1" t="s">
        <v>19</v>
      </c>
      <c r="D226" s="1">
        <v>1.72196356433802</v>
      </c>
      <c r="E226" s="1" t="s">
        <v>21</v>
      </c>
      <c r="F226" s="1">
        <v>4292770.5999999903</v>
      </c>
      <c r="G226" s="1">
        <v>277</v>
      </c>
      <c r="H226" s="1">
        <v>57026.199999999903</v>
      </c>
      <c r="I226" s="1">
        <v>1</v>
      </c>
      <c r="J226" s="1">
        <v>0</v>
      </c>
      <c r="K226" s="1">
        <v>0</v>
      </c>
      <c r="L226" s="1">
        <v>43753.24</v>
      </c>
      <c r="M226" s="1">
        <v>2</v>
      </c>
      <c r="N226" s="1">
        <v>115728.28</v>
      </c>
      <c r="O226" s="1">
        <v>2</v>
      </c>
      <c r="P226" s="1">
        <v>0</v>
      </c>
      <c r="Q226" s="1">
        <v>0</v>
      </c>
      <c r="R226" s="1">
        <v>24708.382859040899</v>
      </c>
      <c r="S226" s="1">
        <v>1721963.56433802</v>
      </c>
      <c r="T226" s="59">
        <f>IF(E226="East", IF(C226="Central",('Connecting shares (%)'!$F$3/100*F226+'Connecting shares (%)'!$G$3/100*H226+'Connecting shares (%)'!$H$3/100*J226)/1000000,0),0)</f>
        <v>0</v>
      </c>
      <c r="U226" s="59">
        <f>IF(E226="East", IF(C226="Central",D226*'Connecting shares (%)'!$M$16*(F226+H226+J226)/(F226+H226+J226+L226+N226+P226),0),0)</f>
        <v>0</v>
      </c>
      <c r="V226" s="59">
        <f>IF(E226="East", IF(C226="Decentral",('Connecting shares (%)'!$F$7/100*F226+'Connecting shares (%)'!$G$7/100*H226+'Connecting shares (%)'!$H$7/100*J226)/1000000,0),0)</f>
        <v>0</v>
      </c>
      <c r="W226" s="61">
        <f>IF(E226="East", IF(C226="Decentral",D226*'Connecting shares (%)'!$M$16*(F226+H226+J226)/(F226+H226+J226+L226+N226+P226),0),0)</f>
        <v>0</v>
      </c>
      <c r="X226" s="59">
        <f>IF(E226="East", IF(C226="Central",('Connecting shares (%)'!$F$5/100*L226+'Connecting shares (%)'!$G$5/100*N226+'Connecting shares (%)'!$H$5/100*P226)/1000000,0),0)</f>
        <v>0</v>
      </c>
      <c r="Y226" s="61">
        <f>IF(E226="East", IF(C226="Central",D226*'Connecting shares (%)'!$M$16*(L226+N226+P226)/(F226+H226+J226+L226+N226+P226),0),0)</f>
        <v>0</v>
      </c>
      <c r="Z226" s="1">
        <f>IF(E226="East", IF(C226="Decentral",('Connecting shares (%)'!$F$9/100*L226+'Connecting shares (%)'!$G$9/100*N226+'Connecting shares (%)'!$H$9/100*P226)/1000000,0),0)</f>
        <v>0</v>
      </c>
      <c r="AA226" s="61">
        <f>IF(E226="East", IF(C226="Decentral",D226*'Connecting shares (%)'!$M$16*(L226+N226+P226)/(F226+H226+J226+L226+N226+P226),0),0)</f>
        <v>0</v>
      </c>
      <c r="AB226" s="59">
        <f>IF(E226="West", IF(C226="Central",('Connecting shares (%)'!$F$11/100*F226+'Connecting shares (%)'!$G$11/100*H226+'Connecting shares (%)'!$H$11/100*J226)/1000000,0),0)</f>
        <v>0</v>
      </c>
      <c r="AC226" s="62">
        <f>IF(E226="west", IF(C226="Central",D226*'Connecting shares (%)'!$M$16*(F226+H226+J226)/(F226+H226+J226+L226+N226+P226),0),0)</f>
        <v>0</v>
      </c>
      <c r="AD226" s="59">
        <f>IF(E226="West", IF(C226="Decentral",('Connecting shares (%)'!$F$15/100*F226+'Connecting shares (%)'!$G$15/100*H226+'Connecting shares (%)'!$H$15/100*J226)/1000000,0),0)</f>
        <v>4.3497967999999902</v>
      </c>
      <c r="AE226" s="61">
        <f>IF(E226="west", IF(C226="Decentral",D226*'Connecting shares (%)'!$M$16*(F226+H226+J226)/(F226+H226+J226+L226+N226+P226),0),0)</f>
        <v>33.221243269251623</v>
      </c>
      <c r="AF226" s="59">
        <f>IF(E226="West", IF(C226="Central",('Connecting shares (%)'!$F$13/100*L226+'Connecting shares (%)'!$G$13/100*N226+'Connecting shares (%)'!$H$13/100*P226)/1000000,0),0)</f>
        <v>0</v>
      </c>
      <c r="AG226" s="61">
        <f>IF(E226="west", IF(C226="Central",D226*'Connecting shares (%)'!$M$16*(L226+N226+P226)/(F226+H226+J226+L226+N226+P226),0),0)</f>
        <v>0</v>
      </c>
      <c r="AH226" s="1">
        <f>IF(E226="West", IF(C226="Decentral",('Connecting shares (%)'!$F$17/100*L226+'Connecting shares (%)'!$G$17/100*N226+'Connecting shares (%)'!$H$17/100*P226)/1000000,0),0)</f>
        <v>0.15948151999999999</v>
      </c>
      <c r="AI226" s="61">
        <f>IF(E226="west", IF(C226="Decentral",D226*'Connecting shares (%)'!$M$16*(L226+N226+P226)/(F226+H226+J226+L226+N226+P226),0),0)</f>
        <v>1.2180280175087785</v>
      </c>
      <c r="AK226" s="1">
        <f t="shared" si="24"/>
        <v>0</v>
      </c>
      <c r="AL226" s="1">
        <f t="shared" si="25"/>
        <v>0</v>
      </c>
      <c r="AM226" s="1">
        <f t="shared" si="26"/>
        <v>0</v>
      </c>
      <c r="AN226" s="1">
        <f t="shared" si="27"/>
        <v>0</v>
      </c>
      <c r="AO226" s="1">
        <f t="shared" si="28"/>
        <v>0</v>
      </c>
      <c r="AP226" s="1">
        <f t="shared" si="29"/>
        <v>0</v>
      </c>
      <c r="AQ226" s="1">
        <f t="shared" si="30"/>
        <v>4.5092783199999902</v>
      </c>
      <c r="AR226" s="1">
        <f t="shared" si="31"/>
        <v>34.439271286760402</v>
      </c>
    </row>
    <row r="227" spans="1:44">
      <c r="A227" s="1">
        <v>226</v>
      </c>
      <c r="B227" s="1" t="s">
        <v>301</v>
      </c>
      <c r="C227" s="1" t="s">
        <v>19</v>
      </c>
      <c r="D227" s="1">
        <v>1.3000885793546499</v>
      </c>
      <c r="E227" s="1" t="s">
        <v>21</v>
      </c>
      <c r="F227" s="1">
        <v>2232338.29999999</v>
      </c>
      <c r="G227" s="1">
        <v>140</v>
      </c>
      <c r="H227" s="1">
        <v>0</v>
      </c>
      <c r="I227" s="1">
        <v>0</v>
      </c>
      <c r="J227" s="1">
        <v>0</v>
      </c>
      <c r="K227" s="1">
        <v>0</v>
      </c>
      <c r="L227" s="1">
        <v>139042.399999999</v>
      </c>
      <c r="M227" s="1">
        <v>14</v>
      </c>
      <c r="N227" s="1">
        <v>308265.45999999897</v>
      </c>
      <c r="O227" s="1">
        <v>2</v>
      </c>
      <c r="P227" s="1">
        <v>0</v>
      </c>
      <c r="Q227" s="1">
        <v>0</v>
      </c>
      <c r="R227" s="1">
        <v>20592.894261175799</v>
      </c>
      <c r="S227" s="1">
        <v>1300088.5793546501</v>
      </c>
      <c r="T227" s="59">
        <f>IF(E227="East", IF(C227="Central",('Connecting shares (%)'!$F$3/100*F227+'Connecting shares (%)'!$G$3/100*H227+'Connecting shares (%)'!$H$3/100*J227)/1000000,0),0)</f>
        <v>0</v>
      </c>
      <c r="U227" s="59">
        <f>IF(E227="East", IF(C227="Central",D227*'Connecting shares (%)'!$M$16*(F227+H227+J227)/(F227+H227+J227+L227+N227+P227),0),0)</f>
        <v>0</v>
      </c>
      <c r="V227" s="59">
        <f>IF(E227="East", IF(C227="Decentral",('Connecting shares (%)'!$F$7/100*F227+'Connecting shares (%)'!$G$7/100*H227+'Connecting shares (%)'!$H$7/100*J227)/1000000,0),0)</f>
        <v>0</v>
      </c>
      <c r="W227" s="61">
        <f>IF(E227="East", IF(C227="Decentral",D227*'Connecting shares (%)'!$M$16*(F227+H227+J227)/(F227+H227+J227+L227+N227+P227),0),0)</f>
        <v>0</v>
      </c>
      <c r="X227" s="59">
        <f>IF(E227="East", IF(C227="Central",('Connecting shares (%)'!$F$5/100*L227+'Connecting shares (%)'!$G$5/100*N227+'Connecting shares (%)'!$H$5/100*P227)/1000000,0),0)</f>
        <v>0</v>
      </c>
      <c r="Y227" s="61">
        <f>IF(E227="East", IF(C227="Central",D227*'Connecting shares (%)'!$M$16*(L227+N227+P227)/(F227+H227+J227+L227+N227+P227),0),0)</f>
        <v>0</v>
      </c>
      <c r="Z227" s="1">
        <f>IF(E227="East", IF(C227="Decentral",('Connecting shares (%)'!$F$9/100*L227+'Connecting shares (%)'!$G$9/100*N227+'Connecting shares (%)'!$H$9/100*P227)/1000000,0),0)</f>
        <v>0</v>
      </c>
      <c r="AA227" s="61">
        <f>IF(E227="East", IF(C227="Decentral",D227*'Connecting shares (%)'!$M$16*(L227+N227+P227)/(F227+H227+J227+L227+N227+P227),0),0)</f>
        <v>0</v>
      </c>
      <c r="AB227" s="59">
        <f>IF(E227="West", IF(C227="Central",('Connecting shares (%)'!$F$11/100*F227+'Connecting shares (%)'!$G$11/100*H227+'Connecting shares (%)'!$H$11/100*J227)/1000000,0),0)</f>
        <v>0</v>
      </c>
      <c r="AC227" s="62">
        <f>IF(E227="west", IF(C227="Central",D227*'Connecting shares (%)'!$M$16*(F227+H227+J227)/(F227+H227+J227+L227+N227+P227),0),0)</f>
        <v>0</v>
      </c>
      <c r="AD227" s="59">
        <f>IF(E227="West", IF(C227="Decentral",('Connecting shares (%)'!$F$15/100*F227+'Connecting shares (%)'!$G$15/100*H227+'Connecting shares (%)'!$H$15/100*J227)/1000000,0),0)</f>
        <v>2.2323382999999901</v>
      </c>
      <c r="AE227" s="61">
        <f>IF(E227="west", IF(C227="Decentral",D227*'Connecting shares (%)'!$M$16*(F227+H227+J227)/(F227+H227+J227+L227+N227+P227),0),0)</f>
        <v>21.661348967700828</v>
      </c>
      <c r="AF227" s="59">
        <f>IF(E227="West", IF(C227="Central",('Connecting shares (%)'!$F$13/100*L227+'Connecting shares (%)'!$G$13/100*N227+'Connecting shares (%)'!$H$13/100*P227)/1000000,0),0)</f>
        <v>0</v>
      </c>
      <c r="AG227" s="61">
        <f>IF(E227="west", IF(C227="Central",D227*'Connecting shares (%)'!$M$16*(L227+N227+P227)/(F227+H227+J227+L227+N227+P227),0),0)</f>
        <v>0</v>
      </c>
      <c r="AH227" s="1">
        <f>IF(E227="West", IF(C227="Decentral",('Connecting shares (%)'!$F$17/100*L227+'Connecting shares (%)'!$G$17/100*N227+'Connecting shares (%)'!$H$17/100*P227)/1000000,0),0)</f>
        <v>0.447307859999998</v>
      </c>
      <c r="AI227" s="61">
        <f>IF(E227="west", IF(C227="Decentral",D227*'Connecting shares (%)'!$M$16*(L227+N227+P227)/(F227+H227+J227+L227+N227+P227),0),0)</f>
        <v>4.3404226193921716</v>
      </c>
      <c r="AK227" s="1">
        <f t="shared" si="24"/>
        <v>0</v>
      </c>
      <c r="AL227" s="1">
        <f t="shared" si="25"/>
        <v>0</v>
      </c>
      <c r="AM227" s="1">
        <f t="shared" si="26"/>
        <v>0</v>
      </c>
      <c r="AN227" s="1">
        <f t="shared" si="27"/>
        <v>0</v>
      </c>
      <c r="AO227" s="1">
        <f t="shared" si="28"/>
        <v>0</v>
      </c>
      <c r="AP227" s="1">
        <f t="shared" si="29"/>
        <v>0</v>
      </c>
      <c r="AQ227" s="1">
        <f t="shared" si="30"/>
        <v>2.6796461599999883</v>
      </c>
      <c r="AR227" s="1">
        <f t="shared" si="31"/>
        <v>26.001771587093</v>
      </c>
    </row>
    <row r="228" spans="1:44">
      <c r="A228" s="1">
        <v>227</v>
      </c>
      <c r="B228" s="1" t="s">
        <v>191</v>
      </c>
      <c r="C228" s="1" t="s">
        <v>19</v>
      </c>
      <c r="D228" s="1">
        <v>0.115114425799917</v>
      </c>
      <c r="E228" s="1" t="s">
        <v>21</v>
      </c>
      <c r="F228" s="1">
        <v>564746.179999999</v>
      </c>
      <c r="G228" s="1">
        <v>34</v>
      </c>
      <c r="H228" s="1">
        <v>0</v>
      </c>
      <c r="I228" s="1">
        <v>0</v>
      </c>
      <c r="J228" s="1">
        <v>0</v>
      </c>
      <c r="K228" s="1">
        <v>0</v>
      </c>
      <c r="L228" s="1">
        <v>0</v>
      </c>
      <c r="M228" s="1">
        <v>0</v>
      </c>
      <c r="N228" s="1">
        <v>0</v>
      </c>
      <c r="O228" s="1">
        <v>0</v>
      </c>
      <c r="P228" s="1">
        <v>0</v>
      </c>
      <c r="Q228" s="1">
        <v>0</v>
      </c>
      <c r="R228" s="1">
        <v>3699.4408471904499</v>
      </c>
      <c r="S228" s="1">
        <v>115114.425799916</v>
      </c>
      <c r="T228" s="59">
        <f>IF(E228="East", IF(C228="Central",('Connecting shares (%)'!$F$3/100*F228+'Connecting shares (%)'!$G$3/100*H228+'Connecting shares (%)'!$H$3/100*J228)/1000000,0),0)</f>
        <v>0</v>
      </c>
      <c r="U228" s="59">
        <f>IF(E228="East", IF(C228="Central",D228*'Connecting shares (%)'!$M$16*(F228+H228+J228)/(F228+H228+J228+L228+N228+P228),0),0)</f>
        <v>0</v>
      </c>
      <c r="V228" s="59">
        <f>IF(E228="East", IF(C228="Decentral",('Connecting shares (%)'!$F$7/100*F228+'Connecting shares (%)'!$G$7/100*H228+'Connecting shares (%)'!$H$7/100*J228)/1000000,0),0)</f>
        <v>0</v>
      </c>
      <c r="W228" s="61">
        <f>IF(E228="East", IF(C228="Decentral",D228*'Connecting shares (%)'!$M$16*(F228+H228+J228)/(F228+H228+J228+L228+N228+P228),0),0)</f>
        <v>0</v>
      </c>
      <c r="X228" s="59">
        <f>IF(E228="East", IF(C228="Central",('Connecting shares (%)'!$F$5/100*L228+'Connecting shares (%)'!$G$5/100*N228+'Connecting shares (%)'!$H$5/100*P228)/1000000,0),0)</f>
        <v>0</v>
      </c>
      <c r="Y228" s="61">
        <f>IF(E228="East", IF(C228="Central",D228*'Connecting shares (%)'!$M$16*(L228+N228+P228)/(F228+H228+J228+L228+N228+P228),0),0)</f>
        <v>0</v>
      </c>
      <c r="Z228" s="1">
        <f>IF(E228="East", IF(C228="Decentral",('Connecting shares (%)'!$F$9/100*L228+'Connecting shares (%)'!$G$9/100*N228+'Connecting shares (%)'!$H$9/100*P228)/1000000,0),0)</f>
        <v>0</v>
      </c>
      <c r="AA228" s="61">
        <f>IF(E228="East", IF(C228="Decentral",D228*'Connecting shares (%)'!$M$16*(L228+N228+P228)/(F228+H228+J228+L228+N228+P228),0),0)</f>
        <v>0</v>
      </c>
      <c r="AB228" s="59">
        <f>IF(E228="West", IF(C228="Central",('Connecting shares (%)'!$F$11/100*F228+'Connecting shares (%)'!$G$11/100*H228+'Connecting shares (%)'!$H$11/100*J228)/1000000,0),0)</f>
        <v>0</v>
      </c>
      <c r="AC228" s="62">
        <f>IF(E228="west", IF(C228="Central",D228*'Connecting shares (%)'!$M$16*(F228+H228+J228)/(F228+H228+J228+L228+N228+P228),0),0)</f>
        <v>0</v>
      </c>
      <c r="AD228" s="59">
        <f>IF(E228="West", IF(C228="Decentral",('Connecting shares (%)'!$F$15/100*F228+'Connecting shares (%)'!$G$15/100*H228+'Connecting shares (%)'!$H$15/100*J228)/1000000,0),0)</f>
        <v>0.56474617999999899</v>
      </c>
      <c r="AE228" s="61">
        <f>IF(E228="west", IF(C228="Decentral",D228*'Connecting shares (%)'!$M$16*(F228+H228+J228)/(F228+H228+J228+L228+N228+P228),0),0)</f>
        <v>2.3022885159983399</v>
      </c>
      <c r="AF228" s="59">
        <f>IF(E228="West", IF(C228="Central",('Connecting shares (%)'!$F$13/100*L228+'Connecting shares (%)'!$G$13/100*N228+'Connecting shares (%)'!$H$13/100*P228)/1000000,0),0)</f>
        <v>0</v>
      </c>
      <c r="AG228" s="61">
        <f>IF(E228="west", IF(C228="Central",D228*'Connecting shares (%)'!$M$16*(L228+N228+P228)/(F228+H228+J228+L228+N228+P228),0),0)</f>
        <v>0</v>
      </c>
      <c r="AH228" s="1">
        <f>IF(E228="West", IF(C228="Decentral",('Connecting shares (%)'!$F$17/100*L228+'Connecting shares (%)'!$G$17/100*N228+'Connecting shares (%)'!$H$17/100*P228)/1000000,0),0)</f>
        <v>0</v>
      </c>
      <c r="AI228" s="61">
        <f>IF(E228="west", IF(C228="Decentral",D228*'Connecting shares (%)'!$M$16*(L228+N228+P228)/(F228+H228+J228+L228+N228+P228),0),0)</f>
        <v>0</v>
      </c>
      <c r="AK228" s="1">
        <f t="shared" si="24"/>
        <v>0</v>
      </c>
      <c r="AL228" s="1">
        <f t="shared" si="25"/>
        <v>0</v>
      </c>
      <c r="AM228" s="1">
        <f t="shared" si="26"/>
        <v>0</v>
      </c>
      <c r="AN228" s="1">
        <f t="shared" si="27"/>
        <v>0</v>
      </c>
      <c r="AO228" s="1">
        <f t="shared" si="28"/>
        <v>0</v>
      </c>
      <c r="AP228" s="1">
        <f t="shared" si="29"/>
        <v>0</v>
      </c>
      <c r="AQ228" s="1">
        <f t="shared" si="30"/>
        <v>0.56474617999999899</v>
      </c>
      <c r="AR228" s="1">
        <f t="shared" si="31"/>
        <v>2.3022885159983399</v>
      </c>
    </row>
    <row r="229" spans="1:44">
      <c r="A229" s="1">
        <v>228</v>
      </c>
      <c r="B229" s="1" t="s">
        <v>534</v>
      </c>
      <c r="C229" s="1" t="s">
        <v>19</v>
      </c>
      <c r="D229" s="1">
        <v>5.8163905682162002E-2</v>
      </c>
      <c r="E229" s="1" t="s">
        <v>21</v>
      </c>
      <c r="F229" s="1">
        <v>74719.69</v>
      </c>
      <c r="G229" s="1">
        <v>4</v>
      </c>
      <c r="H229" s="1">
        <v>85518.669999999896</v>
      </c>
      <c r="I229" s="1">
        <v>1</v>
      </c>
      <c r="J229" s="1">
        <v>0</v>
      </c>
      <c r="K229" s="1">
        <v>0</v>
      </c>
      <c r="L229" s="1">
        <v>0</v>
      </c>
      <c r="M229" s="1">
        <v>0</v>
      </c>
      <c r="N229" s="1">
        <v>0</v>
      </c>
      <c r="O229" s="1">
        <v>0</v>
      </c>
      <c r="P229" s="1">
        <v>0</v>
      </c>
      <c r="Q229" s="1">
        <v>0</v>
      </c>
      <c r="R229" s="1">
        <v>3571.7540524297701</v>
      </c>
      <c r="S229" s="1">
        <v>58163.905682161501</v>
      </c>
      <c r="T229" s="59">
        <f>IF(E229="East", IF(C229="Central",('Connecting shares (%)'!$F$3/100*F229+'Connecting shares (%)'!$G$3/100*H229+'Connecting shares (%)'!$H$3/100*J229)/1000000,0),0)</f>
        <v>0</v>
      </c>
      <c r="U229" s="59">
        <f>IF(E229="East", IF(C229="Central",D229*'Connecting shares (%)'!$M$16*(F229+H229+J229)/(F229+H229+J229+L229+N229+P229),0),0)</f>
        <v>0</v>
      </c>
      <c r="V229" s="59">
        <f>IF(E229="East", IF(C229="Decentral",('Connecting shares (%)'!$F$7/100*F229+'Connecting shares (%)'!$G$7/100*H229+'Connecting shares (%)'!$H$7/100*J229)/1000000,0),0)</f>
        <v>0</v>
      </c>
      <c r="W229" s="61">
        <f>IF(E229="East", IF(C229="Decentral",D229*'Connecting shares (%)'!$M$16*(F229+H229+J229)/(F229+H229+J229+L229+N229+P229),0),0)</f>
        <v>0</v>
      </c>
      <c r="X229" s="59">
        <f>IF(E229="East", IF(C229="Central",('Connecting shares (%)'!$F$5/100*L229+'Connecting shares (%)'!$G$5/100*N229+'Connecting shares (%)'!$H$5/100*P229)/1000000,0),0)</f>
        <v>0</v>
      </c>
      <c r="Y229" s="61">
        <f>IF(E229="East", IF(C229="Central",D229*'Connecting shares (%)'!$M$16*(L229+N229+P229)/(F229+H229+J229+L229+N229+P229),0),0)</f>
        <v>0</v>
      </c>
      <c r="Z229" s="1">
        <f>IF(E229="East", IF(C229="Decentral",('Connecting shares (%)'!$F$9/100*L229+'Connecting shares (%)'!$G$9/100*N229+'Connecting shares (%)'!$H$9/100*P229)/1000000,0),0)</f>
        <v>0</v>
      </c>
      <c r="AA229" s="61">
        <f>IF(E229="East", IF(C229="Decentral",D229*'Connecting shares (%)'!$M$16*(L229+N229+P229)/(F229+H229+J229+L229+N229+P229),0),0)</f>
        <v>0</v>
      </c>
      <c r="AB229" s="59">
        <f>IF(E229="West", IF(C229="Central",('Connecting shares (%)'!$F$11/100*F229+'Connecting shares (%)'!$G$11/100*H229+'Connecting shares (%)'!$H$11/100*J229)/1000000,0),0)</f>
        <v>0</v>
      </c>
      <c r="AC229" s="62">
        <f>IF(E229="west", IF(C229="Central",D229*'Connecting shares (%)'!$M$16*(F229+H229+J229)/(F229+H229+J229+L229+N229+P229),0),0)</f>
        <v>0</v>
      </c>
      <c r="AD229" s="59">
        <f>IF(E229="West", IF(C229="Decentral",('Connecting shares (%)'!$F$15/100*F229+'Connecting shares (%)'!$G$15/100*H229+'Connecting shares (%)'!$H$15/100*J229)/1000000,0),0)</f>
        <v>0.16023835999999989</v>
      </c>
      <c r="AE229" s="61">
        <f>IF(E229="west", IF(C229="Decentral",D229*'Connecting shares (%)'!$M$16*(F229+H229+J229)/(F229+H229+J229+L229+N229+P229),0),0)</f>
        <v>1.16327811364324</v>
      </c>
      <c r="AF229" s="59">
        <f>IF(E229="West", IF(C229="Central",('Connecting shares (%)'!$F$13/100*L229+'Connecting shares (%)'!$G$13/100*N229+'Connecting shares (%)'!$H$13/100*P229)/1000000,0),0)</f>
        <v>0</v>
      </c>
      <c r="AG229" s="61">
        <f>IF(E229="west", IF(C229="Central",D229*'Connecting shares (%)'!$M$16*(L229+N229+P229)/(F229+H229+J229+L229+N229+P229),0),0)</f>
        <v>0</v>
      </c>
      <c r="AH229" s="1">
        <f>IF(E229="West", IF(C229="Decentral",('Connecting shares (%)'!$F$17/100*L229+'Connecting shares (%)'!$G$17/100*N229+'Connecting shares (%)'!$H$17/100*P229)/1000000,0),0)</f>
        <v>0</v>
      </c>
      <c r="AI229" s="61">
        <f>IF(E229="west", IF(C229="Decentral",D229*'Connecting shares (%)'!$M$16*(L229+N229+P229)/(F229+H229+J229+L229+N229+P229),0),0)</f>
        <v>0</v>
      </c>
      <c r="AK229" s="1">
        <f t="shared" si="24"/>
        <v>0</v>
      </c>
      <c r="AL229" s="1">
        <f t="shared" si="25"/>
        <v>0</v>
      </c>
      <c r="AM229" s="1">
        <f t="shared" si="26"/>
        <v>0</v>
      </c>
      <c r="AN229" s="1">
        <f t="shared" si="27"/>
        <v>0</v>
      </c>
      <c r="AO229" s="1">
        <f t="shared" si="28"/>
        <v>0</v>
      </c>
      <c r="AP229" s="1">
        <f t="shared" si="29"/>
        <v>0</v>
      </c>
      <c r="AQ229" s="1">
        <f t="shared" si="30"/>
        <v>0.16023835999999989</v>
      </c>
      <c r="AR229" s="1">
        <f t="shared" si="31"/>
        <v>1.16327811364324</v>
      </c>
    </row>
    <row r="230" spans="1:44">
      <c r="A230" s="1">
        <v>229</v>
      </c>
      <c r="B230" s="1" t="s">
        <v>694</v>
      </c>
      <c r="C230" s="1" t="s">
        <v>19</v>
      </c>
      <c r="D230" s="1">
        <v>0.13882901651254501</v>
      </c>
      <c r="E230" s="1" t="s">
        <v>21</v>
      </c>
      <c r="F230" s="1">
        <v>134038.39000000001</v>
      </c>
      <c r="G230" s="1">
        <v>6</v>
      </c>
      <c r="H230" s="1">
        <v>0</v>
      </c>
      <c r="I230" s="1">
        <v>0</v>
      </c>
      <c r="J230" s="1">
        <v>0</v>
      </c>
      <c r="K230" s="1">
        <v>0</v>
      </c>
      <c r="L230" s="1">
        <v>0</v>
      </c>
      <c r="M230" s="1">
        <v>0</v>
      </c>
      <c r="N230" s="1">
        <v>0</v>
      </c>
      <c r="O230" s="1">
        <v>0</v>
      </c>
      <c r="P230" s="1">
        <v>0</v>
      </c>
      <c r="Q230" s="1">
        <v>0</v>
      </c>
      <c r="R230" s="1">
        <v>5069.8419001879402</v>
      </c>
      <c r="S230" s="1">
        <v>138829.016512545</v>
      </c>
      <c r="T230" s="59">
        <f>IF(E230="East", IF(C230="Central",('Connecting shares (%)'!$F$3/100*F230+'Connecting shares (%)'!$G$3/100*H230+'Connecting shares (%)'!$H$3/100*J230)/1000000,0),0)</f>
        <v>0</v>
      </c>
      <c r="U230" s="59">
        <f>IF(E230="East", IF(C230="Central",D230*'Connecting shares (%)'!$M$16*(F230+H230+J230)/(F230+H230+J230+L230+N230+P230),0),0)</f>
        <v>0</v>
      </c>
      <c r="V230" s="59">
        <f>IF(E230="East", IF(C230="Decentral",('Connecting shares (%)'!$F$7/100*F230+'Connecting shares (%)'!$G$7/100*H230+'Connecting shares (%)'!$H$7/100*J230)/1000000,0),0)</f>
        <v>0</v>
      </c>
      <c r="W230" s="61">
        <f>IF(E230="East", IF(C230="Decentral",D230*'Connecting shares (%)'!$M$16*(F230+H230+J230)/(F230+H230+J230+L230+N230+P230),0),0)</f>
        <v>0</v>
      </c>
      <c r="X230" s="59">
        <f>IF(E230="East", IF(C230="Central",('Connecting shares (%)'!$F$5/100*L230+'Connecting shares (%)'!$G$5/100*N230+'Connecting shares (%)'!$H$5/100*P230)/1000000,0),0)</f>
        <v>0</v>
      </c>
      <c r="Y230" s="61">
        <f>IF(E230="East", IF(C230="Central",D230*'Connecting shares (%)'!$M$16*(L230+N230+P230)/(F230+H230+J230+L230+N230+P230),0),0)</f>
        <v>0</v>
      </c>
      <c r="Z230" s="1">
        <f>IF(E230="East", IF(C230="Decentral",('Connecting shares (%)'!$F$9/100*L230+'Connecting shares (%)'!$G$9/100*N230+'Connecting shares (%)'!$H$9/100*P230)/1000000,0),0)</f>
        <v>0</v>
      </c>
      <c r="AA230" s="61">
        <f>IF(E230="East", IF(C230="Decentral",D230*'Connecting shares (%)'!$M$16*(L230+N230+P230)/(F230+H230+J230+L230+N230+P230),0),0)</f>
        <v>0</v>
      </c>
      <c r="AB230" s="59">
        <f>IF(E230="West", IF(C230="Central",('Connecting shares (%)'!$F$11/100*F230+'Connecting shares (%)'!$G$11/100*H230+'Connecting shares (%)'!$H$11/100*J230)/1000000,0),0)</f>
        <v>0</v>
      </c>
      <c r="AC230" s="62">
        <f>IF(E230="west", IF(C230="Central",D230*'Connecting shares (%)'!$M$16*(F230+H230+J230)/(F230+H230+J230+L230+N230+P230),0),0)</f>
        <v>0</v>
      </c>
      <c r="AD230" s="59">
        <f>IF(E230="West", IF(C230="Decentral",('Connecting shares (%)'!$F$15/100*F230+'Connecting shares (%)'!$G$15/100*H230+'Connecting shares (%)'!$H$15/100*J230)/1000000,0),0)</f>
        <v>0.13403839000000001</v>
      </c>
      <c r="AE230" s="61">
        <f>IF(E230="west", IF(C230="Decentral",D230*'Connecting shares (%)'!$M$16*(F230+H230+J230)/(F230+H230+J230+L230+N230+P230),0),0)</f>
        <v>2.7765803302509</v>
      </c>
      <c r="AF230" s="59">
        <f>IF(E230="West", IF(C230="Central",('Connecting shares (%)'!$F$13/100*L230+'Connecting shares (%)'!$G$13/100*N230+'Connecting shares (%)'!$H$13/100*P230)/1000000,0),0)</f>
        <v>0</v>
      </c>
      <c r="AG230" s="61">
        <f>IF(E230="west", IF(C230="Central",D230*'Connecting shares (%)'!$M$16*(L230+N230+P230)/(F230+H230+J230+L230+N230+P230),0),0)</f>
        <v>0</v>
      </c>
      <c r="AH230" s="1">
        <f>IF(E230="West", IF(C230="Decentral",('Connecting shares (%)'!$F$17/100*L230+'Connecting shares (%)'!$G$17/100*N230+'Connecting shares (%)'!$H$17/100*P230)/1000000,0),0)</f>
        <v>0</v>
      </c>
      <c r="AI230" s="61">
        <f>IF(E230="west", IF(C230="Decentral",D230*'Connecting shares (%)'!$M$16*(L230+N230+P230)/(F230+H230+J230+L230+N230+P230),0),0)</f>
        <v>0</v>
      </c>
      <c r="AK230" s="1">
        <f t="shared" si="24"/>
        <v>0</v>
      </c>
      <c r="AL230" s="1">
        <f t="shared" si="25"/>
        <v>0</v>
      </c>
      <c r="AM230" s="1">
        <f t="shared" si="26"/>
        <v>0</v>
      </c>
      <c r="AN230" s="1">
        <f t="shared" si="27"/>
        <v>0</v>
      </c>
      <c r="AO230" s="1">
        <f t="shared" si="28"/>
        <v>0</v>
      </c>
      <c r="AP230" s="1">
        <f t="shared" si="29"/>
        <v>0</v>
      </c>
      <c r="AQ230" s="1">
        <f t="shared" si="30"/>
        <v>0.13403839000000001</v>
      </c>
      <c r="AR230" s="1">
        <f t="shared" si="31"/>
        <v>2.7765803302509</v>
      </c>
    </row>
    <row r="231" spans="1:44">
      <c r="A231" s="1">
        <v>230</v>
      </c>
      <c r="B231" s="1" t="s">
        <v>397</v>
      </c>
      <c r="C231" s="1" t="s">
        <v>19</v>
      </c>
      <c r="D231" s="1">
        <v>1.3192072977561E-2</v>
      </c>
      <c r="E231" s="1" t="s">
        <v>21</v>
      </c>
      <c r="F231" s="1">
        <v>0</v>
      </c>
      <c r="G231" s="1">
        <v>0</v>
      </c>
      <c r="H231" s="1">
        <v>0</v>
      </c>
      <c r="I231" s="1">
        <v>0</v>
      </c>
      <c r="J231" s="1">
        <v>0</v>
      </c>
      <c r="K231" s="1">
        <v>0</v>
      </c>
      <c r="L231" s="1">
        <v>0</v>
      </c>
      <c r="M231" s="1">
        <v>0</v>
      </c>
      <c r="N231" s="1">
        <v>0</v>
      </c>
      <c r="O231" s="1">
        <v>0</v>
      </c>
      <c r="P231" s="1">
        <v>0</v>
      </c>
      <c r="Q231" s="1">
        <v>0</v>
      </c>
      <c r="R231" s="1">
        <v>1699.5086426032699</v>
      </c>
      <c r="S231" s="1">
        <v>13192.0729775613</v>
      </c>
      <c r="T231" s="59">
        <f>IF(E231="East", IF(C231="Central",('Connecting shares (%)'!$F$3/100*F231+'Connecting shares (%)'!$G$3/100*H231+'Connecting shares (%)'!$H$3/100*J231)/1000000,0),0)</f>
        <v>0</v>
      </c>
      <c r="U231" s="59">
        <f>IF(E231="East", IF(C231="Central",D231*'Connecting shares (%)'!$M$16*(F231+H231+J231)/(F231+H231+J231+L231+N231+P231),0),0)</f>
        <v>0</v>
      </c>
      <c r="V231" s="59">
        <f>IF(E231="East", IF(C231="Decentral",('Connecting shares (%)'!$F$7/100*F231+'Connecting shares (%)'!$G$7/100*H231+'Connecting shares (%)'!$H$7/100*J231)/1000000,0),0)</f>
        <v>0</v>
      </c>
      <c r="W231" s="61">
        <f>IF(E231="East", IF(C231="Decentral",D231*'Connecting shares (%)'!$M$16*(F231+H231+J231)/(F231+H231+J231+L231+N231+P231),0),0)</f>
        <v>0</v>
      </c>
      <c r="X231" s="59">
        <f>IF(E231="East", IF(C231="Central",('Connecting shares (%)'!$F$5/100*L231+'Connecting shares (%)'!$G$5/100*N231+'Connecting shares (%)'!$H$5/100*P231)/1000000,0),0)</f>
        <v>0</v>
      </c>
      <c r="Y231" s="61">
        <f>IF(E231="East", IF(C231="Central",D231*'Connecting shares (%)'!$M$16*(L231+N231+P231)/(F231+H231+J231+L231+N231+P231),0),0)</f>
        <v>0</v>
      </c>
      <c r="Z231" s="1">
        <f>IF(E231="East", IF(C231="Decentral",('Connecting shares (%)'!$F$9/100*L231+'Connecting shares (%)'!$G$9/100*N231+'Connecting shares (%)'!$H$9/100*P231)/1000000,0),0)</f>
        <v>0</v>
      </c>
      <c r="AA231" s="61">
        <f>IF(E231="East", IF(C231="Decentral",D231*'Connecting shares (%)'!$M$16*(L231+N231+P231)/(F231+H231+J231+L231+N231+P231),0),0)</f>
        <v>0</v>
      </c>
      <c r="AB231" s="59">
        <f>IF(E231="West", IF(C231="Central",('Connecting shares (%)'!$F$11/100*F231+'Connecting shares (%)'!$G$11/100*H231+'Connecting shares (%)'!$H$11/100*J231)/1000000,0),0)</f>
        <v>0</v>
      </c>
      <c r="AC231" s="62">
        <f>IF(E231="west", IF(C231="Central",D231*'Connecting shares (%)'!$M$16*(F231+H231+J231)/(F231+H231+J231+L231+N231+P231),0),0)</f>
        <v>0</v>
      </c>
      <c r="AD231" s="59">
        <f>IF(E231="West", IF(C231="Decentral",('Connecting shares (%)'!$F$15/100*F231+'Connecting shares (%)'!$G$15/100*H231+'Connecting shares (%)'!$H$15/100*J231)/1000000,0),0)</f>
        <v>0</v>
      </c>
      <c r="AE231" s="61" t="e">
        <f>IF(E231="west", IF(C231="Decentral",D231*'Connecting shares (%)'!$M$16*(F231+H231+J231)/(F231+H231+J231+L231+N231+P231),0),0)</f>
        <v>#DIV/0!</v>
      </c>
      <c r="AF231" s="59">
        <f>IF(E231="West", IF(C231="Central",('Connecting shares (%)'!$F$13/100*L231+'Connecting shares (%)'!$G$13/100*N231+'Connecting shares (%)'!$H$13/100*P231)/1000000,0),0)</f>
        <v>0</v>
      </c>
      <c r="AG231" s="61">
        <f>IF(E231="west", IF(C231="Central",D231*'Connecting shares (%)'!$M$16*(L231+N231+P231)/(F231+H231+J231+L231+N231+P231),0),0)</f>
        <v>0</v>
      </c>
      <c r="AH231" s="1">
        <f>IF(E231="West", IF(C231="Decentral",('Connecting shares (%)'!$F$17/100*L231+'Connecting shares (%)'!$G$17/100*N231+'Connecting shares (%)'!$H$17/100*P231)/1000000,0),0)</f>
        <v>0</v>
      </c>
      <c r="AI231" s="61" t="e">
        <f>IF(E231="west", IF(C231="Decentral",D231*'Connecting shares (%)'!$M$16*(L231+N231+P231)/(F231+H231+J231+L231+N231+P231),0),0)</f>
        <v>#DIV/0!</v>
      </c>
      <c r="AK231" s="1">
        <f t="shared" si="24"/>
        <v>0</v>
      </c>
      <c r="AL231" s="1">
        <f t="shared" si="25"/>
        <v>0</v>
      </c>
      <c r="AM231" s="1">
        <f t="shared" si="26"/>
        <v>0</v>
      </c>
      <c r="AN231" s="1">
        <f t="shared" si="27"/>
        <v>0</v>
      </c>
      <c r="AO231" s="1">
        <f t="shared" si="28"/>
        <v>0</v>
      </c>
      <c r="AP231" s="1">
        <f t="shared" si="29"/>
        <v>0</v>
      </c>
      <c r="AQ231" s="1">
        <f t="shared" si="30"/>
        <v>0</v>
      </c>
      <c r="AR231" s="1" t="e">
        <f t="shared" si="31"/>
        <v>#DIV/0!</v>
      </c>
    </row>
    <row r="232" spans="1:44">
      <c r="A232" s="1">
        <v>231</v>
      </c>
      <c r="B232" s="1" t="s">
        <v>550</v>
      </c>
      <c r="C232" s="1" t="s">
        <v>20</v>
      </c>
      <c r="D232" s="1">
        <v>4.4860202503363998E-2</v>
      </c>
      <c r="E232" s="1" t="s">
        <v>21</v>
      </c>
      <c r="F232" s="1">
        <v>61908.01</v>
      </c>
      <c r="G232" s="1">
        <v>3</v>
      </c>
      <c r="H232" s="1">
        <v>0</v>
      </c>
      <c r="I232" s="1">
        <v>0</v>
      </c>
      <c r="J232" s="1">
        <v>0</v>
      </c>
      <c r="K232" s="1">
        <v>0</v>
      </c>
      <c r="L232" s="1">
        <v>0</v>
      </c>
      <c r="M232" s="1">
        <v>0</v>
      </c>
      <c r="N232" s="1">
        <v>0</v>
      </c>
      <c r="O232" s="1">
        <v>0</v>
      </c>
      <c r="P232" s="1">
        <v>0</v>
      </c>
      <c r="Q232" s="1">
        <v>0</v>
      </c>
      <c r="R232" s="1">
        <v>2662.4390609228199</v>
      </c>
      <c r="S232" s="1">
        <v>44860.2025033643</v>
      </c>
      <c r="T232" s="59">
        <f>IF(E232="East", IF(C232="Central",('Connecting shares (%)'!$F$3/100*F232+'Connecting shares (%)'!$G$3/100*H232+'Connecting shares (%)'!$H$3/100*J232)/1000000,0),0)</f>
        <v>0</v>
      </c>
      <c r="U232" s="59">
        <f>IF(E232="East", IF(C232="Central",D232*'Connecting shares (%)'!$M$16*(F232+H232+J232)/(F232+H232+J232+L232+N232+P232),0),0)</f>
        <v>0</v>
      </c>
      <c r="V232" s="59">
        <f>IF(E232="East", IF(C232="Decentral",('Connecting shares (%)'!$F$7/100*F232+'Connecting shares (%)'!$G$7/100*H232+'Connecting shares (%)'!$H$7/100*J232)/1000000,0),0)</f>
        <v>0</v>
      </c>
      <c r="W232" s="61">
        <f>IF(E232="East", IF(C232="Decentral",D232*'Connecting shares (%)'!$M$16*(F232+H232+J232)/(F232+H232+J232+L232+N232+P232),0),0)</f>
        <v>0</v>
      </c>
      <c r="X232" s="59">
        <f>IF(E232="East", IF(C232="Central",('Connecting shares (%)'!$F$5/100*L232+'Connecting shares (%)'!$G$5/100*N232+'Connecting shares (%)'!$H$5/100*P232)/1000000,0),0)</f>
        <v>0</v>
      </c>
      <c r="Y232" s="61">
        <f>IF(E232="East", IF(C232="Central",D232*'Connecting shares (%)'!$M$16*(L232+N232+P232)/(F232+H232+J232+L232+N232+P232),0),0)</f>
        <v>0</v>
      </c>
      <c r="Z232" s="1">
        <f>IF(E232="East", IF(C232="Decentral",('Connecting shares (%)'!$F$9/100*L232+'Connecting shares (%)'!$G$9/100*N232+'Connecting shares (%)'!$H$9/100*P232)/1000000,0),0)</f>
        <v>0</v>
      </c>
      <c r="AA232" s="61">
        <f>IF(E232="East", IF(C232="Decentral",D232*'Connecting shares (%)'!$M$16*(L232+N232+P232)/(F232+H232+J232+L232+N232+P232),0),0)</f>
        <v>0</v>
      </c>
      <c r="AB232" s="59">
        <f>IF(E232="West", IF(C232="Central",('Connecting shares (%)'!$F$11/100*F232+'Connecting shares (%)'!$G$11/100*H232+'Connecting shares (%)'!$H$11/100*J232)/1000000,0),0)</f>
        <v>6.1908009999999999E-2</v>
      </c>
      <c r="AC232" s="62">
        <f>IF(E232="west", IF(C232="Central",D232*'Connecting shares (%)'!$M$16*(F232+H232+J232)/(F232+H232+J232+L232+N232+P232),0),0)</f>
        <v>0.89720405006727999</v>
      </c>
      <c r="AD232" s="59">
        <f>IF(E232="West", IF(C232="Decentral",('Connecting shares (%)'!$F$15/100*F232+'Connecting shares (%)'!$G$15/100*H232+'Connecting shares (%)'!$H$15/100*J232)/1000000,0),0)</f>
        <v>0</v>
      </c>
      <c r="AE232" s="61">
        <f>IF(E232="west", IF(C232="Decentral",D232*'Connecting shares (%)'!$M$16*(F232+H232+J232)/(F232+H232+J232+L232+N232+P232),0),0)</f>
        <v>0</v>
      </c>
      <c r="AF232" s="59">
        <f>IF(E232="West", IF(C232="Central",('Connecting shares (%)'!$F$13/100*L232+'Connecting shares (%)'!$G$13/100*N232+'Connecting shares (%)'!$H$13/100*P232)/1000000,0),0)</f>
        <v>0</v>
      </c>
      <c r="AG232" s="61">
        <f>IF(E232="west", IF(C232="Central",D232*'Connecting shares (%)'!$M$16*(L232+N232+P232)/(F232+H232+J232+L232+N232+P232),0),0)</f>
        <v>0</v>
      </c>
      <c r="AH232" s="1">
        <f>IF(E232="West", IF(C232="Decentral",('Connecting shares (%)'!$F$17/100*L232+'Connecting shares (%)'!$G$17/100*N232+'Connecting shares (%)'!$H$17/100*P232)/1000000,0),0)</f>
        <v>0</v>
      </c>
      <c r="AI232" s="61">
        <f>IF(E232="west", IF(C232="Decentral",D232*'Connecting shares (%)'!$M$16*(L232+N232+P232)/(F232+H232+J232+L232+N232+P232),0),0)</f>
        <v>0</v>
      </c>
      <c r="AK232" s="1">
        <f t="shared" si="24"/>
        <v>0</v>
      </c>
      <c r="AL232" s="1">
        <f t="shared" si="25"/>
        <v>0</v>
      </c>
      <c r="AM232" s="1">
        <f t="shared" si="26"/>
        <v>0</v>
      </c>
      <c r="AN232" s="1">
        <f t="shared" si="27"/>
        <v>0</v>
      </c>
      <c r="AO232" s="1">
        <f t="shared" si="28"/>
        <v>6.1908009999999999E-2</v>
      </c>
      <c r="AP232" s="1">
        <f t="shared" si="29"/>
        <v>0.89720405006727999</v>
      </c>
      <c r="AQ232" s="1">
        <f t="shared" si="30"/>
        <v>0</v>
      </c>
      <c r="AR232" s="1">
        <f t="shared" si="31"/>
        <v>0</v>
      </c>
    </row>
    <row r="233" spans="1:44">
      <c r="A233" s="1">
        <v>232</v>
      </c>
      <c r="B233" s="1" t="s">
        <v>755</v>
      </c>
      <c r="C233" s="1" t="s">
        <v>20</v>
      </c>
      <c r="D233" s="1">
        <v>3.8556085322684001E-2</v>
      </c>
      <c r="E233" s="1" t="s">
        <v>21</v>
      </c>
      <c r="F233" s="1">
        <v>46320.82</v>
      </c>
      <c r="G233" s="1">
        <v>3</v>
      </c>
      <c r="H233" s="1">
        <v>0</v>
      </c>
      <c r="I233" s="1">
        <v>0</v>
      </c>
      <c r="J233" s="1">
        <v>0</v>
      </c>
      <c r="K233" s="1">
        <v>0</v>
      </c>
      <c r="L233" s="1">
        <v>0</v>
      </c>
      <c r="M233" s="1">
        <v>0</v>
      </c>
      <c r="N233" s="1">
        <v>0</v>
      </c>
      <c r="O233" s="1">
        <v>0</v>
      </c>
      <c r="P233" s="1">
        <v>0</v>
      </c>
      <c r="Q233" s="1">
        <v>0</v>
      </c>
      <c r="R233" s="1">
        <v>2987.4046954812402</v>
      </c>
      <c r="S233" s="1">
        <v>38556.085322684397</v>
      </c>
      <c r="T233" s="59">
        <f>IF(E233="East", IF(C233="Central",('Connecting shares (%)'!$F$3/100*F233+'Connecting shares (%)'!$G$3/100*H233+'Connecting shares (%)'!$H$3/100*J233)/1000000,0),0)</f>
        <v>0</v>
      </c>
      <c r="U233" s="59">
        <f>IF(E233="East", IF(C233="Central",D233*'Connecting shares (%)'!$M$16*(F233+H233+J233)/(F233+H233+J233+L233+N233+P233),0),0)</f>
        <v>0</v>
      </c>
      <c r="V233" s="59">
        <f>IF(E233="East", IF(C233="Decentral",('Connecting shares (%)'!$F$7/100*F233+'Connecting shares (%)'!$G$7/100*H233+'Connecting shares (%)'!$H$7/100*J233)/1000000,0),0)</f>
        <v>0</v>
      </c>
      <c r="W233" s="61">
        <f>IF(E233="East", IF(C233="Decentral",D233*'Connecting shares (%)'!$M$16*(F233+H233+J233)/(F233+H233+J233+L233+N233+P233),0),0)</f>
        <v>0</v>
      </c>
      <c r="X233" s="59">
        <f>IF(E233="East", IF(C233="Central",('Connecting shares (%)'!$F$5/100*L233+'Connecting shares (%)'!$G$5/100*N233+'Connecting shares (%)'!$H$5/100*P233)/1000000,0),0)</f>
        <v>0</v>
      </c>
      <c r="Y233" s="61">
        <f>IF(E233="East", IF(C233="Central",D233*'Connecting shares (%)'!$M$16*(L233+N233+P233)/(F233+H233+J233+L233+N233+P233),0),0)</f>
        <v>0</v>
      </c>
      <c r="Z233" s="1">
        <f>IF(E233="East", IF(C233="Decentral",('Connecting shares (%)'!$F$9/100*L233+'Connecting shares (%)'!$G$9/100*N233+'Connecting shares (%)'!$H$9/100*P233)/1000000,0),0)</f>
        <v>0</v>
      </c>
      <c r="AA233" s="61">
        <f>IF(E233="East", IF(C233="Decentral",D233*'Connecting shares (%)'!$M$16*(L233+N233+P233)/(F233+H233+J233+L233+N233+P233),0),0)</f>
        <v>0</v>
      </c>
      <c r="AB233" s="59">
        <f>IF(E233="West", IF(C233="Central",('Connecting shares (%)'!$F$11/100*F233+'Connecting shares (%)'!$G$11/100*H233+'Connecting shares (%)'!$H$11/100*J233)/1000000,0),0)</f>
        <v>4.6320819999999999E-2</v>
      </c>
      <c r="AC233" s="62">
        <f>IF(E233="west", IF(C233="Central",D233*'Connecting shares (%)'!$M$16*(F233+H233+J233)/(F233+H233+J233+L233+N233+P233),0),0)</f>
        <v>0.77112170645367994</v>
      </c>
      <c r="AD233" s="59">
        <f>IF(E233="West", IF(C233="Decentral",('Connecting shares (%)'!$F$15/100*F233+'Connecting shares (%)'!$G$15/100*H233+'Connecting shares (%)'!$H$15/100*J233)/1000000,0),0)</f>
        <v>0</v>
      </c>
      <c r="AE233" s="61">
        <f>IF(E233="west", IF(C233="Decentral",D233*'Connecting shares (%)'!$M$16*(F233+H233+J233)/(F233+H233+J233+L233+N233+P233),0),0)</f>
        <v>0</v>
      </c>
      <c r="AF233" s="59">
        <f>IF(E233="West", IF(C233="Central",('Connecting shares (%)'!$F$13/100*L233+'Connecting shares (%)'!$G$13/100*N233+'Connecting shares (%)'!$H$13/100*P233)/1000000,0),0)</f>
        <v>0</v>
      </c>
      <c r="AG233" s="61">
        <f>IF(E233="west", IF(C233="Central",D233*'Connecting shares (%)'!$M$16*(L233+N233+P233)/(F233+H233+J233+L233+N233+P233),0),0)</f>
        <v>0</v>
      </c>
      <c r="AH233" s="1">
        <f>IF(E233="West", IF(C233="Decentral",('Connecting shares (%)'!$F$17/100*L233+'Connecting shares (%)'!$G$17/100*N233+'Connecting shares (%)'!$H$17/100*P233)/1000000,0),0)</f>
        <v>0</v>
      </c>
      <c r="AI233" s="61">
        <f>IF(E233="west", IF(C233="Decentral",D233*'Connecting shares (%)'!$M$16*(L233+N233+P233)/(F233+H233+J233+L233+N233+P233),0),0)</f>
        <v>0</v>
      </c>
      <c r="AK233" s="1">
        <f t="shared" si="24"/>
        <v>0</v>
      </c>
      <c r="AL233" s="1">
        <f t="shared" si="25"/>
        <v>0</v>
      </c>
      <c r="AM233" s="1">
        <f t="shared" si="26"/>
        <v>0</v>
      </c>
      <c r="AN233" s="1">
        <f t="shared" si="27"/>
        <v>0</v>
      </c>
      <c r="AO233" s="1">
        <f t="shared" si="28"/>
        <v>4.6320819999999999E-2</v>
      </c>
      <c r="AP233" s="1">
        <f t="shared" si="29"/>
        <v>0.77112170645367994</v>
      </c>
      <c r="AQ233" s="1">
        <f t="shared" si="30"/>
        <v>0</v>
      </c>
      <c r="AR233" s="1">
        <f t="shared" si="31"/>
        <v>0</v>
      </c>
    </row>
    <row r="234" spans="1:44">
      <c r="A234" s="1">
        <v>233</v>
      </c>
      <c r="B234" s="1" t="s">
        <v>665</v>
      </c>
      <c r="C234" s="1" t="s">
        <v>19</v>
      </c>
      <c r="D234" s="1">
        <v>5.0792033309214002E-2</v>
      </c>
      <c r="E234" s="1" t="s">
        <v>22</v>
      </c>
      <c r="F234" s="1">
        <v>132850.97</v>
      </c>
      <c r="G234" s="1">
        <v>7</v>
      </c>
      <c r="H234" s="1">
        <v>0</v>
      </c>
      <c r="I234" s="1">
        <v>0</v>
      </c>
      <c r="J234" s="1">
        <v>0</v>
      </c>
      <c r="K234" s="1">
        <v>0</v>
      </c>
      <c r="L234" s="1">
        <v>0</v>
      </c>
      <c r="M234" s="1">
        <v>0</v>
      </c>
      <c r="N234" s="1">
        <v>0</v>
      </c>
      <c r="O234" s="1">
        <v>0</v>
      </c>
      <c r="P234" s="1">
        <v>0</v>
      </c>
      <c r="Q234" s="1">
        <v>0</v>
      </c>
      <c r="R234" s="1">
        <v>3216.3426721034102</v>
      </c>
      <c r="S234" s="1">
        <v>50792.033309213803</v>
      </c>
      <c r="T234" s="59">
        <f>IF(E234="East", IF(C234="Central",('Connecting shares (%)'!$F$3/100*F234+'Connecting shares (%)'!$G$3/100*H234+'Connecting shares (%)'!$H$3/100*J234)/1000000,0),0)</f>
        <v>0</v>
      </c>
      <c r="U234" s="59">
        <f>IF(E234="East", IF(C234="Central",D234*'Connecting shares (%)'!$M$16*(F234+H234+J234)/(F234+H234+J234+L234+N234+P234),0),0)</f>
        <v>0</v>
      </c>
      <c r="V234" s="59">
        <f>IF(E234="East", IF(C234="Decentral",('Connecting shares (%)'!$F$7/100*F234+'Connecting shares (%)'!$G$7/100*H234+'Connecting shares (%)'!$H$7/100*J234)/1000000,0),0)</f>
        <v>0.13285097000000001</v>
      </c>
      <c r="W234" s="61">
        <f>IF(E234="East", IF(C234="Decentral",D234*'Connecting shares (%)'!$M$16*(F234+H234+J234)/(F234+H234+J234+L234+N234+P234),0),0)</f>
        <v>1.01584066618428</v>
      </c>
      <c r="X234" s="59">
        <f>IF(E234="East", IF(C234="Central",('Connecting shares (%)'!$F$5/100*L234+'Connecting shares (%)'!$G$5/100*N234+'Connecting shares (%)'!$H$5/100*P234)/1000000,0),0)</f>
        <v>0</v>
      </c>
      <c r="Y234" s="61">
        <f>IF(E234="East", IF(C234="Central",D234*'Connecting shares (%)'!$M$16*(L234+N234+P234)/(F234+H234+J234+L234+N234+P234),0),0)</f>
        <v>0</v>
      </c>
      <c r="Z234" s="1">
        <f>IF(E234="East", IF(C234="Decentral",('Connecting shares (%)'!$F$9/100*L234+'Connecting shares (%)'!$G$9/100*N234+'Connecting shares (%)'!$H$9/100*P234)/1000000,0),0)</f>
        <v>0</v>
      </c>
      <c r="AA234" s="61">
        <f>IF(E234="East", IF(C234="Decentral",D234*'Connecting shares (%)'!$M$16*(L234+N234+P234)/(F234+H234+J234+L234+N234+P234),0),0)</f>
        <v>0</v>
      </c>
      <c r="AB234" s="59">
        <f>IF(E234="West", IF(C234="Central",('Connecting shares (%)'!$F$11/100*F234+'Connecting shares (%)'!$G$11/100*H234+'Connecting shares (%)'!$H$11/100*J234)/1000000,0),0)</f>
        <v>0</v>
      </c>
      <c r="AC234" s="62">
        <f>IF(E234="west", IF(C234="Central",D234*'Connecting shares (%)'!$M$16*(F234+H234+J234)/(F234+H234+J234+L234+N234+P234),0),0)</f>
        <v>0</v>
      </c>
      <c r="AD234" s="59">
        <f>IF(E234="West", IF(C234="Decentral",('Connecting shares (%)'!$F$15/100*F234+'Connecting shares (%)'!$G$15/100*H234+'Connecting shares (%)'!$H$15/100*J234)/1000000,0),0)</f>
        <v>0</v>
      </c>
      <c r="AE234" s="61">
        <f>IF(E234="west", IF(C234="Decentral",D234*'Connecting shares (%)'!$M$16*(F234+H234+J234)/(F234+H234+J234+L234+N234+P234),0),0)</f>
        <v>0</v>
      </c>
      <c r="AF234" s="59">
        <f>IF(E234="West", IF(C234="Central",('Connecting shares (%)'!$F$13/100*L234+'Connecting shares (%)'!$G$13/100*N234+'Connecting shares (%)'!$H$13/100*P234)/1000000,0),0)</f>
        <v>0</v>
      </c>
      <c r="AG234" s="61">
        <f>IF(E234="west", IF(C234="Central",D234*'Connecting shares (%)'!$M$16*(L234+N234+P234)/(F234+H234+J234+L234+N234+P234),0),0)</f>
        <v>0</v>
      </c>
      <c r="AH234" s="1">
        <f>IF(E234="West", IF(C234="Decentral",('Connecting shares (%)'!$F$17/100*L234+'Connecting shares (%)'!$G$17/100*N234+'Connecting shares (%)'!$H$17/100*P234)/1000000,0),0)</f>
        <v>0</v>
      </c>
      <c r="AI234" s="61">
        <f>IF(E234="west", IF(C234="Decentral",D234*'Connecting shares (%)'!$M$16*(L234+N234+P234)/(F234+H234+J234+L234+N234+P234),0),0)</f>
        <v>0</v>
      </c>
      <c r="AK234" s="1">
        <f t="shared" si="24"/>
        <v>0</v>
      </c>
      <c r="AL234" s="1">
        <f t="shared" si="25"/>
        <v>0</v>
      </c>
      <c r="AM234" s="1">
        <f t="shared" si="26"/>
        <v>0.13285097000000001</v>
      </c>
      <c r="AN234" s="1">
        <f t="shared" si="27"/>
        <v>1.01584066618428</v>
      </c>
      <c r="AO234" s="1">
        <f t="shared" si="28"/>
        <v>0</v>
      </c>
      <c r="AP234" s="1">
        <f t="shared" si="29"/>
        <v>0</v>
      </c>
      <c r="AQ234" s="1">
        <f t="shared" si="30"/>
        <v>0</v>
      </c>
      <c r="AR234" s="1">
        <f t="shared" si="31"/>
        <v>0</v>
      </c>
    </row>
    <row r="235" spans="1:44">
      <c r="A235" s="1">
        <v>234</v>
      </c>
      <c r="B235" s="1" t="s">
        <v>425</v>
      </c>
      <c r="C235" s="1" t="s">
        <v>20</v>
      </c>
      <c r="D235" s="1">
        <v>0.23755141896397999</v>
      </c>
      <c r="E235" s="1" t="s">
        <v>21</v>
      </c>
      <c r="F235" s="1">
        <v>151980.23000000001</v>
      </c>
      <c r="G235" s="1">
        <v>10</v>
      </c>
      <c r="H235" s="1">
        <v>0</v>
      </c>
      <c r="I235" s="1">
        <v>0</v>
      </c>
      <c r="J235" s="1">
        <v>0</v>
      </c>
      <c r="K235" s="1">
        <v>0</v>
      </c>
      <c r="L235" s="1">
        <v>0</v>
      </c>
      <c r="M235" s="1">
        <v>0</v>
      </c>
      <c r="N235" s="1">
        <v>0</v>
      </c>
      <c r="O235" s="1">
        <v>0</v>
      </c>
      <c r="P235" s="1">
        <v>0</v>
      </c>
      <c r="Q235" s="1">
        <v>0</v>
      </c>
      <c r="R235" s="1">
        <v>7514.7720789018103</v>
      </c>
      <c r="S235" s="1">
        <v>237551.41896397999</v>
      </c>
      <c r="T235" s="59">
        <f>IF(E235="East", IF(C235="Central",('Connecting shares (%)'!$F$3/100*F235+'Connecting shares (%)'!$G$3/100*H235+'Connecting shares (%)'!$H$3/100*J235)/1000000,0),0)</f>
        <v>0</v>
      </c>
      <c r="U235" s="59">
        <f>IF(E235="East", IF(C235="Central",D235*'Connecting shares (%)'!$M$16*(F235+H235+J235)/(F235+H235+J235+L235+N235+P235),0),0)</f>
        <v>0</v>
      </c>
      <c r="V235" s="59">
        <f>IF(E235="East", IF(C235="Decentral",('Connecting shares (%)'!$F$7/100*F235+'Connecting shares (%)'!$G$7/100*H235+'Connecting shares (%)'!$H$7/100*J235)/1000000,0),0)</f>
        <v>0</v>
      </c>
      <c r="W235" s="61">
        <f>IF(E235="East", IF(C235="Decentral",D235*'Connecting shares (%)'!$M$16*(F235+H235+J235)/(F235+H235+J235+L235+N235+P235),0),0)</f>
        <v>0</v>
      </c>
      <c r="X235" s="59">
        <f>IF(E235="East", IF(C235="Central",('Connecting shares (%)'!$F$5/100*L235+'Connecting shares (%)'!$G$5/100*N235+'Connecting shares (%)'!$H$5/100*P235)/1000000,0),0)</f>
        <v>0</v>
      </c>
      <c r="Y235" s="61">
        <f>IF(E235="East", IF(C235="Central",D235*'Connecting shares (%)'!$M$16*(L235+N235+P235)/(F235+H235+J235+L235+N235+P235),0),0)</f>
        <v>0</v>
      </c>
      <c r="Z235" s="1">
        <f>IF(E235="East", IF(C235="Decentral",('Connecting shares (%)'!$F$9/100*L235+'Connecting shares (%)'!$G$9/100*N235+'Connecting shares (%)'!$H$9/100*P235)/1000000,0),0)</f>
        <v>0</v>
      </c>
      <c r="AA235" s="61">
        <f>IF(E235="East", IF(C235="Decentral",D235*'Connecting shares (%)'!$M$16*(L235+N235+P235)/(F235+H235+J235+L235+N235+P235),0),0)</f>
        <v>0</v>
      </c>
      <c r="AB235" s="59">
        <f>IF(E235="West", IF(C235="Central",('Connecting shares (%)'!$F$11/100*F235+'Connecting shares (%)'!$G$11/100*H235+'Connecting shares (%)'!$H$11/100*J235)/1000000,0),0)</f>
        <v>0.15198023000000002</v>
      </c>
      <c r="AC235" s="62">
        <f>IF(E235="west", IF(C235="Central",D235*'Connecting shares (%)'!$M$16*(F235+H235+J235)/(F235+H235+J235+L235+N235+P235),0),0)</f>
        <v>4.7510283792795995</v>
      </c>
      <c r="AD235" s="59">
        <f>IF(E235="West", IF(C235="Decentral",('Connecting shares (%)'!$F$15/100*F235+'Connecting shares (%)'!$G$15/100*H235+'Connecting shares (%)'!$H$15/100*J235)/1000000,0),0)</f>
        <v>0</v>
      </c>
      <c r="AE235" s="61">
        <f>IF(E235="west", IF(C235="Decentral",D235*'Connecting shares (%)'!$M$16*(F235+H235+J235)/(F235+H235+J235+L235+N235+P235),0),0)</f>
        <v>0</v>
      </c>
      <c r="AF235" s="59">
        <f>IF(E235="West", IF(C235="Central",('Connecting shares (%)'!$F$13/100*L235+'Connecting shares (%)'!$G$13/100*N235+'Connecting shares (%)'!$H$13/100*P235)/1000000,0),0)</f>
        <v>0</v>
      </c>
      <c r="AG235" s="61">
        <f>IF(E235="west", IF(C235="Central",D235*'Connecting shares (%)'!$M$16*(L235+N235+P235)/(F235+H235+J235+L235+N235+P235),0),0)</f>
        <v>0</v>
      </c>
      <c r="AH235" s="1">
        <f>IF(E235="West", IF(C235="Decentral",('Connecting shares (%)'!$F$17/100*L235+'Connecting shares (%)'!$G$17/100*N235+'Connecting shares (%)'!$H$17/100*P235)/1000000,0),0)</f>
        <v>0</v>
      </c>
      <c r="AI235" s="61">
        <f>IF(E235="west", IF(C235="Decentral",D235*'Connecting shares (%)'!$M$16*(L235+N235+P235)/(F235+H235+J235+L235+N235+P235),0),0)</f>
        <v>0</v>
      </c>
      <c r="AK235" s="1">
        <f t="shared" si="24"/>
        <v>0</v>
      </c>
      <c r="AL235" s="1">
        <f t="shared" si="25"/>
        <v>0</v>
      </c>
      <c r="AM235" s="1">
        <f t="shared" si="26"/>
        <v>0</v>
      </c>
      <c r="AN235" s="1">
        <f t="shared" si="27"/>
        <v>0</v>
      </c>
      <c r="AO235" s="1">
        <f t="shared" si="28"/>
        <v>0.15198023000000002</v>
      </c>
      <c r="AP235" s="1">
        <f t="shared" si="29"/>
        <v>4.7510283792795995</v>
      </c>
      <c r="AQ235" s="1">
        <f t="shared" si="30"/>
        <v>0</v>
      </c>
      <c r="AR235" s="1">
        <f t="shared" si="31"/>
        <v>0</v>
      </c>
    </row>
    <row r="236" spans="1:44">
      <c r="A236" s="1">
        <v>235</v>
      </c>
      <c r="B236" s="1" t="s">
        <v>696</v>
      </c>
      <c r="C236" s="1" t="s">
        <v>19</v>
      </c>
      <c r="D236" s="1">
        <v>0.26211695631814003</v>
      </c>
      <c r="E236" s="1" t="s">
        <v>21</v>
      </c>
      <c r="F236" s="1">
        <v>246800.56</v>
      </c>
      <c r="G236" s="1">
        <v>13</v>
      </c>
      <c r="H236" s="1">
        <v>0</v>
      </c>
      <c r="I236" s="1">
        <v>0</v>
      </c>
      <c r="J236" s="1">
        <v>0</v>
      </c>
      <c r="K236" s="1">
        <v>0</v>
      </c>
      <c r="L236" s="1">
        <v>0</v>
      </c>
      <c r="M236" s="1">
        <v>0</v>
      </c>
      <c r="N236" s="1">
        <v>0</v>
      </c>
      <c r="O236" s="1">
        <v>0</v>
      </c>
      <c r="P236" s="1">
        <v>0</v>
      </c>
      <c r="Q236" s="1">
        <v>0</v>
      </c>
      <c r="R236" s="1">
        <v>9433.2589072392093</v>
      </c>
      <c r="S236" s="1">
        <v>262116.95631814</v>
      </c>
      <c r="T236" s="59">
        <f>IF(E236="East", IF(C236="Central",('Connecting shares (%)'!$F$3/100*F236+'Connecting shares (%)'!$G$3/100*H236+'Connecting shares (%)'!$H$3/100*J236)/1000000,0),0)</f>
        <v>0</v>
      </c>
      <c r="U236" s="59">
        <f>IF(E236="East", IF(C236="Central",D236*'Connecting shares (%)'!$M$16*(F236+H236+J236)/(F236+H236+J236+L236+N236+P236),0),0)</f>
        <v>0</v>
      </c>
      <c r="V236" s="59">
        <f>IF(E236="East", IF(C236="Decentral",('Connecting shares (%)'!$F$7/100*F236+'Connecting shares (%)'!$G$7/100*H236+'Connecting shares (%)'!$H$7/100*J236)/1000000,0),0)</f>
        <v>0</v>
      </c>
      <c r="W236" s="61">
        <f>IF(E236="East", IF(C236="Decentral",D236*'Connecting shares (%)'!$M$16*(F236+H236+J236)/(F236+H236+J236+L236+N236+P236),0),0)</f>
        <v>0</v>
      </c>
      <c r="X236" s="59">
        <f>IF(E236="East", IF(C236="Central",('Connecting shares (%)'!$F$5/100*L236+'Connecting shares (%)'!$G$5/100*N236+'Connecting shares (%)'!$H$5/100*P236)/1000000,0),0)</f>
        <v>0</v>
      </c>
      <c r="Y236" s="61">
        <f>IF(E236="East", IF(C236="Central",D236*'Connecting shares (%)'!$M$16*(L236+N236+P236)/(F236+H236+J236+L236+N236+P236),0),0)</f>
        <v>0</v>
      </c>
      <c r="Z236" s="1">
        <f>IF(E236="East", IF(C236="Decentral",('Connecting shares (%)'!$F$9/100*L236+'Connecting shares (%)'!$G$9/100*N236+'Connecting shares (%)'!$H$9/100*P236)/1000000,0),0)</f>
        <v>0</v>
      </c>
      <c r="AA236" s="61">
        <f>IF(E236="East", IF(C236="Decentral",D236*'Connecting shares (%)'!$M$16*(L236+N236+P236)/(F236+H236+J236+L236+N236+P236),0),0)</f>
        <v>0</v>
      </c>
      <c r="AB236" s="59">
        <f>IF(E236="West", IF(C236="Central",('Connecting shares (%)'!$F$11/100*F236+'Connecting shares (%)'!$G$11/100*H236+'Connecting shares (%)'!$H$11/100*J236)/1000000,0),0)</f>
        <v>0</v>
      </c>
      <c r="AC236" s="62">
        <f>IF(E236="west", IF(C236="Central",D236*'Connecting shares (%)'!$M$16*(F236+H236+J236)/(F236+H236+J236+L236+N236+P236),0),0)</f>
        <v>0</v>
      </c>
      <c r="AD236" s="59">
        <f>IF(E236="West", IF(C236="Decentral",('Connecting shares (%)'!$F$15/100*F236+'Connecting shares (%)'!$G$15/100*H236+'Connecting shares (%)'!$H$15/100*J236)/1000000,0),0)</f>
        <v>0.24680056</v>
      </c>
      <c r="AE236" s="61">
        <f>IF(E236="west", IF(C236="Decentral",D236*'Connecting shares (%)'!$M$16*(F236+H236+J236)/(F236+H236+J236+L236+N236+P236),0),0)</f>
        <v>5.2423391263628005</v>
      </c>
      <c r="AF236" s="59">
        <f>IF(E236="West", IF(C236="Central",('Connecting shares (%)'!$F$13/100*L236+'Connecting shares (%)'!$G$13/100*N236+'Connecting shares (%)'!$H$13/100*P236)/1000000,0),0)</f>
        <v>0</v>
      </c>
      <c r="AG236" s="61">
        <f>IF(E236="west", IF(C236="Central",D236*'Connecting shares (%)'!$M$16*(L236+N236+P236)/(F236+H236+J236+L236+N236+P236),0),0)</f>
        <v>0</v>
      </c>
      <c r="AH236" s="1">
        <f>IF(E236="West", IF(C236="Decentral",('Connecting shares (%)'!$F$17/100*L236+'Connecting shares (%)'!$G$17/100*N236+'Connecting shares (%)'!$H$17/100*P236)/1000000,0),0)</f>
        <v>0</v>
      </c>
      <c r="AI236" s="61">
        <f>IF(E236="west", IF(C236="Decentral",D236*'Connecting shares (%)'!$M$16*(L236+N236+P236)/(F236+H236+J236+L236+N236+P236),0),0)</f>
        <v>0</v>
      </c>
      <c r="AK236" s="1">
        <f t="shared" si="24"/>
        <v>0</v>
      </c>
      <c r="AL236" s="1">
        <f t="shared" si="25"/>
        <v>0</v>
      </c>
      <c r="AM236" s="1">
        <f t="shared" si="26"/>
        <v>0</v>
      </c>
      <c r="AN236" s="1">
        <f t="shared" si="27"/>
        <v>0</v>
      </c>
      <c r="AO236" s="1">
        <f t="shared" si="28"/>
        <v>0</v>
      </c>
      <c r="AP236" s="1">
        <f t="shared" si="29"/>
        <v>0</v>
      </c>
      <c r="AQ236" s="1">
        <f t="shared" si="30"/>
        <v>0.24680056</v>
      </c>
      <c r="AR236" s="1">
        <f t="shared" si="31"/>
        <v>5.2423391263628005</v>
      </c>
    </row>
    <row r="237" spans="1:44">
      <c r="A237" s="1">
        <v>236</v>
      </c>
      <c r="B237" s="1" t="s">
        <v>883</v>
      </c>
      <c r="C237" s="1" t="s">
        <v>19</v>
      </c>
      <c r="D237" s="1">
        <v>6.2778638807258993E-2</v>
      </c>
      <c r="E237" s="1" t="s">
        <v>22</v>
      </c>
      <c r="F237" s="1">
        <v>67285.129999999903</v>
      </c>
      <c r="G237" s="1">
        <v>4</v>
      </c>
      <c r="H237" s="1">
        <v>0</v>
      </c>
      <c r="I237" s="1">
        <v>0</v>
      </c>
      <c r="J237" s="1">
        <v>0</v>
      </c>
      <c r="K237" s="1">
        <v>0</v>
      </c>
      <c r="L237" s="1">
        <v>8926.3199999999906</v>
      </c>
      <c r="M237" s="1">
        <v>1</v>
      </c>
      <c r="N237" s="1">
        <v>0</v>
      </c>
      <c r="O237" s="1">
        <v>0</v>
      </c>
      <c r="P237" s="1">
        <v>0</v>
      </c>
      <c r="Q237" s="1">
        <v>0</v>
      </c>
      <c r="R237" s="1">
        <v>4417.6255079930197</v>
      </c>
      <c r="S237" s="1">
        <v>62778.638807258598</v>
      </c>
      <c r="T237" s="59">
        <f>IF(E237="East", IF(C237="Central",('Connecting shares (%)'!$F$3/100*F237+'Connecting shares (%)'!$G$3/100*H237+'Connecting shares (%)'!$H$3/100*J237)/1000000,0),0)</f>
        <v>0</v>
      </c>
      <c r="U237" s="59">
        <f>IF(E237="East", IF(C237="Central",D237*'Connecting shares (%)'!$M$16*(F237+H237+J237)/(F237+H237+J237+L237+N237+P237),0),0)</f>
        <v>0</v>
      </c>
      <c r="V237" s="59">
        <f>IF(E237="East", IF(C237="Decentral",('Connecting shares (%)'!$F$7/100*F237+'Connecting shares (%)'!$G$7/100*H237+'Connecting shares (%)'!$H$7/100*J237)/1000000,0),0)</f>
        <v>6.7285129999999901E-2</v>
      </c>
      <c r="W237" s="61">
        <f>IF(E237="East", IF(C237="Decentral",D237*'Connecting shares (%)'!$M$16*(F237+H237+J237)/(F237+H237+J237+L237+N237+P237),0),0)</f>
        <v>1.1085129264354545</v>
      </c>
      <c r="X237" s="59">
        <f>IF(E237="East", IF(C237="Central",('Connecting shares (%)'!$F$5/100*L237+'Connecting shares (%)'!$G$5/100*N237+'Connecting shares (%)'!$H$5/100*P237)/1000000,0),0)</f>
        <v>0</v>
      </c>
      <c r="Y237" s="61">
        <f>IF(E237="East", IF(C237="Central",D237*'Connecting shares (%)'!$M$16*(L237+N237+P237)/(F237+H237+J237+L237+N237+P237),0),0)</f>
        <v>0</v>
      </c>
      <c r="Z237" s="1">
        <f>IF(E237="East", IF(C237="Decentral",('Connecting shares (%)'!$F$9/100*L237+'Connecting shares (%)'!$G$9/100*N237+'Connecting shares (%)'!$H$9/100*P237)/1000000,0),0)</f>
        <v>8.9263199999999911E-3</v>
      </c>
      <c r="AA237" s="61">
        <f>IF(E237="East", IF(C237="Decentral",D237*'Connecting shares (%)'!$M$16*(L237+N237+P237)/(F237+H237+J237+L237+N237+P237),0),0)</f>
        <v>0.14705984970972533</v>
      </c>
      <c r="AB237" s="59">
        <f>IF(E237="West", IF(C237="Central",('Connecting shares (%)'!$F$11/100*F237+'Connecting shares (%)'!$G$11/100*H237+'Connecting shares (%)'!$H$11/100*J237)/1000000,0),0)</f>
        <v>0</v>
      </c>
      <c r="AC237" s="62">
        <f>IF(E237="west", IF(C237="Central",D237*'Connecting shares (%)'!$M$16*(F237+H237+J237)/(F237+H237+J237+L237+N237+P237),0),0)</f>
        <v>0</v>
      </c>
      <c r="AD237" s="59">
        <f>IF(E237="West", IF(C237="Decentral",('Connecting shares (%)'!$F$15/100*F237+'Connecting shares (%)'!$G$15/100*H237+'Connecting shares (%)'!$H$15/100*J237)/1000000,0),0)</f>
        <v>0</v>
      </c>
      <c r="AE237" s="61">
        <f>IF(E237="west", IF(C237="Decentral",D237*'Connecting shares (%)'!$M$16*(F237+H237+J237)/(F237+H237+J237+L237+N237+P237),0),0)</f>
        <v>0</v>
      </c>
      <c r="AF237" s="59">
        <f>IF(E237="West", IF(C237="Central",('Connecting shares (%)'!$F$13/100*L237+'Connecting shares (%)'!$G$13/100*N237+'Connecting shares (%)'!$H$13/100*P237)/1000000,0),0)</f>
        <v>0</v>
      </c>
      <c r="AG237" s="61">
        <f>IF(E237="west", IF(C237="Central",D237*'Connecting shares (%)'!$M$16*(L237+N237+P237)/(F237+H237+J237+L237+N237+P237),0),0)</f>
        <v>0</v>
      </c>
      <c r="AH237" s="1">
        <f>IF(E237="West", IF(C237="Decentral",('Connecting shares (%)'!$F$17/100*L237+'Connecting shares (%)'!$G$17/100*N237+'Connecting shares (%)'!$H$17/100*P237)/1000000,0),0)</f>
        <v>0</v>
      </c>
      <c r="AI237" s="61">
        <f>IF(E237="west", IF(C237="Decentral",D237*'Connecting shares (%)'!$M$16*(L237+N237+P237)/(F237+H237+J237+L237+N237+P237),0),0)</f>
        <v>0</v>
      </c>
      <c r="AK237" s="1">
        <f t="shared" si="24"/>
        <v>0</v>
      </c>
      <c r="AL237" s="1">
        <f t="shared" si="25"/>
        <v>0</v>
      </c>
      <c r="AM237" s="1">
        <f t="shared" si="26"/>
        <v>7.6211449999999889E-2</v>
      </c>
      <c r="AN237" s="1">
        <f t="shared" si="27"/>
        <v>1.2555727761451798</v>
      </c>
      <c r="AO237" s="1">
        <f t="shared" si="28"/>
        <v>0</v>
      </c>
      <c r="AP237" s="1">
        <f t="shared" si="29"/>
        <v>0</v>
      </c>
      <c r="AQ237" s="1">
        <f t="shared" si="30"/>
        <v>0</v>
      </c>
      <c r="AR237" s="1">
        <f t="shared" si="31"/>
        <v>0</v>
      </c>
    </row>
    <row r="238" spans="1:44">
      <c r="A238" s="1">
        <v>237</v>
      </c>
      <c r="B238" s="1" t="s">
        <v>215</v>
      </c>
      <c r="C238" s="1" t="s">
        <v>20</v>
      </c>
      <c r="D238" s="1">
        <v>0.19352377633266499</v>
      </c>
      <c r="E238" s="1" t="s">
        <v>21</v>
      </c>
      <c r="F238" s="1">
        <v>295281.81</v>
      </c>
      <c r="G238" s="1">
        <v>19</v>
      </c>
      <c r="H238" s="1">
        <v>0</v>
      </c>
      <c r="I238" s="1">
        <v>0</v>
      </c>
      <c r="J238" s="1">
        <v>0</v>
      </c>
      <c r="K238" s="1">
        <v>0</v>
      </c>
      <c r="L238" s="1">
        <v>0</v>
      </c>
      <c r="M238" s="1">
        <v>0</v>
      </c>
      <c r="N238" s="1">
        <v>0</v>
      </c>
      <c r="O238" s="1">
        <v>0</v>
      </c>
      <c r="P238" s="1">
        <v>0</v>
      </c>
      <c r="Q238" s="1">
        <v>0</v>
      </c>
      <c r="R238" s="1">
        <v>5897.92877832452</v>
      </c>
      <c r="S238" s="1">
        <v>193523.77633266401</v>
      </c>
      <c r="T238" s="59">
        <f>IF(E238="East", IF(C238="Central",('Connecting shares (%)'!$F$3/100*F238+'Connecting shares (%)'!$G$3/100*H238+'Connecting shares (%)'!$H$3/100*J238)/1000000,0),0)</f>
        <v>0</v>
      </c>
      <c r="U238" s="59">
        <f>IF(E238="East", IF(C238="Central",D238*'Connecting shares (%)'!$M$16*(F238+H238+J238)/(F238+H238+J238+L238+N238+P238),0),0)</f>
        <v>0</v>
      </c>
      <c r="V238" s="59">
        <f>IF(E238="East", IF(C238="Decentral",('Connecting shares (%)'!$F$7/100*F238+'Connecting shares (%)'!$G$7/100*H238+'Connecting shares (%)'!$H$7/100*J238)/1000000,0),0)</f>
        <v>0</v>
      </c>
      <c r="W238" s="61">
        <f>IF(E238="East", IF(C238="Decentral",D238*'Connecting shares (%)'!$M$16*(F238+H238+J238)/(F238+H238+J238+L238+N238+P238),0),0)</f>
        <v>0</v>
      </c>
      <c r="X238" s="59">
        <f>IF(E238="East", IF(C238="Central",('Connecting shares (%)'!$F$5/100*L238+'Connecting shares (%)'!$G$5/100*N238+'Connecting shares (%)'!$H$5/100*P238)/1000000,0),0)</f>
        <v>0</v>
      </c>
      <c r="Y238" s="61">
        <f>IF(E238="East", IF(C238="Central",D238*'Connecting shares (%)'!$M$16*(L238+N238+P238)/(F238+H238+J238+L238+N238+P238),0),0)</f>
        <v>0</v>
      </c>
      <c r="Z238" s="1">
        <f>IF(E238="East", IF(C238="Decentral",('Connecting shares (%)'!$F$9/100*L238+'Connecting shares (%)'!$G$9/100*N238+'Connecting shares (%)'!$H$9/100*P238)/1000000,0),0)</f>
        <v>0</v>
      </c>
      <c r="AA238" s="61">
        <f>IF(E238="East", IF(C238="Decentral",D238*'Connecting shares (%)'!$M$16*(L238+N238+P238)/(F238+H238+J238+L238+N238+P238),0),0)</f>
        <v>0</v>
      </c>
      <c r="AB238" s="59">
        <f>IF(E238="West", IF(C238="Central",('Connecting shares (%)'!$F$11/100*F238+'Connecting shares (%)'!$G$11/100*H238+'Connecting shares (%)'!$H$11/100*J238)/1000000,0),0)</f>
        <v>0.29528180999999998</v>
      </c>
      <c r="AC238" s="62">
        <f>IF(E238="west", IF(C238="Central",D238*'Connecting shares (%)'!$M$16*(F238+H238+J238)/(F238+H238+J238+L238+N238+P238),0),0)</f>
        <v>3.8704755266532995</v>
      </c>
      <c r="AD238" s="59">
        <f>IF(E238="West", IF(C238="Decentral",('Connecting shares (%)'!$F$15/100*F238+'Connecting shares (%)'!$G$15/100*H238+'Connecting shares (%)'!$H$15/100*J238)/1000000,0),0)</f>
        <v>0</v>
      </c>
      <c r="AE238" s="61">
        <f>IF(E238="west", IF(C238="Decentral",D238*'Connecting shares (%)'!$M$16*(F238+H238+J238)/(F238+H238+J238+L238+N238+P238),0),0)</f>
        <v>0</v>
      </c>
      <c r="AF238" s="59">
        <f>IF(E238="West", IF(C238="Central",('Connecting shares (%)'!$F$13/100*L238+'Connecting shares (%)'!$G$13/100*N238+'Connecting shares (%)'!$H$13/100*P238)/1000000,0),0)</f>
        <v>0</v>
      </c>
      <c r="AG238" s="61">
        <f>IF(E238="west", IF(C238="Central",D238*'Connecting shares (%)'!$M$16*(L238+N238+P238)/(F238+H238+J238+L238+N238+P238),0),0)</f>
        <v>0</v>
      </c>
      <c r="AH238" s="1">
        <f>IF(E238="West", IF(C238="Decentral",('Connecting shares (%)'!$F$17/100*L238+'Connecting shares (%)'!$G$17/100*N238+'Connecting shares (%)'!$H$17/100*P238)/1000000,0),0)</f>
        <v>0</v>
      </c>
      <c r="AI238" s="61">
        <f>IF(E238="west", IF(C238="Decentral",D238*'Connecting shares (%)'!$M$16*(L238+N238+P238)/(F238+H238+J238+L238+N238+P238),0),0)</f>
        <v>0</v>
      </c>
      <c r="AK238" s="1">
        <f t="shared" si="24"/>
        <v>0</v>
      </c>
      <c r="AL238" s="1">
        <f t="shared" si="25"/>
        <v>0</v>
      </c>
      <c r="AM238" s="1">
        <f t="shared" si="26"/>
        <v>0</v>
      </c>
      <c r="AN238" s="1">
        <f t="shared" si="27"/>
        <v>0</v>
      </c>
      <c r="AO238" s="1">
        <f t="shared" si="28"/>
        <v>0.29528180999999998</v>
      </c>
      <c r="AP238" s="1">
        <f t="shared" si="29"/>
        <v>3.8704755266532995</v>
      </c>
      <c r="AQ238" s="1">
        <f t="shared" si="30"/>
        <v>0</v>
      </c>
      <c r="AR238" s="1">
        <f t="shared" si="31"/>
        <v>0</v>
      </c>
    </row>
    <row r="239" spans="1:44">
      <c r="A239" s="1">
        <v>238</v>
      </c>
      <c r="B239" s="1" t="s">
        <v>423</v>
      </c>
      <c r="C239" s="1" t="s">
        <v>20</v>
      </c>
      <c r="D239" s="1">
        <v>0.21647266586905201</v>
      </c>
      <c r="E239" s="1" t="s">
        <v>21</v>
      </c>
      <c r="F239" s="1">
        <v>96822.009999999893</v>
      </c>
      <c r="G239" s="1">
        <v>10</v>
      </c>
      <c r="H239" s="1">
        <v>0</v>
      </c>
      <c r="I239" s="1">
        <v>0</v>
      </c>
      <c r="J239" s="1">
        <v>0</v>
      </c>
      <c r="K239" s="1">
        <v>0</v>
      </c>
      <c r="L239" s="1">
        <v>29032.75</v>
      </c>
      <c r="M239" s="1">
        <v>7</v>
      </c>
      <c r="N239" s="1">
        <v>0</v>
      </c>
      <c r="O239" s="1">
        <v>0</v>
      </c>
      <c r="P239" s="1">
        <v>0</v>
      </c>
      <c r="Q239" s="1">
        <v>0</v>
      </c>
      <c r="R239" s="1">
        <v>6293.2862896454399</v>
      </c>
      <c r="S239" s="1">
        <v>216472.66586905101</v>
      </c>
      <c r="T239" s="59">
        <f>IF(E239="East", IF(C239="Central",('Connecting shares (%)'!$F$3/100*F239+'Connecting shares (%)'!$G$3/100*H239+'Connecting shares (%)'!$H$3/100*J239)/1000000,0),0)</f>
        <v>0</v>
      </c>
      <c r="U239" s="59">
        <f>IF(E239="East", IF(C239="Central",D239*'Connecting shares (%)'!$M$16*(F239+H239+J239)/(F239+H239+J239+L239+N239+P239),0),0)</f>
        <v>0</v>
      </c>
      <c r="V239" s="59">
        <f>IF(E239="East", IF(C239="Decentral",('Connecting shares (%)'!$F$7/100*F239+'Connecting shares (%)'!$G$7/100*H239+'Connecting shares (%)'!$H$7/100*J239)/1000000,0),0)</f>
        <v>0</v>
      </c>
      <c r="W239" s="61">
        <f>IF(E239="East", IF(C239="Decentral",D239*'Connecting shares (%)'!$M$16*(F239+H239+J239)/(F239+H239+J239+L239+N239+P239),0),0)</f>
        <v>0</v>
      </c>
      <c r="X239" s="59">
        <f>IF(E239="East", IF(C239="Central",('Connecting shares (%)'!$F$5/100*L239+'Connecting shares (%)'!$G$5/100*N239+'Connecting shares (%)'!$H$5/100*P239)/1000000,0),0)</f>
        <v>0</v>
      </c>
      <c r="Y239" s="61">
        <f>IF(E239="East", IF(C239="Central",D239*'Connecting shares (%)'!$M$16*(L239+N239+P239)/(F239+H239+J239+L239+N239+P239),0),0)</f>
        <v>0</v>
      </c>
      <c r="Z239" s="1">
        <f>IF(E239="East", IF(C239="Decentral",('Connecting shares (%)'!$F$9/100*L239+'Connecting shares (%)'!$G$9/100*N239+'Connecting shares (%)'!$H$9/100*P239)/1000000,0),0)</f>
        <v>0</v>
      </c>
      <c r="AA239" s="61">
        <f>IF(E239="East", IF(C239="Decentral",D239*'Connecting shares (%)'!$M$16*(L239+N239+P239)/(F239+H239+J239+L239+N239+P239),0),0)</f>
        <v>0</v>
      </c>
      <c r="AB239" s="59">
        <f>IF(E239="West", IF(C239="Central",('Connecting shares (%)'!$F$11/100*F239+'Connecting shares (%)'!$G$11/100*H239+'Connecting shares (%)'!$H$11/100*J239)/1000000,0),0)</f>
        <v>9.6822009999999889E-2</v>
      </c>
      <c r="AC239" s="62">
        <f>IF(E239="west", IF(C239="Central",D239*'Connecting shares (%)'!$M$16*(F239+H239+J239)/(F239+H239+J239+L239+N239+P239),0),0)</f>
        <v>3.3307152815674201</v>
      </c>
      <c r="AD239" s="59">
        <f>IF(E239="West", IF(C239="Decentral",('Connecting shares (%)'!$F$15/100*F239+'Connecting shares (%)'!$G$15/100*H239+'Connecting shares (%)'!$H$15/100*J239)/1000000,0),0)</f>
        <v>0</v>
      </c>
      <c r="AE239" s="61">
        <f>IF(E239="west", IF(C239="Decentral",D239*'Connecting shares (%)'!$M$16*(F239+H239+J239)/(F239+H239+J239+L239+N239+P239),0),0)</f>
        <v>0</v>
      </c>
      <c r="AF239" s="59">
        <f>IF(E239="West", IF(C239="Central",('Connecting shares (%)'!$F$13/100*L239+'Connecting shares (%)'!$G$13/100*N239+'Connecting shares (%)'!$H$13/100*P239)/1000000,0),0)</f>
        <v>2.903275E-2</v>
      </c>
      <c r="AG239" s="61">
        <f>IF(E239="west", IF(C239="Central",D239*'Connecting shares (%)'!$M$16*(L239+N239+P239)/(F239+H239+J239+L239+N239+P239),0),0)</f>
        <v>0.99873803581361942</v>
      </c>
      <c r="AH239" s="1">
        <f>IF(E239="West", IF(C239="Decentral",('Connecting shares (%)'!$F$17/100*L239+'Connecting shares (%)'!$G$17/100*N239+'Connecting shares (%)'!$H$17/100*P239)/1000000,0),0)</f>
        <v>0</v>
      </c>
      <c r="AI239" s="61">
        <f>IF(E239="west", IF(C239="Decentral",D239*'Connecting shares (%)'!$M$16*(L239+N239+P239)/(F239+H239+J239+L239+N239+P239),0),0)</f>
        <v>0</v>
      </c>
      <c r="AK239" s="1">
        <f t="shared" si="24"/>
        <v>0</v>
      </c>
      <c r="AL239" s="1">
        <f t="shared" si="25"/>
        <v>0</v>
      </c>
      <c r="AM239" s="1">
        <f t="shared" si="26"/>
        <v>0</v>
      </c>
      <c r="AN239" s="1">
        <f t="shared" si="27"/>
        <v>0</v>
      </c>
      <c r="AO239" s="1">
        <f t="shared" si="28"/>
        <v>0.1258547599999999</v>
      </c>
      <c r="AP239" s="1">
        <f t="shared" si="29"/>
        <v>4.3294533173810397</v>
      </c>
      <c r="AQ239" s="1">
        <f t="shared" si="30"/>
        <v>0</v>
      </c>
      <c r="AR239" s="1">
        <f t="shared" si="31"/>
        <v>0</v>
      </c>
    </row>
    <row r="240" spans="1:44">
      <c r="A240" s="1">
        <v>239</v>
      </c>
      <c r="B240" s="1" t="s">
        <v>97</v>
      </c>
      <c r="C240" s="1" t="s">
        <v>19</v>
      </c>
      <c r="D240" s="1">
        <v>0.301175579334854</v>
      </c>
      <c r="E240" s="1" t="s">
        <v>22</v>
      </c>
      <c r="F240" s="1">
        <v>110643.23</v>
      </c>
      <c r="G240" s="1">
        <v>9</v>
      </c>
      <c r="H240" s="1">
        <v>0</v>
      </c>
      <c r="I240" s="1">
        <v>0</v>
      </c>
      <c r="J240" s="1">
        <v>0</v>
      </c>
      <c r="K240" s="1">
        <v>0</v>
      </c>
      <c r="L240" s="1">
        <v>7878.7299999999896</v>
      </c>
      <c r="M240" s="1">
        <v>1</v>
      </c>
      <c r="N240" s="1">
        <v>0</v>
      </c>
      <c r="O240" s="1">
        <v>0</v>
      </c>
      <c r="P240" s="1">
        <v>0</v>
      </c>
      <c r="Q240" s="1">
        <v>0</v>
      </c>
      <c r="R240" s="1">
        <v>10026.8542702674</v>
      </c>
      <c r="S240" s="1">
        <v>301175.57933485298</v>
      </c>
      <c r="T240" s="59">
        <f>IF(E240="East", IF(C240="Central",('Connecting shares (%)'!$F$3/100*F240+'Connecting shares (%)'!$G$3/100*H240+'Connecting shares (%)'!$H$3/100*J240)/1000000,0),0)</f>
        <v>0</v>
      </c>
      <c r="U240" s="59">
        <f>IF(E240="East", IF(C240="Central",D240*'Connecting shares (%)'!$M$16*(F240+H240+J240)/(F240+H240+J240+L240+N240+P240),0),0)</f>
        <v>0</v>
      </c>
      <c r="V240" s="59">
        <f>IF(E240="East", IF(C240="Decentral",('Connecting shares (%)'!$F$7/100*F240+'Connecting shares (%)'!$G$7/100*H240+'Connecting shares (%)'!$H$7/100*J240)/1000000,0),0)</f>
        <v>0.11064323</v>
      </c>
      <c r="W240" s="61">
        <f>IF(E240="East", IF(C240="Decentral",D240*'Connecting shares (%)'!$M$16*(F240+H240+J240)/(F240+H240+J240+L240+N240+P240),0),0)</f>
        <v>5.6230995327329216</v>
      </c>
      <c r="X240" s="59">
        <f>IF(E240="East", IF(C240="Central",('Connecting shares (%)'!$F$5/100*L240+'Connecting shares (%)'!$G$5/100*N240+'Connecting shares (%)'!$H$5/100*P240)/1000000,0),0)</f>
        <v>0</v>
      </c>
      <c r="Y240" s="61">
        <f>IF(E240="East", IF(C240="Central",D240*'Connecting shares (%)'!$M$16*(L240+N240+P240)/(F240+H240+J240+L240+N240+P240),0),0)</f>
        <v>0</v>
      </c>
      <c r="Z240" s="1">
        <f>IF(E240="East", IF(C240="Decentral",('Connecting shares (%)'!$F$9/100*L240+'Connecting shares (%)'!$G$9/100*N240+'Connecting shares (%)'!$H$9/100*P240)/1000000,0),0)</f>
        <v>7.87872999999999E-3</v>
      </c>
      <c r="AA240" s="61">
        <f>IF(E240="East", IF(C240="Decentral",D240*'Connecting shares (%)'!$M$16*(L240+N240+P240)/(F240+H240+J240+L240+N240+P240),0),0)</f>
        <v>0.40041205396415841</v>
      </c>
      <c r="AB240" s="59">
        <f>IF(E240="West", IF(C240="Central",('Connecting shares (%)'!$F$11/100*F240+'Connecting shares (%)'!$G$11/100*H240+'Connecting shares (%)'!$H$11/100*J240)/1000000,0),0)</f>
        <v>0</v>
      </c>
      <c r="AC240" s="62">
        <f>IF(E240="west", IF(C240="Central",D240*'Connecting shares (%)'!$M$16*(F240+H240+J240)/(F240+H240+J240+L240+N240+P240),0),0)</f>
        <v>0</v>
      </c>
      <c r="AD240" s="59">
        <f>IF(E240="West", IF(C240="Decentral",('Connecting shares (%)'!$F$15/100*F240+'Connecting shares (%)'!$G$15/100*H240+'Connecting shares (%)'!$H$15/100*J240)/1000000,0),0)</f>
        <v>0</v>
      </c>
      <c r="AE240" s="61">
        <f>IF(E240="west", IF(C240="Decentral",D240*'Connecting shares (%)'!$M$16*(F240+H240+J240)/(F240+H240+J240+L240+N240+P240),0),0)</f>
        <v>0</v>
      </c>
      <c r="AF240" s="59">
        <f>IF(E240="West", IF(C240="Central",('Connecting shares (%)'!$F$13/100*L240+'Connecting shares (%)'!$G$13/100*N240+'Connecting shares (%)'!$H$13/100*P240)/1000000,0),0)</f>
        <v>0</v>
      </c>
      <c r="AG240" s="61">
        <f>IF(E240="west", IF(C240="Central",D240*'Connecting shares (%)'!$M$16*(L240+N240+P240)/(F240+H240+J240+L240+N240+P240),0),0)</f>
        <v>0</v>
      </c>
      <c r="AH240" s="1">
        <f>IF(E240="West", IF(C240="Decentral",('Connecting shares (%)'!$F$17/100*L240+'Connecting shares (%)'!$G$17/100*N240+'Connecting shares (%)'!$H$17/100*P240)/1000000,0),0)</f>
        <v>0</v>
      </c>
      <c r="AI240" s="61">
        <f>IF(E240="west", IF(C240="Decentral",D240*'Connecting shares (%)'!$M$16*(L240+N240+P240)/(F240+H240+J240+L240+N240+P240),0),0)</f>
        <v>0</v>
      </c>
      <c r="AK240" s="1">
        <f t="shared" si="24"/>
        <v>0</v>
      </c>
      <c r="AL240" s="1">
        <f t="shared" si="25"/>
        <v>0</v>
      </c>
      <c r="AM240" s="1">
        <f t="shared" si="26"/>
        <v>0.11852195999999998</v>
      </c>
      <c r="AN240" s="1">
        <f t="shared" si="27"/>
        <v>6.0235115866970803</v>
      </c>
      <c r="AO240" s="1">
        <f t="shared" si="28"/>
        <v>0</v>
      </c>
      <c r="AP240" s="1">
        <f t="shared" si="29"/>
        <v>0</v>
      </c>
      <c r="AQ240" s="1">
        <f t="shared" si="30"/>
        <v>0</v>
      </c>
      <c r="AR240" s="1">
        <f t="shared" si="31"/>
        <v>0</v>
      </c>
    </row>
    <row r="241" spans="1:44">
      <c r="A241" s="1">
        <v>240</v>
      </c>
      <c r="B241" s="1" t="s">
        <v>597</v>
      </c>
      <c r="C241" s="1" t="s">
        <v>20</v>
      </c>
      <c r="D241" s="1">
        <v>4.7968721163567998E-2</v>
      </c>
      <c r="E241" s="1" t="s">
        <v>21</v>
      </c>
      <c r="F241" s="1">
        <v>52166.91</v>
      </c>
      <c r="G241" s="1">
        <v>4</v>
      </c>
      <c r="H241" s="1">
        <v>0</v>
      </c>
      <c r="I241" s="1">
        <v>0</v>
      </c>
      <c r="J241" s="1">
        <v>0</v>
      </c>
      <c r="K241" s="1">
        <v>0</v>
      </c>
      <c r="L241" s="1">
        <v>0</v>
      </c>
      <c r="M241" s="1">
        <v>0</v>
      </c>
      <c r="N241" s="1">
        <v>0</v>
      </c>
      <c r="O241" s="1">
        <v>0</v>
      </c>
      <c r="P241" s="1">
        <v>0</v>
      </c>
      <c r="Q241" s="1">
        <v>0</v>
      </c>
      <c r="R241" s="1">
        <v>3556.03783908695</v>
      </c>
      <c r="S241" s="1">
        <v>47968.721163568</v>
      </c>
      <c r="T241" s="59">
        <f>IF(E241="East", IF(C241="Central",('Connecting shares (%)'!$F$3/100*F241+'Connecting shares (%)'!$G$3/100*H241+'Connecting shares (%)'!$H$3/100*J241)/1000000,0),0)</f>
        <v>0</v>
      </c>
      <c r="U241" s="59">
        <f>IF(E241="East", IF(C241="Central",D241*'Connecting shares (%)'!$M$16*(F241+H241+J241)/(F241+H241+J241+L241+N241+P241),0),0)</f>
        <v>0</v>
      </c>
      <c r="V241" s="59">
        <f>IF(E241="East", IF(C241="Decentral",('Connecting shares (%)'!$F$7/100*F241+'Connecting shares (%)'!$G$7/100*H241+'Connecting shares (%)'!$H$7/100*J241)/1000000,0),0)</f>
        <v>0</v>
      </c>
      <c r="W241" s="61">
        <f>IF(E241="East", IF(C241="Decentral",D241*'Connecting shares (%)'!$M$16*(F241+H241+J241)/(F241+H241+J241+L241+N241+P241),0),0)</f>
        <v>0</v>
      </c>
      <c r="X241" s="59">
        <f>IF(E241="East", IF(C241="Central",('Connecting shares (%)'!$F$5/100*L241+'Connecting shares (%)'!$G$5/100*N241+'Connecting shares (%)'!$H$5/100*P241)/1000000,0),0)</f>
        <v>0</v>
      </c>
      <c r="Y241" s="61">
        <f>IF(E241="East", IF(C241="Central",D241*'Connecting shares (%)'!$M$16*(L241+N241+P241)/(F241+H241+J241+L241+N241+P241),0),0)</f>
        <v>0</v>
      </c>
      <c r="Z241" s="1">
        <f>IF(E241="East", IF(C241="Decentral",('Connecting shares (%)'!$F$9/100*L241+'Connecting shares (%)'!$G$9/100*N241+'Connecting shares (%)'!$H$9/100*P241)/1000000,0),0)</f>
        <v>0</v>
      </c>
      <c r="AA241" s="61">
        <f>IF(E241="East", IF(C241="Decentral",D241*'Connecting shares (%)'!$M$16*(L241+N241+P241)/(F241+H241+J241+L241+N241+P241),0),0)</f>
        <v>0</v>
      </c>
      <c r="AB241" s="59">
        <f>IF(E241="West", IF(C241="Central",('Connecting shares (%)'!$F$11/100*F241+'Connecting shares (%)'!$G$11/100*H241+'Connecting shares (%)'!$H$11/100*J241)/1000000,0),0)</f>
        <v>5.2166910000000004E-2</v>
      </c>
      <c r="AC241" s="62">
        <f>IF(E241="west", IF(C241="Central",D241*'Connecting shares (%)'!$M$16*(F241+H241+J241)/(F241+H241+J241+L241+N241+P241),0),0)</f>
        <v>0.95937442327135991</v>
      </c>
      <c r="AD241" s="59">
        <f>IF(E241="West", IF(C241="Decentral",('Connecting shares (%)'!$F$15/100*F241+'Connecting shares (%)'!$G$15/100*H241+'Connecting shares (%)'!$H$15/100*J241)/1000000,0),0)</f>
        <v>0</v>
      </c>
      <c r="AE241" s="61">
        <f>IF(E241="west", IF(C241="Decentral",D241*'Connecting shares (%)'!$M$16*(F241+H241+J241)/(F241+H241+J241+L241+N241+P241),0),0)</f>
        <v>0</v>
      </c>
      <c r="AF241" s="59">
        <f>IF(E241="West", IF(C241="Central",('Connecting shares (%)'!$F$13/100*L241+'Connecting shares (%)'!$G$13/100*N241+'Connecting shares (%)'!$H$13/100*P241)/1000000,0),0)</f>
        <v>0</v>
      </c>
      <c r="AG241" s="61">
        <f>IF(E241="west", IF(C241="Central",D241*'Connecting shares (%)'!$M$16*(L241+N241+P241)/(F241+H241+J241+L241+N241+P241),0),0)</f>
        <v>0</v>
      </c>
      <c r="AH241" s="1">
        <f>IF(E241="West", IF(C241="Decentral",('Connecting shares (%)'!$F$17/100*L241+'Connecting shares (%)'!$G$17/100*N241+'Connecting shares (%)'!$H$17/100*P241)/1000000,0),0)</f>
        <v>0</v>
      </c>
      <c r="AI241" s="61">
        <f>IF(E241="west", IF(C241="Decentral",D241*'Connecting shares (%)'!$M$16*(L241+N241+P241)/(F241+H241+J241+L241+N241+P241),0),0)</f>
        <v>0</v>
      </c>
      <c r="AK241" s="1">
        <f t="shared" si="24"/>
        <v>0</v>
      </c>
      <c r="AL241" s="1">
        <f t="shared" si="25"/>
        <v>0</v>
      </c>
      <c r="AM241" s="1">
        <f t="shared" si="26"/>
        <v>0</v>
      </c>
      <c r="AN241" s="1">
        <f t="shared" si="27"/>
        <v>0</v>
      </c>
      <c r="AO241" s="1">
        <f t="shared" si="28"/>
        <v>5.2166910000000004E-2</v>
      </c>
      <c r="AP241" s="1">
        <f t="shared" si="29"/>
        <v>0.95937442327135991</v>
      </c>
      <c r="AQ241" s="1">
        <f t="shared" si="30"/>
        <v>0</v>
      </c>
      <c r="AR241" s="1">
        <f t="shared" si="31"/>
        <v>0</v>
      </c>
    </row>
    <row r="242" spans="1:44">
      <c r="A242" s="1">
        <v>241</v>
      </c>
      <c r="B242" s="1" t="s">
        <v>283</v>
      </c>
      <c r="C242" s="1" t="s">
        <v>19</v>
      </c>
      <c r="D242" s="1">
        <v>0.62100952805018805</v>
      </c>
      <c r="E242" s="1" t="s">
        <v>21</v>
      </c>
      <c r="F242" s="1">
        <v>3479418.57</v>
      </c>
      <c r="G242" s="1">
        <v>250</v>
      </c>
      <c r="H242" s="1">
        <v>0</v>
      </c>
      <c r="I242" s="1">
        <v>0</v>
      </c>
      <c r="J242" s="1">
        <v>0</v>
      </c>
      <c r="K242" s="1">
        <v>0</v>
      </c>
      <c r="L242" s="1">
        <v>219806.06</v>
      </c>
      <c r="M242" s="1">
        <v>31</v>
      </c>
      <c r="N242" s="1">
        <v>0</v>
      </c>
      <c r="O242" s="1">
        <v>0</v>
      </c>
      <c r="P242" s="1">
        <v>0</v>
      </c>
      <c r="Q242" s="1">
        <v>0</v>
      </c>
      <c r="R242" s="1">
        <v>8618.8954703365307</v>
      </c>
      <c r="S242" s="1">
        <v>621009.52805018704</v>
      </c>
      <c r="T242" s="59">
        <f>IF(E242="East", IF(C242="Central",('Connecting shares (%)'!$F$3/100*F242+'Connecting shares (%)'!$G$3/100*H242+'Connecting shares (%)'!$H$3/100*J242)/1000000,0),0)</f>
        <v>0</v>
      </c>
      <c r="U242" s="59">
        <f>IF(E242="East", IF(C242="Central",D242*'Connecting shares (%)'!$M$16*(F242+H242+J242)/(F242+H242+J242+L242+N242+P242),0),0)</f>
        <v>0</v>
      </c>
      <c r="V242" s="59">
        <f>IF(E242="East", IF(C242="Decentral",('Connecting shares (%)'!$F$7/100*F242+'Connecting shares (%)'!$G$7/100*H242+'Connecting shares (%)'!$H$7/100*J242)/1000000,0),0)</f>
        <v>0</v>
      </c>
      <c r="W242" s="61">
        <f>IF(E242="East", IF(C242="Decentral",D242*'Connecting shares (%)'!$M$16*(F242+H242+J242)/(F242+H242+J242+L242+N242+P242),0),0)</f>
        <v>0</v>
      </c>
      <c r="X242" s="59">
        <f>IF(E242="East", IF(C242="Central",('Connecting shares (%)'!$F$5/100*L242+'Connecting shares (%)'!$G$5/100*N242+'Connecting shares (%)'!$H$5/100*P242)/1000000,0),0)</f>
        <v>0</v>
      </c>
      <c r="Y242" s="61">
        <f>IF(E242="East", IF(C242="Central",D242*'Connecting shares (%)'!$M$16*(L242+N242+P242)/(F242+H242+J242+L242+N242+P242),0),0)</f>
        <v>0</v>
      </c>
      <c r="Z242" s="1">
        <f>IF(E242="East", IF(C242="Decentral",('Connecting shares (%)'!$F$9/100*L242+'Connecting shares (%)'!$G$9/100*N242+'Connecting shares (%)'!$H$9/100*P242)/1000000,0),0)</f>
        <v>0</v>
      </c>
      <c r="AA242" s="61">
        <f>IF(E242="East", IF(C242="Decentral",D242*'Connecting shares (%)'!$M$16*(L242+N242+P242)/(F242+H242+J242+L242+N242+P242),0),0)</f>
        <v>0</v>
      </c>
      <c r="AB242" s="59">
        <f>IF(E242="West", IF(C242="Central",('Connecting shares (%)'!$F$11/100*F242+'Connecting shares (%)'!$G$11/100*H242+'Connecting shares (%)'!$H$11/100*J242)/1000000,0),0)</f>
        <v>0</v>
      </c>
      <c r="AC242" s="62">
        <f>IF(E242="west", IF(C242="Central",D242*'Connecting shares (%)'!$M$16*(F242+H242+J242)/(F242+H242+J242+L242+N242+P242),0),0)</f>
        <v>0</v>
      </c>
      <c r="AD242" s="59">
        <f>IF(E242="West", IF(C242="Decentral",('Connecting shares (%)'!$F$15/100*F242+'Connecting shares (%)'!$G$15/100*H242+'Connecting shares (%)'!$H$15/100*J242)/1000000,0),0)</f>
        <v>3.47941857</v>
      </c>
      <c r="AE242" s="61">
        <f>IF(E242="west", IF(C242="Decentral",D242*'Connecting shares (%)'!$M$16*(F242+H242+J242)/(F242+H242+J242+L242+N242+P242),0),0)</f>
        <v>11.682189108071332</v>
      </c>
      <c r="AF242" s="59">
        <f>IF(E242="West", IF(C242="Central",('Connecting shares (%)'!$F$13/100*L242+'Connecting shares (%)'!$G$13/100*N242+'Connecting shares (%)'!$H$13/100*P242)/1000000,0),0)</f>
        <v>0</v>
      </c>
      <c r="AG242" s="61">
        <f>IF(E242="west", IF(C242="Central",D242*'Connecting shares (%)'!$M$16*(L242+N242+P242)/(F242+H242+J242+L242+N242+P242),0),0)</f>
        <v>0</v>
      </c>
      <c r="AH242" s="1">
        <f>IF(E242="West", IF(C242="Decentral",('Connecting shares (%)'!$F$17/100*L242+'Connecting shares (%)'!$G$17/100*N242+'Connecting shares (%)'!$H$17/100*P242)/1000000,0),0)</f>
        <v>0.21980606</v>
      </c>
      <c r="AI242" s="61">
        <f>IF(E242="west", IF(C242="Decentral",D242*'Connecting shares (%)'!$M$16*(L242+N242+P242)/(F242+H242+J242+L242+N242+P242),0),0)</f>
        <v>0.7380014529324288</v>
      </c>
      <c r="AK242" s="1">
        <f t="shared" si="24"/>
        <v>0</v>
      </c>
      <c r="AL242" s="1">
        <f t="shared" si="25"/>
        <v>0</v>
      </c>
      <c r="AM242" s="1">
        <f t="shared" si="26"/>
        <v>0</v>
      </c>
      <c r="AN242" s="1">
        <f t="shared" si="27"/>
        <v>0</v>
      </c>
      <c r="AO242" s="1">
        <f t="shared" si="28"/>
        <v>0</v>
      </c>
      <c r="AP242" s="1">
        <f t="shared" si="29"/>
        <v>0</v>
      </c>
      <c r="AQ242" s="1">
        <f t="shared" si="30"/>
        <v>3.6992246299999998</v>
      </c>
      <c r="AR242" s="1">
        <f t="shared" si="31"/>
        <v>12.420190561003761</v>
      </c>
    </row>
    <row r="243" spans="1:44">
      <c r="A243" s="1">
        <v>242</v>
      </c>
      <c r="B243" s="1" t="s">
        <v>589</v>
      </c>
      <c r="C243" s="1" t="s">
        <v>19</v>
      </c>
      <c r="D243" s="1">
        <v>0.26073627325534598</v>
      </c>
      <c r="E243" s="1" t="s">
        <v>22</v>
      </c>
      <c r="F243" s="1">
        <v>80526</v>
      </c>
      <c r="G243" s="1">
        <v>5</v>
      </c>
      <c r="H243" s="1">
        <v>0</v>
      </c>
      <c r="I243" s="1">
        <v>0</v>
      </c>
      <c r="J243" s="1">
        <v>0</v>
      </c>
      <c r="K243" s="1">
        <v>0</v>
      </c>
      <c r="L243" s="1">
        <v>0</v>
      </c>
      <c r="M243" s="1">
        <v>0</v>
      </c>
      <c r="N243" s="1">
        <v>0</v>
      </c>
      <c r="O243" s="1">
        <v>0</v>
      </c>
      <c r="P243" s="1">
        <v>0</v>
      </c>
      <c r="Q243" s="1">
        <v>0</v>
      </c>
      <c r="R243" s="1">
        <v>9762.9405414144603</v>
      </c>
      <c r="S243" s="1">
        <v>260736.273255345</v>
      </c>
      <c r="T243" s="59">
        <f>IF(E243="East", IF(C243="Central",('Connecting shares (%)'!$F$3/100*F243+'Connecting shares (%)'!$G$3/100*H243+'Connecting shares (%)'!$H$3/100*J243)/1000000,0),0)</f>
        <v>0</v>
      </c>
      <c r="U243" s="59">
        <f>IF(E243="East", IF(C243="Central",D243*'Connecting shares (%)'!$M$16*(F243+H243+J243)/(F243+H243+J243+L243+N243+P243),0),0)</f>
        <v>0</v>
      </c>
      <c r="V243" s="59">
        <f>IF(E243="East", IF(C243="Decentral",('Connecting shares (%)'!$F$7/100*F243+'Connecting shares (%)'!$G$7/100*H243+'Connecting shares (%)'!$H$7/100*J243)/1000000,0),0)</f>
        <v>8.0526E-2</v>
      </c>
      <c r="W243" s="61">
        <f>IF(E243="East", IF(C243="Decentral",D243*'Connecting shares (%)'!$M$16*(F243+H243+J243)/(F243+H243+J243+L243+N243+P243),0),0)</f>
        <v>5.2147254651069197</v>
      </c>
      <c r="X243" s="59">
        <f>IF(E243="East", IF(C243="Central",('Connecting shares (%)'!$F$5/100*L243+'Connecting shares (%)'!$G$5/100*N243+'Connecting shares (%)'!$H$5/100*P243)/1000000,0),0)</f>
        <v>0</v>
      </c>
      <c r="Y243" s="61">
        <f>IF(E243="East", IF(C243="Central",D243*'Connecting shares (%)'!$M$16*(L243+N243+P243)/(F243+H243+J243+L243+N243+P243),0),0)</f>
        <v>0</v>
      </c>
      <c r="Z243" s="1">
        <f>IF(E243="East", IF(C243="Decentral",('Connecting shares (%)'!$F$9/100*L243+'Connecting shares (%)'!$G$9/100*N243+'Connecting shares (%)'!$H$9/100*P243)/1000000,0),0)</f>
        <v>0</v>
      </c>
      <c r="AA243" s="61">
        <f>IF(E243="East", IF(C243="Decentral",D243*'Connecting shares (%)'!$M$16*(L243+N243+P243)/(F243+H243+J243+L243+N243+P243),0),0)</f>
        <v>0</v>
      </c>
      <c r="AB243" s="59">
        <f>IF(E243="West", IF(C243="Central",('Connecting shares (%)'!$F$11/100*F243+'Connecting shares (%)'!$G$11/100*H243+'Connecting shares (%)'!$H$11/100*J243)/1000000,0),0)</f>
        <v>0</v>
      </c>
      <c r="AC243" s="62">
        <f>IF(E243="west", IF(C243="Central",D243*'Connecting shares (%)'!$M$16*(F243+H243+J243)/(F243+H243+J243+L243+N243+P243),0),0)</f>
        <v>0</v>
      </c>
      <c r="AD243" s="59">
        <f>IF(E243="West", IF(C243="Decentral",('Connecting shares (%)'!$F$15/100*F243+'Connecting shares (%)'!$G$15/100*H243+'Connecting shares (%)'!$H$15/100*J243)/1000000,0),0)</f>
        <v>0</v>
      </c>
      <c r="AE243" s="61">
        <f>IF(E243="west", IF(C243="Decentral",D243*'Connecting shares (%)'!$M$16*(F243+H243+J243)/(F243+H243+J243+L243+N243+P243),0),0)</f>
        <v>0</v>
      </c>
      <c r="AF243" s="59">
        <f>IF(E243="West", IF(C243="Central",('Connecting shares (%)'!$F$13/100*L243+'Connecting shares (%)'!$G$13/100*N243+'Connecting shares (%)'!$H$13/100*P243)/1000000,0),0)</f>
        <v>0</v>
      </c>
      <c r="AG243" s="61">
        <f>IF(E243="west", IF(C243="Central",D243*'Connecting shares (%)'!$M$16*(L243+N243+P243)/(F243+H243+J243+L243+N243+P243),0),0)</f>
        <v>0</v>
      </c>
      <c r="AH243" s="1">
        <f>IF(E243="West", IF(C243="Decentral",('Connecting shares (%)'!$F$17/100*L243+'Connecting shares (%)'!$G$17/100*N243+'Connecting shares (%)'!$H$17/100*P243)/1000000,0),0)</f>
        <v>0</v>
      </c>
      <c r="AI243" s="61">
        <f>IF(E243="west", IF(C243="Decentral",D243*'Connecting shares (%)'!$M$16*(L243+N243+P243)/(F243+H243+J243+L243+N243+P243),0),0)</f>
        <v>0</v>
      </c>
      <c r="AK243" s="1">
        <f t="shared" si="24"/>
        <v>0</v>
      </c>
      <c r="AL243" s="1">
        <f t="shared" si="25"/>
        <v>0</v>
      </c>
      <c r="AM243" s="1">
        <f t="shared" si="26"/>
        <v>8.0526E-2</v>
      </c>
      <c r="AN243" s="1">
        <f t="shared" si="27"/>
        <v>5.2147254651069197</v>
      </c>
      <c r="AO243" s="1">
        <f t="shared" si="28"/>
        <v>0</v>
      </c>
      <c r="AP243" s="1">
        <f t="shared" si="29"/>
        <v>0</v>
      </c>
      <c r="AQ243" s="1">
        <f t="shared" si="30"/>
        <v>0</v>
      </c>
      <c r="AR243" s="1">
        <f t="shared" si="31"/>
        <v>0</v>
      </c>
    </row>
    <row r="244" spans="1:44">
      <c r="A244" s="1">
        <v>243</v>
      </c>
      <c r="B244" s="1" t="s">
        <v>208</v>
      </c>
      <c r="C244" s="1" t="s">
        <v>19</v>
      </c>
      <c r="D244" s="1">
        <v>0.22394343414365001</v>
      </c>
      <c r="E244" s="1" t="s">
        <v>21</v>
      </c>
      <c r="F244" s="1">
        <v>315515.27999999898</v>
      </c>
      <c r="G244" s="1">
        <v>20</v>
      </c>
      <c r="H244" s="1">
        <v>92013.63</v>
      </c>
      <c r="I244" s="1">
        <v>1</v>
      </c>
      <c r="J244" s="1">
        <v>0</v>
      </c>
      <c r="K244" s="1">
        <v>0</v>
      </c>
      <c r="L244" s="1">
        <v>0</v>
      </c>
      <c r="M244" s="1">
        <v>0</v>
      </c>
      <c r="N244" s="1">
        <v>0</v>
      </c>
      <c r="O244" s="1">
        <v>0</v>
      </c>
      <c r="P244" s="1">
        <v>0</v>
      </c>
      <c r="Q244" s="1">
        <v>0</v>
      </c>
      <c r="R244" s="1">
        <v>7439.6873851027804</v>
      </c>
      <c r="S244" s="1">
        <v>223943.43414365</v>
      </c>
      <c r="T244" s="59">
        <f>IF(E244="East", IF(C244="Central",('Connecting shares (%)'!$F$3/100*F244+'Connecting shares (%)'!$G$3/100*H244+'Connecting shares (%)'!$H$3/100*J244)/1000000,0),0)</f>
        <v>0</v>
      </c>
      <c r="U244" s="59">
        <f>IF(E244="East", IF(C244="Central",D244*'Connecting shares (%)'!$M$16*(F244+H244+J244)/(F244+H244+J244+L244+N244+P244),0),0)</f>
        <v>0</v>
      </c>
      <c r="V244" s="59">
        <f>IF(E244="East", IF(C244="Decentral",('Connecting shares (%)'!$F$7/100*F244+'Connecting shares (%)'!$G$7/100*H244+'Connecting shares (%)'!$H$7/100*J244)/1000000,0),0)</f>
        <v>0</v>
      </c>
      <c r="W244" s="61">
        <f>IF(E244="East", IF(C244="Decentral",D244*'Connecting shares (%)'!$M$16*(F244+H244+J244)/(F244+H244+J244+L244+N244+P244),0),0)</f>
        <v>0</v>
      </c>
      <c r="X244" s="59">
        <f>IF(E244="East", IF(C244="Central",('Connecting shares (%)'!$F$5/100*L244+'Connecting shares (%)'!$G$5/100*N244+'Connecting shares (%)'!$H$5/100*P244)/1000000,0),0)</f>
        <v>0</v>
      </c>
      <c r="Y244" s="61">
        <f>IF(E244="East", IF(C244="Central",D244*'Connecting shares (%)'!$M$16*(L244+N244+P244)/(F244+H244+J244+L244+N244+P244),0),0)</f>
        <v>0</v>
      </c>
      <c r="Z244" s="1">
        <f>IF(E244="East", IF(C244="Decentral",('Connecting shares (%)'!$F$9/100*L244+'Connecting shares (%)'!$G$9/100*N244+'Connecting shares (%)'!$H$9/100*P244)/1000000,0),0)</f>
        <v>0</v>
      </c>
      <c r="AA244" s="61">
        <f>IF(E244="East", IF(C244="Decentral",D244*'Connecting shares (%)'!$M$16*(L244+N244+P244)/(F244+H244+J244+L244+N244+P244),0),0)</f>
        <v>0</v>
      </c>
      <c r="AB244" s="59">
        <f>IF(E244="West", IF(C244="Central",('Connecting shares (%)'!$F$11/100*F244+'Connecting shares (%)'!$G$11/100*H244+'Connecting shares (%)'!$H$11/100*J244)/1000000,0),0)</f>
        <v>0</v>
      </c>
      <c r="AC244" s="62">
        <f>IF(E244="west", IF(C244="Central",D244*'Connecting shares (%)'!$M$16*(F244+H244+J244)/(F244+H244+J244+L244+N244+P244),0),0)</f>
        <v>0</v>
      </c>
      <c r="AD244" s="59">
        <f>IF(E244="West", IF(C244="Decentral",('Connecting shares (%)'!$F$15/100*F244+'Connecting shares (%)'!$G$15/100*H244+'Connecting shares (%)'!$H$15/100*J244)/1000000,0),0)</f>
        <v>0.40752890999999897</v>
      </c>
      <c r="AE244" s="61">
        <f>IF(E244="west", IF(C244="Decentral",D244*'Connecting shares (%)'!$M$16*(F244+H244+J244)/(F244+H244+J244+L244+N244+P244),0),0)</f>
        <v>4.4788686828730002</v>
      </c>
      <c r="AF244" s="59">
        <f>IF(E244="West", IF(C244="Central",('Connecting shares (%)'!$F$13/100*L244+'Connecting shares (%)'!$G$13/100*N244+'Connecting shares (%)'!$H$13/100*P244)/1000000,0),0)</f>
        <v>0</v>
      </c>
      <c r="AG244" s="61">
        <f>IF(E244="west", IF(C244="Central",D244*'Connecting shares (%)'!$M$16*(L244+N244+P244)/(F244+H244+J244+L244+N244+P244),0),0)</f>
        <v>0</v>
      </c>
      <c r="AH244" s="1">
        <f>IF(E244="West", IF(C244="Decentral",('Connecting shares (%)'!$F$17/100*L244+'Connecting shares (%)'!$G$17/100*N244+'Connecting shares (%)'!$H$17/100*P244)/1000000,0),0)</f>
        <v>0</v>
      </c>
      <c r="AI244" s="61">
        <f>IF(E244="west", IF(C244="Decentral",D244*'Connecting shares (%)'!$M$16*(L244+N244+P244)/(F244+H244+J244+L244+N244+P244),0),0)</f>
        <v>0</v>
      </c>
      <c r="AK244" s="1">
        <f t="shared" si="24"/>
        <v>0</v>
      </c>
      <c r="AL244" s="1">
        <f t="shared" si="25"/>
        <v>0</v>
      </c>
      <c r="AM244" s="1">
        <f t="shared" si="26"/>
        <v>0</v>
      </c>
      <c r="AN244" s="1">
        <f t="shared" si="27"/>
        <v>0</v>
      </c>
      <c r="AO244" s="1">
        <f t="shared" si="28"/>
        <v>0</v>
      </c>
      <c r="AP244" s="1">
        <f t="shared" si="29"/>
        <v>0</v>
      </c>
      <c r="AQ244" s="1">
        <f t="shared" si="30"/>
        <v>0.40752890999999897</v>
      </c>
      <c r="AR244" s="1">
        <f t="shared" si="31"/>
        <v>4.4788686828730002</v>
      </c>
    </row>
    <row r="245" spans="1:44">
      <c r="A245" s="1">
        <v>244</v>
      </c>
      <c r="B245" s="1" t="s">
        <v>574</v>
      </c>
      <c r="C245" s="1" t="s">
        <v>19</v>
      </c>
      <c r="D245" s="1">
        <v>0.13395637369027399</v>
      </c>
      <c r="E245" s="1" t="s">
        <v>21</v>
      </c>
      <c r="F245" s="1">
        <v>70789.419999999896</v>
      </c>
      <c r="G245" s="1">
        <v>5</v>
      </c>
      <c r="H245" s="1">
        <v>0</v>
      </c>
      <c r="I245" s="1">
        <v>0</v>
      </c>
      <c r="J245" s="1">
        <v>0</v>
      </c>
      <c r="K245" s="1">
        <v>0</v>
      </c>
      <c r="L245" s="1">
        <v>45852.169999999896</v>
      </c>
      <c r="M245" s="1">
        <v>1</v>
      </c>
      <c r="N245" s="1">
        <v>0</v>
      </c>
      <c r="O245" s="1">
        <v>0</v>
      </c>
      <c r="P245" s="1">
        <v>0</v>
      </c>
      <c r="Q245" s="1">
        <v>0</v>
      </c>
      <c r="R245" s="1">
        <v>7460.0139867642201</v>
      </c>
      <c r="S245" s="1">
        <v>133956.373690273</v>
      </c>
      <c r="T245" s="59">
        <f>IF(E245="East", IF(C245="Central",('Connecting shares (%)'!$F$3/100*F245+'Connecting shares (%)'!$G$3/100*H245+'Connecting shares (%)'!$H$3/100*J245)/1000000,0),0)</f>
        <v>0</v>
      </c>
      <c r="U245" s="59">
        <f>IF(E245="East", IF(C245="Central",D245*'Connecting shares (%)'!$M$16*(F245+H245+J245)/(F245+H245+J245+L245+N245+P245),0),0)</f>
        <v>0</v>
      </c>
      <c r="V245" s="59">
        <f>IF(E245="East", IF(C245="Decentral",('Connecting shares (%)'!$F$7/100*F245+'Connecting shares (%)'!$G$7/100*H245+'Connecting shares (%)'!$H$7/100*J245)/1000000,0),0)</f>
        <v>0</v>
      </c>
      <c r="W245" s="61">
        <f>IF(E245="East", IF(C245="Decentral",D245*'Connecting shares (%)'!$M$16*(F245+H245+J245)/(F245+H245+J245+L245+N245+P245),0),0)</f>
        <v>0</v>
      </c>
      <c r="X245" s="59">
        <f>IF(E245="East", IF(C245="Central",('Connecting shares (%)'!$F$5/100*L245+'Connecting shares (%)'!$G$5/100*N245+'Connecting shares (%)'!$H$5/100*P245)/1000000,0),0)</f>
        <v>0</v>
      </c>
      <c r="Y245" s="61">
        <f>IF(E245="East", IF(C245="Central",D245*'Connecting shares (%)'!$M$16*(L245+N245+P245)/(F245+H245+J245+L245+N245+P245),0),0)</f>
        <v>0</v>
      </c>
      <c r="Z245" s="1">
        <f>IF(E245="East", IF(C245="Decentral",('Connecting shares (%)'!$F$9/100*L245+'Connecting shares (%)'!$G$9/100*N245+'Connecting shares (%)'!$H$9/100*P245)/1000000,0),0)</f>
        <v>0</v>
      </c>
      <c r="AA245" s="61">
        <f>IF(E245="East", IF(C245="Decentral",D245*'Connecting shares (%)'!$M$16*(L245+N245+P245)/(F245+H245+J245+L245+N245+P245),0),0)</f>
        <v>0</v>
      </c>
      <c r="AB245" s="59">
        <f>IF(E245="West", IF(C245="Central",('Connecting shares (%)'!$F$11/100*F245+'Connecting shares (%)'!$G$11/100*H245+'Connecting shares (%)'!$H$11/100*J245)/1000000,0),0)</f>
        <v>0</v>
      </c>
      <c r="AC245" s="62">
        <f>IF(E245="west", IF(C245="Central",D245*'Connecting shares (%)'!$M$16*(F245+H245+J245)/(F245+H245+J245+L245+N245+P245),0),0)</f>
        <v>0</v>
      </c>
      <c r="AD245" s="59">
        <f>IF(E245="West", IF(C245="Decentral",('Connecting shares (%)'!$F$15/100*F245+'Connecting shares (%)'!$G$15/100*H245+'Connecting shares (%)'!$H$15/100*J245)/1000000,0),0)</f>
        <v>7.0789419999999895E-2</v>
      </c>
      <c r="AE245" s="61">
        <f>IF(E245="west", IF(C245="Decentral",D245*'Connecting shares (%)'!$M$16*(F245+H245+J245)/(F245+H245+J245+L245+N245+P245),0),0)</f>
        <v>1.6259541727505187</v>
      </c>
      <c r="AF245" s="59">
        <f>IF(E245="West", IF(C245="Central",('Connecting shares (%)'!$F$13/100*L245+'Connecting shares (%)'!$G$13/100*N245+'Connecting shares (%)'!$H$13/100*P245)/1000000,0),0)</f>
        <v>0</v>
      </c>
      <c r="AG245" s="61">
        <f>IF(E245="west", IF(C245="Central",D245*'Connecting shares (%)'!$M$16*(L245+N245+P245)/(F245+H245+J245+L245+N245+P245),0),0)</f>
        <v>0</v>
      </c>
      <c r="AH245" s="1">
        <f>IF(E245="West", IF(C245="Decentral",('Connecting shares (%)'!$F$17/100*L245+'Connecting shares (%)'!$G$17/100*N245+'Connecting shares (%)'!$H$17/100*P245)/1000000,0),0)</f>
        <v>4.5852169999999894E-2</v>
      </c>
      <c r="AI245" s="61">
        <f>IF(E245="west", IF(C245="Decentral",D245*'Connecting shares (%)'!$M$16*(L245+N245+P245)/(F245+H245+J245+L245+N245+P245),0),0)</f>
        <v>1.0531733010549611</v>
      </c>
      <c r="AK245" s="1">
        <f t="shared" si="24"/>
        <v>0</v>
      </c>
      <c r="AL245" s="1">
        <f t="shared" si="25"/>
        <v>0</v>
      </c>
      <c r="AM245" s="1">
        <f t="shared" si="26"/>
        <v>0</v>
      </c>
      <c r="AN245" s="1">
        <f t="shared" si="27"/>
        <v>0</v>
      </c>
      <c r="AO245" s="1">
        <f t="shared" si="28"/>
        <v>0</v>
      </c>
      <c r="AP245" s="1">
        <f t="shared" si="29"/>
        <v>0</v>
      </c>
      <c r="AQ245" s="1">
        <f t="shared" si="30"/>
        <v>0.1166415899999998</v>
      </c>
      <c r="AR245" s="1">
        <f t="shared" si="31"/>
        <v>2.6791274738054796</v>
      </c>
    </row>
    <row r="246" spans="1:44">
      <c r="A246" s="1">
        <v>245</v>
      </c>
      <c r="B246" s="1" t="s">
        <v>636</v>
      </c>
      <c r="C246" s="1" t="s">
        <v>19</v>
      </c>
      <c r="D246" s="1">
        <v>9.9085541060763005E-2</v>
      </c>
      <c r="E246" s="1" t="s">
        <v>22</v>
      </c>
      <c r="F246" s="1">
        <v>144869.709999999</v>
      </c>
      <c r="G246" s="1">
        <v>12</v>
      </c>
      <c r="H246" s="1">
        <v>0</v>
      </c>
      <c r="I246" s="1">
        <v>0</v>
      </c>
      <c r="J246" s="1">
        <v>0</v>
      </c>
      <c r="K246" s="1">
        <v>0</v>
      </c>
      <c r="L246" s="1">
        <v>0</v>
      </c>
      <c r="M246" s="1">
        <v>0</v>
      </c>
      <c r="N246" s="1">
        <v>0</v>
      </c>
      <c r="O246" s="1">
        <v>0</v>
      </c>
      <c r="P246" s="1">
        <v>0</v>
      </c>
      <c r="Q246" s="1">
        <v>0</v>
      </c>
      <c r="R246" s="1">
        <v>5569.8971441272197</v>
      </c>
      <c r="S246" s="1">
        <v>99085.541060762596</v>
      </c>
      <c r="T246" s="59">
        <f>IF(E246="East", IF(C246="Central",('Connecting shares (%)'!$F$3/100*F246+'Connecting shares (%)'!$G$3/100*H246+'Connecting shares (%)'!$H$3/100*J246)/1000000,0),0)</f>
        <v>0</v>
      </c>
      <c r="U246" s="59">
        <f>IF(E246="East", IF(C246="Central",D246*'Connecting shares (%)'!$M$16*(F246+H246+J246)/(F246+H246+J246+L246+N246+P246),0),0)</f>
        <v>0</v>
      </c>
      <c r="V246" s="59">
        <f>IF(E246="East", IF(C246="Decentral",('Connecting shares (%)'!$F$7/100*F246+'Connecting shares (%)'!$G$7/100*H246+'Connecting shares (%)'!$H$7/100*J246)/1000000,0),0)</f>
        <v>0.14486970999999901</v>
      </c>
      <c r="W246" s="61">
        <f>IF(E246="East", IF(C246="Decentral",D246*'Connecting shares (%)'!$M$16*(F246+H246+J246)/(F246+H246+J246+L246+N246+P246),0),0)</f>
        <v>1.9817108212152601</v>
      </c>
      <c r="X246" s="59">
        <f>IF(E246="East", IF(C246="Central",('Connecting shares (%)'!$F$5/100*L246+'Connecting shares (%)'!$G$5/100*N246+'Connecting shares (%)'!$H$5/100*P246)/1000000,0),0)</f>
        <v>0</v>
      </c>
      <c r="Y246" s="61">
        <f>IF(E246="East", IF(C246="Central",D246*'Connecting shares (%)'!$M$16*(L246+N246+P246)/(F246+H246+J246+L246+N246+P246),0),0)</f>
        <v>0</v>
      </c>
      <c r="Z246" s="1">
        <f>IF(E246="East", IF(C246="Decentral",('Connecting shares (%)'!$F$9/100*L246+'Connecting shares (%)'!$G$9/100*N246+'Connecting shares (%)'!$H$9/100*P246)/1000000,0),0)</f>
        <v>0</v>
      </c>
      <c r="AA246" s="61">
        <f>IF(E246="East", IF(C246="Decentral",D246*'Connecting shares (%)'!$M$16*(L246+N246+P246)/(F246+H246+J246+L246+N246+P246),0),0)</f>
        <v>0</v>
      </c>
      <c r="AB246" s="59">
        <f>IF(E246="West", IF(C246="Central",('Connecting shares (%)'!$F$11/100*F246+'Connecting shares (%)'!$G$11/100*H246+'Connecting shares (%)'!$H$11/100*J246)/1000000,0),0)</f>
        <v>0</v>
      </c>
      <c r="AC246" s="62">
        <f>IF(E246="west", IF(C246="Central",D246*'Connecting shares (%)'!$M$16*(F246+H246+J246)/(F246+H246+J246+L246+N246+P246),0),0)</f>
        <v>0</v>
      </c>
      <c r="AD246" s="59">
        <f>IF(E246="West", IF(C246="Decentral",('Connecting shares (%)'!$F$15/100*F246+'Connecting shares (%)'!$G$15/100*H246+'Connecting shares (%)'!$H$15/100*J246)/1000000,0),0)</f>
        <v>0</v>
      </c>
      <c r="AE246" s="61">
        <f>IF(E246="west", IF(C246="Decentral",D246*'Connecting shares (%)'!$M$16*(F246+H246+J246)/(F246+H246+J246+L246+N246+P246),0),0)</f>
        <v>0</v>
      </c>
      <c r="AF246" s="59">
        <f>IF(E246="West", IF(C246="Central",('Connecting shares (%)'!$F$13/100*L246+'Connecting shares (%)'!$G$13/100*N246+'Connecting shares (%)'!$H$13/100*P246)/1000000,0),0)</f>
        <v>0</v>
      </c>
      <c r="AG246" s="61">
        <f>IF(E246="west", IF(C246="Central",D246*'Connecting shares (%)'!$M$16*(L246+N246+P246)/(F246+H246+J246+L246+N246+P246),0),0)</f>
        <v>0</v>
      </c>
      <c r="AH246" s="1">
        <f>IF(E246="West", IF(C246="Decentral",('Connecting shares (%)'!$F$17/100*L246+'Connecting shares (%)'!$G$17/100*N246+'Connecting shares (%)'!$H$17/100*P246)/1000000,0),0)</f>
        <v>0</v>
      </c>
      <c r="AI246" s="61">
        <f>IF(E246="west", IF(C246="Decentral",D246*'Connecting shares (%)'!$M$16*(L246+N246+P246)/(F246+H246+J246+L246+N246+P246),0),0)</f>
        <v>0</v>
      </c>
      <c r="AK246" s="1">
        <f t="shared" si="24"/>
        <v>0</v>
      </c>
      <c r="AL246" s="1">
        <f t="shared" si="25"/>
        <v>0</v>
      </c>
      <c r="AM246" s="1">
        <f t="shared" si="26"/>
        <v>0.14486970999999901</v>
      </c>
      <c r="AN246" s="1">
        <f t="shared" si="27"/>
        <v>1.9817108212152601</v>
      </c>
      <c r="AO246" s="1">
        <f t="shared" si="28"/>
        <v>0</v>
      </c>
      <c r="AP246" s="1">
        <f t="shared" si="29"/>
        <v>0</v>
      </c>
      <c r="AQ246" s="1">
        <f t="shared" si="30"/>
        <v>0</v>
      </c>
      <c r="AR246" s="1">
        <f t="shared" si="31"/>
        <v>0</v>
      </c>
    </row>
    <row r="247" spans="1:44">
      <c r="A247" s="1">
        <v>246</v>
      </c>
      <c r="B247" s="1" t="s">
        <v>109</v>
      </c>
      <c r="C247" s="1" t="s">
        <v>19</v>
      </c>
      <c r="D247" s="1">
        <v>0.38863201026969302</v>
      </c>
      <c r="E247" s="1" t="s">
        <v>22</v>
      </c>
      <c r="F247" s="1">
        <v>2302091.0299999998</v>
      </c>
      <c r="G247" s="1">
        <v>146</v>
      </c>
      <c r="H247" s="1">
        <v>57034.709999999897</v>
      </c>
      <c r="I247" s="1">
        <v>1</v>
      </c>
      <c r="J247" s="1">
        <v>0</v>
      </c>
      <c r="K247" s="1">
        <v>0</v>
      </c>
      <c r="L247" s="1">
        <v>52605.86</v>
      </c>
      <c r="M247" s="1">
        <v>3</v>
      </c>
      <c r="N247" s="1">
        <v>0</v>
      </c>
      <c r="O247" s="1">
        <v>0</v>
      </c>
      <c r="P247" s="1">
        <v>0</v>
      </c>
      <c r="Q247" s="1">
        <v>0</v>
      </c>
      <c r="R247" s="1">
        <v>10237.3597531373</v>
      </c>
      <c r="S247" s="1">
        <v>388632.01026969199</v>
      </c>
      <c r="T247" s="59">
        <f>IF(E247="East", IF(C247="Central",('Connecting shares (%)'!$F$3/100*F247+'Connecting shares (%)'!$G$3/100*H247+'Connecting shares (%)'!$H$3/100*J247)/1000000,0),0)</f>
        <v>0</v>
      </c>
      <c r="U247" s="59">
        <f>IF(E247="East", IF(C247="Central",D247*'Connecting shares (%)'!$M$16*(F247+H247+J247)/(F247+H247+J247+L247+N247+P247),0),0)</f>
        <v>0</v>
      </c>
      <c r="V247" s="59">
        <f>IF(E247="East", IF(C247="Decentral",('Connecting shares (%)'!$F$7/100*F247+'Connecting shares (%)'!$G$7/100*H247+'Connecting shares (%)'!$H$7/100*J247)/1000000,0),0)</f>
        <v>2.3591257399999996</v>
      </c>
      <c r="W247" s="61">
        <f>IF(E247="East", IF(C247="Decentral",D247*'Connecting shares (%)'!$M$16*(F247+H247+J247)/(F247+H247+J247+L247+N247+P247),0),0)</f>
        <v>7.6030996054053217</v>
      </c>
      <c r="X247" s="59">
        <f>IF(E247="East", IF(C247="Central",('Connecting shares (%)'!$F$5/100*L247+'Connecting shares (%)'!$G$5/100*N247+'Connecting shares (%)'!$H$5/100*P247)/1000000,0),0)</f>
        <v>0</v>
      </c>
      <c r="Y247" s="61">
        <f>IF(E247="East", IF(C247="Central",D247*'Connecting shares (%)'!$M$16*(L247+N247+P247)/(F247+H247+J247+L247+N247+P247),0),0)</f>
        <v>0</v>
      </c>
      <c r="Z247" s="1">
        <f>IF(E247="East", IF(C247="Decentral",('Connecting shares (%)'!$F$9/100*L247+'Connecting shares (%)'!$G$9/100*N247+'Connecting shares (%)'!$H$9/100*P247)/1000000,0),0)</f>
        <v>5.2605859999999997E-2</v>
      </c>
      <c r="AA247" s="61">
        <f>IF(E247="East", IF(C247="Decentral",D247*'Connecting shares (%)'!$M$16*(L247+N247+P247)/(F247+H247+J247+L247+N247+P247),0),0)</f>
        <v>0.16954059998853965</v>
      </c>
      <c r="AB247" s="59">
        <f>IF(E247="West", IF(C247="Central",('Connecting shares (%)'!$F$11/100*F247+'Connecting shares (%)'!$G$11/100*H247+'Connecting shares (%)'!$H$11/100*J247)/1000000,0),0)</f>
        <v>0</v>
      </c>
      <c r="AC247" s="62">
        <f>IF(E247="west", IF(C247="Central",D247*'Connecting shares (%)'!$M$16*(F247+H247+J247)/(F247+H247+J247+L247+N247+P247),0),0)</f>
        <v>0</v>
      </c>
      <c r="AD247" s="59">
        <f>IF(E247="West", IF(C247="Decentral",('Connecting shares (%)'!$F$15/100*F247+'Connecting shares (%)'!$G$15/100*H247+'Connecting shares (%)'!$H$15/100*J247)/1000000,0),0)</f>
        <v>0</v>
      </c>
      <c r="AE247" s="61">
        <f>IF(E247="west", IF(C247="Decentral",D247*'Connecting shares (%)'!$M$16*(F247+H247+J247)/(F247+H247+J247+L247+N247+P247),0),0)</f>
        <v>0</v>
      </c>
      <c r="AF247" s="59">
        <f>IF(E247="West", IF(C247="Central",('Connecting shares (%)'!$F$13/100*L247+'Connecting shares (%)'!$G$13/100*N247+'Connecting shares (%)'!$H$13/100*P247)/1000000,0),0)</f>
        <v>0</v>
      </c>
      <c r="AG247" s="61">
        <f>IF(E247="west", IF(C247="Central",D247*'Connecting shares (%)'!$M$16*(L247+N247+P247)/(F247+H247+J247+L247+N247+P247),0),0)</f>
        <v>0</v>
      </c>
      <c r="AH247" s="1">
        <f>IF(E247="West", IF(C247="Decentral",('Connecting shares (%)'!$F$17/100*L247+'Connecting shares (%)'!$G$17/100*N247+'Connecting shares (%)'!$H$17/100*P247)/1000000,0),0)</f>
        <v>0</v>
      </c>
      <c r="AI247" s="61">
        <f>IF(E247="west", IF(C247="Decentral",D247*'Connecting shares (%)'!$M$16*(L247+N247+P247)/(F247+H247+J247+L247+N247+P247),0),0)</f>
        <v>0</v>
      </c>
      <c r="AK247" s="1">
        <f t="shared" si="24"/>
        <v>0</v>
      </c>
      <c r="AL247" s="1">
        <f t="shared" si="25"/>
        <v>0</v>
      </c>
      <c r="AM247" s="1">
        <f t="shared" si="26"/>
        <v>2.4117315999999995</v>
      </c>
      <c r="AN247" s="1">
        <f t="shared" si="27"/>
        <v>7.772640205393861</v>
      </c>
      <c r="AO247" s="1">
        <f t="shared" si="28"/>
        <v>0</v>
      </c>
      <c r="AP247" s="1">
        <f t="shared" si="29"/>
        <v>0</v>
      </c>
      <c r="AQ247" s="1">
        <f t="shared" si="30"/>
        <v>0</v>
      </c>
      <c r="AR247" s="1">
        <f t="shared" si="31"/>
        <v>0</v>
      </c>
    </row>
    <row r="248" spans="1:44">
      <c r="A248" s="1">
        <v>247</v>
      </c>
      <c r="B248" s="1" t="s">
        <v>713</v>
      </c>
      <c r="C248" s="1" t="s">
        <v>19</v>
      </c>
      <c r="D248" s="1">
        <v>0.13312800819906701</v>
      </c>
      <c r="E248" s="1" t="s">
        <v>21</v>
      </c>
      <c r="F248" s="1">
        <v>205128.40999999901</v>
      </c>
      <c r="G248" s="1">
        <v>13</v>
      </c>
      <c r="H248" s="1">
        <v>0</v>
      </c>
      <c r="I248" s="1">
        <v>0</v>
      </c>
      <c r="J248" s="1">
        <v>0</v>
      </c>
      <c r="K248" s="1">
        <v>0</v>
      </c>
      <c r="L248" s="1">
        <v>52172.669999999896</v>
      </c>
      <c r="M248" s="1">
        <v>12</v>
      </c>
      <c r="N248" s="1">
        <v>0</v>
      </c>
      <c r="O248" s="1">
        <v>0</v>
      </c>
      <c r="P248" s="1">
        <v>0</v>
      </c>
      <c r="Q248" s="1">
        <v>0</v>
      </c>
      <c r="R248" s="1">
        <v>6911.6971990095499</v>
      </c>
      <c r="S248" s="1">
        <v>133128.008199067</v>
      </c>
      <c r="T248" s="59">
        <f>IF(E248="East", IF(C248="Central",('Connecting shares (%)'!$F$3/100*F248+'Connecting shares (%)'!$G$3/100*H248+'Connecting shares (%)'!$H$3/100*J248)/1000000,0),0)</f>
        <v>0</v>
      </c>
      <c r="U248" s="59">
        <f>IF(E248="East", IF(C248="Central",D248*'Connecting shares (%)'!$M$16*(F248+H248+J248)/(F248+H248+J248+L248+N248+P248),0),0)</f>
        <v>0</v>
      </c>
      <c r="V248" s="59">
        <f>IF(E248="East", IF(C248="Decentral",('Connecting shares (%)'!$F$7/100*F248+'Connecting shares (%)'!$G$7/100*H248+'Connecting shares (%)'!$H$7/100*J248)/1000000,0),0)</f>
        <v>0</v>
      </c>
      <c r="W248" s="61">
        <f>IF(E248="East", IF(C248="Decentral",D248*'Connecting shares (%)'!$M$16*(F248+H248+J248)/(F248+H248+J248+L248+N248+P248),0),0)</f>
        <v>0</v>
      </c>
      <c r="X248" s="59">
        <f>IF(E248="East", IF(C248="Central",('Connecting shares (%)'!$F$5/100*L248+'Connecting shares (%)'!$G$5/100*N248+'Connecting shares (%)'!$H$5/100*P248)/1000000,0),0)</f>
        <v>0</v>
      </c>
      <c r="Y248" s="61">
        <f>IF(E248="East", IF(C248="Central",D248*'Connecting shares (%)'!$M$16*(L248+N248+P248)/(F248+H248+J248+L248+N248+P248),0),0)</f>
        <v>0</v>
      </c>
      <c r="Z248" s="1">
        <f>IF(E248="East", IF(C248="Decentral",('Connecting shares (%)'!$F$9/100*L248+'Connecting shares (%)'!$G$9/100*N248+'Connecting shares (%)'!$H$9/100*P248)/1000000,0),0)</f>
        <v>0</v>
      </c>
      <c r="AA248" s="61">
        <f>IF(E248="East", IF(C248="Decentral",D248*'Connecting shares (%)'!$M$16*(L248+N248+P248)/(F248+H248+J248+L248+N248+P248),0),0)</f>
        <v>0</v>
      </c>
      <c r="AB248" s="59">
        <f>IF(E248="West", IF(C248="Central",('Connecting shares (%)'!$F$11/100*F248+'Connecting shares (%)'!$G$11/100*H248+'Connecting shares (%)'!$H$11/100*J248)/1000000,0),0)</f>
        <v>0</v>
      </c>
      <c r="AC248" s="62">
        <f>IF(E248="west", IF(C248="Central",D248*'Connecting shares (%)'!$M$16*(F248+H248+J248)/(F248+H248+J248+L248+N248+P248),0),0)</f>
        <v>0</v>
      </c>
      <c r="AD248" s="59">
        <f>IF(E248="West", IF(C248="Decentral",('Connecting shares (%)'!$F$15/100*F248+'Connecting shares (%)'!$G$15/100*H248+'Connecting shares (%)'!$H$15/100*J248)/1000000,0),0)</f>
        <v>0.20512840999999901</v>
      </c>
      <c r="AE248" s="61">
        <f>IF(E248="west", IF(C248="Decentral",D248*'Connecting shares (%)'!$M$16*(F248+H248+J248)/(F248+H248+J248+L248+N248+P248),0),0)</f>
        <v>2.1226756334129311</v>
      </c>
      <c r="AF248" s="59">
        <f>IF(E248="West", IF(C248="Central",('Connecting shares (%)'!$F$13/100*L248+'Connecting shares (%)'!$G$13/100*N248+'Connecting shares (%)'!$H$13/100*P248)/1000000,0),0)</f>
        <v>0</v>
      </c>
      <c r="AG248" s="61">
        <f>IF(E248="west", IF(C248="Central",D248*'Connecting shares (%)'!$M$16*(L248+N248+P248)/(F248+H248+J248+L248+N248+P248),0),0)</f>
        <v>0</v>
      </c>
      <c r="AH248" s="1">
        <f>IF(E248="West", IF(C248="Decentral",('Connecting shares (%)'!$F$17/100*L248+'Connecting shares (%)'!$G$17/100*N248+'Connecting shares (%)'!$H$17/100*P248)/1000000,0),0)</f>
        <v>5.2172669999999893E-2</v>
      </c>
      <c r="AI248" s="61">
        <f>IF(E248="west", IF(C248="Decentral",D248*'Connecting shares (%)'!$M$16*(L248+N248+P248)/(F248+H248+J248+L248+N248+P248),0),0)</f>
        <v>0.53988453056840902</v>
      </c>
      <c r="AK248" s="1">
        <f t="shared" si="24"/>
        <v>0</v>
      </c>
      <c r="AL248" s="1">
        <f t="shared" si="25"/>
        <v>0</v>
      </c>
      <c r="AM248" s="1">
        <f t="shared" si="26"/>
        <v>0</v>
      </c>
      <c r="AN248" s="1">
        <f t="shared" si="27"/>
        <v>0</v>
      </c>
      <c r="AO248" s="1">
        <f t="shared" si="28"/>
        <v>0</v>
      </c>
      <c r="AP248" s="1">
        <f t="shared" si="29"/>
        <v>0</v>
      </c>
      <c r="AQ248" s="1">
        <f t="shared" si="30"/>
        <v>0.25730107999999891</v>
      </c>
      <c r="AR248" s="1">
        <f t="shared" si="31"/>
        <v>2.6625601639813401</v>
      </c>
    </row>
    <row r="249" spans="1:44">
      <c r="A249" s="1">
        <v>248</v>
      </c>
      <c r="B249" s="1" t="s">
        <v>276</v>
      </c>
      <c r="C249" s="1" t="s">
        <v>19</v>
      </c>
      <c r="D249" s="1">
        <v>0.19071590115191001</v>
      </c>
      <c r="E249" s="1" t="s">
        <v>21</v>
      </c>
      <c r="F249" s="1">
        <v>134412.28</v>
      </c>
      <c r="G249" s="1">
        <v>8</v>
      </c>
      <c r="H249" s="1">
        <v>0</v>
      </c>
      <c r="I249" s="1">
        <v>0</v>
      </c>
      <c r="J249" s="1">
        <v>0</v>
      </c>
      <c r="K249" s="1">
        <v>0</v>
      </c>
      <c r="L249" s="1">
        <v>0</v>
      </c>
      <c r="M249" s="1">
        <v>0</v>
      </c>
      <c r="N249" s="1">
        <v>0</v>
      </c>
      <c r="O249" s="1">
        <v>0</v>
      </c>
      <c r="P249" s="1">
        <v>0</v>
      </c>
      <c r="Q249" s="1">
        <v>0</v>
      </c>
      <c r="R249" s="1">
        <v>8814.2866970133891</v>
      </c>
      <c r="S249" s="1">
        <v>190715.901151909</v>
      </c>
      <c r="T249" s="59">
        <f>IF(E249="East", IF(C249="Central",('Connecting shares (%)'!$F$3/100*F249+'Connecting shares (%)'!$G$3/100*H249+'Connecting shares (%)'!$H$3/100*J249)/1000000,0),0)</f>
        <v>0</v>
      </c>
      <c r="U249" s="59">
        <f>IF(E249="East", IF(C249="Central",D249*'Connecting shares (%)'!$M$16*(F249+H249+J249)/(F249+H249+J249+L249+N249+P249),0),0)</f>
        <v>0</v>
      </c>
      <c r="V249" s="59">
        <f>IF(E249="East", IF(C249="Decentral",('Connecting shares (%)'!$F$7/100*F249+'Connecting shares (%)'!$G$7/100*H249+'Connecting shares (%)'!$H$7/100*J249)/1000000,0),0)</f>
        <v>0</v>
      </c>
      <c r="W249" s="61">
        <f>IF(E249="East", IF(C249="Decentral",D249*'Connecting shares (%)'!$M$16*(F249+H249+J249)/(F249+H249+J249+L249+N249+P249),0),0)</f>
        <v>0</v>
      </c>
      <c r="X249" s="59">
        <f>IF(E249="East", IF(C249="Central",('Connecting shares (%)'!$F$5/100*L249+'Connecting shares (%)'!$G$5/100*N249+'Connecting shares (%)'!$H$5/100*P249)/1000000,0),0)</f>
        <v>0</v>
      </c>
      <c r="Y249" s="61">
        <f>IF(E249="East", IF(C249="Central",D249*'Connecting shares (%)'!$M$16*(L249+N249+P249)/(F249+H249+J249+L249+N249+P249),0),0)</f>
        <v>0</v>
      </c>
      <c r="Z249" s="1">
        <f>IF(E249="East", IF(C249="Decentral",('Connecting shares (%)'!$F$9/100*L249+'Connecting shares (%)'!$G$9/100*N249+'Connecting shares (%)'!$H$9/100*P249)/1000000,0),0)</f>
        <v>0</v>
      </c>
      <c r="AA249" s="61">
        <f>IF(E249="East", IF(C249="Decentral",D249*'Connecting shares (%)'!$M$16*(L249+N249+P249)/(F249+H249+J249+L249+N249+P249),0),0)</f>
        <v>0</v>
      </c>
      <c r="AB249" s="59">
        <f>IF(E249="West", IF(C249="Central",('Connecting shares (%)'!$F$11/100*F249+'Connecting shares (%)'!$G$11/100*H249+'Connecting shares (%)'!$H$11/100*J249)/1000000,0),0)</f>
        <v>0</v>
      </c>
      <c r="AC249" s="62">
        <f>IF(E249="west", IF(C249="Central",D249*'Connecting shares (%)'!$M$16*(F249+H249+J249)/(F249+H249+J249+L249+N249+P249),0),0)</f>
        <v>0</v>
      </c>
      <c r="AD249" s="59">
        <f>IF(E249="West", IF(C249="Decentral",('Connecting shares (%)'!$F$15/100*F249+'Connecting shares (%)'!$G$15/100*H249+'Connecting shares (%)'!$H$15/100*J249)/1000000,0),0)</f>
        <v>0.13441228</v>
      </c>
      <c r="AE249" s="61">
        <f>IF(E249="west", IF(C249="Decentral",D249*'Connecting shares (%)'!$M$16*(F249+H249+J249)/(F249+H249+J249+L249+N249+P249),0),0)</f>
        <v>3.8143180230381999</v>
      </c>
      <c r="AF249" s="59">
        <f>IF(E249="West", IF(C249="Central",('Connecting shares (%)'!$F$13/100*L249+'Connecting shares (%)'!$G$13/100*N249+'Connecting shares (%)'!$H$13/100*P249)/1000000,0),0)</f>
        <v>0</v>
      </c>
      <c r="AG249" s="61">
        <f>IF(E249="west", IF(C249="Central",D249*'Connecting shares (%)'!$M$16*(L249+N249+P249)/(F249+H249+J249+L249+N249+P249),0),0)</f>
        <v>0</v>
      </c>
      <c r="AH249" s="1">
        <f>IF(E249="West", IF(C249="Decentral",('Connecting shares (%)'!$F$17/100*L249+'Connecting shares (%)'!$G$17/100*N249+'Connecting shares (%)'!$H$17/100*P249)/1000000,0),0)</f>
        <v>0</v>
      </c>
      <c r="AI249" s="61">
        <f>IF(E249="west", IF(C249="Decentral",D249*'Connecting shares (%)'!$M$16*(L249+N249+P249)/(F249+H249+J249+L249+N249+P249),0),0)</f>
        <v>0</v>
      </c>
      <c r="AK249" s="1">
        <f t="shared" si="24"/>
        <v>0</v>
      </c>
      <c r="AL249" s="1">
        <f t="shared" si="25"/>
        <v>0</v>
      </c>
      <c r="AM249" s="1">
        <f t="shared" si="26"/>
        <v>0</v>
      </c>
      <c r="AN249" s="1">
        <f t="shared" si="27"/>
        <v>0</v>
      </c>
      <c r="AO249" s="1">
        <f t="shared" si="28"/>
        <v>0</v>
      </c>
      <c r="AP249" s="1">
        <f t="shared" si="29"/>
        <v>0</v>
      </c>
      <c r="AQ249" s="1">
        <f t="shared" si="30"/>
        <v>0.13441228</v>
      </c>
      <c r="AR249" s="1">
        <f t="shared" si="31"/>
        <v>3.8143180230381999</v>
      </c>
    </row>
    <row r="250" spans="1:44">
      <c r="A250" s="1">
        <v>249</v>
      </c>
      <c r="B250" s="1" t="s">
        <v>422</v>
      </c>
      <c r="C250" s="1" t="s">
        <v>19</v>
      </c>
      <c r="D250" s="1">
        <v>0.221500633747307</v>
      </c>
      <c r="E250" s="1" t="s">
        <v>21</v>
      </c>
      <c r="F250" s="1">
        <v>146890.639999999</v>
      </c>
      <c r="G250" s="1">
        <v>8</v>
      </c>
      <c r="H250" s="1">
        <v>0</v>
      </c>
      <c r="I250" s="1">
        <v>0</v>
      </c>
      <c r="J250" s="1">
        <v>0</v>
      </c>
      <c r="K250" s="1">
        <v>0</v>
      </c>
      <c r="L250" s="1">
        <v>0</v>
      </c>
      <c r="M250" s="1">
        <v>0</v>
      </c>
      <c r="N250" s="1">
        <v>0</v>
      </c>
      <c r="O250" s="1">
        <v>0</v>
      </c>
      <c r="P250" s="1">
        <v>0</v>
      </c>
      <c r="Q250" s="1">
        <v>0</v>
      </c>
      <c r="R250" s="1">
        <v>6427.1775443410197</v>
      </c>
      <c r="S250" s="1">
        <v>221500.633747307</v>
      </c>
      <c r="T250" s="59">
        <f>IF(E250="East", IF(C250="Central",('Connecting shares (%)'!$F$3/100*F250+'Connecting shares (%)'!$G$3/100*H250+'Connecting shares (%)'!$H$3/100*J250)/1000000,0),0)</f>
        <v>0</v>
      </c>
      <c r="U250" s="59">
        <f>IF(E250="East", IF(C250="Central",D250*'Connecting shares (%)'!$M$16*(F250+H250+J250)/(F250+H250+J250+L250+N250+P250),0),0)</f>
        <v>0</v>
      </c>
      <c r="V250" s="59">
        <f>IF(E250="East", IF(C250="Decentral",('Connecting shares (%)'!$F$7/100*F250+'Connecting shares (%)'!$G$7/100*H250+'Connecting shares (%)'!$H$7/100*J250)/1000000,0),0)</f>
        <v>0</v>
      </c>
      <c r="W250" s="61">
        <f>IF(E250="East", IF(C250="Decentral",D250*'Connecting shares (%)'!$M$16*(F250+H250+J250)/(F250+H250+J250+L250+N250+P250),0),0)</f>
        <v>0</v>
      </c>
      <c r="X250" s="59">
        <f>IF(E250="East", IF(C250="Central",('Connecting shares (%)'!$F$5/100*L250+'Connecting shares (%)'!$G$5/100*N250+'Connecting shares (%)'!$H$5/100*P250)/1000000,0),0)</f>
        <v>0</v>
      </c>
      <c r="Y250" s="61">
        <f>IF(E250="East", IF(C250="Central",D250*'Connecting shares (%)'!$M$16*(L250+N250+P250)/(F250+H250+J250+L250+N250+P250),0),0)</f>
        <v>0</v>
      </c>
      <c r="Z250" s="1">
        <f>IF(E250="East", IF(C250="Decentral",('Connecting shares (%)'!$F$9/100*L250+'Connecting shares (%)'!$G$9/100*N250+'Connecting shares (%)'!$H$9/100*P250)/1000000,0),0)</f>
        <v>0</v>
      </c>
      <c r="AA250" s="61">
        <f>IF(E250="East", IF(C250="Decentral",D250*'Connecting shares (%)'!$M$16*(L250+N250+P250)/(F250+H250+J250+L250+N250+P250),0),0)</f>
        <v>0</v>
      </c>
      <c r="AB250" s="59">
        <f>IF(E250="West", IF(C250="Central",('Connecting shares (%)'!$F$11/100*F250+'Connecting shares (%)'!$G$11/100*H250+'Connecting shares (%)'!$H$11/100*J250)/1000000,0),0)</f>
        <v>0</v>
      </c>
      <c r="AC250" s="62">
        <f>IF(E250="west", IF(C250="Central",D250*'Connecting shares (%)'!$M$16*(F250+H250+J250)/(F250+H250+J250+L250+N250+P250),0),0)</f>
        <v>0</v>
      </c>
      <c r="AD250" s="59">
        <f>IF(E250="West", IF(C250="Decentral",('Connecting shares (%)'!$F$15/100*F250+'Connecting shares (%)'!$G$15/100*H250+'Connecting shares (%)'!$H$15/100*J250)/1000000,0),0)</f>
        <v>0.14689063999999899</v>
      </c>
      <c r="AE250" s="61">
        <f>IF(E250="west", IF(C250="Decentral",D250*'Connecting shares (%)'!$M$16*(F250+H250+J250)/(F250+H250+J250+L250+N250+P250),0),0)</f>
        <v>4.4300126749461395</v>
      </c>
      <c r="AF250" s="59">
        <f>IF(E250="West", IF(C250="Central",('Connecting shares (%)'!$F$13/100*L250+'Connecting shares (%)'!$G$13/100*N250+'Connecting shares (%)'!$H$13/100*P250)/1000000,0),0)</f>
        <v>0</v>
      </c>
      <c r="AG250" s="61">
        <f>IF(E250="west", IF(C250="Central",D250*'Connecting shares (%)'!$M$16*(L250+N250+P250)/(F250+H250+J250+L250+N250+P250),0),0)</f>
        <v>0</v>
      </c>
      <c r="AH250" s="1">
        <f>IF(E250="West", IF(C250="Decentral",('Connecting shares (%)'!$F$17/100*L250+'Connecting shares (%)'!$G$17/100*N250+'Connecting shares (%)'!$H$17/100*P250)/1000000,0),0)</f>
        <v>0</v>
      </c>
      <c r="AI250" s="61">
        <f>IF(E250="west", IF(C250="Decentral",D250*'Connecting shares (%)'!$M$16*(L250+N250+P250)/(F250+H250+J250+L250+N250+P250),0),0)</f>
        <v>0</v>
      </c>
      <c r="AK250" s="1">
        <f t="shared" si="24"/>
        <v>0</v>
      </c>
      <c r="AL250" s="1">
        <f t="shared" si="25"/>
        <v>0</v>
      </c>
      <c r="AM250" s="1">
        <f t="shared" si="26"/>
        <v>0</v>
      </c>
      <c r="AN250" s="1">
        <f t="shared" si="27"/>
        <v>0</v>
      </c>
      <c r="AO250" s="1">
        <f t="shared" si="28"/>
        <v>0</v>
      </c>
      <c r="AP250" s="1">
        <f t="shared" si="29"/>
        <v>0</v>
      </c>
      <c r="AQ250" s="1">
        <f t="shared" si="30"/>
        <v>0.14689063999999899</v>
      </c>
      <c r="AR250" s="1">
        <f t="shared" si="31"/>
        <v>4.4300126749461395</v>
      </c>
    </row>
    <row r="251" spans="1:44">
      <c r="A251" s="1">
        <v>250</v>
      </c>
      <c r="B251" s="1" t="s">
        <v>245</v>
      </c>
      <c r="C251" s="1" t="s">
        <v>19</v>
      </c>
      <c r="D251" s="1">
        <v>9.3367026037392997E-2</v>
      </c>
      <c r="E251" s="1" t="s">
        <v>21</v>
      </c>
      <c r="F251" s="1">
        <v>55394.09</v>
      </c>
      <c r="G251" s="1">
        <v>4</v>
      </c>
      <c r="H251" s="1">
        <v>0</v>
      </c>
      <c r="I251" s="1">
        <v>0</v>
      </c>
      <c r="J251" s="1">
        <v>0</v>
      </c>
      <c r="K251" s="1">
        <v>0</v>
      </c>
      <c r="L251" s="1">
        <v>4506.1000000000004</v>
      </c>
      <c r="M251" s="1">
        <v>1</v>
      </c>
      <c r="N251" s="1">
        <v>0</v>
      </c>
      <c r="O251" s="1">
        <v>0</v>
      </c>
      <c r="P251" s="1">
        <v>0</v>
      </c>
      <c r="Q251" s="1">
        <v>0</v>
      </c>
      <c r="R251" s="1">
        <v>5640.1810299399704</v>
      </c>
      <c r="S251" s="1">
        <v>93367.026037393007</v>
      </c>
      <c r="T251" s="59">
        <f>IF(E251="East", IF(C251="Central",('Connecting shares (%)'!$F$3/100*F251+'Connecting shares (%)'!$G$3/100*H251+'Connecting shares (%)'!$H$3/100*J251)/1000000,0),0)</f>
        <v>0</v>
      </c>
      <c r="U251" s="59">
        <f>IF(E251="East", IF(C251="Central",D251*'Connecting shares (%)'!$M$16*(F251+H251+J251)/(F251+H251+J251+L251+N251+P251),0),0)</f>
        <v>0</v>
      </c>
      <c r="V251" s="59">
        <f>IF(E251="East", IF(C251="Decentral",('Connecting shares (%)'!$F$7/100*F251+'Connecting shares (%)'!$G$7/100*H251+'Connecting shares (%)'!$H$7/100*J251)/1000000,0),0)</f>
        <v>0</v>
      </c>
      <c r="W251" s="61">
        <f>IF(E251="East", IF(C251="Decentral",D251*'Connecting shares (%)'!$M$16*(F251+H251+J251)/(F251+H251+J251+L251+N251+P251),0),0)</f>
        <v>0</v>
      </c>
      <c r="X251" s="59">
        <f>IF(E251="East", IF(C251="Central",('Connecting shares (%)'!$F$5/100*L251+'Connecting shares (%)'!$G$5/100*N251+'Connecting shares (%)'!$H$5/100*P251)/1000000,0),0)</f>
        <v>0</v>
      </c>
      <c r="Y251" s="61">
        <f>IF(E251="East", IF(C251="Central",D251*'Connecting shares (%)'!$M$16*(L251+N251+P251)/(F251+H251+J251+L251+N251+P251),0),0)</f>
        <v>0</v>
      </c>
      <c r="Z251" s="1">
        <f>IF(E251="East", IF(C251="Decentral",('Connecting shares (%)'!$F$9/100*L251+'Connecting shares (%)'!$G$9/100*N251+'Connecting shares (%)'!$H$9/100*P251)/1000000,0),0)</f>
        <v>0</v>
      </c>
      <c r="AA251" s="61">
        <f>IF(E251="East", IF(C251="Decentral",D251*'Connecting shares (%)'!$M$16*(L251+N251+P251)/(F251+H251+J251+L251+N251+P251),0),0)</f>
        <v>0</v>
      </c>
      <c r="AB251" s="59">
        <f>IF(E251="West", IF(C251="Central",('Connecting shares (%)'!$F$11/100*F251+'Connecting shares (%)'!$G$11/100*H251+'Connecting shares (%)'!$H$11/100*J251)/1000000,0),0)</f>
        <v>0</v>
      </c>
      <c r="AC251" s="62">
        <f>IF(E251="west", IF(C251="Central",D251*'Connecting shares (%)'!$M$16*(F251+H251+J251)/(F251+H251+J251+L251+N251+P251),0),0)</f>
        <v>0</v>
      </c>
      <c r="AD251" s="59">
        <f>IF(E251="West", IF(C251="Decentral",('Connecting shares (%)'!$F$15/100*F251+'Connecting shares (%)'!$G$15/100*H251+'Connecting shares (%)'!$H$15/100*J251)/1000000,0),0)</f>
        <v>5.5394089999999993E-2</v>
      </c>
      <c r="AE251" s="61">
        <f>IF(E251="west", IF(C251="Decentral",D251*'Connecting shares (%)'!$M$16*(F251+H251+J251)/(F251+H251+J251+L251+N251+P251),0),0)</f>
        <v>1.7268664568001175</v>
      </c>
      <c r="AF251" s="59">
        <f>IF(E251="West", IF(C251="Central",('Connecting shares (%)'!$F$13/100*L251+'Connecting shares (%)'!$G$13/100*N251+'Connecting shares (%)'!$H$13/100*P251)/1000000,0),0)</f>
        <v>0</v>
      </c>
      <c r="AG251" s="61">
        <f>IF(E251="west", IF(C251="Central",D251*'Connecting shares (%)'!$M$16*(L251+N251+P251)/(F251+H251+J251+L251+N251+P251),0),0)</f>
        <v>0</v>
      </c>
      <c r="AH251" s="1">
        <f>IF(E251="West", IF(C251="Decentral",('Connecting shares (%)'!$F$17/100*L251+'Connecting shares (%)'!$G$17/100*N251+'Connecting shares (%)'!$H$17/100*P251)/1000000,0),0)</f>
        <v>4.5061000000000007E-3</v>
      </c>
      <c r="AI251" s="61">
        <f>IF(E251="west", IF(C251="Decentral",D251*'Connecting shares (%)'!$M$16*(L251+N251+P251)/(F251+H251+J251+L251+N251+P251),0),0)</f>
        <v>0.14047406394774262</v>
      </c>
      <c r="AK251" s="1">
        <f t="shared" si="24"/>
        <v>0</v>
      </c>
      <c r="AL251" s="1">
        <f t="shared" si="25"/>
        <v>0</v>
      </c>
      <c r="AM251" s="1">
        <f t="shared" si="26"/>
        <v>0</v>
      </c>
      <c r="AN251" s="1">
        <f t="shared" si="27"/>
        <v>0</v>
      </c>
      <c r="AO251" s="1">
        <f t="shared" si="28"/>
        <v>0</v>
      </c>
      <c r="AP251" s="1">
        <f t="shared" si="29"/>
        <v>0</v>
      </c>
      <c r="AQ251" s="1">
        <f t="shared" si="30"/>
        <v>5.9900189999999992E-2</v>
      </c>
      <c r="AR251" s="1">
        <f t="shared" si="31"/>
        <v>1.8673405207478602</v>
      </c>
    </row>
    <row r="252" spans="1:44">
      <c r="A252" s="1">
        <v>251</v>
      </c>
      <c r="B252" s="1" t="s">
        <v>501</v>
      </c>
      <c r="C252" s="1" t="s">
        <v>19</v>
      </c>
      <c r="D252" s="1">
        <v>0.33796246513484302</v>
      </c>
      <c r="E252" s="1" t="s">
        <v>21</v>
      </c>
      <c r="F252" s="1">
        <v>627045.21999999904</v>
      </c>
      <c r="G252" s="1">
        <v>35</v>
      </c>
      <c r="H252" s="1">
        <v>0</v>
      </c>
      <c r="I252" s="1">
        <v>0</v>
      </c>
      <c r="J252" s="1">
        <v>0</v>
      </c>
      <c r="K252" s="1">
        <v>0</v>
      </c>
      <c r="L252" s="1">
        <v>79555.94</v>
      </c>
      <c r="M252" s="1">
        <v>3</v>
      </c>
      <c r="N252" s="1">
        <v>0</v>
      </c>
      <c r="O252" s="1">
        <v>0</v>
      </c>
      <c r="P252" s="1">
        <v>0</v>
      </c>
      <c r="Q252" s="1">
        <v>0</v>
      </c>
      <c r="R252" s="1">
        <v>12171.8663563758</v>
      </c>
      <c r="S252" s="1">
        <v>337962.46513484302</v>
      </c>
      <c r="T252" s="59">
        <f>IF(E252="East", IF(C252="Central",('Connecting shares (%)'!$F$3/100*F252+'Connecting shares (%)'!$G$3/100*H252+'Connecting shares (%)'!$H$3/100*J252)/1000000,0),0)</f>
        <v>0</v>
      </c>
      <c r="U252" s="59">
        <f>IF(E252="East", IF(C252="Central",D252*'Connecting shares (%)'!$M$16*(F252+H252+J252)/(F252+H252+J252+L252+N252+P252),0),0)</f>
        <v>0</v>
      </c>
      <c r="V252" s="59">
        <f>IF(E252="East", IF(C252="Decentral",('Connecting shares (%)'!$F$7/100*F252+'Connecting shares (%)'!$G$7/100*H252+'Connecting shares (%)'!$H$7/100*J252)/1000000,0),0)</f>
        <v>0</v>
      </c>
      <c r="W252" s="61">
        <f>IF(E252="East", IF(C252="Decentral",D252*'Connecting shares (%)'!$M$16*(F252+H252+J252)/(F252+H252+J252+L252+N252+P252),0),0)</f>
        <v>0</v>
      </c>
      <c r="X252" s="59">
        <f>IF(E252="East", IF(C252="Central",('Connecting shares (%)'!$F$5/100*L252+'Connecting shares (%)'!$G$5/100*N252+'Connecting shares (%)'!$H$5/100*P252)/1000000,0),0)</f>
        <v>0</v>
      </c>
      <c r="Y252" s="61">
        <f>IF(E252="East", IF(C252="Central",D252*'Connecting shares (%)'!$M$16*(L252+N252+P252)/(F252+H252+J252+L252+N252+P252),0),0)</f>
        <v>0</v>
      </c>
      <c r="Z252" s="1">
        <f>IF(E252="East", IF(C252="Decentral",('Connecting shares (%)'!$F$9/100*L252+'Connecting shares (%)'!$G$9/100*N252+'Connecting shares (%)'!$H$9/100*P252)/1000000,0),0)</f>
        <v>0</v>
      </c>
      <c r="AA252" s="61">
        <f>IF(E252="East", IF(C252="Decentral",D252*'Connecting shares (%)'!$M$16*(L252+N252+P252)/(F252+H252+J252+L252+N252+P252),0),0)</f>
        <v>0</v>
      </c>
      <c r="AB252" s="59">
        <f>IF(E252="West", IF(C252="Central",('Connecting shares (%)'!$F$11/100*F252+'Connecting shares (%)'!$G$11/100*H252+'Connecting shares (%)'!$H$11/100*J252)/1000000,0),0)</f>
        <v>0</v>
      </c>
      <c r="AC252" s="62">
        <f>IF(E252="west", IF(C252="Central",D252*'Connecting shares (%)'!$M$16*(F252+H252+J252)/(F252+H252+J252+L252+N252+P252),0),0)</f>
        <v>0</v>
      </c>
      <c r="AD252" s="59">
        <f>IF(E252="West", IF(C252="Decentral",('Connecting shares (%)'!$F$15/100*F252+'Connecting shares (%)'!$G$15/100*H252+'Connecting shares (%)'!$H$15/100*J252)/1000000,0),0)</f>
        <v>0.62704521999999907</v>
      </c>
      <c r="AE252" s="61">
        <f>IF(E252="west", IF(C252="Decentral",D252*'Connecting shares (%)'!$M$16*(F252+H252+J252)/(F252+H252+J252+L252+N252+P252),0),0)</f>
        <v>5.9982281461926821</v>
      </c>
      <c r="AF252" s="59">
        <f>IF(E252="West", IF(C252="Central",('Connecting shares (%)'!$F$13/100*L252+'Connecting shares (%)'!$G$13/100*N252+'Connecting shares (%)'!$H$13/100*P252)/1000000,0),0)</f>
        <v>0</v>
      </c>
      <c r="AG252" s="61">
        <f>IF(E252="west", IF(C252="Central",D252*'Connecting shares (%)'!$M$16*(L252+N252+P252)/(F252+H252+J252+L252+N252+P252),0),0)</f>
        <v>0</v>
      </c>
      <c r="AH252" s="1">
        <f>IF(E252="West", IF(C252="Decentral",('Connecting shares (%)'!$F$17/100*L252+'Connecting shares (%)'!$G$17/100*N252+'Connecting shares (%)'!$H$17/100*P252)/1000000,0),0)</f>
        <v>7.9555940000000006E-2</v>
      </c>
      <c r="AI252" s="61">
        <f>IF(E252="west", IF(C252="Decentral",D252*'Connecting shares (%)'!$M$16*(L252+N252+P252)/(F252+H252+J252+L252+N252+P252),0),0)</f>
        <v>0.76102115650417845</v>
      </c>
      <c r="AK252" s="1">
        <f t="shared" si="24"/>
        <v>0</v>
      </c>
      <c r="AL252" s="1">
        <f t="shared" si="25"/>
        <v>0</v>
      </c>
      <c r="AM252" s="1">
        <f t="shared" si="26"/>
        <v>0</v>
      </c>
      <c r="AN252" s="1">
        <f t="shared" si="27"/>
        <v>0</v>
      </c>
      <c r="AO252" s="1">
        <f t="shared" si="28"/>
        <v>0</v>
      </c>
      <c r="AP252" s="1">
        <f t="shared" si="29"/>
        <v>0</v>
      </c>
      <c r="AQ252" s="1">
        <f t="shared" si="30"/>
        <v>0.70660115999999906</v>
      </c>
      <c r="AR252" s="1">
        <f t="shared" si="31"/>
        <v>6.7592493026968601</v>
      </c>
    </row>
    <row r="253" spans="1:44">
      <c r="A253" s="1">
        <v>252</v>
      </c>
      <c r="B253" s="1" t="s">
        <v>281</v>
      </c>
      <c r="C253" s="1" t="s">
        <v>19</v>
      </c>
      <c r="D253" s="1">
        <v>8.0202816756402007E-2</v>
      </c>
      <c r="E253" s="1" t="s">
        <v>21</v>
      </c>
      <c r="F253" s="1">
        <v>190280.18</v>
      </c>
      <c r="G253" s="1">
        <v>11</v>
      </c>
      <c r="H253" s="1">
        <v>0</v>
      </c>
      <c r="I253" s="1">
        <v>0</v>
      </c>
      <c r="J253" s="1">
        <v>0</v>
      </c>
      <c r="K253" s="1">
        <v>0</v>
      </c>
      <c r="L253" s="1">
        <v>0</v>
      </c>
      <c r="M253" s="1">
        <v>0</v>
      </c>
      <c r="N253" s="1">
        <v>0</v>
      </c>
      <c r="O253" s="1">
        <v>0</v>
      </c>
      <c r="P253" s="1">
        <v>0</v>
      </c>
      <c r="Q253" s="1">
        <v>0</v>
      </c>
      <c r="R253" s="1">
        <v>5195.3418679310798</v>
      </c>
      <c r="S253" s="1">
        <v>80202.816756401502</v>
      </c>
      <c r="T253" s="59">
        <f>IF(E253="East", IF(C253="Central",('Connecting shares (%)'!$F$3/100*F253+'Connecting shares (%)'!$G$3/100*H253+'Connecting shares (%)'!$H$3/100*J253)/1000000,0),0)</f>
        <v>0</v>
      </c>
      <c r="U253" s="59">
        <f>IF(E253="East", IF(C253="Central",D253*'Connecting shares (%)'!$M$16*(F253+H253+J253)/(F253+H253+J253+L253+N253+P253),0),0)</f>
        <v>0</v>
      </c>
      <c r="V253" s="59">
        <f>IF(E253="East", IF(C253="Decentral",('Connecting shares (%)'!$F$7/100*F253+'Connecting shares (%)'!$G$7/100*H253+'Connecting shares (%)'!$H$7/100*J253)/1000000,0),0)</f>
        <v>0</v>
      </c>
      <c r="W253" s="61">
        <f>IF(E253="East", IF(C253="Decentral",D253*'Connecting shares (%)'!$M$16*(F253+H253+J253)/(F253+H253+J253+L253+N253+P253),0),0)</f>
        <v>0</v>
      </c>
      <c r="X253" s="59">
        <f>IF(E253="East", IF(C253="Central",('Connecting shares (%)'!$F$5/100*L253+'Connecting shares (%)'!$G$5/100*N253+'Connecting shares (%)'!$H$5/100*P253)/1000000,0),0)</f>
        <v>0</v>
      </c>
      <c r="Y253" s="61">
        <f>IF(E253="East", IF(C253="Central",D253*'Connecting shares (%)'!$M$16*(L253+N253+P253)/(F253+H253+J253+L253+N253+P253),0),0)</f>
        <v>0</v>
      </c>
      <c r="Z253" s="1">
        <f>IF(E253="East", IF(C253="Decentral",('Connecting shares (%)'!$F$9/100*L253+'Connecting shares (%)'!$G$9/100*N253+'Connecting shares (%)'!$H$9/100*P253)/1000000,0),0)</f>
        <v>0</v>
      </c>
      <c r="AA253" s="61">
        <f>IF(E253="East", IF(C253="Decentral",D253*'Connecting shares (%)'!$M$16*(L253+N253+P253)/(F253+H253+J253+L253+N253+P253),0),0)</f>
        <v>0</v>
      </c>
      <c r="AB253" s="59">
        <f>IF(E253="West", IF(C253="Central",('Connecting shares (%)'!$F$11/100*F253+'Connecting shares (%)'!$G$11/100*H253+'Connecting shares (%)'!$H$11/100*J253)/1000000,0),0)</f>
        <v>0</v>
      </c>
      <c r="AC253" s="62">
        <f>IF(E253="west", IF(C253="Central",D253*'Connecting shares (%)'!$M$16*(F253+H253+J253)/(F253+H253+J253+L253+N253+P253),0),0)</f>
        <v>0</v>
      </c>
      <c r="AD253" s="59">
        <f>IF(E253="West", IF(C253="Decentral",('Connecting shares (%)'!$F$15/100*F253+'Connecting shares (%)'!$G$15/100*H253+'Connecting shares (%)'!$H$15/100*J253)/1000000,0),0)</f>
        <v>0.19028017999999999</v>
      </c>
      <c r="AE253" s="61">
        <f>IF(E253="west", IF(C253="Decentral",D253*'Connecting shares (%)'!$M$16*(F253+H253+J253)/(F253+H253+J253+L253+N253+P253),0),0)</f>
        <v>1.6040563351280401</v>
      </c>
      <c r="AF253" s="59">
        <f>IF(E253="West", IF(C253="Central",('Connecting shares (%)'!$F$13/100*L253+'Connecting shares (%)'!$G$13/100*N253+'Connecting shares (%)'!$H$13/100*P253)/1000000,0),0)</f>
        <v>0</v>
      </c>
      <c r="AG253" s="61">
        <f>IF(E253="west", IF(C253="Central",D253*'Connecting shares (%)'!$M$16*(L253+N253+P253)/(F253+H253+J253+L253+N253+P253),0),0)</f>
        <v>0</v>
      </c>
      <c r="AH253" s="1">
        <f>IF(E253="West", IF(C253="Decentral",('Connecting shares (%)'!$F$17/100*L253+'Connecting shares (%)'!$G$17/100*N253+'Connecting shares (%)'!$H$17/100*P253)/1000000,0),0)</f>
        <v>0</v>
      </c>
      <c r="AI253" s="61">
        <f>IF(E253="west", IF(C253="Decentral",D253*'Connecting shares (%)'!$M$16*(L253+N253+P253)/(F253+H253+J253+L253+N253+P253),0),0)</f>
        <v>0</v>
      </c>
      <c r="AK253" s="1">
        <f t="shared" si="24"/>
        <v>0</v>
      </c>
      <c r="AL253" s="1">
        <f t="shared" si="25"/>
        <v>0</v>
      </c>
      <c r="AM253" s="1">
        <f t="shared" si="26"/>
        <v>0</v>
      </c>
      <c r="AN253" s="1">
        <f t="shared" si="27"/>
        <v>0</v>
      </c>
      <c r="AO253" s="1">
        <f t="shared" si="28"/>
        <v>0</v>
      </c>
      <c r="AP253" s="1">
        <f t="shared" si="29"/>
        <v>0</v>
      </c>
      <c r="AQ253" s="1">
        <f t="shared" si="30"/>
        <v>0.19028017999999999</v>
      </c>
      <c r="AR253" s="1">
        <f t="shared" si="31"/>
        <v>1.6040563351280401</v>
      </c>
    </row>
    <row r="254" spans="1:44">
      <c r="A254" s="1">
        <v>253</v>
      </c>
      <c r="B254" s="1" t="s">
        <v>376</v>
      </c>
      <c r="C254" s="1" t="s">
        <v>19</v>
      </c>
      <c r="D254" s="1">
        <v>8.2654959492571997E-2</v>
      </c>
      <c r="E254" s="1" t="s">
        <v>21</v>
      </c>
      <c r="F254" s="1">
        <v>144493.35</v>
      </c>
      <c r="G254" s="1">
        <v>7</v>
      </c>
      <c r="H254" s="1">
        <v>0</v>
      </c>
      <c r="I254" s="1">
        <v>0</v>
      </c>
      <c r="J254" s="1">
        <v>0</v>
      </c>
      <c r="K254" s="1">
        <v>0</v>
      </c>
      <c r="L254" s="1">
        <v>0</v>
      </c>
      <c r="M254" s="1">
        <v>0</v>
      </c>
      <c r="N254" s="1">
        <v>0</v>
      </c>
      <c r="O254" s="1">
        <v>0</v>
      </c>
      <c r="P254" s="1">
        <v>0</v>
      </c>
      <c r="Q254" s="1">
        <v>0</v>
      </c>
      <c r="R254" s="1">
        <v>5601.87471221534</v>
      </c>
      <c r="S254" s="1">
        <v>82654.959492572103</v>
      </c>
      <c r="T254" s="59">
        <f>IF(E254="East", IF(C254="Central",('Connecting shares (%)'!$F$3/100*F254+'Connecting shares (%)'!$G$3/100*H254+'Connecting shares (%)'!$H$3/100*J254)/1000000,0),0)</f>
        <v>0</v>
      </c>
      <c r="U254" s="59">
        <f>IF(E254="East", IF(C254="Central",D254*'Connecting shares (%)'!$M$16*(F254+H254+J254)/(F254+H254+J254+L254+N254+P254),0),0)</f>
        <v>0</v>
      </c>
      <c r="V254" s="59">
        <f>IF(E254="East", IF(C254="Decentral",('Connecting shares (%)'!$F$7/100*F254+'Connecting shares (%)'!$G$7/100*H254+'Connecting shares (%)'!$H$7/100*J254)/1000000,0),0)</f>
        <v>0</v>
      </c>
      <c r="W254" s="61">
        <f>IF(E254="East", IF(C254="Decentral",D254*'Connecting shares (%)'!$M$16*(F254+H254+J254)/(F254+H254+J254+L254+N254+P254),0),0)</f>
        <v>0</v>
      </c>
      <c r="X254" s="59">
        <f>IF(E254="East", IF(C254="Central",('Connecting shares (%)'!$F$5/100*L254+'Connecting shares (%)'!$G$5/100*N254+'Connecting shares (%)'!$H$5/100*P254)/1000000,0),0)</f>
        <v>0</v>
      </c>
      <c r="Y254" s="61">
        <f>IF(E254="East", IF(C254="Central",D254*'Connecting shares (%)'!$M$16*(L254+N254+P254)/(F254+H254+J254+L254+N254+P254),0),0)</f>
        <v>0</v>
      </c>
      <c r="Z254" s="1">
        <f>IF(E254="East", IF(C254="Decentral",('Connecting shares (%)'!$F$9/100*L254+'Connecting shares (%)'!$G$9/100*N254+'Connecting shares (%)'!$H$9/100*P254)/1000000,0),0)</f>
        <v>0</v>
      </c>
      <c r="AA254" s="61">
        <f>IF(E254="East", IF(C254="Decentral",D254*'Connecting shares (%)'!$M$16*(L254+N254+P254)/(F254+H254+J254+L254+N254+P254),0),0)</f>
        <v>0</v>
      </c>
      <c r="AB254" s="59">
        <f>IF(E254="West", IF(C254="Central",('Connecting shares (%)'!$F$11/100*F254+'Connecting shares (%)'!$G$11/100*H254+'Connecting shares (%)'!$H$11/100*J254)/1000000,0),0)</f>
        <v>0</v>
      </c>
      <c r="AC254" s="62">
        <f>IF(E254="west", IF(C254="Central",D254*'Connecting shares (%)'!$M$16*(F254+H254+J254)/(F254+H254+J254+L254+N254+P254),0),0)</f>
        <v>0</v>
      </c>
      <c r="AD254" s="59">
        <f>IF(E254="West", IF(C254="Decentral",('Connecting shares (%)'!$F$15/100*F254+'Connecting shares (%)'!$G$15/100*H254+'Connecting shares (%)'!$H$15/100*J254)/1000000,0),0)</f>
        <v>0.14449334999999999</v>
      </c>
      <c r="AE254" s="61">
        <f>IF(E254="west", IF(C254="Decentral",D254*'Connecting shares (%)'!$M$16*(F254+H254+J254)/(F254+H254+J254+L254+N254+P254),0),0)</f>
        <v>1.65309918985144</v>
      </c>
      <c r="AF254" s="59">
        <f>IF(E254="West", IF(C254="Central",('Connecting shares (%)'!$F$13/100*L254+'Connecting shares (%)'!$G$13/100*N254+'Connecting shares (%)'!$H$13/100*P254)/1000000,0),0)</f>
        <v>0</v>
      </c>
      <c r="AG254" s="61">
        <f>IF(E254="west", IF(C254="Central",D254*'Connecting shares (%)'!$M$16*(L254+N254+P254)/(F254+H254+J254+L254+N254+P254),0),0)</f>
        <v>0</v>
      </c>
      <c r="AH254" s="1">
        <f>IF(E254="West", IF(C254="Decentral",('Connecting shares (%)'!$F$17/100*L254+'Connecting shares (%)'!$G$17/100*N254+'Connecting shares (%)'!$H$17/100*P254)/1000000,0),0)</f>
        <v>0</v>
      </c>
      <c r="AI254" s="61">
        <f>IF(E254="west", IF(C254="Decentral",D254*'Connecting shares (%)'!$M$16*(L254+N254+P254)/(F254+H254+J254+L254+N254+P254),0),0)</f>
        <v>0</v>
      </c>
      <c r="AK254" s="1">
        <f t="shared" si="24"/>
        <v>0</v>
      </c>
      <c r="AL254" s="1">
        <f t="shared" si="25"/>
        <v>0</v>
      </c>
      <c r="AM254" s="1">
        <f t="shared" si="26"/>
        <v>0</v>
      </c>
      <c r="AN254" s="1">
        <f t="shared" si="27"/>
        <v>0</v>
      </c>
      <c r="AO254" s="1">
        <f t="shared" si="28"/>
        <v>0</v>
      </c>
      <c r="AP254" s="1">
        <f t="shared" si="29"/>
        <v>0</v>
      </c>
      <c r="AQ254" s="1">
        <f t="shared" si="30"/>
        <v>0.14449334999999999</v>
      </c>
      <c r="AR254" s="1">
        <f t="shared" si="31"/>
        <v>1.65309918985144</v>
      </c>
    </row>
    <row r="255" spans="1:44">
      <c r="A255" s="1">
        <v>254</v>
      </c>
      <c r="B255" s="1" t="s">
        <v>447</v>
      </c>
      <c r="C255" s="1" t="s">
        <v>19</v>
      </c>
      <c r="D255" s="1">
        <v>0.532244017163639</v>
      </c>
      <c r="E255" s="1" t="s">
        <v>21</v>
      </c>
      <c r="F255" s="1">
        <v>342070.62</v>
      </c>
      <c r="G255" s="1">
        <v>21</v>
      </c>
      <c r="H255" s="1">
        <v>0</v>
      </c>
      <c r="I255" s="1">
        <v>0</v>
      </c>
      <c r="J255" s="1">
        <v>0</v>
      </c>
      <c r="K255" s="1">
        <v>0</v>
      </c>
      <c r="L255" s="1">
        <v>27969.02</v>
      </c>
      <c r="M255" s="1">
        <v>1</v>
      </c>
      <c r="N255" s="1">
        <v>0</v>
      </c>
      <c r="O255" s="1">
        <v>0</v>
      </c>
      <c r="P255" s="1">
        <v>0</v>
      </c>
      <c r="Q255" s="1">
        <v>0</v>
      </c>
      <c r="R255" s="1">
        <v>13266.978970444599</v>
      </c>
      <c r="S255" s="1">
        <v>532244.01716363896</v>
      </c>
      <c r="T255" s="59">
        <f>IF(E255="East", IF(C255="Central",('Connecting shares (%)'!$F$3/100*F255+'Connecting shares (%)'!$G$3/100*H255+'Connecting shares (%)'!$H$3/100*J255)/1000000,0),0)</f>
        <v>0</v>
      </c>
      <c r="U255" s="59">
        <f>IF(E255="East", IF(C255="Central",D255*'Connecting shares (%)'!$M$16*(F255+H255+J255)/(F255+H255+J255+L255+N255+P255),0),0)</f>
        <v>0</v>
      </c>
      <c r="V255" s="59">
        <f>IF(E255="East", IF(C255="Decentral",('Connecting shares (%)'!$F$7/100*F255+'Connecting shares (%)'!$G$7/100*H255+'Connecting shares (%)'!$H$7/100*J255)/1000000,0),0)</f>
        <v>0</v>
      </c>
      <c r="W255" s="61">
        <f>IF(E255="East", IF(C255="Decentral",D255*'Connecting shares (%)'!$M$16*(F255+H255+J255)/(F255+H255+J255+L255+N255+P255),0),0)</f>
        <v>0</v>
      </c>
      <c r="X255" s="59">
        <f>IF(E255="East", IF(C255="Central",('Connecting shares (%)'!$F$5/100*L255+'Connecting shares (%)'!$G$5/100*N255+'Connecting shares (%)'!$H$5/100*P255)/1000000,0),0)</f>
        <v>0</v>
      </c>
      <c r="Y255" s="61">
        <f>IF(E255="East", IF(C255="Central",D255*'Connecting shares (%)'!$M$16*(L255+N255+P255)/(F255+H255+J255+L255+N255+P255),0),0)</f>
        <v>0</v>
      </c>
      <c r="Z255" s="1">
        <f>IF(E255="East", IF(C255="Decentral",('Connecting shares (%)'!$F$9/100*L255+'Connecting shares (%)'!$G$9/100*N255+'Connecting shares (%)'!$H$9/100*P255)/1000000,0),0)</f>
        <v>0</v>
      </c>
      <c r="AA255" s="61">
        <f>IF(E255="East", IF(C255="Decentral",D255*'Connecting shares (%)'!$M$16*(L255+N255+P255)/(F255+H255+J255+L255+N255+P255),0),0)</f>
        <v>0</v>
      </c>
      <c r="AB255" s="59">
        <f>IF(E255="West", IF(C255="Central",('Connecting shares (%)'!$F$11/100*F255+'Connecting shares (%)'!$G$11/100*H255+'Connecting shares (%)'!$H$11/100*J255)/1000000,0),0)</f>
        <v>0</v>
      </c>
      <c r="AC255" s="62">
        <f>IF(E255="west", IF(C255="Central",D255*'Connecting shares (%)'!$M$16*(F255+H255+J255)/(F255+H255+J255+L255+N255+P255),0),0)</f>
        <v>0</v>
      </c>
      <c r="AD255" s="59">
        <f>IF(E255="West", IF(C255="Decentral",('Connecting shares (%)'!$F$15/100*F255+'Connecting shares (%)'!$G$15/100*H255+'Connecting shares (%)'!$H$15/100*J255)/1000000,0),0)</f>
        <v>0.34207061999999999</v>
      </c>
      <c r="AE255" s="61">
        <f>IF(E255="west", IF(C255="Decentral",D255*'Connecting shares (%)'!$M$16*(F255+H255+J255)/(F255+H255+J255+L255+N255+P255),0),0)</f>
        <v>9.8402993226594102</v>
      </c>
      <c r="AF255" s="59">
        <f>IF(E255="West", IF(C255="Central",('Connecting shares (%)'!$F$13/100*L255+'Connecting shares (%)'!$G$13/100*N255+'Connecting shares (%)'!$H$13/100*P255)/1000000,0),0)</f>
        <v>0</v>
      </c>
      <c r="AG255" s="61">
        <f>IF(E255="west", IF(C255="Central",D255*'Connecting shares (%)'!$M$16*(L255+N255+P255)/(F255+H255+J255+L255+N255+P255),0),0)</f>
        <v>0</v>
      </c>
      <c r="AH255" s="1">
        <f>IF(E255="West", IF(C255="Decentral",('Connecting shares (%)'!$F$17/100*L255+'Connecting shares (%)'!$G$17/100*N255+'Connecting shares (%)'!$H$17/100*P255)/1000000,0),0)</f>
        <v>2.7969020000000001E-2</v>
      </c>
      <c r="AI255" s="61">
        <f>IF(E255="west", IF(C255="Decentral",D255*'Connecting shares (%)'!$M$16*(L255+N255+P255)/(F255+H255+J255+L255+N255+P255),0),0)</f>
        <v>0.80458102061336778</v>
      </c>
      <c r="AK255" s="1">
        <f t="shared" si="24"/>
        <v>0</v>
      </c>
      <c r="AL255" s="1">
        <f t="shared" si="25"/>
        <v>0</v>
      </c>
      <c r="AM255" s="1">
        <f t="shared" si="26"/>
        <v>0</v>
      </c>
      <c r="AN255" s="1">
        <f t="shared" si="27"/>
        <v>0</v>
      </c>
      <c r="AO255" s="1">
        <f t="shared" si="28"/>
        <v>0</v>
      </c>
      <c r="AP255" s="1">
        <f t="shared" si="29"/>
        <v>0</v>
      </c>
      <c r="AQ255" s="1">
        <f t="shared" si="30"/>
        <v>0.37003964</v>
      </c>
      <c r="AR255" s="1">
        <f t="shared" si="31"/>
        <v>10.644880343272778</v>
      </c>
    </row>
    <row r="256" spans="1:44">
      <c r="A256" s="1">
        <v>255</v>
      </c>
      <c r="B256" s="1" t="s">
        <v>158</v>
      </c>
      <c r="C256" s="1" t="s">
        <v>20</v>
      </c>
      <c r="D256" s="1">
        <v>0.2987553845757</v>
      </c>
      <c r="E256" s="1" t="s">
        <v>22</v>
      </c>
      <c r="F256" s="1">
        <v>373353.929999999</v>
      </c>
      <c r="G256" s="1">
        <v>22</v>
      </c>
      <c r="H256" s="1">
        <v>0</v>
      </c>
      <c r="I256" s="1">
        <v>0</v>
      </c>
      <c r="J256" s="1">
        <v>0</v>
      </c>
      <c r="K256" s="1">
        <v>0</v>
      </c>
      <c r="L256" s="1">
        <v>17074.63</v>
      </c>
      <c r="M256" s="1">
        <v>1</v>
      </c>
      <c r="N256" s="1">
        <v>0</v>
      </c>
      <c r="O256" s="1">
        <v>0</v>
      </c>
      <c r="P256" s="1">
        <v>0</v>
      </c>
      <c r="Q256" s="1">
        <v>0</v>
      </c>
      <c r="R256" s="1">
        <v>10511.372275256101</v>
      </c>
      <c r="S256" s="1">
        <v>298755.38457569998</v>
      </c>
      <c r="T256" s="59">
        <f>IF(E256="East", IF(C256="Central",('Connecting shares (%)'!$F$3/100*F256+'Connecting shares (%)'!$G$3/100*H256+'Connecting shares (%)'!$H$3/100*J256)/1000000,0),0)</f>
        <v>0.373353929999999</v>
      </c>
      <c r="U256" s="59">
        <f>IF(E256="East", IF(C256="Central",D256*'Connecting shares (%)'!$M$16*(F256+H256+J256)/(F256+H256+J256+L256+N256+P256),0),0)</f>
        <v>5.7137980346519202</v>
      </c>
      <c r="V256" s="59">
        <f>IF(E256="East", IF(C256="Decentral",('Connecting shares (%)'!$F$7/100*F256+'Connecting shares (%)'!$G$7/100*H256+'Connecting shares (%)'!$H$7/100*J256)/1000000,0),0)</f>
        <v>0</v>
      </c>
      <c r="W256" s="61">
        <f>IF(E256="East", IF(C256="Decentral",D256*'Connecting shares (%)'!$M$16*(F256+H256+J256)/(F256+H256+J256+L256+N256+P256),0),0)</f>
        <v>0</v>
      </c>
      <c r="X256" s="59">
        <f>IF(E256="East", IF(C256="Central",('Connecting shares (%)'!$F$5/100*L256+'Connecting shares (%)'!$G$5/100*N256+'Connecting shares (%)'!$H$5/100*P256)/1000000,0),0)</f>
        <v>1.707463E-2</v>
      </c>
      <c r="Y256" s="61">
        <f>IF(E256="East", IF(C256="Central",D256*'Connecting shares (%)'!$M$16*(L256+N256+P256)/(F256+H256+J256+L256+N256+P256),0),0)</f>
        <v>0.26130965686207985</v>
      </c>
      <c r="Z256" s="1">
        <f>IF(E256="East", IF(C256="Decentral",('Connecting shares (%)'!$F$9/100*L256+'Connecting shares (%)'!$G$9/100*N256+'Connecting shares (%)'!$H$9/100*P256)/1000000,0),0)</f>
        <v>0</v>
      </c>
      <c r="AA256" s="61">
        <f>IF(E256="East", IF(C256="Decentral",D256*'Connecting shares (%)'!$M$16*(L256+N256+P256)/(F256+H256+J256+L256+N256+P256),0),0)</f>
        <v>0</v>
      </c>
      <c r="AB256" s="59">
        <f>IF(E256="West", IF(C256="Central",('Connecting shares (%)'!$F$11/100*F256+'Connecting shares (%)'!$G$11/100*H256+'Connecting shares (%)'!$H$11/100*J256)/1000000,0),0)</f>
        <v>0</v>
      </c>
      <c r="AC256" s="62">
        <f>IF(E256="west", IF(C256="Central",D256*'Connecting shares (%)'!$M$16*(F256+H256+J256)/(F256+H256+J256+L256+N256+P256),0),0)</f>
        <v>0</v>
      </c>
      <c r="AD256" s="59">
        <f>IF(E256="West", IF(C256="Decentral",('Connecting shares (%)'!$F$15/100*F256+'Connecting shares (%)'!$G$15/100*H256+'Connecting shares (%)'!$H$15/100*J256)/1000000,0),0)</f>
        <v>0</v>
      </c>
      <c r="AE256" s="61">
        <f>IF(E256="west", IF(C256="Decentral",D256*'Connecting shares (%)'!$M$16*(F256+H256+J256)/(F256+H256+J256+L256+N256+P256),0),0)</f>
        <v>0</v>
      </c>
      <c r="AF256" s="59">
        <f>IF(E256="West", IF(C256="Central",('Connecting shares (%)'!$F$13/100*L256+'Connecting shares (%)'!$G$13/100*N256+'Connecting shares (%)'!$H$13/100*P256)/1000000,0),0)</f>
        <v>0</v>
      </c>
      <c r="AG256" s="61">
        <f>IF(E256="west", IF(C256="Central",D256*'Connecting shares (%)'!$M$16*(L256+N256+P256)/(F256+H256+J256+L256+N256+P256),0),0)</f>
        <v>0</v>
      </c>
      <c r="AH256" s="1">
        <f>IF(E256="West", IF(C256="Decentral",('Connecting shares (%)'!$F$17/100*L256+'Connecting shares (%)'!$G$17/100*N256+'Connecting shares (%)'!$H$17/100*P256)/1000000,0),0)</f>
        <v>0</v>
      </c>
      <c r="AI256" s="61">
        <f>IF(E256="west", IF(C256="Decentral",D256*'Connecting shares (%)'!$M$16*(L256+N256+P256)/(F256+H256+J256+L256+N256+P256),0),0)</f>
        <v>0</v>
      </c>
      <c r="AK256" s="1">
        <f t="shared" si="24"/>
        <v>0.39042855999999898</v>
      </c>
      <c r="AL256" s="1">
        <f t="shared" si="25"/>
        <v>5.9751076915140002</v>
      </c>
      <c r="AM256" s="1">
        <f t="shared" si="26"/>
        <v>0</v>
      </c>
      <c r="AN256" s="1">
        <f t="shared" si="27"/>
        <v>0</v>
      </c>
      <c r="AO256" s="1">
        <f t="shared" si="28"/>
        <v>0</v>
      </c>
      <c r="AP256" s="1">
        <f t="shared" si="29"/>
        <v>0</v>
      </c>
      <c r="AQ256" s="1">
        <f t="shared" si="30"/>
        <v>0</v>
      </c>
      <c r="AR256" s="1">
        <f t="shared" si="31"/>
        <v>0</v>
      </c>
    </row>
    <row r="257" spans="1:44">
      <c r="A257" s="1">
        <v>256</v>
      </c>
      <c r="B257" s="1" t="s">
        <v>882</v>
      </c>
      <c r="C257" s="1" t="s">
        <v>20</v>
      </c>
      <c r="D257" s="1">
        <v>4.1352435164078001E-2</v>
      </c>
      <c r="E257" s="1" t="s">
        <v>21</v>
      </c>
      <c r="F257" s="1">
        <v>59848.989999999903</v>
      </c>
      <c r="G257" s="1">
        <v>2</v>
      </c>
      <c r="H257" s="1">
        <v>0</v>
      </c>
      <c r="I257" s="1">
        <v>0</v>
      </c>
      <c r="J257" s="1">
        <v>0</v>
      </c>
      <c r="K257" s="1">
        <v>0</v>
      </c>
      <c r="L257" s="1">
        <v>0</v>
      </c>
      <c r="M257" s="1">
        <v>0</v>
      </c>
      <c r="N257" s="1">
        <v>0</v>
      </c>
      <c r="O257" s="1">
        <v>0</v>
      </c>
      <c r="P257" s="1">
        <v>0</v>
      </c>
      <c r="Q257" s="1">
        <v>0</v>
      </c>
      <c r="R257" s="1">
        <v>4105.5802387802496</v>
      </c>
      <c r="S257" s="1">
        <v>41352.435164077797</v>
      </c>
      <c r="T257" s="59">
        <f>IF(E257="East", IF(C257="Central",('Connecting shares (%)'!$F$3/100*F257+'Connecting shares (%)'!$G$3/100*H257+'Connecting shares (%)'!$H$3/100*J257)/1000000,0),0)</f>
        <v>0</v>
      </c>
      <c r="U257" s="59">
        <f>IF(E257="East", IF(C257="Central",D257*'Connecting shares (%)'!$M$16*(F257+H257+J257)/(F257+H257+J257+L257+N257+P257),0),0)</f>
        <v>0</v>
      </c>
      <c r="V257" s="59">
        <f>IF(E257="East", IF(C257="Decentral",('Connecting shares (%)'!$F$7/100*F257+'Connecting shares (%)'!$G$7/100*H257+'Connecting shares (%)'!$H$7/100*J257)/1000000,0),0)</f>
        <v>0</v>
      </c>
      <c r="W257" s="61">
        <f>IF(E257="East", IF(C257="Decentral",D257*'Connecting shares (%)'!$M$16*(F257+H257+J257)/(F257+H257+J257+L257+N257+P257),0),0)</f>
        <v>0</v>
      </c>
      <c r="X257" s="59">
        <f>IF(E257="East", IF(C257="Central",('Connecting shares (%)'!$F$5/100*L257+'Connecting shares (%)'!$G$5/100*N257+'Connecting shares (%)'!$H$5/100*P257)/1000000,0),0)</f>
        <v>0</v>
      </c>
      <c r="Y257" s="61">
        <f>IF(E257="East", IF(C257="Central",D257*'Connecting shares (%)'!$M$16*(L257+N257+P257)/(F257+H257+J257+L257+N257+P257),0),0)</f>
        <v>0</v>
      </c>
      <c r="Z257" s="1">
        <f>IF(E257="East", IF(C257="Decentral",('Connecting shares (%)'!$F$9/100*L257+'Connecting shares (%)'!$G$9/100*N257+'Connecting shares (%)'!$H$9/100*P257)/1000000,0),0)</f>
        <v>0</v>
      </c>
      <c r="AA257" s="61">
        <f>IF(E257="East", IF(C257="Decentral",D257*'Connecting shares (%)'!$M$16*(L257+N257+P257)/(F257+H257+J257+L257+N257+P257),0),0)</f>
        <v>0</v>
      </c>
      <c r="AB257" s="59">
        <f>IF(E257="West", IF(C257="Central",('Connecting shares (%)'!$F$11/100*F257+'Connecting shares (%)'!$G$11/100*H257+'Connecting shares (%)'!$H$11/100*J257)/1000000,0),0)</f>
        <v>5.9848989999999901E-2</v>
      </c>
      <c r="AC257" s="62">
        <f>IF(E257="west", IF(C257="Central",D257*'Connecting shares (%)'!$M$16*(F257+H257+J257)/(F257+H257+J257+L257+N257+P257),0),0)</f>
        <v>0.82704870328155999</v>
      </c>
      <c r="AD257" s="59">
        <f>IF(E257="West", IF(C257="Decentral",('Connecting shares (%)'!$F$15/100*F257+'Connecting shares (%)'!$G$15/100*H257+'Connecting shares (%)'!$H$15/100*J257)/1000000,0),0)</f>
        <v>0</v>
      </c>
      <c r="AE257" s="61">
        <f>IF(E257="west", IF(C257="Decentral",D257*'Connecting shares (%)'!$M$16*(F257+H257+J257)/(F257+H257+J257+L257+N257+P257),0),0)</f>
        <v>0</v>
      </c>
      <c r="AF257" s="59">
        <f>IF(E257="West", IF(C257="Central",('Connecting shares (%)'!$F$13/100*L257+'Connecting shares (%)'!$G$13/100*N257+'Connecting shares (%)'!$H$13/100*P257)/1000000,0),0)</f>
        <v>0</v>
      </c>
      <c r="AG257" s="61">
        <f>IF(E257="west", IF(C257="Central",D257*'Connecting shares (%)'!$M$16*(L257+N257+P257)/(F257+H257+J257+L257+N257+P257),0),0)</f>
        <v>0</v>
      </c>
      <c r="AH257" s="1">
        <f>IF(E257="West", IF(C257="Decentral",('Connecting shares (%)'!$F$17/100*L257+'Connecting shares (%)'!$G$17/100*N257+'Connecting shares (%)'!$H$17/100*P257)/1000000,0),0)</f>
        <v>0</v>
      </c>
      <c r="AI257" s="61">
        <f>IF(E257="west", IF(C257="Decentral",D257*'Connecting shares (%)'!$M$16*(L257+N257+P257)/(F257+H257+J257+L257+N257+P257),0),0)</f>
        <v>0</v>
      </c>
      <c r="AK257" s="1">
        <f t="shared" si="24"/>
        <v>0</v>
      </c>
      <c r="AL257" s="1">
        <f t="shared" si="25"/>
        <v>0</v>
      </c>
      <c r="AM257" s="1">
        <f t="shared" si="26"/>
        <v>0</v>
      </c>
      <c r="AN257" s="1">
        <f t="shared" si="27"/>
        <v>0</v>
      </c>
      <c r="AO257" s="1">
        <f t="shared" si="28"/>
        <v>5.9848989999999901E-2</v>
      </c>
      <c r="AP257" s="1">
        <f t="shared" si="29"/>
        <v>0.82704870328155999</v>
      </c>
      <c r="AQ257" s="1">
        <f t="shared" si="30"/>
        <v>0</v>
      </c>
      <c r="AR257" s="1">
        <f t="shared" si="31"/>
        <v>0</v>
      </c>
    </row>
    <row r="258" spans="1:44">
      <c r="A258" s="1">
        <v>257</v>
      </c>
      <c r="B258" s="1" t="s">
        <v>107</v>
      </c>
      <c r="C258" s="1" t="s">
        <v>19</v>
      </c>
      <c r="D258" s="1">
        <v>0.37923268264504201</v>
      </c>
      <c r="E258" s="1" t="s">
        <v>22</v>
      </c>
      <c r="F258" s="1">
        <v>2066122.88</v>
      </c>
      <c r="G258" s="1">
        <v>130</v>
      </c>
      <c r="H258" s="1">
        <v>52387.44</v>
      </c>
      <c r="I258" s="1">
        <v>1</v>
      </c>
      <c r="J258" s="1">
        <v>0</v>
      </c>
      <c r="K258" s="1">
        <v>0</v>
      </c>
      <c r="L258" s="1">
        <v>204049.17</v>
      </c>
      <c r="M258" s="1">
        <v>23</v>
      </c>
      <c r="N258" s="1">
        <v>0</v>
      </c>
      <c r="O258" s="1">
        <v>0</v>
      </c>
      <c r="P258" s="1">
        <v>0</v>
      </c>
      <c r="Q258" s="1">
        <v>0</v>
      </c>
      <c r="R258" s="1">
        <v>11029.0280459981</v>
      </c>
      <c r="S258" s="1">
        <v>379232.68264504202</v>
      </c>
      <c r="T258" s="59">
        <f>IF(E258="East", IF(C258="Central",('Connecting shares (%)'!$F$3/100*F258+'Connecting shares (%)'!$G$3/100*H258+'Connecting shares (%)'!$H$3/100*J258)/1000000,0),0)</f>
        <v>0</v>
      </c>
      <c r="U258" s="59">
        <f>IF(E258="East", IF(C258="Central",D258*'Connecting shares (%)'!$M$16*(F258+H258+J258)/(F258+H258+J258+L258+N258+P258),0),0)</f>
        <v>0</v>
      </c>
      <c r="V258" s="59">
        <f>IF(E258="East", IF(C258="Decentral",('Connecting shares (%)'!$F$7/100*F258+'Connecting shares (%)'!$G$7/100*H258+'Connecting shares (%)'!$H$7/100*J258)/1000000,0),0)</f>
        <v>2.1185103199999999</v>
      </c>
      <c r="W258" s="61">
        <f>IF(E258="East", IF(C258="Decentral",D258*'Connecting shares (%)'!$M$16*(F258+H258+J258)/(F258+H258+J258+L258+N258+P258),0),0)</f>
        <v>6.9183016006604543</v>
      </c>
      <c r="X258" s="59">
        <f>IF(E258="East", IF(C258="Central",('Connecting shares (%)'!$F$5/100*L258+'Connecting shares (%)'!$G$5/100*N258+'Connecting shares (%)'!$H$5/100*P258)/1000000,0),0)</f>
        <v>0</v>
      </c>
      <c r="Y258" s="61">
        <f>IF(E258="East", IF(C258="Central",D258*'Connecting shares (%)'!$M$16*(L258+N258+P258)/(F258+H258+J258+L258+N258+P258),0),0)</f>
        <v>0</v>
      </c>
      <c r="Z258" s="1">
        <f>IF(E258="East", IF(C258="Decentral",('Connecting shares (%)'!$F$9/100*L258+'Connecting shares (%)'!$G$9/100*N258+'Connecting shares (%)'!$H$9/100*P258)/1000000,0),0)</f>
        <v>0.20404917</v>
      </c>
      <c r="AA258" s="61">
        <f>IF(E258="East", IF(C258="Decentral",D258*'Connecting shares (%)'!$M$16*(L258+N258+P258)/(F258+H258+J258+L258+N258+P258),0),0)</f>
        <v>0.66635205224038618</v>
      </c>
      <c r="AB258" s="59">
        <f>IF(E258="West", IF(C258="Central",('Connecting shares (%)'!$F$11/100*F258+'Connecting shares (%)'!$G$11/100*H258+'Connecting shares (%)'!$H$11/100*J258)/1000000,0),0)</f>
        <v>0</v>
      </c>
      <c r="AC258" s="62">
        <f>IF(E258="west", IF(C258="Central",D258*'Connecting shares (%)'!$M$16*(F258+H258+J258)/(F258+H258+J258+L258+N258+P258),0),0)</f>
        <v>0</v>
      </c>
      <c r="AD258" s="59">
        <f>IF(E258="West", IF(C258="Decentral",('Connecting shares (%)'!$F$15/100*F258+'Connecting shares (%)'!$G$15/100*H258+'Connecting shares (%)'!$H$15/100*J258)/1000000,0),0)</f>
        <v>0</v>
      </c>
      <c r="AE258" s="61">
        <f>IF(E258="west", IF(C258="Decentral",D258*'Connecting shares (%)'!$M$16*(F258+H258+J258)/(F258+H258+J258+L258+N258+P258),0),0)</f>
        <v>0</v>
      </c>
      <c r="AF258" s="59">
        <f>IF(E258="West", IF(C258="Central",('Connecting shares (%)'!$F$13/100*L258+'Connecting shares (%)'!$G$13/100*N258+'Connecting shares (%)'!$H$13/100*P258)/1000000,0),0)</f>
        <v>0</v>
      </c>
      <c r="AG258" s="61">
        <f>IF(E258="west", IF(C258="Central",D258*'Connecting shares (%)'!$M$16*(L258+N258+P258)/(F258+H258+J258+L258+N258+P258),0),0)</f>
        <v>0</v>
      </c>
      <c r="AH258" s="1">
        <f>IF(E258="West", IF(C258="Decentral",('Connecting shares (%)'!$F$17/100*L258+'Connecting shares (%)'!$G$17/100*N258+'Connecting shares (%)'!$H$17/100*P258)/1000000,0),0)</f>
        <v>0</v>
      </c>
      <c r="AI258" s="61">
        <f>IF(E258="west", IF(C258="Decentral",D258*'Connecting shares (%)'!$M$16*(L258+N258+P258)/(F258+H258+J258+L258+N258+P258),0),0)</f>
        <v>0</v>
      </c>
      <c r="AK258" s="1">
        <f t="shared" ref="AK258:AK321" si="32">T258+X258</f>
        <v>0</v>
      </c>
      <c r="AL258" s="1">
        <f t="shared" ref="AL258:AL321" si="33">U258+Y258</f>
        <v>0</v>
      </c>
      <c r="AM258" s="1">
        <f t="shared" ref="AM258:AM321" si="34">V258+Z258</f>
        <v>2.3225594899999997</v>
      </c>
      <c r="AN258" s="1">
        <f t="shared" ref="AN258:AN321" si="35">W258+AA258</f>
        <v>7.5846536529008404</v>
      </c>
      <c r="AO258" s="1">
        <f t="shared" ref="AO258:AO321" si="36">AF258+AB258</f>
        <v>0</v>
      </c>
      <c r="AP258" s="1">
        <f t="shared" ref="AP258:AP321" si="37">AG258+AC258</f>
        <v>0</v>
      </c>
      <c r="AQ258" s="1">
        <f t="shared" ref="AQ258:AQ321" si="38">AH258+AD258</f>
        <v>0</v>
      </c>
      <c r="AR258" s="1">
        <f t="shared" ref="AR258:AR321" si="39">AI258+AE258</f>
        <v>0</v>
      </c>
    </row>
    <row r="259" spans="1:44">
      <c r="A259" s="1">
        <v>258</v>
      </c>
      <c r="B259" s="1" t="s">
        <v>437</v>
      </c>
      <c r="C259" s="1" t="s">
        <v>19</v>
      </c>
      <c r="D259" s="1">
        <v>0.72178156212489197</v>
      </c>
      <c r="E259" s="1" t="s">
        <v>21</v>
      </c>
      <c r="F259" s="1">
        <v>269885.84999999998</v>
      </c>
      <c r="G259" s="1">
        <v>23</v>
      </c>
      <c r="H259" s="1">
        <v>0</v>
      </c>
      <c r="I259" s="1">
        <v>0</v>
      </c>
      <c r="J259" s="1">
        <v>0</v>
      </c>
      <c r="K259" s="1">
        <v>0</v>
      </c>
      <c r="L259" s="1">
        <v>0</v>
      </c>
      <c r="M259" s="1">
        <v>0</v>
      </c>
      <c r="N259" s="1">
        <v>0</v>
      </c>
      <c r="O259" s="1">
        <v>0</v>
      </c>
      <c r="P259" s="1">
        <v>0</v>
      </c>
      <c r="Q259" s="1">
        <v>0</v>
      </c>
      <c r="R259" s="1">
        <v>13646.972524156099</v>
      </c>
      <c r="S259" s="1">
        <v>721781.56212489097</v>
      </c>
      <c r="T259" s="59">
        <f>IF(E259="East", IF(C259="Central",('Connecting shares (%)'!$F$3/100*F259+'Connecting shares (%)'!$G$3/100*H259+'Connecting shares (%)'!$H$3/100*J259)/1000000,0),0)</f>
        <v>0</v>
      </c>
      <c r="U259" s="59">
        <f>IF(E259="East", IF(C259="Central",D259*'Connecting shares (%)'!$M$16*(F259+H259+J259)/(F259+H259+J259+L259+N259+P259),0),0)</f>
        <v>0</v>
      </c>
      <c r="V259" s="59">
        <f>IF(E259="East", IF(C259="Decentral",('Connecting shares (%)'!$F$7/100*F259+'Connecting shares (%)'!$G$7/100*H259+'Connecting shares (%)'!$H$7/100*J259)/1000000,0),0)</f>
        <v>0</v>
      </c>
      <c r="W259" s="61">
        <f>IF(E259="East", IF(C259="Decentral",D259*'Connecting shares (%)'!$M$16*(F259+H259+J259)/(F259+H259+J259+L259+N259+P259),0),0)</f>
        <v>0</v>
      </c>
      <c r="X259" s="59">
        <f>IF(E259="East", IF(C259="Central",('Connecting shares (%)'!$F$5/100*L259+'Connecting shares (%)'!$G$5/100*N259+'Connecting shares (%)'!$H$5/100*P259)/1000000,0),0)</f>
        <v>0</v>
      </c>
      <c r="Y259" s="61">
        <f>IF(E259="East", IF(C259="Central",D259*'Connecting shares (%)'!$M$16*(L259+N259+P259)/(F259+H259+J259+L259+N259+P259),0),0)</f>
        <v>0</v>
      </c>
      <c r="Z259" s="1">
        <f>IF(E259="East", IF(C259="Decentral",('Connecting shares (%)'!$F$9/100*L259+'Connecting shares (%)'!$G$9/100*N259+'Connecting shares (%)'!$H$9/100*P259)/1000000,0),0)</f>
        <v>0</v>
      </c>
      <c r="AA259" s="61">
        <f>IF(E259="East", IF(C259="Decentral",D259*'Connecting shares (%)'!$M$16*(L259+N259+P259)/(F259+H259+J259+L259+N259+P259),0),0)</f>
        <v>0</v>
      </c>
      <c r="AB259" s="59">
        <f>IF(E259="West", IF(C259="Central",('Connecting shares (%)'!$F$11/100*F259+'Connecting shares (%)'!$G$11/100*H259+'Connecting shares (%)'!$H$11/100*J259)/1000000,0),0)</f>
        <v>0</v>
      </c>
      <c r="AC259" s="62">
        <f>IF(E259="west", IF(C259="Central",D259*'Connecting shares (%)'!$M$16*(F259+H259+J259)/(F259+H259+J259+L259+N259+P259),0),0)</f>
        <v>0</v>
      </c>
      <c r="AD259" s="59">
        <f>IF(E259="West", IF(C259="Decentral",('Connecting shares (%)'!$F$15/100*F259+'Connecting shares (%)'!$G$15/100*H259+'Connecting shares (%)'!$H$15/100*J259)/1000000,0),0)</f>
        <v>0.26988584999999998</v>
      </c>
      <c r="AE259" s="61">
        <f>IF(E259="west", IF(C259="Decentral",D259*'Connecting shares (%)'!$M$16*(F259+H259+J259)/(F259+H259+J259+L259+N259+P259),0),0)</f>
        <v>14.435631242497839</v>
      </c>
      <c r="AF259" s="59">
        <f>IF(E259="West", IF(C259="Central",('Connecting shares (%)'!$F$13/100*L259+'Connecting shares (%)'!$G$13/100*N259+'Connecting shares (%)'!$H$13/100*P259)/1000000,0),0)</f>
        <v>0</v>
      </c>
      <c r="AG259" s="61">
        <f>IF(E259="west", IF(C259="Central",D259*'Connecting shares (%)'!$M$16*(L259+N259+P259)/(F259+H259+J259+L259+N259+P259),0),0)</f>
        <v>0</v>
      </c>
      <c r="AH259" s="1">
        <f>IF(E259="West", IF(C259="Decentral",('Connecting shares (%)'!$F$17/100*L259+'Connecting shares (%)'!$G$17/100*N259+'Connecting shares (%)'!$H$17/100*P259)/1000000,0),0)</f>
        <v>0</v>
      </c>
      <c r="AI259" s="61">
        <f>IF(E259="west", IF(C259="Decentral",D259*'Connecting shares (%)'!$M$16*(L259+N259+P259)/(F259+H259+J259+L259+N259+P259),0),0)</f>
        <v>0</v>
      </c>
      <c r="AK259" s="1">
        <f t="shared" si="32"/>
        <v>0</v>
      </c>
      <c r="AL259" s="1">
        <f t="shared" si="33"/>
        <v>0</v>
      </c>
      <c r="AM259" s="1">
        <f t="shared" si="34"/>
        <v>0</v>
      </c>
      <c r="AN259" s="1">
        <f t="shared" si="35"/>
        <v>0</v>
      </c>
      <c r="AO259" s="1">
        <f t="shared" si="36"/>
        <v>0</v>
      </c>
      <c r="AP259" s="1">
        <f t="shared" si="37"/>
        <v>0</v>
      </c>
      <c r="AQ259" s="1">
        <f t="shared" si="38"/>
        <v>0.26988584999999998</v>
      </c>
      <c r="AR259" s="1">
        <f t="shared" si="39"/>
        <v>14.435631242497839</v>
      </c>
    </row>
    <row r="260" spans="1:44">
      <c r="A260" s="1">
        <v>259</v>
      </c>
      <c r="B260" s="1" t="s">
        <v>378</v>
      </c>
      <c r="C260" s="1" t="s">
        <v>19</v>
      </c>
      <c r="D260" s="1">
        <v>0.34789601020647698</v>
      </c>
      <c r="E260" s="1" t="s">
        <v>21</v>
      </c>
      <c r="F260" s="1">
        <v>754392.21999999904</v>
      </c>
      <c r="G260" s="1">
        <v>46</v>
      </c>
      <c r="H260" s="1">
        <v>0</v>
      </c>
      <c r="I260" s="1">
        <v>0</v>
      </c>
      <c r="J260" s="1">
        <v>0</v>
      </c>
      <c r="K260" s="1">
        <v>0</v>
      </c>
      <c r="L260" s="1">
        <v>90696.429999999906</v>
      </c>
      <c r="M260" s="1">
        <v>17</v>
      </c>
      <c r="N260" s="1">
        <v>0</v>
      </c>
      <c r="O260" s="1">
        <v>0</v>
      </c>
      <c r="P260" s="1">
        <v>0</v>
      </c>
      <c r="Q260" s="1">
        <v>0</v>
      </c>
      <c r="R260" s="1">
        <v>13390.0226503658</v>
      </c>
      <c r="S260" s="1">
        <v>347896.01020647702</v>
      </c>
      <c r="T260" s="59">
        <f>IF(E260="East", IF(C260="Central",('Connecting shares (%)'!$F$3/100*F260+'Connecting shares (%)'!$G$3/100*H260+'Connecting shares (%)'!$H$3/100*J260)/1000000,0),0)</f>
        <v>0</v>
      </c>
      <c r="U260" s="59">
        <f>IF(E260="East", IF(C260="Central",D260*'Connecting shares (%)'!$M$16*(F260+H260+J260)/(F260+H260+J260+L260+N260+P260),0),0)</f>
        <v>0</v>
      </c>
      <c r="V260" s="59">
        <f>IF(E260="East", IF(C260="Decentral",('Connecting shares (%)'!$F$7/100*F260+'Connecting shares (%)'!$G$7/100*H260+'Connecting shares (%)'!$H$7/100*J260)/1000000,0),0)</f>
        <v>0</v>
      </c>
      <c r="W260" s="61">
        <f>IF(E260="East", IF(C260="Decentral",D260*'Connecting shares (%)'!$M$16*(F260+H260+J260)/(F260+H260+J260+L260+N260+P260),0),0)</f>
        <v>0</v>
      </c>
      <c r="X260" s="59">
        <f>IF(E260="East", IF(C260="Central",('Connecting shares (%)'!$F$5/100*L260+'Connecting shares (%)'!$G$5/100*N260+'Connecting shares (%)'!$H$5/100*P260)/1000000,0),0)</f>
        <v>0</v>
      </c>
      <c r="Y260" s="61">
        <f>IF(E260="East", IF(C260="Central",D260*'Connecting shares (%)'!$M$16*(L260+N260+P260)/(F260+H260+J260+L260+N260+P260),0),0)</f>
        <v>0</v>
      </c>
      <c r="Z260" s="1">
        <f>IF(E260="East", IF(C260="Decentral",('Connecting shares (%)'!$F$9/100*L260+'Connecting shares (%)'!$G$9/100*N260+'Connecting shares (%)'!$H$9/100*P260)/1000000,0),0)</f>
        <v>0</v>
      </c>
      <c r="AA260" s="61">
        <f>IF(E260="East", IF(C260="Decentral",D260*'Connecting shares (%)'!$M$16*(L260+N260+P260)/(F260+H260+J260+L260+N260+P260),0),0)</f>
        <v>0</v>
      </c>
      <c r="AB260" s="59">
        <f>IF(E260="West", IF(C260="Central",('Connecting shares (%)'!$F$11/100*F260+'Connecting shares (%)'!$G$11/100*H260+'Connecting shares (%)'!$H$11/100*J260)/1000000,0),0)</f>
        <v>0</v>
      </c>
      <c r="AC260" s="62">
        <f>IF(E260="west", IF(C260="Central",D260*'Connecting shares (%)'!$M$16*(F260+H260+J260)/(F260+H260+J260+L260+N260+P260),0),0)</f>
        <v>0</v>
      </c>
      <c r="AD260" s="59">
        <f>IF(E260="West", IF(C260="Decentral",('Connecting shares (%)'!$F$15/100*F260+'Connecting shares (%)'!$G$15/100*H260+'Connecting shares (%)'!$H$15/100*J260)/1000000,0),0)</f>
        <v>0.75439221999999906</v>
      </c>
      <c r="AE260" s="61">
        <f>IF(E260="west", IF(C260="Decentral",D260*'Connecting shares (%)'!$M$16*(F260+H260+J260)/(F260+H260+J260+L260+N260+P260),0),0)</f>
        <v>6.2111837253714572</v>
      </c>
      <c r="AF260" s="59">
        <f>IF(E260="West", IF(C260="Central",('Connecting shares (%)'!$F$13/100*L260+'Connecting shares (%)'!$G$13/100*N260+'Connecting shares (%)'!$H$13/100*P260)/1000000,0),0)</f>
        <v>0</v>
      </c>
      <c r="AG260" s="61">
        <f>IF(E260="west", IF(C260="Central",D260*'Connecting shares (%)'!$M$16*(L260+N260+P260)/(F260+H260+J260+L260+N260+P260),0),0)</f>
        <v>0</v>
      </c>
      <c r="AH260" s="1">
        <f>IF(E260="West", IF(C260="Decentral",('Connecting shares (%)'!$F$17/100*L260+'Connecting shares (%)'!$G$17/100*N260+'Connecting shares (%)'!$H$17/100*P260)/1000000,0),0)</f>
        <v>9.0696429999999911E-2</v>
      </c>
      <c r="AI260" s="61">
        <f>IF(E260="west", IF(C260="Decentral",D260*'Connecting shares (%)'!$M$16*(L260+N260+P260)/(F260+H260+J260+L260+N260+P260),0),0)</f>
        <v>0.74673647875808125</v>
      </c>
      <c r="AK260" s="1">
        <f t="shared" si="32"/>
        <v>0</v>
      </c>
      <c r="AL260" s="1">
        <f t="shared" si="33"/>
        <v>0</v>
      </c>
      <c r="AM260" s="1">
        <f t="shared" si="34"/>
        <v>0</v>
      </c>
      <c r="AN260" s="1">
        <f t="shared" si="35"/>
        <v>0</v>
      </c>
      <c r="AO260" s="1">
        <f t="shared" si="36"/>
        <v>0</v>
      </c>
      <c r="AP260" s="1">
        <f t="shared" si="37"/>
        <v>0</v>
      </c>
      <c r="AQ260" s="1">
        <f t="shared" si="38"/>
        <v>0.845088649999999</v>
      </c>
      <c r="AR260" s="1">
        <f t="shared" si="39"/>
        <v>6.9579202041295387</v>
      </c>
    </row>
    <row r="261" spans="1:44">
      <c r="A261" s="1">
        <v>260</v>
      </c>
      <c r="B261" s="1" t="s">
        <v>289</v>
      </c>
      <c r="C261" s="1" t="s">
        <v>19</v>
      </c>
      <c r="D261" s="1">
        <v>0.57472645907700604</v>
      </c>
      <c r="E261" s="1" t="s">
        <v>21</v>
      </c>
      <c r="F261" s="1">
        <v>345256.049999999</v>
      </c>
      <c r="G261" s="1">
        <v>14</v>
      </c>
      <c r="H261" s="1">
        <v>0</v>
      </c>
      <c r="I261" s="1">
        <v>0</v>
      </c>
      <c r="J261" s="1">
        <v>0</v>
      </c>
      <c r="K261" s="1">
        <v>0</v>
      </c>
      <c r="L261" s="1">
        <v>79730.219999999899</v>
      </c>
      <c r="M261" s="1">
        <v>45</v>
      </c>
      <c r="N261" s="1">
        <v>0</v>
      </c>
      <c r="O261" s="1">
        <v>0</v>
      </c>
      <c r="P261" s="1">
        <v>0</v>
      </c>
      <c r="Q261" s="1">
        <v>0</v>
      </c>
      <c r="R261" s="1">
        <v>14335.0988102765</v>
      </c>
      <c r="S261" s="1">
        <v>574726.45907700504</v>
      </c>
      <c r="T261" s="59">
        <f>IF(E261="East", IF(C261="Central",('Connecting shares (%)'!$F$3/100*F261+'Connecting shares (%)'!$G$3/100*H261+'Connecting shares (%)'!$H$3/100*J261)/1000000,0),0)</f>
        <v>0</v>
      </c>
      <c r="U261" s="59">
        <f>IF(E261="East", IF(C261="Central",D261*'Connecting shares (%)'!$M$16*(F261+H261+J261)/(F261+H261+J261+L261+N261+P261),0),0)</f>
        <v>0</v>
      </c>
      <c r="V261" s="59">
        <f>IF(E261="East", IF(C261="Decentral",('Connecting shares (%)'!$F$7/100*F261+'Connecting shares (%)'!$G$7/100*H261+'Connecting shares (%)'!$H$7/100*J261)/1000000,0),0)</f>
        <v>0</v>
      </c>
      <c r="W261" s="61">
        <f>IF(E261="East", IF(C261="Decentral",D261*'Connecting shares (%)'!$M$16*(F261+H261+J261)/(F261+H261+J261+L261+N261+P261),0),0)</f>
        <v>0</v>
      </c>
      <c r="X261" s="59">
        <f>IF(E261="East", IF(C261="Central",('Connecting shares (%)'!$F$5/100*L261+'Connecting shares (%)'!$G$5/100*N261+'Connecting shares (%)'!$H$5/100*P261)/1000000,0),0)</f>
        <v>0</v>
      </c>
      <c r="Y261" s="61">
        <f>IF(E261="East", IF(C261="Central",D261*'Connecting shares (%)'!$M$16*(L261+N261+P261)/(F261+H261+J261+L261+N261+P261),0),0)</f>
        <v>0</v>
      </c>
      <c r="Z261" s="1">
        <f>IF(E261="East", IF(C261="Decentral",('Connecting shares (%)'!$F$9/100*L261+'Connecting shares (%)'!$G$9/100*N261+'Connecting shares (%)'!$H$9/100*P261)/1000000,0),0)</f>
        <v>0</v>
      </c>
      <c r="AA261" s="61">
        <f>IF(E261="East", IF(C261="Decentral",D261*'Connecting shares (%)'!$M$16*(L261+N261+P261)/(F261+H261+J261+L261+N261+P261),0),0)</f>
        <v>0</v>
      </c>
      <c r="AB261" s="59">
        <f>IF(E261="West", IF(C261="Central",('Connecting shares (%)'!$F$11/100*F261+'Connecting shares (%)'!$G$11/100*H261+'Connecting shares (%)'!$H$11/100*J261)/1000000,0),0)</f>
        <v>0</v>
      </c>
      <c r="AC261" s="62">
        <f>IF(E261="west", IF(C261="Central",D261*'Connecting shares (%)'!$M$16*(F261+H261+J261)/(F261+H261+J261+L261+N261+P261),0),0)</f>
        <v>0</v>
      </c>
      <c r="AD261" s="59">
        <f>IF(E261="West", IF(C261="Decentral",('Connecting shares (%)'!$F$15/100*F261+'Connecting shares (%)'!$G$15/100*H261+'Connecting shares (%)'!$H$15/100*J261)/1000000,0),0)</f>
        <v>0.34525604999999898</v>
      </c>
      <c r="AE261" s="61">
        <f>IF(E261="west", IF(C261="Decentral",D261*'Connecting shares (%)'!$M$16*(F261+H261+J261)/(F261+H261+J261+L261+N261+P261),0),0)</f>
        <v>9.3380798909768856</v>
      </c>
      <c r="AF261" s="59">
        <f>IF(E261="West", IF(C261="Central",('Connecting shares (%)'!$F$13/100*L261+'Connecting shares (%)'!$G$13/100*N261+'Connecting shares (%)'!$H$13/100*P261)/1000000,0),0)</f>
        <v>0</v>
      </c>
      <c r="AG261" s="61">
        <f>IF(E261="west", IF(C261="Central",D261*'Connecting shares (%)'!$M$16*(L261+N261+P261)/(F261+H261+J261+L261+N261+P261),0),0)</f>
        <v>0</v>
      </c>
      <c r="AH261" s="1">
        <f>IF(E261="West", IF(C261="Decentral",('Connecting shares (%)'!$F$17/100*L261+'Connecting shares (%)'!$G$17/100*N261+'Connecting shares (%)'!$H$17/100*P261)/1000000,0),0)</f>
        <v>7.9730219999999893E-2</v>
      </c>
      <c r="AI261" s="61">
        <f>IF(E261="west", IF(C261="Decentral",D261*'Connecting shares (%)'!$M$16*(L261+N261+P261)/(F261+H261+J261+L261+N261+P261),0),0)</f>
        <v>2.1564492905632338</v>
      </c>
      <c r="AK261" s="1">
        <f t="shared" si="32"/>
        <v>0</v>
      </c>
      <c r="AL261" s="1">
        <f t="shared" si="33"/>
        <v>0</v>
      </c>
      <c r="AM261" s="1">
        <f t="shared" si="34"/>
        <v>0</v>
      </c>
      <c r="AN261" s="1">
        <f t="shared" si="35"/>
        <v>0</v>
      </c>
      <c r="AO261" s="1">
        <f t="shared" si="36"/>
        <v>0</v>
      </c>
      <c r="AP261" s="1">
        <f t="shared" si="37"/>
        <v>0</v>
      </c>
      <c r="AQ261" s="1">
        <f t="shared" si="38"/>
        <v>0.42498626999999889</v>
      </c>
      <c r="AR261" s="1">
        <f t="shared" si="39"/>
        <v>11.49452918154012</v>
      </c>
    </row>
    <row r="262" spans="1:44">
      <c r="A262" s="1">
        <v>261</v>
      </c>
      <c r="B262" s="1" t="s">
        <v>502</v>
      </c>
      <c r="C262" s="1" t="s">
        <v>19</v>
      </c>
      <c r="D262" s="1">
        <v>0.117755957027407</v>
      </c>
      <c r="E262" s="1" t="s">
        <v>21</v>
      </c>
      <c r="F262" s="1">
        <v>65592.699999999895</v>
      </c>
      <c r="G262" s="1">
        <v>3</v>
      </c>
      <c r="H262" s="1">
        <v>0</v>
      </c>
      <c r="I262" s="1">
        <v>0</v>
      </c>
      <c r="J262" s="1">
        <v>0</v>
      </c>
      <c r="K262" s="1">
        <v>0</v>
      </c>
      <c r="L262" s="1">
        <v>0</v>
      </c>
      <c r="M262" s="1">
        <v>0</v>
      </c>
      <c r="N262" s="1">
        <v>0</v>
      </c>
      <c r="O262" s="1">
        <v>0</v>
      </c>
      <c r="P262" s="1">
        <v>0</v>
      </c>
      <c r="Q262" s="1">
        <v>0</v>
      </c>
      <c r="R262" s="1">
        <v>6622.1824190678999</v>
      </c>
      <c r="S262" s="1">
        <v>117755.957027406</v>
      </c>
      <c r="T262" s="59">
        <f>IF(E262="East", IF(C262="Central",('Connecting shares (%)'!$F$3/100*F262+'Connecting shares (%)'!$G$3/100*H262+'Connecting shares (%)'!$H$3/100*J262)/1000000,0),0)</f>
        <v>0</v>
      </c>
      <c r="U262" s="59">
        <f>IF(E262="East", IF(C262="Central",D262*'Connecting shares (%)'!$M$16*(F262+H262+J262)/(F262+H262+J262+L262+N262+P262),0),0)</f>
        <v>0</v>
      </c>
      <c r="V262" s="59">
        <f>IF(E262="East", IF(C262="Decentral",('Connecting shares (%)'!$F$7/100*F262+'Connecting shares (%)'!$G$7/100*H262+'Connecting shares (%)'!$H$7/100*J262)/1000000,0),0)</f>
        <v>0</v>
      </c>
      <c r="W262" s="61">
        <f>IF(E262="East", IF(C262="Decentral",D262*'Connecting shares (%)'!$M$16*(F262+H262+J262)/(F262+H262+J262+L262+N262+P262),0),0)</f>
        <v>0</v>
      </c>
      <c r="X262" s="59">
        <f>IF(E262="East", IF(C262="Central",('Connecting shares (%)'!$F$5/100*L262+'Connecting shares (%)'!$G$5/100*N262+'Connecting shares (%)'!$H$5/100*P262)/1000000,0),0)</f>
        <v>0</v>
      </c>
      <c r="Y262" s="61">
        <f>IF(E262="East", IF(C262="Central",D262*'Connecting shares (%)'!$M$16*(L262+N262+P262)/(F262+H262+J262+L262+N262+P262),0),0)</f>
        <v>0</v>
      </c>
      <c r="Z262" s="1">
        <f>IF(E262="East", IF(C262="Decentral",('Connecting shares (%)'!$F$9/100*L262+'Connecting shares (%)'!$G$9/100*N262+'Connecting shares (%)'!$H$9/100*P262)/1000000,0),0)</f>
        <v>0</v>
      </c>
      <c r="AA262" s="61">
        <f>IF(E262="East", IF(C262="Decentral",D262*'Connecting shares (%)'!$M$16*(L262+N262+P262)/(F262+H262+J262+L262+N262+P262),0),0)</f>
        <v>0</v>
      </c>
      <c r="AB262" s="59">
        <f>IF(E262="West", IF(C262="Central",('Connecting shares (%)'!$F$11/100*F262+'Connecting shares (%)'!$G$11/100*H262+'Connecting shares (%)'!$H$11/100*J262)/1000000,0),0)</f>
        <v>0</v>
      </c>
      <c r="AC262" s="62">
        <f>IF(E262="west", IF(C262="Central",D262*'Connecting shares (%)'!$M$16*(F262+H262+J262)/(F262+H262+J262+L262+N262+P262),0),0)</f>
        <v>0</v>
      </c>
      <c r="AD262" s="59">
        <f>IF(E262="West", IF(C262="Decentral",('Connecting shares (%)'!$F$15/100*F262+'Connecting shares (%)'!$G$15/100*H262+'Connecting shares (%)'!$H$15/100*J262)/1000000,0),0)</f>
        <v>6.5592699999999893E-2</v>
      </c>
      <c r="AE262" s="61">
        <f>IF(E262="west", IF(C262="Decentral",D262*'Connecting shares (%)'!$M$16*(F262+H262+J262)/(F262+H262+J262+L262+N262+P262),0),0)</f>
        <v>2.35511914054814</v>
      </c>
      <c r="AF262" s="59">
        <f>IF(E262="West", IF(C262="Central",('Connecting shares (%)'!$F$13/100*L262+'Connecting shares (%)'!$G$13/100*N262+'Connecting shares (%)'!$H$13/100*P262)/1000000,0),0)</f>
        <v>0</v>
      </c>
      <c r="AG262" s="61">
        <f>IF(E262="west", IF(C262="Central",D262*'Connecting shares (%)'!$M$16*(L262+N262+P262)/(F262+H262+J262+L262+N262+P262),0),0)</f>
        <v>0</v>
      </c>
      <c r="AH262" s="1">
        <f>IF(E262="West", IF(C262="Decentral",('Connecting shares (%)'!$F$17/100*L262+'Connecting shares (%)'!$G$17/100*N262+'Connecting shares (%)'!$H$17/100*P262)/1000000,0),0)</f>
        <v>0</v>
      </c>
      <c r="AI262" s="61">
        <f>IF(E262="west", IF(C262="Decentral",D262*'Connecting shares (%)'!$M$16*(L262+N262+P262)/(F262+H262+J262+L262+N262+P262),0),0)</f>
        <v>0</v>
      </c>
      <c r="AK262" s="1">
        <f t="shared" si="32"/>
        <v>0</v>
      </c>
      <c r="AL262" s="1">
        <f t="shared" si="33"/>
        <v>0</v>
      </c>
      <c r="AM262" s="1">
        <f t="shared" si="34"/>
        <v>0</v>
      </c>
      <c r="AN262" s="1">
        <f t="shared" si="35"/>
        <v>0</v>
      </c>
      <c r="AO262" s="1">
        <f t="shared" si="36"/>
        <v>0</v>
      </c>
      <c r="AP262" s="1">
        <f t="shared" si="37"/>
        <v>0</v>
      </c>
      <c r="AQ262" s="1">
        <f t="shared" si="38"/>
        <v>6.5592699999999893E-2</v>
      </c>
      <c r="AR262" s="1">
        <f t="shared" si="39"/>
        <v>2.35511914054814</v>
      </c>
    </row>
    <row r="263" spans="1:44">
      <c r="A263" s="1">
        <v>262</v>
      </c>
      <c r="B263" s="1" t="s">
        <v>476</v>
      </c>
      <c r="C263" s="1" t="s">
        <v>20</v>
      </c>
      <c r="D263" s="1">
        <v>0.45516827958497202</v>
      </c>
      <c r="E263" s="1" t="s">
        <v>21</v>
      </c>
      <c r="F263" s="1">
        <v>550859.78</v>
      </c>
      <c r="G263" s="1">
        <v>30</v>
      </c>
      <c r="H263" s="1">
        <v>0</v>
      </c>
      <c r="I263" s="1">
        <v>0</v>
      </c>
      <c r="J263" s="1">
        <v>0</v>
      </c>
      <c r="K263" s="1">
        <v>0</v>
      </c>
      <c r="L263" s="1">
        <v>13676.799999999899</v>
      </c>
      <c r="M263" s="1">
        <v>1</v>
      </c>
      <c r="N263" s="1">
        <v>0</v>
      </c>
      <c r="O263" s="1">
        <v>0</v>
      </c>
      <c r="P263" s="1">
        <v>0</v>
      </c>
      <c r="Q263" s="1">
        <v>0</v>
      </c>
      <c r="R263" s="1">
        <v>13238.838463627701</v>
      </c>
      <c r="S263" s="1">
        <v>455168.27958497201</v>
      </c>
      <c r="T263" s="59">
        <f>IF(E263="East", IF(C263="Central",('Connecting shares (%)'!$F$3/100*F263+'Connecting shares (%)'!$G$3/100*H263+'Connecting shares (%)'!$H$3/100*J263)/1000000,0),0)</f>
        <v>0</v>
      </c>
      <c r="U263" s="59">
        <f>IF(E263="East", IF(C263="Central",D263*'Connecting shares (%)'!$M$16*(F263+H263+J263)/(F263+H263+J263+L263+N263+P263),0),0)</f>
        <v>0</v>
      </c>
      <c r="V263" s="59">
        <f>IF(E263="East", IF(C263="Decentral",('Connecting shares (%)'!$F$7/100*F263+'Connecting shares (%)'!$G$7/100*H263+'Connecting shares (%)'!$H$7/100*J263)/1000000,0),0)</f>
        <v>0</v>
      </c>
      <c r="W263" s="61">
        <f>IF(E263="East", IF(C263="Decentral",D263*'Connecting shares (%)'!$M$16*(F263+H263+J263)/(F263+H263+J263+L263+N263+P263),0),0)</f>
        <v>0</v>
      </c>
      <c r="X263" s="59">
        <f>IF(E263="East", IF(C263="Central",('Connecting shares (%)'!$F$5/100*L263+'Connecting shares (%)'!$G$5/100*N263+'Connecting shares (%)'!$H$5/100*P263)/1000000,0),0)</f>
        <v>0</v>
      </c>
      <c r="Y263" s="61">
        <f>IF(E263="East", IF(C263="Central",D263*'Connecting shares (%)'!$M$16*(L263+N263+P263)/(F263+H263+J263+L263+N263+P263),0),0)</f>
        <v>0</v>
      </c>
      <c r="Z263" s="1">
        <f>IF(E263="East", IF(C263="Decentral",('Connecting shares (%)'!$F$9/100*L263+'Connecting shares (%)'!$G$9/100*N263+'Connecting shares (%)'!$H$9/100*P263)/1000000,0),0)</f>
        <v>0</v>
      </c>
      <c r="AA263" s="61">
        <f>IF(E263="East", IF(C263="Decentral",D263*'Connecting shares (%)'!$M$16*(L263+N263+P263)/(F263+H263+J263+L263+N263+P263),0),0)</f>
        <v>0</v>
      </c>
      <c r="AB263" s="59">
        <f>IF(E263="West", IF(C263="Central",('Connecting shares (%)'!$F$11/100*F263+'Connecting shares (%)'!$G$11/100*H263+'Connecting shares (%)'!$H$11/100*J263)/1000000,0),0)</f>
        <v>0.55085978000000002</v>
      </c>
      <c r="AC263" s="62">
        <f>IF(E263="west", IF(C263="Central",D263*'Connecting shares (%)'!$M$16*(F263+H263+J263)/(F263+H263+J263+L263+N263+P263),0),0)</f>
        <v>8.8828220256393724</v>
      </c>
      <c r="AD263" s="59">
        <f>IF(E263="West", IF(C263="Decentral",('Connecting shares (%)'!$F$15/100*F263+'Connecting shares (%)'!$G$15/100*H263+'Connecting shares (%)'!$H$15/100*J263)/1000000,0),0)</f>
        <v>0</v>
      </c>
      <c r="AE263" s="61">
        <f>IF(E263="west", IF(C263="Decentral",D263*'Connecting shares (%)'!$M$16*(F263+H263+J263)/(F263+H263+J263+L263+N263+P263),0),0)</f>
        <v>0</v>
      </c>
      <c r="AF263" s="59">
        <f>IF(E263="West", IF(C263="Central",('Connecting shares (%)'!$F$13/100*L263+'Connecting shares (%)'!$G$13/100*N263+'Connecting shares (%)'!$H$13/100*P263)/1000000,0),0)</f>
        <v>1.3676799999999899E-2</v>
      </c>
      <c r="AG263" s="61">
        <f>IF(E263="west", IF(C263="Central",D263*'Connecting shares (%)'!$M$16*(L263+N263+P263)/(F263+H263+J263+L263+N263+P263),0),0)</f>
        <v>0.22054356606006645</v>
      </c>
      <c r="AH263" s="1">
        <f>IF(E263="West", IF(C263="Decentral",('Connecting shares (%)'!$F$17/100*L263+'Connecting shares (%)'!$G$17/100*N263+'Connecting shares (%)'!$H$17/100*P263)/1000000,0),0)</f>
        <v>0</v>
      </c>
      <c r="AI263" s="61">
        <f>IF(E263="west", IF(C263="Decentral",D263*'Connecting shares (%)'!$M$16*(L263+N263+P263)/(F263+H263+J263+L263+N263+P263),0),0)</f>
        <v>0</v>
      </c>
      <c r="AK263" s="1">
        <f t="shared" si="32"/>
        <v>0</v>
      </c>
      <c r="AL263" s="1">
        <f t="shared" si="33"/>
        <v>0</v>
      </c>
      <c r="AM263" s="1">
        <f t="shared" si="34"/>
        <v>0</v>
      </c>
      <c r="AN263" s="1">
        <f t="shared" si="35"/>
        <v>0</v>
      </c>
      <c r="AO263" s="1">
        <f t="shared" si="36"/>
        <v>0.56453657999999995</v>
      </c>
      <c r="AP263" s="1">
        <f t="shared" si="37"/>
        <v>9.103365591699438</v>
      </c>
      <c r="AQ263" s="1">
        <f t="shared" si="38"/>
        <v>0</v>
      </c>
      <c r="AR263" s="1">
        <f t="shared" si="39"/>
        <v>0</v>
      </c>
    </row>
    <row r="264" spans="1:44">
      <c r="A264" s="1">
        <v>263</v>
      </c>
      <c r="B264" s="1" t="s">
        <v>487</v>
      </c>
      <c r="C264" s="1" t="s">
        <v>20</v>
      </c>
      <c r="D264" s="1">
        <v>0.115709013614109</v>
      </c>
      <c r="E264" s="1" t="s">
        <v>21</v>
      </c>
      <c r="F264" s="1">
        <v>84688.899999999907</v>
      </c>
      <c r="G264" s="1">
        <v>4</v>
      </c>
      <c r="H264" s="1">
        <v>0</v>
      </c>
      <c r="I264" s="1">
        <v>0</v>
      </c>
      <c r="J264" s="1">
        <v>0</v>
      </c>
      <c r="K264" s="1">
        <v>0</v>
      </c>
      <c r="L264" s="1">
        <v>0</v>
      </c>
      <c r="M264" s="1">
        <v>0</v>
      </c>
      <c r="N264" s="1">
        <v>0</v>
      </c>
      <c r="O264" s="1">
        <v>0</v>
      </c>
      <c r="P264" s="1">
        <v>0</v>
      </c>
      <c r="Q264" s="1">
        <v>0</v>
      </c>
      <c r="R264" s="1">
        <v>5810.4803065865799</v>
      </c>
      <c r="S264" s="1">
        <v>115709.013614109</v>
      </c>
      <c r="T264" s="59">
        <f>IF(E264="East", IF(C264="Central",('Connecting shares (%)'!$F$3/100*F264+'Connecting shares (%)'!$G$3/100*H264+'Connecting shares (%)'!$H$3/100*J264)/1000000,0),0)</f>
        <v>0</v>
      </c>
      <c r="U264" s="59">
        <f>IF(E264="East", IF(C264="Central",D264*'Connecting shares (%)'!$M$16*(F264+H264+J264)/(F264+H264+J264+L264+N264+P264),0),0)</f>
        <v>0</v>
      </c>
      <c r="V264" s="59">
        <f>IF(E264="East", IF(C264="Decentral",('Connecting shares (%)'!$F$7/100*F264+'Connecting shares (%)'!$G$7/100*H264+'Connecting shares (%)'!$H$7/100*J264)/1000000,0),0)</f>
        <v>0</v>
      </c>
      <c r="W264" s="61">
        <f>IF(E264="East", IF(C264="Decentral",D264*'Connecting shares (%)'!$M$16*(F264+H264+J264)/(F264+H264+J264+L264+N264+P264),0),0)</f>
        <v>0</v>
      </c>
      <c r="X264" s="59">
        <f>IF(E264="East", IF(C264="Central",('Connecting shares (%)'!$F$5/100*L264+'Connecting shares (%)'!$G$5/100*N264+'Connecting shares (%)'!$H$5/100*P264)/1000000,0),0)</f>
        <v>0</v>
      </c>
      <c r="Y264" s="61">
        <f>IF(E264="East", IF(C264="Central",D264*'Connecting shares (%)'!$M$16*(L264+N264+P264)/(F264+H264+J264+L264+N264+P264),0),0)</f>
        <v>0</v>
      </c>
      <c r="Z264" s="1">
        <f>IF(E264="East", IF(C264="Decentral",('Connecting shares (%)'!$F$9/100*L264+'Connecting shares (%)'!$G$9/100*N264+'Connecting shares (%)'!$H$9/100*P264)/1000000,0),0)</f>
        <v>0</v>
      </c>
      <c r="AA264" s="61">
        <f>IF(E264="East", IF(C264="Decentral",D264*'Connecting shares (%)'!$M$16*(L264+N264+P264)/(F264+H264+J264+L264+N264+P264),0),0)</f>
        <v>0</v>
      </c>
      <c r="AB264" s="59">
        <f>IF(E264="West", IF(C264="Central",('Connecting shares (%)'!$F$11/100*F264+'Connecting shares (%)'!$G$11/100*H264+'Connecting shares (%)'!$H$11/100*J264)/1000000,0),0)</f>
        <v>8.46888999999999E-2</v>
      </c>
      <c r="AC264" s="62">
        <f>IF(E264="west", IF(C264="Central",D264*'Connecting shares (%)'!$M$16*(F264+H264+J264)/(F264+H264+J264+L264+N264+P264),0),0)</f>
        <v>2.3141802722821798</v>
      </c>
      <c r="AD264" s="59">
        <f>IF(E264="West", IF(C264="Decentral",('Connecting shares (%)'!$F$15/100*F264+'Connecting shares (%)'!$G$15/100*H264+'Connecting shares (%)'!$H$15/100*J264)/1000000,0),0)</f>
        <v>0</v>
      </c>
      <c r="AE264" s="61">
        <f>IF(E264="west", IF(C264="Decentral",D264*'Connecting shares (%)'!$M$16*(F264+H264+J264)/(F264+H264+J264+L264+N264+P264),0),0)</f>
        <v>0</v>
      </c>
      <c r="AF264" s="59">
        <f>IF(E264="West", IF(C264="Central",('Connecting shares (%)'!$F$13/100*L264+'Connecting shares (%)'!$G$13/100*N264+'Connecting shares (%)'!$H$13/100*P264)/1000000,0),0)</f>
        <v>0</v>
      </c>
      <c r="AG264" s="61">
        <f>IF(E264="west", IF(C264="Central",D264*'Connecting shares (%)'!$M$16*(L264+N264+P264)/(F264+H264+J264+L264+N264+P264),0),0)</f>
        <v>0</v>
      </c>
      <c r="AH264" s="1">
        <f>IF(E264="West", IF(C264="Decentral",('Connecting shares (%)'!$F$17/100*L264+'Connecting shares (%)'!$G$17/100*N264+'Connecting shares (%)'!$H$17/100*P264)/1000000,0),0)</f>
        <v>0</v>
      </c>
      <c r="AI264" s="61">
        <f>IF(E264="west", IF(C264="Decentral",D264*'Connecting shares (%)'!$M$16*(L264+N264+P264)/(F264+H264+J264+L264+N264+P264),0),0)</f>
        <v>0</v>
      </c>
      <c r="AK264" s="1">
        <f t="shared" si="32"/>
        <v>0</v>
      </c>
      <c r="AL264" s="1">
        <f t="shared" si="33"/>
        <v>0</v>
      </c>
      <c r="AM264" s="1">
        <f t="shared" si="34"/>
        <v>0</v>
      </c>
      <c r="AN264" s="1">
        <f t="shared" si="35"/>
        <v>0</v>
      </c>
      <c r="AO264" s="1">
        <f t="shared" si="36"/>
        <v>8.46888999999999E-2</v>
      </c>
      <c r="AP264" s="1">
        <f t="shared" si="37"/>
        <v>2.3141802722821798</v>
      </c>
      <c r="AQ264" s="1">
        <f t="shared" si="38"/>
        <v>0</v>
      </c>
      <c r="AR264" s="1">
        <f t="shared" si="39"/>
        <v>0</v>
      </c>
    </row>
    <row r="265" spans="1:44">
      <c r="A265" s="1">
        <v>264</v>
      </c>
      <c r="B265" s="1" t="s">
        <v>643</v>
      </c>
      <c r="C265" s="1" t="s">
        <v>19</v>
      </c>
      <c r="D265" s="1">
        <v>2.9216493288543099</v>
      </c>
      <c r="E265" s="1" t="s">
        <v>22</v>
      </c>
      <c r="F265" s="1">
        <v>36286450.2299999</v>
      </c>
      <c r="G265" s="1">
        <v>2004</v>
      </c>
      <c r="H265" s="1">
        <v>117421.67</v>
      </c>
      <c r="I265" s="1">
        <v>2</v>
      </c>
      <c r="J265" s="1">
        <v>0</v>
      </c>
      <c r="K265" s="1">
        <v>0</v>
      </c>
      <c r="L265" s="1">
        <v>3939168.0199999898</v>
      </c>
      <c r="M265" s="1">
        <v>359</v>
      </c>
      <c r="N265" s="1">
        <v>52467.65</v>
      </c>
      <c r="O265" s="1">
        <v>1</v>
      </c>
      <c r="P265" s="1">
        <v>543060.88</v>
      </c>
      <c r="Q265" s="1">
        <v>1</v>
      </c>
      <c r="R265" s="1">
        <v>16863.212992643199</v>
      </c>
      <c r="S265" s="1">
        <v>2921649.3288543099</v>
      </c>
      <c r="T265" s="59">
        <f>IF(E265="East", IF(C265="Central",('Connecting shares (%)'!$F$3/100*F265+'Connecting shares (%)'!$G$3/100*H265+'Connecting shares (%)'!$H$3/100*J265)/1000000,0),0)</f>
        <v>0</v>
      </c>
      <c r="U265" s="59">
        <f>IF(E265="East", IF(C265="Central",D265*'Connecting shares (%)'!$M$16*(F265+H265+J265)/(F265+H265+J265+L265+N265+P265),0),0)</f>
        <v>0</v>
      </c>
      <c r="V265" s="59">
        <f>IF(E265="East", IF(C265="Decentral",('Connecting shares (%)'!$F$7/100*F265+'Connecting shares (%)'!$G$7/100*H265+'Connecting shares (%)'!$H$7/100*J265)/1000000,0),0)</f>
        <v>36.403871899999899</v>
      </c>
      <c r="W265" s="61">
        <f>IF(E265="East", IF(C265="Decentral",D265*'Connecting shares (%)'!$M$16*(F265+H265+J265)/(F265+H265+J265+L265+N265+P265),0),0)</f>
        <v>51.960462679213819</v>
      </c>
      <c r="X265" s="59">
        <f>IF(E265="East", IF(C265="Central",('Connecting shares (%)'!$F$5/100*L265+'Connecting shares (%)'!$G$5/100*N265+'Connecting shares (%)'!$H$5/100*P265)/1000000,0),0)</f>
        <v>0</v>
      </c>
      <c r="Y265" s="61">
        <f>IF(E265="East", IF(C265="Central",D265*'Connecting shares (%)'!$M$16*(L265+N265+P265)/(F265+H265+J265+L265+N265+P265),0),0)</f>
        <v>0</v>
      </c>
      <c r="Z265" s="1">
        <f>IF(E265="East", IF(C265="Decentral",('Connecting shares (%)'!$F$9/100*L265+'Connecting shares (%)'!$G$9/100*N265+'Connecting shares (%)'!$H$9/100*P265)/1000000,0),0)</f>
        <v>4.5346965499999898</v>
      </c>
      <c r="AA265" s="61">
        <f>IF(E265="East", IF(C265="Decentral",D265*'Connecting shares (%)'!$M$16*(L265+N265+P265)/(F265+H265+J265+L265+N265+P265),0),0)</f>
        <v>6.4725238978723789</v>
      </c>
      <c r="AB265" s="59">
        <f>IF(E265="West", IF(C265="Central",('Connecting shares (%)'!$F$11/100*F265+'Connecting shares (%)'!$G$11/100*H265+'Connecting shares (%)'!$H$11/100*J265)/1000000,0),0)</f>
        <v>0</v>
      </c>
      <c r="AC265" s="62">
        <f>IF(E265="west", IF(C265="Central",D265*'Connecting shares (%)'!$M$16*(F265+H265+J265)/(F265+H265+J265+L265+N265+P265),0),0)</f>
        <v>0</v>
      </c>
      <c r="AD265" s="59">
        <f>IF(E265="West", IF(C265="Decentral",('Connecting shares (%)'!$F$15/100*F265+'Connecting shares (%)'!$G$15/100*H265+'Connecting shares (%)'!$H$15/100*J265)/1000000,0),0)</f>
        <v>0</v>
      </c>
      <c r="AE265" s="61">
        <f>IF(E265="west", IF(C265="Decentral",D265*'Connecting shares (%)'!$M$16*(F265+H265+J265)/(F265+H265+J265+L265+N265+P265),0),0)</f>
        <v>0</v>
      </c>
      <c r="AF265" s="59">
        <f>IF(E265="West", IF(C265="Central",('Connecting shares (%)'!$F$13/100*L265+'Connecting shares (%)'!$G$13/100*N265+'Connecting shares (%)'!$H$13/100*P265)/1000000,0),0)</f>
        <v>0</v>
      </c>
      <c r="AG265" s="61">
        <f>IF(E265="west", IF(C265="Central",D265*'Connecting shares (%)'!$M$16*(L265+N265+P265)/(F265+H265+J265+L265+N265+P265),0),0)</f>
        <v>0</v>
      </c>
      <c r="AH265" s="1">
        <f>IF(E265="West", IF(C265="Decentral",('Connecting shares (%)'!$F$17/100*L265+'Connecting shares (%)'!$G$17/100*N265+'Connecting shares (%)'!$H$17/100*P265)/1000000,0),0)</f>
        <v>0</v>
      </c>
      <c r="AI265" s="61">
        <f>IF(E265="west", IF(C265="Decentral",D265*'Connecting shares (%)'!$M$16*(L265+N265+P265)/(F265+H265+J265+L265+N265+P265),0),0)</f>
        <v>0</v>
      </c>
      <c r="AK265" s="1">
        <f t="shared" si="32"/>
        <v>0</v>
      </c>
      <c r="AL265" s="1">
        <f t="shared" si="33"/>
        <v>0</v>
      </c>
      <c r="AM265" s="1">
        <f t="shared" si="34"/>
        <v>40.938568449999892</v>
      </c>
      <c r="AN265" s="1">
        <f t="shared" si="35"/>
        <v>58.432986577086197</v>
      </c>
      <c r="AO265" s="1">
        <f t="shared" si="36"/>
        <v>0</v>
      </c>
      <c r="AP265" s="1">
        <f t="shared" si="37"/>
        <v>0</v>
      </c>
      <c r="AQ265" s="1">
        <f t="shared" si="38"/>
        <v>0</v>
      </c>
      <c r="AR265" s="1">
        <f t="shared" si="39"/>
        <v>0</v>
      </c>
    </row>
    <row r="266" spans="1:44">
      <c r="A266" s="1">
        <v>265</v>
      </c>
      <c r="B266" s="1" t="s">
        <v>140</v>
      </c>
      <c r="C266" s="1" t="s">
        <v>19</v>
      </c>
      <c r="D266" s="1">
        <v>1.8764276646245801</v>
      </c>
      <c r="E266" s="1" t="s">
        <v>22</v>
      </c>
      <c r="F266" s="1">
        <v>12300564.3999999</v>
      </c>
      <c r="G266" s="1">
        <v>894</v>
      </c>
      <c r="H266" s="1">
        <v>51838.87</v>
      </c>
      <c r="I266" s="1">
        <v>1</v>
      </c>
      <c r="J266" s="1">
        <v>0</v>
      </c>
      <c r="K266" s="1">
        <v>0</v>
      </c>
      <c r="L266" s="1">
        <v>1197399.2</v>
      </c>
      <c r="M266" s="1">
        <v>129</v>
      </c>
      <c r="N266" s="1">
        <v>548198.46999999904</v>
      </c>
      <c r="O266" s="1">
        <v>7</v>
      </c>
      <c r="P266" s="1">
        <v>0</v>
      </c>
      <c r="Q266" s="1">
        <v>0</v>
      </c>
      <c r="R266" s="1">
        <v>20996.141462366599</v>
      </c>
      <c r="S266" s="1">
        <v>1876427.6646245799</v>
      </c>
      <c r="T266" s="59">
        <f>IF(E266="East", IF(C266="Central",('Connecting shares (%)'!$F$3/100*F266+'Connecting shares (%)'!$G$3/100*H266+'Connecting shares (%)'!$H$3/100*J266)/1000000,0),0)</f>
        <v>0</v>
      </c>
      <c r="U266" s="59">
        <f>IF(E266="East", IF(C266="Central",D266*'Connecting shares (%)'!$M$16*(F266+H266+J266)/(F266+H266+J266+L266+N266+P266),0),0)</f>
        <v>0</v>
      </c>
      <c r="V266" s="59">
        <f>IF(E266="East", IF(C266="Decentral",('Connecting shares (%)'!$F$7/100*F266+'Connecting shares (%)'!$G$7/100*H266+'Connecting shares (%)'!$H$7/100*J266)/1000000,0),0)</f>
        <v>12.352403269999899</v>
      </c>
      <c r="W266" s="61">
        <f>IF(E266="East", IF(C266="Decentral",D266*'Connecting shares (%)'!$M$16*(F266+H266+J266)/(F266+H266+J266+L266+N266+P266),0),0)</f>
        <v>32.88181256203989</v>
      </c>
      <c r="X266" s="59">
        <f>IF(E266="East", IF(C266="Central",('Connecting shares (%)'!$F$5/100*L266+'Connecting shares (%)'!$G$5/100*N266+'Connecting shares (%)'!$H$5/100*P266)/1000000,0),0)</f>
        <v>0</v>
      </c>
      <c r="Y266" s="61">
        <f>IF(E266="East", IF(C266="Central",D266*'Connecting shares (%)'!$M$16*(L266+N266+P266)/(F266+H266+J266+L266+N266+P266),0),0)</f>
        <v>0</v>
      </c>
      <c r="Z266" s="1">
        <f>IF(E266="East", IF(C266="Decentral",('Connecting shares (%)'!$F$9/100*L266+'Connecting shares (%)'!$G$9/100*N266+'Connecting shares (%)'!$H$9/100*P266)/1000000,0),0)</f>
        <v>1.7455976699999991</v>
      </c>
      <c r="AA266" s="61">
        <f>IF(E266="East", IF(C266="Decentral",D266*'Connecting shares (%)'!$M$16*(L266+N266+P266)/(F266+H266+J266+L266+N266+P266),0),0)</f>
        <v>4.6467407304517181</v>
      </c>
      <c r="AB266" s="59">
        <f>IF(E266="West", IF(C266="Central",('Connecting shares (%)'!$F$11/100*F266+'Connecting shares (%)'!$G$11/100*H266+'Connecting shares (%)'!$H$11/100*J266)/1000000,0),0)</f>
        <v>0</v>
      </c>
      <c r="AC266" s="62">
        <f>IF(E266="west", IF(C266="Central",D266*'Connecting shares (%)'!$M$16*(F266+H266+J266)/(F266+H266+J266+L266+N266+P266),0),0)</f>
        <v>0</v>
      </c>
      <c r="AD266" s="59">
        <f>IF(E266="West", IF(C266="Decentral",('Connecting shares (%)'!$F$15/100*F266+'Connecting shares (%)'!$G$15/100*H266+'Connecting shares (%)'!$H$15/100*J266)/1000000,0),0)</f>
        <v>0</v>
      </c>
      <c r="AE266" s="61">
        <f>IF(E266="west", IF(C266="Decentral",D266*'Connecting shares (%)'!$M$16*(F266+H266+J266)/(F266+H266+J266+L266+N266+P266),0),0)</f>
        <v>0</v>
      </c>
      <c r="AF266" s="59">
        <f>IF(E266="West", IF(C266="Central",('Connecting shares (%)'!$F$13/100*L266+'Connecting shares (%)'!$G$13/100*N266+'Connecting shares (%)'!$H$13/100*P266)/1000000,0),0)</f>
        <v>0</v>
      </c>
      <c r="AG266" s="61">
        <f>IF(E266="west", IF(C266="Central",D266*'Connecting shares (%)'!$M$16*(L266+N266+P266)/(F266+H266+J266+L266+N266+P266),0),0)</f>
        <v>0</v>
      </c>
      <c r="AH266" s="1">
        <f>IF(E266="West", IF(C266="Decentral",('Connecting shares (%)'!$F$17/100*L266+'Connecting shares (%)'!$G$17/100*N266+'Connecting shares (%)'!$H$17/100*P266)/1000000,0),0)</f>
        <v>0</v>
      </c>
      <c r="AI266" s="61">
        <f>IF(E266="west", IF(C266="Decentral",D266*'Connecting shares (%)'!$M$16*(L266+N266+P266)/(F266+H266+J266+L266+N266+P266),0),0)</f>
        <v>0</v>
      </c>
      <c r="AK266" s="1">
        <f t="shared" si="32"/>
        <v>0</v>
      </c>
      <c r="AL266" s="1">
        <f t="shared" si="33"/>
        <v>0</v>
      </c>
      <c r="AM266" s="1">
        <f t="shared" si="34"/>
        <v>14.098000939999897</v>
      </c>
      <c r="AN266" s="1">
        <f t="shared" si="35"/>
        <v>37.528553292491608</v>
      </c>
      <c r="AO266" s="1">
        <f t="shared" si="36"/>
        <v>0</v>
      </c>
      <c r="AP266" s="1">
        <f t="shared" si="37"/>
        <v>0</v>
      </c>
      <c r="AQ266" s="1">
        <f t="shared" si="38"/>
        <v>0</v>
      </c>
      <c r="AR266" s="1">
        <f t="shared" si="39"/>
        <v>0</v>
      </c>
    </row>
    <row r="267" spans="1:44">
      <c r="A267" s="1">
        <v>266</v>
      </c>
      <c r="B267" s="1" t="s">
        <v>881</v>
      </c>
      <c r="C267" s="1" t="s">
        <v>20</v>
      </c>
      <c r="D267" s="1">
        <v>4.2644906548488803</v>
      </c>
      <c r="E267" s="1" t="s">
        <v>22</v>
      </c>
      <c r="F267" s="1">
        <v>27935006.379999999</v>
      </c>
      <c r="G267" s="1">
        <v>1799</v>
      </c>
      <c r="H267" s="1">
        <v>57678.68</v>
      </c>
      <c r="I267" s="1">
        <v>1</v>
      </c>
      <c r="J267" s="1">
        <v>0</v>
      </c>
      <c r="K267" s="1">
        <v>0</v>
      </c>
      <c r="L267" s="1">
        <v>2326746.5899999901</v>
      </c>
      <c r="M267" s="1">
        <v>190</v>
      </c>
      <c r="N267" s="1">
        <v>8772887.8399999999</v>
      </c>
      <c r="O267" s="1">
        <v>63</v>
      </c>
      <c r="P267" s="1">
        <v>5795837.6600000001</v>
      </c>
      <c r="Q267" s="1">
        <v>14</v>
      </c>
      <c r="R267" s="1">
        <v>21141.4247090262</v>
      </c>
      <c r="S267" s="1">
        <v>4264490.6548488801</v>
      </c>
      <c r="T267" s="59">
        <f>IF(E267="East", IF(C267="Central",('Connecting shares (%)'!$F$3/100*F267+'Connecting shares (%)'!$G$3/100*H267+'Connecting shares (%)'!$H$3/100*J267)/1000000,0),0)</f>
        <v>27.992685059999999</v>
      </c>
      <c r="U267" s="59">
        <f>IF(E267="East", IF(C267="Central",D267*'Connecting shares (%)'!$M$16*(F267+H267+J267)/(F267+H267+J267+L267+N267+P267),0),0)</f>
        <v>53.187544965854272</v>
      </c>
      <c r="V267" s="59">
        <f>IF(E267="East", IF(C267="Decentral",('Connecting shares (%)'!$F$7/100*F267+'Connecting shares (%)'!$G$7/100*H267+'Connecting shares (%)'!$H$7/100*J267)/1000000,0),0)</f>
        <v>0</v>
      </c>
      <c r="W267" s="61">
        <f>IF(E267="East", IF(C267="Decentral",D267*'Connecting shares (%)'!$M$16*(F267+H267+J267)/(F267+H267+J267+L267+N267+P267),0),0)</f>
        <v>0</v>
      </c>
      <c r="X267" s="59">
        <f>IF(E267="East", IF(C267="Central",('Connecting shares (%)'!$F$5/100*L267+'Connecting shares (%)'!$G$5/100*N267+'Connecting shares (%)'!$H$5/100*P267)/1000000,0),0)</f>
        <v>16.895472089999988</v>
      </c>
      <c r="Y267" s="61">
        <f>IF(E267="East", IF(C267="Central",D267*'Connecting shares (%)'!$M$16*(L267+N267+P267)/(F267+H267+J267+L267+N267+P267),0),0)</f>
        <v>32.102268131123338</v>
      </c>
      <c r="Z267" s="1">
        <f>IF(E267="East", IF(C267="Decentral",('Connecting shares (%)'!$F$9/100*L267+'Connecting shares (%)'!$G$9/100*N267+'Connecting shares (%)'!$H$9/100*P267)/1000000,0),0)</f>
        <v>0</v>
      </c>
      <c r="AA267" s="61">
        <f>IF(E267="East", IF(C267="Decentral",D267*'Connecting shares (%)'!$M$16*(L267+N267+P267)/(F267+H267+J267+L267+N267+P267),0),0)</f>
        <v>0</v>
      </c>
      <c r="AB267" s="59">
        <f>IF(E267="West", IF(C267="Central",('Connecting shares (%)'!$F$11/100*F267+'Connecting shares (%)'!$G$11/100*H267+'Connecting shares (%)'!$H$11/100*J267)/1000000,0),0)</f>
        <v>0</v>
      </c>
      <c r="AC267" s="62">
        <f>IF(E267="west", IF(C267="Central",D267*'Connecting shares (%)'!$M$16*(F267+H267+J267)/(F267+H267+J267+L267+N267+P267),0),0)</f>
        <v>0</v>
      </c>
      <c r="AD267" s="59">
        <f>IF(E267="West", IF(C267="Decentral",('Connecting shares (%)'!$F$15/100*F267+'Connecting shares (%)'!$G$15/100*H267+'Connecting shares (%)'!$H$15/100*J267)/1000000,0),0)</f>
        <v>0</v>
      </c>
      <c r="AE267" s="61">
        <f>IF(E267="west", IF(C267="Decentral",D267*'Connecting shares (%)'!$M$16*(F267+H267+J267)/(F267+H267+J267+L267+N267+P267),0),0)</f>
        <v>0</v>
      </c>
      <c r="AF267" s="59">
        <f>IF(E267="West", IF(C267="Central",('Connecting shares (%)'!$F$13/100*L267+'Connecting shares (%)'!$G$13/100*N267+'Connecting shares (%)'!$H$13/100*P267)/1000000,0),0)</f>
        <v>0</v>
      </c>
      <c r="AG267" s="61">
        <f>IF(E267="west", IF(C267="Central",D267*'Connecting shares (%)'!$M$16*(L267+N267+P267)/(F267+H267+J267+L267+N267+P267),0),0)</f>
        <v>0</v>
      </c>
      <c r="AH267" s="1">
        <f>IF(E267="West", IF(C267="Decentral",('Connecting shares (%)'!$F$17/100*L267+'Connecting shares (%)'!$G$17/100*N267+'Connecting shares (%)'!$H$17/100*P267)/1000000,0),0)</f>
        <v>0</v>
      </c>
      <c r="AI267" s="61">
        <f>IF(E267="west", IF(C267="Decentral",D267*'Connecting shares (%)'!$M$16*(L267+N267+P267)/(F267+H267+J267+L267+N267+P267),0),0)</f>
        <v>0</v>
      </c>
      <c r="AK267" s="1">
        <f t="shared" si="32"/>
        <v>44.888157149999984</v>
      </c>
      <c r="AL267" s="1">
        <f t="shared" si="33"/>
        <v>85.28981309697761</v>
      </c>
      <c r="AM267" s="1">
        <f t="shared" si="34"/>
        <v>0</v>
      </c>
      <c r="AN267" s="1">
        <f t="shared" si="35"/>
        <v>0</v>
      </c>
      <c r="AO267" s="1">
        <f t="shared" si="36"/>
        <v>0</v>
      </c>
      <c r="AP267" s="1">
        <f t="shared" si="37"/>
        <v>0</v>
      </c>
      <c r="AQ267" s="1">
        <f t="shared" si="38"/>
        <v>0</v>
      </c>
      <c r="AR267" s="1">
        <f t="shared" si="39"/>
        <v>0</v>
      </c>
    </row>
    <row r="268" spans="1:44">
      <c r="A268" s="1">
        <v>267</v>
      </c>
      <c r="B268" s="1" t="s">
        <v>274</v>
      </c>
      <c r="C268" s="1" t="s">
        <v>19</v>
      </c>
      <c r="D268" s="1">
        <v>0.68002215836318702</v>
      </c>
      <c r="E268" s="1" t="s">
        <v>21</v>
      </c>
      <c r="F268" s="1">
        <v>579789.43000000005</v>
      </c>
      <c r="G268" s="1">
        <v>35</v>
      </c>
      <c r="H268" s="1">
        <v>0</v>
      </c>
      <c r="I268" s="1">
        <v>0</v>
      </c>
      <c r="J268" s="1">
        <v>0</v>
      </c>
      <c r="K268" s="1">
        <v>0</v>
      </c>
      <c r="L268" s="1">
        <v>0</v>
      </c>
      <c r="M268" s="1">
        <v>0</v>
      </c>
      <c r="N268" s="1">
        <v>0</v>
      </c>
      <c r="O268" s="1">
        <v>0</v>
      </c>
      <c r="P268" s="1">
        <v>0</v>
      </c>
      <c r="Q268" s="1">
        <v>0</v>
      </c>
      <c r="R268" s="1">
        <v>17719.258716390999</v>
      </c>
      <c r="S268" s="1">
        <v>680022.15836318699</v>
      </c>
      <c r="T268" s="59">
        <f>IF(E268="East", IF(C268="Central",('Connecting shares (%)'!$F$3/100*F268+'Connecting shares (%)'!$G$3/100*H268+'Connecting shares (%)'!$H$3/100*J268)/1000000,0),0)</f>
        <v>0</v>
      </c>
      <c r="U268" s="59">
        <f>IF(E268="East", IF(C268="Central",D268*'Connecting shares (%)'!$M$16*(F268+H268+J268)/(F268+H268+J268+L268+N268+P268),0),0)</f>
        <v>0</v>
      </c>
      <c r="V268" s="59">
        <f>IF(E268="East", IF(C268="Decentral",('Connecting shares (%)'!$F$7/100*F268+'Connecting shares (%)'!$G$7/100*H268+'Connecting shares (%)'!$H$7/100*J268)/1000000,0),0)</f>
        <v>0</v>
      </c>
      <c r="W268" s="61">
        <f>IF(E268="East", IF(C268="Decentral",D268*'Connecting shares (%)'!$M$16*(F268+H268+J268)/(F268+H268+J268+L268+N268+P268),0),0)</f>
        <v>0</v>
      </c>
      <c r="X268" s="59">
        <f>IF(E268="East", IF(C268="Central",('Connecting shares (%)'!$F$5/100*L268+'Connecting shares (%)'!$G$5/100*N268+'Connecting shares (%)'!$H$5/100*P268)/1000000,0),0)</f>
        <v>0</v>
      </c>
      <c r="Y268" s="61">
        <f>IF(E268="East", IF(C268="Central",D268*'Connecting shares (%)'!$M$16*(L268+N268+P268)/(F268+H268+J268+L268+N268+P268),0),0)</f>
        <v>0</v>
      </c>
      <c r="Z268" s="1">
        <f>IF(E268="East", IF(C268="Decentral",('Connecting shares (%)'!$F$9/100*L268+'Connecting shares (%)'!$G$9/100*N268+'Connecting shares (%)'!$H$9/100*P268)/1000000,0),0)</f>
        <v>0</v>
      </c>
      <c r="AA268" s="61">
        <f>IF(E268="East", IF(C268="Decentral",D268*'Connecting shares (%)'!$M$16*(L268+N268+P268)/(F268+H268+J268+L268+N268+P268),0),0)</f>
        <v>0</v>
      </c>
      <c r="AB268" s="59">
        <f>IF(E268="West", IF(C268="Central",('Connecting shares (%)'!$F$11/100*F268+'Connecting shares (%)'!$G$11/100*H268+'Connecting shares (%)'!$H$11/100*J268)/1000000,0),0)</f>
        <v>0</v>
      </c>
      <c r="AC268" s="62">
        <f>IF(E268="west", IF(C268="Central",D268*'Connecting shares (%)'!$M$16*(F268+H268+J268)/(F268+H268+J268+L268+N268+P268),0),0)</f>
        <v>0</v>
      </c>
      <c r="AD268" s="59">
        <f>IF(E268="West", IF(C268="Decentral",('Connecting shares (%)'!$F$15/100*F268+'Connecting shares (%)'!$G$15/100*H268+'Connecting shares (%)'!$H$15/100*J268)/1000000,0),0)</f>
        <v>0.57978943000000005</v>
      </c>
      <c r="AE268" s="61">
        <f>IF(E268="west", IF(C268="Decentral",D268*'Connecting shares (%)'!$M$16*(F268+H268+J268)/(F268+H268+J268+L268+N268+P268),0),0)</f>
        <v>13.600443167263741</v>
      </c>
      <c r="AF268" s="59">
        <f>IF(E268="West", IF(C268="Central",('Connecting shares (%)'!$F$13/100*L268+'Connecting shares (%)'!$G$13/100*N268+'Connecting shares (%)'!$H$13/100*P268)/1000000,0),0)</f>
        <v>0</v>
      </c>
      <c r="AG268" s="61">
        <f>IF(E268="west", IF(C268="Central",D268*'Connecting shares (%)'!$M$16*(L268+N268+P268)/(F268+H268+J268+L268+N268+P268),0),0)</f>
        <v>0</v>
      </c>
      <c r="AH268" s="1">
        <f>IF(E268="West", IF(C268="Decentral",('Connecting shares (%)'!$F$17/100*L268+'Connecting shares (%)'!$G$17/100*N268+'Connecting shares (%)'!$H$17/100*P268)/1000000,0),0)</f>
        <v>0</v>
      </c>
      <c r="AI268" s="61">
        <f>IF(E268="west", IF(C268="Decentral",D268*'Connecting shares (%)'!$M$16*(L268+N268+P268)/(F268+H268+J268+L268+N268+P268),0),0)</f>
        <v>0</v>
      </c>
      <c r="AK268" s="1">
        <f t="shared" si="32"/>
        <v>0</v>
      </c>
      <c r="AL268" s="1">
        <f t="shared" si="33"/>
        <v>0</v>
      </c>
      <c r="AM268" s="1">
        <f t="shared" si="34"/>
        <v>0</v>
      </c>
      <c r="AN268" s="1">
        <f t="shared" si="35"/>
        <v>0</v>
      </c>
      <c r="AO268" s="1">
        <f t="shared" si="36"/>
        <v>0</v>
      </c>
      <c r="AP268" s="1">
        <f t="shared" si="37"/>
        <v>0</v>
      </c>
      <c r="AQ268" s="1">
        <f t="shared" si="38"/>
        <v>0.57978943000000005</v>
      </c>
      <c r="AR268" s="1">
        <f t="shared" si="39"/>
        <v>13.600443167263741</v>
      </c>
    </row>
    <row r="269" spans="1:44">
      <c r="A269" s="1">
        <v>268</v>
      </c>
      <c r="B269" s="1" t="s">
        <v>497</v>
      </c>
      <c r="C269" s="1" t="s">
        <v>20</v>
      </c>
      <c r="D269" s="1">
        <v>1.0803506637109499</v>
      </c>
      <c r="E269" s="1" t="s">
        <v>21</v>
      </c>
      <c r="F269" s="1">
        <v>792827.83</v>
      </c>
      <c r="G269" s="1">
        <v>45</v>
      </c>
      <c r="H269" s="1">
        <v>0</v>
      </c>
      <c r="I269" s="1">
        <v>0</v>
      </c>
      <c r="J269" s="1">
        <v>0</v>
      </c>
      <c r="K269" s="1">
        <v>0</v>
      </c>
      <c r="L269" s="1">
        <v>55999.209999999897</v>
      </c>
      <c r="M269" s="1">
        <v>2</v>
      </c>
      <c r="N269" s="1">
        <v>0</v>
      </c>
      <c r="O269" s="1">
        <v>0</v>
      </c>
      <c r="P269" s="1">
        <v>0</v>
      </c>
      <c r="Q269" s="1">
        <v>0</v>
      </c>
      <c r="R269" s="1">
        <v>20659.885372090499</v>
      </c>
      <c r="S269" s="1">
        <v>1080350.6637109499</v>
      </c>
      <c r="T269" s="59">
        <f>IF(E269="East", IF(C269="Central",('Connecting shares (%)'!$F$3/100*F269+'Connecting shares (%)'!$G$3/100*H269+'Connecting shares (%)'!$H$3/100*J269)/1000000,0),0)</f>
        <v>0</v>
      </c>
      <c r="U269" s="59">
        <f>IF(E269="East", IF(C269="Central",D269*'Connecting shares (%)'!$M$16*(F269+H269+J269)/(F269+H269+J269+L269+N269+P269),0),0)</f>
        <v>0</v>
      </c>
      <c r="V269" s="59">
        <f>IF(E269="East", IF(C269="Decentral",('Connecting shares (%)'!$F$7/100*F269+'Connecting shares (%)'!$G$7/100*H269+'Connecting shares (%)'!$H$7/100*J269)/1000000,0),0)</f>
        <v>0</v>
      </c>
      <c r="W269" s="61">
        <f>IF(E269="East", IF(C269="Decentral",D269*'Connecting shares (%)'!$M$16*(F269+H269+J269)/(F269+H269+J269+L269+N269+P269),0),0)</f>
        <v>0</v>
      </c>
      <c r="X269" s="59">
        <f>IF(E269="East", IF(C269="Central",('Connecting shares (%)'!$F$5/100*L269+'Connecting shares (%)'!$G$5/100*N269+'Connecting shares (%)'!$H$5/100*P269)/1000000,0),0)</f>
        <v>0</v>
      </c>
      <c r="Y269" s="61">
        <f>IF(E269="East", IF(C269="Central",D269*'Connecting shares (%)'!$M$16*(L269+N269+P269)/(F269+H269+J269+L269+N269+P269),0),0)</f>
        <v>0</v>
      </c>
      <c r="Z269" s="1">
        <f>IF(E269="East", IF(C269="Decentral",('Connecting shares (%)'!$F$9/100*L269+'Connecting shares (%)'!$G$9/100*N269+'Connecting shares (%)'!$H$9/100*P269)/1000000,0),0)</f>
        <v>0</v>
      </c>
      <c r="AA269" s="61">
        <f>IF(E269="East", IF(C269="Decentral",D269*'Connecting shares (%)'!$M$16*(L269+N269+P269)/(F269+H269+J269+L269+N269+P269),0),0)</f>
        <v>0</v>
      </c>
      <c r="AB269" s="59">
        <f>IF(E269="West", IF(C269="Central",('Connecting shares (%)'!$F$11/100*F269+'Connecting shares (%)'!$G$11/100*H269+'Connecting shares (%)'!$H$11/100*J269)/1000000,0),0)</f>
        <v>0.79282783000000001</v>
      </c>
      <c r="AC269" s="62">
        <f>IF(E269="west", IF(C269="Central",D269*'Connecting shares (%)'!$M$16*(F269+H269+J269)/(F269+H269+J269+L269+N269+P269),0),0)</f>
        <v>20.181545402912999</v>
      </c>
      <c r="AD269" s="59">
        <f>IF(E269="West", IF(C269="Decentral",('Connecting shares (%)'!$F$15/100*F269+'Connecting shares (%)'!$G$15/100*H269+'Connecting shares (%)'!$H$15/100*J269)/1000000,0),0)</f>
        <v>0</v>
      </c>
      <c r="AE269" s="61">
        <f>IF(E269="west", IF(C269="Decentral",D269*'Connecting shares (%)'!$M$16*(F269+H269+J269)/(F269+H269+J269+L269+N269+P269),0),0)</f>
        <v>0</v>
      </c>
      <c r="AF269" s="59">
        <f>IF(E269="West", IF(C269="Central",('Connecting shares (%)'!$F$13/100*L269+'Connecting shares (%)'!$G$13/100*N269+'Connecting shares (%)'!$H$13/100*P269)/1000000,0),0)</f>
        <v>5.5999209999999897E-2</v>
      </c>
      <c r="AG269" s="61">
        <f>IF(E269="west", IF(C269="Central",D269*'Connecting shares (%)'!$M$16*(L269+N269+P269)/(F269+H269+J269+L269+N269+P269),0),0)</f>
        <v>1.4254678713060029</v>
      </c>
      <c r="AH269" s="1">
        <f>IF(E269="West", IF(C269="Decentral",('Connecting shares (%)'!$F$17/100*L269+'Connecting shares (%)'!$G$17/100*N269+'Connecting shares (%)'!$H$17/100*P269)/1000000,0),0)</f>
        <v>0</v>
      </c>
      <c r="AI269" s="61">
        <f>IF(E269="west", IF(C269="Decentral",D269*'Connecting shares (%)'!$M$16*(L269+N269+P269)/(F269+H269+J269+L269+N269+P269),0),0)</f>
        <v>0</v>
      </c>
      <c r="AK269" s="1">
        <f t="shared" si="32"/>
        <v>0</v>
      </c>
      <c r="AL269" s="1">
        <f t="shared" si="33"/>
        <v>0</v>
      </c>
      <c r="AM269" s="1">
        <f t="shared" si="34"/>
        <v>0</v>
      </c>
      <c r="AN269" s="1">
        <f t="shared" si="35"/>
        <v>0</v>
      </c>
      <c r="AO269" s="1">
        <f t="shared" si="36"/>
        <v>0.84882703999999987</v>
      </c>
      <c r="AP269" s="1">
        <f t="shared" si="37"/>
        <v>21.607013274219003</v>
      </c>
      <c r="AQ269" s="1">
        <f t="shared" si="38"/>
        <v>0</v>
      </c>
      <c r="AR269" s="1">
        <f t="shared" si="39"/>
        <v>0</v>
      </c>
    </row>
    <row r="270" spans="1:44">
      <c r="A270" s="1">
        <v>269</v>
      </c>
      <c r="B270" s="1" t="s">
        <v>99</v>
      </c>
      <c r="C270" s="1" t="s">
        <v>19</v>
      </c>
      <c r="D270" s="1">
        <v>1.1991094451370801</v>
      </c>
      <c r="E270" s="1" t="s">
        <v>22</v>
      </c>
      <c r="F270" s="1">
        <v>1918079.6899999899</v>
      </c>
      <c r="G270" s="1">
        <v>133</v>
      </c>
      <c r="H270" s="1">
        <v>71821.490000000005</v>
      </c>
      <c r="I270" s="1">
        <v>1</v>
      </c>
      <c r="J270" s="1">
        <v>0</v>
      </c>
      <c r="K270" s="1">
        <v>0</v>
      </c>
      <c r="L270" s="1">
        <v>135877.12</v>
      </c>
      <c r="M270" s="1">
        <v>19</v>
      </c>
      <c r="N270" s="1">
        <v>0</v>
      </c>
      <c r="O270" s="1">
        <v>0</v>
      </c>
      <c r="P270" s="1">
        <v>0</v>
      </c>
      <c r="Q270" s="1">
        <v>0</v>
      </c>
      <c r="R270" s="1">
        <v>23639.891137689701</v>
      </c>
      <c r="S270" s="1">
        <v>1199109.44513708</v>
      </c>
      <c r="T270" s="59">
        <f>IF(E270="East", IF(C270="Central",('Connecting shares (%)'!$F$3/100*F270+'Connecting shares (%)'!$G$3/100*H270+'Connecting shares (%)'!$H$3/100*J270)/1000000,0),0)</f>
        <v>0</v>
      </c>
      <c r="U270" s="59">
        <f>IF(E270="East", IF(C270="Central",D270*'Connecting shares (%)'!$M$16*(F270+H270+J270)/(F270+H270+J270+L270+N270+P270),0),0)</f>
        <v>0</v>
      </c>
      <c r="V270" s="59">
        <f>IF(E270="East", IF(C270="Decentral",('Connecting shares (%)'!$F$7/100*F270+'Connecting shares (%)'!$G$7/100*H270+'Connecting shares (%)'!$H$7/100*J270)/1000000,0),0)</f>
        <v>1.9899011799999899</v>
      </c>
      <c r="W270" s="61">
        <f>IF(E270="East", IF(C270="Decentral",D270*'Connecting shares (%)'!$M$16*(F270+H270+J270)/(F270+H270+J270+L270+N270+P270),0),0)</f>
        <v>22.449277046693158</v>
      </c>
      <c r="X270" s="59">
        <f>IF(E270="East", IF(C270="Central",('Connecting shares (%)'!$F$5/100*L270+'Connecting shares (%)'!$G$5/100*N270+'Connecting shares (%)'!$H$5/100*P270)/1000000,0),0)</f>
        <v>0</v>
      </c>
      <c r="Y270" s="61">
        <f>IF(E270="East", IF(C270="Central",D270*'Connecting shares (%)'!$M$16*(L270+N270+P270)/(F270+H270+J270+L270+N270+P270),0),0)</f>
        <v>0</v>
      </c>
      <c r="Z270" s="1">
        <f>IF(E270="East", IF(C270="Decentral",('Connecting shares (%)'!$F$9/100*L270+'Connecting shares (%)'!$G$9/100*N270+'Connecting shares (%)'!$H$9/100*P270)/1000000,0),0)</f>
        <v>0.13587711999999999</v>
      </c>
      <c r="AA270" s="61">
        <f>IF(E270="East", IF(C270="Decentral",D270*'Connecting shares (%)'!$M$16*(L270+N270+P270)/(F270+H270+J270+L270+N270+P270),0),0)</f>
        <v>1.5329118560484432</v>
      </c>
      <c r="AB270" s="59">
        <f>IF(E270="West", IF(C270="Central",('Connecting shares (%)'!$F$11/100*F270+'Connecting shares (%)'!$G$11/100*H270+'Connecting shares (%)'!$H$11/100*J270)/1000000,0),0)</f>
        <v>0</v>
      </c>
      <c r="AC270" s="62">
        <f>IF(E270="west", IF(C270="Central",D270*'Connecting shares (%)'!$M$16*(F270+H270+J270)/(F270+H270+J270+L270+N270+P270),0),0)</f>
        <v>0</v>
      </c>
      <c r="AD270" s="59">
        <f>IF(E270="West", IF(C270="Decentral",('Connecting shares (%)'!$F$15/100*F270+'Connecting shares (%)'!$G$15/100*H270+'Connecting shares (%)'!$H$15/100*J270)/1000000,0),0)</f>
        <v>0</v>
      </c>
      <c r="AE270" s="61">
        <f>IF(E270="west", IF(C270="Decentral",D270*'Connecting shares (%)'!$M$16*(F270+H270+J270)/(F270+H270+J270+L270+N270+P270),0),0)</f>
        <v>0</v>
      </c>
      <c r="AF270" s="59">
        <f>IF(E270="West", IF(C270="Central",('Connecting shares (%)'!$F$13/100*L270+'Connecting shares (%)'!$G$13/100*N270+'Connecting shares (%)'!$H$13/100*P270)/1000000,0),0)</f>
        <v>0</v>
      </c>
      <c r="AG270" s="61">
        <f>IF(E270="west", IF(C270="Central",D270*'Connecting shares (%)'!$M$16*(L270+N270+P270)/(F270+H270+J270+L270+N270+P270),0),0)</f>
        <v>0</v>
      </c>
      <c r="AH270" s="1">
        <f>IF(E270="West", IF(C270="Decentral",('Connecting shares (%)'!$F$17/100*L270+'Connecting shares (%)'!$G$17/100*N270+'Connecting shares (%)'!$H$17/100*P270)/1000000,0),0)</f>
        <v>0</v>
      </c>
      <c r="AI270" s="61">
        <f>IF(E270="west", IF(C270="Decentral",D270*'Connecting shares (%)'!$M$16*(L270+N270+P270)/(F270+H270+J270+L270+N270+P270),0),0)</f>
        <v>0</v>
      </c>
      <c r="AK270" s="1">
        <f t="shared" si="32"/>
        <v>0</v>
      </c>
      <c r="AL270" s="1">
        <f t="shared" si="33"/>
        <v>0</v>
      </c>
      <c r="AM270" s="1">
        <f t="shared" si="34"/>
        <v>2.1257782999999901</v>
      </c>
      <c r="AN270" s="1">
        <f t="shared" si="35"/>
        <v>23.982188902741601</v>
      </c>
      <c r="AO270" s="1">
        <f t="shared" si="36"/>
        <v>0</v>
      </c>
      <c r="AP270" s="1">
        <f t="shared" si="37"/>
        <v>0</v>
      </c>
      <c r="AQ270" s="1">
        <f t="shared" si="38"/>
        <v>0</v>
      </c>
      <c r="AR270" s="1">
        <f t="shared" si="39"/>
        <v>0</v>
      </c>
    </row>
    <row r="271" spans="1:44">
      <c r="A271" s="1">
        <v>270</v>
      </c>
      <c r="B271" s="1" t="s">
        <v>648</v>
      </c>
      <c r="C271" s="1" t="s">
        <v>19</v>
      </c>
      <c r="D271" s="1">
        <v>0.95695320253181604</v>
      </c>
      <c r="E271" s="1" t="s">
        <v>21</v>
      </c>
      <c r="F271" s="1">
        <v>2142745.4299999899</v>
      </c>
      <c r="G271" s="1">
        <v>139</v>
      </c>
      <c r="H271" s="1">
        <v>83619.360000000001</v>
      </c>
      <c r="I271" s="1">
        <v>1</v>
      </c>
      <c r="J271" s="1">
        <v>0</v>
      </c>
      <c r="K271" s="1">
        <v>0</v>
      </c>
      <c r="L271" s="1">
        <v>93956.459999999905</v>
      </c>
      <c r="M271" s="1">
        <v>8</v>
      </c>
      <c r="N271" s="1">
        <v>60938.36</v>
      </c>
      <c r="O271" s="1">
        <v>1</v>
      </c>
      <c r="P271" s="1">
        <v>0</v>
      </c>
      <c r="Q271" s="1">
        <v>0</v>
      </c>
      <c r="R271" s="1">
        <v>19013.189886923399</v>
      </c>
      <c r="S271" s="1">
        <v>956953.20253181504</v>
      </c>
      <c r="T271" s="59">
        <f>IF(E271="East", IF(C271="Central",('Connecting shares (%)'!$F$3/100*F271+'Connecting shares (%)'!$G$3/100*H271+'Connecting shares (%)'!$H$3/100*J271)/1000000,0),0)</f>
        <v>0</v>
      </c>
      <c r="U271" s="59">
        <f>IF(E271="East", IF(C271="Central",D271*'Connecting shares (%)'!$M$16*(F271+H271+J271)/(F271+H271+J271+L271+N271+P271),0),0)</f>
        <v>0</v>
      </c>
      <c r="V271" s="59">
        <f>IF(E271="East", IF(C271="Decentral",('Connecting shares (%)'!$F$7/100*F271+'Connecting shares (%)'!$G$7/100*H271+'Connecting shares (%)'!$H$7/100*J271)/1000000,0),0)</f>
        <v>0</v>
      </c>
      <c r="W271" s="61">
        <f>IF(E271="East", IF(C271="Decentral",D271*'Connecting shares (%)'!$M$16*(F271+H271+J271)/(F271+H271+J271+L271+N271+P271),0),0)</f>
        <v>0</v>
      </c>
      <c r="X271" s="59">
        <f>IF(E271="East", IF(C271="Central",('Connecting shares (%)'!$F$5/100*L271+'Connecting shares (%)'!$G$5/100*N271+'Connecting shares (%)'!$H$5/100*P271)/1000000,0),0)</f>
        <v>0</v>
      </c>
      <c r="Y271" s="61">
        <f>IF(E271="East", IF(C271="Central",D271*'Connecting shares (%)'!$M$16*(L271+N271+P271)/(F271+H271+J271+L271+N271+P271),0),0)</f>
        <v>0</v>
      </c>
      <c r="Z271" s="1">
        <f>IF(E271="East", IF(C271="Decentral",('Connecting shares (%)'!$F$9/100*L271+'Connecting shares (%)'!$G$9/100*N271+'Connecting shares (%)'!$H$9/100*P271)/1000000,0),0)</f>
        <v>0</v>
      </c>
      <c r="AA271" s="61">
        <f>IF(E271="East", IF(C271="Decentral",D271*'Connecting shares (%)'!$M$16*(L271+N271+P271)/(F271+H271+J271+L271+N271+P271),0),0)</f>
        <v>0</v>
      </c>
      <c r="AB271" s="59">
        <f>IF(E271="West", IF(C271="Central",('Connecting shares (%)'!$F$11/100*F271+'Connecting shares (%)'!$G$11/100*H271+'Connecting shares (%)'!$H$11/100*J271)/1000000,0),0)</f>
        <v>0</v>
      </c>
      <c r="AC271" s="62">
        <f>IF(E271="west", IF(C271="Central",D271*'Connecting shares (%)'!$M$16*(F271+H271+J271)/(F271+H271+J271+L271+N271+P271),0),0)</f>
        <v>0</v>
      </c>
      <c r="AD271" s="59">
        <f>IF(E271="West", IF(C271="Decentral",('Connecting shares (%)'!$F$15/100*F271+'Connecting shares (%)'!$G$15/100*H271+'Connecting shares (%)'!$H$15/100*J271)/1000000,0),0)</f>
        <v>2.2263647899999897</v>
      </c>
      <c r="AE271" s="61">
        <f>IF(E271="west", IF(C271="Decentral",D271*'Connecting shares (%)'!$M$16*(F271+H271+J271)/(F271+H271+J271+L271+N271+P271),0),0)</f>
        <v>17.894117103800991</v>
      </c>
      <c r="AF271" s="59">
        <f>IF(E271="West", IF(C271="Central",('Connecting shares (%)'!$F$13/100*L271+'Connecting shares (%)'!$G$13/100*N271+'Connecting shares (%)'!$H$13/100*P271)/1000000,0),0)</f>
        <v>0</v>
      </c>
      <c r="AG271" s="61">
        <f>IF(E271="west", IF(C271="Central",D271*'Connecting shares (%)'!$M$16*(L271+N271+P271)/(F271+H271+J271+L271+N271+P271),0),0)</f>
        <v>0</v>
      </c>
      <c r="AH271" s="1">
        <f>IF(E271="West", IF(C271="Decentral",('Connecting shares (%)'!$F$17/100*L271+'Connecting shares (%)'!$G$17/100*N271+'Connecting shares (%)'!$H$17/100*P271)/1000000,0),0)</f>
        <v>0.15489481999999988</v>
      </c>
      <c r="AI271" s="61">
        <f>IF(E271="west", IF(C271="Decentral",D271*'Connecting shares (%)'!$M$16*(L271+N271+P271)/(F271+H271+J271+L271+N271+P271),0),0)</f>
        <v>1.2449469468353327</v>
      </c>
      <c r="AK271" s="1">
        <f t="shared" si="32"/>
        <v>0</v>
      </c>
      <c r="AL271" s="1">
        <f t="shared" si="33"/>
        <v>0</v>
      </c>
      <c r="AM271" s="1">
        <f t="shared" si="34"/>
        <v>0</v>
      </c>
      <c r="AN271" s="1">
        <f t="shared" si="35"/>
        <v>0</v>
      </c>
      <c r="AO271" s="1">
        <f t="shared" si="36"/>
        <v>0</v>
      </c>
      <c r="AP271" s="1">
        <f t="shared" si="37"/>
        <v>0</v>
      </c>
      <c r="AQ271" s="1">
        <f t="shared" si="38"/>
        <v>2.3812596099999896</v>
      </c>
      <c r="AR271" s="1">
        <f t="shared" si="39"/>
        <v>19.139064050636325</v>
      </c>
    </row>
    <row r="272" spans="1:44">
      <c r="A272" s="1">
        <v>271</v>
      </c>
      <c r="B272" s="1" t="s">
        <v>358</v>
      </c>
      <c r="C272" s="1" t="s">
        <v>19</v>
      </c>
      <c r="D272" s="1">
        <v>2.25751860551093</v>
      </c>
      <c r="E272" s="1" t="s">
        <v>22</v>
      </c>
      <c r="F272" s="1">
        <v>574600.18999999994</v>
      </c>
      <c r="G272" s="1">
        <v>34</v>
      </c>
      <c r="H272" s="1">
        <v>0</v>
      </c>
      <c r="I272" s="1">
        <v>0</v>
      </c>
      <c r="J272" s="1">
        <v>0</v>
      </c>
      <c r="K272" s="1">
        <v>0</v>
      </c>
      <c r="L272" s="1">
        <v>0</v>
      </c>
      <c r="M272" s="1">
        <v>0</v>
      </c>
      <c r="N272" s="1">
        <v>0</v>
      </c>
      <c r="O272" s="1">
        <v>0</v>
      </c>
      <c r="P272" s="1">
        <v>0</v>
      </c>
      <c r="Q272" s="1">
        <v>0</v>
      </c>
      <c r="R272" s="1">
        <v>14983.4152349826</v>
      </c>
      <c r="S272" s="1">
        <v>2257518.6055109301</v>
      </c>
      <c r="T272" s="59">
        <f>IF(E272="East", IF(C272="Central",('Connecting shares (%)'!$F$3/100*F272+'Connecting shares (%)'!$G$3/100*H272+'Connecting shares (%)'!$H$3/100*J272)/1000000,0),0)</f>
        <v>0</v>
      </c>
      <c r="U272" s="59">
        <f>IF(E272="East", IF(C272="Central",D272*'Connecting shares (%)'!$M$16*(F272+H272+J272)/(F272+H272+J272+L272+N272+P272),0),0)</f>
        <v>0</v>
      </c>
      <c r="V272" s="59">
        <f>IF(E272="East", IF(C272="Decentral",('Connecting shares (%)'!$F$7/100*F272+'Connecting shares (%)'!$G$7/100*H272+'Connecting shares (%)'!$H$7/100*J272)/1000000,0),0)</f>
        <v>0.57460018999999996</v>
      </c>
      <c r="W272" s="61">
        <f>IF(E272="East", IF(C272="Decentral",D272*'Connecting shares (%)'!$M$16*(F272+H272+J272)/(F272+H272+J272+L272+N272+P272),0),0)</f>
        <v>45.150372110218598</v>
      </c>
      <c r="X272" s="59">
        <f>IF(E272="East", IF(C272="Central",('Connecting shares (%)'!$F$5/100*L272+'Connecting shares (%)'!$G$5/100*N272+'Connecting shares (%)'!$H$5/100*P272)/1000000,0),0)</f>
        <v>0</v>
      </c>
      <c r="Y272" s="61">
        <f>IF(E272="East", IF(C272="Central",D272*'Connecting shares (%)'!$M$16*(L272+N272+P272)/(F272+H272+J272+L272+N272+P272),0),0)</f>
        <v>0</v>
      </c>
      <c r="Z272" s="1">
        <f>IF(E272="East", IF(C272="Decentral",('Connecting shares (%)'!$F$9/100*L272+'Connecting shares (%)'!$G$9/100*N272+'Connecting shares (%)'!$H$9/100*P272)/1000000,0),0)</f>
        <v>0</v>
      </c>
      <c r="AA272" s="61">
        <f>IF(E272="East", IF(C272="Decentral",D272*'Connecting shares (%)'!$M$16*(L272+N272+P272)/(F272+H272+J272+L272+N272+P272),0),0)</f>
        <v>0</v>
      </c>
      <c r="AB272" s="59">
        <f>IF(E272="West", IF(C272="Central",('Connecting shares (%)'!$F$11/100*F272+'Connecting shares (%)'!$G$11/100*H272+'Connecting shares (%)'!$H$11/100*J272)/1000000,0),0)</f>
        <v>0</v>
      </c>
      <c r="AC272" s="62">
        <f>IF(E272="west", IF(C272="Central",D272*'Connecting shares (%)'!$M$16*(F272+H272+J272)/(F272+H272+J272+L272+N272+P272),0),0)</f>
        <v>0</v>
      </c>
      <c r="AD272" s="59">
        <f>IF(E272="West", IF(C272="Decentral",('Connecting shares (%)'!$F$15/100*F272+'Connecting shares (%)'!$G$15/100*H272+'Connecting shares (%)'!$H$15/100*J272)/1000000,0),0)</f>
        <v>0</v>
      </c>
      <c r="AE272" s="61">
        <f>IF(E272="west", IF(C272="Decentral",D272*'Connecting shares (%)'!$M$16*(F272+H272+J272)/(F272+H272+J272+L272+N272+P272),0),0)</f>
        <v>0</v>
      </c>
      <c r="AF272" s="59">
        <f>IF(E272="West", IF(C272="Central",('Connecting shares (%)'!$F$13/100*L272+'Connecting shares (%)'!$G$13/100*N272+'Connecting shares (%)'!$H$13/100*P272)/1000000,0),0)</f>
        <v>0</v>
      </c>
      <c r="AG272" s="61">
        <f>IF(E272="west", IF(C272="Central",D272*'Connecting shares (%)'!$M$16*(L272+N272+P272)/(F272+H272+J272+L272+N272+P272),0),0)</f>
        <v>0</v>
      </c>
      <c r="AH272" s="1">
        <f>IF(E272="West", IF(C272="Decentral",('Connecting shares (%)'!$F$17/100*L272+'Connecting shares (%)'!$G$17/100*N272+'Connecting shares (%)'!$H$17/100*P272)/1000000,0),0)</f>
        <v>0</v>
      </c>
      <c r="AI272" s="61">
        <f>IF(E272="west", IF(C272="Decentral",D272*'Connecting shares (%)'!$M$16*(L272+N272+P272)/(F272+H272+J272+L272+N272+P272),0),0)</f>
        <v>0</v>
      </c>
      <c r="AK272" s="1">
        <f t="shared" si="32"/>
        <v>0</v>
      </c>
      <c r="AL272" s="1">
        <f t="shared" si="33"/>
        <v>0</v>
      </c>
      <c r="AM272" s="1">
        <f t="shared" si="34"/>
        <v>0.57460018999999996</v>
      </c>
      <c r="AN272" s="1">
        <f t="shared" si="35"/>
        <v>45.150372110218598</v>
      </c>
      <c r="AO272" s="1">
        <f t="shared" si="36"/>
        <v>0</v>
      </c>
      <c r="AP272" s="1">
        <f t="shared" si="37"/>
        <v>0</v>
      </c>
      <c r="AQ272" s="1">
        <f t="shared" si="38"/>
        <v>0</v>
      </c>
      <c r="AR272" s="1">
        <f t="shared" si="39"/>
        <v>0</v>
      </c>
    </row>
    <row r="273" spans="1:44">
      <c r="A273" s="1">
        <v>272</v>
      </c>
      <c r="B273" s="1" t="s">
        <v>576</v>
      </c>
      <c r="C273" s="1" t="s">
        <v>19</v>
      </c>
      <c r="D273" s="1">
        <v>0.88684336087073401</v>
      </c>
      <c r="E273" s="1" t="s">
        <v>21</v>
      </c>
      <c r="F273" s="1">
        <v>609815.049999999</v>
      </c>
      <c r="G273" s="1">
        <v>37</v>
      </c>
      <c r="H273" s="1">
        <v>50916.019999999902</v>
      </c>
      <c r="I273" s="1">
        <v>1</v>
      </c>
      <c r="J273" s="1">
        <v>0</v>
      </c>
      <c r="K273" s="1">
        <v>0</v>
      </c>
      <c r="L273" s="1">
        <v>13573.36</v>
      </c>
      <c r="M273" s="1">
        <v>1</v>
      </c>
      <c r="N273" s="1">
        <v>0</v>
      </c>
      <c r="O273" s="1">
        <v>0</v>
      </c>
      <c r="P273" s="1">
        <v>0</v>
      </c>
      <c r="Q273" s="1">
        <v>0</v>
      </c>
      <c r="R273" s="1">
        <v>21295.0256009521</v>
      </c>
      <c r="S273" s="1">
        <v>886843.36087073397</v>
      </c>
      <c r="T273" s="59">
        <f>IF(E273="East", IF(C273="Central",('Connecting shares (%)'!$F$3/100*F273+'Connecting shares (%)'!$G$3/100*H273+'Connecting shares (%)'!$H$3/100*J273)/1000000,0),0)</f>
        <v>0</v>
      </c>
      <c r="U273" s="59">
        <f>IF(E273="East", IF(C273="Central",D273*'Connecting shares (%)'!$M$16*(F273+H273+J273)/(F273+H273+J273+L273+N273+P273),0),0)</f>
        <v>0</v>
      </c>
      <c r="V273" s="59">
        <f>IF(E273="East", IF(C273="Decentral",('Connecting shares (%)'!$F$7/100*F273+'Connecting shares (%)'!$G$7/100*H273+'Connecting shares (%)'!$H$7/100*J273)/1000000,0),0)</f>
        <v>0</v>
      </c>
      <c r="W273" s="61">
        <f>IF(E273="East", IF(C273="Decentral",D273*'Connecting shares (%)'!$M$16*(F273+H273+J273)/(F273+H273+J273+L273+N273+P273),0),0)</f>
        <v>0</v>
      </c>
      <c r="X273" s="59">
        <f>IF(E273="East", IF(C273="Central",('Connecting shares (%)'!$F$5/100*L273+'Connecting shares (%)'!$G$5/100*N273+'Connecting shares (%)'!$H$5/100*P273)/1000000,0),0)</f>
        <v>0</v>
      </c>
      <c r="Y273" s="61">
        <f>IF(E273="East", IF(C273="Central",D273*'Connecting shares (%)'!$M$16*(L273+N273+P273)/(F273+H273+J273+L273+N273+P273),0),0)</f>
        <v>0</v>
      </c>
      <c r="Z273" s="1">
        <f>IF(E273="East", IF(C273="Decentral",('Connecting shares (%)'!$F$9/100*L273+'Connecting shares (%)'!$G$9/100*N273+'Connecting shares (%)'!$H$9/100*P273)/1000000,0),0)</f>
        <v>0</v>
      </c>
      <c r="AA273" s="61">
        <f>IF(E273="East", IF(C273="Decentral",D273*'Connecting shares (%)'!$M$16*(L273+N273+P273)/(F273+H273+J273+L273+N273+P273),0),0)</f>
        <v>0</v>
      </c>
      <c r="AB273" s="59">
        <f>IF(E273="West", IF(C273="Central",('Connecting shares (%)'!$F$11/100*F273+'Connecting shares (%)'!$G$11/100*H273+'Connecting shares (%)'!$H$11/100*J273)/1000000,0),0)</f>
        <v>0</v>
      </c>
      <c r="AC273" s="62">
        <f>IF(E273="west", IF(C273="Central",D273*'Connecting shares (%)'!$M$16*(F273+H273+J273)/(F273+H273+J273+L273+N273+P273),0),0)</f>
        <v>0</v>
      </c>
      <c r="AD273" s="59">
        <f>IF(E273="West", IF(C273="Decentral",('Connecting shares (%)'!$F$15/100*F273+'Connecting shares (%)'!$G$15/100*H273+'Connecting shares (%)'!$H$15/100*J273)/1000000,0),0)</f>
        <v>0.66073106999999887</v>
      </c>
      <c r="AE273" s="61">
        <f>IF(E273="west", IF(C273="Decentral",D273*'Connecting shares (%)'!$M$16*(F273+H273+J273)/(F273+H273+J273+L273+N273+P273),0),0)</f>
        <v>17.379834290885977</v>
      </c>
      <c r="AF273" s="59">
        <f>IF(E273="West", IF(C273="Central",('Connecting shares (%)'!$F$13/100*L273+'Connecting shares (%)'!$G$13/100*N273+'Connecting shares (%)'!$H$13/100*P273)/1000000,0),0)</f>
        <v>0</v>
      </c>
      <c r="AG273" s="61">
        <f>IF(E273="west", IF(C273="Central",D273*'Connecting shares (%)'!$M$16*(L273+N273+P273)/(F273+H273+J273+L273+N273+P273),0),0)</f>
        <v>0</v>
      </c>
      <c r="AH273" s="1">
        <f>IF(E273="West", IF(C273="Decentral",('Connecting shares (%)'!$F$17/100*L273+'Connecting shares (%)'!$G$17/100*N273+'Connecting shares (%)'!$H$17/100*P273)/1000000,0),0)</f>
        <v>1.3573360000000001E-2</v>
      </c>
      <c r="AI273" s="61">
        <f>IF(E273="west", IF(C273="Decentral",D273*'Connecting shares (%)'!$M$16*(L273+N273+P273)/(F273+H273+J273+L273+N273+P273),0),0)</f>
        <v>0.35703292652870178</v>
      </c>
      <c r="AK273" s="1">
        <f t="shared" si="32"/>
        <v>0</v>
      </c>
      <c r="AL273" s="1">
        <f t="shared" si="33"/>
        <v>0</v>
      </c>
      <c r="AM273" s="1">
        <f t="shared" si="34"/>
        <v>0</v>
      </c>
      <c r="AN273" s="1">
        <f t="shared" si="35"/>
        <v>0</v>
      </c>
      <c r="AO273" s="1">
        <f t="shared" si="36"/>
        <v>0</v>
      </c>
      <c r="AP273" s="1">
        <f t="shared" si="37"/>
        <v>0</v>
      </c>
      <c r="AQ273" s="1">
        <f t="shared" si="38"/>
        <v>0.67430442999999884</v>
      </c>
      <c r="AR273" s="1">
        <f t="shared" si="39"/>
        <v>17.73686721741468</v>
      </c>
    </row>
    <row r="274" spans="1:44">
      <c r="A274" s="1">
        <v>273</v>
      </c>
      <c r="B274" s="1" t="s">
        <v>615</v>
      </c>
      <c r="C274" s="1" t="s">
        <v>19</v>
      </c>
      <c r="D274" s="1">
        <v>0.70101493959996497</v>
      </c>
      <c r="E274" s="1" t="s">
        <v>22</v>
      </c>
      <c r="F274" s="1">
        <v>5588911.8099999996</v>
      </c>
      <c r="G274" s="1">
        <v>414</v>
      </c>
      <c r="H274" s="1">
        <v>0</v>
      </c>
      <c r="I274" s="1">
        <v>0</v>
      </c>
      <c r="J274" s="1">
        <v>0</v>
      </c>
      <c r="K274" s="1">
        <v>0</v>
      </c>
      <c r="L274" s="1">
        <v>1181458.29</v>
      </c>
      <c r="M274" s="1">
        <v>126</v>
      </c>
      <c r="N274" s="1">
        <v>558612.67000000004</v>
      </c>
      <c r="O274" s="1">
        <v>8</v>
      </c>
      <c r="P274" s="1">
        <v>0</v>
      </c>
      <c r="Q274" s="1">
        <v>0</v>
      </c>
      <c r="R274" s="1">
        <v>10053.7672411079</v>
      </c>
      <c r="S274" s="1">
        <v>701014.93959996395</v>
      </c>
      <c r="T274" s="59">
        <f>IF(E274="East", IF(C274="Central",('Connecting shares (%)'!$F$3/100*F274+'Connecting shares (%)'!$G$3/100*H274+'Connecting shares (%)'!$H$3/100*J274)/1000000,0),0)</f>
        <v>0</v>
      </c>
      <c r="U274" s="59">
        <f>IF(E274="East", IF(C274="Central",D274*'Connecting shares (%)'!$M$16*(F274+H274+J274)/(F274+H274+J274+L274+N274+P274),0),0)</f>
        <v>0</v>
      </c>
      <c r="V274" s="59">
        <f>IF(E274="East", IF(C274="Decentral",('Connecting shares (%)'!$F$7/100*F274+'Connecting shares (%)'!$G$7/100*H274+'Connecting shares (%)'!$H$7/100*J274)/1000000,0),0)</f>
        <v>5.5889118099999999</v>
      </c>
      <c r="W274" s="61">
        <f>IF(E274="East", IF(C274="Decentral",D274*'Connecting shares (%)'!$M$16*(F274+H274+J274)/(F274+H274+J274+L274+N274+P274),0),0)</f>
        <v>10.69155378821195</v>
      </c>
      <c r="X274" s="59">
        <f>IF(E274="East", IF(C274="Central",('Connecting shares (%)'!$F$5/100*L274+'Connecting shares (%)'!$G$5/100*N274+'Connecting shares (%)'!$H$5/100*P274)/1000000,0),0)</f>
        <v>0</v>
      </c>
      <c r="Y274" s="61">
        <f>IF(E274="East", IF(C274="Central",D274*'Connecting shares (%)'!$M$16*(L274+N274+P274)/(F274+H274+J274+L274+N274+P274),0),0)</f>
        <v>0</v>
      </c>
      <c r="Z274" s="1">
        <f>IF(E274="East", IF(C274="Decentral",('Connecting shares (%)'!$F$9/100*L274+'Connecting shares (%)'!$G$9/100*N274+'Connecting shares (%)'!$H$9/100*P274)/1000000,0),0)</f>
        <v>1.7400709599999999</v>
      </c>
      <c r="AA274" s="61">
        <f>IF(E274="East", IF(C274="Decentral",D274*'Connecting shares (%)'!$M$16*(L274+N274+P274)/(F274+H274+J274+L274+N274+P274),0),0)</f>
        <v>3.3287450037873483</v>
      </c>
      <c r="AB274" s="59">
        <f>IF(E274="West", IF(C274="Central",('Connecting shares (%)'!$F$11/100*F274+'Connecting shares (%)'!$G$11/100*H274+'Connecting shares (%)'!$H$11/100*J274)/1000000,0),0)</f>
        <v>0</v>
      </c>
      <c r="AC274" s="62">
        <f>IF(E274="west", IF(C274="Central",D274*'Connecting shares (%)'!$M$16*(F274+H274+J274)/(F274+H274+J274+L274+N274+P274),0),0)</f>
        <v>0</v>
      </c>
      <c r="AD274" s="59">
        <f>IF(E274="West", IF(C274="Decentral",('Connecting shares (%)'!$F$15/100*F274+'Connecting shares (%)'!$G$15/100*H274+'Connecting shares (%)'!$H$15/100*J274)/1000000,0),0)</f>
        <v>0</v>
      </c>
      <c r="AE274" s="61">
        <f>IF(E274="west", IF(C274="Decentral",D274*'Connecting shares (%)'!$M$16*(F274+H274+J274)/(F274+H274+J274+L274+N274+P274),0),0)</f>
        <v>0</v>
      </c>
      <c r="AF274" s="59">
        <f>IF(E274="West", IF(C274="Central",('Connecting shares (%)'!$F$13/100*L274+'Connecting shares (%)'!$G$13/100*N274+'Connecting shares (%)'!$H$13/100*P274)/1000000,0),0)</f>
        <v>0</v>
      </c>
      <c r="AG274" s="61">
        <f>IF(E274="west", IF(C274="Central",D274*'Connecting shares (%)'!$M$16*(L274+N274+P274)/(F274+H274+J274+L274+N274+P274),0),0)</f>
        <v>0</v>
      </c>
      <c r="AH274" s="1">
        <f>IF(E274="West", IF(C274="Decentral",('Connecting shares (%)'!$F$17/100*L274+'Connecting shares (%)'!$G$17/100*N274+'Connecting shares (%)'!$H$17/100*P274)/1000000,0),0)</f>
        <v>0</v>
      </c>
      <c r="AI274" s="61">
        <f>IF(E274="west", IF(C274="Decentral",D274*'Connecting shares (%)'!$M$16*(L274+N274+P274)/(F274+H274+J274+L274+N274+P274),0),0)</f>
        <v>0</v>
      </c>
      <c r="AK274" s="1">
        <f t="shared" si="32"/>
        <v>0</v>
      </c>
      <c r="AL274" s="1">
        <f t="shared" si="33"/>
        <v>0</v>
      </c>
      <c r="AM274" s="1">
        <f t="shared" si="34"/>
        <v>7.3289827699999996</v>
      </c>
      <c r="AN274" s="1">
        <f t="shared" si="35"/>
        <v>14.020298791999299</v>
      </c>
      <c r="AO274" s="1">
        <f t="shared" si="36"/>
        <v>0</v>
      </c>
      <c r="AP274" s="1">
        <f t="shared" si="37"/>
        <v>0</v>
      </c>
      <c r="AQ274" s="1">
        <f t="shared" si="38"/>
        <v>0</v>
      </c>
      <c r="AR274" s="1">
        <f t="shared" si="39"/>
        <v>0</v>
      </c>
    </row>
    <row r="275" spans="1:44">
      <c r="A275" s="1">
        <v>274</v>
      </c>
      <c r="B275" s="1" t="s">
        <v>747</v>
      </c>
      <c r="C275" s="1" t="s">
        <v>19</v>
      </c>
      <c r="D275" s="1">
        <v>0.63839232383067002</v>
      </c>
      <c r="E275" s="1" t="s">
        <v>21</v>
      </c>
      <c r="F275" s="1">
        <v>326210.38</v>
      </c>
      <c r="G275" s="1">
        <v>21</v>
      </c>
      <c r="H275" s="1">
        <v>0</v>
      </c>
      <c r="I275" s="1">
        <v>0</v>
      </c>
      <c r="J275" s="1">
        <v>0</v>
      </c>
      <c r="K275" s="1">
        <v>0</v>
      </c>
      <c r="L275" s="1">
        <v>0</v>
      </c>
      <c r="M275" s="1">
        <v>0</v>
      </c>
      <c r="N275" s="1">
        <v>0</v>
      </c>
      <c r="O275" s="1">
        <v>0</v>
      </c>
      <c r="P275" s="1">
        <v>0</v>
      </c>
      <c r="Q275" s="1">
        <v>0</v>
      </c>
      <c r="R275" s="1">
        <v>15453.337414170301</v>
      </c>
      <c r="S275" s="1">
        <v>638392.32383066998</v>
      </c>
      <c r="T275" s="59">
        <f>IF(E275="East", IF(C275="Central",('Connecting shares (%)'!$F$3/100*F275+'Connecting shares (%)'!$G$3/100*H275+'Connecting shares (%)'!$H$3/100*J275)/1000000,0),0)</f>
        <v>0</v>
      </c>
      <c r="U275" s="59">
        <f>IF(E275="East", IF(C275="Central",D275*'Connecting shares (%)'!$M$16*(F275+H275+J275)/(F275+H275+J275+L275+N275+P275),0),0)</f>
        <v>0</v>
      </c>
      <c r="V275" s="59">
        <f>IF(E275="East", IF(C275="Decentral",('Connecting shares (%)'!$F$7/100*F275+'Connecting shares (%)'!$G$7/100*H275+'Connecting shares (%)'!$H$7/100*J275)/1000000,0),0)</f>
        <v>0</v>
      </c>
      <c r="W275" s="61">
        <f>IF(E275="East", IF(C275="Decentral",D275*'Connecting shares (%)'!$M$16*(F275+H275+J275)/(F275+H275+J275+L275+N275+P275),0),0)</f>
        <v>0</v>
      </c>
      <c r="X275" s="59">
        <f>IF(E275="East", IF(C275="Central",('Connecting shares (%)'!$F$5/100*L275+'Connecting shares (%)'!$G$5/100*N275+'Connecting shares (%)'!$H$5/100*P275)/1000000,0),0)</f>
        <v>0</v>
      </c>
      <c r="Y275" s="61">
        <f>IF(E275="East", IF(C275="Central",D275*'Connecting shares (%)'!$M$16*(L275+N275+P275)/(F275+H275+J275+L275+N275+P275),0),0)</f>
        <v>0</v>
      </c>
      <c r="Z275" s="1">
        <f>IF(E275="East", IF(C275="Decentral",('Connecting shares (%)'!$F$9/100*L275+'Connecting shares (%)'!$G$9/100*N275+'Connecting shares (%)'!$H$9/100*P275)/1000000,0),0)</f>
        <v>0</v>
      </c>
      <c r="AA275" s="61">
        <f>IF(E275="East", IF(C275="Decentral",D275*'Connecting shares (%)'!$M$16*(L275+N275+P275)/(F275+H275+J275+L275+N275+P275),0),0)</f>
        <v>0</v>
      </c>
      <c r="AB275" s="59">
        <f>IF(E275="West", IF(C275="Central",('Connecting shares (%)'!$F$11/100*F275+'Connecting shares (%)'!$G$11/100*H275+'Connecting shares (%)'!$H$11/100*J275)/1000000,0),0)</f>
        <v>0</v>
      </c>
      <c r="AC275" s="62">
        <f>IF(E275="west", IF(C275="Central",D275*'Connecting shares (%)'!$M$16*(F275+H275+J275)/(F275+H275+J275+L275+N275+P275),0),0)</f>
        <v>0</v>
      </c>
      <c r="AD275" s="59">
        <f>IF(E275="West", IF(C275="Decentral",('Connecting shares (%)'!$F$15/100*F275+'Connecting shares (%)'!$G$15/100*H275+'Connecting shares (%)'!$H$15/100*J275)/1000000,0),0)</f>
        <v>0.32621038000000002</v>
      </c>
      <c r="AE275" s="61">
        <f>IF(E275="west", IF(C275="Decentral",D275*'Connecting shares (%)'!$M$16*(F275+H275+J275)/(F275+H275+J275+L275+N275+P275),0),0)</f>
        <v>12.7678464766134</v>
      </c>
      <c r="AF275" s="59">
        <f>IF(E275="West", IF(C275="Central",('Connecting shares (%)'!$F$13/100*L275+'Connecting shares (%)'!$G$13/100*N275+'Connecting shares (%)'!$H$13/100*P275)/1000000,0),0)</f>
        <v>0</v>
      </c>
      <c r="AG275" s="61">
        <f>IF(E275="west", IF(C275="Central",D275*'Connecting shares (%)'!$M$16*(L275+N275+P275)/(F275+H275+J275+L275+N275+P275),0),0)</f>
        <v>0</v>
      </c>
      <c r="AH275" s="1">
        <f>IF(E275="West", IF(C275="Decentral",('Connecting shares (%)'!$F$17/100*L275+'Connecting shares (%)'!$G$17/100*N275+'Connecting shares (%)'!$H$17/100*P275)/1000000,0),0)</f>
        <v>0</v>
      </c>
      <c r="AI275" s="61">
        <f>IF(E275="west", IF(C275="Decentral",D275*'Connecting shares (%)'!$M$16*(L275+N275+P275)/(F275+H275+J275+L275+N275+P275),0),0)</f>
        <v>0</v>
      </c>
      <c r="AK275" s="1">
        <f t="shared" si="32"/>
        <v>0</v>
      </c>
      <c r="AL275" s="1">
        <f t="shared" si="33"/>
        <v>0</v>
      </c>
      <c r="AM275" s="1">
        <f t="shared" si="34"/>
        <v>0</v>
      </c>
      <c r="AN275" s="1">
        <f t="shared" si="35"/>
        <v>0</v>
      </c>
      <c r="AO275" s="1">
        <f t="shared" si="36"/>
        <v>0</v>
      </c>
      <c r="AP275" s="1">
        <f t="shared" si="37"/>
        <v>0</v>
      </c>
      <c r="AQ275" s="1">
        <f t="shared" si="38"/>
        <v>0.32621038000000002</v>
      </c>
      <c r="AR275" s="1">
        <f t="shared" si="39"/>
        <v>12.7678464766134</v>
      </c>
    </row>
    <row r="276" spans="1:44">
      <c r="A276" s="1">
        <v>275</v>
      </c>
      <c r="B276" s="1" t="s">
        <v>737</v>
      </c>
      <c r="C276" s="1" t="s">
        <v>20</v>
      </c>
      <c r="D276" s="1">
        <v>5.4616740233235997E-2</v>
      </c>
      <c r="E276" s="1" t="s">
        <v>21</v>
      </c>
      <c r="F276" s="1">
        <v>37781.410000000003</v>
      </c>
      <c r="G276" s="1">
        <v>2</v>
      </c>
      <c r="H276" s="1">
        <v>0</v>
      </c>
      <c r="I276" s="1">
        <v>0</v>
      </c>
      <c r="J276" s="1">
        <v>0</v>
      </c>
      <c r="K276" s="1">
        <v>0</v>
      </c>
      <c r="L276" s="1">
        <v>4707.3599999999897</v>
      </c>
      <c r="M276" s="1">
        <v>1</v>
      </c>
      <c r="N276" s="1">
        <v>0</v>
      </c>
      <c r="O276" s="1">
        <v>0</v>
      </c>
      <c r="P276" s="1">
        <v>0</v>
      </c>
      <c r="Q276" s="1">
        <v>0</v>
      </c>
      <c r="R276" s="1">
        <v>3409.7235969070898</v>
      </c>
      <c r="S276" s="1">
        <v>54616.740233236</v>
      </c>
      <c r="T276" s="59">
        <f>IF(E276="East", IF(C276="Central",('Connecting shares (%)'!$F$3/100*F276+'Connecting shares (%)'!$G$3/100*H276+'Connecting shares (%)'!$H$3/100*J276)/1000000,0),0)</f>
        <v>0</v>
      </c>
      <c r="U276" s="59">
        <f>IF(E276="East", IF(C276="Central",D276*'Connecting shares (%)'!$M$16*(F276+H276+J276)/(F276+H276+J276+L276+N276+P276),0),0)</f>
        <v>0</v>
      </c>
      <c r="V276" s="59">
        <f>IF(E276="East", IF(C276="Decentral",('Connecting shares (%)'!$F$7/100*F276+'Connecting shares (%)'!$G$7/100*H276+'Connecting shares (%)'!$H$7/100*J276)/1000000,0),0)</f>
        <v>0</v>
      </c>
      <c r="W276" s="61">
        <f>IF(E276="East", IF(C276="Decentral",D276*'Connecting shares (%)'!$M$16*(F276+H276+J276)/(F276+H276+J276+L276+N276+P276),0),0)</f>
        <v>0</v>
      </c>
      <c r="X276" s="59">
        <f>IF(E276="East", IF(C276="Central",('Connecting shares (%)'!$F$5/100*L276+'Connecting shares (%)'!$G$5/100*N276+'Connecting shares (%)'!$H$5/100*P276)/1000000,0),0)</f>
        <v>0</v>
      </c>
      <c r="Y276" s="61">
        <f>IF(E276="East", IF(C276="Central",D276*'Connecting shares (%)'!$M$16*(L276+N276+P276)/(F276+H276+J276+L276+N276+P276),0),0)</f>
        <v>0</v>
      </c>
      <c r="Z276" s="1">
        <f>IF(E276="East", IF(C276="Decentral",('Connecting shares (%)'!$F$9/100*L276+'Connecting shares (%)'!$G$9/100*N276+'Connecting shares (%)'!$H$9/100*P276)/1000000,0),0)</f>
        <v>0</v>
      </c>
      <c r="AA276" s="61">
        <f>IF(E276="East", IF(C276="Decentral",D276*'Connecting shares (%)'!$M$16*(L276+N276+P276)/(F276+H276+J276+L276+N276+P276),0),0)</f>
        <v>0</v>
      </c>
      <c r="AB276" s="59">
        <f>IF(E276="West", IF(C276="Central",('Connecting shares (%)'!$F$11/100*F276+'Connecting shares (%)'!$G$11/100*H276+'Connecting shares (%)'!$H$11/100*J276)/1000000,0),0)</f>
        <v>3.7781410000000001E-2</v>
      </c>
      <c r="AC276" s="62">
        <f>IF(E276="west", IF(C276="Central",D276*'Connecting shares (%)'!$M$16*(F276+H276+J276)/(F276+H276+J276+L276+N276+P276),0),0)</f>
        <v>0.97131428168684819</v>
      </c>
      <c r="AD276" s="59">
        <f>IF(E276="West", IF(C276="Decentral",('Connecting shares (%)'!$F$15/100*F276+'Connecting shares (%)'!$G$15/100*H276+'Connecting shares (%)'!$H$15/100*J276)/1000000,0),0)</f>
        <v>0</v>
      </c>
      <c r="AE276" s="61">
        <f>IF(E276="west", IF(C276="Decentral",D276*'Connecting shares (%)'!$M$16*(F276+H276+J276)/(F276+H276+J276+L276+N276+P276),0),0)</f>
        <v>0</v>
      </c>
      <c r="AF276" s="59">
        <f>IF(E276="West", IF(C276="Central",('Connecting shares (%)'!$F$13/100*L276+'Connecting shares (%)'!$G$13/100*N276+'Connecting shares (%)'!$H$13/100*P276)/1000000,0),0)</f>
        <v>4.7073599999999894E-3</v>
      </c>
      <c r="AG276" s="61">
        <f>IF(E276="west", IF(C276="Central",D276*'Connecting shares (%)'!$M$16*(L276+N276+P276)/(F276+H276+J276+L276+N276+P276),0),0)</f>
        <v>0.12102052297787171</v>
      </c>
      <c r="AH276" s="1">
        <f>IF(E276="West", IF(C276="Decentral",('Connecting shares (%)'!$F$17/100*L276+'Connecting shares (%)'!$G$17/100*N276+'Connecting shares (%)'!$H$17/100*P276)/1000000,0),0)</f>
        <v>0</v>
      </c>
      <c r="AI276" s="61">
        <f>IF(E276="west", IF(C276="Decentral",D276*'Connecting shares (%)'!$M$16*(L276+N276+P276)/(F276+H276+J276+L276+N276+P276),0),0)</f>
        <v>0</v>
      </c>
      <c r="AK276" s="1">
        <f t="shared" si="32"/>
        <v>0</v>
      </c>
      <c r="AL276" s="1">
        <f t="shared" si="33"/>
        <v>0</v>
      </c>
      <c r="AM276" s="1">
        <f t="shared" si="34"/>
        <v>0</v>
      </c>
      <c r="AN276" s="1">
        <f t="shared" si="35"/>
        <v>0</v>
      </c>
      <c r="AO276" s="1">
        <f t="shared" si="36"/>
        <v>4.2488769999999988E-2</v>
      </c>
      <c r="AP276" s="1">
        <f t="shared" si="37"/>
        <v>1.0923348046647199</v>
      </c>
      <c r="AQ276" s="1">
        <f t="shared" si="38"/>
        <v>0</v>
      </c>
      <c r="AR276" s="1">
        <f t="shared" si="39"/>
        <v>0</v>
      </c>
    </row>
    <row r="277" spans="1:44">
      <c r="A277" s="1">
        <v>276</v>
      </c>
      <c r="B277" s="1" t="s">
        <v>880</v>
      </c>
      <c r="C277" s="1" t="s">
        <v>20</v>
      </c>
      <c r="D277" s="1">
        <v>2.4700281667684999E-2</v>
      </c>
      <c r="E277" s="1" t="s">
        <v>21</v>
      </c>
      <c r="F277" s="1">
        <v>100922.57</v>
      </c>
      <c r="G277" s="1">
        <v>4</v>
      </c>
      <c r="H277" s="1">
        <v>0</v>
      </c>
      <c r="I277" s="1">
        <v>0</v>
      </c>
      <c r="J277" s="1">
        <v>0</v>
      </c>
      <c r="K277" s="1">
        <v>0</v>
      </c>
      <c r="L277" s="1">
        <v>0</v>
      </c>
      <c r="M277" s="1">
        <v>0</v>
      </c>
      <c r="N277" s="1">
        <v>0</v>
      </c>
      <c r="O277" s="1">
        <v>0</v>
      </c>
      <c r="P277" s="1">
        <v>0</v>
      </c>
      <c r="Q277" s="1">
        <v>0</v>
      </c>
      <c r="R277" s="1">
        <v>1368.4441541384599</v>
      </c>
      <c r="S277" s="1">
        <v>24700.2816676851</v>
      </c>
      <c r="T277" s="59">
        <f>IF(E277="East", IF(C277="Central",('Connecting shares (%)'!$F$3/100*F277+'Connecting shares (%)'!$G$3/100*H277+'Connecting shares (%)'!$H$3/100*J277)/1000000,0),0)</f>
        <v>0</v>
      </c>
      <c r="U277" s="59">
        <f>IF(E277="East", IF(C277="Central",D277*'Connecting shares (%)'!$M$16*(F277+H277+J277)/(F277+H277+J277+L277+N277+P277),0),0)</f>
        <v>0</v>
      </c>
      <c r="V277" s="59">
        <f>IF(E277="East", IF(C277="Decentral",('Connecting shares (%)'!$F$7/100*F277+'Connecting shares (%)'!$G$7/100*H277+'Connecting shares (%)'!$H$7/100*J277)/1000000,0),0)</f>
        <v>0</v>
      </c>
      <c r="W277" s="61">
        <f>IF(E277="East", IF(C277="Decentral",D277*'Connecting shares (%)'!$M$16*(F277+H277+J277)/(F277+H277+J277+L277+N277+P277),0),0)</f>
        <v>0</v>
      </c>
      <c r="X277" s="59">
        <f>IF(E277="East", IF(C277="Central",('Connecting shares (%)'!$F$5/100*L277+'Connecting shares (%)'!$G$5/100*N277+'Connecting shares (%)'!$H$5/100*P277)/1000000,0),0)</f>
        <v>0</v>
      </c>
      <c r="Y277" s="61">
        <f>IF(E277="East", IF(C277="Central",D277*'Connecting shares (%)'!$M$16*(L277+N277+P277)/(F277+H277+J277+L277+N277+P277),0),0)</f>
        <v>0</v>
      </c>
      <c r="Z277" s="1">
        <f>IF(E277="East", IF(C277="Decentral",('Connecting shares (%)'!$F$9/100*L277+'Connecting shares (%)'!$G$9/100*N277+'Connecting shares (%)'!$H$9/100*P277)/1000000,0),0)</f>
        <v>0</v>
      </c>
      <c r="AA277" s="61">
        <f>IF(E277="East", IF(C277="Decentral",D277*'Connecting shares (%)'!$M$16*(L277+N277+P277)/(F277+H277+J277+L277+N277+P277),0),0)</f>
        <v>0</v>
      </c>
      <c r="AB277" s="59">
        <f>IF(E277="West", IF(C277="Central",('Connecting shares (%)'!$F$11/100*F277+'Connecting shares (%)'!$G$11/100*H277+'Connecting shares (%)'!$H$11/100*J277)/1000000,0),0)</f>
        <v>0.10092257</v>
      </c>
      <c r="AC277" s="62">
        <f>IF(E277="west", IF(C277="Central",D277*'Connecting shares (%)'!$M$16*(F277+H277+J277)/(F277+H277+J277+L277+N277+P277),0),0)</f>
        <v>0.49400563335369996</v>
      </c>
      <c r="AD277" s="59">
        <f>IF(E277="West", IF(C277="Decentral",('Connecting shares (%)'!$F$15/100*F277+'Connecting shares (%)'!$G$15/100*H277+'Connecting shares (%)'!$H$15/100*J277)/1000000,0),0)</f>
        <v>0</v>
      </c>
      <c r="AE277" s="61">
        <f>IF(E277="west", IF(C277="Decentral",D277*'Connecting shares (%)'!$M$16*(F277+H277+J277)/(F277+H277+J277+L277+N277+P277),0),0)</f>
        <v>0</v>
      </c>
      <c r="AF277" s="59">
        <f>IF(E277="West", IF(C277="Central",('Connecting shares (%)'!$F$13/100*L277+'Connecting shares (%)'!$G$13/100*N277+'Connecting shares (%)'!$H$13/100*P277)/1000000,0),0)</f>
        <v>0</v>
      </c>
      <c r="AG277" s="61">
        <f>IF(E277="west", IF(C277="Central",D277*'Connecting shares (%)'!$M$16*(L277+N277+P277)/(F277+H277+J277+L277+N277+P277),0),0)</f>
        <v>0</v>
      </c>
      <c r="AH277" s="1">
        <f>IF(E277="West", IF(C277="Decentral",('Connecting shares (%)'!$F$17/100*L277+'Connecting shares (%)'!$G$17/100*N277+'Connecting shares (%)'!$H$17/100*P277)/1000000,0),0)</f>
        <v>0</v>
      </c>
      <c r="AI277" s="61">
        <f>IF(E277="west", IF(C277="Decentral",D277*'Connecting shares (%)'!$M$16*(L277+N277+P277)/(F277+H277+J277+L277+N277+P277),0),0)</f>
        <v>0</v>
      </c>
      <c r="AK277" s="1">
        <f t="shared" si="32"/>
        <v>0</v>
      </c>
      <c r="AL277" s="1">
        <f t="shared" si="33"/>
        <v>0</v>
      </c>
      <c r="AM277" s="1">
        <f t="shared" si="34"/>
        <v>0</v>
      </c>
      <c r="AN277" s="1">
        <f t="shared" si="35"/>
        <v>0</v>
      </c>
      <c r="AO277" s="1">
        <f t="shared" si="36"/>
        <v>0.10092257</v>
      </c>
      <c r="AP277" s="1">
        <f t="shared" si="37"/>
        <v>0.49400563335369996</v>
      </c>
      <c r="AQ277" s="1">
        <f t="shared" si="38"/>
        <v>0</v>
      </c>
      <c r="AR277" s="1">
        <f t="shared" si="39"/>
        <v>0</v>
      </c>
    </row>
    <row r="278" spans="1:44">
      <c r="A278" s="1">
        <v>277</v>
      </c>
      <c r="B278" s="1" t="s">
        <v>161</v>
      </c>
      <c r="C278" s="1" t="s">
        <v>19</v>
      </c>
      <c r="D278" s="1">
        <v>2.0868576349966E-2</v>
      </c>
      <c r="E278" s="1" t="s">
        <v>22</v>
      </c>
      <c r="F278" s="1">
        <v>28948.119999999901</v>
      </c>
      <c r="G278" s="1">
        <v>2</v>
      </c>
      <c r="H278" s="1">
        <v>0</v>
      </c>
      <c r="I278" s="1">
        <v>0</v>
      </c>
      <c r="J278" s="1">
        <v>0</v>
      </c>
      <c r="K278" s="1">
        <v>0</v>
      </c>
      <c r="L278" s="1">
        <v>15747.309999999899</v>
      </c>
      <c r="M278" s="1">
        <v>1</v>
      </c>
      <c r="N278" s="1">
        <v>0</v>
      </c>
      <c r="O278" s="1">
        <v>0</v>
      </c>
      <c r="P278" s="1">
        <v>0</v>
      </c>
      <c r="Q278" s="1">
        <v>0</v>
      </c>
      <c r="R278" s="1">
        <v>2138.93838660561</v>
      </c>
      <c r="S278" s="1">
        <v>20868.576349965799</v>
      </c>
      <c r="T278" s="59">
        <f>IF(E278="East", IF(C278="Central",('Connecting shares (%)'!$F$3/100*F278+'Connecting shares (%)'!$G$3/100*H278+'Connecting shares (%)'!$H$3/100*J278)/1000000,0),0)</f>
        <v>0</v>
      </c>
      <c r="U278" s="59">
        <f>IF(E278="East", IF(C278="Central",D278*'Connecting shares (%)'!$M$16*(F278+H278+J278)/(F278+H278+J278+L278+N278+P278),0),0)</f>
        <v>0</v>
      </c>
      <c r="V278" s="59">
        <f>IF(E278="East", IF(C278="Decentral",('Connecting shares (%)'!$F$7/100*F278+'Connecting shares (%)'!$G$7/100*H278+'Connecting shares (%)'!$H$7/100*J278)/1000000,0),0)</f>
        <v>2.89481199999999E-2</v>
      </c>
      <c r="W278" s="61">
        <f>IF(E278="East", IF(C278="Decentral",D278*'Connecting shares (%)'!$M$16*(F278+H278+J278)/(F278+H278+J278+L278+N278+P278),0),0)</f>
        <v>0.27032117261562461</v>
      </c>
      <c r="X278" s="59">
        <f>IF(E278="East", IF(C278="Central",('Connecting shares (%)'!$F$5/100*L278+'Connecting shares (%)'!$G$5/100*N278+'Connecting shares (%)'!$H$5/100*P278)/1000000,0),0)</f>
        <v>0</v>
      </c>
      <c r="Y278" s="61">
        <f>IF(E278="East", IF(C278="Central",D278*'Connecting shares (%)'!$M$16*(L278+N278+P278)/(F278+H278+J278+L278+N278+P278),0),0)</f>
        <v>0</v>
      </c>
      <c r="Z278" s="1">
        <f>IF(E278="East", IF(C278="Decentral",('Connecting shares (%)'!$F$9/100*L278+'Connecting shares (%)'!$G$9/100*N278+'Connecting shares (%)'!$H$9/100*P278)/1000000,0),0)</f>
        <v>1.57473099999999E-2</v>
      </c>
      <c r="AA278" s="61">
        <f>IF(E278="East", IF(C278="Decentral",D278*'Connecting shares (%)'!$M$16*(L278+N278+P278)/(F278+H278+J278+L278+N278+P278),0),0)</f>
        <v>0.14705035438369538</v>
      </c>
      <c r="AB278" s="59">
        <f>IF(E278="West", IF(C278="Central",('Connecting shares (%)'!$F$11/100*F278+'Connecting shares (%)'!$G$11/100*H278+'Connecting shares (%)'!$H$11/100*J278)/1000000,0),0)</f>
        <v>0</v>
      </c>
      <c r="AC278" s="62">
        <f>IF(E278="west", IF(C278="Central",D278*'Connecting shares (%)'!$M$16*(F278+H278+J278)/(F278+H278+J278+L278+N278+P278),0),0)</f>
        <v>0</v>
      </c>
      <c r="AD278" s="59">
        <f>IF(E278="West", IF(C278="Decentral",('Connecting shares (%)'!$F$15/100*F278+'Connecting shares (%)'!$G$15/100*H278+'Connecting shares (%)'!$H$15/100*J278)/1000000,0),0)</f>
        <v>0</v>
      </c>
      <c r="AE278" s="61">
        <f>IF(E278="west", IF(C278="Decentral",D278*'Connecting shares (%)'!$M$16*(F278+H278+J278)/(F278+H278+J278+L278+N278+P278),0),0)</f>
        <v>0</v>
      </c>
      <c r="AF278" s="59">
        <f>IF(E278="West", IF(C278="Central",('Connecting shares (%)'!$F$13/100*L278+'Connecting shares (%)'!$G$13/100*N278+'Connecting shares (%)'!$H$13/100*P278)/1000000,0),0)</f>
        <v>0</v>
      </c>
      <c r="AG278" s="61">
        <f>IF(E278="west", IF(C278="Central",D278*'Connecting shares (%)'!$M$16*(L278+N278+P278)/(F278+H278+J278+L278+N278+P278),0),0)</f>
        <v>0</v>
      </c>
      <c r="AH278" s="1">
        <f>IF(E278="West", IF(C278="Decentral",('Connecting shares (%)'!$F$17/100*L278+'Connecting shares (%)'!$G$17/100*N278+'Connecting shares (%)'!$H$17/100*P278)/1000000,0),0)</f>
        <v>0</v>
      </c>
      <c r="AI278" s="61">
        <f>IF(E278="west", IF(C278="Decentral",D278*'Connecting shares (%)'!$M$16*(L278+N278+P278)/(F278+H278+J278+L278+N278+P278),0),0)</f>
        <v>0</v>
      </c>
      <c r="AK278" s="1">
        <f t="shared" si="32"/>
        <v>0</v>
      </c>
      <c r="AL278" s="1">
        <f t="shared" si="33"/>
        <v>0</v>
      </c>
      <c r="AM278" s="1">
        <f t="shared" si="34"/>
        <v>4.46954299999998E-2</v>
      </c>
      <c r="AN278" s="1">
        <f t="shared" si="35"/>
        <v>0.41737152699932001</v>
      </c>
      <c r="AO278" s="1">
        <f t="shared" si="36"/>
        <v>0</v>
      </c>
      <c r="AP278" s="1">
        <f t="shared" si="37"/>
        <v>0</v>
      </c>
      <c r="AQ278" s="1">
        <f t="shared" si="38"/>
        <v>0</v>
      </c>
      <c r="AR278" s="1">
        <f t="shared" si="39"/>
        <v>0</v>
      </c>
    </row>
    <row r="279" spans="1:44">
      <c r="A279" s="1">
        <v>278</v>
      </c>
      <c r="B279" s="1" t="s">
        <v>456</v>
      </c>
      <c r="C279" s="1" t="s">
        <v>20</v>
      </c>
      <c r="D279" s="1">
        <v>4.1513376124323001E-2</v>
      </c>
      <c r="E279" s="1" t="s">
        <v>21</v>
      </c>
      <c r="F279" s="1">
        <v>18181.240000000002</v>
      </c>
      <c r="G279" s="1">
        <v>1</v>
      </c>
      <c r="H279" s="1">
        <v>0</v>
      </c>
      <c r="I279" s="1">
        <v>0</v>
      </c>
      <c r="J279" s="1">
        <v>0</v>
      </c>
      <c r="K279" s="1">
        <v>0</v>
      </c>
      <c r="L279" s="1">
        <v>0</v>
      </c>
      <c r="M279" s="1">
        <v>0</v>
      </c>
      <c r="N279" s="1">
        <v>0</v>
      </c>
      <c r="O279" s="1">
        <v>0</v>
      </c>
      <c r="P279" s="1">
        <v>0</v>
      </c>
      <c r="Q279" s="1">
        <v>0</v>
      </c>
      <c r="R279" s="1">
        <v>3393.0657803269701</v>
      </c>
      <c r="S279" s="1">
        <v>41513.376124322902</v>
      </c>
      <c r="T279" s="59">
        <f>IF(E279="East", IF(C279="Central",('Connecting shares (%)'!$F$3/100*F279+'Connecting shares (%)'!$G$3/100*H279+'Connecting shares (%)'!$H$3/100*J279)/1000000,0),0)</f>
        <v>0</v>
      </c>
      <c r="U279" s="59">
        <f>IF(E279="East", IF(C279="Central",D279*'Connecting shares (%)'!$M$16*(F279+H279+J279)/(F279+H279+J279+L279+N279+P279),0),0)</f>
        <v>0</v>
      </c>
      <c r="V279" s="59">
        <f>IF(E279="East", IF(C279="Decentral",('Connecting shares (%)'!$F$7/100*F279+'Connecting shares (%)'!$G$7/100*H279+'Connecting shares (%)'!$H$7/100*J279)/1000000,0),0)</f>
        <v>0</v>
      </c>
      <c r="W279" s="61">
        <f>IF(E279="East", IF(C279="Decentral",D279*'Connecting shares (%)'!$M$16*(F279+H279+J279)/(F279+H279+J279+L279+N279+P279),0),0)</f>
        <v>0</v>
      </c>
      <c r="X279" s="59">
        <f>IF(E279="East", IF(C279="Central",('Connecting shares (%)'!$F$5/100*L279+'Connecting shares (%)'!$G$5/100*N279+'Connecting shares (%)'!$H$5/100*P279)/1000000,0),0)</f>
        <v>0</v>
      </c>
      <c r="Y279" s="61">
        <f>IF(E279="East", IF(C279="Central",D279*'Connecting shares (%)'!$M$16*(L279+N279+P279)/(F279+H279+J279+L279+N279+P279),0),0)</f>
        <v>0</v>
      </c>
      <c r="Z279" s="1">
        <f>IF(E279="East", IF(C279="Decentral",('Connecting shares (%)'!$F$9/100*L279+'Connecting shares (%)'!$G$9/100*N279+'Connecting shares (%)'!$H$9/100*P279)/1000000,0),0)</f>
        <v>0</v>
      </c>
      <c r="AA279" s="61">
        <f>IF(E279="East", IF(C279="Decentral",D279*'Connecting shares (%)'!$M$16*(L279+N279+P279)/(F279+H279+J279+L279+N279+P279),0),0)</f>
        <v>0</v>
      </c>
      <c r="AB279" s="59">
        <f>IF(E279="West", IF(C279="Central",('Connecting shares (%)'!$F$11/100*F279+'Connecting shares (%)'!$G$11/100*H279+'Connecting shares (%)'!$H$11/100*J279)/1000000,0),0)</f>
        <v>1.8181240000000001E-2</v>
      </c>
      <c r="AC279" s="62">
        <f>IF(E279="west", IF(C279="Central",D279*'Connecting shares (%)'!$M$16*(F279+H279+J279)/(F279+H279+J279+L279+N279+P279),0),0)</f>
        <v>0.83026752248645996</v>
      </c>
      <c r="AD279" s="59">
        <f>IF(E279="West", IF(C279="Decentral",('Connecting shares (%)'!$F$15/100*F279+'Connecting shares (%)'!$G$15/100*H279+'Connecting shares (%)'!$H$15/100*J279)/1000000,0),0)</f>
        <v>0</v>
      </c>
      <c r="AE279" s="61">
        <f>IF(E279="west", IF(C279="Decentral",D279*'Connecting shares (%)'!$M$16*(F279+H279+J279)/(F279+H279+J279+L279+N279+P279),0),0)</f>
        <v>0</v>
      </c>
      <c r="AF279" s="59">
        <f>IF(E279="West", IF(C279="Central",('Connecting shares (%)'!$F$13/100*L279+'Connecting shares (%)'!$G$13/100*N279+'Connecting shares (%)'!$H$13/100*P279)/1000000,0),0)</f>
        <v>0</v>
      </c>
      <c r="AG279" s="61">
        <f>IF(E279="west", IF(C279="Central",D279*'Connecting shares (%)'!$M$16*(L279+N279+P279)/(F279+H279+J279+L279+N279+P279),0),0)</f>
        <v>0</v>
      </c>
      <c r="AH279" s="1">
        <f>IF(E279="West", IF(C279="Decentral",('Connecting shares (%)'!$F$17/100*L279+'Connecting shares (%)'!$G$17/100*N279+'Connecting shares (%)'!$H$17/100*P279)/1000000,0),0)</f>
        <v>0</v>
      </c>
      <c r="AI279" s="61">
        <f>IF(E279="west", IF(C279="Decentral",D279*'Connecting shares (%)'!$M$16*(L279+N279+P279)/(F279+H279+J279+L279+N279+P279),0),0)</f>
        <v>0</v>
      </c>
      <c r="AK279" s="1">
        <f t="shared" si="32"/>
        <v>0</v>
      </c>
      <c r="AL279" s="1">
        <f t="shared" si="33"/>
        <v>0</v>
      </c>
      <c r="AM279" s="1">
        <f t="shared" si="34"/>
        <v>0</v>
      </c>
      <c r="AN279" s="1">
        <f t="shared" si="35"/>
        <v>0</v>
      </c>
      <c r="AO279" s="1">
        <f t="shared" si="36"/>
        <v>1.8181240000000001E-2</v>
      </c>
      <c r="AP279" s="1">
        <f t="shared" si="37"/>
        <v>0.83026752248645996</v>
      </c>
      <c r="AQ279" s="1">
        <f t="shared" si="38"/>
        <v>0</v>
      </c>
      <c r="AR279" s="1">
        <f t="shared" si="39"/>
        <v>0</v>
      </c>
    </row>
    <row r="280" spans="1:44">
      <c r="A280" s="1">
        <v>279</v>
      </c>
      <c r="B280" s="1" t="s">
        <v>722</v>
      </c>
      <c r="C280" s="1" t="s">
        <v>20</v>
      </c>
      <c r="D280" s="1">
        <v>0.216493959451586</v>
      </c>
      <c r="E280" s="1" t="s">
        <v>21</v>
      </c>
      <c r="F280" s="1">
        <v>228180.99</v>
      </c>
      <c r="G280" s="1">
        <v>9</v>
      </c>
      <c r="H280" s="1">
        <v>53482.43</v>
      </c>
      <c r="I280" s="1">
        <v>1</v>
      </c>
      <c r="J280" s="1">
        <v>0</v>
      </c>
      <c r="K280" s="1">
        <v>0</v>
      </c>
      <c r="L280" s="1">
        <v>0</v>
      </c>
      <c r="M280" s="1">
        <v>0</v>
      </c>
      <c r="N280" s="1">
        <v>0</v>
      </c>
      <c r="O280" s="1">
        <v>0</v>
      </c>
      <c r="P280" s="1">
        <v>0</v>
      </c>
      <c r="Q280" s="1">
        <v>0</v>
      </c>
      <c r="R280" s="1">
        <v>4870.2175236385401</v>
      </c>
      <c r="S280" s="1">
        <v>216493.95945158601</v>
      </c>
      <c r="T280" s="59">
        <f>IF(E280="East", IF(C280="Central",('Connecting shares (%)'!$F$3/100*F280+'Connecting shares (%)'!$G$3/100*H280+'Connecting shares (%)'!$H$3/100*J280)/1000000,0),0)</f>
        <v>0</v>
      </c>
      <c r="U280" s="59">
        <f>IF(E280="East", IF(C280="Central",D280*'Connecting shares (%)'!$M$16*(F280+H280+J280)/(F280+H280+J280+L280+N280+P280),0),0)</f>
        <v>0</v>
      </c>
      <c r="V280" s="59">
        <f>IF(E280="East", IF(C280="Decentral",('Connecting shares (%)'!$F$7/100*F280+'Connecting shares (%)'!$G$7/100*H280+'Connecting shares (%)'!$H$7/100*J280)/1000000,0),0)</f>
        <v>0</v>
      </c>
      <c r="W280" s="61">
        <f>IF(E280="East", IF(C280="Decentral",D280*'Connecting shares (%)'!$M$16*(F280+H280+J280)/(F280+H280+J280+L280+N280+P280),0),0)</f>
        <v>0</v>
      </c>
      <c r="X280" s="59">
        <f>IF(E280="East", IF(C280="Central",('Connecting shares (%)'!$F$5/100*L280+'Connecting shares (%)'!$G$5/100*N280+'Connecting shares (%)'!$H$5/100*P280)/1000000,0),0)</f>
        <v>0</v>
      </c>
      <c r="Y280" s="61">
        <f>IF(E280="East", IF(C280="Central",D280*'Connecting shares (%)'!$M$16*(L280+N280+P280)/(F280+H280+J280+L280+N280+P280),0),0)</f>
        <v>0</v>
      </c>
      <c r="Z280" s="1">
        <f>IF(E280="East", IF(C280="Decentral",('Connecting shares (%)'!$F$9/100*L280+'Connecting shares (%)'!$G$9/100*N280+'Connecting shares (%)'!$H$9/100*P280)/1000000,0),0)</f>
        <v>0</v>
      </c>
      <c r="AA280" s="61">
        <f>IF(E280="East", IF(C280="Decentral",D280*'Connecting shares (%)'!$M$16*(L280+N280+P280)/(F280+H280+J280+L280+N280+P280),0),0)</f>
        <v>0</v>
      </c>
      <c r="AB280" s="59">
        <f>IF(E280="West", IF(C280="Central",('Connecting shares (%)'!$F$11/100*F280+'Connecting shares (%)'!$G$11/100*H280+'Connecting shares (%)'!$H$11/100*J280)/1000000,0),0)</f>
        <v>0.28166342</v>
      </c>
      <c r="AC280" s="62">
        <f>IF(E280="west", IF(C280="Central",D280*'Connecting shares (%)'!$M$16*(F280+H280+J280)/(F280+H280+J280+L280+N280+P280),0),0)</f>
        <v>4.3298791890317201</v>
      </c>
      <c r="AD280" s="59">
        <f>IF(E280="West", IF(C280="Decentral",('Connecting shares (%)'!$F$15/100*F280+'Connecting shares (%)'!$G$15/100*H280+'Connecting shares (%)'!$H$15/100*J280)/1000000,0),0)</f>
        <v>0</v>
      </c>
      <c r="AE280" s="61">
        <f>IF(E280="west", IF(C280="Decentral",D280*'Connecting shares (%)'!$M$16*(F280+H280+J280)/(F280+H280+J280+L280+N280+P280),0),0)</f>
        <v>0</v>
      </c>
      <c r="AF280" s="59">
        <f>IF(E280="West", IF(C280="Central",('Connecting shares (%)'!$F$13/100*L280+'Connecting shares (%)'!$G$13/100*N280+'Connecting shares (%)'!$H$13/100*P280)/1000000,0),0)</f>
        <v>0</v>
      </c>
      <c r="AG280" s="61">
        <f>IF(E280="west", IF(C280="Central",D280*'Connecting shares (%)'!$M$16*(L280+N280+P280)/(F280+H280+J280+L280+N280+P280),0),0)</f>
        <v>0</v>
      </c>
      <c r="AH280" s="1">
        <f>IF(E280="West", IF(C280="Decentral",('Connecting shares (%)'!$F$17/100*L280+'Connecting shares (%)'!$G$17/100*N280+'Connecting shares (%)'!$H$17/100*P280)/1000000,0),0)</f>
        <v>0</v>
      </c>
      <c r="AI280" s="61">
        <f>IF(E280="west", IF(C280="Decentral",D280*'Connecting shares (%)'!$M$16*(L280+N280+P280)/(F280+H280+J280+L280+N280+P280),0),0)</f>
        <v>0</v>
      </c>
      <c r="AK280" s="1">
        <f t="shared" si="32"/>
        <v>0</v>
      </c>
      <c r="AL280" s="1">
        <f t="shared" si="33"/>
        <v>0</v>
      </c>
      <c r="AM280" s="1">
        <f t="shared" si="34"/>
        <v>0</v>
      </c>
      <c r="AN280" s="1">
        <f t="shared" si="35"/>
        <v>0</v>
      </c>
      <c r="AO280" s="1">
        <f t="shared" si="36"/>
        <v>0.28166342</v>
      </c>
      <c r="AP280" s="1">
        <f t="shared" si="37"/>
        <v>4.3298791890317201</v>
      </c>
      <c r="AQ280" s="1">
        <f t="shared" si="38"/>
        <v>0</v>
      </c>
      <c r="AR280" s="1">
        <f t="shared" si="39"/>
        <v>0</v>
      </c>
    </row>
    <row r="281" spans="1:44">
      <c r="A281" s="1">
        <v>280</v>
      </c>
      <c r="B281" s="1" t="s">
        <v>179</v>
      </c>
      <c r="C281" s="1" t="s">
        <v>19</v>
      </c>
      <c r="D281" s="1">
        <v>0.120826967387742</v>
      </c>
      <c r="E281" s="1" t="s">
        <v>21</v>
      </c>
      <c r="F281" s="1">
        <v>81108.739999999903</v>
      </c>
      <c r="G281" s="1">
        <v>5</v>
      </c>
      <c r="H281" s="1">
        <v>0</v>
      </c>
      <c r="I281" s="1">
        <v>0</v>
      </c>
      <c r="J281" s="1">
        <v>0</v>
      </c>
      <c r="K281" s="1">
        <v>0</v>
      </c>
      <c r="L281" s="1">
        <v>0</v>
      </c>
      <c r="M281" s="1">
        <v>0</v>
      </c>
      <c r="N281" s="1">
        <v>0</v>
      </c>
      <c r="O281" s="1">
        <v>0</v>
      </c>
      <c r="P281" s="1">
        <v>0</v>
      </c>
      <c r="Q281" s="1">
        <v>0</v>
      </c>
      <c r="R281" s="1">
        <v>4509.9972292411903</v>
      </c>
      <c r="S281" s="1">
        <v>120826.967387742</v>
      </c>
      <c r="T281" s="59">
        <f>IF(E281="East", IF(C281="Central",('Connecting shares (%)'!$F$3/100*F281+'Connecting shares (%)'!$G$3/100*H281+'Connecting shares (%)'!$H$3/100*J281)/1000000,0),0)</f>
        <v>0</v>
      </c>
      <c r="U281" s="59">
        <f>IF(E281="East", IF(C281="Central",D281*'Connecting shares (%)'!$M$16*(F281+H281+J281)/(F281+H281+J281+L281+N281+P281),0),0)</f>
        <v>0</v>
      </c>
      <c r="V281" s="59">
        <f>IF(E281="East", IF(C281="Decentral",('Connecting shares (%)'!$F$7/100*F281+'Connecting shares (%)'!$G$7/100*H281+'Connecting shares (%)'!$H$7/100*J281)/1000000,0),0)</f>
        <v>0</v>
      </c>
      <c r="W281" s="61">
        <f>IF(E281="East", IF(C281="Decentral",D281*'Connecting shares (%)'!$M$16*(F281+H281+J281)/(F281+H281+J281+L281+N281+P281),0),0)</f>
        <v>0</v>
      </c>
      <c r="X281" s="59">
        <f>IF(E281="East", IF(C281="Central",('Connecting shares (%)'!$F$5/100*L281+'Connecting shares (%)'!$G$5/100*N281+'Connecting shares (%)'!$H$5/100*P281)/1000000,0),0)</f>
        <v>0</v>
      </c>
      <c r="Y281" s="61">
        <f>IF(E281="East", IF(C281="Central",D281*'Connecting shares (%)'!$M$16*(L281+N281+P281)/(F281+H281+J281+L281+N281+P281),0),0)</f>
        <v>0</v>
      </c>
      <c r="Z281" s="1">
        <f>IF(E281="East", IF(C281="Decentral",('Connecting shares (%)'!$F$9/100*L281+'Connecting shares (%)'!$G$9/100*N281+'Connecting shares (%)'!$H$9/100*P281)/1000000,0),0)</f>
        <v>0</v>
      </c>
      <c r="AA281" s="61">
        <f>IF(E281="East", IF(C281="Decentral",D281*'Connecting shares (%)'!$M$16*(L281+N281+P281)/(F281+H281+J281+L281+N281+P281),0),0)</f>
        <v>0</v>
      </c>
      <c r="AB281" s="59">
        <f>IF(E281="West", IF(C281="Central",('Connecting shares (%)'!$F$11/100*F281+'Connecting shares (%)'!$G$11/100*H281+'Connecting shares (%)'!$H$11/100*J281)/1000000,0),0)</f>
        <v>0</v>
      </c>
      <c r="AC281" s="62">
        <f>IF(E281="west", IF(C281="Central",D281*'Connecting shares (%)'!$M$16*(F281+H281+J281)/(F281+H281+J281+L281+N281+P281),0),0)</f>
        <v>0</v>
      </c>
      <c r="AD281" s="59">
        <f>IF(E281="West", IF(C281="Decentral",('Connecting shares (%)'!$F$15/100*F281+'Connecting shares (%)'!$G$15/100*H281+'Connecting shares (%)'!$H$15/100*J281)/1000000,0),0)</f>
        <v>8.1108739999999901E-2</v>
      </c>
      <c r="AE281" s="61">
        <f>IF(E281="west", IF(C281="Decentral",D281*'Connecting shares (%)'!$M$16*(F281+H281+J281)/(F281+H281+J281+L281+N281+P281),0),0)</f>
        <v>2.4165393477548398</v>
      </c>
      <c r="AF281" s="59">
        <f>IF(E281="West", IF(C281="Central",('Connecting shares (%)'!$F$13/100*L281+'Connecting shares (%)'!$G$13/100*N281+'Connecting shares (%)'!$H$13/100*P281)/1000000,0),0)</f>
        <v>0</v>
      </c>
      <c r="AG281" s="61">
        <f>IF(E281="west", IF(C281="Central",D281*'Connecting shares (%)'!$M$16*(L281+N281+P281)/(F281+H281+J281+L281+N281+P281),0),0)</f>
        <v>0</v>
      </c>
      <c r="AH281" s="1">
        <f>IF(E281="West", IF(C281="Decentral",('Connecting shares (%)'!$F$17/100*L281+'Connecting shares (%)'!$G$17/100*N281+'Connecting shares (%)'!$H$17/100*P281)/1000000,0),0)</f>
        <v>0</v>
      </c>
      <c r="AI281" s="61">
        <f>IF(E281="west", IF(C281="Decentral",D281*'Connecting shares (%)'!$M$16*(L281+N281+P281)/(F281+H281+J281+L281+N281+P281),0),0)</f>
        <v>0</v>
      </c>
      <c r="AK281" s="1">
        <f t="shared" si="32"/>
        <v>0</v>
      </c>
      <c r="AL281" s="1">
        <f t="shared" si="33"/>
        <v>0</v>
      </c>
      <c r="AM281" s="1">
        <f t="shared" si="34"/>
        <v>0</v>
      </c>
      <c r="AN281" s="1">
        <f t="shared" si="35"/>
        <v>0</v>
      </c>
      <c r="AO281" s="1">
        <f t="shared" si="36"/>
        <v>0</v>
      </c>
      <c r="AP281" s="1">
        <f t="shared" si="37"/>
        <v>0</v>
      </c>
      <c r="AQ281" s="1">
        <f t="shared" si="38"/>
        <v>8.1108739999999901E-2</v>
      </c>
      <c r="AR281" s="1">
        <f t="shared" si="39"/>
        <v>2.4165393477548398</v>
      </c>
    </row>
    <row r="282" spans="1:44">
      <c r="A282" s="1">
        <v>281</v>
      </c>
      <c r="B282" s="1" t="s">
        <v>441</v>
      </c>
      <c r="C282" s="1" t="s">
        <v>19</v>
      </c>
      <c r="D282" s="1">
        <v>9.2385084330248002E-2</v>
      </c>
      <c r="E282" s="1" t="s">
        <v>21</v>
      </c>
      <c r="F282" s="1">
        <v>221817.28</v>
      </c>
      <c r="G282" s="1">
        <v>12</v>
      </c>
      <c r="H282" s="1">
        <v>0</v>
      </c>
      <c r="I282" s="1">
        <v>0</v>
      </c>
      <c r="J282" s="1">
        <v>0</v>
      </c>
      <c r="K282" s="1">
        <v>0</v>
      </c>
      <c r="L282" s="1">
        <v>0</v>
      </c>
      <c r="M282" s="1">
        <v>0</v>
      </c>
      <c r="N282" s="1">
        <v>0</v>
      </c>
      <c r="O282" s="1">
        <v>0</v>
      </c>
      <c r="P282" s="1">
        <v>0</v>
      </c>
      <c r="Q282" s="1">
        <v>0</v>
      </c>
      <c r="R282" s="1">
        <v>3485.3763950196399</v>
      </c>
      <c r="S282" s="1">
        <v>92385.084330247904</v>
      </c>
      <c r="T282" s="59">
        <f>IF(E282="East", IF(C282="Central",('Connecting shares (%)'!$F$3/100*F282+'Connecting shares (%)'!$G$3/100*H282+'Connecting shares (%)'!$H$3/100*J282)/1000000,0),0)</f>
        <v>0</v>
      </c>
      <c r="U282" s="59">
        <f>IF(E282="East", IF(C282="Central",D282*'Connecting shares (%)'!$M$16*(F282+H282+J282)/(F282+H282+J282+L282+N282+P282),0),0)</f>
        <v>0</v>
      </c>
      <c r="V282" s="59">
        <f>IF(E282="East", IF(C282="Decentral",('Connecting shares (%)'!$F$7/100*F282+'Connecting shares (%)'!$G$7/100*H282+'Connecting shares (%)'!$H$7/100*J282)/1000000,0),0)</f>
        <v>0</v>
      </c>
      <c r="W282" s="61">
        <f>IF(E282="East", IF(C282="Decentral",D282*'Connecting shares (%)'!$M$16*(F282+H282+J282)/(F282+H282+J282+L282+N282+P282),0),0)</f>
        <v>0</v>
      </c>
      <c r="X282" s="59">
        <f>IF(E282="East", IF(C282="Central",('Connecting shares (%)'!$F$5/100*L282+'Connecting shares (%)'!$G$5/100*N282+'Connecting shares (%)'!$H$5/100*P282)/1000000,0),0)</f>
        <v>0</v>
      </c>
      <c r="Y282" s="61">
        <f>IF(E282="East", IF(C282="Central",D282*'Connecting shares (%)'!$M$16*(L282+N282+P282)/(F282+H282+J282+L282+N282+P282),0),0)</f>
        <v>0</v>
      </c>
      <c r="Z282" s="1">
        <f>IF(E282="East", IF(C282="Decentral",('Connecting shares (%)'!$F$9/100*L282+'Connecting shares (%)'!$G$9/100*N282+'Connecting shares (%)'!$H$9/100*P282)/1000000,0),0)</f>
        <v>0</v>
      </c>
      <c r="AA282" s="61">
        <f>IF(E282="East", IF(C282="Decentral",D282*'Connecting shares (%)'!$M$16*(L282+N282+P282)/(F282+H282+J282+L282+N282+P282),0),0)</f>
        <v>0</v>
      </c>
      <c r="AB282" s="59">
        <f>IF(E282="West", IF(C282="Central",('Connecting shares (%)'!$F$11/100*F282+'Connecting shares (%)'!$G$11/100*H282+'Connecting shares (%)'!$H$11/100*J282)/1000000,0),0)</f>
        <v>0</v>
      </c>
      <c r="AC282" s="62">
        <f>IF(E282="west", IF(C282="Central",D282*'Connecting shares (%)'!$M$16*(F282+H282+J282)/(F282+H282+J282+L282+N282+P282),0),0)</f>
        <v>0</v>
      </c>
      <c r="AD282" s="59">
        <f>IF(E282="West", IF(C282="Decentral",('Connecting shares (%)'!$F$15/100*F282+'Connecting shares (%)'!$G$15/100*H282+'Connecting shares (%)'!$H$15/100*J282)/1000000,0),0)</f>
        <v>0.22181728000000001</v>
      </c>
      <c r="AE282" s="61">
        <f>IF(E282="west", IF(C282="Decentral",D282*'Connecting shares (%)'!$M$16*(F282+H282+J282)/(F282+H282+J282+L282+N282+P282),0),0)</f>
        <v>1.84770168660496</v>
      </c>
      <c r="AF282" s="59">
        <f>IF(E282="West", IF(C282="Central",('Connecting shares (%)'!$F$13/100*L282+'Connecting shares (%)'!$G$13/100*N282+'Connecting shares (%)'!$H$13/100*P282)/1000000,0),0)</f>
        <v>0</v>
      </c>
      <c r="AG282" s="61">
        <f>IF(E282="west", IF(C282="Central",D282*'Connecting shares (%)'!$M$16*(L282+N282+P282)/(F282+H282+J282+L282+N282+P282),0),0)</f>
        <v>0</v>
      </c>
      <c r="AH282" s="1">
        <f>IF(E282="West", IF(C282="Decentral",('Connecting shares (%)'!$F$17/100*L282+'Connecting shares (%)'!$G$17/100*N282+'Connecting shares (%)'!$H$17/100*P282)/1000000,0),0)</f>
        <v>0</v>
      </c>
      <c r="AI282" s="61">
        <f>IF(E282="west", IF(C282="Decentral",D282*'Connecting shares (%)'!$M$16*(L282+N282+P282)/(F282+H282+J282+L282+N282+P282),0),0)</f>
        <v>0</v>
      </c>
      <c r="AK282" s="1">
        <f t="shared" si="32"/>
        <v>0</v>
      </c>
      <c r="AL282" s="1">
        <f t="shared" si="33"/>
        <v>0</v>
      </c>
      <c r="AM282" s="1">
        <f t="shared" si="34"/>
        <v>0</v>
      </c>
      <c r="AN282" s="1">
        <f t="shared" si="35"/>
        <v>0</v>
      </c>
      <c r="AO282" s="1">
        <f t="shared" si="36"/>
        <v>0</v>
      </c>
      <c r="AP282" s="1">
        <f t="shared" si="37"/>
        <v>0</v>
      </c>
      <c r="AQ282" s="1">
        <f t="shared" si="38"/>
        <v>0.22181728000000001</v>
      </c>
      <c r="AR282" s="1">
        <f t="shared" si="39"/>
        <v>1.84770168660496</v>
      </c>
    </row>
    <row r="283" spans="1:44">
      <c r="A283" s="1">
        <v>282</v>
      </c>
      <c r="B283" s="1" t="s">
        <v>879</v>
      </c>
      <c r="C283" s="1" t="s">
        <v>20</v>
      </c>
      <c r="D283" s="1">
        <v>6.6040020416679002E-2</v>
      </c>
      <c r="E283" s="1" t="s">
        <v>21</v>
      </c>
      <c r="F283" s="1">
        <v>37173.199999999903</v>
      </c>
      <c r="G283" s="1">
        <v>1</v>
      </c>
      <c r="H283" s="1">
        <v>0</v>
      </c>
      <c r="I283" s="1">
        <v>0</v>
      </c>
      <c r="J283" s="1">
        <v>0</v>
      </c>
      <c r="K283" s="1">
        <v>0</v>
      </c>
      <c r="L283" s="1">
        <v>0</v>
      </c>
      <c r="M283" s="1">
        <v>0</v>
      </c>
      <c r="N283" s="1">
        <v>0</v>
      </c>
      <c r="O283" s="1">
        <v>0</v>
      </c>
      <c r="P283" s="1">
        <v>0</v>
      </c>
      <c r="Q283" s="1">
        <v>0</v>
      </c>
      <c r="R283" s="1">
        <v>4308.3115858020201</v>
      </c>
      <c r="S283" s="1">
        <v>66040.020416679297</v>
      </c>
      <c r="T283" s="59">
        <f>IF(E283="East", IF(C283="Central",('Connecting shares (%)'!$F$3/100*F283+'Connecting shares (%)'!$G$3/100*H283+'Connecting shares (%)'!$H$3/100*J283)/1000000,0),0)</f>
        <v>0</v>
      </c>
      <c r="U283" s="59">
        <f>IF(E283="East", IF(C283="Central",D283*'Connecting shares (%)'!$M$16*(F283+H283+J283)/(F283+H283+J283+L283+N283+P283),0),0)</f>
        <v>0</v>
      </c>
      <c r="V283" s="59">
        <f>IF(E283="East", IF(C283="Decentral",('Connecting shares (%)'!$F$7/100*F283+'Connecting shares (%)'!$G$7/100*H283+'Connecting shares (%)'!$H$7/100*J283)/1000000,0),0)</f>
        <v>0</v>
      </c>
      <c r="W283" s="61">
        <f>IF(E283="East", IF(C283="Decentral",D283*'Connecting shares (%)'!$M$16*(F283+H283+J283)/(F283+H283+J283+L283+N283+P283),0),0)</f>
        <v>0</v>
      </c>
      <c r="X283" s="59">
        <f>IF(E283="East", IF(C283="Central",('Connecting shares (%)'!$F$5/100*L283+'Connecting shares (%)'!$G$5/100*N283+'Connecting shares (%)'!$H$5/100*P283)/1000000,0),0)</f>
        <v>0</v>
      </c>
      <c r="Y283" s="61">
        <f>IF(E283="East", IF(C283="Central",D283*'Connecting shares (%)'!$M$16*(L283+N283+P283)/(F283+H283+J283+L283+N283+P283),0),0)</f>
        <v>0</v>
      </c>
      <c r="Z283" s="1">
        <f>IF(E283="East", IF(C283="Decentral",('Connecting shares (%)'!$F$9/100*L283+'Connecting shares (%)'!$G$9/100*N283+'Connecting shares (%)'!$H$9/100*P283)/1000000,0),0)</f>
        <v>0</v>
      </c>
      <c r="AA283" s="61">
        <f>IF(E283="East", IF(C283="Decentral",D283*'Connecting shares (%)'!$M$16*(L283+N283+P283)/(F283+H283+J283+L283+N283+P283),0),0)</f>
        <v>0</v>
      </c>
      <c r="AB283" s="59">
        <f>IF(E283="West", IF(C283="Central",('Connecting shares (%)'!$F$11/100*F283+'Connecting shares (%)'!$G$11/100*H283+'Connecting shares (%)'!$H$11/100*J283)/1000000,0),0)</f>
        <v>3.7173199999999899E-2</v>
      </c>
      <c r="AC283" s="62">
        <f>IF(E283="west", IF(C283="Central",D283*'Connecting shares (%)'!$M$16*(F283+H283+J283)/(F283+H283+J283+L283+N283+P283),0),0)</f>
        <v>1.32080040833358</v>
      </c>
      <c r="AD283" s="59">
        <f>IF(E283="West", IF(C283="Decentral",('Connecting shares (%)'!$F$15/100*F283+'Connecting shares (%)'!$G$15/100*H283+'Connecting shares (%)'!$H$15/100*J283)/1000000,0),0)</f>
        <v>0</v>
      </c>
      <c r="AE283" s="61">
        <f>IF(E283="west", IF(C283="Decentral",D283*'Connecting shares (%)'!$M$16*(F283+H283+J283)/(F283+H283+J283+L283+N283+P283),0),0)</f>
        <v>0</v>
      </c>
      <c r="AF283" s="59">
        <f>IF(E283="West", IF(C283="Central",('Connecting shares (%)'!$F$13/100*L283+'Connecting shares (%)'!$G$13/100*N283+'Connecting shares (%)'!$H$13/100*P283)/1000000,0),0)</f>
        <v>0</v>
      </c>
      <c r="AG283" s="61">
        <f>IF(E283="west", IF(C283="Central",D283*'Connecting shares (%)'!$M$16*(L283+N283+P283)/(F283+H283+J283+L283+N283+P283),0),0)</f>
        <v>0</v>
      </c>
      <c r="AH283" s="1">
        <f>IF(E283="West", IF(C283="Decentral",('Connecting shares (%)'!$F$17/100*L283+'Connecting shares (%)'!$G$17/100*N283+'Connecting shares (%)'!$H$17/100*P283)/1000000,0),0)</f>
        <v>0</v>
      </c>
      <c r="AI283" s="61">
        <f>IF(E283="west", IF(C283="Decentral",D283*'Connecting shares (%)'!$M$16*(L283+N283+P283)/(F283+H283+J283+L283+N283+P283),0),0)</f>
        <v>0</v>
      </c>
      <c r="AK283" s="1">
        <f t="shared" si="32"/>
        <v>0</v>
      </c>
      <c r="AL283" s="1">
        <f t="shared" si="33"/>
        <v>0</v>
      </c>
      <c r="AM283" s="1">
        <f t="shared" si="34"/>
        <v>0</v>
      </c>
      <c r="AN283" s="1">
        <f t="shared" si="35"/>
        <v>0</v>
      </c>
      <c r="AO283" s="1">
        <f t="shared" si="36"/>
        <v>3.7173199999999899E-2</v>
      </c>
      <c r="AP283" s="1">
        <f t="shared" si="37"/>
        <v>1.32080040833358</v>
      </c>
      <c r="AQ283" s="1">
        <f t="shared" si="38"/>
        <v>0</v>
      </c>
      <c r="AR283" s="1">
        <f t="shared" si="39"/>
        <v>0</v>
      </c>
    </row>
    <row r="284" spans="1:44">
      <c r="A284" s="1">
        <v>283</v>
      </c>
      <c r="B284" s="1" t="s">
        <v>285</v>
      </c>
      <c r="C284" s="1" t="s">
        <v>19</v>
      </c>
      <c r="D284" s="1">
        <v>0.105827266769961</v>
      </c>
      <c r="E284" s="1" t="s">
        <v>21</v>
      </c>
      <c r="F284" s="1">
        <v>140952.48000000001</v>
      </c>
      <c r="G284" s="1">
        <v>8</v>
      </c>
      <c r="H284" s="1">
        <v>0</v>
      </c>
      <c r="I284" s="1">
        <v>0</v>
      </c>
      <c r="J284" s="1">
        <v>0</v>
      </c>
      <c r="K284" s="1">
        <v>0</v>
      </c>
      <c r="L284" s="1">
        <v>0</v>
      </c>
      <c r="M284" s="1">
        <v>0</v>
      </c>
      <c r="N284" s="1">
        <v>0</v>
      </c>
      <c r="O284" s="1">
        <v>0</v>
      </c>
      <c r="P284" s="1">
        <v>0</v>
      </c>
      <c r="Q284" s="1">
        <v>0</v>
      </c>
      <c r="R284" s="1">
        <v>4993.0952738239603</v>
      </c>
      <c r="S284" s="1">
        <v>105827.26676996</v>
      </c>
      <c r="T284" s="59">
        <f>IF(E284="East", IF(C284="Central",('Connecting shares (%)'!$F$3/100*F284+'Connecting shares (%)'!$G$3/100*H284+'Connecting shares (%)'!$H$3/100*J284)/1000000,0),0)</f>
        <v>0</v>
      </c>
      <c r="U284" s="59">
        <f>IF(E284="East", IF(C284="Central",D284*'Connecting shares (%)'!$M$16*(F284+H284+J284)/(F284+H284+J284+L284+N284+P284),0),0)</f>
        <v>0</v>
      </c>
      <c r="V284" s="59">
        <f>IF(E284="East", IF(C284="Decentral",('Connecting shares (%)'!$F$7/100*F284+'Connecting shares (%)'!$G$7/100*H284+'Connecting shares (%)'!$H$7/100*J284)/1000000,0),0)</f>
        <v>0</v>
      </c>
      <c r="W284" s="61">
        <f>IF(E284="East", IF(C284="Decentral",D284*'Connecting shares (%)'!$M$16*(F284+H284+J284)/(F284+H284+J284+L284+N284+P284),0),0)</f>
        <v>0</v>
      </c>
      <c r="X284" s="59">
        <f>IF(E284="East", IF(C284="Central",('Connecting shares (%)'!$F$5/100*L284+'Connecting shares (%)'!$G$5/100*N284+'Connecting shares (%)'!$H$5/100*P284)/1000000,0),0)</f>
        <v>0</v>
      </c>
      <c r="Y284" s="61">
        <f>IF(E284="East", IF(C284="Central",D284*'Connecting shares (%)'!$M$16*(L284+N284+P284)/(F284+H284+J284+L284+N284+P284),0),0)</f>
        <v>0</v>
      </c>
      <c r="Z284" s="1">
        <f>IF(E284="East", IF(C284="Decentral",('Connecting shares (%)'!$F$9/100*L284+'Connecting shares (%)'!$G$9/100*N284+'Connecting shares (%)'!$H$9/100*P284)/1000000,0),0)</f>
        <v>0</v>
      </c>
      <c r="AA284" s="61">
        <f>IF(E284="East", IF(C284="Decentral",D284*'Connecting shares (%)'!$M$16*(L284+N284+P284)/(F284+H284+J284+L284+N284+P284),0),0)</f>
        <v>0</v>
      </c>
      <c r="AB284" s="59">
        <f>IF(E284="West", IF(C284="Central",('Connecting shares (%)'!$F$11/100*F284+'Connecting shares (%)'!$G$11/100*H284+'Connecting shares (%)'!$H$11/100*J284)/1000000,0),0)</f>
        <v>0</v>
      </c>
      <c r="AC284" s="62">
        <f>IF(E284="west", IF(C284="Central",D284*'Connecting shares (%)'!$M$16*(F284+H284+J284)/(F284+H284+J284+L284+N284+P284),0),0)</f>
        <v>0</v>
      </c>
      <c r="AD284" s="59">
        <f>IF(E284="West", IF(C284="Decentral",('Connecting shares (%)'!$F$15/100*F284+'Connecting shares (%)'!$G$15/100*H284+'Connecting shares (%)'!$H$15/100*J284)/1000000,0),0)</f>
        <v>0.14095248000000002</v>
      </c>
      <c r="AE284" s="61">
        <f>IF(E284="west", IF(C284="Decentral",D284*'Connecting shares (%)'!$M$16*(F284+H284+J284)/(F284+H284+J284+L284+N284+P284),0),0)</f>
        <v>2.1165453353992199</v>
      </c>
      <c r="AF284" s="59">
        <f>IF(E284="West", IF(C284="Central",('Connecting shares (%)'!$F$13/100*L284+'Connecting shares (%)'!$G$13/100*N284+'Connecting shares (%)'!$H$13/100*P284)/1000000,0),0)</f>
        <v>0</v>
      </c>
      <c r="AG284" s="61">
        <f>IF(E284="west", IF(C284="Central",D284*'Connecting shares (%)'!$M$16*(L284+N284+P284)/(F284+H284+J284+L284+N284+P284),0),0)</f>
        <v>0</v>
      </c>
      <c r="AH284" s="1">
        <f>IF(E284="West", IF(C284="Decentral",('Connecting shares (%)'!$F$17/100*L284+'Connecting shares (%)'!$G$17/100*N284+'Connecting shares (%)'!$H$17/100*P284)/1000000,0),0)</f>
        <v>0</v>
      </c>
      <c r="AI284" s="61">
        <f>IF(E284="west", IF(C284="Decentral",D284*'Connecting shares (%)'!$M$16*(L284+N284+P284)/(F284+H284+J284+L284+N284+P284),0),0)</f>
        <v>0</v>
      </c>
      <c r="AK284" s="1">
        <f t="shared" si="32"/>
        <v>0</v>
      </c>
      <c r="AL284" s="1">
        <f t="shared" si="33"/>
        <v>0</v>
      </c>
      <c r="AM284" s="1">
        <f t="shared" si="34"/>
        <v>0</v>
      </c>
      <c r="AN284" s="1">
        <f t="shared" si="35"/>
        <v>0</v>
      </c>
      <c r="AO284" s="1">
        <f t="shared" si="36"/>
        <v>0</v>
      </c>
      <c r="AP284" s="1">
        <f t="shared" si="37"/>
        <v>0</v>
      </c>
      <c r="AQ284" s="1">
        <f t="shared" si="38"/>
        <v>0.14095248000000002</v>
      </c>
      <c r="AR284" s="1">
        <f t="shared" si="39"/>
        <v>2.1165453353992199</v>
      </c>
    </row>
    <row r="285" spans="1:44">
      <c r="A285" s="1">
        <v>284</v>
      </c>
      <c r="B285" s="1" t="s">
        <v>171</v>
      </c>
      <c r="C285" s="1" t="s">
        <v>20</v>
      </c>
      <c r="D285" s="1">
        <v>4.9988829194356002E-2</v>
      </c>
      <c r="E285" s="1" t="s">
        <v>21</v>
      </c>
      <c r="F285" s="1">
        <v>97231.039999999906</v>
      </c>
      <c r="G285" s="1">
        <v>10</v>
      </c>
      <c r="H285" s="1">
        <v>0</v>
      </c>
      <c r="I285" s="1">
        <v>0</v>
      </c>
      <c r="J285" s="1">
        <v>0</v>
      </c>
      <c r="K285" s="1">
        <v>0</v>
      </c>
      <c r="L285" s="1">
        <v>0</v>
      </c>
      <c r="M285" s="1">
        <v>0</v>
      </c>
      <c r="N285" s="1">
        <v>0</v>
      </c>
      <c r="O285" s="1">
        <v>0</v>
      </c>
      <c r="P285" s="1">
        <v>0</v>
      </c>
      <c r="Q285" s="1">
        <v>0</v>
      </c>
      <c r="R285" s="1">
        <v>3541.3869669574001</v>
      </c>
      <c r="S285" s="1">
        <v>49988.829194355501</v>
      </c>
      <c r="T285" s="59">
        <f>IF(E285="East", IF(C285="Central",('Connecting shares (%)'!$F$3/100*F285+'Connecting shares (%)'!$G$3/100*H285+'Connecting shares (%)'!$H$3/100*J285)/1000000,0),0)</f>
        <v>0</v>
      </c>
      <c r="U285" s="59">
        <f>IF(E285="East", IF(C285="Central",D285*'Connecting shares (%)'!$M$16*(F285+H285+J285)/(F285+H285+J285+L285+N285+P285),0),0)</f>
        <v>0</v>
      </c>
      <c r="V285" s="59">
        <f>IF(E285="East", IF(C285="Decentral",('Connecting shares (%)'!$F$7/100*F285+'Connecting shares (%)'!$G$7/100*H285+'Connecting shares (%)'!$H$7/100*J285)/1000000,0),0)</f>
        <v>0</v>
      </c>
      <c r="W285" s="61">
        <f>IF(E285="East", IF(C285="Decentral",D285*'Connecting shares (%)'!$M$16*(F285+H285+J285)/(F285+H285+J285+L285+N285+P285),0),0)</f>
        <v>0</v>
      </c>
      <c r="X285" s="59">
        <f>IF(E285="East", IF(C285="Central",('Connecting shares (%)'!$F$5/100*L285+'Connecting shares (%)'!$G$5/100*N285+'Connecting shares (%)'!$H$5/100*P285)/1000000,0),0)</f>
        <v>0</v>
      </c>
      <c r="Y285" s="61">
        <f>IF(E285="East", IF(C285="Central",D285*'Connecting shares (%)'!$M$16*(L285+N285+P285)/(F285+H285+J285+L285+N285+P285),0),0)</f>
        <v>0</v>
      </c>
      <c r="Z285" s="1">
        <f>IF(E285="East", IF(C285="Decentral",('Connecting shares (%)'!$F$9/100*L285+'Connecting shares (%)'!$G$9/100*N285+'Connecting shares (%)'!$H$9/100*P285)/1000000,0),0)</f>
        <v>0</v>
      </c>
      <c r="AA285" s="61">
        <f>IF(E285="East", IF(C285="Decentral",D285*'Connecting shares (%)'!$M$16*(L285+N285+P285)/(F285+H285+J285+L285+N285+P285),0),0)</f>
        <v>0</v>
      </c>
      <c r="AB285" s="59">
        <f>IF(E285="West", IF(C285="Central",('Connecting shares (%)'!$F$11/100*F285+'Connecting shares (%)'!$G$11/100*H285+'Connecting shares (%)'!$H$11/100*J285)/1000000,0),0)</f>
        <v>9.7231039999999908E-2</v>
      </c>
      <c r="AC285" s="62">
        <f>IF(E285="west", IF(C285="Central",D285*'Connecting shares (%)'!$M$16*(F285+H285+J285)/(F285+H285+J285+L285+N285+P285),0),0)</f>
        <v>0.9997765838871201</v>
      </c>
      <c r="AD285" s="59">
        <f>IF(E285="West", IF(C285="Decentral",('Connecting shares (%)'!$F$15/100*F285+'Connecting shares (%)'!$G$15/100*H285+'Connecting shares (%)'!$H$15/100*J285)/1000000,0),0)</f>
        <v>0</v>
      </c>
      <c r="AE285" s="61">
        <f>IF(E285="west", IF(C285="Decentral",D285*'Connecting shares (%)'!$M$16*(F285+H285+J285)/(F285+H285+J285+L285+N285+P285),0),0)</f>
        <v>0</v>
      </c>
      <c r="AF285" s="59">
        <f>IF(E285="West", IF(C285="Central",('Connecting shares (%)'!$F$13/100*L285+'Connecting shares (%)'!$G$13/100*N285+'Connecting shares (%)'!$H$13/100*P285)/1000000,0),0)</f>
        <v>0</v>
      </c>
      <c r="AG285" s="61">
        <f>IF(E285="west", IF(C285="Central",D285*'Connecting shares (%)'!$M$16*(L285+N285+P285)/(F285+H285+J285+L285+N285+P285),0),0)</f>
        <v>0</v>
      </c>
      <c r="AH285" s="1">
        <f>IF(E285="West", IF(C285="Decentral",('Connecting shares (%)'!$F$17/100*L285+'Connecting shares (%)'!$G$17/100*N285+'Connecting shares (%)'!$H$17/100*P285)/1000000,0),0)</f>
        <v>0</v>
      </c>
      <c r="AI285" s="61">
        <f>IF(E285="west", IF(C285="Decentral",D285*'Connecting shares (%)'!$M$16*(L285+N285+P285)/(F285+H285+J285+L285+N285+P285),0),0)</f>
        <v>0</v>
      </c>
      <c r="AK285" s="1">
        <f t="shared" si="32"/>
        <v>0</v>
      </c>
      <c r="AL285" s="1">
        <f t="shared" si="33"/>
        <v>0</v>
      </c>
      <c r="AM285" s="1">
        <f t="shared" si="34"/>
        <v>0</v>
      </c>
      <c r="AN285" s="1">
        <f t="shared" si="35"/>
        <v>0</v>
      </c>
      <c r="AO285" s="1">
        <f t="shared" si="36"/>
        <v>9.7231039999999908E-2</v>
      </c>
      <c r="AP285" s="1">
        <f t="shared" si="37"/>
        <v>0.9997765838871201</v>
      </c>
      <c r="AQ285" s="1">
        <f t="shared" si="38"/>
        <v>0</v>
      </c>
      <c r="AR285" s="1">
        <f t="shared" si="39"/>
        <v>0</v>
      </c>
    </row>
    <row r="286" spans="1:44">
      <c r="A286" s="1">
        <v>285</v>
      </c>
      <c r="B286" s="1" t="s">
        <v>206</v>
      </c>
      <c r="C286" s="1" t="s">
        <v>19</v>
      </c>
      <c r="D286" s="1">
        <v>0.16422963308197</v>
      </c>
      <c r="E286" s="1" t="s">
        <v>21</v>
      </c>
      <c r="F286" s="1">
        <v>132682.109999999</v>
      </c>
      <c r="G286" s="1">
        <v>9</v>
      </c>
      <c r="H286" s="1">
        <v>0</v>
      </c>
      <c r="I286" s="1">
        <v>0</v>
      </c>
      <c r="J286" s="1">
        <v>0</v>
      </c>
      <c r="K286" s="1">
        <v>0</v>
      </c>
      <c r="L286" s="1">
        <v>0</v>
      </c>
      <c r="M286" s="1">
        <v>0</v>
      </c>
      <c r="N286" s="1">
        <v>0</v>
      </c>
      <c r="O286" s="1">
        <v>0</v>
      </c>
      <c r="P286" s="1">
        <v>0</v>
      </c>
      <c r="Q286" s="1">
        <v>0</v>
      </c>
      <c r="R286" s="1">
        <v>6963.7514231588802</v>
      </c>
      <c r="S286" s="1">
        <v>164229.63308196899</v>
      </c>
      <c r="T286" s="59">
        <f>IF(E286="East", IF(C286="Central",('Connecting shares (%)'!$F$3/100*F286+'Connecting shares (%)'!$G$3/100*H286+'Connecting shares (%)'!$H$3/100*J286)/1000000,0),0)</f>
        <v>0</v>
      </c>
      <c r="U286" s="59">
        <f>IF(E286="East", IF(C286="Central",D286*'Connecting shares (%)'!$M$16*(F286+H286+J286)/(F286+H286+J286+L286+N286+P286),0),0)</f>
        <v>0</v>
      </c>
      <c r="V286" s="59">
        <f>IF(E286="East", IF(C286="Decentral",('Connecting shares (%)'!$F$7/100*F286+'Connecting shares (%)'!$G$7/100*H286+'Connecting shares (%)'!$H$7/100*J286)/1000000,0),0)</f>
        <v>0</v>
      </c>
      <c r="W286" s="61">
        <f>IF(E286="East", IF(C286="Decentral",D286*'Connecting shares (%)'!$M$16*(F286+H286+J286)/(F286+H286+J286+L286+N286+P286),0),0)</f>
        <v>0</v>
      </c>
      <c r="X286" s="59">
        <f>IF(E286="East", IF(C286="Central",('Connecting shares (%)'!$F$5/100*L286+'Connecting shares (%)'!$G$5/100*N286+'Connecting shares (%)'!$H$5/100*P286)/1000000,0),0)</f>
        <v>0</v>
      </c>
      <c r="Y286" s="61">
        <f>IF(E286="East", IF(C286="Central",D286*'Connecting shares (%)'!$M$16*(L286+N286+P286)/(F286+H286+J286+L286+N286+P286),0),0)</f>
        <v>0</v>
      </c>
      <c r="Z286" s="1">
        <f>IF(E286="East", IF(C286="Decentral",('Connecting shares (%)'!$F$9/100*L286+'Connecting shares (%)'!$G$9/100*N286+'Connecting shares (%)'!$H$9/100*P286)/1000000,0),0)</f>
        <v>0</v>
      </c>
      <c r="AA286" s="61">
        <f>IF(E286="East", IF(C286="Decentral",D286*'Connecting shares (%)'!$M$16*(L286+N286+P286)/(F286+H286+J286+L286+N286+P286),0),0)</f>
        <v>0</v>
      </c>
      <c r="AB286" s="59">
        <f>IF(E286="West", IF(C286="Central",('Connecting shares (%)'!$F$11/100*F286+'Connecting shares (%)'!$G$11/100*H286+'Connecting shares (%)'!$H$11/100*J286)/1000000,0),0)</f>
        <v>0</v>
      </c>
      <c r="AC286" s="62">
        <f>IF(E286="west", IF(C286="Central",D286*'Connecting shares (%)'!$M$16*(F286+H286+J286)/(F286+H286+J286+L286+N286+P286),0),0)</f>
        <v>0</v>
      </c>
      <c r="AD286" s="59">
        <f>IF(E286="West", IF(C286="Decentral",('Connecting shares (%)'!$F$15/100*F286+'Connecting shares (%)'!$G$15/100*H286+'Connecting shares (%)'!$H$15/100*J286)/1000000,0),0)</f>
        <v>0.13268210999999899</v>
      </c>
      <c r="AE286" s="61">
        <f>IF(E286="west", IF(C286="Decentral",D286*'Connecting shares (%)'!$M$16*(F286+H286+J286)/(F286+H286+J286+L286+N286+P286),0),0)</f>
        <v>3.2845926616394001</v>
      </c>
      <c r="AF286" s="59">
        <f>IF(E286="West", IF(C286="Central",('Connecting shares (%)'!$F$13/100*L286+'Connecting shares (%)'!$G$13/100*N286+'Connecting shares (%)'!$H$13/100*P286)/1000000,0),0)</f>
        <v>0</v>
      </c>
      <c r="AG286" s="61">
        <f>IF(E286="west", IF(C286="Central",D286*'Connecting shares (%)'!$M$16*(L286+N286+P286)/(F286+H286+J286+L286+N286+P286),0),0)</f>
        <v>0</v>
      </c>
      <c r="AH286" s="1">
        <f>IF(E286="West", IF(C286="Decentral",('Connecting shares (%)'!$F$17/100*L286+'Connecting shares (%)'!$G$17/100*N286+'Connecting shares (%)'!$H$17/100*P286)/1000000,0),0)</f>
        <v>0</v>
      </c>
      <c r="AI286" s="61">
        <f>IF(E286="west", IF(C286="Decentral",D286*'Connecting shares (%)'!$M$16*(L286+N286+P286)/(F286+H286+J286+L286+N286+P286),0),0)</f>
        <v>0</v>
      </c>
      <c r="AK286" s="1">
        <f t="shared" si="32"/>
        <v>0</v>
      </c>
      <c r="AL286" s="1">
        <f t="shared" si="33"/>
        <v>0</v>
      </c>
      <c r="AM286" s="1">
        <f t="shared" si="34"/>
        <v>0</v>
      </c>
      <c r="AN286" s="1">
        <f t="shared" si="35"/>
        <v>0</v>
      </c>
      <c r="AO286" s="1">
        <f t="shared" si="36"/>
        <v>0</v>
      </c>
      <c r="AP286" s="1">
        <f t="shared" si="37"/>
        <v>0</v>
      </c>
      <c r="AQ286" s="1">
        <f t="shared" si="38"/>
        <v>0.13268210999999899</v>
      </c>
      <c r="AR286" s="1">
        <f t="shared" si="39"/>
        <v>3.2845926616394001</v>
      </c>
    </row>
    <row r="287" spans="1:44">
      <c r="A287" s="1">
        <v>286</v>
      </c>
      <c r="B287" s="1" t="s">
        <v>386</v>
      </c>
      <c r="C287" s="1" t="s">
        <v>19</v>
      </c>
      <c r="D287" s="1">
        <v>0.156127191295579</v>
      </c>
      <c r="E287" s="1" t="s">
        <v>21</v>
      </c>
      <c r="F287" s="1">
        <v>185289.76</v>
      </c>
      <c r="G287" s="1">
        <v>12</v>
      </c>
      <c r="H287" s="1">
        <v>0</v>
      </c>
      <c r="I287" s="1">
        <v>0</v>
      </c>
      <c r="J287" s="1">
        <v>0</v>
      </c>
      <c r="K287" s="1">
        <v>0</v>
      </c>
      <c r="L287" s="1">
        <v>23778.38</v>
      </c>
      <c r="M287" s="1">
        <v>7</v>
      </c>
      <c r="N287" s="1">
        <v>0</v>
      </c>
      <c r="O287" s="1">
        <v>0</v>
      </c>
      <c r="P287" s="1">
        <v>0</v>
      </c>
      <c r="Q287" s="1">
        <v>0</v>
      </c>
      <c r="R287" s="1">
        <v>5323.1808008241596</v>
      </c>
      <c r="S287" s="1">
        <v>156127.191295578</v>
      </c>
      <c r="T287" s="59">
        <f>IF(E287="East", IF(C287="Central",('Connecting shares (%)'!$F$3/100*F287+'Connecting shares (%)'!$G$3/100*H287+'Connecting shares (%)'!$H$3/100*J287)/1000000,0),0)</f>
        <v>0</v>
      </c>
      <c r="U287" s="59">
        <f>IF(E287="East", IF(C287="Central",D287*'Connecting shares (%)'!$M$16*(F287+H287+J287)/(F287+H287+J287+L287+N287+P287),0),0)</f>
        <v>0</v>
      </c>
      <c r="V287" s="59">
        <f>IF(E287="East", IF(C287="Decentral",('Connecting shares (%)'!$F$7/100*F287+'Connecting shares (%)'!$G$7/100*H287+'Connecting shares (%)'!$H$7/100*J287)/1000000,0),0)</f>
        <v>0</v>
      </c>
      <c r="W287" s="61">
        <f>IF(E287="East", IF(C287="Decentral",D287*'Connecting shares (%)'!$M$16*(F287+H287+J287)/(F287+H287+J287+L287+N287+P287),0),0)</f>
        <v>0</v>
      </c>
      <c r="X287" s="59">
        <f>IF(E287="East", IF(C287="Central",('Connecting shares (%)'!$F$5/100*L287+'Connecting shares (%)'!$G$5/100*N287+'Connecting shares (%)'!$H$5/100*P287)/1000000,0),0)</f>
        <v>0</v>
      </c>
      <c r="Y287" s="61">
        <f>IF(E287="East", IF(C287="Central",D287*'Connecting shares (%)'!$M$16*(L287+N287+P287)/(F287+H287+J287+L287+N287+P287),0),0)</f>
        <v>0</v>
      </c>
      <c r="Z287" s="1">
        <f>IF(E287="East", IF(C287="Decentral",('Connecting shares (%)'!$F$9/100*L287+'Connecting shares (%)'!$G$9/100*N287+'Connecting shares (%)'!$H$9/100*P287)/1000000,0),0)</f>
        <v>0</v>
      </c>
      <c r="AA287" s="61">
        <f>IF(E287="East", IF(C287="Decentral",D287*'Connecting shares (%)'!$M$16*(L287+N287+P287)/(F287+H287+J287+L287+N287+P287),0),0)</f>
        <v>0</v>
      </c>
      <c r="AB287" s="59">
        <f>IF(E287="West", IF(C287="Central",('Connecting shares (%)'!$F$11/100*F287+'Connecting shares (%)'!$G$11/100*H287+'Connecting shares (%)'!$H$11/100*J287)/1000000,0),0)</f>
        <v>0</v>
      </c>
      <c r="AC287" s="62">
        <f>IF(E287="west", IF(C287="Central",D287*'Connecting shares (%)'!$M$16*(F287+H287+J287)/(F287+H287+J287+L287+N287+P287),0),0)</f>
        <v>0</v>
      </c>
      <c r="AD287" s="59">
        <f>IF(E287="West", IF(C287="Decentral",('Connecting shares (%)'!$F$15/100*F287+'Connecting shares (%)'!$G$15/100*H287+'Connecting shares (%)'!$H$15/100*J287)/1000000,0),0)</f>
        <v>0.18528976</v>
      </c>
      <c r="AE287" s="61">
        <f>IF(E287="west", IF(C287="Decentral",D287*'Connecting shares (%)'!$M$16*(F287+H287+J287)/(F287+H287+J287+L287+N287+P287),0),0)</f>
        <v>2.7674010783883114</v>
      </c>
      <c r="AF287" s="59">
        <f>IF(E287="West", IF(C287="Central",('Connecting shares (%)'!$F$13/100*L287+'Connecting shares (%)'!$G$13/100*N287+'Connecting shares (%)'!$H$13/100*P287)/1000000,0),0)</f>
        <v>0</v>
      </c>
      <c r="AG287" s="61">
        <f>IF(E287="west", IF(C287="Central",D287*'Connecting shares (%)'!$M$16*(L287+N287+P287)/(F287+H287+J287+L287+N287+P287),0),0)</f>
        <v>0</v>
      </c>
      <c r="AH287" s="1">
        <f>IF(E287="West", IF(C287="Decentral",('Connecting shares (%)'!$F$17/100*L287+'Connecting shares (%)'!$G$17/100*N287+'Connecting shares (%)'!$H$17/100*P287)/1000000,0),0)</f>
        <v>2.3778380000000002E-2</v>
      </c>
      <c r="AI287" s="61">
        <f>IF(E287="west", IF(C287="Decentral",D287*'Connecting shares (%)'!$M$16*(L287+N287+P287)/(F287+H287+J287+L287+N287+P287),0),0)</f>
        <v>0.35514274752326874</v>
      </c>
      <c r="AK287" s="1">
        <f t="shared" si="32"/>
        <v>0</v>
      </c>
      <c r="AL287" s="1">
        <f t="shared" si="33"/>
        <v>0</v>
      </c>
      <c r="AM287" s="1">
        <f t="shared" si="34"/>
        <v>0</v>
      </c>
      <c r="AN287" s="1">
        <f t="shared" si="35"/>
        <v>0</v>
      </c>
      <c r="AO287" s="1">
        <f t="shared" si="36"/>
        <v>0</v>
      </c>
      <c r="AP287" s="1">
        <f t="shared" si="37"/>
        <v>0</v>
      </c>
      <c r="AQ287" s="1">
        <f t="shared" si="38"/>
        <v>0.20906814000000001</v>
      </c>
      <c r="AR287" s="1">
        <f t="shared" si="39"/>
        <v>3.1225438259115803</v>
      </c>
    </row>
    <row r="288" spans="1:44">
      <c r="A288" s="1">
        <v>287</v>
      </c>
      <c r="B288" s="1" t="s">
        <v>200</v>
      </c>
      <c r="C288" s="1" t="s">
        <v>19</v>
      </c>
      <c r="D288" s="1">
        <v>0.36325195850001701</v>
      </c>
      <c r="E288" s="1" t="s">
        <v>21</v>
      </c>
      <c r="F288" s="1">
        <v>2199955.1599999899</v>
      </c>
      <c r="G288" s="1">
        <v>141</v>
      </c>
      <c r="H288" s="1">
        <v>0</v>
      </c>
      <c r="I288" s="1">
        <v>0</v>
      </c>
      <c r="J288" s="1">
        <v>0</v>
      </c>
      <c r="K288" s="1">
        <v>0</v>
      </c>
      <c r="L288" s="1">
        <v>118383.95</v>
      </c>
      <c r="M288" s="1">
        <v>11</v>
      </c>
      <c r="N288" s="1">
        <v>0</v>
      </c>
      <c r="O288" s="1">
        <v>0</v>
      </c>
      <c r="P288" s="1">
        <v>0</v>
      </c>
      <c r="Q288" s="1">
        <v>0</v>
      </c>
      <c r="R288" s="1">
        <v>5724.78125984082</v>
      </c>
      <c r="S288" s="1">
        <v>363251.95850001602</v>
      </c>
      <c r="T288" s="59">
        <f>IF(E288="East", IF(C288="Central",('Connecting shares (%)'!$F$3/100*F288+'Connecting shares (%)'!$G$3/100*H288+'Connecting shares (%)'!$H$3/100*J288)/1000000,0),0)</f>
        <v>0</v>
      </c>
      <c r="U288" s="59">
        <f>IF(E288="East", IF(C288="Central",D288*'Connecting shares (%)'!$M$16*(F288+H288+J288)/(F288+H288+J288+L288+N288+P288),0),0)</f>
        <v>0</v>
      </c>
      <c r="V288" s="59">
        <f>IF(E288="East", IF(C288="Decentral",('Connecting shares (%)'!$F$7/100*F288+'Connecting shares (%)'!$G$7/100*H288+'Connecting shares (%)'!$H$7/100*J288)/1000000,0),0)</f>
        <v>0</v>
      </c>
      <c r="W288" s="61">
        <f>IF(E288="East", IF(C288="Decentral",D288*'Connecting shares (%)'!$M$16*(F288+H288+J288)/(F288+H288+J288+L288+N288+P288),0),0)</f>
        <v>0</v>
      </c>
      <c r="X288" s="59">
        <f>IF(E288="East", IF(C288="Central",('Connecting shares (%)'!$F$5/100*L288+'Connecting shares (%)'!$G$5/100*N288+'Connecting shares (%)'!$H$5/100*P288)/1000000,0),0)</f>
        <v>0</v>
      </c>
      <c r="Y288" s="61">
        <f>IF(E288="East", IF(C288="Central",D288*'Connecting shares (%)'!$M$16*(L288+N288+P288)/(F288+H288+J288+L288+N288+P288),0),0)</f>
        <v>0</v>
      </c>
      <c r="Z288" s="1">
        <f>IF(E288="East", IF(C288="Decentral",('Connecting shares (%)'!$F$9/100*L288+'Connecting shares (%)'!$G$9/100*N288+'Connecting shares (%)'!$H$9/100*P288)/1000000,0),0)</f>
        <v>0</v>
      </c>
      <c r="AA288" s="61">
        <f>IF(E288="East", IF(C288="Decentral",D288*'Connecting shares (%)'!$M$16*(L288+N288+P288)/(F288+H288+J288+L288+N288+P288),0),0)</f>
        <v>0</v>
      </c>
      <c r="AB288" s="59">
        <f>IF(E288="West", IF(C288="Central",('Connecting shares (%)'!$F$11/100*F288+'Connecting shares (%)'!$G$11/100*H288+'Connecting shares (%)'!$H$11/100*J288)/1000000,0),0)</f>
        <v>0</v>
      </c>
      <c r="AC288" s="62">
        <f>IF(E288="west", IF(C288="Central",D288*'Connecting shares (%)'!$M$16*(F288+H288+J288)/(F288+H288+J288+L288+N288+P288),0),0)</f>
        <v>0</v>
      </c>
      <c r="AD288" s="59">
        <f>IF(E288="West", IF(C288="Decentral",('Connecting shares (%)'!$F$15/100*F288+'Connecting shares (%)'!$G$15/100*H288+'Connecting shares (%)'!$H$15/100*J288)/1000000,0),0)</f>
        <v>2.1999551599999898</v>
      </c>
      <c r="AE288" s="61">
        <f>IF(E288="west", IF(C288="Decentral",D288*'Connecting shares (%)'!$M$16*(F288+H288+J288)/(F288+H288+J288+L288+N288+P288),0),0)</f>
        <v>6.8940563270937361</v>
      </c>
      <c r="AF288" s="59">
        <f>IF(E288="West", IF(C288="Central",('Connecting shares (%)'!$F$13/100*L288+'Connecting shares (%)'!$G$13/100*N288+'Connecting shares (%)'!$H$13/100*P288)/1000000,0),0)</f>
        <v>0</v>
      </c>
      <c r="AG288" s="61">
        <f>IF(E288="west", IF(C288="Central",D288*'Connecting shares (%)'!$M$16*(L288+N288+P288)/(F288+H288+J288+L288+N288+P288),0),0)</f>
        <v>0</v>
      </c>
      <c r="AH288" s="1">
        <f>IF(E288="West", IF(C288="Decentral",('Connecting shares (%)'!$F$17/100*L288+'Connecting shares (%)'!$G$17/100*N288+'Connecting shares (%)'!$H$17/100*P288)/1000000,0),0)</f>
        <v>0.11838395</v>
      </c>
      <c r="AI288" s="61">
        <f>IF(E288="west", IF(C288="Decentral",D288*'Connecting shares (%)'!$M$16*(L288+N288+P288)/(F288+H288+J288+L288+N288+P288),0),0)</f>
        <v>0.37098284290660372</v>
      </c>
      <c r="AK288" s="1">
        <f t="shared" si="32"/>
        <v>0</v>
      </c>
      <c r="AL288" s="1">
        <f t="shared" si="33"/>
        <v>0</v>
      </c>
      <c r="AM288" s="1">
        <f t="shared" si="34"/>
        <v>0</v>
      </c>
      <c r="AN288" s="1">
        <f t="shared" si="35"/>
        <v>0</v>
      </c>
      <c r="AO288" s="1">
        <f t="shared" si="36"/>
        <v>0</v>
      </c>
      <c r="AP288" s="1">
        <f t="shared" si="37"/>
        <v>0</v>
      </c>
      <c r="AQ288" s="1">
        <f t="shared" si="38"/>
        <v>2.3183391099999899</v>
      </c>
      <c r="AR288" s="1">
        <f t="shared" si="39"/>
        <v>7.2650391700003398</v>
      </c>
    </row>
    <row r="289" spans="1:44">
      <c r="A289" s="1">
        <v>288</v>
      </c>
      <c r="B289" s="1" t="s">
        <v>272</v>
      </c>
      <c r="C289" s="1" t="s">
        <v>20</v>
      </c>
      <c r="D289" s="1">
        <v>0.327048491125359</v>
      </c>
      <c r="E289" s="1" t="s">
        <v>21</v>
      </c>
      <c r="F289" s="1">
        <v>61938</v>
      </c>
      <c r="G289" s="1">
        <v>4</v>
      </c>
      <c r="H289" s="1">
        <v>0</v>
      </c>
      <c r="I289" s="1">
        <v>0</v>
      </c>
      <c r="J289" s="1">
        <v>0</v>
      </c>
      <c r="K289" s="1">
        <v>0</v>
      </c>
      <c r="L289" s="1">
        <v>0</v>
      </c>
      <c r="M289" s="1">
        <v>0</v>
      </c>
      <c r="N289" s="1">
        <v>0</v>
      </c>
      <c r="O289" s="1">
        <v>0</v>
      </c>
      <c r="P289" s="1">
        <v>0</v>
      </c>
      <c r="Q289" s="1">
        <v>0</v>
      </c>
      <c r="R289" s="1">
        <v>9121.4840780893701</v>
      </c>
      <c r="S289" s="1">
        <v>327048.49112535903</v>
      </c>
      <c r="T289" s="59">
        <f>IF(E289="East", IF(C289="Central",('Connecting shares (%)'!$F$3/100*F289+'Connecting shares (%)'!$G$3/100*H289+'Connecting shares (%)'!$H$3/100*J289)/1000000,0),0)</f>
        <v>0</v>
      </c>
      <c r="U289" s="59">
        <f>IF(E289="East", IF(C289="Central",D289*'Connecting shares (%)'!$M$16*(F289+H289+J289)/(F289+H289+J289+L289+N289+P289),0),0)</f>
        <v>0</v>
      </c>
      <c r="V289" s="59">
        <f>IF(E289="East", IF(C289="Decentral",('Connecting shares (%)'!$F$7/100*F289+'Connecting shares (%)'!$G$7/100*H289+'Connecting shares (%)'!$H$7/100*J289)/1000000,0),0)</f>
        <v>0</v>
      </c>
      <c r="W289" s="61">
        <f>IF(E289="East", IF(C289="Decentral",D289*'Connecting shares (%)'!$M$16*(F289+H289+J289)/(F289+H289+J289+L289+N289+P289),0),0)</f>
        <v>0</v>
      </c>
      <c r="X289" s="59">
        <f>IF(E289="East", IF(C289="Central",('Connecting shares (%)'!$F$5/100*L289+'Connecting shares (%)'!$G$5/100*N289+'Connecting shares (%)'!$H$5/100*P289)/1000000,0),0)</f>
        <v>0</v>
      </c>
      <c r="Y289" s="61">
        <f>IF(E289="East", IF(C289="Central",D289*'Connecting shares (%)'!$M$16*(L289+N289+P289)/(F289+H289+J289+L289+N289+P289),0),0)</f>
        <v>0</v>
      </c>
      <c r="Z289" s="1">
        <f>IF(E289="East", IF(C289="Decentral",('Connecting shares (%)'!$F$9/100*L289+'Connecting shares (%)'!$G$9/100*N289+'Connecting shares (%)'!$H$9/100*P289)/1000000,0),0)</f>
        <v>0</v>
      </c>
      <c r="AA289" s="61">
        <f>IF(E289="East", IF(C289="Decentral",D289*'Connecting shares (%)'!$M$16*(L289+N289+P289)/(F289+H289+J289+L289+N289+P289),0),0)</f>
        <v>0</v>
      </c>
      <c r="AB289" s="59">
        <f>IF(E289="West", IF(C289="Central",('Connecting shares (%)'!$F$11/100*F289+'Connecting shares (%)'!$G$11/100*H289+'Connecting shares (%)'!$H$11/100*J289)/1000000,0),0)</f>
        <v>6.1938E-2</v>
      </c>
      <c r="AC289" s="62">
        <f>IF(E289="west", IF(C289="Central",D289*'Connecting shares (%)'!$M$16*(F289+H289+J289)/(F289+H289+J289+L289+N289+P289),0),0)</f>
        <v>6.5409698225071802</v>
      </c>
      <c r="AD289" s="59">
        <f>IF(E289="West", IF(C289="Decentral",('Connecting shares (%)'!$F$15/100*F289+'Connecting shares (%)'!$G$15/100*H289+'Connecting shares (%)'!$H$15/100*J289)/1000000,0),0)</f>
        <v>0</v>
      </c>
      <c r="AE289" s="61">
        <f>IF(E289="west", IF(C289="Decentral",D289*'Connecting shares (%)'!$M$16*(F289+H289+J289)/(F289+H289+J289+L289+N289+P289),0),0)</f>
        <v>0</v>
      </c>
      <c r="AF289" s="59">
        <f>IF(E289="West", IF(C289="Central",('Connecting shares (%)'!$F$13/100*L289+'Connecting shares (%)'!$G$13/100*N289+'Connecting shares (%)'!$H$13/100*P289)/1000000,0),0)</f>
        <v>0</v>
      </c>
      <c r="AG289" s="61">
        <f>IF(E289="west", IF(C289="Central",D289*'Connecting shares (%)'!$M$16*(L289+N289+P289)/(F289+H289+J289+L289+N289+P289),0),0)</f>
        <v>0</v>
      </c>
      <c r="AH289" s="1">
        <f>IF(E289="West", IF(C289="Decentral",('Connecting shares (%)'!$F$17/100*L289+'Connecting shares (%)'!$G$17/100*N289+'Connecting shares (%)'!$H$17/100*P289)/1000000,0),0)</f>
        <v>0</v>
      </c>
      <c r="AI289" s="61">
        <f>IF(E289="west", IF(C289="Decentral",D289*'Connecting shares (%)'!$M$16*(L289+N289+P289)/(F289+H289+J289+L289+N289+P289),0),0)</f>
        <v>0</v>
      </c>
      <c r="AK289" s="1">
        <f t="shared" si="32"/>
        <v>0</v>
      </c>
      <c r="AL289" s="1">
        <f t="shared" si="33"/>
        <v>0</v>
      </c>
      <c r="AM289" s="1">
        <f t="shared" si="34"/>
        <v>0</v>
      </c>
      <c r="AN289" s="1">
        <f t="shared" si="35"/>
        <v>0</v>
      </c>
      <c r="AO289" s="1">
        <f t="shared" si="36"/>
        <v>6.1938E-2</v>
      </c>
      <c r="AP289" s="1">
        <f t="shared" si="37"/>
        <v>6.5409698225071802</v>
      </c>
      <c r="AQ289" s="1">
        <f t="shared" si="38"/>
        <v>0</v>
      </c>
      <c r="AR289" s="1">
        <f t="shared" si="39"/>
        <v>0</v>
      </c>
    </row>
    <row r="290" spans="1:44">
      <c r="A290" s="1">
        <v>289</v>
      </c>
      <c r="B290" s="1" t="s">
        <v>878</v>
      </c>
      <c r="C290" s="1" t="s">
        <v>20</v>
      </c>
      <c r="D290" s="1">
        <v>0.123709822253076</v>
      </c>
      <c r="E290" s="1" t="s">
        <v>21</v>
      </c>
      <c r="F290" s="1">
        <v>212733.94</v>
      </c>
      <c r="G290" s="1">
        <v>15</v>
      </c>
      <c r="H290" s="1">
        <v>0</v>
      </c>
      <c r="I290" s="1">
        <v>0</v>
      </c>
      <c r="J290" s="1">
        <v>0</v>
      </c>
      <c r="K290" s="1">
        <v>0</v>
      </c>
      <c r="L290" s="1">
        <v>16594.91</v>
      </c>
      <c r="M290" s="1">
        <v>1</v>
      </c>
      <c r="N290" s="1">
        <v>0</v>
      </c>
      <c r="O290" s="1">
        <v>0</v>
      </c>
      <c r="P290" s="1">
        <v>0</v>
      </c>
      <c r="Q290" s="1">
        <v>0</v>
      </c>
      <c r="R290" s="1">
        <v>4588.69951256072</v>
      </c>
      <c r="S290" s="1">
        <v>123709.82225307501</v>
      </c>
      <c r="T290" s="59">
        <f>IF(E290="East", IF(C290="Central",('Connecting shares (%)'!$F$3/100*F290+'Connecting shares (%)'!$G$3/100*H290+'Connecting shares (%)'!$H$3/100*J290)/1000000,0),0)</f>
        <v>0</v>
      </c>
      <c r="U290" s="59">
        <f>IF(E290="East", IF(C290="Central",D290*'Connecting shares (%)'!$M$16*(F290+H290+J290)/(F290+H290+J290+L290+N290+P290),0),0)</f>
        <v>0</v>
      </c>
      <c r="V290" s="59">
        <f>IF(E290="East", IF(C290="Decentral",('Connecting shares (%)'!$F$7/100*F290+'Connecting shares (%)'!$G$7/100*H290+'Connecting shares (%)'!$H$7/100*J290)/1000000,0),0)</f>
        <v>0</v>
      </c>
      <c r="W290" s="61">
        <f>IF(E290="East", IF(C290="Decentral",D290*'Connecting shares (%)'!$M$16*(F290+H290+J290)/(F290+H290+J290+L290+N290+P290),0),0)</f>
        <v>0</v>
      </c>
      <c r="X290" s="59">
        <f>IF(E290="East", IF(C290="Central",('Connecting shares (%)'!$F$5/100*L290+'Connecting shares (%)'!$G$5/100*N290+'Connecting shares (%)'!$H$5/100*P290)/1000000,0),0)</f>
        <v>0</v>
      </c>
      <c r="Y290" s="61">
        <f>IF(E290="East", IF(C290="Central",D290*'Connecting shares (%)'!$M$16*(L290+N290+P290)/(F290+H290+J290+L290+N290+P290),0),0)</f>
        <v>0</v>
      </c>
      <c r="Z290" s="1">
        <f>IF(E290="East", IF(C290="Decentral",('Connecting shares (%)'!$F$9/100*L290+'Connecting shares (%)'!$G$9/100*N290+'Connecting shares (%)'!$H$9/100*P290)/1000000,0),0)</f>
        <v>0</v>
      </c>
      <c r="AA290" s="61">
        <f>IF(E290="East", IF(C290="Decentral",D290*'Connecting shares (%)'!$M$16*(L290+N290+P290)/(F290+H290+J290+L290+N290+P290),0),0)</f>
        <v>0</v>
      </c>
      <c r="AB290" s="59">
        <f>IF(E290="West", IF(C290="Central",('Connecting shares (%)'!$F$11/100*F290+'Connecting shares (%)'!$G$11/100*H290+'Connecting shares (%)'!$H$11/100*J290)/1000000,0),0)</f>
        <v>0.21273394000000001</v>
      </c>
      <c r="AC290" s="62">
        <f>IF(E290="west", IF(C290="Central",D290*'Connecting shares (%)'!$M$16*(F290+H290+J290)/(F290+H290+J290+L290+N290+P290),0),0)</f>
        <v>2.2951563141398506</v>
      </c>
      <c r="AD290" s="59">
        <f>IF(E290="West", IF(C290="Decentral",('Connecting shares (%)'!$F$15/100*F290+'Connecting shares (%)'!$G$15/100*H290+'Connecting shares (%)'!$H$15/100*J290)/1000000,0),0)</f>
        <v>0</v>
      </c>
      <c r="AE290" s="61">
        <f>IF(E290="west", IF(C290="Decentral",D290*'Connecting shares (%)'!$M$16*(F290+H290+J290)/(F290+H290+J290+L290+N290+P290),0),0)</f>
        <v>0</v>
      </c>
      <c r="AF290" s="59">
        <f>IF(E290="West", IF(C290="Central",('Connecting shares (%)'!$F$13/100*L290+'Connecting shares (%)'!$G$13/100*N290+'Connecting shares (%)'!$H$13/100*P290)/1000000,0),0)</f>
        <v>1.6594910000000001E-2</v>
      </c>
      <c r="AG290" s="61">
        <f>IF(E290="west", IF(C290="Central",D290*'Connecting shares (%)'!$M$16*(L290+N290+P290)/(F290+H290+J290+L290+N290+P290),0),0)</f>
        <v>0.17904013092166934</v>
      </c>
      <c r="AH290" s="1">
        <f>IF(E290="West", IF(C290="Decentral",('Connecting shares (%)'!$F$17/100*L290+'Connecting shares (%)'!$G$17/100*N290+'Connecting shares (%)'!$H$17/100*P290)/1000000,0),0)</f>
        <v>0</v>
      </c>
      <c r="AI290" s="61">
        <f>IF(E290="west", IF(C290="Decentral",D290*'Connecting shares (%)'!$M$16*(L290+N290+P290)/(F290+H290+J290+L290+N290+P290),0),0)</f>
        <v>0</v>
      </c>
      <c r="AK290" s="1">
        <f t="shared" si="32"/>
        <v>0</v>
      </c>
      <c r="AL290" s="1">
        <f t="shared" si="33"/>
        <v>0</v>
      </c>
      <c r="AM290" s="1">
        <f t="shared" si="34"/>
        <v>0</v>
      </c>
      <c r="AN290" s="1">
        <f t="shared" si="35"/>
        <v>0</v>
      </c>
      <c r="AO290" s="1">
        <f t="shared" si="36"/>
        <v>0.22932885</v>
      </c>
      <c r="AP290" s="1">
        <f t="shared" si="37"/>
        <v>2.4741964450615197</v>
      </c>
      <c r="AQ290" s="1">
        <f t="shared" si="38"/>
        <v>0</v>
      </c>
      <c r="AR290" s="1">
        <f t="shared" si="39"/>
        <v>0</v>
      </c>
    </row>
    <row r="291" spans="1:44">
      <c r="A291" s="1">
        <v>290</v>
      </c>
      <c r="B291" s="1" t="s">
        <v>243</v>
      </c>
      <c r="C291" s="1" t="s">
        <v>19</v>
      </c>
      <c r="D291" s="1">
        <v>0.36171891960622399</v>
      </c>
      <c r="E291" s="1" t="s">
        <v>21</v>
      </c>
      <c r="F291" s="1">
        <v>341215.859999999</v>
      </c>
      <c r="G291" s="1">
        <v>22</v>
      </c>
      <c r="H291" s="1">
        <v>0</v>
      </c>
      <c r="I291" s="1">
        <v>0</v>
      </c>
      <c r="J291" s="1">
        <v>0</v>
      </c>
      <c r="K291" s="1">
        <v>0</v>
      </c>
      <c r="L291" s="1">
        <v>0</v>
      </c>
      <c r="M291" s="1">
        <v>0</v>
      </c>
      <c r="N291" s="1">
        <v>0</v>
      </c>
      <c r="O291" s="1">
        <v>0</v>
      </c>
      <c r="P291" s="1">
        <v>0</v>
      </c>
      <c r="Q291" s="1">
        <v>0</v>
      </c>
      <c r="R291" s="1">
        <v>9178.5874738485109</v>
      </c>
      <c r="S291" s="1">
        <v>361718.91960622399</v>
      </c>
      <c r="T291" s="59">
        <f>IF(E291="East", IF(C291="Central",('Connecting shares (%)'!$F$3/100*F291+'Connecting shares (%)'!$G$3/100*H291+'Connecting shares (%)'!$H$3/100*J291)/1000000,0),0)</f>
        <v>0</v>
      </c>
      <c r="U291" s="59">
        <f>IF(E291="East", IF(C291="Central",D291*'Connecting shares (%)'!$M$16*(F291+H291+J291)/(F291+H291+J291+L291+N291+P291),0),0)</f>
        <v>0</v>
      </c>
      <c r="V291" s="59">
        <f>IF(E291="East", IF(C291="Decentral",('Connecting shares (%)'!$F$7/100*F291+'Connecting shares (%)'!$G$7/100*H291+'Connecting shares (%)'!$H$7/100*J291)/1000000,0),0)</f>
        <v>0</v>
      </c>
      <c r="W291" s="61">
        <f>IF(E291="East", IF(C291="Decentral",D291*'Connecting shares (%)'!$M$16*(F291+H291+J291)/(F291+H291+J291+L291+N291+P291),0),0)</f>
        <v>0</v>
      </c>
      <c r="X291" s="59">
        <f>IF(E291="East", IF(C291="Central",('Connecting shares (%)'!$F$5/100*L291+'Connecting shares (%)'!$G$5/100*N291+'Connecting shares (%)'!$H$5/100*P291)/1000000,0),0)</f>
        <v>0</v>
      </c>
      <c r="Y291" s="61">
        <f>IF(E291="East", IF(C291="Central",D291*'Connecting shares (%)'!$M$16*(L291+N291+P291)/(F291+H291+J291+L291+N291+P291),0),0)</f>
        <v>0</v>
      </c>
      <c r="Z291" s="1">
        <f>IF(E291="East", IF(C291="Decentral",('Connecting shares (%)'!$F$9/100*L291+'Connecting shares (%)'!$G$9/100*N291+'Connecting shares (%)'!$H$9/100*P291)/1000000,0),0)</f>
        <v>0</v>
      </c>
      <c r="AA291" s="61">
        <f>IF(E291="East", IF(C291="Decentral",D291*'Connecting shares (%)'!$M$16*(L291+N291+P291)/(F291+H291+J291+L291+N291+P291),0),0)</f>
        <v>0</v>
      </c>
      <c r="AB291" s="59">
        <f>IF(E291="West", IF(C291="Central",('Connecting shares (%)'!$F$11/100*F291+'Connecting shares (%)'!$G$11/100*H291+'Connecting shares (%)'!$H$11/100*J291)/1000000,0),0)</f>
        <v>0</v>
      </c>
      <c r="AC291" s="62">
        <f>IF(E291="west", IF(C291="Central",D291*'Connecting shares (%)'!$M$16*(F291+H291+J291)/(F291+H291+J291+L291+N291+P291),0),0)</f>
        <v>0</v>
      </c>
      <c r="AD291" s="59">
        <f>IF(E291="West", IF(C291="Decentral",('Connecting shares (%)'!$F$15/100*F291+'Connecting shares (%)'!$G$15/100*H291+'Connecting shares (%)'!$H$15/100*J291)/1000000,0),0)</f>
        <v>0.34121585999999898</v>
      </c>
      <c r="AE291" s="61">
        <f>IF(E291="west", IF(C291="Decentral",D291*'Connecting shares (%)'!$M$16*(F291+H291+J291)/(F291+H291+J291+L291+N291+P291),0),0)</f>
        <v>7.23437839212448</v>
      </c>
      <c r="AF291" s="59">
        <f>IF(E291="West", IF(C291="Central",('Connecting shares (%)'!$F$13/100*L291+'Connecting shares (%)'!$G$13/100*N291+'Connecting shares (%)'!$H$13/100*P291)/1000000,0),0)</f>
        <v>0</v>
      </c>
      <c r="AG291" s="61">
        <f>IF(E291="west", IF(C291="Central",D291*'Connecting shares (%)'!$M$16*(L291+N291+P291)/(F291+H291+J291+L291+N291+P291),0),0)</f>
        <v>0</v>
      </c>
      <c r="AH291" s="1">
        <f>IF(E291="West", IF(C291="Decentral",('Connecting shares (%)'!$F$17/100*L291+'Connecting shares (%)'!$G$17/100*N291+'Connecting shares (%)'!$H$17/100*P291)/1000000,0),0)</f>
        <v>0</v>
      </c>
      <c r="AI291" s="61">
        <f>IF(E291="west", IF(C291="Decentral",D291*'Connecting shares (%)'!$M$16*(L291+N291+P291)/(F291+H291+J291+L291+N291+P291),0),0)</f>
        <v>0</v>
      </c>
      <c r="AK291" s="1">
        <f t="shared" si="32"/>
        <v>0</v>
      </c>
      <c r="AL291" s="1">
        <f t="shared" si="33"/>
        <v>0</v>
      </c>
      <c r="AM291" s="1">
        <f t="shared" si="34"/>
        <v>0</v>
      </c>
      <c r="AN291" s="1">
        <f t="shared" si="35"/>
        <v>0</v>
      </c>
      <c r="AO291" s="1">
        <f t="shared" si="36"/>
        <v>0</v>
      </c>
      <c r="AP291" s="1">
        <f t="shared" si="37"/>
        <v>0</v>
      </c>
      <c r="AQ291" s="1">
        <f t="shared" si="38"/>
        <v>0.34121585999999898</v>
      </c>
      <c r="AR291" s="1">
        <f t="shared" si="39"/>
        <v>7.23437839212448</v>
      </c>
    </row>
    <row r="292" spans="1:44">
      <c r="A292" s="1">
        <v>291</v>
      </c>
      <c r="B292" s="1" t="s">
        <v>90</v>
      </c>
      <c r="C292" s="1" t="s">
        <v>19</v>
      </c>
      <c r="D292" s="1">
        <v>0.15258918810174599</v>
      </c>
      <c r="E292" s="1" t="s">
        <v>22</v>
      </c>
      <c r="F292" s="1">
        <v>139503.32</v>
      </c>
      <c r="G292" s="1">
        <v>9</v>
      </c>
      <c r="H292" s="1">
        <v>0</v>
      </c>
      <c r="I292" s="1">
        <v>0</v>
      </c>
      <c r="J292" s="1">
        <v>0</v>
      </c>
      <c r="K292" s="1">
        <v>0</v>
      </c>
      <c r="L292" s="1">
        <v>0</v>
      </c>
      <c r="M292" s="1">
        <v>0</v>
      </c>
      <c r="N292" s="1">
        <v>0</v>
      </c>
      <c r="O292" s="1">
        <v>0</v>
      </c>
      <c r="P292" s="1">
        <v>0</v>
      </c>
      <c r="Q292" s="1">
        <v>0</v>
      </c>
      <c r="R292" s="1">
        <v>8060.7760338759399</v>
      </c>
      <c r="S292" s="1">
        <v>152589.188101746</v>
      </c>
      <c r="T292" s="59">
        <f>IF(E292="East", IF(C292="Central",('Connecting shares (%)'!$F$3/100*F292+'Connecting shares (%)'!$G$3/100*H292+'Connecting shares (%)'!$H$3/100*J292)/1000000,0),0)</f>
        <v>0</v>
      </c>
      <c r="U292" s="59">
        <f>IF(E292="East", IF(C292="Central",D292*'Connecting shares (%)'!$M$16*(F292+H292+J292)/(F292+H292+J292+L292+N292+P292),0),0)</f>
        <v>0</v>
      </c>
      <c r="V292" s="59">
        <f>IF(E292="East", IF(C292="Decentral",('Connecting shares (%)'!$F$7/100*F292+'Connecting shares (%)'!$G$7/100*H292+'Connecting shares (%)'!$H$7/100*J292)/1000000,0),0)</f>
        <v>0.13950332000000001</v>
      </c>
      <c r="W292" s="61">
        <f>IF(E292="East", IF(C292="Decentral",D292*'Connecting shares (%)'!$M$16*(F292+H292+J292)/(F292+H292+J292+L292+N292+P292),0),0)</f>
        <v>3.05178376203492</v>
      </c>
      <c r="X292" s="59">
        <f>IF(E292="East", IF(C292="Central",('Connecting shares (%)'!$F$5/100*L292+'Connecting shares (%)'!$G$5/100*N292+'Connecting shares (%)'!$H$5/100*P292)/1000000,0),0)</f>
        <v>0</v>
      </c>
      <c r="Y292" s="61">
        <f>IF(E292="East", IF(C292="Central",D292*'Connecting shares (%)'!$M$16*(L292+N292+P292)/(F292+H292+J292+L292+N292+P292),0),0)</f>
        <v>0</v>
      </c>
      <c r="Z292" s="1">
        <f>IF(E292="East", IF(C292="Decentral",('Connecting shares (%)'!$F$9/100*L292+'Connecting shares (%)'!$G$9/100*N292+'Connecting shares (%)'!$H$9/100*P292)/1000000,0),0)</f>
        <v>0</v>
      </c>
      <c r="AA292" s="61">
        <f>IF(E292="East", IF(C292="Decentral",D292*'Connecting shares (%)'!$M$16*(L292+N292+P292)/(F292+H292+J292+L292+N292+P292),0),0)</f>
        <v>0</v>
      </c>
      <c r="AB292" s="59">
        <f>IF(E292="West", IF(C292="Central",('Connecting shares (%)'!$F$11/100*F292+'Connecting shares (%)'!$G$11/100*H292+'Connecting shares (%)'!$H$11/100*J292)/1000000,0),0)</f>
        <v>0</v>
      </c>
      <c r="AC292" s="62">
        <f>IF(E292="west", IF(C292="Central",D292*'Connecting shares (%)'!$M$16*(F292+H292+J292)/(F292+H292+J292+L292+N292+P292),0),0)</f>
        <v>0</v>
      </c>
      <c r="AD292" s="59">
        <f>IF(E292="West", IF(C292="Decentral",('Connecting shares (%)'!$F$15/100*F292+'Connecting shares (%)'!$G$15/100*H292+'Connecting shares (%)'!$H$15/100*J292)/1000000,0),0)</f>
        <v>0</v>
      </c>
      <c r="AE292" s="61">
        <f>IF(E292="west", IF(C292="Decentral",D292*'Connecting shares (%)'!$M$16*(F292+H292+J292)/(F292+H292+J292+L292+N292+P292),0),0)</f>
        <v>0</v>
      </c>
      <c r="AF292" s="59">
        <f>IF(E292="West", IF(C292="Central",('Connecting shares (%)'!$F$13/100*L292+'Connecting shares (%)'!$G$13/100*N292+'Connecting shares (%)'!$H$13/100*P292)/1000000,0),0)</f>
        <v>0</v>
      </c>
      <c r="AG292" s="61">
        <f>IF(E292="west", IF(C292="Central",D292*'Connecting shares (%)'!$M$16*(L292+N292+P292)/(F292+H292+J292+L292+N292+P292),0),0)</f>
        <v>0</v>
      </c>
      <c r="AH292" s="1">
        <f>IF(E292="West", IF(C292="Decentral",('Connecting shares (%)'!$F$17/100*L292+'Connecting shares (%)'!$G$17/100*N292+'Connecting shares (%)'!$H$17/100*P292)/1000000,0),0)</f>
        <v>0</v>
      </c>
      <c r="AI292" s="61">
        <f>IF(E292="west", IF(C292="Decentral",D292*'Connecting shares (%)'!$M$16*(L292+N292+P292)/(F292+H292+J292+L292+N292+P292),0),0)</f>
        <v>0</v>
      </c>
      <c r="AK292" s="1">
        <f t="shared" si="32"/>
        <v>0</v>
      </c>
      <c r="AL292" s="1">
        <f t="shared" si="33"/>
        <v>0</v>
      </c>
      <c r="AM292" s="1">
        <f t="shared" si="34"/>
        <v>0.13950332000000001</v>
      </c>
      <c r="AN292" s="1">
        <f t="shared" si="35"/>
        <v>3.05178376203492</v>
      </c>
      <c r="AO292" s="1">
        <f t="shared" si="36"/>
        <v>0</v>
      </c>
      <c r="AP292" s="1">
        <f t="shared" si="37"/>
        <v>0</v>
      </c>
      <c r="AQ292" s="1">
        <f t="shared" si="38"/>
        <v>0</v>
      </c>
      <c r="AR292" s="1">
        <f t="shared" si="39"/>
        <v>0</v>
      </c>
    </row>
    <row r="293" spans="1:44">
      <c r="A293" s="1">
        <v>292</v>
      </c>
      <c r="B293" s="1" t="s">
        <v>416</v>
      </c>
      <c r="C293" s="1" t="s">
        <v>20</v>
      </c>
      <c r="D293" s="1">
        <v>0.20351630963439599</v>
      </c>
      <c r="E293" s="1" t="s">
        <v>21</v>
      </c>
      <c r="F293" s="1">
        <v>175080.16</v>
      </c>
      <c r="G293" s="1">
        <v>10</v>
      </c>
      <c r="H293" s="1">
        <v>0</v>
      </c>
      <c r="I293" s="1">
        <v>0</v>
      </c>
      <c r="J293" s="1">
        <v>0</v>
      </c>
      <c r="K293" s="1">
        <v>0</v>
      </c>
      <c r="L293" s="1">
        <v>0</v>
      </c>
      <c r="M293" s="1">
        <v>0</v>
      </c>
      <c r="N293" s="1">
        <v>0</v>
      </c>
      <c r="O293" s="1">
        <v>0</v>
      </c>
      <c r="P293" s="1">
        <v>0</v>
      </c>
      <c r="Q293" s="1">
        <v>0</v>
      </c>
      <c r="R293" s="1">
        <v>7787.5499384205896</v>
      </c>
      <c r="S293" s="1">
        <v>203516.30963439599</v>
      </c>
      <c r="T293" s="59">
        <f>IF(E293="East", IF(C293="Central",('Connecting shares (%)'!$F$3/100*F293+'Connecting shares (%)'!$G$3/100*H293+'Connecting shares (%)'!$H$3/100*J293)/1000000,0),0)</f>
        <v>0</v>
      </c>
      <c r="U293" s="59">
        <f>IF(E293="East", IF(C293="Central",D293*'Connecting shares (%)'!$M$16*(F293+H293+J293)/(F293+H293+J293+L293+N293+P293),0),0)</f>
        <v>0</v>
      </c>
      <c r="V293" s="59">
        <f>IF(E293="East", IF(C293="Decentral",('Connecting shares (%)'!$F$7/100*F293+'Connecting shares (%)'!$G$7/100*H293+'Connecting shares (%)'!$H$7/100*J293)/1000000,0),0)</f>
        <v>0</v>
      </c>
      <c r="W293" s="61">
        <f>IF(E293="East", IF(C293="Decentral",D293*'Connecting shares (%)'!$M$16*(F293+H293+J293)/(F293+H293+J293+L293+N293+P293),0),0)</f>
        <v>0</v>
      </c>
      <c r="X293" s="59">
        <f>IF(E293="East", IF(C293="Central",('Connecting shares (%)'!$F$5/100*L293+'Connecting shares (%)'!$G$5/100*N293+'Connecting shares (%)'!$H$5/100*P293)/1000000,0),0)</f>
        <v>0</v>
      </c>
      <c r="Y293" s="61">
        <f>IF(E293="East", IF(C293="Central",D293*'Connecting shares (%)'!$M$16*(L293+N293+P293)/(F293+H293+J293+L293+N293+P293),0),0)</f>
        <v>0</v>
      </c>
      <c r="Z293" s="1">
        <f>IF(E293="East", IF(C293="Decentral",('Connecting shares (%)'!$F$9/100*L293+'Connecting shares (%)'!$G$9/100*N293+'Connecting shares (%)'!$H$9/100*P293)/1000000,0),0)</f>
        <v>0</v>
      </c>
      <c r="AA293" s="61">
        <f>IF(E293="East", IF(C293="Decentral",D293*'Connecting shares (%)'!$M$16*(L293+N293+P293)/(F293+H293+J293+L293+N293+P293),0),0)</f>
        <v>0</v>
      </c>
      <c r="AB293" s="59">
        <f>IF(E293="West", IF(C293="Central",('Connecting shares (%)'!$F$11/100*F293+'Connecting shares (%)'!$G$11/100*H293+'Connecting shares (%)'!$H$11/100*J293)/1000000,0),0)</f>
        <v>0.17508016000000001</v>
      </c>
      <c r="AC293" s="62">
        <f>IF(E293="west", IF(C293="Central",D293*'Connecting shares (%)'!$M$16*(F293+H293+J293)/(F293+H293+J293+L293+N293+P293),0),0)</f>
        <v>4.0703261926879195</v>
      </c>
      <c r="AD293" s="59">
        <f>IF(E293="West", IF(C293="Decentral",('Connecting shares (%)'!$F$15/100*F293+'Connecting shares (%)'!$G$15/100*H293+'Connecting shares (%)'!$H$15/100*J293)/1000000,0),0)</f>
        <v>0</v>
      </c>
      <c r="AE293" s="61">
        <f>IF(E293="west", IF(C293="Decentral",D293*'Connecting shares (%)'!$M$16*(F293+H293+J293)/(F293+H293+J293+L293+N293+P293),0),0)</f>
        <v>0</v>
      </c>
      <c r="AF293" s="59">
        <f>IF(E293="West", IF(C293="Central",('Connecting shares (%)'!$F$13/100*L293+'Connecting shares (%)'!$G$13/100*N293+'Connecting shares (%)'!$H$13/100*P293)/1000000,0),0)</f>
        <v>0</v>
      </c>
      <c r="AG293" s="61">
        <f>IF(E293="west", IF(C293="Central",D293*'Connecting shares (%)'!$M$16*(L293+N293+P293)/(F293+H293+J293+L293+N293+P293),0),0)</f>
        <v>0</v>
      </c>
      <c r="AH293" s="1">
        <f>IF(E293="West", IF(C293="Decentral",('Connecting shares (%)'!$F$17/100*L293+'Connecting shares (%)'!$G$17/100*N293+'Connecting shares (%)'!$H$17/100*P293)/1000000,0),0)</f>
        <v>0</v>
      </c>
      <c r="AI293" s="61">
        <f>IF(E293="west", IF(C293="Decentral",D293*'Connecting shares (%)'!$M$16*(L293+N293+P293)/(F293+H293+J293+L293+N293+P293),0),0)</f>
        <v>0</v>
      </c>
      <c r="AK293" s="1">
        <f t="shared" si="32"/>
        <v>0</v>
      </c>
      <c r="AL293" s="1">
        <f t="shared" si="33"/>
        <v>0</v>
      </c>
      <c r="AM293" s="1">
        <f t="shared" si="34"/>
        <v>0</v>
      </c>
      <c r="AN293" s="1">
        <f t="shared" si="35"/>
        <v>0</v>
      </c>
      <c r="AO293" s="1">
        <f t="shared" si="36"/>
        <v>0.17508016000000001</v>
      </c>
      <c r="AP293" s="1">
        <f t="shared" si="37"/>
        <v>4.0703261926879195</v>
      </c>
      <c r="AQ293" s="1">
        <f t="shared" si="38"/>
        <v>0</v>
      </c>
      <c r="AR293" s="1">
        <f t="shared" si="39"/>
        <v>0</v>
      </c>
    </row>
    <row r="294" spans="1:44">
      <c r="A294" s="1">
        <v>293</v>
      </c>
      <c r="B294" s="1" t="s">
        <v>877</v>
      </c>
      <c r="C294" s="1" t="s">
        <v>20</v>
      </c>
      <c r="D294" s="1">
        <v>0.101104135402242</v>
      </c>
      <c r="E294" s="1" t="s">
        <v>21</v>
      </c>
      <c r="F294" s="1">
        <v>32566.93</v>
      </c>
      <c r="G294" s="1">
        <v>2</v>
      </c>
      <c r="H294" s="1">
        <v>0</v>
      </c>
      <c r="I294" s="1">
        <v>0</v>
      </c>
      <c r="J294" s="1">
        <v>0</v>
      </c>
      <c r="K294" s="1">
        <v>0</v>
      </c>
      <c r="L294" s="1">
        <v>0</v>
      </c>
      <c r="M294" s="1">
        <v>0</v>
      </c>
      <c r="N294" s="1">
        <v>0</v>
      </c>
      <c r="O294" s="1">
        <v>0</v>
      </c>
      <c r="P294" s="1">
        <v>0</v>
      </c>
      <c r="Q294" s="1">
        <v>0</v>
      </c>
      <c r="R294" s="1">
        <v>5663.9575060381603</v>
      </c>
      <c r="S294" s="1">
        <v>101104.135402242</v>
      </c>
      <c r="T294" s="59">
        <f>IF(E294="East", IF(C294="Central",('Connecting shares (%)'!$F$3/100*F294+'Connecting shares (%)'!$G$3/100*H294+'Connecting shares (%)'!$H$3/100*J294)/1000000,0),0)</f>
        <v>0</v>
      </c>
      <c r="U294" s="59">
        <f>IF(E294="East", IF(C294="Central",D294*'Connecting shares (%)'!$M$16*(F294+H294+J294)/(F294+H294+J294+L294+N294+P294),0),0)</f>
        <v>0</v>
      </c>
      <c r="V294" s="59">
        <f>IF(E294="East", IF(C294="Decentral",('Connecting shares (%)'!$F$7/100*F294+'Connecting shares (%)'!$G$7/100*H294+'Connecting shares (%)'!$H$7/100*J294)/1000000,0),0)</f>
        <v>0</v>
      </c>
      <c r="W294" s="61">
        <f>IF(E294="East", IF(C294="Decentral",D294*'Connecting shares (%)'!$M$16*(F294+H294+J294)/(F294+H294+J294+L294+N294+P294),0),0)</f>
        <v>0</v>
      </c>
      <c r="X294" s="59">
        <f>IF(E294="East", IF(C294="Central",('Connecting shares (%)'!$F$5/100*L294+'Connecting shares (%)'!$G$5/100*N294+'Connecting shares (%)'!$H$5/100*P294)/1000000,0),0)</f>
        <v>0</v>
      </c>
      <c r="Y294" s="61">
        <f>IF(E294="East", IF(C294="Central",D294*'Connecting shares (%)'!$M$16*(L294+N294+P294)/(F294+H294+J294+L294+N294+P294),0),0)</f>
        <v>0</v>
      </c>
      <c r="Z294" s="1">
        <f>IF(E294="East", IF(C294="Decentral",('Connecting shares (%)'!$F$9/100*L294+'Connecting shares (%)'!$G$9/100*N294+'Connecting shares (%)'!$H$9/100*P294)/1000000,0),0)</f>
        <v>0</v>
      </c>
      <c r="AA294" s="61">
        <f>IF(E294="East", IF(C294="Decentral",D294*'Connecting shares (%)'!$M$16*(L294+N294+P294)/(F294+H294+J294+L294+N294+P294),0),0)</f>
        <v>0</v>
      </c>
      <c r="AB294" s="59">
        <f>IF(E294="West", IF(C294="Central",('Connecting shares (%)'!$F$11/100*F294+'Connecting shares (%)'!$G$11/100*H294+'Connecting shares (%)'!$H$11/100*J294)/1000000,0),0)</f>
        <v>3.2566930000000001E-2</v>
      </c>
      <c r="AC294" s="62">
        <f>IF(E294="west", IF(C294="Central",D294*'Connecting shares (%)'!$M$16*(F294+H294+J294)/(F294+H294+J294+L294+N294+P294),0),0)</f>
        <v>2.0220827080448398</v>
      </c>
      <c r="AD294" s="59">
        <f>IF(E294="West", IF(C294="Decentral",('Connecting shares (%)'!$F$15/100*F294+'Connecting shares (%)'!$G$15/100*H294+'Connecting shares (%)'!$H$15/100*J294)/1000000,0),0)</f>
        <v>0</v>
      </c>
      <c r="AE294" s="61">
        <f>IF(E294="west", IF(C294="Decentral",D294*'Connecting shares (%)'!$M$16*(F294+H294+J294)/(F294+H294+J294+L294+N294+P294),0),0)</f>
        <v>0</v>
      </c>
      <c r="AF294" s="59">
        <f>IF(E294="West", IF(C294="Central",('Connecting shares (%)'!$F$13/100*L294+'Connecting shares (%)'!$G$13/100*N294+'Connecting shares (%)'!$H$13/100*P294)/1000000,0),0)</f>
        <v>0</v>
      </c>
      <c r="AG294" s="61">
        <f>IF(E294="west", IF(C294="Central",D294*'Connecting shares (%)'!$M$16*(L294+N294+P294)/(F294+H294+J294+L294+N294+P294),0),0)</f>
        <v>0</v>
      </c>
      <c r="AH294" s="1">
        <f>IF(E294="West", IF(C294="Decentral",('Connecting shares (%)'!$F$17/100*L294+'Connecting shares (%)'!$G$17/100*N294+'Connecting shares (%)'!$H$17/100*P294)/1000000,0),0)</f>
        <v>0</v>
      </c>
      <c r="AI294" s="61">
        <f>IF(E294="west", IF(C294="Decentral",D294*'Connecting shares (%)'!$M$16*(L294+N294+P294)/(F294+H294+J294+L294+N294+P294),0),0)</f>
        <v>0</v>
      </c>
      <c r="AK294" s="1">
        <f t="shared" si="32"/>
        <v>0</v>
      </c>
      <c r="AL294" s="1">
        <f t="shared" si="33"/>
        <v>0</v>
      </c>
      <c r="AM294" s="1">
        <f t="shared" si="34"/>
        <v>0</v>
      </c>
      <c r="AN294" s="1">
        <f t="shared" si="35"/>
        <v>0</v>
      </c>
      <c r="AO294" s="1">
        <f t="shared" si="36"/>
        <v>3.2566930000000001E-2</v>
      </c>
      <c r="AP294" s="1">
        <f t="shared" si="37"/>
        <v>2.0220827080448398</v>
      </c>
      <c r="AQ294" s="1">
        <f t="shared" si="38"/>
        <v>0</v>
      </c>
      <c r="AR294" s="1">
        <f t="shared" si="39"/>
        <v>0</v>
      </c>
    </row>
    <row r="295" spans="1:44">
      <c r="A295" s="1">
        <v>294</v>
      </c>
      <c r="B295" s="1" t="s">
        <v>572</v>
      </c>
      <c r="C295" s="1" t="s">
        <v>19</v>
      </c>
      <c r="D295" s="1">
        <v>0.13289615353508299</v>
      </c>
      <c r="E295" s="1" t="s">
        <v>21</v>
      </c>
      <c r="F295" s="1">
        <v>73454.039999999994</v>
      </c>
      <c r="G295" s="1">
        <v>3</v>
      </c>
      <c r="H295" s="1">
        <v>0</v>
      </c>
      <c r="I295" s="1">
        <v>0</v>
      </c>
      <c r="J295" s="1">
        <v>0</v>
      </c>
      <c r="K295" s="1">
        <v>0</v>
      </c>
      <c r="L295" s="1">
        <v>0</v>
      </c>
      <c r="M295" s="1">
        <v>0</v>
      </c>
      <c r="N295" s="1">
        <v>0</v>
      </c>
      <c r="O295" s="1">
        <v>0</v>
      </c>
      <c r="P295" s="1">
        <v>0</v>
      </c>
      <c r="Q295" s="1">
        <v>0</v>
      </c>
      <c r="R295" s="1">
        <v>6679.92854820706</v>
      </c>
      <c r="S295" s="1">
        <v>132896.153535082</v>
      </c>
      <c r="T295" s="59">
        <f>IF(E295="East", IF(C295="Central",('Connecting shares (%)'!$F$3/100*F295+'Connecting shares (%)'!$G$3/100*H295+'Connecting shares (%)'!$H$3/100*J295)/1000000,0),0)</f>
        <v>0</v>
      </c>
      <c r="U295" s="59">
        <f>IF(E295="East", IF(C295="Central",D295*'Connecting shares (%)'!$M$16*(F295+H295+J295)/(F295+H295+J295+L295+N295+P295),0),0)</f>
        <v>0</v>
      </c>
      <c r="V295" s="59">
        <f>IF(E295="East", IF(C295="Decentral",('Connecting shares (%)'!$F$7/100*F295+'Connecting shares (%)'!$G$7/100*H295+'Connecting shares (%)'!$H$7/100*J295)/1000000,0),0)</f>
        <v>0</v>
      </c>
      <c r="W295" s="61">
        <f>IF(E295="East", IF(C295="Decentral",D295*'Connecting shares (%)'!$M$16*(F295+H295+J295)/(F295+H295+J295+L295+N295+P295),0),0)</f>
        <v>0</v>
      </c>
      <c r="X295" s="59">
        <f>IF(E295="East", IF(C295="Central",('Connecting shares (%)'!$F$5/100*L295+'Connecting shares (%)'!$G$5/100*N295+'Connecting shares (%)'!$H$5/100*P295)/1000000,0),0)</f>
        <v>0</v>
      </c>
      <c r="Y295" s="61">
        <f>IF(E295="East", IF(C295="Central",D295*'Connecting shares (%)'!$M$16*(L295+N295+P295)/(F295+H295+J295+L295+N295+P295),0),0)</f>
        <v>0</v>
      </c>
      <c r="Z295" s="1">
        <f>IF(E295="East", IF(C295="Decentral",('Connecting shares (%)'!$F$9/100*L295+'Connecting shares (%)'!$G$9/100*N295+'Connecting shares (%)'!$H$9/100*P295)/1000000,0),0)</f>
        <v>0</v>
      </c>
      <c r="AA295" s="61">
        <f>IF(E295="East", IF(C295="Decentral",D295*'Connecting shares (%)'!$M$16*(L295+N295+P295)/(F295+H295+J295+L295+N295+P295),0),0)</f>
        <v>0</v>
      </c>
      <c r="AB295" s="59">
        <f>IF(E295="West", IF(C295="Central",('Connecting shares (%)'!$F$11/100*F295+'Connecting shares (%)'!$G$11/100*H295+'Connecting shares (%)'!$H$11/100*J295)/1000000,0),0)</f>
        <v>0</v>
      </c>
      <c r="AC295" s="62">
        <f>IF(E295="west", IF(C295="Central",D295*'Connecting shares (%)'!$M$16*(F295+H295+J295)/(F295+H295+J295+L295+N295+P295),0),0)</f>
        <v>0</v>
      </c>
      <c r="AD295" s="59">
        <f>IF(E295="West", IF(C295="Decentral",('Connecting shares (%)'!$F$15/100*F295+'Connecting shares (%)'!$G$15/100*H295+'Connecting shares (%)'!$H$15/100*J295)/1000000,0),0)</f>
        <v>7.3454039999999998E-2</v>
      </c>
      <c r="AE295" s="61">
        <f>IF(E295="west", IF(C295="Decentral",D295*'Connecting shares (%)'!$M$16*(F295+H295+J295)/(F295+H295+J295+L295+N295+P295),0),0)</f>
        <v>2.6579230707016599</v>
      </c>
      <c r="AF295" s="59">
        <f>IF(E295="West", IF(C295="Central",('Connecting shares (%)'!$F$13/100*L295+'Connecting shares (%)'!$G$13/100*N295+'Connecting shares (%)'!$H$13/100*P295)/1000000,0),0)</f>
        <v>0</v>
      </c>
      <c r="AG295" s="61">
        <f>IF(E295="west", IF(C295="Central",D295*'Connecting shares (%)'!$M$16*(L295+N295+P295)/(F295+H295+J295+L295+N295+P295),0),0)</f>
        <v>0</v>
      </c>
      <c r="AH295" s="1">
        <f>IF(E295="West", IF(C295="Decentral",('Connecting shares (%)'!$F$17/100*L295+'Connecting shares (%)'!$G$17/100*N295+'Connecting shares (%)'!$H$17/100*P295)/1000000,0),0)</f>
        <v>0</v>
      </c>
      <c r="AI295" s="61">
        <f>IF(E295="west", IF(C295="Decentral",D295*'Connecting shares (%)'!$M$16*(L295+N295+P295)/(F295+H295+J295+L295+N295+P295),0),0)</f>
        <v>0</v>
      </c>
      <c r="AK295" s="1">
        <f t="shared" si="32"/>
        <v>0</v>
      </c>
      <c r="AL295" s="1">
        <f t="shared" si="33"/>
        <v>0</v>
      </c>
      <c r="AM295" s="1">
        <f t="shared" si="34"/>
        <v>0</v>
      </c>
      <c r="AN295" s="1">
        <f t="shared" si="35"/>
        <v>0</v>
      </c>
      <c r="AO295" s="1">
        <f t="shared" si="36"/>
        <v>0</v>
      </c>
      <c r="AP295" s="1">
        <f t="shared" si="37"/>
        <v>0</v>
      </c>
      <c r="AQ295" s="1">
        <f t="shared" si="38"/>
        <v>7.3454039999999998E-2</v>
      </c>
      <c r="AR295" s="1">
        <f t="shared" si="39"/>
        <v>2.6579230707016599</v>
      </c>
    </row>
    <row r="296" spans="1:44">
      <c r="A296" s="1">
        <v>295</v>
      </c>
      <c r="B296" s="1" t="s">
        <v>512</v>
      </c>
      <c r="C296" s="1" t="s">
        <v>19</v>
      </c>
      <c r="D296" s="1">
        <v>9.6988890801205999E-2</v>
      </c>
      <c r="E296" s="1" t="s">
        <v>21</v>
      </c>
      <c r="F296" s="1">
        <v>199724.579999999</v>
      </c>
      <c r="G296" s="1">
        <v>14</v>
      </c>
      <c r="H296" s="1">
        <v>0</v>
      </c>
      <c r="I296" s="1">
        <v>0</v>
      </c>
      <c r="J296" s="1">
        <v>0</v>
      </c>
      <c r="K296" s="1">
        <v>0</v>
      </c>
      <c r="L296" s="1">
        <v>0</v>
      </c>
      <c r="M296" s="1">
        <v>0</v>
      </c>
      <c r="N296" s="1">
        <v>0</v>
      </c>
      <c r="O296" s="1">
        <v>0</v>
      </c>
      <c r="P296" s="1">
        <v>0</v>
      </c>
      <c r="Q296" s="1">
        <v>0</v>
      </c>
      <c r="R296" s="1">
        <v>6261.9492368810998</v>
      </c>
      <c r="S296" s="1">
        <v>96988.890801205605</v>
      </c>
      <c r="T296" s="59">
        <f>IF(E296="East", IF(C296="Central",('Connecting shares (%)'!$F$3/100*F296+'Connecting shares (%)'!$G$3/100*H296+'Connecting shares (%)'!$H$3/100*J296)/1000000,0),0)</f>
        <v>0</v>
      </c>
      <c r="U296" s="59">
        <f>IF(E296="East", IF(C296="Central",D296*'Connecting shares (%)'!$M$16*(F296+H296+J296)/(F296+H296+J296+L296+N296+P296),0),0)</f>
        <v>0</v>
      </c>
      <c r="V296" s="59">
        <f>IF(E296="East", IF(C296="Decentral",('Connecting shares (%)'!$F$7/100*F296+'Connecting shares (%)'!$G$7/100*H296+'Connecting shares (%)'!$H$7/100*J296)/1000000,0),0)</f>
        <v>0</v>
      </c>
      <c r="W296" s="61">
        <f>IF(E296="East", IF(C296="Decentral",D296*'Connecting shares (%)'!$M$16*(F296+H296+J296)/(F296+H296+J296+L296+N296+P296),0),0)</f>
        <v>0</v>
      </c>
      <c r="X296" s="59">
        <f>IF(E296="East", IF(C296="Central",('Connecting shares (%)'!$F$5/100*L296+'Connecting shares (%)'!$G$5/100*N296+'Connecting shares (%)'!$H$5/100*P296)/1000000,0),0)</f>
        <v>0</v>
      </c>
      <c r="Y296" s="61">
        <f>IF(E296="East", IF(C296="Central",D296*'Connecting shares (%)'!$M$16*(L296+N296+P296)/(F296+H296+J296+L296+N296+P296),0),0)</f>
        <v>0</v>
      </c>
      <c r="Z296" s="1">
        <f>IF(E296="East", IF(C296="Decentral",('Connecting shares (%)'!$F$9/100*L296+'Connecting shares (%)'!$G$9/100*N296+'Connecting shares (%)'!$H$9/100*P296)/1000000,0),0)</f>
        <v>0</v>
      </c>
      <c r="AA296" s="61">
        <f>IF(E296="East", IF(C296="Decentral",D296*'Connecting shares (%)'!$M$16*(L296+N296+P296)/(F296+H296+J296+L296+N296+P296),0),0)</f>
        <v>0</v>
      </c>
      <c r="AB296" s="59">
        <f>IF(E296="West", IF(C296="Central",('Connecting shares (%)'!$F$11/100*F296+'Connecting shares (%)'!$G$11/100*H296+'Connecting shares (%)'!$H$11/100*J296)/1000000,0),0)</f>
        <v>0</v>
      </c>
      <c r="AC296" s="62">
        <f>IF(E296="west", IF(C296="Central",D296*'Connecting shares (%)'!$M$16*(F296+H296+J296)/(F296+H296+J296+L296+N296+P296),0),0)</f>
        <v>0</v>
      </c>
      <c r="AD296" s="59">
        <f>IF(E296="West", IF(C296="Decentral",('Connecting shares (%)'!$F$15/100*F296+'Connecting shares (%)'!$G$15/100*H296+'Connecting shares (%)'!$H$15/100*J296)/1000000,0),0)</f>
        <v>0.19972457999999899</v>
      </c>
      <c r="AE296" s="61">
        <f>IF(E296="west", IF(C296="Decentral",D296*'Connecting shares (%)'!$M$16*(F296+H296+J296)/(F296+H296+J296+L296+N296+P296),0),0)</f>
        <v>1.9397778160241199</v>
      </c>
      <c r="AF296" s="59">
        <f>IF(E296="West", IF(C296="Central",('Connecting shares (%)'!$F$13/100*L296+'Connecting shares (%)'!$G$13/100*N296+'Connecting shares (%)'!$H$13/100*P296)/1000000,0),0)</f>
        <v>0</v>
      </c>
      <c r="AG296" s="61">
        <f>IF(E296="west", IF(C296="Central",D296*'Connecting shares (%)'!$M$16*(L296+N296+P296)/(F296+H296+J296+L296+N296+P296),0),0)</f>
        <v>0</v>
      </c>
      <c r="AH296" s="1">
        <f>IF(E296="West", IF(C296="Decentral",('Connecting shares (%)'!$F$17/100*L296+'Connecting shares (%)'!$G$17/100*N296+'Connecting shares (%)'!$H$17/100*P296)/1000000,0),0)</f>
        <v>0</v>
      </c>
      <c r="AI296" s="61">
        <f>IF(E296="west", IF(C296="Decentral",D296*'Connecting shares (%)'!$M$16*(L296+N296+P296)/(F296+H296+J296+L296+N296+P296),0),0)</f>
        <v>0</v>
      </c>
      <c r="AK296" s="1">
        <f t="shared" si="32"/>
        <v>0</v>
      </c>
      <c r="AL296" s="1">
        <f t="shared" si="33"/>
        <v>0</v>
      </c>
      <c r="AM296" s="1">
        <f t="shared" si="34"/>
        <v>0</v>
      </c>
      <c r="AN296" s="1">
        <f t="shared" si="35"/>
        <v>0</v>
      </c>
      <c r="AO296" s="1">
        <f t="shared" si="36"/>
        <v>0</v>
      </c>
      <c r="AP296" s="1">
        <f t="shared" si="37"/>
        <v>0</v>
      </c>
      <c r="AQ296" s="1">
        <f t="shared" si="38"/>
        <v>0.19972457999999899</v>
      </c>
      <c r="AR296" s="1">
        <f t="shared" si="39"/>
        <v>1.9397778160241199</v>
      </c>
    </row>
    <row r="297" spans="1:44">
      <c r="A297" s="1">
        <v>296</v>
      </c>
      <c r="B297" s="1" t="s">
        <v>757</v>
      </c>
      <c r="C297" s="1" t="s">
        <v>19</v>
      </c>
      <c r="D297" s="1">
        <v>0.18267089668181799</v>
      </c>
      <c r="E297" s="1" t="s">
        <v>21</v>
      </c>
      <c r="F297" s="1">
        <v>310105.40999999997</v>
      </c>
      <c r="G297" s="1">
        <v>17</v>
      </c>
      <c r="H297" s="1">
        <v>0</v>
      </c>
      <c r="I297" s="1">
        <v>0</v>
      </c>
      <c r="J297" s="1">
        <v>0</v>
      </c>
      <c r="K297" s="1">
        <v>0</v>
      </c>
      <c r="L297" s="1">
        <v>13893.5</v>
      </c>
      <c r="M297" s="1">
        <v>1</v>
      </c>
      <c r="N297" s="1">
        <v>0</v>
      </c>
      <c r="O297" s="1">
        <v>0</v>
      </c>
      <c r="P297" s="1">
        <v>0</v>
      </c>
      <c r="Q297" s="1">
        <v>0</v>
      </c>
      <c r="R297" s="1">
        <v>9034.9341048854694</v>
      </c>
      <c r="S297" s="1">
        <v>182670.89668181801</v>
      </c>
      <c r="T297" s="59">
        <f>IF(E297="East", IF(C297="Central",('Connecting shares (%)'!$F$3/100*F297+'Connecting shares (%)'!$G$3/100*H297+'Connecting shares (%)'!$H$3/100*J297)/1000000,0),0)</f>
        <v>0</v>
      </c>
      <c r="U297" s="59">
        <f>IF(E297="East", IF(C297="Central",D297*'Connecting shares (%)'!$M$16*(F297+H297+J297)/(F297+H297+J297+L297+N297+P297),0),0)</f>
        <v>0</v>
      </c>
      <c r="V297" s="59">
        <f>IF(E297="East", IF(C297="Decentral",('Connecting shares (%)'!$F$7/100*F297+'Connecting shares (%)'!$G$7/100*H297+'Connecting shares (%)'!$H$7/100*J297)/1000000,0),0)</f>
        <v>0</v>
      </c>
      <c r="W297" s="61">
        <f>IF(E297="East", IF(C297="Decentral",D297*'Connecting shares (%)'!$M$16*(F297+H297+J297)/(F297+H297+J297+L297+N297+P297),0),0)</f>
        <v>0</v>
      </c>
      <c r="X297" s="59">
        <f>IF(E297="East", IF(C297="Central",('Connecting shares (%)'!$F$5/100*L297+'Connecting shares (%)'!$G$5/100*N297+'Connecting shares (%)'!$H$5/100*P297)/1000000,0),0)</f>
        <v>0</v>
      </c>
      <c r="Y297" s="61">
        <f>IF(E297="East", IF(C297="Central",D297*'Connecting shares (%)'!$M$16*(L297+N297+P297)/(F297+H297+J297+L297+N297+P297),0),0)</f>
        <v>0</v>
      </c>
      <c r="Z297" s="1">
        <f>IF(E297="East", IF(C297="Decentral",('Connecting shares (%)'!$F$9/100*L297+'Connecting shares (%)'!$G$9/100*N297+'Connecting shares (%)'!$H$9/100*P297)/1000000,0),0)</f>
        <v>0</v>
      </c>
      <c r="AA297" s="61">
        <f>IF(E297="East", IF(C297="Decentral",D297*'Connecting shares (%)'!$M$16*(L297+N297+P297)/(F297+H297+J297+L297+N297+P297),0),0)</f>
        <v>0</v>
      </c>
      <c r="AB297" s="59">
        <f>IF(E297="West", IF(C297="Central",('Connecting shares (%)'!$F$11/100*F297+'Connecting shares (%)'!$G$11/100*H297+'Connecting shares (%)'!$H$11/100*J297)/1000000,0),0)</f>
        <v>0</v>
      </c>
      <c r="AC297" s="62">
        <f>IF(E297="west", IF(C297="Central",D297*'Connecting shares (%)'!$M$16*(F297+H297+J297)/(F297+H297+J297+L297+N297+P297),0),0)</f>
        <v>0</v>
      </c>
      <c r="AD297" s="59">
        <f>IF(E297="West", IF(C297="Decentral",('Connecting shares (%)'!$F$15/100*F297+'Connecting shares (%)'!$G$15/100*H297+'Connecting shares (%)'!$H$15/100*J297)/1000000,0),0)</f>
        <v>0.31010540999999997</v>
      </c>
      <c r="AE297" s="61">
        <f>IF(E297="west", IF(C297="Decentral",D297*'Connecting shares (%)'!$M$16*(F297+H297+J297)/(F297+H297+J297+L297+N297+P297),0),0)</f>
        <v>3.4967545607226151</v>
      </c>
      <c r="AF297" s="59">
        <f>IF(E297="West", IF(C297="Central",('Connecting shares (%)'!$F$13/100*L297+'Connecting shares (%)'!$G$13/100*N297+'Connecting shares (%)'!$H$13/100*P297)/1000000,0),0)</f>
        <v>0</v>
      </c>
      <c r="AG297" s="61">
        <f>IF(E297="west", IF(C297="Central",D297*'Connecting shares (%)'!$M$16*(L297+N297+P297)/(F297+H297+J297+L297+N297+P297),0),0)</f>
        <v>0</v>
      </c>
      <c r="AH297" s="1">
        <f>IF(E297="West", IF(C297="Decentral",('Connecting shares (%)'!$F$17/100*L297+'Connecting shares (%)'!$G$17/100*N297+'Connecting shares (%)'!$H$17/100*P297)/1000000,0),0)</f>
        <v>1.38935E-2</v>
      </c>
      <c r="AI297" s="61">
        <f>IF(E297="west", IF(C297="Decentral",D297*'Connecting shares (%)'!$M$16*(L297+N297+P297)/(F297+H297+J297+L297+N297+P297),0),0)</f>
        <v>0.1566633729137446</v>
      </c>
      <c r="AK297" s="1">
        <f t="shared" si="32"/>
        <v>0</v>
      </c>
      <c r="AL297" s="1">
        <f t="shared" si="33"/>
        <v>0</v>
      </c>
      <c r="AM297" s="1">
        <f t="shared" si="34"/>
        <v>0</v>
      </c>
      <c r="AN297" s="1">
        <f t="shared" si="35"/>
        <v>0</v>
      </c>
      <c r="AO297" s="1">
        <f t="shared" si="36"/>
        <v>0</v>
      </c>
      <c r="AP297" s="1">
        <f t="shared" si="37"/>
        <v>0</v>
      </c>
      <c r="AQ297" s="1">
        <f t="shared" si="38"/>
        <v>0.32399890999999997</v>
      </c>
      <c r="AR297" s="1">
        <f t="shared" si="39"/>
        <v>3.6534179336363599</v>
      </c>
    </row>
    <row r="298" spans="1:44">
      <c r="A298" s="1">
        <v>297</v>
      </c>
      <c r="B298" s="1" t="s">
        <v>551</v>
      </c>
      <c r="C298" s="1" t="s">
        <v>20</v>
      </c>
      <c r="D298" s="1">
        <v>8.6556795159200006E-2</v>
      </c>
      <c r="E298" s="1" t="s">
        <v>21</v>
      </c>
      <c r="F298" s="1">
        <v>150922.34</v>
      </c>
      <c r="G298" s="1">
        <v>6</v>
      </c>
      <c r="H298" s="1">
        <v>0</v>
      </c>
      <c r="I298" s="1">
        <v>0</v>
      </c>
      <c r="J298" s="1">
        <v>0</v>
      </c>
      <c r="K298" s="1">
        <v>0</v>
      </c>
      <c r="L298" s="1">
        <v>0</v>
      </c>
      <c r="M298" s="1">
        <v>0</v>
      </c>
      <c r="N298" s="1">
        <v>0</v>
      </c>
      <c r="O298" s="1">
        <v>0</v>
      </c>
      <c r="P298" s="1">
        <v>0</v>
      </c>
      <c r="Q298" s="1">
        <v>0</v>
      </c>
      <c r="R298" s="1">
        <v>4514.71867264108</v>
      </c>
      <c r="S298" s="1">
        <v>86556.795159200105</v>
      </c>
      <c r="T298" s="59">
        <f>IF(E298="East", IF(C298="Central",('Connecting shares (%)'!$F$3/100*F298+'Connecting shares (%)'!$G$3/100*H298+'Connecting shares (%)'!$H$3/100*J298)/1000000,0),0)</f>
        <v>0</v>
      </c>
      <c r="U298" s="59">
        <f>IF(E298="East", IF(C298="Central",D298*'Connecting shares (%)'!$M$16*(F298+H298+J298)/(F298+H298+J298+L298+N298+P298),0),0)</f>
        <v>0</v>
      </c>
      <c r="V298" s="59">
        <f>IF(E298="East", IF(C298="Decentral",('Connecting shares (%)'!$F$7/100*F298+'Connecting shares (%)'!$G$7/100*H298+'Connecting shares (%)'!$H$7/100*J298)/1000000,0),0)</f>
        <v>0</v>
      </c>
      <c r="W298" s="61">
        <f>IF(E298="East", IF(C298="Decentral",D298*'Connecting shares (%)'!$M$16*(F298+H298+J298)/(F298+H298+J298+L298+N298+P298),0),0)</f>
        <v>0</v>
      </c>
      <c r="X298" s="59">
        <f>IF(E298="East", IF(C298="Central",('Connecting shares (%)'!$F$5/100*L298+'Connecting shares (%)'!$G$5/100*N298+'Connecting shares (%)'!$H$5/100*P298)/1000000,0),0)</f>
        <v>0</v>
      </c>
      <c r="Y298" s="61">
        <f>IF(E298="East", IF(C298="Central",D298*'Connecting shares (%)'!$M$16*(L298+N298+P298)/(F298+H298+J298+L298+N298+P298),0),0)</f>
        <v>0</v>
      </c>
      <c r="Z298" s="1">
        <f>IF(E298="East", IF(C298="Decentral",('Connecting shares (%)'!$F$9/100*L298+'Connecting shares (%)'!$G$9/100*N298+'Connecting shares (%)'!$H$9/100*P298)/1000000,0),0)</f>
        <v>0</v>
      </c>
      <c r="AA298" s="61">
        <f>IF(E298="East", IF(C298="Decentral",D298*'Connecting shares (%)'!$M$16*(L298+N298+P298)/(F298+H298+J298+L298+N298+P298),0),0)</f>
        <v>0</v>
      </c>
      <c r="AB298" s="59">
        <f>IF(E298="West", IF(C298="Central",('Connecting shares (%)'!$F$11/100*F298+'Connecting shares (%)'!$G$11/100*H298+'Connecting shares (%)'!$H$11/100*J298)/1000000,0),0)</f>
        <v>0.15092233999999999</v>
      </c>
      <c r="AC298" s="62">
        <f>IF(E298="west", IF(C298="Central",D298*'Connecting shares (%)'!$M$16*(F298+H298+J298)/(F298+H298+J298+L298+N298+P298),0),0)</f>
        <v>1.7311359031840001</v>
      </c>
      <c r="AD298" s="59">
        <f>IF(E298="West", IF(C298="Decentral",('Connecting shares (%)'!$F$15/100*F298+'Connecting shares (%)'!$G$15/100*H298+'Connecting shares (%)'!$H$15/100*J298)/1000000,0),0)</f>
        <v>0</v>
      </c>
      <c r="AE298" s="61">
        <f>IF(E298="west", IF(C298="Decentral",D298*'Connecting shares (%)'!$M$16*(F298+H298+J298)/(F298+H298+J298+L298+N298+P298),0),0)</f>
        <v>0</v>
      </c>
      <c r="AF298" s="59">
        <f>IF(E298="West", IF(C298="Central",('Connecting shares (%)'!$F$13/100*L298+'Connecting shares (%)'!$G$13/100*N298+'Connecting shares (%)'!$H$13/100*P298)/1000000,0),0)</f>
        <v>0</v>
      </c>
      <c r="AG298" s="61">
        <f>IF(E298="west", IF(C298="Central",D298*'Connecting shares (%)'!$M$16*(L298+N298+P298)/(F298+H298+J298+L298+N298+P298),0),0)</f>
        <v>0</v>
      </c>
      <c r="AH298" s="1">
        <f>IF(E298="West", IF(C298="Decentral",('Connecting shares (%)'!$F$17/100*L298+'Connecting shares (%)'!$G$17/100*N298+'Connecting shares (%)'!$H$17/100*P298)/1000000,0),0)</f>
        <v>0</v>
      </c>
      <c r="AI298" s="61">
        <f>IF(E298="west", IF(C298="Decentral",D298*'Connecting shares (%)'!$M$16*(L298+N298+P298)/(F298+H298+J298+L298+N298+P298),0),0)</f>
        <v>0</v>
      </c>
      <c r="AK298" s="1">
        <f t="shared" si="32"/>
        <v>0</v>
      </c>
      <c r="AL298" s="1">
        <f t="shared" si="33"/>
        <v>0</v>
      </c>
      <c r="AM298" s="1">
        <f t="shared" si="34"/>
        <v>0</v>
      </c>
      <c r="AN298" s="1">
        <f t="shared" si="35"/>
        <v>0</v>
      </c>
      <c r="AO298" s="1">
        <f t="shared" si="36"/>
        <v>0.15092233999999999</v>
      </c>
      <c r="AP298" s="1">
        <f t="shared" si="37"/>
        <v>1.7311359031840001</v>
      </c>
      <c r="AQ298" s="1">
        <f t="shared" si="38"/>
        <v>0</v>
      </c>
      <c r="AR298" s="1">
        <f t="shared" si="39"/>
        <v>0</v>
      </c>
    </row>
    <row r="299" spans="1:44">
      <c r="A299" s="1">
        <v>298</v>
      </c>
      <c r="B299" s="1" t="s">
        <v>59</v>
      </c>
      <c r="C299" s="1" t="s">
        <v>19</v>
      </c>
      <c r="D299" s="1">
        <v>0.92976592017795301</v>
      </c>
      <c r="E299" s="1" t="s">
        <v>22</v>
      </c>
      <c r="F299" s="1">
        <v>124283.819999999</v>
      </c>
      <c r="G299" s="1">
        <v>9</v>
      </c>
      <c r="H299" s="1">
        <v>0</v>
      </c>
      <c r="I299" s="1">
        <v>0</v>
      </c>
      <c r="J299" s="1">
        <v>0</v>
      </c>
      <c r="K299" s="1">
        <v>0</v>
      </c>
      <c r="L299" s="1">
        <v>0</v>
      </c>
      <c r="M299" s="1">
        <v>0</v>
      </c>
      <c r="N299" s="1">
        <v>65327.3</v>
      </c>
      <c r="O299" s="1">
        <v>1</v>
      </c>
      <c r="P299" s="1">
        <v>0</v>
      </c>
      <c r="Q299" s="1">
        <v>0</v>
      </c>
      <c r="R299" s="1">
        <v>20698.2081984406</v>
      </c>
      <c r="S299" s="1">
        <v>929765.92017795204</v>
      </c>
      <c r="T299" s="59">
        <f>IF(E299="East", IF(C299="Central",('Connecting shares (%)'!$F$3/100*F299+'Connecting shares (%)'!$G$3/100*H299+'Connecting shares (%)'!$H$3/100*J299)/1000000,0),0)</f>
        <v>0</v>
      </c>
      <c r="U299" s="59">
        <f>IF(E299="East", IF(C299="Central",D299*'Connecting shares (%)'!$M$16*(F299+H299+J299)/(F299+H299+J299+L299+N299+P299),0),0)</f>
        <v>0</v>
      </c>
      <c r="V299" s="59">
        <f>IF(E299="East", IF(C299="Decentral",('Connecting shares (%)'!$F$7/100*F299+'Connecting shares (%)'!$G$7/100*H299+'Connecting shares (%)'!$H$7/100*J299)/1000000,0),0)</f>
        <v>0.124283819999999</v>
      </c>
      <c r="W299" s="61">
        <f>IF(E299="East", IF(C299="Decentral",D299*'Connecting shares (%)'!$M$16*(F299+H299+J299)/(F299+H299+J299+L299+N299+P299),0),0)</f>
        <v>12.18861639185832</v>
      </c>
      <c r="X299" s="59">
        <f>IF(E299="East", IF(C299="Central",('Connecting shares (%)'!$F$5/100*L299+'Connecting shares (%)'!$G$5/100*N299+'Connecting shares (%)'!$H$5/100*P299)/1000000,0),0)</f>
        <v>0</v>
      </c>
      <c r="Y299" s="61">
        <f>IF(E299="East", IF(C299="Central",D299*'Connecting shares (%)'!$M$16*(L299+N299+P299)/(F299+H299+J299+L299+N299+P299),0),0)</f>
        <v>0</v>
      </c>
      <c r="Z299" s="1">
        <f>IF(E299="East", IF(C299="Decentral",('Connecting shares (%)'!$F$9/100*L299+'Connecting shares (%)'!$G$9/100*N299+'Connecting shares (%)'!$H$9/100*P299)/1000000,0),0)</f>
        <v>6.5327300000000005E-2</v>
      </c>
      <c r="AA299" s="61">
        <f>IF(E299="East", IF(C299="Decentral",D299*'Connecting shares (%)'!$M$16*(L299+N299+P299)/(F299+H299+J299+L299+N299+P299),0),0)</f>
        <v>6.4067020117007383</v>
      </c>
      <c r="AB299" s="59">
        <f>IF(E299="West", IF(C299="Central",('Connecting shares (%)'!$F$11/100*F299+'Connecting shares (%)'!$G$11/100*H299+'Connecting shares (%)'!$H$11/100*J299)/1000000,0),0)</f>
        <v>0</v>
      </c>
      <c r="AC299" s="62">
        <f>IF(E299="west", IF(C299="Central",D299*'Connecting shares (%)'!$M$16*(F299+H299+J299)/(F299+H299+J299+L299+N299+P299),0),0)</f>
        <v>0</v>
      </c>
      <c r="AD299" s="59">
        <f>IF(E299="West", IF(C299="Decentral",('Connecting shares (%)'!$F$15/100*F299+'Connecting shares (%)'!$G$15/100*H299+'Connecting shares (%)'!$H$15/100*J299)/1000000,0),0)</f>
        <v>0</v>
      </c>
      <c r="AE299" s="61">
        <f>IF(E299="west", IF(C299="Decentral",D299*'Connecting shares (%)'!$M$16*(F299+H299+J299)/(F299+H299+J299+L299+N299+P299),0),0)</f>
        <v>0</v>
      </c>
      <c r="AF299" s="59">
        <f>IF(E299="West", IF(C299="Central",('Connecting shares (%)'!$F$13/100*L299+'Connecting shares (%)'!$G$13/100*N299+'Connecting shares (%)'!$H$13/100*P299)/1000000,0),0)</f>
        <v>0</v>
      </c>
      <c r="AG299" s="61">
        <f>IF(E299="west", IF(C299="Central",D299*'Connecting shares (%)'!$M$16*(L299+N299+P299)/(F299+H299+J299+L299+N299+P299),0),0)</f>
        <v>0</v>
      </c>
      <c r="AH299" s="1">
        <f>IF(E299="West", IF(C299="Decentral",('Connecting shares (%)'!$F$17/100*L299+'Connecting shares (%)'!$G$17/100*N299+'Connecting shares (%)'!$H$17/100*P299)/1000000,0),0)</f>
        <v>0</v>
      </c>
      <c r="AI299" s="61">
        <f>IF(E299="west", IF(C299="Decentral",D299*'Connecting shares (%)'!$M$16*(L299+N299+P299)/(F299+H299+J299+L299+N299+P299),0),0)</f>
        <v>0</v>
      </c>
      <c r="AK299" s="1">
        <f t="shared" si="32"/>
        <v>0</v>
      </c>
      <c r="AL299" s="1">
        <f t="shared" si="33"/>
        <v>0</v>
      </c>
      <c r="AM299" s="1">
        <f t="shared" si="34"/>
        <v>0.18961111999999902</v>
      </c>
      <c r="AN299" s="1">
        <f t="shared" si="35"/>
        <v>18.595318403559059</v>
      </c>
      <c r="AO299" s="1">
        <f t="shared" si="36"/>
        <v>0</v>
      </c>
      <c r="AP299" s="1">
        <f t="shared" si="37"/>
        <v>0</v>
      </c>
      <c r="AQ299" s="1">
        <f t="shared" si="38"/>
        <v>0</v>
      </c>
      <c r="AR299" s="1">
        <f t="shared" si="39"/>
        <v>0</v>
      </c>
    </row>
    <row r="300" spans="1:44">
      <c r="A300" s="1">
        <v>299</v>
      </c>
      <c r="B300" s="1" t="s">
        <v>663</v>
      </c>
      <c r="C300" s="1" t="s">
        <v>19</v>
      </c>
      <c r="D300" s="1">
        <v>0.204420685399852</v>
      </c>
      <c r="E300" s="1" t="s">
        <v>22</v>
      </c>
      <c r="F300" s="1">
        <v>2539591.21999999</v>
      </c>
      <c r="G300" s="1">
        <v>128</v>
      </c>
      <c r="H300" s="1">
        <v>498250.13999999902</v>
      </c>
      <c r="I300" s="1">
        <v>9</v>
      </c>
      <c r="J300" s="1">
        <v>0</v>
      </c>
      <c r="K300" s="1">
        <v>0</v>
      </c>
      <c r="L300" s="1">
        <v>1173940.9099999999</v>
      </c>
      <c r="M300" s="1">
        <v>50</v>
      </c>
      <c r="N300" s="1">
        <v>584402.13</v>
      </c>
      <c r="O300" s="1">
        <v>7</v>
      </c>
      <c r="P300" s="1">
        <v>456190.52</v>
      </c>
      <c r="Q300" s="1">
        <v>1</v>
      </c>
      <c r="R300" s="1">
        <v>8584.7131786599602</v>
      </c>
      <c r="S300" s="1">
        <v>204420.68539985101</v>
      </c>
      <c r="T300" s="59">
        <f>IF(E300="East", IF(C300="Central",('Connecting shares (%)'!$F$3/100*F300+'Connecting shares (%)'!$G$3/100*H300+'Connecting shares (%)'!$H$3/100*J300)/1000000,0),0)</f>
        <v>0</v>
      </c>
      <c r="U300" s="59">
        <f>IF(E300="East", IF(C300="Central",D300*'Connecting shares (%)'!$M$16*(F300+H300+J300)/(F300+H300+J300+L300+N300+P300),0),0)</f>
        <v>0</v>
      </c>
      <c r="V300" s="59">
        <f>IF(E300="East", IF(C300="Decentral",('Connecting shares (%)'!$F$7/100*F300+'Connecting shares (%)'!$G$7/100*H300+'Connecting shares (%)'!$H$7/100*J300)/1000000,0),0)</f>
        <v>3.0378413599999892</v>
      </c>
      <c r="W300" s="61">
        <f>IF(E300="East", IF(C300="Decentral",D300*'Connecting shares (%)'!$M$16*(F300+H300+J300)/(F300+H300+J300+L300+N300+P300),0),0)</f>
        <v>2.3646355121473985</v>
      </c>
      <c r="X300" s="59">
        <f>IF(E300="East", IF(C300="Central",('Connecting shares (%)'!$F$5/100*L300+'Connecting shares (%)'!$G$5/100*N300+'Connecting shares (%)'!$H$5/100*P300)/1000000,0),0)</f>
        <v>0</v>
      </c>
      <c r="Y300" s="61">
        <f>IF(E300="East", IF(C300="Central",D300*'Connecting shares (%)'!$M$16*(L300+N300+P300)/(F300+H300+J300+L300+N300+P300),0),0)</f>
        <v>0</v>
      </c>
      <c r="Z300" s="1">
        <f>IF(E300="East", IF(C300="Decentral",('Connecting shares (%)'!$F$9/100*L300+'Connecting shares (%)'!$G$9/100*N300+'Connecting shares (%)'!$H$9/100*P300)/1000000,0),0)</f>
        <v>2.21453356</v>
      </c>
      <c r="AA300" s="61">
        <f>IF(E300="East", IF(C300="Decentral",D300*'Connecting shares (%)'!$M$16*(L300+N300+P300)/(F300+H300+J300+L300+N300+P300),0),0)</f>
        <v>1.7237781958496414</v>
      </c>
      <c r="AB300" s="59">
        <f>IF(E300="West", IF(C300="Central",('Connecting shares (%)'!$F$11/100*F300+'Connecting shares (%)'!$G$11/100*H300+'Connecting shares (%)'!$H$11/100*J300)/1000000,0),0)</f>
        <v>0</v>
      </c>
      <c r="AC300" s="62">
        <f>IF(E300="west", IF(C300="Central",D300*'Connecting shares (%)'!$M$16*(F300+H300+J300)/(F300+H300+J300+L300+N300+P300),0),0)</f>
        <v>0</v>
      </c>
      <c r="AD300" s="59">
        <f>IF(E300="West", IF(C300="Decentral",('Connecting shares (%)'!$F$15/100*F300+'Connecting shares (%)'!$G$15/100*H300+'Connecting shares (%)'!$H$15/100*J300)/1000000,0),0)</f>
        <v>0</v>
      </c>
      <c r="AE300" s="61">
        <f>IF(E300="west", IF(C300="Decentral",D300*'Connecting shares (%)'!$M$16*(F300+H300+J300)/(F300+H300+J300+L300+N300+P300),0),0)</f>
        <v>0</v>
      </c>
      <c r="AF300" s="59">
        <f>IF(E300="West", IF(C300="Central",('Connecting shares (%)'!$F$13/100*L300+'Connecting shares (%)'!$G$13/100*N300+'Connecting shares (%)'!$H$13/100*P300)/1000000,0),0)</f>
        <v>0</v>
      </c>
      <c r="AG300" s="61">
        <f>IF(E300="west", IF(C300="Central",D300*'Connecting shares (%)'!$M$16*(L300+N300+P300)/(F300+H300+J300+L300+N300+P300),0),0)</f>
        <v>0</v>
      </c>
      <c r="AH300" s="1">
        <f>IF(E300="West", IF(C300="Decentral",('Connecting shares (%)'!$F$17/100*L300+'Connecting shares (%)'!$G$17/100*N300+'Connecting shares (%)'!$H$17/100*P300)/1000000,0),0)</f>
        <v>0</v>
      </c>
      <c r="AI300" s="61">
        <f>IF(E300="west", IF(C300="Decentral",D300*'Connecting shares (%)'!$M$16*(L300+N300+P300)/(F300+H300+J300+L300+N300+P300),0),0)</f>
        <v>0</v>
      </c>
      <c r="AK300" s="1">
        <f t="shared" si="32"/>
        <v>0</v>
      </c>
      <c r="AL300" s="1">
        <f t="shared" si="33"/>
        <v>0</v>
      </c>
      <c r="AM300" s="1">
        <f t="shared" si="34"/>
        <v>5.2523749199999887</v>
      </c>
      <c r="AN300" s="1">
        <f t="shared" si="35"/>
        <v>4.0884137079970397</v>
      </c>
      <c r="AO300" s="1">
        <f t="shared" si="36"/>
        <v>0</v>
      </c>
      <c r="AP300" s="1">
        <f t="shared" si="37"/>
        <v>0</v>
      </c>
      <c r="AQ300" s="1">
        <f t="shared" si="38"/>
        <v>0</v>
      </c>
      <c r="AR300" s="1">
        <f t="shared" si="39"/>
        <v>0</v>
      </c>
    </row>
    <row r="301" spans="1:44">
      <c r="A301" s="1">
        <v>300</v>
      </c>
      <c r="B301" s="1" t="s">
        <v>147</v>
      </c>
      <c r="C301" s="1" t="s">
        <v>19</v>
      </c>
      <c r="D301" s="1">
        <v>0.47151564062493001</v>
      </c>
      <c r="E301" s="1" t="s">
        <v>22</v>
      </c>
      <c r="F301" s="1">
        <v>1266866.93</v>
      </c>
      <c r="G301" s="1">
        <v>94</v>
      </c>
      <c r="H301" s="1">
        <v>0</v>
      </c>
      <c r="I301" s="1">
        <v>0</v>
      </c>
      <c r="J301" s="1">
        <v>0</v>
      </c>
      <c r="K301" s="1">
        <v>0</v>
      </c>
      <c r="L301" s="1">
        <v>0</v>
      </c>
      <c r="M301" s="1">
        <v>0</v>
      </c>
      <c r="N301" s="1">
        <v>0</v>
      </c>
      <c r="O301" s="1">
        <v>0</v>
      </c>
      <c r="P301" s="1">
        <v>0</v>
      </c>
      <c r="Q301" s="1">
        <v>0</v>
      </c>
      <c r="R301" s="1">
        <v>10773.068817716499</v>
      </c>
      <c r="S301" s="1">
        <v>471515.64062492899</v>
      </c>
      <c r="T301" s="59">
        <f>IF(E301="East", IF(C301="Central",('Connecting shares (%)'!$F$3/100*F301+'Connecting shares (%)'!$G$3/100*H301+'Connecting shares (%)'!$H$3/100*J301)/1000000,0),0)</f>
        <v>0</v>
      </c>
      <c r="U301" s="59">
        <f>IF(E301="East", IF(C301="Central",D301*'Connecting shares (%)'!$M$16*(F301+H301+J301)/(F301+H301+J301+L301+N301+P301),0),0)</f>
        <v>0</v>
      </c>
      <c r="V301" s="59">
        <f>IF(E301="East", IF(C301="Decentral",('Connecting shares (%)'!$F$7/100*F301+'Connecting shares (%)'!$G$7/100*H301+'Connecting shares (%)'!$H$7/100*J301)/1000000,0),0)</f>
        <v>1.2668669299999999</v>
      </c>
      <c r="W301" s="61">
        <f>IF(E301="East", IF(C301="Decentral",D301*'Connecting shares (%)'!$M$16*(F301+H301+J301)/(F301+H301+J301+L301+N301+P301),0),0)</f>
        <v>9.4303128124986006</v>
      </c>
      <c r="X301" s="59">
        <f>IF(E301="East", IF(C301="Central",('Connecting shares (%)'!$F$5/100*L301+'Connecting shares (%)'!$G$5/100*N301+'Connecting shares (%)'!$H$5/100*P301)/1000000,0),0)</f>
        <v>0</v>
      </c>
      <c r="Y301" s="61">
        <f>IF(E301="East", IF(C301="Central",D301*'Connecting shares (%)'!$M$16*(L301+N301+P301)/(F301+H301+J301+L301+N301+P301),0),0)</f>
        <v>0</v>
      </c>
      <c r="Z301" s="1">
        <f>IF(E301="East", IF(C301="Decentral",('Connecting shares (%)'!$F$9/100*L301+'Connecting shares (%)'!$G$9/100*N301+'Connecting shares (%)'!$H$9/100*P301)/1000000,0),0)</f>
        <v>0</v>
      </c>
      <c r="AA301" s="61">
        <f>IF(E301="East", IF(C301="Decentral",D301*'Connecting shares (%)'!$M$16*(L301+N301+P301)/(F301+H301+J301+L301+N301+P301),0),0)</f>
        <v>0</v>
      </c>
      <c r="AB301" s="59">
        <f>IF(E301="West", IF(C301="Central",('Connecting shares (%)'!$F$11/100*F301+'Connecting shares (%)'!$G$11/100*H301+'Connecting shares (%)'!$H$11/100*J301)/1000000,0),0)</f>
        <v>0</v>
      </c>
      <c r="AC301" s="62">
        <f>IF(E301="west", IF(C301="Central",D301*'Connecting shares (%)'!$M$16*(F301+H301+J301)/(F301+H301+J301+L301+N301+P301),0),0)</f>
        <v>0</v>
      </c>
      <c r="AD301" s="59">
        <f>IF(E301="West", IF(C301="Decentral",('Connecting shares (%)'!$F$15/100*F301+'Connecting shares (%)'!$G$15/100*H301+'Connecting shares (%)'!$H$15/100*J301)/1000000,0),0)</f>
        <v>0</v>
      </c>
      <c r="AE301" s="61">
        <f>IF(E301="west", IF(C301="Decentral",D301*'Connecting shares (%)'!$M$16*(F301+H301+J301)/(F301+H301+J301+L301+N301+P301),0),0)</f>
        <v>0</v>
      </c>
      <c r="AF301" s="59">
        <f>IF(E301="West", IF(C301="Central",('Connecting shares (%)'!$F$13/100*L301+'Connecting shares (%)'!$G$13/100*N301+'Connecting shares (%)'!$H$13/100*P301)/1000000,0),0)</f>
        <v>0</v>
      </c>
      <c r="AG301" s="61">
        <f>IF(E301="west", IF(C301="Central",D301*'Connecting shares (%)'!$M$16*(L301+N301+P301)/(F301+H301+J301+L301+N301+P301),0),0)</f>
        <v>0</v>
      </c>
      <c r="AH301" s="1">
        <f>IF(E301="West", IF(C301="Decentral",('Connecting shares (%)'!$F$17/100*L301+'Connecting shares (%)'!$G$17/100*N301+'Connecting shares (%)'!$H$17/100*P301)/1000000,0),0)</f>
        <v>0</v>
      </c>
      <c r="AI301" s="61">
        <f>IF(E301="west", IF(C301="Decentral",D301*'Connecting shares (%)'!$M$16*(L301+N301+P301)/(F301+H301+J301+L301+N301+P301),0),0)</f>
        <v>0</v>
      </c>
      <c r="AK301" s="1">
        <f t="shared" si="32"/>
        <v>0</v>
      </c>
      <c r="AL301" s="1">
        <f t="shared" si="33"/>
        <v>0</v>
      </c>
      <c r="AM301" s="1">
        <f t="shared" si="34"/>
        <v>1.2668669299999999</v>
      </c>
      <c r="AN301" s="1">
        <f t="shared" si="35"/>
        <v>9.4303128124986006</v>
      </c>
      <c r="AO301" s="1">
        <f t="shared" si="36"/>
        <v>0</v>
      </c>
      <c r="AP301" s="1">
        <f t="shared" si="37"/>
        <v>0</v>
      </c>
      <c r="AQ301" s="1">
        <f t="shared" si="38"/>
        <v>0</v>
      </c>
      <c r="AR301" s="1">
        <f t="shared" si="39"/>
        <v>0</v>
      </c>
    </row>
    <row r="302" spans="1:44">
      <c r="A302" s="1">
        <v>301</v>
      </c>
      <c r="B302" s="1" t="s">
        <v>569</v>
      </c>
      <c r="C302" s="1" t="s">
        <v>19</v>
      </c>
      <c r="D302" s="1">
        <v>1.6061086905219999</v>
      </c>
      <c r="E302" s="1" t="s">
        <v>21</v>
      </c>
      <c r="F302" s="1">
        <v>2585452.1699999901</v>
      </c>
      <c r="G302" s="1">
        <v>225</v>
      </c>
      <c r="H302" s="1">
        <v>0</v>
      </c>
      <c r="I302" s="1">
        <v>0</v>
      </c>
      <c r="J302" s="1">
        <v>0</v>
      </c>
      <c r="K302" s="1">
        <v>0</v>
      </c>
      <c r="L302" s="1">
        <v>298276.7</v>
      </c>
      <c r="M302" s="1">
        <v>21</v>
      </c>
      <c r="N302" s="1">
        <v>0</v>
      </c>
      <c r="O302" s="1">
        <v>0</v>
      </c>
      <c r="P302" s="1">
        <v>0</v>
      </c>
      <c r="Q302" s="1">
        <v>0</v>
      </c>
      <c r="R302" s="1">
        <v>20821.9261206712</v>
      </c>
      <c r="S302" s="1">
        <v>1606108.690522</v>
      </c>
      <c r="T302" s="59">
        <f>IF(E302="East", IF(C302="Central",('Connecting shares (%)'!$F$3/100*F302+'Connecting shares (%)'!$G$3/100*H302+'Connecting shares (%)'!$H$3/100*J302)/1000000,0),0)</f>
        <v>0</v>
      </c>
      <c r="U302" s="59">
        <f>IF(E302="East", IF(C302="Central",D302*'Connecting shares (%)'!$M$16*(F302+H302+J302)/(F302+H302+J302+L302+N302+P302),0),0)</f>
        <v>0</v>
      </c>
      <c r="V302" s="59">
        <f>IF(E302="East", IF(C302="Decentral",('Connecting shares (%)'!$F$7/100*F302+'Connecting shares (%)'!$G$7/100*H302+'Connecting shares (%)'!$H$7/100*J302)/1000000,0),0)</f>
        <v>0</v>
      </c>
      <c r="W302" s="61">
        <f>IF(E302="East", IF(C302="Decentral",D302*'Connecting shares (%)'!$M$16*(F302+H302+J302)/(F302+H302+J302+L302+N302+P302),0),0)</f>
        <v>0</v>
      </c>
      <c r="X302" s="59">
        <f>IF(E302="East", IF(C302="Central",('Connecting shares (%)'!$F$5/100*L302+'Connecting shares (%)'!$G$5/100*N302+'Connecting shares (%)'!$H$5/100*P302)/1000000,0),0)</f>
        <v>0</v>
      </c>
      <c r="Y302" s="61">
        <f>IF(E302="East", IF(C302="Central",D302*'Connecting shares (%)'!$M$16*(L302+N302+P302)/(F302+H302+J302+L302+N302+P302),0),0)</f>
        <v>0</v>
      </c>
      <c r="Z302" s="1">
        <f>IF(E302="East", IF(C302="Decentral",('Connecting shares (%)'!$F$9/100*L302+'Connecting shares (%)'!$G$9/100*N302+'Connecting shares (%)'!$H$9/100*P302)/1000000,0),0)</f>
        <v>0</v>
      </c>
      <c r="AA302" s="61">
        <f>IF(E302="East", IF(C302="Decentral",D302*'Connecting shares (%)'!$M$16*(L302+N302+P302)/(F302+H302+J302+L302+N302+P302),0),0)</f>
        <v>0</v>
      </c>
      <c r="AB302" s="59">
        <f>IF(E302="West", IF(C302="Central",('Connecting shares (%)'!$F$11/100*F302+'Connecting shares (%)'!$G$11/100*H302+'Connecting shares (%)'!$H$11/100*J302)/1000000,0),0)</f>
        <v>0</v>
      </c>
      <c r="AC302" s="62">
        <f>IF(E302="west", IF(C302="Central",D302*'Connecting shares (%)'!$M$16*(F302+H302+J302)/(F302+H302+J302+L302+N302+P302),0),0)</f>
        <v>0</v>
      </c>
      <c r="AD302" s="59">
        <f>IF(E302="West", IF(C302="Decentral",('Connecting shares (%)'!$F$15/100*F302+'Connecting shares (%)'!$G$15/100*H302+'Connecting shares (%)'!$H$15/100*J302)/1000000,0),0)</f>
        <v>2.5854521699999902</v>
      </c>
      <c r="AE302" s="61">
        <f>IF(E302="west", IF(C302="Decentral",D302*'Connecting shares (%)'!$M$16*(F302+H302+J302)/(F302+H302+J302+L302+N302+P302),0),0)</f>
        <v>28.799636764505955</v>
      </c>
      <c r="AF302" s="59">
        <f>IF(E302="West", IF(C302="Central",('Connecting shares (%)'!$F$13/100*L302+'Connecting shares (%)'!$G$13/100*N302+'Connecting shares (%)'!$H$13/100*P302)/1000000,0),0)</f>
        <v>0</v>
      </c>
      <c r="AG302" s="61">
        <f>IF(E302="west", IF(C302="Central",D302*'Connecting shares (%)'!$M$16*(L302+N302+P302)/(F302+H302+J302+L302+N302+P302),0),0)</f>
        <v>0</v>
      </c>
      <c r="AH302" s="1">
        <f>IF(E302="West", IF(C302="Decentral",('Connecting shares (%)'!$F$17/100*L302+'Connecting shares (%)'!$G$17/100*N302+'Connecting shares (%)'!$H$17/100*P302)/1000000,0),0)</f>
        <v>0.29827670000000001</v>
      </c>
      <c r="AI302" s="61">
        <f>IF(E302="west", IF(C302="Decentral",D302*'Connecting shares (%)'!$M$16*(L302+N302+P302)/(F302+H302+J302+L302+N302+P302),0),0)</f>
        <v>3.3225370459340375</v>
      </c>
      <c r="AK302" s="1">
        <f t="shared" si="32"/>
        <v>0</v>
      </c>
      <c r="AL302" s="1">
        <f t="shared" si="33"/>
        <v>0</v>
      </c>
      <c r="AM302" s="1">
        <f t="shared" si="34"/>
        <v>0</v>
      </c>
      <c r="AN302" s="1">
        <f t="shared" si="35"/>
        <v>0</v>
      </c>
      <c r="AO302" s="1">
        <f t="shared" si="36"/>
        <v>0</v>
      </c>
      <c r="AP302" s="1">
        <f t="shared" si="37"/>
        <v>0</v>
      </c>
      <c r="AQ302" s="1">
        <f t="shared" si="38"/>
        <v>2.8837288699999903</v>
      </c>
      <c r="AR302" s="1">
        <f t="shared" si="39"/>
        <v>32.122173810439989</v>
      </c>
    </row>
    <row r="303" spans="1:44">
      <c r="A303" s="1">
        <v>302</v>
      </c>
      <c r="B303" s="1" t="s">
        <v>472</v>
      </c>
      <c r="C303" s="1" t="s">
        <v>19</v>
      </c>
      <c r="D303" s="1">
        <v>1.20625620854964</v>
      </c>
      <c r="E303" s="1" t="s">
        <v>21</v>
      </c>
      <c r="F303" s="1">
        <v>4736304.27999999</v>
      </c>
      <c r="G303" s="1">
        <v>327</v>
      </c>
      <c r="H303" s="1">
        <v>0</v>
      </c>
      <c r="I303" s="1">
        <v>0</v>
      </c>
      <c r="J303" s="1">
        <v>0</v>
      </c>
      <c r="K303" s="1">
        <v>0</v>
      </c>
      <c r="L303" s="1">
        <v>318541.70999999897</v>
      </c>
      <c r="M303" s="1">
        <v>26</v>
      </c>
      <c r="N303" s="1">
        <v>170807.66999999899</v>
      </c>
      <c r="O303" s="1">
        <v>3</v>
      </c>
      <c r="P303" s="1">
        <v>0</v>
      </c>
      <c r="Q303" s="1">
        <v>0</v>
      </c>
      <c r="R303" s="1">
        <v>13342.4484609964</v>
      </c>
      <c r="S303" s="1">
        <v>1206256.2085496399</v>
      </c>
      <c r="T303" s="59">
        <f>IF(E303="East", IF(C303="Central",('Connecting shares (%)'!$F$3/100*F303+'Connecting shares (%)'!$G$3/100*H303+'Connecting shares (%)'!$H$3/100*J303)/1000000,0),0)</f>
        <v>0</v>
      </c>
      <c r="U303" s="59">
        <f>IF(E303="East", IF(C303="Central",D303*'Connecting shares (%)'!$M$16*(F303+H303+J303)/(F303+H303+J303+L303+N303+P303),0),0)</f>
        <v>0</v>
      </c>
      <c r="V303" s="59">
        <f>IF(E303="East", IF(C303="Decentral",('Connecting shares (%)'!$F$7/100*F303+'Connecting shares (%)'!$G$7/100*H303+'Connecting shares (%)'!$H$7/100*J303)/1000000,0),0)</f>
        <v>0</v>
      </c>
      <c r="W303" s="61">
        <f>IF(E303="East", IF(C303="Decentral",D303*'Connecting shares (%)'!$M$16*(F303+H303+J303)/(F303+H303+J303+L303+N303+P303),0),0)</f>
        <v>0</v>
      </c>
      <c r="X303" s="59">
        <f>IF(E303="East", IF(C303="Central",('Connecting shares (%)'!$F$5/100*L303+'Connecting shares (%)'!$G$5/100*N303+'Connecting shares (%)'!$H$5/100*P303)/1000000,0),0)</f>
        <v>0</v>
      </c>
      <c r="Y303" s="61">
        <f>IF(E303="East", IF(C303="Central",D303*'Connecting shares (%)'!$M$16*(L303+N303+P303)/(F303+H303+J303+L303+N303+P303),0),0)</f>
        <v>0</v>
      </c>
      <c r="Z303" s="1">
        <f>IF(E303="East", IF(C303="Decentral",('Connecting shares (%)'!$F$9/100*L303+'Connecting shares (%)'!$G$9/100*N303+'Connecting shares (%)'!$H$9/100*P303)/1000000,0),0)</f>
        <v>0</v>
      </c>
      <c r="AA303" s="61">
        <f>IF(E303="East", IF(C303="Decentral",D303*'Connecting shares (%)'!$M$16*(L303+N303+P303)/(F303+H303+J303+L303+N303+P303),0),0)</f>
        <v>0</v>
      </c>
      <c r="AB303" s="59">
        <f>IF(E303="West", IF(C303="Central",('Connecting shares (%)'!$F$11/100*F303+'Connecting shares (%)'!$G$11/100*H303+'Connecting shares (%)'!$H$11/100*J303)/1000000,0),0)</f>
        <v>0</v>
      </c>
      <c r="AC303" s="62">
        <f>IF(E303="west", IF(C303="Central",D303*'Connecting shares (%)'!$M$16*(F303+H303+J303)/(F303+H303+J303+L303+N303+P303),0),0)</f>
        <v>0</v>
      </c>
      <c r="AD303" s="59">
        <f>IF(E303="West", IF(C303="Decentral",('Connecting shares (%)'!$F$15/100*F303+'Connecting shares (%)'!$G$15/100*H303+'Connecting shares (%)'!$H$15/100*J303)/1000000,0),0)</f>
        <v>4.7363042799999899</v>
      </c>
      <c r="AE303" s="61">
        <f>IF(E303="west", IF(C303="Decentral",D303*'Connecting shares (%)'!$M$16*(F303+H303+J303)/(F303+H303+J303+L303+N303+P303),0),0)</f>
        <v>21.865959036138008</v>
      </c>
      <c r="AF303" s="59">
        <f>IF(E303="West", IF(C303="Central",('Connecting shares (%)'!$F$13/100*L303+'Connecting shares (%)'!$G$13/100*N303+'Connecting shares (%)'!$H$13/100*P303)/1000000,0),0)</f>
        <v>0</v>
      </c>
      <c r="AG303" s="61">
        <f>IF(E303="west", IF(C303="Central",D303*'Connecting shares (%)'!$M$16*(L303+N303+P303)/(F303+H303+J303+L303+N303+P303),0),0)</f>
        <v>0</v>
      </c>
      <c r="AH303" s="1">
        <f>IF(E303="West", IF(C303="Decentral",('Connecting shares (%)'!$F$17/100*L303+'Connecting shares (%)'!$G$17/100*N303+'Connecting shares (%)'!$H$17/100*P303)/1000000,0),0)</f>
        <v>0.48934937999999795</v>
      </c>
      <c r="AI303" s="61">
        <f>IF(E303="west", IF(C303="Decentral",D303*'Connecting shares (%)'!$M$16*(L303+N303+P303)/(F303+H303+J303+L303+N303+P303),0),0)</f>
        <v>2.2591651348547881</v>
      </c>
      <c r="AK303" s="1">
        <f t="shared" si="32"/>
        <v>0</v>
      </c>
      <c r="AL303" s="1">
        <f t="shared" si="33"/>
        <v>0</v>
      </c>
      <c r="AM303" s="1">
        <f t="shared" si="34"/>
        <v>0</v>
      </c>
      <c r="AN303" s="1">
        <f t="shared" si="35"/>
        <v>0</v>
      </c>
      <c r="AO303" s="1">
        <f t="shared" si="36"/>
        <v>0</v>
      </c>
      <c r="AP303" s="1">
        <f t="shared" si="37"/>
        <v>0</v>
      </c>
      <c r="AQ303" s="1">
        <f t="shared" si="38"/>
        <v>5.2256536599999883</v>
      </c>
      <c r="AR303" s="1">
        <f t="shared" si="39"/>
        <v>24.125124170992798</v>
      </c>
    </row>
    <row r="304" spans="1:44">
      <c r="A304" s="1">
        <v>303</v>
      </c>
      <c r="B304" s="1" t="s">
        <v>126</v>
      </c>
      <c r="C304" s="1" t="s">
        <v>19</v>
      </c>
      <c r="D304" s="1">
        <v>1.28601195940019</v>
      </c>
      <c r="E304" s="1" t="s">
        <v>22</v>
      </c>
      <c r="F304" s="1">
        <v>9628499.3400000092</v>
      </c>
      <c r="G304" s="1">
        <v>657</v>
      </c>
      <c r="H304" s="1">
        <v>0</v>
      </c>
      <c r="I304" s="1">
        <v>0</v>
      </c>
      <c r="J304" s="1">
        <v>0</v>
      </c>
      <c r="K304" s="1">
        <v>0</v>
      </c>
      <c r="L304" s="1">
        <v>275100.28999999899</v>
      </c>
      <c r="M304" s="1">
        <v>16</v>
      </c>
      <c r="N304" s="1">
        <v>101606.25</v>
      </c>
      <c r="O304" s="1">
        <v>1</v>
      </c>
      <c r="P304" s="1">
        <v>0</v>
      </c>
      <c r="Q304" s="1">
        <v>0</v>
      </c>
      <c r="R304" s="1">
        <v>12552.506718795399</v>
      </c>
      <c r="S304" s="1">
        <v>1286011.95940019</v>
      </c>
      <c r="T304" s="59">
        <f>IF(E304="East", IF(C304="Central",('Connecting shares (%)'!$F$3/100*F304+'Connecting shares (%)'!$G$3/100*H304+'Connecting shares (%)'!$H$3/100*J304)/1000000,0),0)</f>
        <v>0</v>
      </c>
      <c r="U304" s="59">
        <f>IF(E304="East", IF(C304="Central",D304*'Connecting shares (%)'!$M$16*(F304+H304+J304)/(F304+H304+J304+L304+N304+P304),0),0)</f>
        <v>0</v>
      </c>
      <c r="V304" s="59">
        <f>IF(E304="East", IF(C304="Decentral",('Connecting shares (%)'!$F$7/100*F304+'Connecting shares (%)'!$G$7/100*H304+'Connecting shares (%)'!$H$7/100*J304)/1000000,0),0)</f>
        <v>9.6284993400000083</v>
      </c>
      <c r="W304" s="61">
        <f>IF(E304="East", IF(C304="Decentral",D304*'Connecting shares (%)'!$M$16*(F304+H304+J304)/(F304+H304+J304+L304+N304+P304),0),0)</f>
        <v>24.751845091101387</v>
      </c>
      <c r="X304" s="59">
        <f>IF(E304="East", IF(C304="Central",('Connecting shares (%)'!$F$5/100*L304+'Connecting shares (%)'!$G$5/100*N304+'Connecting shares (%)'!$H$5/100*P304)/1000000,0),0)</f>
        <v>0</v>
      </c>
      <c r="Y304" s="61">
        <f>IF(E304="East", IF(C304="Central",D304*'Connecting shares (%)'!$M$16*(L304+N304+P304)/(F304+H304+J304+L304+N304+P304),0),0)</f>
        <v>0</v>
      </c>
      <c r="Z304" s="1">
        <f>IF(E304="East", IF(C304="Decentral",('Connecting shares (%)'!$F$9/100*L304+'Connecting shares (%)'!$G$9/100*N304+'Connecting shares (%)'!$H$9/100*P304)/1000000,0),0)</f>
        <v>0.37670653999999898</v>
      </c>
      <c r="AA304" s="61">
        <f>IF(E304="East", IF(C304="Decentral",D304*'Connecting shares (%)'!$M$16*(L304+N304+P304)/(F304+H304+J304+L304+N304+P304),0),0)</f>
        <v>0.96839409690241041</v>
      </c>
      <c r="AB304" s="59">
        <f>IF(E304="West", IF(C304="Central",('Connecting shares (%)'!$F$11/100*F304+'Connecting shares (%)'!$G$11/100*H304+'Connecting shares (%)'!$H$11/100*J304)/1000000,0),0)</f>
        <v>0</v>
      </c>
      <c r="AC304" s="62">
        <f>IF(E304="west", IF(C304="Central",D304*'Connecting shares (%)'!$M$16*(F304+H304+J304)/(F304+H304+J304+L304+N304+P304),0),0)</f>
        <v>0</v>
      </c>
      <c r="AD304" s="59">
        <f>IF(E304="West", IF(C304="Decentral",('Connecting shares (%)'!$F$15/100*F304+'Connecting shares (%)'!$G$15/100*H304+'Connecting shares (%)'!$H$15/100*J304)/1000000,0),0)</f>
        <v>0</v>
      </c>
      <c r="AE304" s="61">
        <f>IF(E304="west", IF(C304="Decentral",D304*'Connecting shares (%)'!$M$16*(F304+H304+J304)/(F304+H304+J304+L304+N304+P304),0),0)</f>
        <v>0</v>
      </c>
      <c r="AF304" s="59">
        <f>IF(E304="West", IF(C304="Central",('Connecting shares (%)'!$F$13/100*L304+'Connecting shares (%)'!$G$13/100*N304+'Connecting shares (%)'!$H$13/100*P304)/1000000,0),0)</f>
        <v>0</v>
      </c>
      <c r="AG304" s="61">
        <f>IF(E304="west", IF(C304="Central",D304*'Connecting shares (%)'!$M$16*(L304+N304+P304)/(F304+H304+J304+L304+N304+P304),0),0)</f>
        <v>0</v>
      </c>
      <c r="AH304" s="1">
        <f>IF(E304="West", IF(C304="Decentral",('Connecting shares (%)'!$F$17/100*L304+'Connecting shares (%)'!$G$17/100*N304+'Connecting shares (%)'!$H$17/100*P304)/1000000,0),0)</f>
        <v>0</v>
      </c>
      <c r="AI304" s="61">
        <f>IF(E304="west", IF(C304="Decentral",D304*'Connecting shares (%)'!$M$16*(L304+N304+P304)/(F304+H304+J304+L304+N304+P304),0),0)</f>
        <v>0</v>
      </c>
      <c r="AK304" s="1">
        <f t="shared" si="32"/>
        <v>0</v>
      </c>
      <c r="AL304" s="1">
        <f t="shared" si="33"/>
        <v>0</v>
      </c>
      <c r="AM304" s="1">
        <f t="shared" si="34"/>
        <v>10.005205880000007</v>
      </c>
      <c r="AN304" s="1">
        <f t="shared" si="35"/>
        <v>25.720239188003799</v>
      </c>
      <c r="AO304" s="1">
        <f t="shared" si="36"/>
        <v>0</v>
      </c>
      <c r="AP304" s="1">
        <f t="shared" si="37"/>
        <v>0</v>
      </c>
      <c r="AQ304" s="1">
        <f t="shared" si="38"/>
        <v>0</v>
      </c>
      <c r="AR304" s="1">
        <f t="shared" si="39"/>
        <v>0</v>
      </c>
    </row>
    <row r="305" spans="1:44">
      <c r="A305" s="1">
        <v>304</v>
      </c>
      <c r="B305" s="1" t="s">
        <v>876</v>
      </c>
      <c r="C305" s="1" t="s">
        <v>20</v>
      </c>
      <c r="D305" s="1">
        <v>0.90753689359208101</v>
      </c>
      <c r="E305" s="1" t="s">
        <v>21</v>
      </c>
      <c r="F305" s="1">
        <v>673521.85</v>
      </c>
      <c r="G305" s="1">
        <v>40</v>
      </c>
      <c r="H305" s="1">
        <v>0</v>
      </c>
      <c r="I305" s="1">
        <v>0</v>
      </c>
      <c r="J305" s="1">
        <v>0</v>
      </c>
      <c r="K305" s="1">
        <v>0</v>
      </c>
      <c r="L305" s="1">
        <v>0</v>
      </c>
      <c r="M305" s="1">
        <v>0</v>
      </c>
      <c r="N305" s="1">
        <v>0</v>
      </c>
      <c r="O305" s="1">
        <v>0</v>
      </c>
      <c r="P305" s="1">
        <v>0</v>
      </c>
      <c r="Q305" s="1">
        <v>0</v>
      </c>
      <c r="R305" s="1">
        <v>17978.959412619301</v>
      </c>
      <c r="S305" s="1">
        <v>907536.89359207998</v>
      </c>
      <c r="T305" s="59">
        <f>IF(E305="East", IF(C305="Central",('Connecting shares (%)'!$F$3/100*F305+'Connecting shares (%)'!$G$3/100*H305+'Connecting shares (%)'!$H$3/100*J305)/1000000,0),0)</f>
        <v>0</v>
      </c>
      <c r="U305" s="59">
        <f>IF(E305="East", IF(C305="Central",D305*'Connecting shares (%)'!$M$16*(F305+H305+J305)/(F305+H305+J305+L305+N305+P305),0),0)</f>
        <v>0</v>
      </c>
      <c r="V305" s="59">
        <f>IF(E305="East", IF(C305="Decentral",('Connecting shares (%)'!$F$7/100*F305+'Connecting shares (%)'!$G$7/100*H305+'Connecting shares (%)'!$H$7/100*J305)/1000000,0),0)</f>
        <v>0</v>
      </c>
      <c r="W305" s="61">
        <f>IF(E305="East", IF(C305="Decentral",D305*'Connecting shares (%)'!$M$16*(F305+H305+J305)/(F305+H305+J305+L305+N305+P305),0),0)</f>
        <v>0</v>
      </c>
      <c r="X305" s="59">
        <f>IF(E305="East", IF(C305="Central",('Connecting shares (%)'!$F$5/100*L305+'Connecting shares (%)'!$G$5/100*N305+'Connecting shares (%)'!$H$5/100*P305)/1000000,0),0)</f>
        <v>0</v>
      </c>
      <c r="Y305" s="61">
        <f>IF(E305="East", IF(C305="Central",D305*'Connecting shares (%)'!$M$16*(L305+N305+P305)/(F305+H305+J305+L305+N305+P305),0),0)</f>
        <v>0</v>
      </c>
      <c r="Z305" s="1">
        <f>IF(E305="East", IF(C305="Decentral",('Connecting shares (%)'!$F$9/100*L305+'Connecting shares (%)'!$G$9/100*N305+'Connecting shares (%)'!$H$9/100*P305)/1000000,0),0)</f>
        <v>0</v>
      </c>
      <c r="AA305" s="61">
        <f>IF(E305="East", IF(C305="Decentral",D305*'Connecting shares (%)'!$M$16*(L305+N305+P305)/(F305+H305+J305+L305+N305+P305),0),0)</f>
        <v>0</v>
      </c>
      <c r="AB305" s="59">
        <f>IF(E305="West", IF(C305="Central",('Connecting shares (%)'!$F$11/100*F305+'Connecting shares (%)'!$G$11/100*H305+'Connecting shares (%)'!$H$11/100*J305)/1000000,0),0)</f>
        <v>0.67352184999999998</v>
      </c>
      <c r="AC305" s="62">
        <f>IF(E305="west", IF(C305="Central",D305*'Connecting shares (%)'!$M$16*(F305+H305+J305)/(F305+H305+J305+L305+N305+P305),0),0)</f>
        <v>18.150737871841621</v>
      </c>
      <c r="AD305" s="59">
        <f>IF(E305="West", IF(C305="Decentral",('Connecting shares (%)'!$F$15/100*F305+'Connecting shares (%)'!$G$15/100*H305+'Connecting shares (%)'!$H$15/100*J305)/1000000,0),0)</f>
        <v>0</v>
      </c>
      <c r="AE305" s="61">
        <f>IF(E305="west", IF(C305="Decentral",D305*'Connecting shares (%)'!$M$16*(F305+H305+J305)/(F305+H305+J305+L305+N305+P305),0),0)</f>
        <v>0</v>
      </c>
      <c r="AF305" s="59">
        <f>IF(E305="West", IF(C305="Central",('Connecting shares (%)'!$F$13/100*L305+'Connecting shares (%)'!$G$13/100*N305+'Connecting shares (%)'!$H$13/100*P305)/1000000,0),0)</f>
        <v>0</v>
      </c>
      <c r="AG305" s="61">
        <f>IF(E305="west", IF(C305="Central",D305*'Connecting shares (%)'!$M$16*(L305+N305+P305)/(F305+H305+J305+L305+N305+P305),0),0)</f>
        <v>0</v>
      </c>
      <c r="AH305" s="1">
        <f>IF(E305="West", IF(C305="Decentral",('Connecting shares (%)'!$F$17/100*L305+'Connecting shares (%)'!$G$17/100*N305+'Connecting shares (%)'!$H$17/100*P305)/1000000,0),0)</f>
        <v>0</v>
      </c>
      <c r="AI305" s="61">
        <f>IF(E305="west", IF(C305="Decentral",D305*'Connecting shares (%)'!$M$16*(L305+N305+P305)/(F305+H305+J305+L305+N305+P305),0),0)</f>
        <v>0</v>
      </c>
      <c r="AK305" s="1">
        <f t="shared" si="32"/>
        <v>0</v>
      </c>
      <c r="AL305" s="1">
        <f t="shared" si="33"/>
        <v>0</v>
      </c>
      <c r="AM305" s="1">
        <f t="shared" si="34"/>
        <v>0</v>
      </c>
      <c r="AN305" s="1">
        <f t="shared" si="35"/>
        <v>0</v>
      </c>
      <c r="AO305" s="1">
        <f t="shared" si="36"/>
        <v>0.67352184999999998</v>
      </c>
      <c r="AP305" s="1">
        <f t="shared" si="37"/>
        <v>18.150737871841621</v>
      </c>
      <c r="AQ305" s="1">
        <f t="shared" si="38"/>
        <v>0</v>
      </c>
      <c r="AR305" s="1">
        <f t="shared" si="39"/>
        <v>0</v>
      </c>
    </row>
    <row r="306" spans="1:44">
      <c r="A306" s="1">
        <v>305</v>
      </c>
      <c r="B306" s="1" t="s">
        <v>740</v>
      </c>
      <c r="C306" s="1" t="s">
        <v>19</v>
      </c>
      <c r="D306" s="1">
        <v>3.3979195549481598</v>
      </c>
      <c r="E306" s="1" t="s">
        <v>22</v>
      </c>
      <c r="F306" s="1">
        <v>34525376.780000001</v>
      </c>
      <c r="G306" s="1">
        <v>2060</v>
      </c>
      <c r="H306" s="1">
        <v>0</v>
      </c>
      <c r="I306" s="1">
        <v>0</v>
      </c>
      <c r="J306" s="1">
        <v>0</v>
      </c>
      <c r="K306" s="1">
        <v>0</v>
      </c>
      <c r="L306" s="1">
        <v>2841606.97</v>
      </c>
      <c r="M306" s="1">
        <v>342</v>
      </c>
      <c r="N306" s="1">
        <v>580389.10999999905</v>
      </c>
      <c r="O306" s="1">
        <v>8</v>
      </c>
      <c r="P306" s="1">
        <v>0</v>
      </c>
      <c r="Q306" s="1">
        <v>0</v>
      </c>
      <c r="R306" s="1">
        <v>15860.4483224823</v>
      </c>
      <c r="S306" s="1">
        <v>3397919.55494816</v>
      </c>
      <c r="T306" s="59">
        <f>IF(E306="East", IF(C306="Central",('Connecting shares (%)'!$F$3/100*F306+'Connecting shares (%)'!$G$3/100*H306+'Connecting shares (%)'!$H$3/100*J306)/1000000,0),0)</f>
        <v>0</v>
      </c>
      <c r="U306" s="59">
        <f>IF(E306="East", IF(C306="Central",D306*'Connecting shares (%)'!$M$16*(F306+H306+J306)/(F306+H306+J306+L306+N306+P306),0),0)</f>
        <v>0</v>
      </c>
      <c r="V306" s="59">
        <f>IF(E306="East", IF(C306="Decentral",('Connecting shares (%)'!$F$7/100*F306+'Connecting shares (%)'!$G$7/100*H306+'Connecting shares (%)'!$H$7/100*J306)/1000000,0),0)</f>
        <v>34.525376780000002</v>
      </c>
      <c r="W306" s="61">
        <f>IF(E306="East", IF(C306="Decentral",D306*'Connecting shares (%)'!$M$16*(F306+H306+J306)/(F306+H306+J306+L306+N306+P306),0),0)</f>
        <v>61.830078901918029</v>
      </c>
      <c r="X306" s="59">
        <f>IF(E306="East", IF(C306="Central",('Connecting shares (%)'!$F$5/100*L306+'Connecting shares (%)'!$G$5/100*N306+'Connecting shares (%)'!$H$5/100*P306)/1000000,0),0)</f>
        <v>0</v>
      </c>
      <c r="Y306" s="61">
        <f>IF(E306="East", IF(C306="Central",D306*'Connecting shares (%)'!$M$16*(L306+N306+P306)/(F306+H306+J306+L306+N306+P306),0),0)</f>
        <v>0</v>
      </c>
      <c r="Z306" s="1">
        <f>IF(E306="East", IF(C306="Decentral",('Connecting shares (%)'!$F$9/100*L306+'Connecting shares (%)'!$G$9/100*N306+'Connecting shares (%)'!$H$9/100*P306)/1000000,0),0)</f>
        <v>3.4219960799999991</v>
      </c>
      <c r="AA306" s="61">
        <f>IF(E306="East", IF(C306="Decentral",D306*'Connecting shares (%)'!$M$16*(L306+N306+P306)/(F306+H306+J306+L306+N306+P306),0),0)</f>
        <v>6.1283121970451706</v>
      </c>
      <c r="AB306" s="59">
        <f>IF(E306="West", IF(C306="Central",('Connecting shares (%)'!$F$11/100*F306+'Connecting shares (%)'!$G$11/100*H306+'Connecting shares (%)'!$H$11/100*J306)/1000000,0),0)</f>
        <v>0</v>
      </c>
      <c r="AC306" s="62">
        <f>IF(E306="west", IF(C306="Central",D306*'Connecting shares (%)'!$M$16*(F306+H306+J306)/(F306+H306+J306+L306+N306+P306),0),0)</f>
        <v>0</v>
      </c>
      <c r="AD306" s="59">
        <f>IF(E306="West", IF(C306="Decentral",('Connecting shares (%)'!$F$15/100*F306+'Connecting shares (%)'!$G$15/100*H306+'Connecting shares (%)'!$H$15/100*J306)/1000000,0),0)</f>
        <v>0</v>
      </c>
      <c r="AE306" s="61">
        <f>IF(E306="west", IF(C306="Decentral",D306*'Connecting shares (%)'!$M$16*(F306+H306+J306)/(F306+H306+J306+L306+N306+P306),0),0)</f>
        <v>0</v>
      </c>
      <c r="AF306" s="59">
        <f>IF(E306="West", IF(C306="Central",('Connecting shares (%)'!$F$13/100*L306+'Connecting shares (%)'!$G$13/100*N306+'Connecting shares (%)'!$H$13/100*P306)/1000000,0),0)</f>
        <v>0</v>
      </c>
      <c r="AG306" s="61">
        <f>IF(E306="west", IF(C306="Central",D306*'Connecting shares (%)'!$M$16*(L306+N306+P306)/(F306+H306+J306+L306+N306+P306),0),0)</f>
        <v>0</v>
      </c>
      <c r="AH306" s="1">
        <f>IF(E306="West", IF(C306="Decentral",('Connecting shares (%)'!$F$17/100*L306+'Connecting shares (%)'!$G$17/100*N306+'Connecting shares (%)'!$H$17/100*P306)/1000000,0),0)</f>
        <v>0</v>
      </c>
      <c r="AI306" s="61">
        <f>IF(E306="west", IF(C306="Decentral",D306*'Connecting shares (%)'!$M$16*(L306+N306+P306)/(F306+H306+J306+L306+N306+P306),0),0)</f>
        <v>0</v>
      </c>
      <c r="AK306" s="1">
        <f t="shared" si="32"/>
        <v>0</v>
      </c>
      <c r="AL306" s="1">
        <f t="shared" si="33"/>
        <v>0</v>
      </c>
      <c r="AM306" s="1">
        <f t="shared" si="34"/>
        <v>37.947372860000002</v>
      </c>
      <c r="AN306" s="1">
        <f t="shared" si="35"/>
        <v>67.958391098963205</v>
      </c>
      <c r="AO306" s="1">
        <f t="shared" si="36"/>
        <v>0</v>
      </c>
      <c r="AP306" s="1">
        <f t="shared" si="37"/>
        <v>0</v>
      </c>
      <c r="AQ306" s="1">
        <f t="shared" si="38"/>
        <v>0</v>
      </c>
      <c r="AR306" s="1">
        <f t="shared" si="39"/>
        <v>0</v>
      </c>
    </row>
    <row r="307" spans="1:44">
      <c r="A307" s="1">
        <v>306</v>
      </c>
      <c r="B307" s="1" t="s">
        <v>504</v>
      </c>
      <c r="C307" s="1" t="s">
        <v>20</v>
      </c>
      <c r="D307" s="1">
        <v>0.58582844235663301</v>
      </c>
      <c r="E307" s="1" t="s">
        <v>21</v>
      </c>
      <c r="F307" s="1">
        <v>359836.66999999899</v>
      </c>
      <c r="G307" s="1">
        <v>18</v>
      </c>
      <c r="H307" s="1">
        <v>0</v>
      </c>
      <c r="I307" s="1">
        <v>0</v>
      </c>
      <c r="J307" s="1">
        <v>0</v>
      </c>
      <c r="K307" s="1">
        <v>0</v>
      </c>
      <c r="L307" s="1">
        <v>22966.48</v>
      </c>
      <c r="M307" s="1">
        <v>1</v>
      </c>
      <c r="N307" s="1">
        <v>0</v>
      </c>
      <c r="O307" s="1">
        <v>0</v>
      </c>
      <c r="P307" s="1">
        <v>0</v>
      </c>
      <c r="Q307" s="1">
        <v>0</v>
      </c>
      <c r="R307" s="1">
        <v>14739.439570275301</v>
      </c>
      <c r="S307" s="1">
        <v>585828.44235663197</v>
      </c>
      <c r="T307" s="59">
        <f>IF(E307="East", IF(C307="Central",('Connecting shares (%)'!$F$3/100*F307+'Connecting shares (%)'!$G$3/100*H307+'Connecting shares (%)'!$H$3/100*J307)/1000000,0),0)</f>
        <v>0</v>
      </c>
      <c r="U307" s="59">
        <f>IF(E307="East", IF(C307="Central",D307*'Connecting shares (%)'!$M$16*(F307+H307+J307)/(F307+H307+J307+L307+N307+P307),0),0)</f>
        <v>0</v>
      </c>
      <c r="V307" s="59">
        <f>IF(E307="East", IF(C307="Decentral",('Connecting shares (%)'!$F$7/100*F307+'Connecting shares (%)'!$G$7/100*H307+'Connecting shares (%)'!$H$7/100*J307)/1000000,0),0)</f>
        <v>0</v>
      </c>
      <c r="W307" s="61">
        <f>IF(E307="East", IF(C307="Decentral",D307*'Connecting shares (%)'!$M$16*(F307+H307+J307)/(F307+H307+J307+L307+N307+P307),0),0)</f>
        <v>0</v>
      </c>
      <c r="X307" s="59">
        <f>IF(E307="East", IF(C307="Central",('Connecting shares (%)'!$F$5/100*L307+'Connecting shares (%)'!$G$5/100*N307+'Connecting shares (%)'!$H$5/100*P307)/1000000,0),0)</f>
        <v>0</v>
      </c>
      <c r="Y307" s="61">
        <f>IF(E307="East", IF(C307="Central",D307*'Connecting shares (%)'!$M$16*(L307+N307+P307)/(F307+H307+J307+L307+N307+P307),0),0)</f>
        <v>0</v>
      </c>
      <c r="Z307" s="1">
        <f>IF(E307="East", IF(C307="Decentral",('Connecting shares (%)'!$F$9/100*L307+'Connecting shares (%)'!$G$9/100*N307+'Connecting shares (%)'!$H$9/100*P307)/1000000,0),0)</f>
        <v>0</v>
      </c>
      <c r="AA307" s="61">
        <f>IF(E307="East", IF(C307="Decentral",D307*'Connecting shares (%)'!$M$16*(L307+N307+P307)/(F307+H307+J307+L307+N307+P307),0),0)</f>
        <v>0</v>
      </c>
      <c r="AB307" s="59">
        <f>IF(E307="West", IF(C307="Central",('Connecting shares (%)'!$F$11/100*F307+'Connecting shares (%)'!$G$11/100*H307+'Connecting shares (%)'!$H$11/100*J307)/1000000,0),0)</f>
        <v>0.35983666999999897</v>
      </c>
      <c r="AC307" s="62">
        <f>IF(E307="west", IF(C307="Central",D307*'Connecting shares (%)'!$M$16*(F307+H307+J307)/(F307+H307+J307+L307+N307+P307),0),0)</f>
        <v>11.013627024171443</v>
      </c>
      <c r="AD307" s="59">
        <f>IF(E307="West", IF(C307="Decentral",('Connecting shares (%)'!$F$15/100*F307+'Connecting shares (%)'!$G$15/100*H307+'Connecting shares (%)'!$H$15/100*J307)/1000000,0),0)</f>
        <v>0</v>
      </c>
      <c r="AE307" s="61">
        <f>IF(E307="west", IF(C307="Decentral",D307*'Connecting shares (%)'!$M$16*(F307+H307+J307)/(F307+H307+J307+L307+N307+P307),0),0)</f>
        <v>0</v>
      </c>
      <c r="AF307" s="59">
        <f>IF(E307="West", IF(C307="Central",('Connecting shares (%)'!$F$13/100*L307+'Connecting shares (%)'!$G$13/100*N307+'Connecting shares (%)'!$H$13/100*P307)/1000000,0),0)</f>
        <v>2.2966480000000001E-2</v>
      </c>
      <c r="AG307" s="61">
        <f>IF(E307="west", IF(C307="Central",D307*'Connecting shares (%)'!$M$16*(L307+N307+P307)/(F307+H307+J307+L307+N307+P307),0),0)</f>
        <v>0.70294182296121654</v>
      </c>
      <c r="AH307" s="1">
        <f>IF(E307="West", IF(C307="Decentral",('Connecting shares (%)'!$F$17/100*L307+'Connecting shares (%)'!$G$17/100*N307+'Connecting shares (%)'!$H$17/100*P307)/1000000,0),0)</f>
        <v>0</v>
      </c>
      <c r="AI307" s="61">
        <f>IF(E307="west", IF(C307="Decentral",D307*'Connecting shares (%)'!$M$16*(L307+N307+P307)/(F307+H307+J307+L307+N307+P307),0),0)</f>
        <v>0</v>
      </c>
      <c r="AK307" s="1">
        <f t="shared" si="32"/>
        <v>0</v>
      </c>
      <c r="AL307" s="1">
        <f t="shared" si="33"/>
        <v>0</v>
      </c>
      <c r="AM307" s="1">
        <f t="shared" si="34"/>
        <v>0</v>
      </c>
      <c r="AN307" s="1">
        <f t="shared" si="35"/>
        <v>0</v>
      </c>
      <c r="AO307" s="1">
        <f t="shared" si="36"/>
        <v>0.38280314999999898</v>
      </c>
      <c r="AP307" s="1">
        <f t="shared" si="37"/>
        <v>11.71656884713266</v>
      </c>
      <c r="AQ307" s="1">
        <f t="shared" si="38"/>
        <v>0</v>
      </c>
      <c r="AR307" s="1">
        <f t="shared" si="39"/>
        <v>0</v>
      </c>
    </row>
    <row r="308" spans="1:44">
      <c r="A308" s="1">
        <v>307</v>
      </c>
      <c r="B308" s="1" t="s">
        <v>655</v>
      </c>
      <c r="C308" s="1" t="s">
        <v>19</v>
      </c>
      <c r="D308" s="1">
        <v>0.36722161947446402</v>
      </c>
      <c r="E308" s="1" t="s">
        <v>22</v>
      </c>
      <c r="F308" s="1">
        <v>867685.88</v>
      </c>
      <c r="G308" s="1">
        <v>51</v>
      </c>
      <c r="H308" s="1">
        <v>0</v>
      </c>
      <c r="I308" s="1">
        <v>0</v>
      </c>
      <c r="J308" s="1">
        <v>0</v>
      </c>
      <c r="K308" s="1">
        <v>0</v>
      </c>
      <c r="L308" s="1">
        <v>102472.25999999901</v>
      </c>
      <c r="M308" s="1">
        <v>25</v>
      </c>
      <c r="N308" s="1">
        <v>0</v>
      </c>
      <c r="O308" s="1">
        <v>0</v>
      </c>
      <c r="P308" s="1">
        <v>0</v>
      </c>
      <c r="Q308" s="1">
        <v>0</v>
      </c>
      <c r="R308" s="1">
        <v>13202.026205263999</v>
      </c>
      <c r="S308" s="1">
        <v>367221.61947446299</v>
      </c>
      <c r="T308" s="59">
        <f>IF(E308="East", IF(C308="Central",('Connecting shares (%)'!$F$3/100*F308+'Connecting shares (%)'!$G$3/100*H308+'Connecting shares (%)'!$H$3/100*J308)/1000000,0),0)</f>
        <v>0</v>
      </c>
      <c r="U308" s="59">
        <f>IF(E308="East", IF(C308="Central",D308*'Connecting shares (%)'!$M$16*(F308+H308+J308)/(F308+H308+J308+L308+N308+P308),0),0)</f>
        <v>0</v>
      </c>
      <c r="V308" s="59">
        <f>IF(E308="East", IF(C308="Decentral",('Connecting shares (%)'!$F$7/100*F308+'Connecting shares (%)'!$G$7/100*H308+'Connecting shares (%)'!$H$7/100*J308)/1000000,0),0)</f>
        <v>0.86768588000000002</v>
      </c>
      <c r="W308" s="61">
        <f>IF(E308="East", IF(C308="Decentral",D308*'Connecting shares (%)'!$M$16*(F308+H308+J308)/(F308+H308+J308+L308+N308+P308),0),0)</f>
        <v>6.5686819686680318</v>
      </c>
      <c r="X308" s="59">
        <f>IF(E308="East", IF(C308="Central",('Connecting shares (%)'!$F$5/100*L308+'Connecting shares (%)'!$G$5/100*N308+'Connecting shares (%)'!$H$5/100*P308)/1000000,0),0)</f>
        <v>0</v>
      </c>
      <c r="Y308" s="61">
        <f>IF(E308="East", IF(C308="Central",D308*'Connecting shares (%)'!$M$16*(L308+N308+P308)/(F308+H308+J308+L308+N308+P308),0),0)</f>
        <v>0</v>
      </c>
      <c r="Z308" s="1">
        <f>IF(E308="East", IF(C308="Decentral",('Connecting shares (%)'!$F$9/100*L308+'Connecting shares (%)'!$G$9/100*N308+'Connecting shares (%)'!$H$9/100*P308)/1000000,0),0)</f>
        <v>0.10247225999999901</v>
      </c>
      <c r="AA308" s="61">
        <f>IF(E308="East", IF(C308="Decentral",D308*'Connecting shares (%)'!$M$16*(L308+N308+P308)/(F308+H308+J308+L308+N308+P308),0),0)</f>
        <v>0.77575042082124901</v>
      </c>
      <c r="AB308" s="59">
        <f>IF(E308="West", IF(C308="Central",('Connecting shares (%)'!$F$11/100*F308+'Connecting shares (%)'!$G$11/100*H308+'Connecting shares (%)'!$H$11/100*J308)/1000000,0),0)</f>
        <v>0</v>
      </c>
      <c r="AC308" s="62">
        <f>IF(E308="west", IF(C308="Central",D308*'Connecting shares (%)'!$M$16*(F308+H308+J308)/(F308+H308+J308+L308+N308+P308),0),0)</f>
        <v>0</v>
      </c>
      <c r="AD308" s="59">
        <f>IF(E308="West", IF(C308="Decentral",('Connecting shares (%)'!$F$15/100*F308+'Connecting shares (%)'!$G$15/100*H308+'Connecting shares (%)'!$H$15/100*J308)/1000000,0),0)</f>
        <v>0</v>
      </c>
      <c r="AE308" s="61">
        <f>IF(E308="west", IF(C308="Decentral",D308*'Connecting shares (%)'!$M$16*(F308+H308+J308)/(F308+H308+J308+L308+N308+P308),0),0)</f>
        <v>0</v>
      </c>
      <c r="AF308" s="59">
        <f>IF(E308="West", IF(C308="Central",('Connecting shares (%)'!$F$13/100*L308+'Connecting shares (%)'!$G$13/100*N308+'Connecting shares (%)'!$H$13/100*P308)/1000000,0),0)</f>
        <v>0</v>
      </c>
      <c r="AG308" s="61">
        <f>IF(E308="west", IF(C308="Central",D308*'Connecting shares (%)'!$M$16*(L308+N308+P308)/(F308+H308+J308+L308+N308+P308),0),0)</f>
        <v>0</v>
      </c>
      <c r="AH308" s="1">
        <f>IF(E308="West", IF(C308="Decentral",('Connecting shares (%)'!$F$17/100*L308+'Connecting shares (%)'!$G$17/100*N308+'Connecting shares (%)'!$H$17/100*P308)/1000000,0),0)</f>
        <v>0</v>
      </c>
      <c r="AI308" s="61">
        <f>IF(E308="west", IF(C308="Decentral",D308*'Connecting shares (%)'!$M$16*(L308+N308+P308)/(F308+H308+J308+L308+N308+P308),0),0)</f>
        <v>0</v>
      </c>
      <c r="AK308" s="1">
        <f t="shared" si="32"/>
        <v>0</v>
      </c>
      <c r="AL308" s="1">
        <f t="shared" si="33"/>
        <v>0</v>
      </c>
      <c r="AM308" s="1">
        <f t="shared" si="34"/>
        <v>0.970158139999999</v>
      </c>
      <c r="AN308" s="1">
        <f t="shared" si="35"/>
        <v>7.3444323894892811</v>
      </c>
      <c r="AO308" s="1">
        <f t="shared" si="36"/>
        <v>0</v>
      </c>
      <c r="AP308" s="1">
        <f t="shared" si="37"/>
        <v>0</v>
      </c>
      <c r="AQ308" s="1">
        <f t="shared" si="38"/>
        <v>0</v>
      </c>
      <c r="AR308" s="1">
        <f t="shared" si="39"/>
        <v>0</v>
      </c>
    </row>
    <row r="309" spans="1:44">
      <c r="A309" s="1">
        <v>308</v>
      </c>
      <c r="B309" s="1" t="s">
        <v>687</v>
      </c>
      <c r="C309" s="1" t="s">
        <v>19</v>
      </c>
      <c r="D309" s="1">
        <v>1.41331123830607</v>
      </c>
      <c r="E309" s="1" t="s">
        <v>21</v>
      </c>
      <c r="F309" s="1">
        <v>416466.82</v>
      </c>
      <c r="G309" s="1">
        <v>30</v>
      </c>
      <c r="H309" s="1">
        <v>0</v>
      </c>
      <c r="I309" s="1">
        <v>0</v>
      </c>
      <c r="J309" s="1">
        <v>0</v>
      </c>
      <c r="K309" s="1">
        <v>0</v>
      </c>
      <c r="L309" s="1">
        <v>0</v>
      </c>
      <c r="M309" s="1">
        <v>0</v>
      </c>
      <c r="N309" s="1">
        <v>0</v>
      </c>
      <c r="O309" s="1">
        <v>0</v>
      </c>
      <c r="P309" s="1">
        <v>0</v>
      </c>
      <c r="Q309" s="1">
        <v>0</v>
      </c>
      <c r="R309" s="1">
        <v>16913.686064495902</v>
      </c>
      <c r="S309" s="1">
        <v>1413311.23830607</v>
      </c>
      <c r="T309" s="59">
        <f>IF(E309="East", IF(C309="Central",('Connecting shares (%)'!$F$3/100*F309+'Connecting shares (%)'!$G$3/100*H309+'Connecting shares (%)'!$H$3/100*J309)/1000000,0),0)</f>
        <v>0</v>
      </c>
      <c r="U309" s="59">
        <f>IF(E309="East", IF(C309="Central",D309*'Connecting shares (%)'!$M$16*(F309+H309+J309)/(F309+H309+J309+L309+N309+P309),0),0)</f>
        <v>0</v>
      </c>
      <c r="V309" s="59">
        <f>IF(E309="East", IF(C309="Decentral",('Connecting shares (%)'!$F$7/100*F309+'Connecting shares (%)'!$G$7/100*H309+'Connecting shares (%)'!$H$7/100*J309)/1000000,0),0)</f>
        <v>0</v>
      </c>
      <c r="W309" s="61">
        <f>IF(E309="East", IF(C309="Decentral",D309*'Connecting shares (%)'!$M$16*(F309+H309+J309)/(F309+H309+J309+L309+N309+P309),0),0)</f>
        <v>0</v>
      </c>
      <c r="X309" s="59">
        <f>IF(E309="East", IF(C309="Central",('Connecting shares (%)'!$F$5/100*L309+'Connecting shares (%)'!$G$5/100*N309+'Connecting shares (%)'!$H$5/100*P309)/1000000,0),0)</f>
        <v>0</v>
      </c>
      <c r="Y309" s="61">
        <f>IF(E309="East", IF(C309="Central",D309*'Connecting shares (%)'!$M$16*(L309+N309+P309)/(F309+H309+J309+L309+N309+P309),0),0)</f>
        <v>0</v>
      </c>
      <c r="Z309" s="1">
        <f>IF(E309="East", IF(C309="Decentral",('Connecting shares (%)'!$F$9/100*L309+'Connecting shares (%)'!$G$9/100*N309+'Connecting shares (%)'!$H$9/100*P309)/1000000,0),0)</f>
        <v>0</v>
      </c>
      <c r="AA309" s="61">
        <f>IF(E309="East", IF(C309="Decentral",D309*'Connecting shares (%)'!$M$16*(L309+N309+P309)/(F309+H309+J309+L309+N309+P309),0),0)</f>
        <v>0</v>
      </c>
      <c r="AB309" s="59">
        <f>IF(E309="West", IF(C309="Central",('Connecting shares (%)'!$F$11/100*F309+'Connecting shares (%)'!$G$11/100*H309+'Connecting shares (%)'!$H$11/100*J309)/1000000,0),0)</f>
        <v>0</v>
      </c>
      <c r="AC309" s="62">
        <f>IF(E309="west", IF(C309="Central",D309*'Connecting shares (%)'!$M$16*(F309+H309+J309)/(F309+H309+J309+L309+N309+P309),0),0)</f>
        <v>0</v>
      </c>
      <c r="AD309" s="59">
        <f>IF(E309="West", IF(C309="Decentral",('Connecting shares (%)'!$F$15/100*F309+'Connecting shares (%)'!$G$15/100*H309+'Connecting shares (%)'!$H$15/100*J309)/1000000,0),0)</f>
        <v>0.41646682000000002</v>
      </c>
      <c r="AE309" s="61">
        <f>IF(E309="west", IF(C309="Decentral",D309*'Connecting shares (%)'!$M$16*(F309+H309+J309)/(F309+H309+J309+L309+N309+P309),0),0)</f>
        <v>28.2662247661214</v>
      </c>
      <c r="AF309" s="59">
        <f>IF(E309="West", IF(C309="Central",('Connecting shares (%)'!$F$13/100*L309+'Connecting shares (%)'!$G$13/100*N309+'Connecting shares (%)'!$H$13/100*P309)/1000000,0),0)</f>
        <v>0</v>
      </c>
      <c r="AG309" s="61">
        <f>IF(E309="west", IF(C309="Central",D309*'Connecting shares (%)'!$M$16*(L309+N309+P309)/(F309+H309+J309+L309+N309+P309),0),0)</f>
        <v>0</v>
      </c>
      <c r="AH309" s="1">
        <f>IF(E309="West", IF(C309="Decentral",('Connecting shares (%)'!$F$17/100*L309+'Connecting shares (%)'!$G$17/100*N309+'Connecting shares (%)'!$H$17/100*P309)/1000000,0),0)</f>
        <v>0</v>
      </c>
      <c r="AI309" s="61">
        <f>IF(E309="west", IF(C309="Decentral",D309*'Connecting shares (%)'!$M$16*(L309+N309+P309)/(F309+H309+J309+L309+N309+P309),0),0)</f>
        <v>0</v>
      </c>
      <c r="AK309" s="1">
        <f t="shared" si="32"/>
        <v>0</v>
      </c>
      <c r="AL309" s="1">
        <f t="shared" si="33"/>
        <v>0</v>
      </c>
      <c r="AM309" s="1">
        <f t="shared" si="34"/>
        <v>0</v>
      </c>
      <c r="AN309" s="1">
        <f t="shared" si="35"/>
        <v>0</v>
      </c>
      <c r="AO309" s="1">
        <f t="shared" si="36"/>
        <v>0</v>
      </c>
      <c r="AP309" s="1">
        <f t="shared" si="37"/>
        <v>0</v>
      </c>
      <c r="AQ309" s="1">
        <f t="shared" si="38"/>
        <v>0.41646682000000002</v>
      </c>
      <c r="AR309" s="1">
        <f t="shared" si="39"/>
        <v>28.2662247661214</v>
      </c>
    </row>
    <row r="310" spans="1:44">
      <c r="A310" s="1">
        <v>309</v>
      </c>
      <c r="B310" s="1" t="s">
        <v>784</v>
      </c>
      <c r="C310" s="1" t="s">
        <v>20</v>
      </c>
      <c r="D310" s="1">
        <v>0.70187752697670902</v>
      </c>
      <c r="E310" s="1" t="s">
        <v>21</v>
      </c>
      <c r="F310" s="1">
        <v>263894.92</v>
      </c>
      <c r="G310" s="1">
        <v>15</v>
      </c>
      <c r="H310" s="1">
        <v>0</v>
      </c>
      <c r="I310" s="1">
        <v>0</v>
      </c>
      <c r="J310" s="1">
        <v>0</v>
      </c>
      <c r="K310" s="1">
        <v>0</v>
      </c>
      <c r="L310" s="1">
        <v>0</v>
      </c>
      <c r="M310" s="1">
        <v>0</v>
      </c>
      <c r="N310" s="1">
        <v>0</v>
      </c>
      <c r="O310" s="1">
        <v>0</v>
      </c>
      <c r="P310" s="1">
        <v>0</v>
      </c>
      <c r="Q310" s="1">
        <v>0</v>
      </c>
      <c r="R310" s="1">
        <v>22212.637035920099</v>
      </c>
      <c r="S310" s="1">
        <v>701877.52697670797</v>
      </c>
      <c r="T310" s="59">
        <f>IF(E310="East", IF(C310="Central",('Connecting shares (%)'!$F$3/100*F310+'Connecting shares (%)'!$G$3/100*H310+'Connecting shares (%)'!$H$3/100*J310)/1000000,0),0)</f>
        <v>0</v>
      </c>
      <c r="U310" s="59">
        <f>IF(E310="East", IF(C310="Central",D310*'Connecting shares (%)'!$M$16*(F310+H310+J310)/(F310+H310+J310+L310+N310+P310),0),0)</f>
        <v>0</v>
      </c>
      <c r="V310" s="59">
        <f>IF(E310="East", IF(C310="Decentral",('Connecting shares (%)'!$F$7/100*F310+'Connecting shares (%)'!$G$7/100*H310+'Connecting shares (%)'!$H$7/100*J310)/1000000,0),0)</f>
        <v>0</v>
      </c>
      <c r="W310" s="61">
        <f>IF(E310="East", IF(C310="Decentral",D310*'Connecting shares (%)'!$M$16*(F310+H310+J310)/(F310+H310+J310+L310+N310+P310),0),0)</f>
        <v>0</v>
      </c>
      <c r="X310" s="59">
        <f>IF(E310="East", IF(C310="Central",('Connecting shares (%)'!$F$5/100*L310+'Connecting shares (%)'!$G$5/100*N310+'Connecting shares (%)'!$H$5/100*P310)/1000000,0),0)</f>
        <v>0</v>
      </c>
      <c r="Y310" s="61">
        <f>IF(E310="East", IF(C310="Central",D310*'Connecting shares (%)'!$M$16*(L310+N310+P310)/(F310+H310+J310+L310+N310+P310),0),0)</f>
        <v>0</v>
      </c>
      <c r="Z310" s="1">
        <f>IF(E310="East", IF(C310="Decentral",('Connecting shares (%)'!$F$9/100*L310+'Connecting shares (%)'!$G$9/100*N310+'Connecting shares (%)'!$H$9/100*P310)/1000000,0),0)</f>
        <v>0</v>
      </c>
      <c r="AA310" s="61">
        <f>IF(E310="East", IF(C310="Decentral",D310*'Connecting shares (%)'!$M$16*(L310+N310+P310)/(F310+H310+J310+L310+N310+P310),0),0)</f>
        <v>0</v>
      </c>
      <c r="AB310" s="59">
        <f>IF(E310="West", IF(C310="Central",('Connecting shares (%)'!$F$11/100*F310+'Connecting shares (%)'!$G$11/100*H310+'Connecting shares (%)'!$H$11/100*J310)/1000000,0),0)</f>
        <v>0.26389491999999998</v>
      </c>
      <c r="AC310" s="62">
        <f>IF(E310="west", IF(C310="Central",D310*'Connecting shares (%)'!$M$16*(F310+H310+J310)/(F310+H310+J310+L310+N310+P310),0),0)</f>
        <v>14.03755053953418</v>
      </c>
      <c r="AD310" s="59">
        <f>IF(E310="West", IF(C310="Decentral",('Connecting shares (%)'!$F$15/100*F310+'Connecting shares (%)'!$G$15/100*H310+'Connecting shares (%)'!$H$15/100*J310)/1000000,0),0)</f>
        <v>0</v>
      </c>
      <c r="AE310" s="61">
        <f>IF(E310="west", IF(C310="Decentral",D310*'Connecting shares (%)'!$M$16*(F310+H310+J310)/(F310+H310+J310+L310+N310+P310),0),0)</f>
        <v>0</v>
      </c>
      <c r="AF310" s="59">
        <f>IF(E310="West", IF(C310="Central",('Connecting shares (%)'!$F$13/100*L310+'Connecting shares (%)'!$G$13/100*N310+'Connecting shares (%)'!$H$13/100*P310)/1000000,0),0)</f>
        <v>0</v>
      </c>
      <c r="AG310" s="61">
        <f>IF(E310="west", IF(C310="Central",D310*'Connecting shares (%)'!$M$16*(L310+N310+P310)/(F310+H310+J310+L310+N310+P310),0),0)</f>
        <v>0</v>
      </c>
      <c r="AH310" s="1">
        <f>IF(E310="West", IF(C310="Decentral",('Connecting shares (%)'!$F$17/100*L310+'Connecting shares (%)'!$G$17/100*N310+'Connecting shares (%)'!$H$17/100*P310)/1000000,0),0)</f>
        <v>0</v>
      </c>
      <c r="AI310" s="61">
        <f>IF(E310="west", IF(C310="Decentral",D310*'Connecting shares (%)'!$M$16*(L310+N310+P310)/(F310+H310+J310+L310+N310+P310),0),0)</f>
        <v>0</v>
      </c>
      <c r="AK310" s="1">
        <f t="shared" si="32"/>
        <v>0</v>
      </c>
      <c r="AL310" s="1">
        <f t="shared" si="33"/>
        <v>0</v>
      </c>
      <c r="AM310" s="1">
        <f t="shared" si="34"/>
        <v>0</v>
      </c>
      <c r="AN310" s="1">
        <f t="shared" si="35"/>
        <v>0</v>
      </c>
      <c r="AO310" s="1">
        <f t="shared" si="36"/>
        <v>0.26389491999999998</v>
      </c>
      <c r="AP310" s="1">
        <f t="shared" si="37"/>
        <v>14.03755053953418</v>
      </c>
      <c r="AQ310" s="1">
        <f t="shared" si="38"/>
        <v>0</v>
      </c>
      <c r="AR310" s="1">
        <f t="shared" si="39"/>
        <v>0</v>
      </c>
    </row>
    <row r="311" spans="1:44">
      <c r="A311" s="1">
        <v>310</v>
      </c>
      <c r="B311" s="1" t="s">
        <v>678</v>
      </c>
      <c r="C311" s="1" t="s">
        <v>20</v>
      </c>
      <c r="D311" s="1">
        <v>11.902967955012199</v>
      </c>
      <c r="E311" s="1" t="s">
        <v>22</v>
      </c>
      <c r="F311" s="1">
        <v>89314655.289999306</v>
      </c>
      <c r="G311" s="1">
        <v>6008</v>
      </c>
      <c r="H311" s="1">
        <v>52035.059999999903</v>
      </c>
      <c r="I311" s="1">
        <v>1</v>
      </c>
      <c r="J311" s="1">
        <v>0</v>
      </c>
      <c r="K311" s="1">
        <v>0</v>
      </c>
      <c r="L311" s="1">
        <v>9288278.0399999097</v>
      </c>
      <c r="M311" s="1">
        <v>1183</v>
      </c>
      <c r="N311" s="1">
        <v>5297502.2699999996</v>
      </c>
      <c r="O311" s="1">
        <v>45</v>
      </c>
      <c r="P311" s="1">
        <v>0</v>
      </c>
      <c r="Q311" s="1">
        <v>0</v>
      </c>
      <c r="R311" s="1">
        <v>58600.008965112502</v>
      </c>
      <c r="S311" s="1">
        <v>11902967.9550122</v>
      </c>
      <c r="T311" s="59">
        <f>IF(E311="East", IF(C311="Central",('Connecting shares (%)'!$F$3/100*F311+'Connecting shares (%)'!$G$3/100*H311+'Connecting shares (%)'!$H$3/100*J311)/1000000,0),0)</f>
        <v>89.366690349999303</v>
      </c>
      <c r="U311" s="59">
        <f>IF(E311="East", IF(C311="Central",D311*'Connecting shares (%)'!$M$16*(F311+H311+J311)/(F311+H311+J311+L311+N311+P311),0),0)</f>
        <v>204.65677145100534</v>
      </c>
      <c r="V311" s="59">
        <f>IF(E311="East", IF(C311="Decentral",('Connecting shares (%)'!$F$7/100*F311+'Connecting shares (%)'!$G$7/100*H311+'Connecting shares (%)'!$H$7/100*J311)/1000000,0),0)</f>
        <v>0</v>
      </c>
      <c r="W311" s="61">
        <f>IF(E311="East", IF(C311="Decentral",D311*'Connecting shares (%)'!$M$16*(F311+H311+J311)/(F311+H311+J311+L311+N311+P311),0),0)</f>
        <v>0</v>
      </c>
      <c r="X311" s="59">
        <f>IF(E311="East", IF(C311="Central",('Connecting shares (%)'!$F$5/100*L311+'Connecting shares (%)'!$G$5/100*N311+'Connecting shares (%)'!$H$5/100*P311)/1000000,0),0)</f>
        <v>14.58578030999991</v>
      </c>
      <c r="Y311" s="61">
        <f>IF(E311="East", IF(C311="Central",D311*'Connecting shares (%)'!$M$16*(L311+N311+P311)/(F311+H311+J311+L311+N311+P311),0),0)</f>
        <v>33.40258764923869</v>
      </c>
      <c r="Z311" s="1">
        <f>IF(E311="East", IF(C311="Decentral",('Connecting shares (%)'!$F$9/100*L311+'Connecting shares (%)'!$G$9/100*N311+'Connecting shares (%)'!$H$9/100*P311)/1000000,0),0)</f>
        <v>0</v>
      </c>
      <c r="AA311" s="61">
        <f>IF(E311="East", IF(C311="Decentral",D311*'Connecting shares (%)'!$M$16*(L311+N311+P311)/(F311+H311+J311+L311+N311+P311),0),0)</f>
        <v>0</v>
      </c>
      <c r="AB311" s="59">
        <f>IF(E311="West", IF(C311="Central",('Connecting shares (%)'!$F$11/100*F311+'Connecting shares (%)'!$G$11/100*H311+'Connecting shares (%)'!$H$11/100*J311)/1000000,0),0)</f>
        <v>0</v>
      </c>
      <c r="AC311" s="62">
        <f>IF(E311="west", IF(C311="Central",D311*'Connecting shares (%)'!$M$16*(F311+H311+J311)/(F311+H311+J311+L311+N311+P311),0),0)</f>
        <v>0</v>
      </c>
      <c r="AD311" s="59">
        <f>IF(E311="West", IF(C311="Decentral",('Connecting shares (%)'!$F$15/100*F311+'Connecting shares (%)'!$G$15/100*H311+'Connecting shares (%)'!$H$15/100*J311)/1000000,0),0)</f>
        <v>0</v>
      </c>
      <c r="AE311" s="61">
        <f>IF(E311="west", IF(C311="Decentral",D311*'Connecting shares (%)'!$M$16*(F311+H311+J311)/(F311+H311+J311+L311+N311+P311),0),0)</f>
        <v>0</v>
      </c>
      <c r="AF311" s="59">
        <f>IF(E311="West", IF(C311="Central",('Connecting shares (%)'!$F$13/100*L311+'Connecting shares (%)'!$G$13/100*N311+'Connecting shares (%)'!$H$13/100*P311)/1000000,0),0)</f>
        <v>0</v>
      </c>
      <c r="AG311" s="61">
        <f>IF(E311="west", IF(C311="Central",D311*'Connecting shares (%)'!$M$16*(L311+N311+P311)/(F311+H311+J311+L311+N311+P311),0),0)</f>
        <v>0</v>
      </c>
      <c r="AH311" s="1">
        <f>IF(E311="West", IF(C311="Decentral",('Connecting shares (%)'!$F$17/100*L311+'Connecting shares (%)'!$G$17/100*N311+'Connecting shares (%)'!$H$17/100*P311)/1000000,0),0)</f>
        <v>0</v>
      </c>
      <c r="AI311" s="61">
        <f>IF(E311="west", IF(C311="Decentral",D311*'Connecting shares (%)'!$M$16*(L311+N311+P311)/(F311+H311+J311+L311+N311+P311),0),0)</f>
        <v>0</v>
      </c>
      <c r="AK311" s="1">
        <f t="shared" si="32"/>
        <v>103.95247065999921</v>
      </c>
      <c r="AL311" s="1">
        <f t="shared" si="33"/>
        <v>238.05935910024402</v>
      </c>
      <c r="AM311" s="1">
        <f t="shared" si="34"/>
        <v>0</v>
      </c>
      <c r="AN311" s="1">
        <f t="shared" si="35"/>
        <v>0</v>
      </c>
      <c r="AO311" s="1">
        <f t="shared" si="36"/>
        <v>0</v>
      </c>
      <c r="AP311" s="1">
        <f t="shared" si="37"/>
        <v>0</v>
      </c>
      <c r="AQ311" s="1">
        <f t="shared" si="38"/>
        <v>0</v>
      </c>
      <c r="AR311" s="1">
        <f t="shared" si="39"/>
        <v>0</v>
      </c>
    </row>
    <row r="312" spans="1:44">
      <c r="A312" s="1">
        <v>311</v>
      </c>
      <c r="B312" s="1" t="s">
        <v>553</v>
      </c>
      <c r="C312" s="1" t="s">
        <v>19</v>
      </c>
      <c r="D312" s="1">
        <v>1.3884657241163201</v>
      </c>
      <c r="E312" s="1" t="s">
        <v>21</v>
      </c>
      <c r="F312" s="1">
        <v>4610726.2499999898</v>
      </c>
      <c r="G312" s="1">
        <v>294</v>
      </c>
      <c r="H312" s="1">
        <v>70279.009999999893</v>
      </c>
      <c r="I312" s="1">
        <v>1</v>
      </c>
      <c r="J312" s="1">
        <v>0</v>
      </c>
      <c r="K312" s="1">
        <v>0</v>
      </c>
      <c r="L312" s="1">
        <v>105156.77</v>
      </c>
      <c r="M312" s="1">
        <v>11</v>
      </c>
      <c r="N312" s="1">
        <v>0</v>
      </c>
      <c r="O312" s="1">
        <v>0</v>
      </c>
      <c r="P312" s="1">
        <v>0</v>
      </c>
      <c r="Q312" s="1">
        <v>0</v>
      </c>
      <c r="R312" s="1">
        <v>26877.754833610299</v>
      </c>
      <c r="S312" s="1">
        <v>1388465.72411632</v>
      </c>
      <c r="T312" s="59">
        <f>IF(E312="East", IF(C312="Central",('Connecting shares (%)'!$F$3/100*F312+'Connecting shares (%)'!$G$3/100*H312+'Connecting shares (%)'!$H$3/100*J312)/1000000,0),0)</f>
        <v>0</v>
      </c>
      <c r="U312" s="59">
        <f>IF(E312="East", IF(C312="Central",D312*'Connecting shares (%)'!$M$16*(F312+H312+J312)/(F312+H312+J312+L312+N312+P312),0),0)</f>
        <v>0</v>
      </c>
      <c r="V312" s="59">
        <f>IF(E312="East", IF(C312="Decentral",('Connecting shares (%)'!$F$7/100*F312+'Connecting shares (%)'!$G$7/100*H312+'Connecting shares (%)'!$H$7/100*J312)/1000000,0),0)</f>
        <v>0</v>
      </c>
      <c r="W312" s="61">
        <f>IF(E312="East", IF(C312="Decentral",D312*'Connecting shares (%)'!$M$16*(F312+H312+J312)/(F312+H312+J312+L312+N312+P312),0),0)</f>
        <v>0</v>
      </c>
      <c r="X312" s="59">
        <f>IF(E312="East", IF(C312="Central",('Connecting shares (%)'!$F$5/100*L312+'Connecting shares (%)'!$G$5/100*N312+'Connecting shares (%)'!$H$5/100*P312)/1000000,0),0)</f>
        <v>0</v>
      </c>
      <c r="Y312" s="61">
        <f>IF(E312="East", IF(C312="Central",D312*'Connecting shares (%)'!$M$16*(L312+N312+P312)/(F312+H312+J312+L312+N312+P312),0),0)</f>
        <v>0</v>
      </c>
      <c r="Z312" s="1">
        <f>IF(E312="East", IF(C312="Decentral",('Connecting shares (%)'!$F$9/100*L312+'Connecting shares (%)'!$G$9/100*N312+'Connecting shares (%)'!$H$9/100*P312)/1000000,0),0)</f>
        <v>0</v>
      </c>
      <c r="AA312" s="61">
        <f>IF(E312="East", IF(C312="Decentral",D312*'Connecting shares (%)'!$M$16*(L312+N312+P312)/(F312+H312+J312+L312+N312+P312),0),0)</f>
        <v>0</v>
      </c>
      <c r="AB312" s="59">
        <f>IF(E312="West", IF(C312="Central",('Connecting shares (%)'!$F$11/100*F312+'Connecting shares (%)'!$G$11/100*H312+'Connecting shares (%)'!$H$11/100*J312)/1000000,0),0)</f>
        <v>0</v>
      </c>
      <c r="AC312" s="62">
        <f>IF(E312="west", IF(C312="Central",D312*'Connecting shares (%)'!$M$16*(F312+H312+J312)/(F312+H312+J312+L312+N312+P312),0),0)</f>
        <v>0</v>
      </c>
      <c r="AD312" s="59">
        <f>IF(E312="West", IF(C312="Decentral",('Connecting shares (%)'!$F$15/100*F312+'Connecting shares (%)'!$G$15/100*H312+'Connecting shares (%)'!$H$15/100*J312)/1000000,0),0)</f>
        <v>4.6810052599999894</v>
      </c>
      <c r="AE312" s="61">
        <f>IF(E312="west", IF(C312="Decentral",D312*'Connecting shares (%)'!$M$16*(F312+H312+J312)/(F312+H312+J312+L312+N312+P312),0),0)</f>
        <v>27.159194850401683</v>
      </c>
      <c r="AF312" s="59">
        <f>IF(E312="West", IF(C312="Central",('Connecting shares (%)'!$F$13/100*L312+'Connecting shares (%)'!$G$13/100*N312+'Connecting shares (%)'!$H$13/100*P312)/1000000,0),0)</f>
        <v>0</v>
      </c>
      <c r="AG312" s="61">
        <f>IF(E312="west", IF(C312="Central",D312*'Connecting shares (%)'!$M$16*(L312+N312+P312)/(F312+H312+J312+L312+N312+P312),0),0)</f>
        <v>0</v>
      </c>
      <c r="AH312" s="1">
        <f>IF(E312="West", IF(C312="Decentral",('Connecting shares (%)'!$F$17/100*L312+'Connecting shares (%)'!$G$17/100*N312+'Connecting shares (%)'!$H$17/100*P312)/1000000,0),0)</f>
        <v>0.10515677000000001</v>
      </c>
      <c r="AI312" s="61">
        <f>IF(E312="west", IF(C312="Decentral",D312*'Connecting shares (%)'!$M$16*(L312+N312+P312)/(F312+H312+J312+L312+N312+P312),0),0)</f>
        <v>0.61011963192472052</v>
      </c>
      <c r="AK312" s="1">
        <f t="shared" si="32"/>
        <v>0</v>
      </c>
      <c r="AL312" s="1">
        <f t="shared" si="33"/>
        <v>0</v>
      </c>
      <c r="AM312" s="1">
        <f t="shared" si="34"/>
        <v>0</v>
      </c>
      <c r="AN312" s="1">
        <f t="shared" si="35"/>
        <v>0</v>
      </c>
      <c r="AO312" s="1">
        <f t="shared" si="36"/>
        <v>0</v>
      </c>
      <c r="AP312" s="1">
        <f t="shared" si="37"/>
        <v>0</v>
      </c>
      <c r="AQ312" s="1">
        <f t="shared" si="38"/>
        <v>4.7861620299999892</v>
      </c>
      <c r="AR312" s="1">
        <f t="shared" si="39"/>
        <v>27.769314482326404</v>
      </c>
    </row>
    <row r="313" spans="1:44">
      <c r="A313" s="1">
        <v>312</v>
      </c>
      <c r="B313" s="1" t="s">
        <v>672</v>
      </c>
      <c r="C313" s="1" t="s">
        <v>20</v>
      </c>
      <c r="D313" s="1">
        <v>2.2414954162209502</v>
      </c>
      <c r="E313" s="1" t="s">
        <v>22</v>
      </c>
      <c r="F313" s="1">
        <v>14325537.579999899</v>
      </c>
      <c r="G313" s="1">
        <v>850</v>
      </c>
      <c r="H313" s="1">
        <v>122738.679999999</v>
      </c>
      <c r="I313" s="1">
        <v>2</v>
      </c>
      <c r="J313" s="1">
        <v>0</v>
      </c>
      <c r="K313" s="1">
        <v>0</v>
      </c>
      <c r="L313" s="1">
        <v>1711438.01</v>
      </c>
      <c r="M313" s="1">
        <v>126</v>
      </c>
      <c r="N313" s="1">
        <v>2149198.42</v>
      </c>
      <c r="O313" s="1">
        <v>15</v>
      </c>
      <c r="P313" s="1">
        <v>387366.91999999899</v>
      </c>
      <c r="Q313" s="1">
        <v>1</v>
      </c>
      <c r="R313" s="1">
        <v>22749.463692809899</v>
      </c>
      <c r="S313" s="1">
        <v>2241495.41622095</v>
      </c>
      <c r="T313" s="59">
        <f>IF(E313="East", IF(C313="Central",('Connecting shares (%)'!$F$3/100*F313+'Connecting shares (%)'!$G$3/100*H313+'Connecting shares (%)'!$H$3/100*J313)/1000000,0),0)</f>
        <v>14.448276259999899</v>
      </c>
      <c r="U313" s="59">
        <f>IF(E313="East", IF(C313="Central",D313*'Connecting shares (%)'!$M$16*(F313+H313+J313)/(F313+H313+J313+L313+N313+P313),0),0)</f>
        <v>34.644052918166558</v>
      </c>
      <c r="V313" s="59">
        <f>IF(E313="East", IF(C313="Decentral",('Connecting shares (%)'!$F$7/100*F313+'Connecting shares (%)'!$G$7/100*H313+'Connecting shares (%)'!$H$7/100*J313)/1000000,0),0)</f>
        <v>0</v>
      </c>
      <c r="W313" s="61">
        <f>IF(E313="East", IF(C313="Decentral",D313*'Connecting shares (%)'!$M$16*(F313+H313+J313)/(F313+H313+J313+L313+N313+P313),0),0)</f>
        <v>0</v>
      </c>
      <c r="X313" s="59">
        <f>IF(E313="East", IF(C313="Central",('Connecting shares (%)'!$F$5/100*L313+'Connecting shares (%)'!$G$5/100*N313+'Connecting shares (%)'!$H$5/100*P313)/1000000,0),0)</f>
        <v>4.2480033499999985</v>
      </c>
      <c r="Y313" s="61">
        <f>IF(E313="East", IF(C313="Central",D313*'Connecting shares (%)'!$M$16*(L313+N313+P313)/(F313+H313+J313+L313+N313+P313),0),0)</f>
        <v>10.18585540625244</v>
      </c>
      <c r="Z313" s="1">
        <f>IF(E313="East", IF(C313="Decentral",('Connecting shares (%)'!$F$9/100*L313+'Connecting shares (%)'!$G$9/100*N313+'Connecting shares (%)'!$H$9/100*P313)/1000000,0),0)</f>
        <v>0</v>
      </c>
      <c r="AA313" s="61">
        <f>IF(E313="East", IF(C313="Decentral",D313*'Connecting shares (%)'!$M$16*(L313+N313+P313)/(F313+H313+J313+L313+N313+P313),0),0)</f>
        <v>0</v>
      </c>
      <c r="AB313" s="59">
        <f>IF(E313="West", IF(C313="Central",('Connecting shares (%)'!$F$11/100*F313+'Connecting shares (%)'!$G$11/100*H313+'Connecting shares (%)'!$H$11/100*J313)/1000000,0),0)</f>
        <v>0</v>
      </c>
      <c r="AC313" s="62">
        <f>IF(E313="west", IF(C313="Central",D313*'Connecting shares (%)'!$M$16*(F313+H313+J313)/(F313+H313+J313+L313+N313+P313),0),0)</f>
        <v>0</v>
      </c>
      <c r="AD313" s="59">
        <f>IF(E313="West", IF(C313="Decentral",('Connecting shares (%)'!$F$15/100*F313+'Connecting shares (%)'!$G$15/100*H313+'Connecting shares (%)'!$H$15/100*J313)/1000000,0),0)</f>
        <v>0</v>
      </c>
      <c r="AE313" s="61">
        <f>IF(E313="west", IF(C313="Decentral",D313*'Connecting shares (%)'!$M$16*(F313+H313+J313)/(F313+H313+J313+L313+N313+P313),0),0)</f>
        <v>0</v>
      </c>
      <c r="AF313" s="59">
        <f>IF(E313="West", IF(C313="Central",('Connecting shares (%)'!$F$13/100*L313+'Connecting shares (%)'!$G$13/100*N313+'Connecting shares (%)'!$H$13/100*P313)/1000000,0),0)</f>
        <v>0</v>
      </c>
      <c r="AG313" s="61">
        <f>IF(E313="west", IF(C313="Central",D313*'Connecting shares (%)'!$M$16*(L313+N313+P313)/(F313+H313+J313+L313+N313+P313),0),0)</f>
        <v>0</v>
      </c>
      <c r="AH313" s="1">
        <f>IF(E313="West", IF(C313="Decentral",('Connecting shares (%)'!$F$17/100*L313+'Connecting shares (%)'!$G$17/100*N313+'Connecting shares (%)'!$H$17/100*P313)/1000000,0),0)</f>
        <v>0</v>
      </c>
      <c r="AI313" s="61">
        <f>IF(E313="west", IF(C313="Decentral",D313*'Connecting shares (%)'!$M$16*(L313+N313+P313)/(F313+H313+J313+L313+N313+P313),0),0)</f>
        <v>0</v>
      </c>
      <c r="AK313" s="1">
        <f t="shared" si="32"/>
        <v>18.696279609999898</v>
      </c>
      <c r="AL313" s="1">
        <f t="shared" si="33"/>
        <v>44.829908324418994</v>
      </c>
      <c r="AM313" s="1">
        <f t="shared" si="34"/>
        <v>0</v>
      </c>
      <c r="AN313" s="1">
        <f t="shared" si="35"/>
        <v>0</v>
      </c>
      <c r="AO313" s="1">
        <f t="shared" si="36"/>
        <v>0</v>
      </c>
      <c r="AP313" s="1">
        <f t="shared" si="37"/>
        <v>0</v>
      </c>
      <c r="AQ313" s="1">
        <f t="shared" si="38"/>
        <v>0</v>
      </c>
      <c r="AR313" s="1">
        <f t="shared" si="39"/>
        <v>0</v>
      </c>
    </row>
    <row r="314" spans="1:44">
      <c r="A314" s="1">
        <v>313</v>
      </c>
      <c r="B314" s="1" t="s">
        <v>128</v>
      </c>
      <c r="C314" s="1" t="s">
        <v>19</v>
      </c>
      <c r="D314" s="1">
        <v>3.8195551220049602</v>
      </c>
      <c r="E314" s="1" t="s">
        <v>22</v>
      </c>
      <c r="F314" s="1">
        <v>12129044.630000001</v>
      </c>
      <c r="G314" s="1">
        <v>779</v>
      </c>
      <c r="H314" s="1">
        <v>57232.51</v>
      </c>
      <c r="I314" s="1">
        <v>1</v>
      </c>
      <c r="J314" s="1">
        <v>0</v>
      </c>
      <c r="K314" s="1">
        <v>0</v>
      </c>
      <c r="L314" s="1">
        <v>2117790.0399999898</v>
      </c>
      <c r="M314" s="1">
        <v>188</v>
      </c>
      <c r="N314" s="1">
        <v>404507.56</v>
      </c>
      <c r="O314" s="1">
        <v>6</v>
      </c>
      <c r="P314" s="1">
        <v>0</v>
      </c>
      <c r="Q314" s="1">
        <v>0</v>
      </c>
      <c r="R314" s="1">
        <v>41195.011434902102</v>
      </c>
      <c r="S314" s="1">
        <v>3819555.1220049602</v>
      </c>
      <c r="T314" s="59">
        <f>IF(E314="East", IF(C314="Central",('Connecting shares (%)'!$F$3/100*F314+'Connecting shares (%)'!$G$3/100*H314+'Connecting shares (%)'!$H$3/100*J314)/1000000,0),0)</f>
        <v>0</v>
      </c>
      <c r="U314" s="59">
        <f>IF(E314="East", IF(C314="Central",D314*'Connecting shares (%)'!$M$16*(F314+H314+J314)/(F314+H314+J314+L314+N314+P314),0),0)</f>
        <v>0</v>
      </c>
      <c r="V314" s="59">
        <f>IF(E314="East", IF(C314="Decentral",('Connecting shares (%)'!$F$7/100*F314+'Connecting shares (%)'!$G$7/100*H314+'Connecting shares (%)'!$H$7/100*J314)/1000000,0),0)</f>
        <v>12.186277140000001</v>
      </c>
      <c r="W314" s="61">
        <f>IF(E314="East", IF(C314="Decentral",D314*'Connecting shares (%)'!$M$16*(F314+H314+J314)/(F314+H314+J314+L314+N314+P314),0),0)</f>
        <v>63.29118638759283</v>
      </c>
      <c r="X314" s="59">
        <f>IF(E314="East", IF(C314="Central",('Connecting shares (%)'!$F$5/100*L314+'Connecting shares (%)'!$G$5/100*N314+'Connecting shares (%)'!$H$5/100*P314)/1000000,0),0)</f>
        <v>0</v>
      </c>
      <c r="Y314" s="61">
        <f>IF(E314="East", IF(C314="Central",D314*'Connecting shares (%)'!$M$16*(L314+N314+P314)/(F314+H314+J314+L314+N314+P314),0),0)</f>
        <v>0</v>
      </c>
      <c r="Z314" s="1">
        <f>IF(E314="East", IF(C314="Decentral",('Connecting shares (%)'!$F$9/100*L314+'Connecting shares (%)'!$G$9/100*N314+'Connecting shares (%)'!$H$9/100*P314)/1000000,0),0)</f>
        <v>2.5222975999999897</v>
      </c>
      <c r="AA314" s="61">
        <f>IF(E314="East", IF(C314="Decentral",D314*'Connecting shares (%)'!$M$16*(L314+N314+P314)/(F314+H314+J314+L314+N314+P314),0),0)</f>
        <v>13.099916052506371</v>
      </c>
      <c r="AB314" s="59">
        <f>IF(E314="West", IF(C314="Central",('Connecting shares (%)'!$F$11/100*F314+'Connecting shares (%)'!$G$11/100*H314+'Connecting shares (%)'!$H$11/100*J314)/1000000,0),0)</f>
        <v>0</v>
      </c>
      <c r="AC314" s="62">
        <f>IF(E314="west", IF(C314="Central",D314*'Connecting shares (%)'!$M$16*(F314+H314+J314)/(F314+H314+J314+L314+N314+P314),0),0)</f>
        <v>0</v>
      </c>
      <c r="AD314" s="59">
        <f>IF(E314="West", IF(C314="Decentral",('Connecting shares (%)'!$F$15/100*F314+'Connecting shares (%)'!$G$15/100*H314+'Connecting shares (%)'!$H$15/100*J314)/1000000,0),0)</f>
        <v>0</v>
      </c>
      <c r="AE314" s="61">
        <f>IF(E314="west", IF(C314="Decentral",D314*'Connecting shares (%)'!$M$16*(F314+H314+J314)/(F314+H314+J314+L314+N314+P314),0),0)</f>
        <v>0</v>
      </c>
      <c r="AF314" s="59">
        <f>IF(E314="West", IF(C314="Central",('Connecting shares (%)'!$F$13/100*L314+'Connecting shares (%)'!$G$13/100*N314+'Connecting shares (%)'!$H$13/100*P314)/1000000,0),0)</f>
        <v>0</v>
      </c>
      <c r="AG314" s="61">
        <f>IF(E314="west", IF(C314="Central",D314*'Connecting shares (%)'!$M$16*(L314+N314+P314)/(F314+H314+J314+L314+N314+P314),0),0)</f>
        <v>0</v>
      </c>
      <c r="AH314" s="1">
        <f>IF(E314="West", IF(C314="Decentral",('Connecting shares (%)'!$F$17/100*L314+'Connecting shares (%)'!$G$17/100*N314+'Connecting shares (%)'!$H$17/100*P314)/1000000,0),0)</f>
        <v>0</v>
      </c>
      <c r="AI314" s="61">
        <f>IF(E314="west", IF(C314="Decentral",D314*'Connecting shares (%)'!$M$16*(L314+N314+P314)/(F314+H314+J314+L314+N314+P314),0),0)</f>
        <v>0</v>
      </c>
      <c r="AK314" s="1">
        <f t="shared" si="32"/>
        <v>0</v>
      </c>
      <c r="AL314" s="1">
        <f t="shared" si="33"/>
        <v>0</v>
      </c>
      <c r="AM314" s="1">
        <f t="shared" si="34"/>
        <v>14.708574739999991</v>
      </c>
      <c r="AN314" s="1">
        <f t="shared" si="35"/>
        <v>76.391102440099203</v>
      </c>
      <c r="AO314" s="1">
        <f t="shared" si="36"/>
        <v>0</v>
      </c>
      <c r="AP314" s="1">
        <f t="shared" si="37"/>
        <v>0</v>
      </c>
      <c r="AQ314" s="1">
        <f t="shared" si="38"/>
        <v>0</v>
      </c>
      <c r="AR314" s="1">
        <f t="shared" si="39"/>
        <v>0</v>
      </c>
    </row>
    <row r="315" spans="1:44">
      <c r="A315" s="1">
        <v>314</v>
      </c>
      <c r="B315" s="1" t="s">
        <v>731</v>
      </c>
      <c r="C315" s="1" t="s">
        <v>19</v>
      </c>
      <c r="D315" s="1">
        <v>0.75940657852798199</v>
      </c>
      <c r="E315" s="1" t="s">
        <v>21</v>
      </c>
      <c r="F315" s="1">
        <v>712730.55999999901</v>
      </c>
      <c r="G315" s="1">
        <v>47</v>
      </c>
      <c r="H315" s="1">
        <v>57784.699999999903</v>
      </c>
      <c r="I315" s="1">
        <v>1</v>
      </c>
      <c r="J315" s="1">
        <v>0</v>
      </c>
      <c r="K315" s="1">
        <v>0</v>
      </c>
      <c r="L315" s="1">
        <v>39730.729999999901</v>
      </c>
      <c r="M315" s="1">
        <v>3</v>
      </c>
      <c r="N315" s="1">
        <v>53425.459999999897</v>
      </c>
      <c r="O315" s="1">
        <v>1</v>
      </c>
      <c r="P315" s="1">
        <v>0</v>
      </c>
      <c r="Q315" s="1">
        <v>0</v>
      </c>
      <c r="R315" s="1">
        <v>22374.8796354357</v>
      </c>
      <c r="S315" s="1">
        <v>759406.57852798095</v>
      </c>
      <c r="T315" s="59">
        <f>IF(E315="East", IF(C315="Central",('Connecting shares (%)'!$F$3/100*F315+'Connecting shares (%)'!$G$3/100*H315+'Connecting shares (%)'!$H$3/100*J315)/1000000,0),0)</f>
        <v>0</v>
      </c>
      <c r="U315" s="59">
        <f>IF(E315="East", IF(C315="Central",D315*'Connecting shares (%)'!$M$16*(F315+H315+J315)/(F315+H315+J315+L315+N315+P315),0),0)</f>
        <v>0</v>
      </c>
      <c r="V315" s="59">
        <f>IF(E315="East", IF(C315="Decentral",('Connecting shares (%)'!$F$7/100*F315+'Connecting shares (%)'!$G$7/100*H315+'Connecting shares (%)'!$H$7/100*J315)/1000000,0),0)</f>
        <v>0</v>
      </c>
      <c r="W315" s="61">
        <f>IF(E315="East", IF(C315="Decentral",D315*'Connecting shares (%)'!$M$16*(F315+H315+J315)/(F315+H315+J315+L315+N315+P315),0),0)</f>
        <v>0</v>
      </c>
      <c r="X315" s="59">
        <f>IF(E315="East", IF(C315="Central",('Connecting shares (%)'!$F$5/100*L315+'Connecting shares (%)'!$G$5/100*N315+'Connecting shares (%)'!$H$5/100*P315)/1000000,0),0)</f>
        <v>0</v>
      </c>
      <c r="Y315" s="61">
        <f>IF(E315="East", IF(C315="Central",D315*'Connecting shares (%)'!$M$16*(L315+N315+P315)/(F315+H315+J315+L315+N315+P315),0),0)</f>
        <v>0</v>
      </c>
      <c r="Z315" s="1">
        <f>IF(E315="East", IF(C315="Decentral",('Connecting shares (%)'!$F$9/100*L315+'Connecting shares (%)'!$G$9/100*N315+'Connecting shares (%)'!$H$9/100*P315)/1000000,0),0)</f>
        <v>0</v>
      </c>
      <c r="AA315" s="61">
        <f>IF(E315="East", IF(C315="Decentral",D315*'Connecting shares (%)'!$M$16*(L315+N315+P315)/(F315+H315+J315+L315+N315+P315),0),0)</f>
        <v>0</v>
      </c>
      <c r="AB315" s="59">
        <f>IF(E315="West", IF(C315="Central",('Connecting shares (%)'!$F$11/100*F315+'Connecting shares (%)'!$G$11/100*H315+'Connecting shares (%)'!$H$11/100*J315)/1000000,0),0)</f>
        <v>0</v>
      </c>
      <c r="AC315" s="62">
        <f>IF(E315="west", IF(C315="Central",D315*'Connecting shares (%)'!$M$16*(F315+H315+J315)/(F315+H315+J315+L315+N315+P315),0),0)</f>
        <v>0</v>
      </c>
      <c r="AD315" s="59">
        <f>IF(E315="West", IF(C315="Decentral",('Connecting shares (%)'!$F$15/100*F315+'Connecting shares (%)'!$G$15/100*H315+'Connecting shares (%)'!$H$15/100*J315)/1000000,0),0)</f>
        <v>0.77051525999999892</v>
      </c>
      <c r="AE315" s="61">
        <f>IF(E315="west", IF(C315="Decentral",D315*'Connecting shares (%)'!$M$16*(F315+H315+J315)/(F315+H315+J315+L315+N315+P315),0),0)</f>
        <v>13.549929369558264</v>
      </c>
      <c r="AF315" s="59">
        <f>IF(E315="West", IF(C315="Central",('Connecting shares (%)'!$F$13/100*L315+'Connecting shares (%)'!$G$13/100*N315+'Connecting shares (%)'!$H$13/100*P315)/1000000,0),0)</f>
        <v>0</v>
      </c>
      <c r="AG315" s="61">
        <f>IF(E315="west", IF(C315="Central",D315*'Connecting shares (%)'!$M$16*(L315+N315+P315)/(F315+H315+J315+L315+N315+P315),0),0)</f>
        <v>0</v>
      </c>
      <c r="AH315" s="1">
        <f>IF(E315="West", IF(C315="Decentral",('Connecting shares (%)'!$F$17/100*L315+'Connecting shares (%)'!$G$17/100*N315+'Connecting shares (%)'!$H$17/100*P315)/1000000,0),0)</f>
        <v>9.3156189999999806E-2</v>
      </c>
      <c r="AI315" s="61">
        <f>IF(E315="west", IF(C315="Decentral",D315*'Connecting shares (%)'!$M$16*(L315+N315+P315)/(F315+H315+J315+L315+N315+P315),0),0)</f>
        <v>1.6382022010013779</v>
      </c>
      <c r="AK315" s="1">
        <f t="shared" si="32"/>
        <v>0</v>
      </c>
      <c r="AL315" s="1">
        <f t="shared" si="33"/>
        <v>0</v>
      </c>
      <c r="AM315" s="1">
        <f t="shared" si="34"/>
        <v>0</v>
      </c>
      <c r="AN315" s="1">
        <f t="shared" si="35"/>
        <v>0</v>
      </c>
      <c r="AO315" s="1">
        <f t="shared" si="36"/>
        <v>0</v>
      </c>
      <c r="AP315" s="1">
        <f t="shared" si="37"/>
        <v>0</v>
      </c>
      <c r="AQ315" s="1">
        <f t="shared" si="38"/>
        <v>0.86367144999999867</v>
      </c>
      <c r="AR315" s="1">
        <f t="shared" si="39"/>
        <v>15.188131570559641</v>
      </c>
    </row>
    <row r="316" spans="1:44">
      <c r="A316" s="1">
        <v>315</v>
      </c>
      <c r="B316" s="1" t="s">
        <v>119</v>
      </c>
      <c r="C316" s="1" t="s">
        <v>19</v>
      </c>
      <c r="D316" s="1">
        <v>8.8706955833164098</v>
      </c>
      <c r="E316" s="1" t="s">
        <v>22</v>
      </c>
      <c r="F316" s="1">
        <v>37852204.069999903</v>
      </c>
      <c r="G316" s="1">
        <v>2482</v>
      </c>
      <c r="H316" s="1">
        <v>55460.54</v>
      </c>
      <c r="I316" s="1">
        <v>1</v>
      </c>
      <c r="J316" s="1">
        <v>0</v>
      </c>
      <c r="K316" s="1">
        <v>0</v>
      </c>
      <c r="L316" s="1">
        <v>5278024.5199999902</v>
      </c>
      <c r="M316" s="1">
        <v>630</v>
      </c>
      <c r="N316" s="1">
        <v>5788094.8899999997</v>
      </c>
      <c r="O316" s="1">
        <v>41</v>
      </c>
      <c r="P316" s="1">
        <v>1194189.25</v>
      </c>
      <c r="Q316" s="1">
        <v>2</v>
      </c>
      <c r="R316" s="1">
        <v>47300.638588936898</v>
      </c>
      <c r="S316" s="1">
        <v>8870695.58331641</v>
      </c>
      <c r="T316" s="59">
        <f>IF(E316="East", IF(C316="Central",('Connecting shares (%)'!$F$3/100*F316+'Connecting shares (%)'!$G$3/100*H316+'Connecting shares (%)'!$H$3/100*J316)/1000000,0),0)</f>
        <v>0</v>
      </c>
      <c r="U316" s="59">
        <f>IF(E316="East", IF(C316="Central",D316*'Connecting shares (%)'!$M$16*(F316+H316+J316)/(F316+H316+J316+L316+N316+P316),0),0)</f>
        <v>0</v>
      </c>
      <c r="V316" s="59">
        <f>IF(E316="East", IF(C316="Decentral",('Connecting shares (%)'!$F$7/100*F316+'Connecting shares (%)'!$G$7/100*H316+'Connecting shares (%)'!$H$7/100*J316)/1000000,0),0)</f>
        <v>37.907664609999905</v>
      </c>
      <c r="W316" s="61">
        <f>IF(E316="East", IF(C316="Decentral",D316*'Connecting shares (%)'!$M$16*(F316+H316+J316)/(F316+H316+J316+L316+N316+P316),0),0)</f>
        <v>134.05658276048061</v>
      </c>
      <c r="X316" s="59">
        <f>IF(E316="East", IF(C316="Central",('Connecting shares (%)'!$F$5/100*L316+'Connecting shares (%)'!$G$5/100*N316+'Connecting shares (%)'!$H$5/100*P316)/1000000,0),0)</f>
        <v>0</v>
      </c>
      <c r="Y316" s="61">
        <f>IF(E316="East", IF(C316="Central",D316*'Connecting shares (%)'!$M$16*(L316+N316+P316)/(F316+H316+J316+L316+N316+P316),0),0)</f>
        <v>0</v>
      </c>
      <c r="Z316" s="1">
        <f>IF(E316="East", IF(C316="Decentral",('Connecting shares (%)'!$F$9/100*L316+'Connecting shares (%)'!$G$9/100*N316+'Connecting shares (%)'!$H$9/100*P316)/1000000,0),0)</f>
        <v>12.260308659999989</v>
      </c>
      <c r="AA316" s="61">
        <f>IF(E316="East", IF(C316="Decentral",D316*'Connecting shares (%)'!$M$16*(L316+N316+P316)/(F316+H316+J316+L316+N316+P316),0),0)</f>
        <v>43.357328905847616</v>
      </c>
      <c r="AB316" s="59">
        <f>IF(E316="West", IF(C316="Central",('Connecting shares (%)'!$F$11/100*F316+'Connecting shares (%)'!$G$11/100*H316+'Connecting shares (%)'!$H$11/100*J316)/1000000,0),0)</f>
        <v>0</v>
      </c>
      <c r="AC316" s="62">
        <f>IF(E316="west", IF(C316="Central",D316*'Connecting shares (%)'!$M$16*(F316+H316+J316)/(F316+H316+J316+L316+N316+P316),0),0)</f>
        <v>0</v>
      </c>
      <c r="AD316" s="59">
        <f>IF(E316="West", IF(C316="Decentral",('Connecting shares (%)'!$F$15/100*F316+'Connecting shares (%)'!$G$15/100*H316+'Connecting shares (%)'!$H$15/100*J316)/1000000,0),0)</f>
        <v>0</v>
      </c>
      <c r="AE316" s="61">
        <f>IF(E316="west", IF(C316="Decentral",D316*'Connecting shares (%)'!$M$16*(F316+H316+J316)/(F316+H316+J316+L316+N316+P316),0),0)</f>
        <v>0</v>
      </c>
      <c r="AF316" s="59">
        <f>IF(E316="West", IF(C316="Central",('Connecting shares (%)'!$F$13/100*L316+'Connecting shares (%)'!$G$13/100*N316+'Connecting shares (%)'!$H$13/100*P316)/1000000,0),0)</f>
        <v>0</v>
      </c>
      <c r="AG316" s="61">
        <f>IF(E316="west", IF(C316="Central",D316*'Connecting shares (%)'!$M$16*(L316+N316+P316)/(F316+H316+J316+L316+N316+P316),0),0)</f>
        <v>0</v>
      </c>
      <c r="AH316" s="1">
        <f>IF(E316="West", IF(C316="Decentral",('Connecting shares (%)'!$F$17/100*L316+'Connecting shares (%)'!$G$17/100*N316+'Connecting shares (%)'!$H$17/100*P316)/1000000,0),0)</f>
        <v>0</v>
      </c>
      <c r="AI316" s="61">
        <f>IF(E316="west", IF(C316="Decentral",D316*'Connecting shares (%)'!$M$16*(L316+N316+P316)/(F316+H316+J316+L316+N316+P316),0),0)</f>
        <v>0</v>
      </c>
      <c r="AK316" s="1">
        <f t="shared" si="32"/>
        <v>0</v>
      </c>
      <c r="AL316" s="1">
        <f t="shared" si="33"/>
        <v>0</v>
      </c>
      <c r="AM316" s="1">
        <f t="shared" si="34"/>
        <v>50.167973269999891</v>
      </c>
      <c r="AN316" s="1">
        <f t="shared" si="35"/>
        <v>177.41391166632823</v>
      </c>
      <c r="AO316" s="1">
        <f t="shared" si="36"/>
        <v>0</v>
      </c>
      <c r="AP316" s="1">
        <f t="shared" si="37"/>
        <v>0</v>
      </c>
      <c r="AQ316" s="1">
        <f t="shared" si="38"/>
        <v>0</v>
      </c>
      <c r="AR316" s="1">
        <f t="shared" si="39"/>
        <v>0</v>
      </c>
    </row>
    <row r="317" spans="1:44">
      <c r="A317" s="1">
        <v>316</v>
      </c>
      <c r="B317" s="1" t="s">
        <v>114</v>
      </c>
      <c r="C317" s="1" t="s">
        <v>19</v>
      </c>
      <c r="D317" s="1">
        <v>4.5066715308440504</v>
      </c>
      <c r="E317" s="1" t="s">
        <v>22</v>
      </c>
      <c r="F317" s="1">
        <v>14286816.759999899</v>
      </c>
      <c r="G317" s="1">
        <v>934</v>
      </c>
      <c r="H317" s="1">
        <v>112028.3</v>
      </c>
      <c r="I317" s="1">
        <v>1</v>
      </c>
      <c r="J317" s="1">
        <v>0</v>
      </c>
      <c r="K317" s="1">
        <v>0</v>
      </c>
      <c r="L317" s="1">
        <v>694442.82999999903</v>
      </c>
      <c r="M317" s="1">
        <v>54</v>
      </c>
      <c r="N317" s="1">
        <v>625525.65999999898</v>
      </c>
      <c r="O317" s="1">
        <v>9</v>
      </c>
      <c r="P317" s="1">
        <v>0</v>
      </c>
      <c r="Q317" s="1">
        <v>0</v>
      </c>
      <c r="R317" s="1">
        <v>53220.713104300201</v>
      </c>
      <c r="S317" s="1">
        <v>4506671.5308440505</v>
      </c>
      <c r="T317" s="59">
        <f>IF(E317="East", IF(C317="Central",('Connecting shares (%)'!$F$3/100*F317+'Connecting shares (%)'!$G$3/100*H317+'Connecting shares (%)'!$H$3/100*J317)/1000000,0),0)</f>
        <v>0</v>
      </c>
      <c r="U317" s="59">
        <f>IF(E317="East", IF(C317="Central",D317*'Connecting shares (%)'!$M$16*(F317+H317+J317)/(F317+H317+J317+L317+N317+P317),0),0)</f>
        <v>0</v>
      </c>
      <c r="V317" s="59">
        <f>IF(E317="East", IF(C317="Decentral",('Connecting shares (%)'!$F$7/100*F317+'Connecting shares (%)'!$G$7/100*H317+'Connecting shares (%)'!$H$7/100*J317)/1000000,0),0)</f>
        <v>14.3988450599999</v>
      </c>
      <c r="W317" s="61">
        <f>IF(E317="East", IF(C317="Decentral",D317*'Connecting shares (%)'!$M$16*(F317+H317+J317)/(F317+H317+J317+L317+N317+P317),0),0)</f>
        <v>82.564584028590986</v>
      </c>
      <c r="X317" s="59">
        <f>IF(E317="East", IF(C317="Central",('Connecting shares (%)'!$F$5/100*L317+'Connecting shares (%)'!$G$5/100*N317+'Connecting shares (%)'!$H$5/100*P317)/1000000,0),0)</f>
        <v>0</v>
      </c>
      <c r="Y317" s="61">
        <f>IF(E317="East", IF(C317="Central",D317*'Connecting shares (%)'!$M$16*(L317+N317+P317)/(F317+H317+J317+L317+N317+P317),0),0)</f>
        <v>0</v>
      </c>
      <c r="Z317" s="1">
        <f>IF(E317="East", IF(C317="Decentral",('Connecting shares (%)'!$F$9/100*L317+'Connecting shares (%)'!$G$9/100*N317+'Connecting shares (%)'!$H$9/100*P317)/1000000,0),0)</f>
        <v>1.3199684899999979</v>
      </c>
      <c r="AA317" s="61">
        <f>IF(E317="East", IF(C317="Decentral",D317*'Connecting shares (%)'!$M$16*(L317+N317+P317)/(F317+H317+J317+L317+N317+P317),0),0)</f>
        <v>7.5688465882900431</v>
      </c>
      <c r="AB317" s="59">
        <f>IF(E317="West", IF(C317="Central",('Connecting shares (%)'!$F$11/100*F317+'Connecting shares (%)'!$G$11/100*H317+'Connecting shares (%)'!$H$11/100*J317)/1000000,0),0)</f>
        <v>0</v>
      </c>
      <c r="AC317" s="62">
        <f>IF(E317="west", IF(C317="Central",D317*'Connecting shares (%)'!$M$16*(F317+H317+J317)/(F317+H317+J317+L317+N317+P317),0),0)</f>
        <v>0</v>
      </c>
      <c r="AD317" s="59">
        <f>IF(E317="West", IF(C317="Decentral",('Connecting shares (%)'!$F$15/100*F317+'Connecting shares (%)'!$G$15/100*H317+'Connecting shares (%)'!$H$15/100*J317)/1000000,0),0)</f>
        <v>0</v>
      </c>
      <c r="AE317" s="61">
        <f>IF(E317="west", IF(C317="Decentral",D317*'Connecting shares (%)'!$M$16*(F317+H317+J317)/(F317+H317+J317+L317+N317+P317),0),0)</f>
        <v>0</v>
      </c>
      <c r="AF317" s="59">
        <f>IF(E317="West", IF(C317="Central",('Connecting shares (%)'!$F$13/100*L317+'Connecting shares (%)'!$G$13/100*N317+'Connecting shares (%)'!$H$13/100*P317)/1000000,0),0)</f>
        <v>0</v>
      </c>
      <c r="AG317" s="61">
        <f>IF(E317="west", IF(C317="Central",D317*'Connecting shares (%)'!$M$16*(L317+N317+P317)/(F317+H317+J317+L317+N317+P317),0),0)</f>
        <v>0</v>
      </c>
      <c r="AH317" s="1">
        <f>IF(E317="West", IF(C317="Decentral",('Connecting shares (%)'!$F$17/100*L317+'Connecting shares (%)'!$G$17/100*N317+'Connecting shares (%)'!$H$17/100*P317)/1000000,0),0)</f>
        <v>0</v>
      </c>
      <c r="AI317" s="61">
        <f>IF(E317="west", IF(C317="Decentral",D317*'Connecting shares (%)'!$M$16*(L317+N317+P317)/(F317+H317+J317+L317+N317+P317),0),0)</f>
        <v>0</v>
      </c>
      <c r="AK317" s="1">
        <f t="shared" si="32"/>
        <v>0</v>
      </c>
      <c r="AL317" s="1">
        <f t="shared" si="33"/>
        <v>0</v>
      </c>
      <c r="AM317" s="1">
        <f t="shared" si="34"/>
        <v>15.718813549999897</v>
      </c>
      <c r="AN317" s="1">
        <f t="shared" si="35"/>
        <v>90.133430616881029</v>
      </c>
      <c r="AO317" s="1">
        <f t="shared" si="36"/>
        <v>0</v>
      </c>
      <c r="AP317" s="1">
        <f t="shared" si="37"/>
        <v>0</v>
      </c>
      <c r="AQ317" s="1">
        <f t="shared" si="38"/>
        <v>0</v>
      </c>
      <c r="AR317" s="1">
        <f t="shared" si="39"/>
        <v>0</v>
      </c>
    </row>
    <row r="318" spans="1:44">
      <c r="A318" s="1">
        <v>317</v>
      </c>
      <c r="B318" s="1" t="s">
        <v>641</v>
      </c>
      <c r="C318" s="1" t="s">
        <v>20</v>
      </c>
      <c r="D318" s="1">
        <v>17.516583343299398</v>
      </c>
      <c r="E318" s="1" t="s">
        <v>22</v>
      </c>
      <c r="F318" s="1">
        <v>127028917.56</v>
      </c>
      <c r="G318" s="1">
        <v>7975</v>
      </c>
      <c r="H318" s="1">
        <v>53718.65</v>
      </c>
      <c r="I318" s="1">
        <v>1</v>
      </c>
      <c r="J318" s="1">
        <v>0</v>
      </c>
      <c r="K318" s="1">
        <v>0</v>
      </c>
      <c r="L318" s="1">
        <v>8888478.5900001097</v>
      </c>
      <c r="M318" s="1">
        <v>1030</v>
      </c>
      <c r="N318" s="1">
        <v>330374.97999999899</v>
      </c>
      <c r="O318" s="1">
        <v>5</v>
      </c>
      <c r="P318" s="1">
        <v>614855.06999999902</v>
      </c>
      <c r="Q318" s="1">
        <v>2</v>
      </c>
      <c r="R318" s="1">
        <v>62607.475254730103</v>
      </c>
      <c r="S318" s="1">
        <v>17516583.3432994</v>
      </c>
      <c r="T318" s="59">
        <f>IF(E318="East", IF(C318="Central",('Connecting shares (%)'!$F$3/100*F318+'Connecting shares (%)'!$G$3/100*H318+'Connecting shares (%)'!$H$3/100*J318)/1000000,0),0)</f>
        <v>127.08263621</v>
      </c>
      <c r="U318" s="59">
        <f>IF(E318="East", IF(C318="Central",D318*'Connecting shares (%)'!$M$16*(F318+H318+J318)/(F318+H318+J318+L318+N318+P318),0),0)</f>
        <v>325.16988254359774</v>
      </c>
      <c r="V318" s="59">
        <f>IF(E318="East", IF(C318="Decentral",('Connecting shares (%)'!$F$7/100*F318+'Connecting shares (%)'!$G$7/100*H318+'Connecting shares (%)'!$H$7/100*J318)/1000000,0),0)</f>
        <v>0</v>
      </c>
      <c r="W318" s="61">
        <f>IF(E318="East", IF(C318="Decentral",D318*'Connecting shares (%)'!$M$16*(F318+H318+J318)/(F318+H318+J318+L318+N318+P318),0),0)</f>
        <v>0</v>
      </c>
      <c r="X318" s="59">
        <f>IF(E318="East", IF(C318="Central",('Connecting shares (%)'!$F$5/100*L318+'Connecting shares (%)'!$G$5/100*N318+'Connecting shares (%)'!$H$5/100*P318)/1000000,0),0)</f>
        <v>9.8337086400001059</v>
      </c>
      <c r="Y318" s="61">
        <f>IF(E318="East", IF(C318="Central",D318*'Connecting shares (%)'!$M$16*(L318+N318+P318)/(F318+H318+J318+L318+N318+P318),0),0)</f>
        <v>25.161784322390215</v>
      </c>
      <c r="Z318" s="1">
        <f>IF(E318="East", IF(C318="Decentral",('Connecting shares (%)'!$F$9/100*L318+'Connecting shares (%)'!$G$9/100*N318+'Connecting shares (%)'!$H$9/100*P318)/1000000,0),0)</f>
        <v>0</v>
      </c>
      <c r="AA318" s="61">
        <f>IF(E318="East", IF(C318="Decentral",D318*'Connecting shares (%)'!$M$16*(L318+N318+P318)/(F318+H318+J318+L318+N318+P318),0),0)</f>
        <v>0</v>
      </c>
      <c r="AB318" s="59">
        <f>IF(E318="West", IF(C318="Central",('Connecting shares (%)'!$F$11/100*F318+'Connecting shares (%)'!$G$11/100*H318+'Connecting shares (%)'!$H$11/100*J318)/1000000,0),0)</f>
        <v>0</v>
      </c>
      <c r="AC318" s="62">
        <f>IF(E318="west", IF(C318="Central",D318*'Connecting shares (%)'!$M$16*(F318+H318+J318)/(F318+H318+J318+L318+N318+P318),0),0)</f>
        <v>0</v>
      </c>
      <c r="AD318" s="59">
        <f>IF(E318="West", IF(C318="Decentral",('Connecting shares (%)'!$F$15/100*F318+'Connecting shares (%)'!$G$15/100*H318+'Connecting shares (%)'!$H$15/100*J318)/1000000,0),0)</f>
        <v>0</v>
      </c>
      <c r="AE318" s="61">
        <f>IF(E318="west", IF(C318="Decentral",D318*'Connecting shares (%)'!$M$16*(F318+H318+J318)/(F318+H318+J318+L318+N318+P318),0),0)</f>
        <v>0</v>
      </c>
      <c r="AF318" s="59">
        <f>IF(E318="West", IF(C318="Central",('Connecting shares (%)'!$F$13/100*L318+'Connecting shares (%)'!$G$13/100*N318+'Connecting shares (%)'!$H$13/100*P318)/1000000,0),0)</f>
        <v>0</v>
      </c>
      <c r="AG318" s="61">
        <f>IF(E318="west", IF(C318="Central",D318*'Connecting shares (%)'!$M$16*(L318+N318+P318)/(F318+H318+J318+L318+N318+P318),0),0)</f>
        <v>0</v>
      </c>
      <c r="AH318" s="1">
        <f>IF(E318="West", IF(C318="Decentral",('Connecting shares (%)'!$F$17/100*L318+'Connecting shares (%)'!$G$17/100*N318+'Connecting shares (%)'!$H$17/100*P318)/1000000,0),0)</f>
        <v>0</v>
      </c>
      <c r="AI318" s="61">
        <f>IF(E318="west", IF(C318="Decentral",D318*'Connecting shares (%)'!$M$16*(L318+N318+P318)/(F318+H318+J318+L318+N318+P318),0),0)</f>
        <v>0</v>
      </c>
      <c r="AK318" s="1">
        <f t="shared" si="32"/>
        <v>136.91634485000012</v>
      </c>
      <c r="AL318" s="1">
        <f t="shared" si="33"/>
        <v>350.33166686598793</v>
      </c>
      <c r="AM318" s="1">
        <f t="shared" si="34"/>
        <v>0</v>
      </c>
      <c r="AN318" s="1">
        <f t="shared" si="35"/>
        <v>0</v>
      </c>
      <c r="AO318" s="1">
        <f t="shared" si="36"/>
        <v>0</v>
      </c>
      <c r="AP318" s="1">
        <f t="shared" si="37"/>
        <v>0</v>
      </c>
      <c r="AQ318" s="1">
        <f t="shared" si="38"/>
        <v>0</v>
      </c>
      <c r="AR318" s="1">
        <f t="shared" si="39"/>
        <v>0</v>
      </c>
    </row>
    <row r="319" spans="1:44">
      <c r="A319" s="1">
        <v>318</v>
      </c>
      <c r="B319" s="1" t="s">
        <v>645</v>
      </c>
      <c r="C319" s="1" t="s">
        <v>19</v>
      </c>
      <c r="D319" s="1">
        <v>10.4522234584672</v>
      </c>
      <c r="E319" s="1" t="s">
        <v>22</v>
      </c>
      <c r="F319" s="1">
        <v>62066193.810000099</v>
      </c>
      <c r="G319" s="1">
        <v>3772</v>
      </c>
      <c r="H319" s="1">
        <v>903672.429999999</v>
      </c>
      <c r="I319" s="1">
        <v>14</v>
      </c>
      <c r="J319" s="1">
        <v>0</v>
      </c>
      <c r="K319" s="1">
        <v>0</v>
      </c>
      <c r="L319" s="1">
        <v>12617654.720000001</v>
      </c>
      <c r="M319" s="1">
        <v>886</v>
      </c>
      <c r="N319" s="1">
        <v>29855026.4599999</v>
      </c>
      <c r="O319" s="1">
        <v>252</v>
      </c>
      <c r="P319" s="1">
        <v>7892877.27999999</v>
      </c>
      <c r="Q319" s="1">
        <v>20</v>
      </c>
      <c r="R319" s="1">
        <v>65404.581901538899</v>
      </c>
      <c r="S319" s="1">
        <v>10452223.4584672</v>
      </c>
      <c r="T319" s="59">
        <f>IF(E319="East", IF(C319="Central",('Connecting shares (%)'!$F$3/100*F319+'Connecting shares (%)'!$G$3/100*H319+'Connecting shares (%)'!$H$3/100*J319)/1000000,0),0)</f>
        <v>0</v>
      </c>
      <c r="U319" s="59">
        <f>IF(E319="East", IF(C319="Central",D319*'Connecting shares (%)'!$M$16*(F319+H319+J319)/(F319+H319+J319+L319+N319+P319),0),0)</f>
        <v>0</v>
      </c>
      <c r="V319" s="59">
        <f>IF(E319="East", IF(C319="Decentral",('Connecting shares (%)'!$F$7/100*F319+'Connecting shares (%)'!$G$7/100*H319+'Connecting shares (%)'!$H$7/100*J319)/1000000,0),0)</f>
        <v>62.969866240000101</v>
      </c>
      <c r="W319" s="61">
        <f>IF(E319="East", IF(C319="Decentral",D319*'Connecting shares (%)'!$M$16*(F319+H319+J319)/(F319+H319+J319+L319+N319+P319),0),0)</f>
        <v>116.14640609191115</v>
      </c>
      <c r="X319" s="59">
        <f>IF(E319="East", IF(C319="Central",('Connecting shares (%)'!$F$5/100*L319+'Connecting shares (%)'!$G$5/100*N319+'Connecting shares (%)'!$H$5/100*P319)/1000000,0),0)</f>
        <v>0</v>
      </c>
      <c r="Y319" s="61">
        <f>IF(E319="East", IF(C319="Central",D319*'Connecting shares (%)'!$M$16*(L319+N319+P319)/(F319+H319+J319+L319+N319+P319),0),0)</f>
        <v>0</v>
      </c>
      <c r="Z319" s="1">
        <f>IF(E319="East", IF(C319="Decentral",('Connecting shares (%)'!$F$9/100*L319+'Connecting shares (%)'!$G$9/100*N319+'Connecting shares (%)'!$H$9/100*P319)/1000000,0),0)</f>
        <v>50.365558459999889</v>
      </c>
      <c r="AA319" s="61">
        <f>IF(E319="East", IF(C319="Decentral",D319*'Connecting shares (%)'!$M$16*(L319+N319+P319)/(F319+H319+J319+L319+N319+P319),0),0)</f>
        <v>92.898063077432852</v>
      </c>
      <c r="AB319" s="59">
        <f>IF(E319="West", IF(C319="Central",('Connecting shares (%)'!$F$11/100*F319+'Connecting shares (%)'!$G$11/100*H319+'Connecting shares (%)'!$H$11/100*J319)/1000000,0),0)</f>
        <v>0</v>
      </c>
      <c r="AC319" s="62">
        <f>IF(E319="west", IF(C319="Central",D319*'Connecting shares (%)'!$M$16*(F319+H319+J319)/(F319+H319+J319+L319+N319+P319),0),0)</f>
        <v>0</v>
      </c>
      <c r="AD319" s="59">
        <f>IF(E319="West", IF(C319="Decentral",('Connecting shares (%)'!$F$15/100*F319+'Connecting shares (%)'!$G$15/100*H319+'Connecting shares (%)'!$H$15/100*J319)/1000000,0),0)</f>
        <v>0</v>
      </c>
      <c r="AE319" s="61">
        <f>IF(E319="west", IF(C319="Decentral",D319*'Connecting shares (%)'!$M$16*(F319+H319+J319)/(F319+H319+J319+L319+N319+P319),0),0)</f>
        <v>0</v>
      </c>
      <c r="AF319" s="59">
        <f>IF(E319="West", IF(C319="Central",('Connecting shares (%)'!$F$13/100*L319+'Connecting shares (%)'!$G$13/100*N319+'Connecting shares (%)'!$H$13/100*P319)/1000000,0),0)</f>
        <v>0</v>
      </c>
      <c r="AG319" s="61">
        <f>IF(E319="west", IF(C319="Central",D319*'Connecting shares (%)'!$M$16*(L319+N319+P319)/(F319+H319+J319+L319+N319+P319),0),0)</f>
        <v>0</v>
      </c>
      <c r="AH319" s="1">
        <f>IF(E319="West", IF(C319="Decentral",('Connecting shares (%)'!$F$17/100*L319+'Connecting shares (%)'!$G$17/100*N319+'Connecting shares (%)'!$H$17/100*P319)/1000000,0),0)</f>
        <v>0</v>
      </c>
      <c r="AI319" s="61">
        <f>IF(E319="west", IF(C319="Decentral",D319*'Connecting shares (%)'!$M$16*(L319+N319+P319)/(F319+H319+J319+L319+N319+P319),0),0)</f>
        <v>0</v>
      </c>
      <c r="AK319" s="1">
        <f t="shared" si="32"/>
        <v>0</v>
      </c>
      <c r="AL319" s="1">
        <f t="shared" si="33"/>
        <v>0</v>
      </c>
      <c r="AM319" s="1">
        <f t="shared" si="34"/>
        <v>113.33542469999999</v>
      </c>
      <c r="AN319" s="1">
        <f t="shared" si="35"/>
        <v>209.04446916934398</v>
      </c>
      <c r="AO319" s="1">
        <f t="shared" si="36"/>
        <v>0</v>
      </c>
      <c r="AP319" s="1">
        <f t="shared" si="37"/>
        <v>0</v>
      </c>
      <c r="AQ319" s="1">
        <f t="shared" si="38"/>
        <v>0</v>
      </c>
      <c r="AR319" s="1">
        <f t="shared" si="39"/>
        <v>0</v>
      </c>
    </row>
    <row r="320" spans="1:44">
      <c r="A320" s="1">
        <v>319</v>
      </c>
      <c r="B320" s="1" t="s">
        <v>42</v>
      </c>
      <c r="C320" s="1" t="s">
        <v>19</v>
      </c>
      <c r="D320" s="1">
        <v>5.6194180789064703</v>
      </c>
      <c r="E320" s="1" t="s">
        <v>21</v>
      </c>
      <c r="F320" s="1">
        <v>6105987.5099999905</v>
      </c>
      <c r="G320" s="1">
        <v>479</v>
      </c>
      <c r="H320" s="1">
        <v>190396.1</v>
      </c>
      <c r="I320" s="1">
        <v>3</v>
      </c>
      <c r="J320" s="1">
        <v>0</v>
      </c>
      <c r="K320" s="1">
        <v>0</v>
      </c>
      <c r="L320" s="1">
        <v>1179274.3999999899</v>
      </c>
      <c r="M320" s="1">
        <v>174</v>
      </c>
      <c r="N320" s="1">
        <v>0</v>
      </c>
      <c r="O320" s="1">
        <v>0</v>
      </c>
      <c r="P320" s="1">
        <v>0</v>
      </c>
      <c r="Q320" s="1">
        <v>0</v>
      </c>
      <c r="R320" s="1">
        <v>27507.785513052</v>
      </c>
      <c r="S320" s="1">
        <v>5619418.07890647</v>
      </c>
      <c r="T320" s="59">
        <f>IF(E320="East", IF(C320="Central",('Connecting shares (%)'!$F$3/100*F320+'Connecting shares (%)'!$G$3/100*H320+'Connecting shares (%)'!$H$3/100*J320)/1000000,0),0)</f>
        <v>0</v>
      </c>
      <c r="U320" s="59">
        <f>IF(E320="East", IF(C320="Central",D320*'Connecting shares (%)'!$M$16*(F320+H320+J320)/(F320+H320+J320+L320+N320+P320),0),0)</f>
        <v>0</v>
      </c>
      <c r="V320" s="59">
        <f>IF(E320="East", IF(C320="Decentral",('Connecting shares (%)'!$F$7/100*F320+'Connecting shares (%)'!$G$7/100*H320+'Connecting shares (%)'!$H$7/100*J320)/1000000,0),0)</f>
        <v>0</v>
      </c>
      <c r="W320" s="61">
        <f>IF(E320="East", IF(C320="Decentral",D320*'Connecting shares (%)'!$M$16*(F320+H320+J320)/(F320+H320+J320+L320+N320+P320),0),0)</f>
        <v>0</v>
      </c>
      <c r="X320" s="59">
        <f>IF(E320="East", IF(C320="Central",('Connecting shares (%)'!$F$5/100*L320+'Connecting shares (%)'!$G$5/100*N320+'Connecting shares (%)'!$H$5/100*P320)/1000000,0),0)</f>
        <v>0</v>
      </c>
      <c r="Y320" s="61">
        <f>IF(E320="East", IF(C320="Central",D320*'Connecting shares (%)'!$M$16*(L320+N320+P320)/(F320+H320+J320+L320+N320+P320),0),0)</f>
        <v>0</v>
      </c>
      <c r="Z320" s="1">
        <f>IF(E320="East", IF(C320="Decentral",('Connecting shares (%)'!$F$9/100*L320+'Connecting shares (%)'!$G$9/100*N320+'Connecting shares (%)'!$H$9/100*P320)/1000000,0),0)</f>
        <v>0</v>
      </c>
      <c r="AA320" s="61">
        <f>IF(E320="East", IF(C320="Decentral",D320*'Connecting shares (%)'!$M$16*(L320+N320+P320)/(F320+H320+J320+L320+N320+P320),0),0)</f>
        <v>0</v>
      </c>
      <c r="AB320" s="59">
        <f>IF(E320="West", IF(C320="Central",('Connecting shares (%)'!$F$11/100*F320+'Connecting shares (%)'!$G$11/100*H320+'Connecting shares (%)'!$H$11/100*J320)/1000000,0),0)</f>
        <v>0</v>
      </c>
      <c r="AC320" s="62">
        <f>IF(E320="west", IF(C320="Central",D320*'Connecting shares (%)'!$M$16*(F320+H320+J320)/(F320+H320+J320+L320+N320+P320),0),0)</f>
        <v>0</v>
      </c>
      <c r="AD320" s="59">
        <f>IF(E320="West", IF(C320="Decentral",('Connecting shares (%)'!$F$15/100*F320+'Connecting shares (%)'!$G$15/100*H320+'Connecting shares (%)'!$H$15/100*J320)/1000000,0),0)</f>
        <v>6.2963836099999897</v>
      </c>
      <c r="AE320" s="61">
        <f>IF(E320="west", IF(C320="Decentral",D320*'Connecting shares (%)'!$M$16*(F320+H320+J320)/(F320+H320+J320+L320+N320+P320),0),0)</f>
        <v>94.659257666508552</v>
      </c>
      <c r="AF320" s="59">
        <f>IF(E320="West", IF(C320="Central",('Connecting shares (%)'!$F$13/100*L320+'Connecting shares (%)'!$G$13/100*N320+'Connecting shares (%)'!$H$13/100*P320)/1000000,0),0)</f>
        <v>0</v>
      </c>
      <c r="AG320" s="61">
        <f>IF(E320="west", IF(C320="Central",D320*'Connecting shares (%)'!$M$16*(L320+N320+P320)/(F320+H320+J320+L320+N320+P320),0),0)</f>
        <v>0</v>
      </c>
      <c r="AH320" s="1">
        <f>IF(E320="West", IF(C320="Decentral",('Connecting shares (%)'!$F$17/100*L320+'Connecting shares (%)'!$G$17/100*N320+'Connecting shares (%)'!$H$17/100*P320)/1000000,0),0)</f>
        <v>1.17927439999999</v>
      </c>
      <c r="AI320" s="61">
        <f>IF(E320="west", IF(C320="Decentral",D320*'Connecting shares (%)'!$M$16*(L320+N320+P320)/(F320+H320+J320+L320+N320+P320),0),0)</f>
        <v>17.729103911620861</v>
      </c>
      <c r="AK320" s="1">
        <f t="shared" si="32"/>
        <v>0</v>
      </c>
      <c r="AL320" s="1">
        <f t="shared" si="33"/>
        <v>0</v>
      </c>
      <c r="AM320" s="1">
        <f t="shared" si="34"/>
        <v>0</v>
      </c>
      <c r="AN320" s="1">
        <f t="shared" si="35"/>
        <v>0</v>
      </c>
      <c r="AO320" s="1">
        <f t="shared" si="36"/>
        <v>0</v>
      </c>
      <c r="AP320" s="1">
        <f t="shared" si="37"/>
        <v>0</v>
      </c>
      <c r="AQ320" s="1">
        <f t="shared" si="38"/>
        <v>7.4756580099999796</v>
      </c>
      <c r="AR320" s="1">
        <f t="shared" si="39"/>
        <v>112.38836157812941</v>
      </c>
    </row>
    <row r="321" spans="1:44">
      <c r="A321" s="1">
        <v>320</v>
      </c>
      <c r="B321" s="1" t="s">
        <v>706</v>
      </c>
      <c r="C321" s="1" t="s">
        <v>19</v>
      </c>
      <c r="D321" s="1">
        <v>4.6317469889495699</v>
      </c>
      <c r="E321" s="1" t="s">
        <v>22</v>
      </c>
      <c r="F321" s="1">
        <v>43387796.4799999</v>
      </c>
      <c r="G321" s="1">
        <v>2484</v>
      </c>
      <c r="H321" s="1">
        <v>401107.15</v>
      </c>
      <c r="I321" s="1">
        <v>6</v>
      </c>
      <c r="J321" s="1">
        <v>0</v>
      </c>
      <c r="K321" s="1">
        <v>0</v>
      </c>
      <c r="L321" s="1">
        <v>8584370.1000000909</v>
      </c>
      <c r="M321" s="1">
        <v>1030</v>
      </c>
      <c r="N321" s="1">
        <v>7872129.5800000001</v>
      </c>
      <c r="O321" s="1">
        <v>55</v>
      </c>
      <c r="P321" s="1">
        <v>2643962.3699999899</v>
      </c>
      <c r="Q321" s="1">
        <v>6</v>
      </c>
      <c r="R321" s="1">
        <v>27563.893309575</v>
      </c>
      <c r="S321" s="1">
        <v>4631746.9889495596</v>
      </c>
      <c r="T321" s="59">
        <f>IF(E321="East", IF(C321="Central",('Connecting shares (%)'!$F$3/100*F321+'Connecting shares (%)'!$G$3/100*H321+'Connecting shares (%)'!$H$3/100*J321)/1000000,0),0)</f>
        <v>0</v>
      </c>
      <c r="U321" s="59">
        <f>IF(E321="East", IF(C321="Central",D321*'Connecting shares (%)'!$M$16*(F321+H321+J321)/(F321+H321+J321+L321+N321+P321),0),0)</f>
        <v>0</v>
      </c>
      <c r="V321" s="59">
        <f>IF(E321="East", IF(C321="Decentral",('Connecting shares (%)'!$F$7/100*F321+'Connecting shares (%)'!$G$7/100*H321+'Connecting shares (%)'!$H$7/100*J321)/1000000,0),0)</f>
        <v>43.788903629999901</v>
      </c>
      <c r="W321" s="61">
        <f>IF(E321="East", IF(C321="Decentral",D321*'Connecting shares (%)'!$M$16*(F321+H321+J321)/(F321+H321+J321+L321+N321+P321),0),0)</f>
        <v>64.500292011103966</v>
      </c>
      <c r="X321" s="59">
        <f>IF(E321="East", IF(C321="Central",('Connecting shares (%)'!$F$5/100*L321+'Connecting shares (%)'!$G$5/100*N321+'Connecting shares (%)'!$H$5/100*P321)/1000000,0),0)</f>
        <v>0</v>
      </c>
      <c r="Y321" s="61">
        <f>IF(E321="East", IF(C321="Central",D321*'Connecting shares (%)'!$M$16*(L321+N321+P321)/(F321+H321+J321+L321+N321+P321),0),0)</f>
        <v>0</v>
      </c>
      <c r="Z321" s="1">
        <f>IF(E321="East", IF(C321="Decentral",('Connecting shares (%)'!$F$9/100*L321+'Connecting shares (%)'!$G$9/100*N321+'Connecting shares (%)'!$H$9/100*P321)/1000000,0),0)</f>
        <v>19.100462050000079</v>
      </c>
      <c r="AA321" s="61">
        <f>IF(E321="East", IF(C321="Decentral",D321*'Connecting shares (%)'!$M$16*(L321+N321+P321)/(F321+H321+J321+L321+N321+P321),0),0)</f>
        <v>28.134647767887433</v>
      </c>
      <c r="AB321" s="59">
        <f>IF(E321="West", IF(C321="Central",('Connecting shares (%)'!$F$11/100*F321+'Connecting shares (%)'!$G$11/100*H321+'Connecting shares (%)'!$H$11/100*J321)/1000000,0),0)</f>
        <v>0</v>
      </c>
      <c r="AC321" s="62">
        <f>IF(E321="west", IF(C321="Central",D321*'Connecting shares (%)'!$M$16*(F321+H321+J321)/(F321+H321+J321+L321+N321+P321),0),0)</f>
        <v>0</v>
      </c>
      <c r="AD321" s="59">
        <f>IF(E321="West", IF(C321="Decentral",('Connecting shares (%)'!$F$15/100*F321+'Connecting shares (%)'!$G$15/100*H321+'Connecting shares (%)'!$H$15/100*J321)/1000000,0),0)</f>
        <v>0</v>
      </c>
      <c r="AE321" s="61">
        <f>IF(E321="west", IF(C321="Decentral",D321*'Connecting shares (%)'!$M$16*(F321+H321+J321)/(F321+H321+J321+L321+N321+P321),0),0)</f>
        <v>0</v>
      </c>
      <c r="AF321" s="59">
        <f>IF(E321="West", IF(C321="Central",('Connecting shares (%)'!$F$13/100*L321+'Connecting shares (%)'!$G$13/100*N321+'Connecting shares (%)'!$H$13/100*P321)/1000000,0),0)</f>
        <v>0</v>
      </c>
      <c r="AG321" s="61">
        <f>IF(E321="west", IF(C321="Central",D321*'Connecting shares (%)'!$M$16*(L321+N321+P321)/(F321+H321+J321+L321+N321+P321),0),0)</f>
        <v>0</v>
      </c>
      <c r="AH321" s="1">
        <f>IF(E321="West", IF(C321="Decentral",('Connecting shares (%)'!$F$17/100*L321+'Connecting shares (%)'!$G$17/100*N321+'Connecting shares (%)'!$H$17/100*P321)/1000000,0),0)</f>
        <v>0</v>
      </c>
      <c r="AI321" s="61">
        <f>IF(E321="west", IF(C321="Decentral",D321*'Connecting shares (%)'!$M$16*(L321+N321+P321)/(F321+H321+J321+L321+N321+P321),0),0)</f>
        <v>0</v>
      </c>
      <c r="AK321" s="1">
        <f t="shared" si="32"/>
        <v>0</v>
      </c>
      <c r="AL321" s="1">
        <f t="shared" si="33"/>
        <v>0</v>
      </c>
      <c r="AM321" s="1">
        <f t="shared" si="34"/>
        <v>62.889365679999983</v>
      </c>
      <c r="AN321" s="1">
        <f t="shared" si="35"/>
        <v>92.634939778991395</v>
      </c>
      <c r="AO321" s="1">
        <f t="shared" si="36"/>
        <v>0</v>
      </c>
      <c r="AP321" s="1">
        <f t="shared" si="37"/>
        <v>0</v>
      </c>
      <c r="AQ321" s="1">
        <f t="shared" si="38"/>
        <v>0</v>
      </c>
      <c r="AR321" s="1">
        <f t="shared" si="39"/>
        <v>0</v>
      </c>
    </row>
    <row r="322" spans="1:44">
      <c r="A322" s="1">
        <v>321</v>
      </c>
      <c r="B322" s="1" t="s">
        <v>65</v>
      </c>
      <c r="C322" s="1" t="s">
        <v>19</v>
      </c>
      <c r="D322" s="1">
        <v>5.2479366387866602</v>
      </c>
      <c r="E322" s="1" t="s">
        <v>21</v>
      </c>
      <c r="F322" s="1">
        <v>11391594.939999901</v>
      </c>
      <c r="G322" s="1">
        <v>905</v>
      </c>
      <c r="H322" s="1">
        <v>0</v>
      </c>
      <c r="I322" s="1">
        <v>0</v>
      </c>
      <c r="J322" s="1">
        <v>0</v>
      </c>
      <c r="K322" s="1">
        <v>0</v>
      </c>
      <c r="L322" s="1">
        <v>298076.26</v>
      </c>
      <c r="M322" s="1">
        <v>54</v>
      </c>
      <c r="N322" s="1">
        <v>280784.989999999</v>
      </c>
      <c r="O322" s="1">
        <v>2</v>
      </c>
      <c r="P322" s="1">
        <v>0</v>
      </c>
      <c r="Q322" s="1">
        <v>0</v>
      </c>
      <c r="R322" s="1">
        <v>37826.834614630403</v>
      </c>
      <c r="S322" s="1">
        <v>5247936.6387866596</v>
      </c>
      <c r="T322" s="59">
        <f>IF(E322="East", IF(C322="Central",('Connecting shares (%)'!$F$3/100*F322+'Connecting shares (%)'!$G$3/100*H322+'Connecting shares (%)'!$H$3/100*J322)/1000000,0),0)</f>
        <v>0</v>
      </c>
      <c r="U322" s="59">
        <f>IF(E322="East", IF(C322="Central",D322*'Connecting shares (%)'!$M$16*(F322+H322+J322)/(F322+H322+J322+L322+N322+P322),0),0)</f>
        <v>0</v>
      </c>
      <c r="V322" s="59">
        <f>IF(E322="East", IF(C322="Decentral",('Connecting shares (%)'!$F$7/100*F322+'Connecting shares (%)'!$G$7/100*H322+'Connecting shares (%)'!$H$7/100*J322)/1000000,0),0)</f>
        <v>0</v>
      </c>
      <c r="W322" s="61">
        <f>IF(E322="East", IF(C322="Decentral",D322*'Connecting shares (%)'!$M$16*(F322+H322+J322)/(F322+H322+J322+L322+N322+P322),0),0)</f>
        <v>0</v>
      </c>
      <c r="X322" s="59">
        <f>IF(E322="East", IF(C322="Central",('Connecting shares (%)'!$F$5/100*L322+'Connecting shares (%)'!$G$5/100*N322+'Connecting shares (%)'!$H$5/100*P322)/1000000,0),0)</f>
        <v>0</v>
      </c>
      <c r="Y322" s="61">
        <f>IF(E322="East", IF(C322="Central",D322*'Connecting shares (%)'!$M$16*(L322+N322+P322)/(F322+H322+J322+L322+N322+P322),0),0)</f>
        <v>0</v>
      </c>
      <c r="Z322" s="1">
        <f>IF(E322="East", IF(C322="Decentral",('Connecting shares (%)'!$F$9/100*L322+'Connecting shares (%)'!$G$9/100*N322+'Connecting shares (%)'!$H$9/100*P322)/1000000,0),0)</f>
        <v>0</v>
      </c>
      <c r="AA322" s="61">
        <f>IF(E322="East", IF(C322="Decentral",D322*'Connecting shares (%)'!$M$16*(L322+N322+P322)/(F322+H322+J322+L322+N322+P322),0),0)</f>
        <v>0</v>
      </c>
      <c r="AB322" s="59">
        <f>IF(E322="West", IF(C322="Central",('Connecting shares (%)'!$F$11/100*F322+'Connecting shares (%)'!$G$11/100*H322+'Connecting shares (%)'!$H$11/100*J322)/1000000,0),0)</f>
        <v>0</v>
      </c>
      <c r="AC322" s="62">
        <f>IF(E322="west", IF(C322="Central",D322*'Connecting shares (%)'!$M$16*(F322+H322+J322)/(F322+H322+J322+L322+N322+P322),0),0)</f>
        <v>0</v>
      </c>
      <c r="AD322" s="59">
        <f>IF(E322="West", IF(C322="Decentral",('Connecting shares (%)'!$F$15/100*F322+'Connecting shares (%)'!$G$15/100*H322+'Connecting shares (%)'!$H$15/100*J322)/1000000,0),0)</f>
        <v>11.391594939999901</v>
      </c>
      <c r="AE322" s="61">
        <f>IF(E322="west", IF(C322="Decentral",D322*'Connecting shares (%)'!$M$16*(F322+H322+J322)/(F322+H322+J322+L322+N322+P322),0),0)</f>
        <v>99.883191602646363</v>
      </c>
      <c r="AF322" s="59">
        <f>IF(E322="West", IF(C322="Central",('Connecting shares (%)'!$F$13/100*L322+'Connecting shares (%)'!$G$13/100*N322+'Connecting shares (%)'!$H$13/100*P322)/1000000,0),0)</f>
        <v>0</v>
      </c>
      <c r="AG322" s="61">
        <f>IF(E322="west", IF(C322="Central",D322*'Connecting shares (%)'!$M$16*(L322+N322+P322)/(F322+H322+J322+L322+N322+P322),0),0)</f>
        <v>0</v>
      </c>
      <c r="AH322" s="1">
        <f>IF(E322="West", IF(C322="Decentral",('Connecting shares (%)'!$F$17/100*L322+'Connecting shares (%)'!$G$17/100*N322+'Connecting shares (%)'!$H$17/100*P322)/1000000,0),0)</f>
        <v>0.57886124999999911</v>
      </c>
      <c r="AI322" s="61">
        <f>IF(E322="west", IF(C322="Decentral",D322*'Connecting shares (%)'!$M$16*(L322+N322+P322)/(F322+H322+J322+L322+N322+P322),0),0)</f>
        <v>5.0755411730868474</v>
      </c>
      <c r="AK322" s="1">
        <f t="shared" ref="AK322:AK385" si="40">T322+X322</f>
        <v>0</v>
      </c>
      <c r="AL322" s="1">
        <f t="shared" ref="AL322:AL385" si="41">U322+Y322</f>
        <v>0</v>
      </c>
      <c r="AM322" s="1">
        <f t="shared" ref="AM322:AM385" si="42">V322+Z322</f>
        <v>0</v>
      </c>
      <c r="AN322" s="1">
        <f t="shared" ref="AN322:AN385" si="43">W322+AA322</f>
        <v>0</v>
      </c>
      <c r="AO322" s="1">
        <f t="shared" ref="AO322:AO385" si="44">AF322+AB322</f>
        <v>0</v>
      </c>
      <c r="AP322" s="1">
        <f t="shared" ref="AP322:AP385" si="45">AG322+AC322</f>
        <v>0</v>
      </c>
      <c r="AQ322" s="1">
        <f t="shared" ref="AQ322:AQ385" si="46">AH322+AD322</f>
        <v>11.970456189999901</v>
      </c>
      <c r="AR322" s="1">
        <f t="shared" ref="AR322:AR385" si="47">AI322+AE322</f>
        <v>104.95873277573321</v>
      </c>
    </row>
    <row r="323" spans="1:44">
      <c r="A323" s="1">
        <v>322</v>
      </c>
      <c r="B323" s="1" t="s">
        <v>671</v>
      </c>
      <c r="C323" s="1" t="s">
        <v>19</v>
      </c>
      <c r="D323" s="1">
        <v>6.7920579595479902</v>
      </c>
      <c r="E323" s="1" t="s">
        <v>22</v>
      </c>
      <c r="F323" s="1">
        <v>43029409.969999798</v>
      </c>
      <c r="G323" s="1">
        <v>2586</v>
      </c>
      <c r="H323" s="1">
        <v>113747.399999999</v>
      </c>
      <c r="I323" s="1">
        <v>2</v>
      </c>
      <c r="J323" s="1">
        <v>0</v>
      </c>
      <c r="K323" s="1">
        <v>0</v>
      </c>
      <c r="L323" s="1">
        <v>9279202.6599999107</v>
      </c>
      <c r="M323" s="1">
        <v>923</v>
      </c>
      <c r="N323" s="1">
        <v>5607592.9099999899</v>
      </c>
      <c r="O323" s="1">
        <v>58</v>
      </c>
      <c r="P323" s="1">
        <v>2637514.4799999902</v>
      </c>
      <c r="Q323" s="1">
        <v>6</v>
      </c>
      <c r="R323" s="1">
        <v>37397.765692904599</v>
      </c>
      <c r="S323" s="1">
        <v>6792057.95954799</v>
      </c>
      <c r="T323" s="59">
        <f>IF(E323="East", IF(C323="Central",('Connecting shares (%)'!$F$3/100*F323+'Connecting shares (%)'!$G$3/100*H323+'Connecting shares (%)'!$H$3/100*J323)/1000000,0),0)</f>
        <v>0</v>
      </c>
      <c r="U323" s="59">
        <f>IF(E323="East", IF(C323="Central",D323*'Connecting shares (%)'!$M$16*(F323+H323+J323)/(F323+H323+J323+L323+N323+P323),0),0)</f>
        <v>0</v>
      </c>
      <c r="V323" s="59">
        <f>IF(E323="East", IF(C323="Decentral",('Connecting shares (%)'!$F$7/100*F323+'Connecting shares (%)'!$G$7/100*H323+'Connecting shares (%)'!$H$7/100*J323)/1000000,0),0)</f>
        <v>43.143157369999798</v>
      </c>
      <c r="W323" s="61">
        <f>IF(E323="East", IF(C323="Decentral",D323*'Connecting shares (%)'!$M$16*(F323+H323+J323)/(F323+H323+J323+L323+N323+P323),0),0)</f>
        <v>96.602293742144226</v>
      </c>
      <c r="X323" s="59">
        <f>IF(E323="East", IF(C323="Central",('Connecting shares (%)'!$F$5/100*L323+'Connecting shares (%)'!$G$5/100*N323+'Connecting shares (%)'!$H$5/100*P323)/1000000,0),0)</f>
        <v>0</v>
      </c>
      <c r="Y323" s="61">
        <f>IF(E323="East", IF(C323="Central",D323*'Connecting shares (%)'!$M$16*(L323+N323+P323)/(F323+H323+J323+L323+N323+P323),0),0)</f>
        <v>0</v>
      </c>
      <c r="Z323" s="1">
        <f>IF(E323="East", IF(C323="Decentral",('Connecting shares (%)'!$F$9/100*L323+'Connecting shares (%)'!$G$9/100*N323+'Connecting shares (%)'!$H$9/100*P323)/1000000,0),0)</f>
        <v>17.52431004999989</v>
      </c>
      <c r="AA323" s="61">
        <f>IF(E323="East", IF(C323="Decentral",D323*'Connecting shares (%)'!$M$16*(L323+N323+P323)/(F323+H323+J323+L323+N323+P323),0),0)</f>
        <v>39.238865448815602</v>
      </c>
      <c r="AB323" s="59">
        <f>IF(E323="West", IF(C323="Central",('Connecting shares (%)'!$F$11/100*F323+'Connecting shares (%)'!$G$11/100*H323+'Connecting shares (%)'!$H$11/100*J323)/1000000,0),0)</f>
        <v>0</v>
      </c>
      <c r="AC323" s="62">
        <f>IF(E323="west", IF(C323="Central",D323*'Connecting shares (%)'!$M$16*(F323+H323+J323)/(F323+H323+J323+L323+N323+P323),0),0)</f>
        <v>0</v>
      </c>
      <c r="AD323" s="59">
        <f>IF(E323="West", IF(C323="Decentral",('Connecting shares (%)'!$F$15/100*F323+'Connecting shares (%)'!$G$15/100*H323+'Connecting shares (%)'!$H$15/100*J323)/1000000,0),0)</f>
        <v>0</v>
      </c>
      <c r="AE323" s="61">
        <f>IF(E323="west", IF(C323="Decentral",D323*'Connecting shares (%)'!$M$16*(F323+H323+J323)/(F323+H323+J323+L323+N323+P323),0),0)</f>
        <v>0</v>
      </c>
      <c r="AF323" s="59">
        <f>IF(E323="West", IF(C323="Central",('Connecting shares (%)'!$F$13/100*L323+'Connecting shares (%)'!$G$13/100*N323+'Connecting shares (%)'!$H$13/100*P323)/1000000,0),0)</f>
        <v>0</v>
      </c>
      <c r="AG323" s="61">
        <f>IF(E323="west", IF(C323="Central",D323*'Connecting shares (%)'!$M$16*(L323+N323+P323)/(F323+H323+J323+L323+N323+P323),0),0)</f>
        <v>0</v>
      </c>
      <c r="AH323" s="1">
        <f>IF(E323="West", IF(C323="Decentral",('Connecting shares (%)'!$F$17/100*L323+'Connecting shares (%)'!$G$17/100*N323+'Connecting shares (%)'!$H$17/100*P323)/1000000,0),0)</f>
        <v>0</v>
      </c>
      <c r="AI323" s="61">
        <f>IF(E323="west", IF(C323="Decentral",D323*'Connecting shares (%)'!$M$16*(L323+N323+P323)/(F323+H323+J323+L323+N323+P323),0),0)</f>
        <v>0</v>
      </c>
      <c r="AK323" s="1">
        <f t="shared" si="40"/>
        <v>0</v>
      </c>
      <c r="AL323" s="1">
        <f t="shared" si="41"/>
        <v>0</v>
      </c>
      <c r="AM323" s="1">
        <f t="shared" si="42"/>
        <v>60.667467419999689</v>
      </c>
      <c r="AN323" s="1">
        <f t="shared" si="43"/>
        <v>135.84115919095984</v>
      </c>
      <c r="AO323" s="1">
        <f t="shared" si="44"/>
        <v>0</v>
      </c>
      <c r="AP323" s="1">
        <f t="shared" si="45"/>
        <v>0</v>
      </c>
      <c r="AQ323" s="1">
        <f t="shared" si="46"/>
        <v>0</v>
      </c>
      <c r="AR323" s="1">
        <f t="shared" si="47"/>
        <v>0</v>
      </c>
    </row>
    <row r="324" spans="1:44">
      <c r="A324" s="1">
        <v>323</v>
      </c>
      <c r="B324" s="1" t="s">
        <v>49</v>
      </c>
      <c r="C324" s="1" t="s">
        <v>19</v>
      </c>
      <c r="D324" s="1">
        <v>1.4802965202002101</v>
      </c>
      <c r="E324" s="1" t="s">
        <v>22</v>
      </c>
      <c r="F324" s="1">
        <v>6330942.6999999899</v>
      </c>
      <c r="G324" s="1">
        <v>439</v>
      </c>
      <c r="H324" s="1">
        <v>0</v>
      </c>
      <c r="I324" s="1">
        <v>0</v>
      </c>
      <c r="J324" s="1">
        <v>0</v>
      </c>
      <c r="K324" s="1">
        <v>0</v>
      </c>
      <c r="L324" s="1">
        <v>239144.64</v>
      </c>
      <c r="M324" s="1">
        <v>49</v>
      </c>
      <c r="N324" s="1">
        <v>208751.179999999</v>
      </c>
      <c r="O324" s="1">
        <v>3</v>
      </c>
      <c r="P324" s="1">
        <v>0</v>
      </c>
      <c r="Q324" s="1">
        <v>0</v>
      </c>
      <c r="R324" s="1">
        <v>20147.423470891601</v>
      </c>
      <c r="S324" s="1">
        <v>1480296.5202002099</v>
      </c>
      <c r="T324" s="59">
        <f>IF(E324="East", IF(C324="Central",('Connecting shares (%)'!$F$3/100*F324+'Connecting shares (%)'!$G$3/100*H324+'Connecting shares (%)'!$H$3/100*J324)/1000000,0),0)</f>
        <v>0</v>
      </c>
      <c r="U324" s="59">
        <f>IF(E324="East", IF(C324="Central",D324*'Connecting shares (%)'!$M$16*(F324+H324+J324)/(F324+H324+J324+L324+N324+P324),0),0)</f>
        <v>0</v>
      </c>
      <c r="V324" s="59">
        <f>IF(E324="East", IF(C324="Decentral",('Connecting shares (%)'!$F$7/100*F324+'Connecting shares (%)'!$G$7/100*H324+'Connecting shares (%)'!$H$7/100*J324)/1000000,0),0)</f>
        <v>6.3309426999999898</v>
      </c>
      <c r="W324" s="61">
        <f>IF(E324="East", IF(C324="Decentral",D324*'Connecting shares (%)'!$M$16*(F324+H324+J324)/(F324+H324+J324+L324+N324+P324),0),0)</f>
        <v>27.64978814806441</v>
      </c>
      <c r="X324" s="59">
        <f>IF(E324="East", IF(C324="Central",('Connecting shares (%)'!$F$5/100*L324+'Connecting shares (%)'!$G$5/100*N324+'Connecting shares (%)'!$H$5/100*P324)/1000000,0),0)</f>
        <v>0</v>
      </c>
      <c r="Y324" s="61">
        <f>IF(E324="East", IF(C324="Central",D324*'Connecting shares (%)'!$M$16*(L324+N324+P324)/(F324+H324+J324+L324+N324+P324),0),0)</f>
        <v>0</v>
      </c>
      <c r="Z324" s="1">
        <f>IF(E324="East", IF(C324="Decentral",('Connecting shares (%)'!$F$9/100*L324+'Connecting shares (%)'!$G$9/100*N324+'Connecting shares (%)'!$H$9/100*P324)/1000000,0),0)</f>
        <v>0.447895819999999</v>
      </c>
      <c r="AA324" s="61">
        <f>IF(E324="East", IF(C324="Decentral",D324*'Connecting shares (%)'!$M$16*(L324+N324+P324)/(F324+H324+J324+L324+N324+P324),0),0)</f>
        <v>1.9561422559397956</v>
      </c>
      <c r="AB324" s="59">
        <f>IF(E324="West", IF(C324="Central",('Connecting shares (%)'!$F$11/100*F324+'Connecting shares (%)'!$G$11/100*H324+'Connecting shares (%)'!$H$11/100*J324)/1000000,0),0)</f>
        <v>0</v>
      </c>
      <c r="AC324" s="62">
        <f>IF(E324="west", IF(C324="Central",D324*'Connecting shares (%)'!$M$16*(F324+H324+J324)/(F324+H324+J324+L324+N324+P324),0),0)</f>
        <v>0</v>
      </c>
      <c r="AD324" s="59">
        <f>IF(E324="West", IF(C324="Decentral",('Connecting shares (%)'!$F$15/100*F324+'Connecting shares (%)'!$G$15/100*H324+'Connecting shares (%)'!$H$15/100*J324)/1000000,0),0)</f>
        <v>0</v>
      </c>
      <c r="AE324" s="61">
        <f>IF(E324="west", IF(C324="Decentral",D324*'Connecting shares (%)'!$M$16*(F324+H324+J324)/(F324+H324+J324+L324+N324+P324),0),0)</f>
        <v>0</v>
      </c>
      <c r="AF324" s="59">
        <f>IF(E324="West", IF(C324="Central",('Connecting shares (%)'!$F$13/100*L324+'Connecting shares (%)'!$G$13/100*N324+'Connecting shares (%)'!$H$13/100*P324)/1000000,0),0)</f>
        <v>0</v>
      </c>
      <c r="AG324" s="61">
        <f>IF(E324="west", IF(C324="Central",D324*'Connecting shares (%)'!$M$16*(L324+N324+P324)/(F324+H324+J324+L324+N324+P324),0),0)</f>
        <v>0</v>
      </c>
      <c r="AH324" s="1">
        <f>IF(E324="West", IF(C324="Decentral",('Connecting shares (%)'!$F$17/100*L324+'Connecting shares (%)'!$G$17/100*N324+'Connecting shares (%)'!$H$17/100*P324)/1000000,0),0)</f>
        <v>0</v>
      </c>
      <c r="AI324" s="61">
        <f>IF(E324="west", IF(C324="Decentral",D324*'Connecting shares (%)'!$M$16*(L324+N324+P324)/(F324+H324+J324+L324+N324+P324),0),0)</f>
        <v>0</v>
      </c>
      <c r="AK324" s="1">
        <f t="shared" si="40"/>
        <v>0</v>
      </c>
      <c r="AL324" s="1">
        <f t="shared" si="41"/>
        <v>0</v>
      </c>
      <c r="AM324" s="1">
        <f t="shared" si="42"/>
        <v>6.7788385199999892</v>
      </c>
      <c r="AN324" s="1">
        <f t="shared" si="43"/>
        <v>29.605930404004205</v>
      </c>
      <c r="AO324" s="1">
        <f t="shared" si="44"/>
        <v>0</v>
      </c>
      <c r="AP324" s="1">
        <f t="shared" si="45"/>
        <v>0</v>
      </c>
      <c r="AQ324" s="1">
        <f t="shared" si="46"/>
        <v>0</v>
      </c>
      <c r="AR324" s="1">
        <f t="shared" si="47"/>
        <v>0</v>
      </c>
    </row>
    <row r="325" spans="1:44">
      <c r="A325" s="1">
        <v>324</v>
      </c>
      <c r="B325" s="1" t="s">
        <v>192</v>
      </c>
      <c r="C325" s="1" t="s">
        <v>19</v>
      </c>
      <c r="D325" s="1">
        <v>8.8241578932651592</v>
      </c>
      <c r="E325" s="1" t="s">
        <v>22</v>
      </c>
      <c r="F325" s="1">
        <v>66755271.979999997</v>
      </c>
      <c r="G325" s="1">
        <v>3753</v>
      </c>
      <c r="H325" s="1">
        <v>52341.25</v>
      </c>
      <c r="I325" s="1">
        <v>1</v>
      </c>
      <c r="J325" s="1">
        <v>356402.64</v>
      </c>
      <c r="K325" s="1">
        <v>1</v>
      </c>
      <c r="L325" s="1">
        <v>6750259.0000000102</v>
      </c>
      <c r="M325" s="1">
        <v>728</v>
      </c>
      <c r="N325" s="1">
        <v>7720772.3999999901</v>
      </c>
      <c r="O325" s="1">
        <v>55</v>
      </c>
      <c r="P325" s="1">
        <v>14676153.8799999</v>
      </c>
      <c r="Q325" s="1">
        <v>25</v>
      </c>
      <c r="R325" s="1">
        <v>43179.167018118802</v>
      </c>
      <c r="S325" s="1">
        <v>8824157.8932651598</v>
      </c>
      <c r="T325" s="59">
        <f>IF(E325="East", IF(C325="Central",('Connecting shares (%)'!$F$3/100*F325+'Connecting shares (%)'!$G$3/100*H325+'Connecting shares (%)'!$H$3/100*J325)/1000000,0),0)</f>
        <v>0</v>
      </c>
      <c r="U325" s="59">
        <f>IF(E325="East", IF(C325="Central",D325*'Connecting shares (%)'!$M$16*(F325+H325+J325)/(F325+H325+J325+L325+N325+P325),0),0)</f>
        <v>0</v>
      </c>
      <c r="V325" s="59">
        <f>IF(E325="East", IF(C325="Decentral",('Connecting shares (%)'!$F$7/100*F325+'Connecting shares (%)'!$G$7/100*H325+'Connecting shares (%)'!$H$7/100*J325)/1000000,0),0)</f>
        <v>67.164015869999986</v>
      </c>
      <c r="W325" s="61">
        <f>IF(E325="East", IF(C325="Decentral",D325*'Connecting shares (%)'!$M$16*(F325+H325+J325)/(F325+H325+J325+L325+N325+P325),0),0)</f>
        <v>123.07309507221268</v>
      </c>
      <c r="X325" s="59">
        <f>IF(E325="East", IF(C325="Central",('Connecting shares (%)'!$F$5/100*L325+'Connecting shares (%)'!$G$5/100*N325+'Connecting shares (%)'!$H$5/100*P325)/1000000,0),0)</f>
        <v>0</v>
      </c>
      <c r="Y325" s="61">
        <f>IF(E325="East", IF(C325="Central",D325*'Connecting shares (%)'!$M$16*(L325+N325+P325)/(F325+H325+J325+L325+N325+P325),0),0)</f>
        <v>0</v>
      </c>
      <c r="Z325" s="1">
        <f>IF(E325="East", IF(C325="Decentral",('Connecting shares (%)'!$F$9/100*L325+'Connecting shares (%)'!$G$9/100*N325+'Connecting shares (%)'!$H$9/100*P325)/1000000,0),0)</f>
        <v>29.147185279999899</v>
      </c>
      <c r="AA325" s="61">
        <f>IF(E325="East", IF(C325="Decentral",D325*'Connecting shares (%)'!$M$16*(L325+N325+P325)/(F325+H325+J325+L325+N325+P325),0),0)</f>
        <v>53.410062793090489</v>
      </c>
      <c r="AB325" s="59">
        <f>IF(E325="West", IF(C325="Central",('Connecting shares (%)'!$F$11/100*F325+'Connecting shares (%)'!$G$11/100*H325+'Connecting shares (%)'!$H$11/100*J325)/1000000,0),0)</f>
        <v>0</v>
      </c>
      <c r="AC325" s="62">
        <f>IF(E325="west", IF(C325="Central",D325*'Connecting shares (%)'!$M$16*(F325+H325+J325)/(F325+H325+J325+L325+N325+P325),0),0)</f>
        <v>0</v>
      </c>
      <c r="AD325" s="59">
        <f>IF(E325="West", IF(C325="Decentral",('Connecting shares (%)'!$F$15/100*F325+'Connecting shares (%)'!$G$15/100*H325+'Connecting shares (%)'!$H$15/100*J325)/1000000,0),0)</f>
        <v>0</v>
      </c>
      <c r="AE325" s="61">
        <f>IF(E325="west", IF(C325="Decentral",D325*'Connecting shares (%)'!$M$16*(F325+H325+J325)/(F325+H325+J325+L325+N325+P325),0),0)</f>
        <v>0</v>
      </c>
      <c r="AF325" s="59">
        <f>IF(E325="West", IF(C325="Central",('Connecting shares (%)'!$F$13/100*L325+'Connecting shares (%)'!$G$13/100*N325+'Connecting shares (%)'!$H$13/100*P325)/1000000,0),0)</f>
        <v>0</v>
      </c>
      <c r="AG325" s="61">
        <f>IF(E325="west", IF(C325="Central",D325*'Connecting shares (%)'!$M$16*(L325+N325+P325)/(F325+H325+J325+L325+N325+P325),0),0)</f>
        <v>0</v>
      </c>
      <c r="AH325" s="1">
        <f>IF(E325="West", IF(C325="Decentral",('Connecting shares (%)'!$F$17/100*L325+'Connecting shares (%)'!$G$17/100*N325+'Connecting shares (%)'!$H$17/100*P325)/1000000,0),0)</f>
        <v>0</v>
      </c>
      <c r="AI325" s="61">
        <f>IF(E325="west", IF(C325="Decentral",D325*'Connecting shares (%)'!$M$16*(L325+N325+P325)/(F325+H325+J325+L325+N325+P325),0),0)</f>
        <v>0</v>
      </c>
      <c r="AK325" s="1">
        <f t="shared" si="40"/>
        <v>0</v>
      </c>
      <c r="AL325" s="1">
        <f t="shared" si="41"/>
        <v>0</v>
      </c>
      <c r="AM325" s="1">
        <f t="shared" si="42"/>
        <v>96.311201149999889</v>
      </c>
      <c r="AN325" s="1">
        <f t="shared" si="43"/>
        <v>176.48315786530316</v>
      </c>
      <c r="AO325" s="1">
        <f t="shared" si="44"/>
        <v>0</v>
      </c>
      <c r="AP325" s="1">
        <f t="shared" si="45"/>
        <v>0</v>
      </c>
      <c r="AQ325" s="1">
        <f t="shared" si="46"/>
        <v>0</v>
      </c>
      <c r="AR325" s="1">
        <f t="shared" si="47"/>
        <v>0</v>
      </c>
    </row>
    <row r="326" spans="1:44">
      <c r="A326" s="1">
        <v>325</v>
      </c>
      <c r="B326" s="1" t="s">
        <v>383</v>
      </c>
      <c r="C326" s="1" t="s">
        <v>19</v>
      </c>
      <c r="D326" s="1">
        <v>8.6566479449810796</v>
      </c>
      <c r="E326" s="1" t="s">
        <v>21</v>
      </c>
      <c r="F326" s="1">
        <v>19800719</v>
      </c>
      <c r="G326" s="1">
        <v>1209</v>
      </c>
      <c r="H326" s="1">
        <v>63520.949999999903</v>
      </c>
      <c r="I326" s="1">
        <v>1</v>
      </c>
      <c r="J326" s="1">
        <v>0</v>
      </c>
      <c r="K326" s="1">
        <v>0</v>
      </c>
      <c r="L326" s="1">
        <v>1861606.6899999899</v>
      </c>
      <c r="M326" s="1">
        <v>145</v>
      </c>
      <c r="N326" s="1">
        <v>828997.69999999902</v>
      </c>
      <c r="O326" s="1">
        <v>10</v>
      </c>
      <c r="P326" s="1">
        <v>662849.43999999901</v>
      </c>
      <c r="Q326" s="1">
        <v>2</v>
      </c>
      <c r="R326" s="1">
        <v>112226.510120158</v>
      </c>
      <c r="S326" s="1">
        <v>8656647.9449810795</v>
      </c>
      <c r="T326" s="59">
        <f>IF(E326="East", IF(C326="Central",('Connecting shares (%)'!$F$3/100*F326+'Connecting shares (%)'!$G$3/100*H326+'Connecting shares (%)'!$H$3/100*J326)/1000000,0),0)</f>
        <v>0</v>
      </c>
      <c r="U326" s="59">
        <f>IF(E326="East", IF(C326="Central",D326*'Connecting shares (%)'!$M$16*(F326+H326+J326)/(F326+H326+J326+L326+N326+P326),0),0)</f>
        <v>0</v>
      </c>
      <c r="V326" s="59">
        <f>IF(E326="East", IF(C326="Decentral",('Connecting shares (%)'!$F$7/100*F326+'Connecting shares (%)'!$G$7/100*H326+'Connecting shares (%)'!$H$7/100*J326)/1000000,0),0)</f>
        <v>0</v>
      </c>
      <c r="W326" s="61">
        <f>IF(E326="East", IF(C326="Decentral",D326*'Connecting shares (%)'!$M$16*(F326+H326+J326)/(F326+H326+J326+L326+N326+P326),0),0)</f>
        <v>0</v>
      </c>
      <c r="X326" s="59">
        <f>IF(E326="East", IF(C326="Central",('Connecting shares (%)'!$F$5/100*L326+'Connecting shares (%)'!$G$5/100*N326+'Connecting shares (%)'!$H$5/100*P326)/1000000,0),0)</f>
        <v>0</v>
      </c>
      <c r="Y326" s="61">
        <f>IF(E326="East", IF(C326="Central",D326*'Connecting shares (%)'!$M$16*(L326+N326+P326)/(F326+H326+J326+L326+N326+P326),0),0)</f>
        <v>0</v>
      </c>
      <c r="Z326" s="1">
        <f>IF(E326="East", IF(C326="Decentral",('Connecting shares (%)'!$F$9/100*L326+'Connecting shares (%)'!$G$9/100*N326+'Connecting shares (%)'!$H$9/100*P326)/1000000,0),0)</f>
        <v>0</v>
      </c>
      <c r="AA326" s="61">
        <f>IF(E326="East", IF(C326="Decentral",D326*'Connecting shares (%)'!$M$16*(L326+N326+P326)/(F326+H326+J326+L326+N326+P326),0),0)</f>
        <v>0</v>
      </c>
      <c r="AB326" s="59">
        <f>IF(E326="West", IF(C326="Central",('Connecting shares (%)'!$F$11/100*F326+'Connecting shares (%)'!$G$11/100*H326+'Connecting shares (%)'!$H$11/100*J326)/1000000,0),0)</f>
        <v>0</v>
      </c>
      <c r="AC326" s="62">
        <f>IF(E326="west", IF(C326="Central",D326*'Connecting shares (%)'!$M$16*(F326+H326+J326)/(F326+H326+J326+L326+N326+P326),0),0)</f>
        <v>0</v>
      </c>
      <c r="AD326" s="59">
        <f>IF(E326="West", IF(C326="Decentral",('Connecting shares (%)'!$F$15/100*F326+'Connecting shares (%)'!$G$15/100*H326+'Connecting shares (%)'!$H$15/100*J326)/1000000,0),0)</f>
        <v>19.864239949999998</v>
      </c>
      <c r="AE326" s="61">
        <f>IF(E326="west", IF(C326="Decentral",D326*'Connecting shares (%)'!$M$16*(F326+H326+J326)/(F326+H326+J326+L326+N326+P326),0),0)</f>
        <v>148.12645353252537</v>
      </c>
      <c r="AF326" s="59">
        <f>IF(E326="West", IF(C326="Central",('Connecting shares (%)'!$F$13/100*L326+'Connecting shares (%)'!$G$13/100*N326+'Connecting shares (%)'!$H$13/100*P326)/1000000,0),0)</f>
        <v>0</v>
      </c>
      <c r="AG326" s="61">
        <f>IF(E326="west", IF(C326="Central",D326*'Connecting shares (%)'!$M$16*(L326+N326+P326)/(F326+H326+J326+L326+N326+P326),0),0)</f>
        <v>0</v>
      </c>
      <c r="AH326" s="1">
        <f>IF(E326="West", IF(C326="Decentral",('Connecting shares (%)'!$F$17/100*L326+'Connecting shares (%)'!$G$17/100*N326+'Connecting shares (%)'!$H$17/100*P326)/1000000,0),0)</f>
        <v>3.3534538299999879</v>
      </c>
      <c r="AI326" s="61">
        <f>IF(E326="west", IF(C326="Decentral",D326*'Connecting shares (%)'!$M$16*(L326+N326+P326)/(F326+H326+J326+L326+N326+P326),0),0)</f>
        <v>25.006505367096239</v>
      </c>
      <c r="AK326" s="1">
        <f t="shared" si="40"/>
        <v>0</v>
      </c>
      <c r="AL326" s="1">
        <f t="shared" si="41"/>
        <v>0</v>
      </c>
      <c r="AM326" s="1">
        <f t="shared" si="42"/>
        <v>0</v>
      </c>
      <c r="AN326" s="1">
        <f t="shared" si="43"/>
        <v>0</v>
      </c>
      <c r="AO326" s="1">
        <f t="shared" si="44"/>
        <v>0</v>
      </c>
      <c r="AP326" s="1">
        <f t="shared" si="45"/>
        <v>0</v>
      </c>
      <c r="AQ326" s="1">
        <f t="shared" si="46"/>
        <v>23.217693779999987</v>
      </c>
      <c r="AR326" s="1">
        <f t="shared" si="47"/>
        <v>173.1329588996216</v>
      </c>
    </row>
    <row r="327" spans="1:44">
      <c r="A327" s="1">
        <v>326</v>
      </c>
      <c r="B327" s="1" t="s">
        <v>429</v>
      </c>
      <c r="C327" s="1" t="s">
        <v>19</v>
      </c>
      <c r="D327" s="1">
        <v>3.86605297205007</v>
      </c>
      <c r="E327" s="1" t="s">
        <v>21</v>
      </c>
      <c r="F327" s="1">
        <v>17815301.239999902</v>
      </c>
      <c r="G327" s="1">
        <v>1215</v>
      </c>
      <c r="H327" s="1">
        <v>60209.43</v>
      </c>
      <c r="I327" s="1">
        <v>1</v>
      </c>
      <c r="J327" s="1">
        <v>0</v>
      </c>
      <c r="K327" s="1">
        <v>0</v>
      </c>
      <c r="L327" s="1">
        <v>2231763.2000000002</v>
      </c>
      <c r="M327" s="1">
        <v>303</v>
      </c>
      <c r="N327" s="1">
        <v>2589252.04</v>
      </c>
      <c r="O327" s="1">
        <v>23</v>
      </c>
      <c r="P327" s="1">
        <v>866700.21999999904</v>
      </c>
      <c r="Q327" s="1">
        <v>2</v>
      </c>
      <c r="R327" s="1">
        <v>29809.7920841821</v>
      </c>
      <c r="S327" s="1">
        <v>3866052.9720500698</v>
      </c>
      <c r="T327" s="59">
        <f>IF(E327="East", IF(C327="Central",('Connecting shares (%)'!$F$3/100*F327+'Connecting shares (%)'!$G$3/100*H327+'Connecting shares (%)'!$H$3/100*J327)/1000000,0),0)</f>
        <v>0</v>
      </c>
      <c r="U327" s="59">
        <f>IF(E327="East", IF(C327="Central",D327*'Connecting shares (%)'!$M$16*(F327+H327+J327)/(F327+H327+J327+L327+N327+P327),0),0)</f>
        <v>0</v>
      </c>
      <c r="V327" s="59">
        <f>IF(E327="East", IF(C327="Decentral",('Connecting shares (%)'!$F$7/100*F327+'Connecting shares (%)'!$G$7/100*H327+'Connecting shares (%)'!$H$7/100*J327)/1000000,0),0)</f>
        <v>0</v>
      </c>
      <c r="W327" s="61">
        <f>IF(E327="East", IF(C327="Decentral",D327*'Connecting shares (%)'!$M$16*(F327+H327+J327)/(F327+H327+J327+L327+N327+P327),0),0)</f>
        <v>0</v>
      </c>
      <c r="X327" s="59">
        <f>IF(E327="East", IF(C327="Central",('Connecting shares (%)'!$F$5/100*L327+'Connecting shares (%)'!$G$5/100*N327+'Connecting shares (%)'!$H$5/100*P327)/1000000,0),0)</f>
        <v>0</v>
      </c>
      <c r="Y327" s="61">
        <f>IF(E327="East", IF(C327="Central",D327*'Connecting shares (%)'!$M$16*(L327+N327+P327)/(F327+H327+J327+L327+N327+P327),0),0)</f>
        <v>0</v>
      </c>
      <c r="Z327" s="1">
        <f>IF(E327="East", IF(C327="Decentral",('Connecting shares (%)'!$F$9/100*L327+'Connecting shares (%)'!$G$9/100*N327+'Connecting shares (%)'!$H$9/100*P327)/1000000,0),0)</f>
        <v>0</v>
      </c>
      <c r="AA327" s="61">
        <f>IF(E327="East", IF(C327="Decentral",D327*'Connecting shares (%)'!$M$16*(L327+N327+P327)/(F327+H327+J327+L327+N327+P327),0),0)</f>
        <v>0</v>
      </c>
      <c r="AB327" s="59">
        <f>IF(E327="West", IF(C327="Central",('Connecting shares (%)'!$F$11/100*F327+'Connecting shares (%)'!$G$11/100*H327+'Connecting shares (%)'!$H$11/100*J327)/1000000,0),0)</f>
        <v>0</v>
      </c>
      <c r="AC327" s="62">
        <f>IF(E327="west", IF(C327="Central",D327*'Connecting shares (%)'!$M$16*(F327+H327+J327)/(F327+H327+J327+L327+N327+P327),0),0)</f>
        <v>0</v>
      </c>
      <c r="AD327" s="59">
        <f>IF(E327="West", IF(C327="Decentral",('Connecting shares (%)'!$F$15/100*F327+'Connecting shares (%)'!$G$15/100*H327+'Connecting shares (%)'!$H$15/100*J327)/1000000,0),0)</f>
        <v>17.875510669999901</v>
      </c>
      <c r="AE327" s="61">
        <f>IF(E327="west", IF(C327="Decentral",D327*'Connecting shares (%)'!$M$16*(F327+H327+J327)/(F327+H327+J327+L327+N327+P327),0),0)</f>
        <v>58.657223566411659</v>
      </c>
      <c r="AF327" s="59">
        <f>IF(E327="West", IF(C327="Central",('Connecting shares (%)'!$F$13/100*L327+'Connecting shares (%)'!$G$13/100*N327+'Connecting shares (%)'!$H$13/100*P327)/1000000,0),0)</f>
        <v>0</v>
      </c>
      <c r="AG327" s="61">
        <f>IF(E327="west", IF(C327="Central",D327*'Connecting shares (%)'!$M$16*(L327+N327+P327)/(F327+H327+J327+L327+N327+P327),0),0)</f>
        <v>0</v>
      </c>
      <c r="AH327" s="1">
        <f>IF(E327="West", IF(C327="Decentral",('Connecting shares (%)'!$F$17/100*L327+'Connecting shares (%)'!$G$17/100*N327+'Connecting shares (%)'!$H$17/100*P327)/1000000,0),0)</f>
        <v>5.6877154599999988</v>
      </c>
      <c r="AI327" s="61">
        <f>IF(E327="west", IF(C327="Decentral",D327*'Connecting shares (%)'!$M$16*(L327+N327+P327)/(F327+H327+J327+L327+N327+P327),0),0)</f>
        <v>18.66383587458974</v>
      </c>
      <c r="AK327" s="1">
        <f t="shared" si="40"/>
        <v>0</v>
      </c>
      <c r="AL327" s="1">
        <f t="shared" si="41"/>
        <v>0</v>
      </c>
      <c r="AM327" s="1">
        <f t="shared" si="42"/>
        <v>0</v>
      </c>
      <c r="AN327" s="1">
        <f t="shared" si="43"/>
        <v>0</v>
      </c>
      <c r="AO327" s="1">
        <f t="shared" si="44"/>
        <v>0</v>
      </c>
      <c r="AP327" s="1">
        <f t="shared" si="45"/>
        <v>0</v>
      </c>
      <c r="AQ327" s="1">
        <f t="shared" si="46"/>
        <v>23.563226129999901</v>
      </c>
      <c r="AR327" s="1">
        <f t="shared" si="47"/>
        <v>77.321059441001395</v>
      </c>
    </row>
    <row r="328" spans="1:44">
      <c r="A328" s="1">
        <v>327</v>
      </c>
      <c r="B328" s="1" t="s">
        <v>496</v>
      </c>
      <c r="C328" s="1" t="s">
        <v>19</v>
      </c>
      <c r="D328" s="1">
        <v>3.2848620158819402</v>
      </c>
      <c r="E328" s="1" t="s">
        <v>21</v>
      </c>
      <c r="F328" s="1">
        <v>11987661.2299999</v>
      </c>
      <c r="G328" s="1">
        <v>717</v>
      </c>
      <c r="H328" s="1">
        <v>0</v>
      </c>
      <c r="I328" s="1">
        <v>0</v>
      </c>
      <c r="J328" s="1">
        <v>0</v>
      </c>
      <c r="K328" s="1">
        <v>0</v>
      </c>
      <c r="L328" s="1">
        <v>970606.56999999902</v>
      </c>
      <c r="M328" s="1">
        <v>104</v>
      </c>
      <c r="N328" s="1">
        <v>1456378.6</v>
      </c>
      <c r="O328" s="1">
        <v>11</v>
      </c>
      <c r="P328" s="1">
        <v>0</v>
      </c>
      <c r="Q328" s="1">
        <v>0</v>
      </c>
      <c r="R328" s="1">
        <v>41374.608247463402</v>
      </c>
      <c r="S328" s="1">
        <v>3284862.01588193</v>
      </c>
      <c r="T328" s="59">
        <f>IF(E328="East", IF(C328="Central",('Connecting shares (%)'!$F$3/100*F328+'Connecting shares (%)'!$G$3/100*H328+'Connecting shares (%)'!$H$3/100*J328)/1000000,0),0)</f>
        <v>0</v>
      </c>
      <c r="U328" s="59">
        <f>IF(E328="East", IF(C328="Central",D328*'Connecting shares (%)'!$M$16*(F328+H328+J328)/(F328+H328+J328+L328+N328+P328),0),0)</f>
        <v>0</v>
      </c>
      <c r="V328" s="59">
        <f>IF(E328="East", IF(C328="Decentral",('Connecting shares (%)'!$F$7/100*F328+'Connecting shares (%)'!$G$7/100*H328+'Connecting shares (%)'!$H$7/100*J328)/1000000,0),0)</f>
        <v>0</v>
      </c>
      <c r="W328" s="61">
        <f>IF(E328="East", IF(C328="Decentral",D328*'Connecting shares (%)'!$M$16*(F328+H328+J328)/(F328+H328+J328+L328+N328+P328),0),0)</f>
        <v>0</v>
      </c>
      <c r="X328" s="59">
        <f>IF(E328="East", IF(C328="Central",('Connecting shares (%)'!$F$5/100*L328+'Connecting shares (%)'!$G$5/100*N328+'Connecting shares (%)'!$H$5/100*P328)/1000000,0),0)</f>
        <v>0</v>
      </c>
      <c r="Y328" s="61">
        <f>IF(E328="East", IF(C328="Central",D328*'Connecting shares (%)'!$M$16*(L328+N328+P328)/(F328+H328+J328+L328+N328+P328),0),0)</f>
        <v>0</v>
      </c>
      <c r="Z328" s="1">
        <f>IF(E328="East", IF(C328="Decentral",('Connecting shares (%)'!$F$9/100*L328+'Connecting shares (%)'!$G$9/100*N328+'Connecting shares (%)'!$H$9/100*P328)/1000000,0),0)</f>
        <v>0</v>
      </c>
      <c r="AA328" s="61">
        <f>IF(E328="East", IF(C328="Decentral",D328*'Connecting shares (%)'!$M$16*(L328+N328+P328)/(F328+H328+J328+L328+N328+P328),0),0)</f>
        <v>0</v>
      </c>
      <c r="AB328" s="59">
        <f>IF(E328="West", IF(C328="Central",('Connecting shares (%)'!$F$11/100*F328+'Connecting shares (%)'!$G$11/100*H328+'Connecting shares (%)'!$H$11/100*J328)/1000000,0),0)</f>
        <v>0</v>
      </c>
      <c r="AC328" s="62">
        <f>IF(E328="west", IF(C328="Central",D328*'Connecting shares (%)'!$M$16*(F328+H328+J328)/(F328+H328+J328+L328+N328+P328),0),0)</f>
        <v>0</v>
      </c>
      <c r="AD328" s="59">
        <f>IF(E328="West", IF(C328="Decentral",('Connecting shares (%)'!$F$15/100*F328+'Connecting shares (%)'!$G$15/100*H328+'Connecting shares (%)'!$H$15/100*J328)/1000000,0),0)</f>
        <v>11.987661229999899</v>
      </c>
      <c r="AE328" s="61">
        <f>IF(E328="west", IF(C328="Decentral",D328*'Connecting shares (%)'!$M$16*(F328+H328+J328)/(F328+H328+J328+L328+N328+P328),0),0)</f>
        <v>54.63583627509243</v>
      </c>
      <c r="AF328" s="59">
        <f>IF(E328="West", IF(C328="Central",('Connecting shares (%)'!$F$13/100*L328+'Connecting shares (%)'!$G$13/100*N328+'Connecting shares (%)'!$H$13/100*P328)/1000000,0),0)</f>
        <v>0</v>
      </c>
      <c r="AG328" s="61">
        <f>IF(E328="west", IF(C328="Central",D328*'Connecting shares (%)'!$M$16*(L328+N328+P328)/(F328+H328+J328+L328+N328+P328),0),0)</f>
        <v>0</v>
      </c>
      <c r="AH328" s="1">
        <f>IF(E328="West", IF(C328="Decentral",('Connecting shares (%)'!$F$17/100*L328+'Connecting shares (%)'!$G$17/100*N328+'Connecting shares (%)'!$H$17/100*P328)/1000000,0),0)</f>
        <v>2.4269851699999991</v>
      </c>
      <c r="AI328" s="61">
        <f>IF(E328="west", IF(C328="Decentral",D328*'Connecting shares (%)'!$M$16*(L328+N328+P328)/(F328+H328+J328+L328+N328+P328),0),0)</f>
        <v>11.061404042546373</v>
      </c>
      <c r="AK328" s="1">
        <f t="shared" si="40"/>
        <v>0</v>
      </c>
      <c r="AL328" s="1">
        <f t="shared" si="41"/>
        <v>0</v>
      </c>
      <c r="AM328" s="1">
        <f t="shared" si="42"/>
        <v>0</v>
      </c>
      <c r="AN328" s="1">
        <f t="shared" si="43"/>
        <v>0</v>
      </c>
      <c r="AO328" s="1">
        <f t="shared" si="44"/>
        <v>0</v>
      </c>
      <c r="AP328" s="1">
        <f t="shared" si="45"/>
        <v>0</v>
      </c>
      <c r="AQ328" s="1">
        <f t="shared" si="46"/>
        <v>14.414646399999899</v>
      </c>
      <c r="AR328" s="1">
        <f t="shared" si="47"/>
        <v>65.697240317638801</v>
      </c>
    </row>
    <row r="329" spans="1:44">
      <c r="A329" s="1">
        <v>328</v>
      </c>
      <c r="B329" s="1" t="s">
        <v>875</v>
      </c>
      <c r="C329" s="1" t="s">
        <v>20</v>
      </c>
      <c r="D329" s="1">
        <v>1.01107697248155</v>
      </c>
      <c r="E329" s="1" t="s">
        <v>21</v>
      </c>
      <c r="F329" s="1">
        <v>283847.39999999898</v>
      </c>
      <c r="G329" s="1">
        <v>20</v>
      </c>
      <c r="H329" s="1">
        <v>0</v>
      </c>
      <c r="I329" s="1">
        <v>0</v>
      </c>
      <c r="J329" s="1">
        <v>0</v>
      </c>
      <c r="K329" s="1">
        <v>0</v>
      </c>
      <c r="L329" s="1">
        <v>0</v>
      </c>
      <c r="M329" s="1">
        <v>0</v>
      </c>
      <c r="N329" s="1">
        <v>0</v>
      </c>
      <c r="O329" s="1">
        <v>0</v>
      </c>
      <c r="P329" s="1">
        <v>0</v>
      </c>
      <c r="Q329" s="1">
        <v>0</v>
      </c>
      <c r="R329" s="1">
        <v>22536.354629486701</v>
      </c>
      <c r="S329" s="1">
        <v>1011076.97248155</v>
      </c>
      <c r="T329" s="59">
        <f>IF(E329="East", IF(C329="Central",('Connecting shares (%)'!$F$3/100*F329+'Connecting shares (%)'!$G$3/100*H329+'Connecting shares (%)'!$H$3/100*J329)/1000000,0),0)</f>
        <v>0</v>
      </c>
      <c r="U329" s="59">
        <f>IF(E329="East", IF(C329="Central",D329*'Connecting shares (%)'!$M$16*(F329+H329+J329)/(F329+H329+J329+L329+N329+P329),0),0)</f>
        <v>0</v>
      </c>
      <c r="V329" s="59">
        <f>IF(E329="East", IF(C329="Decentral",('Connecting shares (%)'!$F$7/100*F329+'Connecting shares (%)'!$G$7/100*H329+'Connecting shares (%)'!$H$7/100*J329)/1000000,0),0)</f>
        <v>0</v>
      </c>
      <c r="W329" s="61">
        <f>IF(E329="East", IF(C329="Decentral",D329*'Connecting shares (%)'!$M$16*(F329+H329+J329)/(F329+H329+J329+L329+N329+P329),0),0)</f>
        <v>0</v>
      </c>
      <c r="X329" s="59">
        <f>IF(E329="East", IF(C329="Central",('Connecting shares (%)'!$F$5/100*L329+'Connecting shares (%)'!$G$5/100*N329+'Connecting shares (%)'!$H$5/100*P329)/1000000,0),0)</f>
        <v>0</v>
      </c>
      <c r="Y329" s="61">
        <f>IF(E329="East", IF(C329="Central",D329*'Connecting shares (%)'!$M$16*(L329+N329+P329)/(F329+H329+J329+L329+N329+P329),0),0)</f>
        <v>0</v>
      </c>
      <c r="Z329" s="1">
        <f>IF(E329="East", IF(C329="Decentral",('Connecting shares (%)'!$F$9/100*L329+'Connecting shares (%)'!$G$9/100*N329+'Connecting shares (%)'!$H$9/100*P329)/1000000,0),0)</f>
        <v>0</v>
      </c>
      <c r="AA329" s="61">
        <f>IF(E329="East", IF(C329="Decentral",D329*'Connecting shares (%)'!$M$16*(L329+N329+P329)/(F329+H329+J329+L329+N329+P329),0),0)</f>
        <v>0</v>
      </c>
      <c r="AB329" s="59">
        <f>IF(E329="West", IF(C329="Central",('Connecting shares (%)'!$F$11/100*F329+'Connecting shares (%)'!$G$11/100*H329+'Connecting shares (%)'!$H$11/100*J329)/1000000,0),0)</f>
        <v>0.28384739999999897</v>
      </c>
      <c r="AC329" s="62">
        <f>IF(E329="west", IF(C329="Central",D329*'Connecting shares (%)'!$M$16*(F329+H329+J329)/(F329+H329+J329+L329+N329+P329),0),0)</f>
        <v>20.221539449631003</v>
      </c>
      <c r="AD329" s="59">
        <f>IF(E329="West", IF(C329="Decentral",('Connecting shares (%)'!$F$15/100*F329+'Connecting shares (%)'!$G$15/100*H329+'Connecting shares (%)'!$H$15/100*J329)/1000000,0),0)</f>
        <v>0</v>
      </c>
      <c r="AE329" s="61">
        <f>IF(E329="west", IF(C329="Decentral",D329*'Connecting shares (%)'!$M$16*(F329+H329+J329)/(F329+H329+J329+L329+N329+P329),0),0)</f>
        <v>0</v>
      </c>
      <c r="AF329" s="59">
        <f>IF(E329="West", IF(C329="Central",('Connecting shares (%)'!$F$13/100*L329+'Connecting shares (%)'!$G$13/100*N329+'Connecting shares (%)'!$H$13/100*P329)/1000000,0),0)</f>
        <v>0</v>
      </c>
      <c r="AG329" s="61">
        <f>IF(E329="west", IF(C329="Central",D329*'Connecting shares (%)'!$M$16*(L329+N329+P329)/(F329+H329+J329+L329+N329+P329),0),0)</f>
        <v>0</v>
      </c>
      <c r="AH329" s="1">
        <f>IF(E329="West", IF(C329="Decentral",('Connecting shares (%)'!$F$17/100*L329+'Connecting shares (%)'!$G$17/100*N329+'Connecting shares (%)'!$H$17/100*P329)/1000000,0),0)</f>
        <v>0</v>
      </c>
      <c r="AI329" s="61">
        <f>IF(E329="west", IF(C329="Decentral",D329*'Connecting shares (%)'!$M$16*(L329+N329+P329)/(F329+H329+J329+L329+N329+P329),0),0)</f>
        <v>0</v>
      </c>
      <c r="AK329" s="1">
        <f t="shared" si="40"/>
        <v>0</v>
      </c>
      <c r="AL329" s="1">
        <f t="shared" si="41"/>
        <v>0</v>
      </c>
      <c r="AM329" s="1">
        <f t="shared" si="42"/>
        <v>0</v>
      </c>
      <c r="AN329" s="1">
        <f t="shared" si="43"/>
        <v>0</v>
      </c>
      <c r="AO329" s="1">
        <f t="shared" si="44"/>
        <v>0.28384739999999897</v>
      </c>
      <c r="AP329" s="1">
        <f t="shared" si="45"/>
        <v>20.221539449631003</v>
      </c>
      <c r="AQ329" s="1">
        <f t="shared" si="46"/>
        <v>0</v>
      </c>
      <c r="AR329" s="1">
        <f t="shared" si="47"/>
        <v>0</v>
      </c>
    </row>
    <row r="330" spans="1:44">
      <c r="A330" s="1">
        <v>329</v>
      </c>
      <c r="B330" s="1" t="s">
        <v>254</v>
      </c>
      <c r="C330" s="1" t="s">
        <v>20</v>
      </c>
      <c r="D330" s="1">
        <v>0.67124900120789299</v>
      </c>
      <c r="E330" s="1" t="s">
        <v>21</v>
      </c>
      <c r="F330" s="1">
        <v>122554.45</v>
      </c>
      <c r="G330" s="1">
        <v>6</v>
      </c>
      <c r="H330" s="1">
        <v>0</v>
      </c>
      <c r="I330" s="1">
        <v>0</v>
      </c>
      <c r="J330" s="1">
        <v>0</v>
      </c>
      <c r="K330" s="1">
        <v>0</v>
      </c>
      <c r="L330" s="1">
        <v>0</v>
      </c>
      <c r="M330" s="1">
        <v>0</v>
      </c>
      <c r="N330" s="1">
        <v>0</v>
      </c>
      <c r="O330" s="1">
        <v>0</v>
      </c>
      <c r="P330" s="1">
        <v>0</v>
      </c>
      <c r="Q330" s="1">
        <v>0</v>
      </c>
      <c r="R330" s="1">
        <v>17167.853110447599</v>
      </c>
      <c r="S330" s="1">
        <v>671249.00120789302</v>
      </c>
      <c r="T330" s="59">
        <f>IF(E330="East", IF(C330="Central",('Connecting shares (%)'!$F$3/100*F330+'Connecting shares (%)'!$G$3/100*H330+'Connecting shares (%)'!$H$3/100*J330)/1000000,0),0)</f>
        <v>0</v>
      </c>
      <c r="U330" s="59">
        <f>IF(E330="East", IF(C330="Central",D330*'Connecting shares (%)'!$M$16*(F330+H330+J330)/(F330+H330+J330+L330+N330+P330),0),0)</f>
        <v>0</v>
      </c>
      <c r="V330" s="59">
        <f>IF(E330="East", IF(C330="Decentral",('Connecting shares (%)'!$F$7/100*F330+'Connecting shares (%)'!$G$7/100*H330+'Connecting shares (%)'!$H$7/100*J330)/1000000,0),0)</f>
        <v>0</v>
      </c>
      <c r="W330" s="61">
        <f>IF(E330="East", IF(C330="Decentral",D330*'Connecting shares (%)'!$M$16*(F330+H330+J330)/(F330+H330+J330+L330+N330+P330),0),0)</f>
        <v>0</v>
      </c>
      <c r="X330" s="59">
        <f>IF(E330="East", IF(C330="Central",('Connecting shares (%)'!$F$5/100*L330+'Connecting shares (%)'!$G$5/100*N330+'Connecting shares (%)'!$H$5/100*P330)/1000000,0),0)</f>
        <v>0</v>
      </c>
      <c r="Y330" s="61">
        <f>IF(E330="East", IF(C330="Central",D330*'Connecting shares (%)'!$M$16*(L330+N330+P330)/(F330+H330+J330+L330+N330+P330),0),0)</f>
        <v>0</v>
      </c>
      <c r="Z330" s="1">
        <f>IF(E330="East", IF(C330="Decentral",('Connecting shares (%)'!$F$9/100*L330+'Connecting shares (%)'!$G$9/100*N330+'Connecting shares (%)'!$H$9/100*P330)/1000000,0),0)</f>
        <v>0</v>
      </c>
      <c r="AA330" s="61">
        <f>IF(E330="East", IF(C330="Decentral",D330*'Connecting shares (%)'!$M$16*(L330+N330+P330)/(F330+H330+J330+L330+N330+P330),0),0)</f>
        <v>0</v>
      </c>
      <c r="AB330" s="59">
        <f>IF(E330="West", IF(C330="Central",('Connecting shares (%)'!$F$11/100*F330+'Connecting shares (%)'!$G$11/100*H330+'Connecting shares (%)'!$H$11/100*J330)/1000000,0),0)</f>
        <v>0.12255445</v>
      </c>
      <c r="AC330" s="62">
        <f>IF(E330="west", IF(C330="Central",D330*'Connecting shares (%)'!$M$16*(F330+H330+J330)/(F330+H330+J330+L330+N330+P330),0),0)</f>
        <v>13.424980024157859</v>
      </c>
      <c r="AD330" s="59">
        <f>IF(E330="West", IF(C330="Decentral",('Connecting shares (%)'!$F$15/100*F330+'Connecting shares (%)'!$G$15/100*H330+'Connecting shares (%)'!$H$15/100*J330)/1000000,0),0)</f>
        <v>0</v>
      </c>
      <c r="AE330" s="61">
        <f>IF(E330="west", IF(C330="Decentral",D330*'Connecting shares (%)'!$M$16*(F330+H330+J330)/(F330+H330+J330+L330+N330+P330),0),0)</f>
        <v>0</v>
      </c>
      <c r="AF330" s="59">
        <f>IF(E330="West", IF(C330="Central",('Connecting shares (%)'!$F$13/100*L330+'Connecting shares (%)'!$G$13/100*N330+'Connecting shares (%)'!$H$13/100*P330)/1000000,0),0)</f>
        <v>0</v>
      </c>
      <c r="AG330" s="61">
        <f>IF(E330="west", IF(C330="Central",D330*'Connecting shares (%)'!$M$16*(L330+N330+P330)/(F330+H330+J330+L330+N330+P330),0),0)</f>
        <v>0</v>
      </c>
      <c r="AH330" s="1">
        <f>IF(E330="West", IF(C330="Decentral",('Connecting shares (%)'!$F$17/100*L330+'Connecting shares (%)'!$G$17/100*N330+'Connecting shares (%)'!$H$17/100*P330)/1000000,0),0)</f>
        <v>0</v>
      </c>
      <c r="AI330" s="61">
        <f>IF(E330="west", IF(C330="Decentral",D330*'Connecting shares (%)'!$M$16*(L330+N330+P330)/(F330+H330+J330+L330+N330+P330),0),0)</f>
        <v>0</v>
      </c>
      <c r="AK330" s="1">
        <f t="shared" si="40"/>
        <v>0</v>
      </c>
      <c r="AL330" s="1">
        <f t="shared" si="41"/>
        <v>0</v>
      </c>
      <c r="AM330" s="1">
        <f t="shared" si="42"/>
        <v>0</v>
      </c>
      <c r="AN330" s="1">
        <f t="shared" si="43"/>
        <v>0</v>
      </c>
      <c r="AO330" s="1">
        <f t="shared" si="44"/>
        <v>0.12255445</v>
      </c>
      <c r="AP330" s="1">
        <f t="shared" si="45"/>
        <v>13.424980024157859</v>
      </c>
      <c r="AQ330" s="1">
        <f t="shared" si="46"/>
        <v>0</v>
      </c>
      <c r="AR330" s="1">
        <f t="shared" si="47"/>
        <v>0</v>
      </c>
    </row>
    <row r="331" spans="1:44">
      <c r="A331" s="1">
        <v>330</v>
      </c>
      <c r="B331" s="1" t="s">
        <v>81</v>
      </c>
      <c r="C331" s="1" t="s">
        <v>19</v>
      </c>
      <c r="D331" s="1">
        <v>13.116229707899899</v>
      </c>
      <c r="E331" s="1" t="s">
        <v>22</v>
      </c>
      <c r="F331" s="1">
        <v>57811790.239999898</v>
      </c>
      <c r="G331" s="1">
        <v>3890</v>
      </c>
      <c r="H331" s="1">
        <v>277182.929999999</v>
      </c>
      <c r="I331" s="1">
        <v>4</v>
      </c>
      <c r="J331" s="1">
        <v>0</v>
      </c>
      <c r="K331" s="1">
        <v>0</v>
      </c>
      <c r="L331" s="1">
        <v>13255195.279999999</v>
      </c>
      <c r="M331" s="1">
        <v>1246</v>
      </c>
      <c r="N331" s="1">
        <v>22349906</v>
      </c>
      <c r="O331" s="1">
        <v>187</v>
      </c>
      <c r="P331" s="1">
        <v>15737036.15</v>
      </c>
      <c r="Q331" s="1">
        <v>35</v>
      </c>
      <c r="R331" s="1">
        <v>51905.5988054306</v>
      </c>
      <c r="S331" s="1">
        <v>13116229.7078999</v>
      </c>
      <c r="T331" s="59">
        <f>IF(E331="East", IF(C331="Central",('Connecting shares (%)'!$F$3/100*F331+'Connecting shares (%)'!$G$3/100*H331+'Connecting shares (%)'!$H$3/100*J331)/1000000,0),0)</f>
        <v>0</v>
      </c>
      <c r="U331" s="59">
        <f>IF(E331="East", IF(C331="Central",D331*'Connecting shares (%)'!$M$16*(F331+H331+J331)/(F331+H331+J331+L331+N331+P331),0),0)</f>
        <v>0</v>
      </c>
      <c r="V331" s="59">
        <f>IF(E331="East", IF(C331="Decentral",('Connecting shares (%)'!$F$7/100*F331+'Connecting shares (%)'!$G$7/100*H331+'Connecting shares (%)'!$H$7/100*J331)/1000000,0),0)</f>
        <v>58.088973169999896</v>
      </c>
      <c r="W331" s="61">
        <f>IF(E331="East", IF(C331="Decentral",D331*'Connecting shares (%)'!$M$16*(F331+H331+J331)/(F331+H331+J331+L331+N331+P331),0),0)</f>
        <v>139.24894144202418</v>
      </c>
      <c r="X331" s="59">
        <f>IF(E331="East", IF(C331="Central",('Connecting shares (%)'!$F$5/100*L331+'Connecting shares (%)'!$G$5/100*N331+'Connecting shares (%)'!$H$5/100*P331)/1000000,0),0)</f>
        <v>0</v>
      </c>
      <c r="Y331" s="61">
        <f>IF(E331="East", IF(C331="Central",D331*'Connecting shares (%)'!$M$16*(L331+N331+P331)/(F331+H331+J331+L331+N331+P331),0),0)</f>
        <v>0</v>
      </c>
      <c r="Z331" s="1">
        <f>IF(E331="East", IF(C331="Decentral",('Connecting shares (%)'!$F$9/100*L331+'Connecting shares (%)'!$G$9/100*N331+'Connecting shares (%)'!$H$9/100*P331)/1000000,0),0)</f>
        <v>51.342137430000001</v>
      </c>
      <c r="AA331" s="61">
        <f>IF(E331="East", IF(C331="Decentral",D331*'Connecting shares (%)'!$M$16*(L331+N331+P331)/(F331+H331+J331+L331+N331+P331),0),0)</f>
        <v>123.0756527159738</v>
      </c>
      <c r="AB331" s="59">
        <f>IF(E331="West", IF(C331="Central",('Connecting shares (%)'!$F$11/100*F331+'Connecting shares (%)'!$G$11/100*H331+'Connecting shares (%)'!$H$11/100*J331)/1000000,0),0)</f>
        <v>0</v>
      </c>
      <c r="AC331" s="62">
        <f>IF(E331="west", IF(C331="Central",D331*'Connecting shares (%)'!$M$16*(F331+H331+J331)/(F331+H331+J331+L331+N331+P331),0),0)</f>
        <v>0</v>
      </c>
      <c r="AD331" s="59">
        <f>IF(E331="West", IF(C331="Decentral",('Connecting shares (%)'!$F$15/100*F331+'Connecting shares (%)'!$G$15/100*H331+'Connecting shares (%)'!$H$15/100*J331)/1000000,0),0)</f>
        <v>0</v>
      </c>
      <c r="AE331" s="61">
        <f>IF(E331="west", IF(C331="Decentral",D331*'Connecting shares (%)'!$M$16*(F331+H331+J331)/(F331+H331+J331+L331+N331+P331),0),0)</f>
        <v>0</v>
      </c>
      <c r="AF331" s="59">
        <f>IF(E331="West", IF(C331="Central",('Connecting shares (%)'!$F$13/100*L331+'Connecting shares (%)'!$G$13/100*N331+'Connecting shares (%)'!$H$13/100*P331)/1000000,0),0)</f>
        <v>0</v>
      </c>
      <c r="AG331" s="61">
        <f>IF(E331="west", IF(C331="Central",D331*'Connecting shares (%)'!$M$16*(L331+N331+P331)/(F331+H331+J331+L331+N331+P331),0),0)</f>
        <v>0</v>
      </c>
      <c r="AH331" s="1">
        <f>IF(E331="West", IF(C331="Decentral",('Connecting shares (%)'!$F$17/100*L331+'Connecting shares (%)'!$G$17/100*N331+'Connecting shares (%)'!$H$17/100*P331)/1000000,0),0)</f>
        <v>0</v>
      </c>
      <c r="AI331" s="61">
        <f>IF(E331="west", IF(C331="Decentral",D331*'Connecting shares (%)'!$M$16*(L331+N331+P331)/(F331+H331+J331+L331+N331+P331),0),0)</f>
        <v>0</v>
      </c>
      <c r="AK331" s="1">
        <f t="shared" si="40"/>
        <v>0</v>
      </c>
      <c r="AL331" s="1">
        <f t="shared" si="41"/>
        <v>0</v>
      </c>
      <c r="AM331" s="1">
        <f t="shared" si="42"/>
        <v>109.4311105999999</v>
      </c>
      <c r="AN331" s="1">
        <f t="shared" si="43"/>
        <v>262.32459415799798</v>
      </c>
      <c r="AO331" s="1">
        <f t="shared" si="44"/>
        <v>0</v>
      </c>
      <c r="AP331" s="1">
        <f t="shared" si="45"/>
        <v>0</v>
      </c>
      <c r="AQ331" s="1">
        <f t="shared" si="46"/>
        <v>0</v>
      </c>
      <c r="AR331" s="1">
        <f t="shared" si="47"/>
        <v>0</v>
      </c>
    </row>
    <row r="332" spans="1:44">
      <c r="A332" s="1">
        <v>331</v>
      </c>
      <c r="B332" s="1" t="s">
        <v>122</v>
      </c>
      <c r="C332" s="1" t="s">
        <v>20</v>
      </c>
      <c r="D332" s="1">
        <v>6.6273085236470104</v>
      </c>
      <c r="E332" s="1" t="s">
        <v>22</v>
      </c>
      <c r="F332" s="1">
        <v>1741800.84</v>
      </c>
      <c r="G332" s="1">
        <v>115</v>
      </c>
      <c r="H332" s="1">
        <v>0</v>
      </c>
      <c r="I332" s="1">
        <v>0</v>
      </c>
      <c r="J332" s="1">
        <v>0</v>
      </c>
      <c r="K332" s="1">
        <v>0</v>
      </c>
      <c r="L332" s="1">
        <v>92057.99</v>
      </c>
      <c r="M332" s="1">
        <v>7</v>
      </c>
      <c r="N332" s="1">
        <v>0</v>
      </c>
      <c r="O332" s="1">
        <v>0</v>
      </c>
      <c r="P332" s="1">
        <v>0</v>
      </c>
      <c r="Q332" s="1">
        <v>0</v>
      </c>
      <c r="R332" s="1">
        <v>69314.873776087305</v>
      </c>
      <c r="S332" s="1">
        <v>6627308.5236470103</v>
      </c>
      <c r="T332" s="59">
        <f>IF(E332="East", IF(C332="Central",('Connecting shares (%)'!$F$3/100*F332+'Connecting shares (%)'!$G$3/100*H332+'Connecting shares (%)'!$H$3/100*J332)/1000000,0),0)</f>
        <v>1.74180084</v>
      </c>
      <c r="U332" s="59">
        <f>IF(E332="East", IF(C332="Central",D332*'Connecting shares (%)'!$M$16*(F332+H332+J332)/(F332+H332+J332+L332+N332+P332),0),0)</f>
        <v>125.89247726802965</v>
      </c>
      <c r="V332" s="59">
        <f>IF(E332="East", IF(C332="Decentral",('Connecting shares (%)'!$F$7/100*F332+'Connecting shares (%)'!$G$7/100*H332+'Connecting shares (%)'!$H$7/100*J332)/1000000,0),0)</f>
        <v>0</v>
      </c>
      <c r="W332" s="61">
        <f>IF(E332="East", IF(C332="Decentral",D332*'Connecting shares (%)'!$M$16*(F332+H332+J332)/(F332+H332+J332+L332+N332+P332),0),0)</f>
        <v>0</v>
      </c>
      <c r="X332" s="59">
        <f>IF(E332="East", IF(C332="Central",('Connecting shares (%)'!$F$5/100*L332+'Connecting shares (%)'!$G$5/100*N332+'Connecting shares (%)'!$H$5/100*P332)/1000000,0),0)</f>
        <v>9.2057990000000006E-2</v>
      </c>
      <c r="Y332" s="61">
        <f>IF(E332="East", IF(C332="Central",D332*'Connecting shares (%)'!$M$16*(L332+N332+P332)/(F332+H332+J332+L332+N332+P332),0),0)</f>
        <v>6.6536932049105584</v>
      </c>
      <c r="Z332" s="1">
        <f>IF(E332="East", IF(C332="Decentral",('Connecting shares (%)'!$F$9/100*L332+'Connecting shares (%)'!$G$9/100*N332+'Connecting shares (%)'!$H$9/100*P332)/1000000,0),0)</f>
        <v>0</v>
      </c>
      <c r="AA332" s="61">
        <f>IF(E332="East", IF(C332="Decentral",D332*'Connecting shares (%)'!$M$16*(L332+N332+P332)/(F332+H332+J332+L332+N332+P332),0),0)</f>
        <v>0</v>
      </c>
      <c r="AB332" s="59">
        <f>IF(E332="West", IF(C332="Central",('Connecting shares (%)'!$F$11/100*F332+'Connecting shares (%)'!$G$11/100*H332+'Connecting shares (%)'!$H$11/100*J332)/1000000,0),0)</f>
        <v>0</v>
      </c>
      <c r="AC332" s="62">
        <f>IF(E332="west", IF(C332="Central",D332*'Connecting shares (%)'!$M$16*(F332+H332+J332)/(F332+H332+J332+L332+N332+P332),0),0)</f>
        <v>0</v>
      </c>
      <c r="AD332" s="59">
        <f>IF(E332="West", IF(C332="Decentral",('Connecting shares (%)'!$F$15/100*F332+'Connecting shares (%)'!$G$15/100*H332+'Connecting shares (%)'!$H$15/100*J332)/1000000,0),0)</f>
        <v>0</v>
      </c>
      <c r="AE332" s="61">
        <f>IF(E332="west", IF(C332="Decentral",D332*'Connecting shares (%)'!$M$16*(F332+H332+J332)/(F332+H332+J332+L332+N332+P332),0),0)</f>
        <v>0</v>
      </c>
      <c r="AF332" s="59">
        <f>IF(E332="West", IF(C332="Central",('Connecting shares (%)'!$F$13/100*L332+'Connecting shares (%)'!$G$13/100*N332+'Connecting shares (%)'!$H$13/100*P332)/1000000,0),0)</f>
        <v>0</v>
      </c>
      <c r="AG332" s="61">
        <f>IF(E332="west", IF(C332="Central",D332*'Connecting shares (%)'!$M$16*(L332+N332+P332)/(F332+H332+J332+L332+N332+P332),0),0)</f>
        <v>0</v>
      </c>
      <c r="AH332" s="1">
        <f>IF(E332="West", IF(C332="Decentral",('Connecting shares (%)'!$F$17/100*L332+'Connecting shares (%)'!$G$17/100*N332+'Connecting shares (%)'!$H$17/100*P332)/1000000,0),0)</f>
        <v>0</v>
      </c>
      <c r="AI332" s="61">
        <f>IF(E332="west", IF(C332="Decentral",D332*'Connecting shares (%)'!$M$16*(L332+N332+P332)/(F332+H332+J332+L332+N332+P332),0),0)</f>
        <v>0</v>
      </c>
      <c r="AK332" s="1">
        <f t="shared" si="40"/>
        <v>1.8338588300000001</v>
      </c>
      <c r="AL332" s="1">
        <f t="shared" si="41"/>
        <v>132.54617047294022</v>
      </c>
      <c r="AM332" s="1">
        <f t="shared" si="42"/>
        <v>0</v>
      </c>
      <c r="AN332" s="1">
        <f t="shared" si="43"/>
        <v>0</v>
      </c>
      <c r="AO332" s="1">
        <f t="shared" si="44"/>
        <v>0</v>
      </c>
      <c r="AP332" s="1">
        <f t="shared" si="45"/>
        <v>0</v>
      </c>
      <c r="AQ332" s="1">
        <f t="shared" si="46"/>
        <v>0</v>
      </c>
      <c r="AR332" s="1">
        <f t="shared" si="47"/>
        <v>0</v>
      </c>
    </row>
    <row r="333" spans="1:44">
      <c r="A333" s="1">
        <v>332</v>
      </c>
      <c r="B333" s="1" t="s">
        <v>668</v>
      </c>
      <c r="C333" s="1" t="s">
        <v>19</v>
      </c>
      <c r="D333" s="1">
        <v>8.1647369403228307</v>
      </c>
      <c r="E333" s="1" t="s">
        <v>22</v>
      </c>
      <c r="F333" s="1">
        <v>21877616.399999999</v>
      </c>
      <c r="G333" s="1">
        <v>1423</v>
      </c>
      <c r="H333" s="1">
        <v>121930.16</v>
      </c>
      <c r="I333" s="1">
        <v>2</v>
      </c>
      <c r="J333" s="1">
        <v>0</v>
      </c>
      <c r="K333" s="1">
        <v>0</v>
      </c>
      <c r="L333" s="1">
        <v>1845392.13</v>
      </c>
      <c r="M333" s="1">
        <v>273</v>
      </c>
      <c r="N333" s="1">
        <v>1228194.6199999901</v>
      </c>
      <c r="O333" s="1">
        <v>11</v>
      </c>
      <c r="P333" s="1">
        <v>0</v>
      </c>
      <c r="Q333" s="1">
        <v>0</v>
      </c>
      <c r="R333" s="1">
        <v>43763.8634895789</v>
      </c>
      <c r="S333" s="1">
        <v>8164736.9403228303</v>
      </c>
      <c r="T333" s="59">
        <f>IF(E333="East", IF(C333="Central",('Connecting shares (%)'!$F$3/100*F333+'Connecting shares (%)'!$G$3/100*H333+'Connecting shares (%)'!$H$3/100*J333)/1000000,0),0)</f>
        <v>0</v>
      </c>
      <c r="U333" s="59">
        <f>IF(E333="East", IF(C333="Central",D333*'Connecting shares (%)'!$M$16*(F333+H333+J333)/(F333+H333+J333+L333+N333+P333),0),0)</f>
        <v>0</v>
      </c>
      <c r="V333" s="59">
        <f>IF(E333="East", IF(C333="Decentral",('Connecting shares (%)'!$F$7/100*F333+'Connecting shares (%)'!$G$7/100*H333+'Connecting shares (%)'!$H$7/100*J333)/1000000,0),0)</f>
        <v>21.999546559999999</v>
      </c>
      <c r="W333" s="61">
        <f>IF(E333="East", IF(C333="Decentral",D333*'Connecting shares (%)'!$M$16*(F333+H333+J333)/(F333+H333+J333+L333+N333+P333),0),0)</f>
        <v>143.27727472110197</v>
      </c>
      <c r="X333" s="59">
        <f>IF(E333="East", IF(C333="Central",('Connecting shares (%)'!$F$5/100*L333+'Connecting shares (%)'!$G$5/100*N333+'Connecting shares (%)'!$H$5/100*P333)/1000000,0),0)</f>
        <v>0</v>
      </c>
      <c r="Y333" s="61">
        <f>IF(E333="East", IF(C333="Central",D333*'Connecting shares (%)'!$M$16*(L333+N333+P333)/(F333+H333+J333+L333+N333+P333),0),0)</f>
        <v>0</v>
      </c>
      <c r="Z333" s="1">
        <f>IF(E333="East", IF(C333="Decentral",('Connecting shares (%)'!$F$9/100*L333+'Connecting shares (%)'!$G$9/100*N333+'Connecting shares (%)'!$H$9/100*P333)/1000000,0),0)</f>
        <v>3.0735867499999898</v>
      </c>
      <c r="AA333" s="61">
        <f>IF(E333="East", IF(C333="Decentral",D333*'Connecting shares (%)'!$M$16*(L333+N333+P333)/(F333+H333+J333+L333+N333+P333),0),0)</f>
        <v>20.017464085354653</v>
      </c>
      <c r="AB333" s="59">
        <f>IF(E333="West", IF(C333="Central",('Connecting shares (%)'!$F$11/100*F333+'Connecting shares (%)'!$G$11/100*H333+'Connecting shares (%)'!$H$11/100*J333)/1000000,0),0)</f>
        <v>0</v>
      </c>
      <c r="AC333" s="62">
        <f>IF(E333="west", IF(C333="Central",D333*'Connecting shares (%)'!$M$16*(F333+H333+J333)/(F333+H333+J333+L333+N333+P333),0),0)</f>
        <v>0</v>
      </c>
      <c r="AD333" s="59">
        <f>IF(E333="West", IF(C333="Decentral",('Connecting shares (%)'!$F$15/100*F333+'Connecting shares (%)'!$G$15/100*H333+'Connecting shares (%)'!$H$15/100*J333)/1000000,0),0)</f>
        <v>0</v>
      </c>
      <c r="AE333" s="61">
        <f>IF(E333="west", IF(C333="Decentral",D333*'Connecting shares (%)'!$M$16*(F333+H333+J333)/(F333+H333+J333+L333+N333+P333),0),0)</f>
        <v>0</v>
      </c>
      <c r="AF333" s="59">
        <f>IF(E333="West", IF(C333="Central",('Connecting shares (%)'!$F$13/100*L333+'Connecting shares (%)'!$G$13/100*N333+'Connecting shares (%)'!$H$13/100*P333)/1000000,0),0)</f>
        <v>0</v>
      </c>
      <c r="AG333" s="61">
        <f>IF(E333="west", IF(C333="Central",D333*'Connecting shares (%)'!$M$16*(L333+N333+P333)/(F333+H333+J333+L333+N333+P333),0),0)</f>
        <v>0</v>
      </c>
      <c r="AH333" s="1">
        <f>IF(E333="West", IF(C333="Decentral",('Connecting shares (%)'!$F$17/100*L333+'Connecting shares (%)'!$G$17/100*N333+'Connecting shares (%)'!$H$17/100*P333)/1000000,0),0)</f>
        <v>0</v>
      </c>
      <c r="AI333" s="61">
        <f>IF(E333="west", IF(C333="Decentral",D333*'Connecting shares (%)'!$M$16*(L333+N333+P333)/(F333+H333+J333+L333+N333+P333),0),0)</f>
        <v>0</v>
      </c>
      <c r="AK333" s="1">
        <f t="shared" si="40"/>
        <v>0</v>
      </c>
      <c r="AL333" s="1">
        <f t="shared" si="41"/>
        <v>0</v>
      </c>
      <c r="AM333" s="1">
        <f t="shared" si="42"/>
        <v>25.073133309999989</v>
      </c>
      <c r="AN333" s="1">
        <f t="shared" si="43"/>
        <v>163.29473880645662</v>
      </c>
      <c r="AO333" s="1">
        <f t="shared" si="44"/>
        <v>0</v>
      </c>
      <c r="AP333" s="1">
        <f t="shared" si="45"/>
        <v>0</v>
      </c>
      <c r="AQ333" s="1">
        <f t="shared" si="46"/>
        <v>0</v>
      </c>
      <c r="AR333" s="1">
        <f t="shared" si="47"/>
        <v>0</v>
      </c>
    </row>
    <row r="334" spans="1:44">
      <c r="A334" s="1">
        <v>333</v>
      </c>
      <c r="B334" s="1" t="s">
        <v>697</v>
      </c>
      <c r="C334" s="1" t="s">
        <v>20</v>
      </c>
      <c r="D334" s="1">
        <v>11.288162515449899</v>
      </c>
      <c r="E334" s="1" t="s">
        <v>21</v>
      </c>
      <c r="F334" s="1">
        <v>23688671.079999998</v>
      </c>
      <c r="G334" s="1">
        <v>1624</v>
      </c>
      <c r="H334" s="1">
        <v>182431.31</v>
      </c>
      <c r="I334" s="1">
        <v>3</v>
      </c>
      <c r="J334" s="1">
        <v>0</v>
      </c>
      <c r="K334" s="1">
        <v>0</v>
      </c>
      <c r="L334" s="1">
        <v>2276930.8699999899</v>
      </c>
      <c r="M334" s="1">
        <v>361</v>
      </c>
      <c r="N334" s="1">
        <v>147038.38</v>
      </c>
      <c r="O334" s="1">
        <v>1</v>
      </c>
      <c r="P334" s="1">
        <v>0</v>
      </c>
      <c r="Q334" s="1">
        <v>0</v>
      </c>
      <c r="R334" s="1">
        <v>117768.143740919</v>
      </c>
      <c r="S334" s="1">
        <v>11288162.5154499</v>
      </c>
      <c r="T334" s="59">
        <f>IF(E334="East", IF(C334="Central",('Connecting shares (%)'!$F$3/100*F334+'Connecting shares (%)'!$G$3/100*H334+'Connecting shares (%)'!$H$3/100*J334)/1000000,0),0)</f>
        <v>0</v>
      </c>
      <c r="U334" s="59">
        <f>IF(E334="East", IF(C334="Central",D334*'Connecting shares (%)'!$M$16*(F334+H334+J334)/(F334+H334+J334+L334+N334+P334),0),0)</f>
        <v>0</v>
      </c>
      <c r="V334" s="59">
        <f>IF(E334="East", IF(C334="Decentral",('Connecting shares (%)'!$F$7/100*F334+'Connecting shares (%)'!$G$7/100*H334+'Connecting shares (%)'!$H$7/100*J334)/1000000,0),0)</f>
        <v>0</v>
      </c>
      <c r="W334" s="61">
        <f>IF(E334="East", IF(C334="Decentral",D334*'Connecting shares (%)'!$M$16*(F334+H334+J334)/(F334+H334+J334+L334+N334+P334),0),0)</f>
        <v>0</v>
      </c>
      <c r="X334" s="59">
        <f>IF(E334="East", IF(C334="Central",('Connecting shares (%)'!$F$5/100*L334+'Connecting shares (%)'!$G$5/100*N334+'Connecting shares (%)'!$H$5/100*P334)/1000000,0),0)</f>
        <v>0</v>
      </c>
      <c r="Y334" s="61">
        <f>IF(E334="East", IF(C334="Central",D334*'Connecting shares (%)'!$M$16*(L334+N334+P334)/(F334+H334+J334+L334+N334+P334),0),0)</f>
        <v>0</v>
      </c>
      <c r="Z334" s="1">
        <f>IF(E334="East", IF(C334="Decentral",('Connecting shares (%)'!$F$9/100*L334+'Connecting shares (%)'!$G$9/100*N334+'Connecting shares (%)'!$H$9/100*P334)/1000000,0),0)</f>
        <v>0</v>
      </c>
      <c r="AA334" s="61">
        <f>IF(E334="East", IF(C334="Decentral",D334*'Connecting shares (%)'!$M$16*(L334+N334+P334)/(F334+H334+J334+L334+N334+P334),0),0)</f>
        <v>0</v>
      </c>
      <c r="AB334" s="59">
        <f>IF(E334="West", IF(C334="Central",('Connecting shares (%)'!$F$11/100*F334+'Connecting shares (%)'!$G$11/100*H334+'Connecting shares (%)'!$H$11/100*J334)/1000000,0),0)</f>
        <v>23.871102389999997</v>
      </c>
      <c r="AC334" s="62">
        <f>IF(E334="west", IF(C334="Central",D334*'Connecting shares (%)'!$M$16*(F334+H334+J334)/(F334+H334+J334+L334+N334+P334),0),0)</f>
        <v>204.95162507286071</v>
      </c>
      <c r="AD334" s="59">
        <f>IF(E334="West", IF(C334="Decentral",('Connecting shares (%)'!$F$15/100*F334+'Connecting shares (%)'!$G$15/100*H334+'Connecting shares (%)'!$H$15/100*J334)/1000000,0),0)</f>
        <v>0</v>
      </c>
      <c r="AE334" s="61">
        <f>IF(E334="west", IF(C334="Decentral",D334*'Connecting shares (%)'!$M$16*(F334+H334+J334)/(F334+H334+J334+L334+N334+P334),0),0)</f>
        <v>0</v>
      </c>
      <c r="AF334" s="59">
        <f>IF(E334="West", IF(C334="Central",('Connecting shares (%)'!$F$13/100*L334+'Connecting shares (%)'!$G$13/100*N334+'Connecting shares (%)'!$H$13/100*P334)/1000000,0),0)</f>
        <v>2.4239692499999896</v>
      </c>
      <c r="AG334" s="61">
        <f>IF(E334="west", IF(C334="Central",D334*'Connecting shares (%)'!$M$16*(L334+N334+P334)/(F334+H334+J334+L334+N334+P334),0),0)</f>
        <v>20.811625236137296</v>
      </c>
      <c r="AH334" s="1">
        <f>IF(E334="West", IF(C334="Decentral",('Connecting shares (%)'!$F$17/100*L334+'Connecting shares (%)'!$G$17/100*N334+'Connecting shares (%)'!$H$17/100*P334)/1000000,0),0)</f>
        <v>0</v>
      </c>
      <c r="AI334" s="61">
        <f>IF(E334="west", IF(C334="Decentral",D334*'Connecting shares (%)'!$M$16*(L334+N334+P334)/(F334+H334+J334+L334+N334+P334),0),0)</f>
        <v>0</v>
      </c>
      <c r="AK334" s="1">
        <f t="shared" si="40"/>
        <v>0</v>
      </c>
      <c r="AL334" s="1">
        <f t="shared" si="41"/>
        <v>0</v>
      </c>
      <c r="AM334" s="1">
        <f t="shared" si="42"/>
        <v>0</v>
      </c>
      <c r="AN334" s="1">
        <f t="shared" si="43"/>
        <v>0</v>
      </c>
      <c r="AO334" s="1">
        <f t="shared" si="44"/>
        <v>26.295071639999986</v>
      </c>
      <c r="AP334" s="1">
        <f t="shared" si="45"/>
        <v>225.76325030899801</v>
      </c>
      <c r="AQ334" s="1">
        <f t="shared" si="46"/>
        <v>0</v>
      </c>
      <c r="AR334" s="1">
        <f t="shared" si="47"/>
        <v>0</v>
      </c>
    </row>
    <row r="335" spans="1:44">
      <c r="A335" s="1">
        <v>334</v>
      </c>
      <c r="B335" s="1" t="s">
        <v>273</v>
      </c>
      <c r="C335" s="1" t="s">
        <v>19</v>
      </c>
      <c r="D335" s="1">
        <v>1.16083808698681</v>
      </c>
      <c r="E335" s="1" t="s">
        <v>21</v>
      </c>
      <c r="F335" s="1">
        <v>6015870.75</v>
      </c>
      <c r="G335" s="1">
        <v>389</v>
      </c>
      <c r="H335" s="1">
        <v>0</v>
      </c>
      <c r="I335" s="1">
        <v>0</v>
      </c>
      <c r="J335" s="1">
        <v>0</v>
      </c>
      <c r="K335" s="1">
        <v>0</v>
      </c>
      <c r="L335" s="1">
        <v>177800.58</v>
      </c>
      <c r="M335" s="1">
        <v>18</v>
      </c>
      <c r="N335" s="1">
        <v>0</v>
      </c>
      <c r="O335" s="1">
        <v>0</v>
      </c>
      <c r="P335" s="1">
        <v>0</v>
      </c>
      <c r="Q335" s="1">
        <v>0</v>
      </c>
      <c r="R335" s="1">
        <v>31375.479602312502</v>
      </c>
      <c r="S335" s="1">
        <v>1160838.08698681</v>
      </c>
      <c r="T335" s="59">
        <f>IF(E335="East", IF(C335="Central",('Connecting shares (%)'!$F$3/100*F335+'Connecting shares (%)'!$G$3/100*H335+'Connecting shares (%)'!$H$3/100*J335)/1000000,0),0)</f>
        <v>0</v>
      </c>
      <c r="U335" s="59">
        <f>IF(E335="East", IF(C335="Central",D335*'Connecting shares (%)'!$M$16*(F335+H335+J335)/(F335+H335+J335+L335+N335+P335),0),0)</f>
        <v>0</v>
      </c>
      <c r="V335" s="59">
        <f>IF(E335="East", IF(C335="Decentral",('Connecting shares (%)'!$F$7/100*F335+'Connecting shares (%)'!$G$7/100*H335+'Connecting shares (%)'!$H$7/100*J335)/1000000,0),0)</f>
        <v>0</v>
      </c>
      <c r="W335" s="61">
        <f>IF(E335="East", IF(C335="Decentral",D335*'Connecting shares (%)'!$M$16*(F335+H335+J335)/(F335+H335+J335+L335+N335+P335),0),0)</f>
        <v>0</v>
      </c>
      <c r="X335" s="59">
        <f>IF(E335="East", IF(C335="Central",('Connecting shares (%)'!$F$5/100*L335+'Connecting shares (%)'!$G$5/100*N335+'Connecting shares (%)'!$H$5/100*P335)/1000000,0),0)</f>
        <v>0</v>
      </c>
      <c r="Y335" s="61">
        <f>IF(E335="East", IF(C335="Central",D335*'Connecting shares (%)'!$M$16*(L335+N335+P335)/(F335+H335+J335+L335+N335+P335),0),0)</f>
        <v>0</v>
      </c>
      <c r="Z335" s="1">
        <f>IF(E335="East", IF(C335="Decentral",('Connecting shares (%)'!$F$9/100*L335+'Connecting shares (%)'!$G$9/100*N335+'Connecting shares (%)'!$H$9/100*P335)/1000000,0),0)</f>
        <v>0</v>
      </c>
      <c r="AA335" s="61">
        <f>IF(E335="East", IF(C335="Decentral",D335*'Connecting shares (%)'!$M$16*(L335+N335+P335)/(F335+H335+J335+L335+N335+P335),0),0)</f>
        <v>0</v>
      </c>
      <c r="AB335" s="59">
        <f>IF(E335="West", IF(C335="Central",('Connecting shares (%)'!$F$11/100*F335+'Connecting shares (%)'!$G$11/100*H335+'Connecting shares (%)'!$H$11/100*J335)/1000000,0),0)</f>
        <v>0</v>
      </c>
      <c r="AC335" s="62">
        <f>IF(E335="west", IF(C335="Central",D335*'Connecting shares (%)'!$M$16*(F335+H335+J335)/(F335+H335+J335+L335+N335+P335),0),0)</f>
        <v>0</v>
      </c>
      <c r="AD335" s="59">
        <f>IF(E335="West", IF(C335="Decentral",('Connecting shares (%)'!$F$15/100*F335+'Connecting shares (%)'!$G$15/100*H335+'Connecting shares (%)'!$H$15/100*J335)/1000000,0),0)</f>
        <v>6.0158707500000004</v>
      </c>
      <c r="AE335" s="61">
        <f>IF(E335="west", IF(C335="Decentral",D335*'Connecting shares (%)'!$M$16*(F335+H335+J335)/(F335+H335+J335+L335+N335+P335),0),0)</f>
        <v>22.55028244448323</v>
      </c>
      <c r="AF335" s="59">
        <f>IF(E335="West", IF(C335="Central",('Connecting shares (%)'!$F$13/100*L335+'Connecting shares (%)'!$G$13/100*N335+'Connecting shares (%)'!$H$13/100*P335)/1000000,0),0)</f>
        <v>0</v>
      </c>
      <c r="AG335" s="61">
        <f>IF(E335="west", IF(C335="Central",D335*'Connecting shares (%)'!$M$16*(L335+N335+P335)/(F335+H335+J335+L335+N335+P335),0),0)</f>
        <v>0</v>
      </c>
      <c r="AH335" s="1">
        <f>IF(E335="West", IF(C335="Decentral",('Connecting shares (%)'!$F$17/100*L335+'Connecting shares (%)'!$G$17/100*N335+'Connecting shares (%)'!$H$17/100*P335)/1000000,0),0)</f>
        <v>0.17780057999999999</v>
      </c>
      <c r="AI335" s="61">
        <f>IF(E335="west", IF(C335="Decentral",D335*'Connecting shares (%)'!$M$16*(L335+N335+P335)/(F335+H335+J335+L335+N335+P335),0),0)</f>
        <v>0.66647929525296667</v>
      </c>
      <c r="AK335" s="1">
        <f t="shared" si="40"/>
        <v>0</v>
      </c>
      <c r="AL335" s="1">
        <f t="shared" si="41"/>
        <v>0</v>
      </c>
      <c r="AM335" s="1">
        <f t="shared" si="42"/>
        <v>0</v>
      </c>
      <c r="AN335" s="1">
        <f t="shared" si="43"/>
        <v>0</v>
      </c>
      <c r="AO335" s="1">
        <f t="shared" si="44"/>
        <v>0</v>
      </c>
      <c r="AP335" s="1">
        <f t="shared" si="45"/>
        <v>0</v>
      </c>
      <c r="AQ335" s="1">
        <f t="shared" si="46"/>
        <v>6.1936713300000008</v>
      </c>
      <c r="AR335" s="1">
        <f t="shared" si="47"/>
        <v>23.216761739736196</v>
      </c>
    </row>
    <row r="336" spans="1:44">
      <c r="A336" s="1">
        <v>335</v>
      </c>
      <c r="B336" s="1" t="s">
        <v>681</v>
      </c>
      <c r="C336" s="1" t="s">
        <v>19</v>
      </c>
      <c r="D336" s="1">
        <v>6.2105548808920599</v>
      </c>
      <c r="E336" s="1" t="s">
        <v>22</v>
      </c>
      <c r="F336" s="1">
        <v>46575231.219999902</v>
      </c>
      <c r="G336" s="1">
        <v>2844</v>
      </c>
      <c r="H336" s="1">
        <v>80422.179999999906</v>
      </c>
      <c r="I336" s="1">
        <v>1</v>
      </c>
      <c r="J336" s="1">
        <v>0</v>
      </c>
      <c r="K336" s="1">
        <v>0</v>
      </c>
      <c r="L336" s="1">
        <v>3506288.6200000201</v>
      </c>
      <c r="M336" s="1">
        <v>674</v>
      </c>
      <c r="N336" s="1">
        <v>1764183.21</v>
      </c>
      <c r="O336" s="1">
        <v>16</v>
      </c>
      <c r="P336" s="1">
        <v>1279659.48</v>
      </c>
      <c r="Q336" s="1">
        <v>3</v>
      </c>
      <c r="R336" s="1">
        <v>40735.334814663198</v>
      </c>
      <c r="S336" s="1">
        <v>6210554.8808920598</v>
      </c>
      <c r="T336" s="59">
        <f>IF(E336="East", IF(C336="Central",('Connecting shares (%)'!$F$3/100*F336+'Connecting shares (%)'!$G$3/100*H336+'Connecting shares (%)'!$H$3/100*J336)/1000000,0),0)</f>
        <v>0</v>
      </c>
      <c r="U336" s="59">
        <f>IF(E336="East", IF(C336="Central",D336*'Connecting shares (%)'!$M$16*(F336+H336+J336)/(F336+H336+J336+L336+N336+P336),0),0)</f>
        <v>0</v>
      </c>
      <c r="V336" s="59">
        <f>IF(E336="East", IF(C336="Decentral",('Connecting shares (%)'!$F$7/100*F336+'Connecting shares (%)'!$G$7/100*H336+'Connecting shares (%)'!$H$7/100*J336)/1000000,0),0)</f>
        <v>46.655653399999899</v>
      </c>
      <c r="W336" s="61">
        <f>IF(E336="East", IF(C336="Decentral",D336*'Connecting shares (%)'!$M$16*(F336+H336+J336)/(F336+H336+J336+L336+N336+P336),0),0)</f>
        <v>108.91954606962814</v>
      </c>
      <c r="X336" s="59">
        <f>IF(E336="East", IF(C336="Central",('Connecting shares (%)'!$F$5/100*L336+'Connecting shares (%)'!$G$5/100*N336+'Connecting shares (%)'!$H$5/100*P336)/1000000,0),0)</f>
        <v>0</v>
      </c>
      <c r="Y336" s="61">
        <f>IF(E336="East", IF(C336="Central",D336*'Connecting shares (%)'!$M$16*(L336+N336+P336)/(F336+H336+J336+L336+N336+P336),0),0)</f>
        <v>0</v>
      </c>
      <c r="Z336" s="1">
        <f>IF(E336="East", IF(C336="Decentral",('Connecting shares (%)'!$F$9/100*L336+'Connecting shares (%)'!$G$9/100*N336+'Connecting shares (%)'!$H$9/100*P336)/1000000,0),0)</f>
        <v>6.5501313100000207</v>
      </c>
      <c r="AA336" s="61">
        <f>IF(E336="East", IF(C336="Decentral",D336*'Connecting shares (%)'!$M$16*(L336+N336+P336)/(F336+H336+J336+L336+N336+P336),0),0)</f>
        <v>15.291551548213073</v>
      </c>
      <c r="AB336" s="59">
        <f>IF(E336="West", IF(C336="Central",('Connecting shares (%)'!$F$11/100*F336+'Connecting shares (%)'!$G$11/100*H336+'Connecting shares (%)'!$H$11/100*J336)/1000000,0),0)</f>
        <v>0</v>
      </c>
      <c r="AC336" s="62">
        <f>IF(E336="west", IF(C336="Central",D336*'Connecting shares (%)'!$M$16*(F336+H336+J336)/(F336+H336+J336+L336+N336+P336),0),0)</f>
        <v>0</v>
      </c>
      <c r="AD336" s="59">
        <f>IF(E336="West", IF(C336="Decentral",('Connecting shares (%)'!$F$15/100*F336+'Connecting shares (%)'!$G$15/100*H336+'Connecting shares (%)'!$H$15/100*J336)/1000000,0),0)</f>
        <v>0</v>
      </c>
      <c r="AE336" s="61">
        <f>IF(E336="west", IF(C336="Decentral",D336*'Connecting shares (%)'!$M$16*(F336+H336+J336)/(F336+H336+J336+L336+N336+P336),0),0)</f>
        <v>0</v>
      </c>
      <c r="AF336" s="59">
        <f>IF(E336="West", IF(C336="Central",('Connecting shares (%)'!$F$13/100*L336+'Connecting shares (%)'!$G$13/100*N336+'Connecting shares (%)'!$H$13/100*P336)/1000000,0),0)</f>
        <v>0</v>
      </c>
      <c r="AG336" s="61">
        <f>IF(E336="west", IF(C336="Central",D336*'Connecting shares (%)'!$M$16*(L336+N336+P336)/(F336+H336+J336+L336+N336+P336),0),0)</f>
        <v>0</v>
      </c>
      <c r="AH336" s="1">
        <f>IF(E336="West", IF(C336="Decentral",('Connecting shares (%)'!$F$17/100*L336+'Connecting shares (%)'!$G$17/100*N336+'Connecting shares (%)'!$H$17/100*P336)/1000000,0),0)</f>
        <v>0</v>
      </c>
      <c r="AI336" s="61">
        <f>IF(E336="west", IF(C336="Decentral",D336*'Connecting shares (%)'!$M$16*(L336+N336+P336)/(F336+H336+J336+L336+N336+P336),0),0)</f>
        <v>0</v>
      </c>
      <c r="AK336" s="1">
        <f t="shared" si="40"/>
        <v>0</v>
      </c>
      <c r="AL336" s="1">
        <f t="shared" si="41"/>
        <v>0</v>
      </c>
      <c r="AM336" s="1">
        <f t="shared" si="42"/>
        <v>53.205784709999918</v>
      </c>
      <c r="AN336" s="1">
        <f t="shared" si="43"/>
        <v>124.21109761784122</v>
      </c>
      <c r="AO336" s="1">
        <f t="shared" si="44"/>
        <v>0</v>
      </c>
      <c r="AP336" s="1">
        <f t="shared" si="45"/>
        <v>0</v>
      </c>
      <c r="AQ336" s="1">
        <f t="shared" si="46"/>
        <v>0</v>
      </c>
      <c r="AR336" s="1">
        <f t="shared" si="47"/>
        <v>0</v>
      </c>
    </row>
    <row r="337" spans="1:44">
      <c r="A337" s="1">
        <v>336</v>
      </c>
      <c r="B337" s="1" t="s">
        <v>679</v>
      </c>
      <c r="C337" s="1" t="s">
        <v>19</v>
      </c>
      <c r="D337" s="1">
        <v>2.8175149502897598</v>
      </c>
      <c r="E337" s="1" t="s">
        <v>22</v>
      </c>
      <c r="F337" s="1">
        <v>24351405.129999999</v>
      </c>
      <c r="G337" s="1">
        <v>1412</v>
      </c>
      <c r="H337" s="1">
        <v>0</v>
      </c>
      <c r="I337" s="1">
        <v>0</v>
      </c>
      <c r="J337" s="1">
        <v>0</v>
      </c>
      <c r="K337" s="1">
        <v>0</v>
      </c>
      <c r="L337" s="1">
        <v>3836992.79999999</v>
      </c>
      <c r="M337" s="1">
        <v>389</v>
      </c>
      <c r="N337" s="1">
        <v>184237.06</v>
      </c>
      <c r="O337" s="1">
        <v>3</v>
      </c>
      <c r="P337" s="1">
        <v>0</v>
      </c>
      <c r="Q337" s="1">
        <v>0</v>
      </c>
      <c r="R337" s="1">
        <v>23144.619332648599</v>
      </c>
      <c r="S337" s="1">
        <v>2817514.9502897598</v>
      </c>
      <c r="T337" s="59">
        <f>IF(E337="East", IF(C337="Central",('Connecting shares (%)'!$F$3/100*F337+'Connecting shares (%)'!$G$3/100*H337+'Connecting shares (%)'!$H$3/100*J337)/1000000,0),0)</f>
        <v>0</v>
      </c>
      <c r="U337" s="59">
        <f>IF(E337="East", IF(C337="Central",D337*'Connecting shares (%)'!$M$16*(F337+H337+J337)/(F337+H337+J337+L337+N337+P337),0),0)</f>
        <v>0</v>
      </c>
      <c r="V337" s="59">
        <f>IF(E337="East", IF(C337="Decentral",('Connecting shares (%)'!$F$7/100*F337+'Connecting shares (%)'!$G$7/100*H337+'Connecting shares (%)'!$H$7/100*J337)/1000000,0),0)</f>
        <v>24.35140513</v>
      </c>
      <c r="W337" s="61">
        <f>IF(E337="East", IF(C337="Decentral",D337*'Connecting shares (%)'!$M$16*(F337+H337+J337)/(F337+H337+J337+L337+N337+P337),0),0)</f>
        <v>48.363818192085212</v>
      </c>
      <c r="X337" s="59">
        <f>IF(E337="East", IF(C337="Central",('Connecting shares (%)'!$F$5/100*L337+'Connecting shares (%)'!$G$5/100*N337+'Connecting shares (%)'!$H$5/100*P337)/1000000,0),0)</f>
        <v>0</v>
      </c>
      <c r="Y337" s="61">
        <f>IF(E337="East", IF(C337="Central",D337*'Connecting shares (%)'!$M$16*(L337+N337+P337)/(F337+H337+J337+L337+N337+P337),0),0)</f>
        <v>0</v>
      </c>
      <c r="Z337" s="1">
        <f>IF(E337="East", IF(C337="Decentral",('Connecting shares (%)'!$F$9/100*L337+'Connecting shares (%)'!$G$9/100*N337+'Connecting shares (%)'!$H$9/100*P337)/1000000,0),0)</f>
        <v>4.0212298599999903</v>
      </c>
      <c r="AA337" s="61">
        <f>IF(E337="East", IF(C337="Decentral",D337*'Connecting shares (%)'!$M$16*(L337+N337+P337)/(F337+H337+J337+L337+N337+P337),0),0)</f>
        <v>7.9864808137099805</v>
      </c>
      <c r="AB337" s="59">
        <f>IF(E337="West", IF(C337="Central",('Connecting shares (%)'!$F$11/100*F337+'Connecting shares (%)'!$G$11/100*H337+'Connecting shares (%)'!$H$11/100*J337)/1000000,0),0)</f>
        <v>0</v>
      </c>
      <c r="AC337" s="62">
        <f>IF(E337="west", IF(C337="Central",D337*'Connecting shares (%)'!$M$16*(F337+H337+J337)/(F337+H337+J337+L337+N337+P337),0),0)</f>
        <v>0</v>
      </c>
      <c r="AD337" s="59">
        <f>IF(E337="West", IF(C337="Decentral",('Connecting shares (%)'!$F$15/100*F337+'Connecting shares (%)'!$G$15/100*H337+'Connecting shares (%)'!$H$15/100*J337)/1000000,0),0)</f>
        <v>0</v>
      </c>
      <c r="AE337" s="61">
        <f>IF(E337="west", IF(C337="Decentral",D337*'Connecting shares (%)'!$M$16*(F337+H337+J337)/(F337+H337+J337+L337+N337+P337),0),0)</f>
        <v>0</v>
      </c>
      <c r="AF337" s="59">
        <f>IF(E337="West", IF(C337="Central",('Connecting shares (%)'!$F$13/100*L337+'Connecting shares (%)'!$G$13/100*N337+'Connecting shares (%)'!$H$13/100*P337)/1000000,0),0)</f>
        <v>0</v>
      </c>
      <c r="AG337" s="61">
        <f>IF(E337="west", IF(C337="Central",D337*'Connecting shares (%)'!$M$16*(L337+N337+P337)/(F337+H337+J337+L337+N337+P337),0),0)</f>
        <v>0</v>
      </c>
      <c r="AH337" s="1">
        <f>IF(E337="West", IF(C337="Decentral",('Connecting shares (%)'!$F$17/100*L337+'Connecting shares (%)'!$G$17/100*N337+'Connecting shares (%)'!$H$17/100*P337)/1000000,0),0)</f>
        <v>0</v>
      </c>
      <c r="AI337" s="61">
        <f>IF(E337="west", IF(C337="Decentral",D337*'Connecting shares (%)'!$M$16*(L337+N337+P337)/(F337+H337+J337+L337+N337+P337),0),0)</f>
        <v>0</v>
      </c>
      <c r="AK337" s="1">
        <f t="shared" si="40"/>
        <v>0</v>
      </c>
      <c r="AL337" s="1">
        <f t="shared" si="41"/>
        <v>0</v>
      </c>
      <c r="AM337" s="1">
        <f t="shared" si="42"/>
        <v>28.372634989999991</v>
      </c>
      <c r="AN337" s="1">
        <f t="shared" si="43"/>
        <v>56.350299005795193</v>
      </c>
      <c r="AO337" s="1">
        <f t="shared" si="44"/>
        <v>0</v>
      </c>
      <c r="AP337" s="1">
        <f t="shared" si="45"/>
        <v>0</v>
      </c>
      <c r="AQ337" s="1">
        <f t="shared" si="46"/>
        <v>0</v>
      </c>
      <c r="AR337" s="1">
        <f t="shared" si="47"/>
        <v>0</v>
      </c>
    </row>
    <row r="338" spans="1:44">
      <c r="A338" s="1">
        <v>337</v>
      </c>
      <c r="B338" s="1" t="s">
        <v>211</v>
      </c>
      <c r="C338" s="1" t="s">
        <v>19</v>
      </c>
      <c r="D338" s="1">
        <v>0.13788266078472999</v>
      </c>
      <c r="E338" s="1" t="s">
        <v>21</v>
      </c>
      <c r="F338" s="1">
        <v>133611.429999999</v>
      </c>
      <c r="G338" s="1">
        <v>9</v>
      </c>
      <c r="H338" s="1">
        <v>0</v>
      </c>
      <c r="I338" s="1">
        <v>0</v>
      </c>
      <c r="J338" s="1">
        <v>0</v>
      </c>
      <c r="K338" s="1">
        <v>0</v>
      </c>
      <c r="L338" s="1">
        <v>0</v>
      </c>
      <c r="M338" s="1">
        <v>0</v>
      </c>
      <c r="N338" s="1">
        <v>0</v>
      </c>
      <c r="O338" s="1">
        <v>0</v>
      </c>
      <c r="P338" s="1">
        <v>0</v>
      </c>
      <c r="Q338" s="1">
        <v>0</v>
      </c>
      <c r="R338" s="1">
        <v>4664.9977515133396</v>
      </c>
      <c r="S338" s="1">
        <v>137882.66078472999</v>
      </c>
      <c r="T338" s="59">
        <f>IF(E338="East", IF(C338="Central",('Connecting shares (%)'!$F$3/100*F338+'Connecting shares (%)'!$G$3/100*H338+'Connecting shares (%)'!$H$3/100*J338)/1000000,0),0)</f>
        <v>0</v>
      </c>
      <c r="U338" s="59">
        <f>IF(E338="East", IF(C338="Central",D338*'Connecting shares (%)'!$M$16*(F338+H338+J338)/(F338+H338+J338+L338+N338+P338),0),0)</f>
        <v>0</v>
      </c>
      <c r="V338" s="59">
        <f>IF(E338="East", IF(C338="Decentral",('Connecting shares (%)'!$F$7/100*F338+'Connecting shares (%)'!$G$7/100*H338+'Connecting shares (%)'!$H$7/100*J338)/1000000,0),0)</f>
        <v>0</v>
      </c>
      <c r="W338" s="61">
        <f>IF(E338="East", IF(C338="Decentral",D338*'Connecting shares (%)'!$M$16*(F338+H338+J338)/(F338+H338+J338+L338+N338+P338),0),0)</f>
        <v>0</v>
      </c>
      <c r="X338" s="59">
        <f>IF(E338="East", IF(C338="Central",('Connecting shares (%)'!$F$5/100*L338+'Connecting shares (%)'!$G$5/100*N338+'Connecting shares (%)'!$H$5/100*P338)/1000000,0),0)</f>
        <v>0</v>
      </c>
      <c r="Y338" s="61">
        <f>IF(E338="East", IF(C338="Central",D338*'Connecting shares (%)'!$M$16*(L338+N338+P338)/(F338+H338+J338+L338+N338+P338),0),0)</f>
        <v>0</v>
      </c>
      <c r="Z338" s="1">
        <f>IF(E338="East", IF(C338="Decentral",('Connecting shares (%)'!$F$9/100*L338+'Connecting shares (%)'!$G$9/100*N338+'Connecting shares (%)'!$H$9/100*P338)/1000000,0),0)</f>
        <v>0</v>
      </c>
      <c r="AA338" s="61">
        <f>IF(E338="East", IF(C338="Decentral",D338*'Connecting shares (%)'!$M$16*(L338+N338+P338)/(F338+H338+J338+L338+N338+P338),0),0)</f>
        <v>0</v>
      </c>
      <c r="AB338" s="59">
        <f>IF(E338="West", IF(C338="Central",('Connecting shares (%)'!$F$11/100*F338+'Connecting shares (%)'!$G$11/100*H338+'Connecting shares (%)'!$H$11/100*J338)/1000000,0),0)</f>
        <v>0</v>
      </c>
      <c r="AC338" s="62">
        <f>IF(E338="west", IF(C338="Central",D338*'Connecting shares (%)'!$M$16*(F338+H338+J338)/(F338+H338+J338+L338+N338+P338),0),0)</f>
        <v>0</v>
      </c>
      <c r="AD338" s="59">
        <f>IF(E338="West", IF(C338="Decentral",('Connecting shares (%)'!$F$15/100*F338+'Connecting shares (%)'!$G$15/100*H338+'Connecting shares (%)'!$H$15/100*J338)/1000000,0),0)</f>
        <v>0.133611429999999</v>
      </c>
      <c r="AE338" s="61">
        <f>IF(E338="west", IF(C338="Decentral",D338*'Connecting shares (%)'!$M$16*(F338+H338+J338)/(F338+H338+J338+L338+N338+P338),0),0)</f>
        <v>2.7576532156945999</v>
      </c>
      <c r="AF338" s="59">
        <f>IF(E338="West", IF(C338="Central",('Connecting shares (%)'!$F$13/100*L338+'Connecting shares (%)'!$G$13/100*N338+'Connecting shares (%)'!$H$13/100*P338)/1000000,0),0)</f>
        <v>0</v>
      </c>
      <c r="AG338" s="61">
        <f>IF(E338="west", IF(C338="Central",D338*'Connecting shares (%)'!$M$16*(L338+N338+P338)/(F338+H338+J338+L338+N338+P338),0),0)</f>
        <v>0</v>
      </c>
      <c r="AH338" s="1">
        <f>IF(E338="West", IF(C338="Decentral",('Connecting shares (%)'!$F$17/100*L338+'Connecting shares (%)'!$G$17/100*N338+'Connecting shares (%)'!$H$17/100*P338)/1000000,0),0)</f>
        <v>0</v>
      </c>
      <c r="AI338" s="61">
        <f>IF(E338="west", IF(C338="Decentral",D338*'Connecting shares (%)'!$M$16*(L338+N338+P338)/(F338+H338+J338+L338+N338+P338),0),0)</f>
        <v>0</v>
      </c>
      <c r="AK338" s="1">
        <f t="shared" si="40"/>
        <v>0</v>
      </c>
      <c r="AL338" s="1">
        <f t="shared" si="41"/>
        <v>0</v>
      </c>
      <c r="AM338" s="1">
        <f t="shared" si="42"/>
        <v>0</v>
      </c>
      <c r="AN338" s="1">
        <f t="shared" si="43"/>
        <v>0</v>
      </c>
      <c r="AO338" s="1">
        <f t="shared" si="44"/>
        <v>0</v>
      </c>
      <c r="AP338" s="1">
        <f t="shared" si="45"/>
        <v>0</v>
      </c>
      <c r="AQ338" s="1">
        <f t="shared" si="46"/>
        <v>0.133611429999999</v>
      </c>
      <c r="AR338" s="1">
        <f t="shared" si="47"/>
        <v>2.7576532156945999</v>
      </c>
    </row>
    <row r="339" spans="1:44">
      <c r="A339" s="1">
        <v>338</v>
      </c>
      <c r="B339" s="1" t="s">
        <v>338</v>
      </c>
      <c r="C339" s="1" t="s">
        <v>19</v>
      </c>
      <c r="D339" s="1">
        <v>0.24373019109986299</v>
      </c>
      <c r="E339" s="1" t="s">
        <v>21</v>
      </c>
      <c r="F339" s="1">
        <v>1315949.69</v>
      </c>
      <c r="G339" s="1">
        <v>90</v>
      </c>
      <c r="H339" s="1">
        <v>0</v>
      </c>
      <c r="I339" s="1">
        <v>0</v>
      </c>
      <c r="J339" s="1">
        <v>0</v>
      </c>
      <c r="K339" s="1">
        <v>0</v>
      </c>
      <c r="L339" s="1">
        <v>115948.499999999</v>
      </c>
      <c r="M339" s="1">
        <v>12</v>
      </c>
      <c r="N339" s="1">
        <v>0</v>
      </c>
      <c r="O339" s="1">
        <v>0</v>
      </c>
      <c r="P339" s="1">
        <v>0</v>
      </c>
      <c r="Q339" s="1">
        <v>0</v>
      </c>
      <c r="R339" s="1">
        <v>4757.74796444804</v>
      </c>
      <c r="S339" s="1">
        <v>243730.19109986199</v>
      </c>
      <c r="T339" s="59">
        <f>IF(E339="East", IF(C339="Central",('Connecting shares (%)'!$F$3/100*F339+'Connecting shares (%)'!$G$3/100*H339+'Connecting shares (%)'!$H$3/100*J339)/1000000,0),0)</f>
        <v>0</v>
      </c>
      <c r="U339" s="59">
        <f>IF(E339="East", IF(C339="Central",D339*'Connecting shares (%)'!$M$16*(F339+H339+J339)/(F339+H339+J339+L339+N339+P339),0),0)</f>
        <v>0</v>
      </c>
      <c r="V339" s="59">
        <f>IF(E339="East", IF(C339="Decentral",('Connecting shares (%)'!$F$7/100*F339+'Connecting shares (%)'!$G$7/100*H339+'Connecting shares (%)'!$H$7/100*J339)/1000000,0),0)</f>
        <v>0</v>
      </c>
      <c r="W339" s="61">
        <f>IF(E339="East", IF(C339="Decentral",D339*'Connecting shares (%)'!$M$16*(F339+H339+J339)/(F339+H339+J339+L339+N339+P339),0),0)</f>
        <v>0</v>
      </c>
      <c r="X339" s="59">
        <f>IF(E339="East", IF(C339="Central",('Connecting shares (%)'!$F$5/100*L339+'Connecting shares (%)'!$G$5/100*N339+'Connecting shares (%)'!$H$5/100*P339)/1000000,0),0)</f>
        <v>0</v>
      </c>
      <c r="Y339" s="61">
        <f>IF(E339="East", IF(C339="Central",D339*'Connecting shares (%)'!$M$16*(L339+N339+P339)/(F339+H339+J339+L339+N339+P339),0),0)</f>
        <v>0</v>
      </c>
      <c r="Z339" s="1">
        <f>IF(E339="East", IF(C339="Decentral",('Connecting shares (%)'!$F$9/100*L339+'Connecting shares (%)'!$G$9/100*N339+'Connecting shares (%)'!$H$9/100*P339)/1000000,0),0)</f>
        <v>0</v>
      </c>
      <c r="AA339" s="61">
        <f>IF(E339="East", IF(C339="Decentral",D339*'Connecting shares (%)'!$M$16*(L339+N339+P339)/(F339+H339+J339+L339+N339+P339),0),0)</f>
        <v>0</v>
      </c>
      <c r="AB339" s="59">
        <f>IF(E339="West", IF(C339="Central",('Connecting shares (%)'!$F$11/100*F339+'Connecting shares (%)'!$G$11/100*H339+'Connecting shares (%)'!$H$11/100*J339)/1000000,0),0)</f>
        <v>0</v>
      </c>
      <c r="AC339" s="62">
        <f>IF(E339="west", IF(C339="Central",D339*'Connecting shares (%)'!$M$16*(F339+H339+J339)/(F339+H339+J339+L339+N339+P339),0),0)</f>
        <v>0</v>
      </c>
      <c r="AD339" s="59">
        <f>IF(E339="West", IF(C339="Decentral",('Connecting shares (%)'!$F$15/100*F339+'Connecting shares (%)'!$G$15/100*H339+'Connecting shares (%)'!$H$15/100*J339)/1000000,0),0)</f>
        <v>1.3159496899999998</v>
      </c>
      <c r="AE339" s="61">
        <f>IF(E339="west", IF(C339="Decentral",D339*'Connecting shares (%)'!$M$16*(F339+H339+J339)/(F339+H339+J339+L339+N339+P339),0),0)</f>
        <v>4.479880925354137</v>
      </c>
      <c r="AF339" s="59">
        <f>IF(E339="West", IF(C339="Central",('Connecting shares (%)'!$F$13/100*L339+'Connecting shares (%)'!$G$13/100*N339+'Connecting shares (%)'!$H$13/100*P339)/1000000,0),0)</f>
        <v>0</v>
      </c>
      <c r="AG339" s="61">
        <f>IF(E339="west", IF(C339="Central",D339*'Connecting shares (%)'!$M$16*(L339+N339+P339)/(F339+H339+J339+L339+N339+P339),0),0)</f>
        <v>0</v>
      </c>
      <c r="AH339" s="1">
        <f>IF(E339="West", IF(C339="Decentral",('Connecting shares (%)'!$F$17/100*L339+'Connecting shares (%)'!$G$17/100*N339+'Connecting shares (%)'!$H$17/100*P339)/1000000,0),0)</f>
        <v>0.115948499999999</v>
      </c>
      <c r="AI339" s="61">
        <f>IF(E339="west", IF(C339="Decentral",D339*'Connecting shares (%)'!$M$16*(L339+N339+P339)/(F339+H339+J339+L339+N339+P339),0),0)</f>
        <v>0.39472289664312288</v>
      </c>
      <c r="AK339" s="1">
        <f t="shared" si="40"/>
        <v>0</v>
      </c>
      <c r="AL339" s="1">
        <f t="shared" si="41"/>
        <v>0</v>
      </c>
      <c r="AM339" s="1">
        <f t="shared" si="42"/>
        <v>0</v>
      </c>
      <c r="AN339" s="1">
        <f t="shared" si="43"/>
        <v>0</v>
      </c>
      <c r="AO339" s="1">
        <f t="shared" si="44"/>
        <v>0</v>
      </c>
      <c r="AP339" s="1">
        <f t="shared" si="45"/>
        <v>0</v>
      </c>
      <c r="AQ339" s="1">
        <f t="shared" si="46"/>
        <v>1.4318981899999987</v>
      </c>
      <c r="AR339" s="1">
        <f t="shared" si="47"/>
        <v>4.8746038219972601</v>
      </c>
    </row>
    <row r="340" spans="1:44">
      <c r="A340" s="1">
        <v>339</v>
      </c>
      <c r="B340" s="1" t="s">
        <v>874</v>
      </c>
      <c r="C340" s="1" t="s">
        <v>20</v>
      </c>
      <c r="D340" s="1">
        <v>7.2295344329774996E-2</v>
      </c>
      <c r="E340" s="1" t="s">
        <v>21</v>
      </c>
      <c r="F340" s="1">
        <v>17067.369999999901</v>
      </c>
      <c r="G340" s="1">
        <v>1</v>
      </c>
      <c r="H340" s="1">
        <v>0</v>
      </c>
      <c r="I340" s="1">
        <v>0</v>
      </c>
      <c r="J340" s="1">
        <v>0</v>
      </c>
      <c r="K340" s="1">
        <v>0</v>
      </c>
      <c r="L340" s="1">
        <v>0</v>
      </c>
      <c r="M340" s="1">
        <v>0</v>
      </c>
      <c r="N340" s="1">
        <v>0</v>
      </c>
      <c r="O340" s="1">
        <v>0</v>
      </c>
      <c r="P340" s="1">
        <v>0</v>
      </c>
      <c r="Q340" s="1">
        <v>0</v>
      </c>
      <c r="R340" s="1">
        <v>5844.9080809754696</v>
      </c>
      <c r="S340" s="1">
        <v>72295.344329774904</v>
      </c>
      <c r="T340" s="59">
        <f>IF(E340="East", IF(C340="Central",('Connecting shares (%)'!$F$3/100*F340+'Connecting shares (%)'!$G$3/100*H340+'Connecting shares (%)'!$H$3/100*J340)/1000000,0),0)</f>
        <v>0</v>
      </c>
      <c r="U340" s="59">
        <f>IF(E340="East", IF(C340="Central",D340*'Connecting shares (%)'!$M$16*(F340+H340+J340)/(F340+H340+J340+L340+N340+P340),0),0)</f>
        <v>0</v>
      </c>
      <c r="V340" s="59">
        <f>IF(E340="East", IF(C340="Decentral",('Connecting shares (%)'!$F$7/100*F340+'Connecting shares (%)'!$G$7/100*H340+'Connecting shares (%)'!$H$7/100*J340)/1000000,0),0)</f>
        <v>0</v>
      </c>
      <c r="W340" s="61">
        <f>IF(E340="East", IF(C340="Decentral",D340*'Connecting shares (%)'!$M$16*(F340+H340+J340)/(F340+H340+J340+L340+N340+P340),0),0)</f>
        <v>0</v>
      </c>
      <c r="X340" s="59">
        <f>IF(E340="East", IF(C340="Central",('Connecting shares (%)'!$F$5/100*L340+'Connecting shares (%)'!$G$5/100*N340+'Connecting shares (%)'!$H$5/100*P340)/1000000,0),0)</f>
        <v>0</v>
      </c>
      <c r="Y340" s="61">
        <f>IF(E340="East", IF(C340="Central",D340*'Connecting shares (%)'!$M$16*(L340+N340+P340)/(F340+H340+J340+L340+N340+P340),0),0)</f>
        <v>0</v>
      </c>
      <c r="Z340" s="1">
        <f>IF(E340="East", IF(C340="Decentral",('Connecting shares (%)'!$F$9/100*L340+'Connecting shares (%)'!$G$9/100*N340+'Connecting shares (%)'!$H$9/100*P340)/1000000,0),0)</f>
        <v>0</v>
      </c>
      <c r="AA340" s="61">
        <f>IF(E340="East", IF(C340="Decentral",D340*'Connecting shares (%)'!$M$16*(L340+N340+P340)/(F340+H340+J340+L340+N340+P340),0),0)</f>
        <v>0</v>
      </c>
      <c r="AB340" s="59">
        <f>IF(E340="West", IF(C340="Central",('Connecting shares (%)'!$F$11/100*F340+'Connecting shares (%)'!$G$11/100*H340+'Connecting shares (%)'!$H$11/100*J340)/1000000,0),0)</f>
        <v>1.7067369999999901E-2</v>
      </c>
      <c r="AC340" s="62">
        <f>IF(E340="west", IF(C340="Central",D340*'Connecting shares (%)'!$M$16*(F340+H340+J340)/(F340+H340+J340+L340+N340+P340),0),0)</f>
        <v>1.4459068865955</v>
      </c>
      <c r="AD340" s="59">
        <f>IF(E340="West", IF(C340="Decentral",('Connecting shares (%)'!$F$15/100*F340+'Connecting shares (%)'!$G$15/100*H340+'Connecting shares (%)'!$H$15/100*J340)/1000000,0),0)</f>
        <v>0</v>
      </c>
      <c r="AE340" s="61">
        <f>IF(E340="west", IF(C340="Decentral",D340*'Connecting shares (%)'!$M$16*(F340+H340+J340)/(F340+H340+J340+L340+N340+P340),0),0)</f>
        <v>0</v>
      </c>
      <c r="AF340" s="59">
        <f>IF(E340="West", IF(C340="Central",('Connecting shares (%)'!$F$13/100*L340+'Connecting shares (%)'!$G$13/100*N340+'Connecting shares (%)'!$H$13/100*P340)/1000000,0),0)</f>
        <v>0</v>
      </c>
      <c r="AG340" s="61">
        <f>IF(E340="west", IF(C340="Central",D340*'Connecting shares (%)'!$M$16*(L340+N340+P340)/(F340+H340+J340+L340+N340+P340),0),0)</f>
        <v>0</v>
      </c>
      <c r="AH340" s="1">
        <f>IF(E340="West", IF(C340="Decentral",('Connecting shares (%)'!$F$17/100*L340+'Connecting shares (%)'!$G$17/100*N340+'Connecting shares (%)'!$H$17/100*P340)/1000000,0),0)</f>
        <v>0</v>
      </c>
      <c r="AI340" s="61">
        <f>IF(E340="west", IF(C340="Decentral",D340*'Connecting shares (%)'!$M$16*(L340+N340+P340)/(F340+H340+J340+L340+N340+P340),0),0)</f>
        <v>0</v>
      </c>
      <c r="AK340" s="1">
        <f t="shared" si="40"/>
        <v>0</v>
      </c>
      <c r="AL340" s="1">
        <f t="shared" si="41"/>
        <v>0</v>
      </c>
      <c r="AM340" s="1">
        <f t="shared" si="42"/>
        <v>0</v>
      </c>
      <c r="AN340" s="1">
        <f t="shared" si="43"/>
        <v>0</v>
      </c>
      <c r="AO340" s="1">
        <f t="shared" si="44"/>
        <v>1.7067369999999901E-2</v>
      </c>
      <c r="AP340" s="1">
        <f t="shared" si="45"/>
        <v>1.4459068865955</v>
      </c>
      <c r="AQ340" s="1">
        <f t="shared" si="46"/>
        <v>0</v>
      </c>
      <c r="AR340" s="1">
        <f t="shared" si="47"/>
        <v>0</v>
      </c>
    </row>
    <row r="341" spans="1:44">
      <c r="A341" s="1">
        <v>340</v>
      </c>
      <c r="B341" s="1" t="s">
        <v>729</v>
      </c>
      <c r="C341" s="1" t="s">
        <v>20</v>
      </c>
      <c r="D341" s="1">
        <v>0.113387027847836</v>
      </c>
      <c r="E341" s="1" t="s">
        <v>21</v>
      </c>
      <c r="F341" s="1">
        <v>179003</v>
      </c>
      <c r="G341" s="1">
        <v>9</v>
      </c>
      <c r="H341" s="1">
        <v>0</v>
      </c>
      <c r="I341" s="1">
        <v>0</v>
      </c>
      <c r="J341" s="1">
        <v>0</v>
      </c>
      <c r="K341" s="1">
        <v>0</v>
      </c>
      <c r="L341" s="1">
        <v>0</v>
      </c>
      <c r="M341" s="1">
        <v>0</v>
      </c>
      <c r="N341" s="1">
        <v>0</v>
      </c>
      <c r="O341" s="1">
        <v>0</v>
      </c>
      <c r="P341" s="1">
        <v>0</v>
      </c>
      <c r="Q341" s="1">
        <v>0</v>
      </c>
      <c r="R341" s="1">
        <v>6014.0512467520903</v>
      </c>
      <c r="S341" s="1">
        <v>113387.027847836</v>
      </c>
      <c r="T341" s="59">
        <f>IF(E341="East", IF(C341="Central",('Connecting shares (%)'!$F$3/100*F341+'Connecting shares (%)'!$G$3/100*H341+'Connecting shares (%)'!$H$3/100*J341)/1000000,0),0)</f>
        <v>0</v>
      </c>
      <c r="U341" s="59">
        <f>IF(E341="East", IF(C341="Central",D341*'Connecting shares (%)'!$M$16*(F341+H341+J341)/(F341+H341+J341+L341+N341+P341),0),0)</f>
        <v>0</v>
      </c>
      <c r="V341" s="59">
        <f>IF(E341="East", IF(C341="Decentral",('Connecting shares (%)'!$F$7/100*F341+'Connecting shares (%)'!$G$7/100*H341+'Connecting shares (%)'!$H$7/100*J341)/1000000,0),0)</f>
        <v>0</v>
      </c>
      <c r="W341" s="61">
        <f>IF(E341="East", IF(C341="Decentral",D341*'Connecting shares (%)'!$M$16*(F341+H341+J341)/(F341+H341+J341+L341+N341+P341),0),0)</f>
        <v>0</v>
      </c>
      <c r="X341" s="59">
        <f>IF(E341="East", IF(C341="Central",('Connecting shares (%)'!$F$5/100*L341+'Connecting shares (%)'!$G$5/100*N341+'Connecting shares (%)'!$H$5/100*P341)/1000000,0),0)</f>
        <v>0</v>
      </c>
      <c r="Y341" s="61">
        <f>IF(E341="East", IF(C341="Central",D341*'Connecting shares (%)'!$M$16*(L341+N341+P341)/(F341+H341+J341+L341+N341+P341),0),0)</f>
        <v>0</v>
      </c>
      <c r="Z341" s="1">
        <f>IF(E341="East", IF(C341="Decentral",('Connecting shares (%)'!$F$9/100*L341+'Connecting shares (%)'!$G$9/100*N341+'Connecting shares (%)'!$H$9/100*P341)/1000000,0),0)</f>
        <v>0</v>
      </c>
      <c r="AA341" s="61">
        <f>IF(E341="East", IF(C341="Decentral",D341*'Connecting shares (%)'!$M$16*(L341+N341+P341)/(F341+H341+J341+L341+N341+P341),0),0)</f>
        <v>0</v>
      </c>
      <c r="AB341" s="59">
        <f>IF(E341="West", IF(C341="Central",('Connecting shares (%)'!$F$11/100*F341+'Connecting shares (%)'!$G$11/100*H341+'Connecting shares (%)'!$H$11/100*J341)/1000000,0),0)</f>
        <v>0.179003</v>
      </c>
      <c r="AC341" s="62">
        <f>IF(E341="west", IF(C341="Central",D341*'Connecting shares (%)'!$M$16*(F341+H341+J341)/(F341+H341+J341+L341+N341+P341),0),0)</f>
        <v>2.2677405569567197</v>
      </c>
      <c r="AD341" s="59">
        <f>IF(E341="West", IF(C341="Decentral",('Connecting shares (%)'!$F$15/100*F341+'Connecting shares (%)'!$G$15/100*H341+'Connecting shares (%)'!$H$15/100*J341)/1000000,0),0)</f>
        <v>0</v>
      </c>
      <c r="AE341" s="61">
        <f>IF(E341="west", IF(C341="Decentral",D341*'Connecting shares (%)'!$M$16*(F341+H341+J341)/(F341+H341+J341+L341+N341+P341),0),0)</f>
        <v>0</v>
      </c>
      <c r="AF341" s="59">
        <f>IF(E341="West", IF(C341="Central",('Connecting shares (%)'!$F$13/100*L341+'Connecting shares (%)'!$G$13/100*N341+'Connecting shares (%)'!$H$13/100*P341)/1000000,0),0)</f>
        <v>0</v>
      </c>
      <c r="AG341" s="61">
        <f>IF(E341="west", IF(C341="Central",D341*'Connecting shares (%)'!$M$16*(L341+N341+P341)/(F341+H341+J341+L341+N341+P341),0),0)</f>
        <v>0</v>
      </c>
      <c r="AH341" s="1">
        <f>IF(E341="West", IF(C341="Decentral",('Connecting shares (%)'!$F$17/100*L341+'Connecting shares (%)'!$G$17/100*N341+'Connecting shares (%)'!$H$17/100*P341)/1000000,0),0)</f>
        <v>0</v>
      </c>
      <c r="AI341" s="61">
        <f>IF(E341="west", IF(C341="Decentral",D341*'Connecting shares (%)'!$M$16*(L341+N341+P341)/(F341+H341+J341+L341+N341+P341),0),0)</f>
        <v>0</v>
      </c>
      <c r="AK341" s="1">
        <f t="shared" si="40"/>
        <v>0</v>
      </c>
      <c r="AL341" s="1">
        <f t="shared" si="41"/>
        <v>0</v>
      </c>
      <c r="AM341" s="1">
        <f t="shared" si="42"/>
        <v>0</v>
      </c>
      <c r="AN341" s="1">
        <f t="shared" si="43"/>
        <v>0</v>
      </c>
      <c r="AO341" s="1">
        <f t="shared" si="44"/>
        <v>0.179003</v>
      </c>
      <c r="AP341" s="1">
        <f t="shared" si="45"/>
        <v>2.2677405569567197</v>
      </c>
      <c r="AQ341" s="1">
        <f t="shared" si="46"/>
        <v>0</v>
      </c>
      <c r="AR341" s="1">
        <f t="shared" si="47"/>
        <v>0</v>
      </c>
    </row>
    <row r="342" spans="1:44">
      <c r="A342" s="1">
        <v>341</v>
      </c>
      <c r="B342" s="1" t="s">
        <v>343</v>
      </c>
      <c r="C342" s="1" t="s">
        <v>19</v>
      </c>
      <c r="D342" s="1">
        <v>0.109769846340754</v>
      </c>
      <c r="E342" s="1" t="s">
        <v>21</v>
      </c>
      <c r="F342" s="1">
        <v>82010.529999999897</v>
      </c>
      <c r="G342" s="1">
        <v>5</v>
      </c>
      <c r="H342" s="1">
        <v>0</v>
      </c>
      <c r="I342" s="1">
        <v>0</v>
      </c>
      <c r="J342" s="1">
        <v>0</v>
      </c>
      <c r="K342" s="1">
        <v>0</v>
      </c>
      <c r="L342" s="1">
        <v>0</v>
      </c>
      <c r="M342" s="1">
        <v>0</v>
      </c>
      <c r="N342" s="1">
        <v>0</v>
      </c>
      <c r="O342" s="1">
        <v>0</v>
      </c>
      <c r="P342" s="1">
        <v>0</v>
      </c>
      <c r="Q342" s="1">
        <v>0</v>
      </c>
      <c r="R342" s="1">
        <v>5705.03766572737</v>
      </c>
      <c r="S342" s="1">
        <v>109769.84634075301</v>
      </c>
      <c r="T342" s="59">
        <f>IF(E342="East", IF(C342="Central",('Connecting shares (%)'!$F$3/100*F342+'Connecting shares (%)'!$G$3/100*H342+'Connecting shares (%)'!$H$3/100*J342)/1000000,0),0)</f>
        <v>0</v>
      </c>
      <c r="U342" s="59">
        <f>IF(E342="East", IF(C342="Central",D342*'Connecting shares (%)'!$M$16*(F342+H342+J342)/(F342+H342+J342+L342+N342+P342),0),0)</f>
        <v>0</v>
      </c>
      <c r="V342" s="59">
        <f>IF(E342="East", IF(C342="Decentral",('Connecting shares (%)'!$F$7/100*F342+'Connecting shares (%)'!$G$7/100*H342+'Connecting shares (%)'!$H$7/100*J342)/1000000,0),0)</f>
        <v>0</v>
      </c>
      <c r="W342" s="61">
        <f>IF(E342="East", IF(C342="Decentral",D342*'Connecting shares (%)'!$M$16*(F342+H342+J342)/(F342+H342+J342+L342+N342+P342),0),0)</f>
        <v>0</v>
      </c>
      <c r="X342" s="59">
        <f>IF(E342="East", IF(C342="Central",('Connecting shares (%)'!$F$5/100*L342+'Connecting shares (%)'!$G$5/100*N342+'Connecting shares (%)'!$H$5/100*P342)/1000000,0),0)</f>
        <v>0</v>
      </c>
      <c r="Y342" s="61">
        <f>IF(E342="East", IF(C342="Central",D342*'Connecting shares (%)'!$M$16*(L342+N342+P342)/(F342+H342+J342+L342+N342+P342),0),0)</f>
        <v>0</v>
      </c>
      <c r="Z342" s="1">
        <f>IF(E342="East", IF(C342="Decentral",('Connecting shares (%)'!$F$9/100*L342+'Connecting shares (%)'!$G$9/100*N342+'Connecting shares (%)'!$H$9/100*P342)/1000000,0),0)</f>
        <v>0</v>
      </c>
      <c r="AA342" s="61">
        <f>IF(E342="East", IF(C342="Decentral",D342*'Connecting shares (%)'!$M$16*(L342+N342+P342)/(F342+H342+J342+L342+N342+P342),0),0)</f>
        <v>0</v>
      </c>
      <c r="AB342" s="59">
        <f>IF(E342="West", IF(C342="Central",('Connecting shares (%)'!$F$11/100*F342+'Connecting shares (%)'!$G$11/100*H342+'Connecting shares (%)'!$H$11/100*J342)/1000000,0),0)</f>
        <v>0</v>
      </c>
      <c r="AC342" s="62">
        <f>IF(E342="west", IF(C342="Central",D342*'Connecting shares (%)'!$M$16*(F342+H342+J342)/(F342+H342+J342+L342+N342+P342),0),0)</f>
        <v>0</v>
      </c>
      <c r="AD342" s="59">
        <f>IF(E342="West", IF(C342="Decentral",('Connecting shares (%)'!$F$15/100*F342+'Connecting shares (%)'!$G$15/100*H342+'Connecting shares (%)'!$H$15/100*J342)/1000000,0),0)</f>
        <v>8.2010529999999901E-2</v>
      </c>
      <c r="AE342" s="61">
        <f>IF(E342="west", IF(C342="Decentral",D342*'Connecting shares (%)'!$M$16*(F342+H342+J342)/(F342+H342+J342+L342+N342+P342),0),0)</f>
        <v>2.1953969268150799</v>
      </c>
      <c r="AF342" s="59">
        <f>IF(E342="West", IF(C342="Central",('Connecting shares (%)'!$F$13/100*L342+'Connecting shares (%)'!$G$13/100*N342+'Connecting shares (%)'!$H$13/100*P342)/1000000,0),0)</f>
        <v>0</v>
      </c>
      <c r="AG342" s="61">
        <f>IF(E342="west", IF(C342="Central",D342*'Connecting shares (%)'!$M$16*(L342+N342+P342)/(F342+H342+J342+L342+N342+P342),0),0)</f>
        <v>0</v>
      </c>
      <c r="AH342" s="1">
        <f>IF(E342="West", IF(C342="Decentral",('Connecting shares (%)'!$F$17/100*L342+'Connecting shares (%)'!$G$17/100*N342+'Connecting shares (%)'!$H$17/100*P342)/1000000,0),0)</f>
        <v>0</v>
      </c>
      <c r="AI342" s="61">
        <f>IF(E342="west", IF(C342="Decentral",D342*'Connecting shares (%)'!$M$16*(L342+N342+P342)/(F342+H342+J342+L342+N342+P342),0),0)</f>
        <v>0</v>
      </c>
      <c r="AK342" s="1">
        <f t="shared" si="40"/>
        <v>0</v>
      </c>
      <c r="AL342" s="1">
        <f t="shared" si="41"/>
        <v>0</v>
      </c>
      <c r="AM342" s="1">
        <f t="shared" si="42"/>
        <v>0</v>
      </c>
      <c r="AN342" s="1">
        <f t="shared" si="43"/>
        <v>0</v>
      </c>
      <c r="AO342" s="1">
        <f t="shared" si="44"/>
        <v>0</v>
      </c>
      <c r="AP342" s="1">
        <f t="shared" si="45"/>
        <v>0</v>
      </c>
      <c r="AQ342" s="1">
        <f t="shared" si="46"/>
        <v>8.2010529999999901E-2</v>
      </c>
      <c r="AR342" s="1">
        <f t="shared" si="47"/>
        <v>2.1953969268150799</v>
      </c>
    </row>
    <row r="343" spans="1:44">
      <c r="A343" s="1">
        <v>342</v>
      </c>
      <c r="B343" s="1" t="s">
        <v>207</v>
      </c>
      <c r="C343" s="1" t="s">
        <v>20</v>
      </c>
      <c r="D343" s="1">
        <v>0.104983591463672</v>
      </c>
      <c r="E343" s="1" t="s">
        <v>21</v>
      </c>
      <c r="F343" s="1">
        <v>266132.46000000002</v>
      </c>
      <c r="G343" s="1">
        <v>16</v>
      </c>
      <c r="H343" s="1">
        <v>0</v>
      </c>
      <c r="I343" s="1">
        <v>0</v>
      </c>
      <c r="J343" s="1">
        <v>0</v>
      </c>
      <c r="K343" s="1">
        <v>0</v>
      </c>
      <c r="L343" s="1">
        <v>0</v>
      </c>
      <c r="M343" s="1">
        <v>0</v>
      </c>
      <c r="N343" s="1">
        <v>0</v>
      </c>
      <c r="O343" s="1">
        <v>0</v>
      </c>
      <c r="P343" s="1">
        <v>0</v>
      </c>
      <c r="Q343" s="1">
        <v>0</v>
      </c>
      <c r="R343" s="1">
        <v>4698.0674800154402</v>
      </c>
      <c r="S343" s="1">
        <v>104983.591463672</v>
      </c>
      <c r="T343" s="59">
        <f>IF(E343="East", IF(C343="Central",('Connecting shares (%)'!$F$3/100*F343+'Connecting shares (%)'!$G$3/100*H343+'Connecting shares (%)'!$H$3/100*J343)/1000000,0),0)</f>
        <v>0</v>
      </c>
      <c r="U343" s="59">
        <f>IF(E343="East", IF(C343="Central",D343*'Connecting shares (%)'!$M$16*(F343+H343+J343)/(F343+H343+J343+L343+N343+P343),0),0)</f>
        <v>0</v>
      </c>
      <c r="V343" s="59">
        <f>IF(E343="East", IF(C343="Decentral",('Connecting shares (%)'!$F$7/100*F343+'Connecting shares (%)'!$G$7/100*H343+'Connecting shares (%)'!$H$7/100*J343)/1000000,0),0)</f>
        <v>0</v>
      </c>
      <c r="W343" s="61">
        <f>IF(E343="East", IF(C343="Decentral",D343*'Connecting shares (%)'!$M$16*(F343+H343+J343)/(F343+H343+J343+L343+N343+P343),0),0)</f>
        <v>0</v>
      </c>
      <c r="X343" s="59">
        <f>IF(E343="East", IF(C343="Central",('Connecting shares (%)'!$F$5/100*L343+'Connecting shares (%)'!$G$5/100*N343+'Connecting shares (%)'!$H$5/100*P343)/1000000,0),0)</f>
        <v>0</v>
      </c>
      <c r="Y343" s="61">
        <f>IF(E343="East", IF(C343="Central",D343*'Connecting shares (%)'!$M$16*(L343+N343+P343)/(F343+H343+J343+L343+N343+P343),0),0)</f>
        <v>0</v>
      </c>
      <c r="Z343" s="1">
        <f>IF(E343="East", IF(C343="Decentral",('Connecting shares (%)'!$F$9/100*L343+'Connecting shares (%)'!$G$9/100*N343+'Connecting shares (%)'!$H$9/100*P343)/1000000,0),0)</f>
        <v>0</v>
      </c>
      <c r="AA343" s="61">
        <f>IF(E343="East", IF(C343="Decentral",D343*'Connecting shares (%)'!$M$16*(L343+N343+P343)/(F343+H343+J343+L343+N343+P343),0),0)</f>
        <v>0</v>
      </c>
      <c r="AB343" s="59">
        <f>IF(E343="West", IF(C343="Central",('Connecting shares (%)'!$F$11/100*F343+'Connecting shares (%)'!$G$11/100*H343+'Connecting shares (%)'!$H$11/100*J343)/1000000,0),0)</f>
        <v>0.26613246000000002</v>
      </c>
      <c r="AC343" s="62">
        <f>IF(E343="west", IF(C343="Central",D343*'Connecting shares (%)'!$M$16*(F343+H343+J343)/(F343+H343+J343+L343+N343+P343),0),0)</f>
        <v>2.09967182927344</v>
      </c>
      <c r="AD343" s="59">
        <f>IF(E343="West", IF(C343="Decentral",('Connecting shares (%)'!$F$15/100*F343+'Connecting shares (%)'!$G$15/100*H343+'Connecting shares (%)'!$H$15/100*J343)/1000000,0),0)</f>
        <v>0</v>
      </c>
      <c r="AE343" s="61">
        <f>IF(E343="west", IF(C343="Decentral",D343*'Connecting shares (%)'!$M$16*(F343+H343+J343)/(F343+H343+J343+L343+N343+P343),0),0)</f>
        <v>0</v>
      </c>
      <c r="AF343" s="59">
        <f>IF(E343="West", IF(C343="Central",('Connecting shares (%)'!$F$13/100*L343+'Connecting shares (%)'!$G$13/100*N343+'Connecting shares (%)'!$H$13/100*P343)/1000000,0),0)</f>
        <v>0</v>
      </c>
      <c r="AG343" s="61">
        <f>IF(E343="west", IF(C343="Central",D343*'Connecting shares (%)'!$M$16*(L343+N343+P343)/(F343+H343+J343+L343+N343+P343),0),0)</f>
        <v>0</v>
      </c>
      <c r="AH343" s="1">
        <f>IF(E343="West", IF(C343="Decentral",('Connecting shares (%)'!$F$17/100*L343+'Connecting shares (%)'!$G$17/100*N343+'Connecting shares (%)'!$H$17/100*P343)/1000000,0),0)</f>
        <v>0</v>
      </c>
      <c r="AI343" s="61">
        <f>IF(E343="west", IF(C343="Decentral",D343*'Connecting shares (%)'!$M$16*(L343+N343+P343)/(F343+H343+J343+L343+N343+P343),0),0)</f>
        <v>0</v>
      </c>
      <c r="AK343" s="1">
        <f t="shared" si="40"/>
        <v>0</v>
      </c>
      <c r="AL343" s="1">
        <f t="shared" si="41"/>
        <v>0</v>
      </c>
      <c r="AM343" s="1">
        <f t="shared" si="42"/>
        <v>0</v>
      </c>
      <c r="AN343" s="1">
        <f t="shared" si="43"/>
        <v>0</v>
      </c>
      <c r="AO343" s="1">
        <f t="shared" si="44"/>
        <v>0.26613246000000002</v>
      </c>
      <c r="AP343" s="1">
        <f t="shared" si="45"/>
        <v>2.09967182927344</v>
      </c>
      <c r="AQ343" s="1">
        <f t="shared" si="46"/>
        <v>0</v>
      </c>
      <c r="AR343" s="1">
        <f t="shared" si="47"/>
        <v>0</v>
      </c>
    </row>
    <row r="344" spans="1:44">
      <c r="A344" s="1">
        <v>343</v>
      </c>
      <c r="B344" s="1" t="s">
        <v>87</v>
      </c>
      <c r="C344" s="1" t="s">
        <v>19</v>
      </c>
      <c r="D344" s="1">
        <v>0.456362669449773</v>
      </c>
      <c r="E344" s="1" t="s">
        <v>22</v>
      </c>
      <c r="F344" s="1">
        <v>3185580.0399999898</v>
      </c>
      <c r="G344" s="1">
        <v>228</v>
      </c>
      <c r="H344" s="1">
        <v>54535.69</v>
      </c>
      <c r="I344" s="1">
        <v>1</v>
      </c>
      <c r="J344" s="1">
        <v>0</v>
      </c>
      <c r="K344" s="1">
        <v>0</v>
      </c>
      <c r="L344" s="1">
        <v>286562.03999999998</v>
      </c>
      <c r="M344" s="1">
        <v>42</v>
      </c>
      <c r="N344" s="1">
        <v>151140.179999999</v>
      </c>
      <c r="O344" s="1">
        <v>1</v>
      </c>
      <c r="P344" s="1">
        <v>0</v>
      </c>
      <c r="Q344" s="1">
        <v>0</v>
      </c>
      <c r="R344" s="1">
        <v>6869.4967690854201</v>
      </c>
      <c r="S344" s="1">
        <v>456362.66944977298</v>
      </c>
      <c r="T344" s="59">
        <f>IF(E344="East", IF(C344="Central",('Connecting shares (%)'!$F$3/100*F344+'Connecting shares (%)'!$G$3/100*H344+'Connecting shares (%)'!$H$3/100*J344)/1000000,0),0)</f>
        <v>0</v>
      </c>
      <c r="U344" s="59">
        <f>IF(E344="East", IF(C344="Central",D344*'Connecting shares (%)'!$M$16*(F344+H344+J344)/(F344+H344+J344+L344+N344+P344),0),0)</f>
        <v>0</v>
      </c>
      <c r="V344" s="59">
        <f>IF(E344="East", IF(C344="Decentral",('Connecting shares (%)'!$F$7/100*F344+'Connecting shares (%)'!$G$7/100*H344+'Connecting shares (%)'!$H$7/100*J344)/1000000,0),0)</f>
        <v>3.2401157299999896</v>
      </c>
      <c r="W344" s="61">
        <f>IF(E344="East", IF(C344="Decentral",D344*'Connecting shares (%)'!$M$16*(F344+H344+J344)/(F344+H344+J344+L344+N344+P344),0),0)</f>
        <v>8.0410062921629901</v>
      </c>
      <c r="X344" s="59">
        <f>IF(E344="East", IF(C344="Central",('Connecting shares (%)'!$F$5/100*L344+'Connecting shares (%)'!$G$5/100*N344+'Connecting shares (%)'!$H$5/100*P344)/1000000,0),0)</f>
        <v>0</v>
      </c>
      <c r="Y344" s="61">
        <f>IF(E344="East", IF(C344="Central",D344*'Connecting shares (%)'!$M$16*(L344+N344+P344)/(F344+H344+J344+L344+N344+P344),0),0)</f>
        <v>0</v>
      </c>
      <c r="Z344" s="1">
        <f>IF(E344="East", IF(C344="Decentral",('Connecting shares (%)'!$F$9/100*L344+'Connecting shares (%)'!$G$9/100*N344+'Connecting shares (%)'!$H$9/100*P344)/1000000,0),0)</f>
        <v>0.43770221999999898</v>
      </c>
      <c r="AA344" s="61">
        <f>IF(E344="East", IF(C344="Decentral",D344*'Connecting shares (%)'!$M$16*(L344+N344+P344)/(F344+H344+J344+L344+N344+P344),0),0)</f>
        <v>1.086247096832468</v>
      </c>
      <c r="AB344" s="59">
        <f>IF(E344="West", IF(C344="Central",('Connecting shares (%)'!$F$11/100*F344+'Connecting shares (%)'!$G$11/100*H344+'Connecting shares (%)'!$H$11/100*J344)/1000000,0),0)</f>
        <v>0</v>
      </c>
      <c r="AC344" s="62">
        <f>IF(E344="west", IF(C344="Central",D344*'Connecting shares (%)'!$M$16*(F344+H344+J344)/(F344+H344+J344+L344+N344+P344),0),0)</f>
        <v>0</v>
      </c>
      <c r="AD344" s="59">
        <f>IF(E344="West", IF(C344="Decentral",('Connecting shares (%)'!$F$15/100*F344+'Connecting shares (%)'!$G$15/100*H344+'Connecting shares (%)'!$H$15/100*J344)/1000000,0),0)</f>
        <v>0</v>
      </c>
      <c r="AE344" s="61">
        <f>IF(E344="west", IF(C344="Decentral",D344*'Connecting shares (%)'!$M$16*(F344+H344+J344)/(F344+H344+J344+L344+N344+P344),0),0)</f>
        <v>0</v>
      </c>
      <c r="AF344" s="59">
        <f>IF(E344="West", IF(C344="Central",('Connecting shares (%)'!$F$13/100*L344+'Connecting shares (%)'!$G$13/100*N344+'Connecting shares (%)'!$H$13/100*P344)/1000000,0),0)</f>
        <v>0</v>
      </c>
      <c r="AG344" s="61">
        <f>IF(E344="west", IF(C344="Central",D344*'Connecting shares (%)'!$M$16*(L344+N344+P344)/(F344+H344+J344+L344+N344+P344),0),0)</f>
        <v>0</v>
      </c>
      <c r="AH344" s="1">
        <f>IF(E344="West", IF(C344="Decentral",('Connecting shares (%)'!$F$17/100*L344+'Connecting shares (%)'!$G$17/100*N344+'Connecting shares (%)'!$H$17/100*P344)/1000000,0),0)</f>
        <v>0</v>
      </c>
      <c r="AI344" s="61">
        <f>IF(E344="west", IF(C344="Decentral",D344*'Connecting shares (%)'!$M$16*(L344+N344+P344)/(F344+H344+J344+L344+N344+P344),0),0)</f>
        <v>0</v>
      </c>
      <c r="AK344" s="1">
        <f t="shared" si="40"/>
        <v>0</v>
      </c>
      <c r="AL344" s="1">
        <f t="shared" si="41"/>
        <v>0</v>
      </c>
      <c r="AM344" s="1">
        <f t="shared" si="42"/>
        <v>3.6778179499999886</v>
      </c>
      <c r="AN344" s="1">
        <f t="shared" si="43"/>
        <v>9.1272533889954577</v>
      </c>
      <c r="AO344" s="1">
        <f t="shared" si="44"/>
        <v>0</v>
      </c>
      <c r="AP344" s="1">
        <f t="shared" si="45"/>
        <v>0</v>
      </c>
      <c r="AQ344" s="1">
        <f t="shared" si="46"/>
        <v>0</v>
      </c>
      <c r="AR344" s="1">
        <f t="shared" si="47"/>
        <v>0</v>
      </c>
    </row>
    <row r="345" spans="1:44">
      <c r="A345" s="1">
        <v>344</v>
      </c>
      <c r="B345" s="1" t="s">
        <v>490</v>
      </c>
      <c r="C345" s="1" t="s">
        <v>19</v>
      </c>
      <c r="D345" s="1">
        <v>0.179513530613888</v>
      </c>
      <c r="E345" s="1" t="s">
        <v>21</v>
      </c>
      <c r="F345" s="1">
        <v>53613.88</v>
      </c>
      <c r="G345" s="1">
        <v>4</v>
      </c>
      <c r="H345" s="1">
        <v>0</v>
      </c>
      <c r="I345" s="1">
        <v>0</v>
      </c>
      <c r="J345" s="1">
        <v>0</v>
      </c>
      <c r="K345" s="1">
        <v>0</v>
      </c>
      <c r="L345" s="1">
        <v>26927.279999999901</v>
      </c>
      <c r="M345" s="1">
        <v>1</v>
      </c>
      <c r="N345" s="1">
        <v>0</v>
      </c>
      <c r="O345" s="1">
        <v>0</v>
      </c>
      <c r="P345" s="1">
        <v>0</v>
      </c>
      <c r="Q345" s="1">
        <v>0</v>
      </c>
      <c r="R345" s="1">
        <v>7440.7728987763903</v>
      </c>
      <c r="S345" s="1">
        <v>179513.530613888</v>
      </c>
      <c r="T345" s="59">
        <f>IF(E345="East", IF(C345="Central",('Connecting shares (%)'!$F$3/100*F345+'Connecting shares (%)'!$G$3/100*H345+'Connecting shares (%)'!$H$3/100*J345)/1000000,0),0)</f>
        <v>0</v>
      </c>
      <c r="U345" s="59">
        <f>IF(E345="East", IF(C345="Central",D345*'Connecting shares (%)'!$M$16*(F345+H345+J345)/(F345+H345+J345+L345+N345+P345),0),0)</f>
        <v>0</v>
      </c>
      <c r="V345" s="59">
        <f>IF(E345="East", IF(C345="Decentral",('Connecting shares (%)'!$F$7/100*F345+'Connecting shares (%)'!$G$7/100*H345+'Connecting shares (%)'!$H$7/100*J345)/1000000,0),0)</f>
        <v>0</v>
      </c>
      <c r="W345" s="61">
        <f>IF(E345="East", IF(C345="Decentral",D345*'Connecting shares (%)'!$M$16*(F345+H345+J345)/(F345+H345+J345+L345+N345+P345),0),0)</f>
        <v>0</v>
      </c>
      <c r="X345" s="59">
        <f>IF(E345="East", IF(C345="Central",('Connecting shares (%)'!$F$5/100*L345+'Connecting shares (%)'!$G$5/100*N345+'Connecting shares (%)'!$H$5/100*P345)/1000000,0),0)</f>
        <v>0</v>
      </c>
      <c r="Y345" s="61">
        <f>IF(E345="East", IF(C345="Central",D345*'Connecting shares (%)'!$M$16*(L345+N345+P345)/(F345+H345+J345+L345+N345+P345),0),0)</f>
        <v>0</v>
      </c>
      <c r="Z345" s="1">
        <f>IF(E345="East", IF(C345="Decentral",('Connecting shares (%)'!$F$9/100*L345+'Connecting shares (%)'!$G$9/100*N345+'Connecting shares (%)'!$H$9/100*P345)/1000000,0),0)</f>
        <v>0</v>
      </c>
      <c r="AA345" s="61">
        <f>IF(E345="East", IF(C345="Decentral",D345*'Connecting shares (%)'!$M$16*(L345+N345+P345)/(F345+H345+J345+L345+N345+P345),0),0)</f>
        <v>0</v>
      </c>
      <c r="AB345" s="59">
        <f>IF(E345="West", IF(C345="Central",('Connecting shares (%)'!$F$11/100*F345+'Connecting shares (%)'!$G$11/100*H345+'Connecting shares (%)'!$H$11/100*J345)/1000000,0),0)</f>
        <v>0</v>
      </c>
      <c r="AC345" s="62">
        <f>IF(E345="west", IF(C345="Central",D345*'Connecting shares (%)'!$M$16*(F345+H345+J345)/(F345+H345+J345+L345+N345+P345),0),0)</f>
        <v>0</v>
      </c>
      <c r="AD345" s="59">
        <f>IF(E345="West", IF(C345="Decentral",('Connecting shares (%)'!$F$15/100*F345+'Connecting shares (%)'!$G$15/100*H345+'Connecting shares (%)'!$H$15/100*J345)/1000000,0),0)</f>
        <v>5.3613879999999996E-2</v>
      </c>
      <c r="AE345" s="61">
        <f>IF(E345="west", IF(C345="Decentral",D345*'Connecting shares (%)'!$M$16*(F345+H345+J345)/(F345+H345+J345+L345+N345+P345),0),0)</f>
        <v>2.389937490026051</v>
      </c>
      <c r="AF345" s="59">
        <f>IF(E345="West", IF(C345="Central",('Connecting shares (%)'!$F$13/100*L345+'Connecting shares (%)'!$G$13/100*N345+'Connecting shares (%)'!$H$13/100*P345)/1000000,0),0)</f>
        <v>0</v>
      </c>
      <c r="AG345" s="61">
        <f>IF(E345="west", IF(C345="Central",D345*'Connecting shares (%)'!$M$16*(L345+N345+P345)/(F345+H345+J345+L345+N345+P345),0),0)</f>
        <v>0</v>
      </c>
      <c r="AH345" s="1">
        <f>IF(E345="West", IF(C345="Decentral",('Connecting shares (%)'!$F$17/100*L345+'Connecting shares (%)'!$G$17/100*N345+'Connecting shares (%)'!$H$17/100*P345)/1000000,0),0)</f>
        <v>2.6927279999999901E-2</v>
      </c>
      <c r="AI345" s="61">
        <f>IF(E345="west", IF(C345="Decentral",D345*'Connecting shares (%)'!$M$16*(L345+N345+P345)/(F345+H345+J345+L345+N345+P345),0),0)</f>
        <v>1.2003331222517089</v>
      </c>
      <c r="AK345" s="1">
        <f t="shared" si="40"/>
        <v>0</v>
      </c>
      <c r="AL345" s="1">
        <f t="shared" si="41"/>
        <v>0</v>
      </c>
      <c r="AM345" s="1">
        <f t="shared" si="42"/>
        <v>0</v>
      </c>
      <c r="AN345" s="1">
        <f t="shared" si="43"/>
        <v>0</v>
      </c>
      <c r="AO345" s="1">
        <f t="shared" si="44"/>
        <v>0</v>
      </c>
      <c r="AP345" s="1">
        <f t="shared" si="45"/>
        <v>0</v>
      </c>
      <c r="AQ345" s="1">
        <f t="shared" si="46"/>
        <v>8.054115999999989E-2</v>
      </c>
      <c r="AR345" s="1">
        <f t="shared" si="47"/>
        <v>3.5902706122777599</v>
      </c>
    </row>
    <row r="346" spans="1:44">
      <c r="A346" s="1">
        <v>345</v>
      </c>
      <c r="B346" s="1" t="s">
        <v>873</v>
      </c>
      <c r="C346" s="1" t="s">
        <v>19</v>
      </c>
      <c r="D346" s="1">
        <v>7.4028226331624994E-2</v>
      </c>
      <c r="E346" s="1" t="s">
        <v>21</v>
      </c>
      <c r="F346" s="1">
        <v>194858.799999999</v>
      </c>
      <c r="G346" s="1">
        <v>10</v>
      </c>
      <c r="H346" s="1">
        <v>0</v>
      </c>
      <c r="I346" s="1">
        <v>0</v>
      </c>
      <c r="J346" s="1">
        <v>0</v>
      </c>
      <c r="K346" s="1">
        <v>0</v>
      </c>
      <c r="L346" s="1">
        <v>0</v>
      </c>
      <c r="M346" s="1">
        <v>0</v>
      </c>
      <c r="N346" s="1">
        <v>0</v>
      </c>
      <c r="O346" s="1">
        <v>0</v>
      </c>
      <c r="P346" s="1">
        <v>0</v>
      </c>
      <c r="Q346" s="1">
        <v>0</v>
      </c>
      <c r="R346" s="1">
        <v>5560.1164559153203</v>
      </c>
      <c r="S346" s="1">
        <v>74028.226331625105</v>
      </c>
      <c r="T346" s="59">
        <f>IF(E346="East", IF(C346="Central",('Connecting shares (%)'!$F$3/100*F346+'Connecting shares (%)'!$G$3/100*H346+'Connecting shares (%)'!$H$3/100*J346)/1000000,0),0)</f>
        <v>0</v>
      </c>
      <c r="U346" s="59">
        <f>IF(E346="East", IF(C346="Central",D346*'Connecting shares (%)'!$M$16*(F346+H346+J346)/(F346+H346+J346+L346+N346+P346),0),0)</f>
        <v>0</v>
      </c>
      <c r="V346" s="59">
        <f>IF(E346="East", IF(C346="Decentral",('Connecting shares (%)'!$F$7/100*F346+'Connecting shares (%)'!$G$7/100*H346+'Connecting shares (%)'!$H$7/100*J346)/1000000,0),0)</f>
        <v>0</v>
      </c>
      <c r="W346" s="61">
        <f>IF(E346="East", IF(C346="Decentral",D346*'Connecting shares (%)'!$M$16*(F346+H346+J346)/(F346+H346+J346+L346+N346+P346),0),0)</f>
        <v>0</v>
      </c>
      <c r="X346" s="59">
        <f>IF(E346="East", IF(C346="Central",('Connecting shares (%)'!$F$5/100*L346+'Connecting shares (%)'!$G$5/100*N346+'Connecting shares (%)'!$H$5/100*P346)/1000000,0),0)</f>
        <v>0</v>
      </c>
      <c r="Y346" s="61">
        <f>IF(E346="East", IF(C346="Central",D346*'Connecting shares (%)'!$M$16*(L346+N346+P346)/(F346+H346+J346+L346+N346+P346),0),0)</f>
        <v>0</v>
      </c>
      <c r="Z346" s="1">
        <f>IF(E346="East", IF(C346="Decentral",('Connecting shares (%)'!$F$9/100*L346+'Connecting shares (%)'!$G$9/100*N346+'Connecting shares (%)'!$H$9/100*P346)/1000000,0),0)</f>
        <v>0</v>
      </c>
      <c r="AA346" s="61">
        <f>IF(E346="East", IF(C346="Decentral",D346*'Connecting shares (%)'!$M$16*(L346+N346+P346)/(F346+H346+J346+L346+N346+P346),0),0)</f>
        <v>0</v>
      </c>
      <c r="AB346" s="59">
        <f>IF(E346="West", IF(C346="Central",('Connecting shares (%)'!$F$11/100*F346+'Connecting shares (%)'!$G$11/100*H346+'Connecting shares (%)'!$H$11/100*J346)/1000000,0),0)</f>
        <v>0</v>
      </c>
      <c r="AC346" s="62">
        <f>IF(E346="west", IF(C346="Central",D346*'Connecting shares (%)'!$M$16*(F346+H346+J346)/(F346+H346+J346+L346+N346+P346),0),0)</f>
        <v>0</v>
      </c>
      <c r="AD346" s="59">
        <f>IF(E346="West", IF(C346="Decentral",('Connecting shares (%)'!$F$15/100*F346+'Connecting shares (%)'!$G$15/100*H346+'Connecting shares (%)'!$H$15/100*J346)/1000000,0),0)</f>
        <v>0.194858799999999</v>
      </c>
      <c r="AE346" s="61">
        <f>IF(E346="west", IF(C346="Decentral",D346*'Connecting shares (%)'!$M$16*(F346+H346+J346)/(F346+H346+J346+L346+N346+P346),0),0)</f>
        <v>1.4805645266324998</v>
      </c>
      <c r="AF346" s="59">
        <f>IF(E346="West", IF(C346="Central",('Connecting shares (%)'!$F$13/100*L346+'Connecting shares (%)'!$G$13/100*N346+'Connecting shares (%)'!$H$13/100*P346)/1000000,0),0)</f>
        <v>0</v>
      </c>
      <c r="AG346" s="61">
        <f>IF(E346="west", IF(C346="Central",D346*'Connecting shares (%)'!$M$16*(L346+N346+P346)/(F346+H346+J346+L346+N346+P346),0),0)</f>
        <v>0</v>
      </c>
      <c r="AH346" s="1">
        <f>IF(E346="West", IF(C346="Decentral",('Connecting shares (%)'!$F$17/100*L346+'Connecting shares (%)'!$G$17/100*N346+'Connecting shares (%)'!$H$17/100*P346)/1000000,0),0)</f>
        <v>0</v>
      </c>
      <c r="AI346" s="61">
        <f>IF(E346="west", IF(C346="Decentral",D346*'Connecting shares (%)'!$M$16*(L346+N346+P346)/(F346+H346+J346+L346+N346+P346),0),0)</f>
        <v>0</v>
      </c>
      <c r="AK346" s="1">
        <f t="shared" si="40"/>
        <v>0</v>
      </c>
      <c r="AL346" s="1">
        <f t="shared" si="41"/>
        <v>0</v>
      </c>
      <c r="AM346" s="1">
        <f t="shared" si="42"/>
        <v>0</v>
      </c>
      <c r="AN346" s="1">
        <f t="shared" si="43"/>
        <v>0</v>
      </c>
      <c r="AO346" s="1">
        <f t="shared" si="44"/>
        <v>0</v>
      </c>
      <c r="AP346" s="1">
        <f t="shared" si="45"/>
        <v>0</v>
      </c>
      <c r="AQ346" s="1">
        <f t="shared" si="46"/>
        <v>0.194858799999999</v>
      </c>
      <c r="AR346" s="1">
        <f t="shared" si="47"/>
        <v>1.4805645266324998</v>
      </c>
    </row>
    <row r="347" spans="1:44">
      <c r="A347" s="1">
        <v>346</v>
      </c>
      <c r="B347" s="1" t="s">
        <v>463</v>
      </c>
      <c r="C347" s="1" t="s">
        <v>20</v>
      </c>
      <c r="D347" s="1">
        <v>0.129455757573576</v>
      </c>
      <c r="E347" s="1" t="s">
        <v>21</v>
      </c>
      <c r="F347" s="1">
        <v>213772.77</v>
      </c>
      <c r="G347" s="1">
        <v>16</v>
      </c>
      <c r="H347" s="1">
        <v>0</v>
      </c>
      <c r="I347" s="1">
        <v>0</v>
      </c>
      <c r="J347" s="1">
        <v>0</v>
      </c>
      <c r="K347" s="1">
        <v>0</v>
      </c>
      <c r="L347" s="1">
        <v>0</v>
      </c>
      <c r="M347" s="1">
        <v>0</v>
      </c>
      <c r="N347" s="1">
        <v>0</v>
      </c>
      <c r="O347" s="1">
        <v>0</v>
      </c>
      <c r="P347" s="1">
        <v>0</v>
      </c>
      <c r="Q347" s="1">
        <v>0</v>
      </c>
      <c r="R347" s="1">
        <v>7337.6438960880496</v>
      </c>
      <c r="S347" s="1">
        <v>129455.757573575</v>
      </c>
      <c r="T347" s="59">
        <f>IF(E347="East", IF(C347="Central",('Connecting shares (%)'!$F$3/100*F347+'Connecting shares (%)'!$G$3/100*H347+'Connecting shares (%)'!$H$3/100*J347)/1000000,0),0)</f>
        <v>0</v>
      </c>
      <c r="U347" s="59">
        <f>IF(E347="East", IF(C347="Central",D347*'Connecting shares (%)'!$M$16*(F347+H347+J347)/(F347+H347+J347+L347+N347+P347),0),0)</f>
        <v>0</v>
      </c>
      <c r="V347" s="59">
        <f>IF(E347="East", IF(C347="Decentral",('Connecting shares (%)'!$F$7/100*F347+'Connecting shares (%)'!$G$7/100*H347+'Connecting shares (%)'!$H$7/100*J347)/1000000,0),0)</f>
        <v>0</v>
      </c>
      <c r="W347" s="61">
        <f>IF(E347="East", IF(C347="Decentral",D347*'Connecting shares (%)'!$M$16*(F347+H347+J347)/(F347+H347+J347+L347+N347+P347),0),0)</f>
        <v>0</v>
      </c>
      <c r="X347" s="59">
        <f>IF(E347="East", IF(C347="Central",('Connecting shares (%)'!$F$5/100*L347+'Connecting shares (%)'!$G$5/100*N347+'Connecting shares (%)'!$H$5/100*P347)/1000000,0),0)</f>
        <v>0</v>
      </c>
      <c r="Y347" s="61">
        <f>IF(E347="East", IF(C347="Central",D347*'Connecting shares (%)'!$M$16*(L347+N347+P347)/(F347+H347+J347+L347+N347+P347),0),0)</f>
        <v>0</v>
      </c>
      <c r="Z347" s="1">
        <f>IF(E347="East", IF(C347="Decentral",('Connecting shares (%)'!$F$9/100*L347+'Connecting shares (%)'!$G$9/100*N347+'Connecting shares (%)'!$H$9/100*P347)/1000000,0),0)</f>
        <v>0</v>
      </c>
      <c r="AA347" s="61">
        <f>IF(E347="East", IF(C347="Decentral",D347*'Connecting shares (%)'!$M$16*(L347+N347+P347)/(F347+H347+J347+L347+N347+P347),0),0)</f>
        <v>0</v>
      </c>
      <c r="AB347" s="59">
        <f>IF(E347="West", IF(C347="Central",('Connecting shares (%)'!$F$11/100*F347+'Connecting shares (%)'!$G$11/100*H347+'Connecting shares (%)'!$H$11/100*J347)/1000000,0),0)</f>
        <v>0.21377277</v>
      </c>
      <c r="AC347" s="62">
        <f>IF(E347="west", IF(C347="Central",D347*'Connecting shares (%)'!$M$16*(F347+H347+J347)/(F347+H347+J347+L347+N347+P347),0),0)</f>
        <v>2.5891151514715198</v>
      </c>
      <c r="AD347" s="59">
        <f>IF(E347="West", IF(C347="Decentral",('Connecting shares (%)'!$F$15/100*F347+'Connecting shares (%)'!$G$15/100*H347+'Connecting shares (%)'!$H$15/100*J347)/1000000,0),0)</f>
        <v>0</v>
      </c>
      <c r="AE347" s="61">
        <f>IF(E347="west", IF(C347="Decentral",D347*'Connecting shares (%)'!$M$16*(F347+H347+J347)/(F347+H347+J347+L347+N347+P347),0),0)</f>
        <v>0</v>
      </c>
      <c r="AF347" s="59">
        <f>IF(E347="West", IF(C347="Central",('Connecting shares (%)'!$F$13/100*L347+'Connecting shares (%)'!$G$13/100*N347+'Connecting shares (%)'!$H$13/100*P347)/1000000,0),0)</f>
        <v>0</v>
      </c>
      <c r="AG347" s="61">
        <f>IF(E347="west", IF(C347="Central",D347*'Connecting shares (%)'!$M$16*(L347+N347+P347)/(F347+H347+J347+L347+N347+P347),0),0)</f>
        <v>0</v>
      </c>
      <c r="AH347" s="1">
        <f>IF(E347="West", IF(C347="Decentral",('Connecting shares (%)'!$F$17/100*L347+'Connecting shares (%)'!$G$17/100*N347+'Connecting shares (%)'!$H$17/100*P347)/1000000,0),0)</f>
        <v>0</v>
      </c>
      <c r="AI347" s="61">
        <f>IF(E347="west", IF(C347="Decentral",D347*'Connecting shares (%)'!$M$16*(L347+N347+P347)/(F347+H347+J347+L347+N347+P347),0),0)</f>
        <v>0</v>
      </c>
      <c r="AK347" s="1">
        <f t="shared" si="40"/>
        <v>0</v>
      </c>
      <c r="AL347" s="1">
        <f t="shared" si="41"/>
        <v>0</v>
      </c>
      <c r="AM347" s="1">
        <f t="shared" si="42"/>
        <v>0</v>
      </c>
      <c r="AN347" s="1">
        <f t="shared" si="43"/>
        <v>0</v>
      </c>
      <c r="AO347" s="1">
        <f t="shared" si="44"/>
        <v>0.21377277</v>
      </c>
      <c r="AP347" s="1">
        <f t="shared" si="45"/>
        <v>2.5891151514715198</v>
      </c>
      <c r="AQ347" s="1">
        <f t="shared" si="46"/>
        <v>0</v>
      </c>
      <c r="AR347" s="1">
        <f t="shared" si="47"/>
        <v>0</v>
      </c>
    </row>
    <row r="348" spans="1:44">
      <c r="A348" s="1">
        <v>347</v>
      </c>
      <c r="B348" s="1" t="s">
        <v>390</v>
      </c>
      <c r="C348" s="1" t="s">
        <v>19</v>
      </c>
      <c r="D348" s="1">
        <v>0.56190024949597095</v>
      </c>
      <c r="E348" s="1" t="s">
        <v>21</v>
      </c>
      <c r="F348" s="1">
        <v>457323.58</v>
      </c>
      <c r="G348" s="1">
        <v>33</v>
      </c>
      <c r="H348" s="1">
        <v>0</v>
      </c>
      <c r="I348" s="1">
        <v>0</v>
      </c>
      <c r="J348" s="1">
        <v>0</v>
      </c>
      <c r="K348" s="1">
        <v>0</v>
      </c>
      <c r="L348" s="1">
        <v>0</v>
      </c>
      <c r="M348" s="1">
        <v>0</v>
      </c>
      <c r="N348" s="1">
        <v>0</v>
      </c>
      <c r="O348" s="1">
        <v>0</v>
      </c>
      <c r="P348" s="1">
        <v>0</v>
      </c>
      <c r="Q348" s="1">
        <v>0</v>
      </c>
      <c r="R348" s="1">
        <v>13411.3411542791</v>
      </c>
      <c r="S348" s="1">
        <v>561900.24949597102</v>
      </c>
      <c r="T348" s="59">
        <f>IF(E348="East", IF(C348="Central",('Connecting shares (%)'!$F$3/100*F348+'Connecting shares (%)'!$G$3/100*H348+'Connecting shares (%)'!$H$3/100*J348)/1000000,0),0)</f>
        <v>0</v>
      </c>
      <c r="U348" s="59">
        <f>IF(E348="East", IF(C348="Central",D348*'Connecting shares (%)'!$M$16*(F348+H348+J348)/(F348+H348+J348+L348+N348+P348),0),0)</f>
        <v>0</v>
      </c>
      <c r="V348" s="59">
        <f>IF(E348="East", IF(C348="Decentral",('Connecting shares (%)'!$F$7/100*F348+'Connecting shares (%)'!$G$7/100*H348+'Connecting shares (%)'!$H$7/100*J348)/1000000,0),0)</f>
        <v>0</v>
      </c>
      <c r="W348" s="61">
        <f>IF(E348="East", IF(C348="Decentral",D348*'Connecting shares (%)'!$M$16*(F348+H348+J348)/(F348+H348+J348+L348+N348+P348),0),0)</f>
        <v>0</v>
      </c>
      <c r="X348" s="59">
        <f>IF(E348="East", IF(C348="Central",('Connecting shares (%)'!$F$5/100*L348+'Connecting shares (%)'!$G$5/100*N348+'Connecting shares (%)'!$H$5/100*P348)/1000000,0),0)</f>
        <v>0</v>
      </c>
      <c r="Y348" s="61">
        <f>IF(E348="East", IF(C348="Central",D348*'Connecting shares (%)'!$M$16*(L348+N348+P348)/(F348+H348+J348+L348+N348+P348),0),0)</f>
        <v>0</v>
      </c>
      <c r="Z348" s="1">
        <f>IF(E348="East", IF(C348="Decentral",('Connecting shares (%)'!$F$9/100*L348+'Connecting shares (%)'!$G$9/100*N348+'Connecting shares (%)'!$H$9/100*P348)/1000000,0),0)</f>
        <v>0</v>
      </c>
      <c r="AA348" s="61">
        <f>IF(E348="East", IF(C348="Decentral",D348*'Connecting shares (%)'!$M$16*(L348+N348+P348)/(F348+H348+J348+L348+N348+P348),0),0)</f>
        <v>0</v>
      </c>
      <c r="AB348" s="59">
        <f>IF(E348="West", IF(C348="Central",('Connecting shares (%)'!$F$11/100*F348+'Connecting shares (%)'!$G$11/100*H348+'Connecting shares (%)'!$H$11/100*J348)/1000000,0),0)</f>
        <v>0</v>
      </c>
      <c r="AC348" s="62">
        <f>IF(E348="west", IF(C348="Central",D348*'Connecting shares (%)'!$M$16*(F348+H348+J348)/(F348+H348+J348+L348+N348+P348),0),0)</f>
        <v>0</v>
      </c>
      <c r="AD348" s="59">
        <f>IF(E348="West", IF(C348="Decentral",('Connecting shares (%)'!$F$15/100*F348+'Connecting shares (%)'!$G$15/100*H348+'Connecting shares (%)'!$H$15/100*J348)/1000000,0),0)</f>
        <v>0.45732358000000001</v>
      </c>
      <c r="AE348" s="61">
        <f>IF(E348="west", IF(C348="Decentral",D348*'Connecting shares (%)'!$M$16*(F348+H348+J348)/(F348+H348+J348+L348+N348+P348),0),0)</f>
        <v>11.238004989919419</v>
      </c>
      <c r="AF348" s="59">
        <f>IF(E348="West", IF(C348="Central",('Connecting shares (%)'!$F$13/100*L348+'Connecting shares (%)'!$G$13/100*N348+'Connecting shares (%)'!$H$13/100*P348)/1000000,0),0)</f>
        <v>0</v>
      </c>
      <c r="AG348" s="61">
        <f>IF(E348="west", IF(C348="Central",D348*'Connecting shares (%)'!$M$16*(L348+N348+P348)/(F348+H348+J348+L348+N348+P348),0),0)</f>
        <v>0</v>
      </c>
      <c r="AH348" s="1">
        <f>IF(E348="West", IF(C348="Decentral",('Connecting shares (%)'!$F$17/100*L348+'Connecting shares (%)'!$G$17/100*N348+'Connecting shares (%)'!$H$17/100*P348)/1000000,0),0)</f>
        <v>0</v>
      </c>
      <c r="AI348" s="61">
        <f>IF(E348="west", IF(C348="Decentral",D348*'Connecting shares (%)'!$M$16*(L348+N348+P348)/(F348+H348+J348+L348+N348+P348),0),0)</f>
        <v>0</v>
      </c>
      <c r="AK348" s="1">
        <f t="shared" si="40"/>
        <v>0</v>
      </c>
      <c r="AL348" s="1">
        <f t="shared" si="41"/>
        <v>0</v>
      </c>
      <c r="AM348" s="1">
        <f t="shared" si="42"/>
        <v>0</v>
      </c>
      <c r="AN348" s="1">
        <f t="shared" si="43"/>
        <v>0</v>
      </c>
      <c r="AO348" s="1">
        <f t="shared" si="44"/>
        <v>0</v>
      </c>
      <c r="AP348" s="1">
        <f t="shared" si="45"/>
        <v>0</v>
      </c>
      <c r="AQ348" s="1">
        <f t="shared" si="46"/>
        <v>0.45732358000000001</v>
      </c>
      <c r="AR348" s="1">
        <f t="shared" si="47"/>
        <v>11.238004989919419</v>
      </c>
    </row>
    <row r="349" spans="1:44">
      <c r="A349" s="1">
        <v>348</v>
      </c>
      <c r="B349" s="1" t="s">
        <v>872</v>
      </c>
      <c r="C349" s="1" t="s">
        <v>20</v>
      </c>
      <c r="D349" s="1">
        <v>0.100261662859866</v>
      </c>
      <c r="E349" s="1" t="s">
        <v>21</v>
      </c>
      <c r="F349" s="1">
        <v>42728.29</v>
      </c>
      <c r="G349" s="1">
        <v>4</v>
      </c>
      <c r="H349" s="1">
        <v>0</v>
      </c>
      <c r="I349" s="1">
        <v>0</v>
      </c>
      <c r="J349" s="1">
        <v>0</v>
      </c>
      <c r="K349" s="1">
        <v>0</v>
      </c>
      <c r="L349" s="1">
        <v>29743.3999999999</v>
      </c>
      <c r="M349" s="1">
        <v>3</v>
      </c>
      <c r="N349" s="1">
        <v>0</v>
      </c>
      <c r="O349" s="1">
        <v>0</v>
      </c>
      <c r="P349" s="1">
        <v>0</v>
      </c>
      <c r="Q349" s="1">
        <v>0</v>
      </c>
      <c r="R349" s="1">
        <v>5341.4377654701202</v>
      </c>
      <c r="S349" s="1">
        <v>100261.662859866</v>
      </c>
      <c r="T349" s="59">
        <f>IF(E349="East", IF(C349="Central",('Connecting shares (%)'!$F$3/100*F349+'Connecting shares (%)'!$G$3/100*H349+'Connecting shares (%)'!$H$3/100*J349)/1000000,0),0)</f>
        <v>0</v>
      </c>
      <c r="U349" s="59">
        <f>IF(E349="East", IF(C349="Central",D349*'Connecting shares (%)'!$M$16*(F349+H349+J349)/(F349+H349+J349+L349+N349+P349),0),0)</f>
        <v>0</v>
      </c>
      <c r="V349" s="59">
        <f>IF(E349="East", IF(C349="Decentral",('Connecting shares (%)'!$F$7/100*F349+'Connecting shares (%)'!$G$7/100*H349+'Connecting shares (%)'!$H$7/100*J349)/1000000,0),0)</f>
        <v>0</v>
      </c>
      <c r="W349" s="61">
        <f>IF(E349="East", IF(C349="Decentral",D349*'Connecting shares (%)'!$M$16*(F349+H349+J349)/(F349+H349+J349+L349+N349+P349),0),0)</f>
        <v>0</v>
      </c>
      <c r="X349" s="59">
        <f>IF(E349="East", IF(C349="Central",('Connecting shares (%)'!$F$5/100*L349+'Connecting shares (%)'!$G$5/100*N349+'Connecting shares (%)'!$H$5/100*P349)/1000000,0),0)</f>
        <v>0</v>
      </c>
      <c r="Y349" s="61">
        <f>IF(E349="East", IF(C349="Central",D349*'Connecting shares (%)'!$M$16*(L349+N349+P349)/(F349+H349+J349+L349+N349+P349),0),0)</f>
        <v>0</v>
      </c>
      <c r="Z349" s="1">
        <f>IF(E349="East", IF(C349="Decentral",('Connecting shares (%)'!$F$9/100*L349+'Connecting shares (%)'!$G$9/100*N349+'Connecting shares (%)'!$H$9/100*P349)/1000000,0),0)</f>
        <v>0</v>
      </c>
      <c r="AA349" s="61">
        <f>IF(E349="East", IF(C349="Decentral",D349*'Connecting shares (%)'!$M$16*(L349+N349+P349)/(F349+H349+J349+L349+N349+P349),0),0)</f>
        <v>0</v>
      </c>
      <c r="AB349" s="59">
        <f>IF(E349="West", IF(C349="Central",('Connecting shares (%)'!$F$11/100*F349+'Connecting shares (%)'!$G$11/100*H349+'Connecting shares (%)'!$H$11/100*J349)/1000000,0),0)</f>
        <v>4.2728290000000002E-2</v>
      </c>
      <c r="AC349" s="62">
        <f>IF(E349="west", IF(C349="Central",D349*'Connecting shares (%)'!$M$16*(F349+H349+J349)/(F349+H349+J349+L349+N349+P349),0),0)</f>
        <v>1.1822573494722117</v>
      </c>
      <c r="AD349" s="59">
        <f>IF(E349="West", IF(C349="Decentral",('Connecting shares (%)'!$F$15/100*F349+'Connecting shares (%)'!$G$15/100*H349+'Connecting shares (%)'!$H$15/100*J349)/1000000,0),0)</f>
        <v>0</v>
      </c>
      <c r="AE349" s="61">
        <f>IF(E349="west", IF(C349="Decentral",D349*'Connecting shares (%)'!$M$16*(F349+H349+J349)/(F349+H349+J349+L349+N349+P349),0),0)</f>
        <v>0</v>
      </c>
      <c r="AF349" s="59">
        <f>IF(E349="West", IF(C349="Central",('Connecting shares (%)'!$F$13/100*L349+'Connecting shares (%)'!$G$13/100*N349+'Connecting shares (%)'!$H$13/100*P349)/1000000,0),0)</f>
        <v>2.9743399999999899E-2</v>
      </c>
      <c r="AG349" s="61">
        <f>IF(E349="west", IF(C349="Central",D349*'Connecting shares (%)'!$M$16*(L349+N349+P349)/(F349+H349+J349+L349+N349+P349),0),0)</f>
        <v>0.8229759077251082</v>
      </c>
      <c r="AH349" s="1">
        <f>IF(E349="West", IF(C349="Decentral",('Connecting shares (%)'!$F$17/100*L349+'Connecting shares (%)'!$G$17/100*N349+'Connecting shares (%)'!$H$17/100*P349)/1000000,0),0)</f>
        <v>0</v>
      </c>
      <c r="AI349" s="61">
        <f>IF(E349="west", IF(C349="Decentral",D349*'Connecting shares (%)'!$M$16*(L349+N349+P349)/(F349+H349+J349+L349+N349+P349),0),0)</f>
        <v>0</v>
      </c>
      <c r="AK349" s="1">
        <f t="shared" si="40"/>
        <v>0</v>
      </c>
      <c r="AL349" s="1">
        <f t="shared" si="41"/>
        <v>0</v>
      </c>
      <c r="AM349" s="1">
        <f t="shared" si="42"/>
        <v>0</v>
      </c>
      <c r="AN349" s="1">
        <f t="shared" si="43"/>
        <v>0</v>
      </c>
      <c r="AO349" s="1">
        <f t="shared" si="44"/>
        <v>7.2471689999999894E-2</v>
      </c>
      <c r="AP349" s="1">
        <f t="shared" si="45"/>
        <v>2.0052332571973199</v>
      </c>
      <c r="AQ349" s="1">
        <f t="shared" si="46"/>
        <v>0</v>
      </c>
      <c r="AR349" s="1">
        <f t="shared" si="47"/>
        <v>0</v>
      </c>
    </row>
    <row r="350" spans="1:44">
      <c r="A350" s="1">
        <v>349</v>
      </c>
      <c r="B350" s="1" t="s">
        <v>241</v>
      </c>
      <c r="C350" s="1" t="s">
        <v>19</v>
      </c>
      <c r="D350" s="1">
        <v>0.405298017912051</v>
      </c>
      <c r="E350" s="1" t="s">
        <v>21</v>
      </c>
      <c r="F350" s="1">
        <v>1180786.73</v>
      </c>
      <c r="G350" s="1">
        <v>70</v>
      </c>
      <c r="H350" s="1">
        <v>0</v>
      </c>
      <c r="I350" s="1">
        <v>0</v>
      </c>
      <c r="J350" s="1">
        <v>0</v>
      </c>
      <c r="K350" s="1">
        <v>0</v>
      </c>
      <c r="L350" s="1">
        <v>0</v>
      </c>
      <c r="M350" s="1">
        <v>0</v>
      </c>
      <c r="N350" s="1">
        <v>0</v>
      </c>
      <c r="O350" s="1">
        <v>0</v>
      </c>
      <c r="P350" s="1">
        <v>0</v>
      </c>
      <c r="Q350" s="1">
        <v>0</v>
      </c>
      <c r="R350" s="1">
        <v>10289.1128464184</v>
      </c>
      <c r="S350" s="1">
        <v>405298.01791205001</v>
      </c>
      <c r="T350" s="59">
        <f>IF(E350="East", IF(C350="Central",('Connecting shares (%)'!$F$3/100*F350+'Connecting shares (%)'!$G$3/100*H350+'Connecting shares (%)'!$H$3/100*J350)/1000000,0),0)</f>
        <v>0</v>
      </c>
      <c r="U350" s="59">
        <f>IF(E350="East", IF(C350="Central",D350*'Connecting shares (%)'!$M$16*(F350+H350+J350)/(F350+H350+J350+L350+N350+P350),0),0)</f>
        <v>0</v>
      </c>
      <c r="V350" s="59">
        <f>IF(E350="East", IF(C350="Decentral",('Connecting shares (%)'!$F$7/100*F350+'Connecting shares (%)'!$G$7/100*H350+'Connecting shares (%)'!$H$7/100*J350)/1000000,0),0)</f>
        <v>0</v>
      </c>
      <c r="W350" s="61">
        <f>IF(E350="East", IF(C350="Decentral",D350*'Connecting shares (%)'!$M$16*(F350+H350+J350)/(F350+H350+J350+L350+N350+P350),0),0)</f>
        <v>0</v>
      </c>
      <c r="X350" s="59">
        <f>IF(E350="East", IF(C350="Central",('Connecting shares (%)'!$F$5/100*L350+'Connecting shares (%)'!$G$5/100*N350+'Connecting shares (%)'!$H$5/100*P350)/1000000,0),0)</f>
        <v>0</v>
      </c>
      <c r="Y350" s="61">
        <f>IF(E350="East", IF(C350="Central",D350*'Connecting shares (%)'!$M$16*(L350+N350+P350)/(F350+H350+J350+L350+N350+P350),0),0)</f>
        <v>0</v>
      </c>
      <c r="Z350" s="1">
        <f>IF(E350="East", IF(C350="Decentral",('Connecting shares (%)'!$F$9/100*L350+'Connecting shares (%)'!$G$9/100*N350+'Connecting shares (%)'!$H$9/100*P350)/1000000,0),0)</f>
        <v>0</v>
      </c>
      <c r="AA350" s="61">
        <f>IF(E350="East", IF(C350="Decentral",D350*'Connecting shares (%)'!$M$16*(L350+N350+P350)/(F350+H350+J350+L350+N350+P350),0),0)</f>
        <v>0</v>
      </c>
      <c r="AB350" s="59">
        <f>IF(E350="West", IF(C350="Central",('Connecting shares (%)'!$F$11/100*F350+'Connecting shares (%)'!$G$11/100*H350+'Connecting shares (%)'!$H$11/100*J350)/1000000,0),0)</f>
        <v>0</v>
      </c>
      <c r="AC350" s="62">
        <f>IF(E350="west", IF(C350="Central",D350*'Connecting shares (%)'!$M$16*(F350+H350+J350)/(F350+H350+J350+L350+N350+P350),0),0)</f>
        <v>0</v>
      </c>
      <c r="AD350" s="59">
        <f>IF(E350="West", IF(C350="Decentral",('Connecting shares (%)'!$F$15/100*F350+'Connecting shares (%)'!$G$15/100*H350+'Connecting shares (%)'!$H$15/100*J350)/1000000,0),0)</f>
        <v>1.1807867299999999</v>
      </c>
      <c r="AE350" s="61">
        <f>IF(E350="west", IF(C350="Decentral",D350*'Connecting shares (%)'!$M$16*(F350+H350+J350)/(F350+H350+J350+L350+N350+P350),0),0)</f>
        <v>8.1059603582410205</v>
      </c>
      <c r="AF350" s="59">
        <f>IF(E350="West", IF(C350="Central",('Connecting shares (%)'!$F$13/100*L350+'Connecting shares (%)'!$G$13/100*N350+'Connecting shares (%)'!$H$13/100*P350)/1000000,0),0)</f>
        <v>0</v>
      </c>
      <c r="AG350" s="61">
        <f>IF(E350="west", IF(C350="Central",D350*'Connecting shares (%)'!$M$16*(L350+N350+P350)/(F350+H350+J350+L350+N350+P350),0),0)</f>
        <v>0</v>
      </c>
      <c r="AH350" s="1">
        <f>IF(E350="West", IF(C350="Decentral",('Connecting shares (%)'!$F$17/100*L350+'Connecting shares (%)'!$G$17/100*N350+'Connecting shares (%)'!$H$17/100*P350)/1000000,0),0)</f>
        <v>0</v>
      </c>
      <c r="AI350" s="61">
        <f>IF(E350="west", IF(C350="Decentral",D350*'Connecting shares (%)'!$M$16*(L350+N350+P350)/(F350+H350+J350+L350+N350+P350),0),0)</f>
        <v>0</v>
      </c>
      <c r="AK350" s="1">
        <f t="shared" si="40"/>
        <v>0</v>
      </c>
      <c r="AL350" s="1">
        <f t="shared" si="41"/>
        <v>0</v>
      </c>
      <c r="AM350" s="1">
        <f t="shared" si="42"/>
        <v>0</v>
      </c>
      <c r="AN350" s="1">
        <f t="shared" si="43"/>
        <v>0</v>
      </c>
      <c r="AO350" s="1">
        <f t="shared" si="44"/>
        <v>0</v>
      </c>
      <c r="AP350" s="1">
        <f t="shared" si="45"/>
        <v>0</v>
      </c>
      <c r="AQ350" s="1">
        <f t="shared" si="46"/>
        <v>1.1807867299999999</v>
      </c>
      <c r="AR350" s="1">
        <f t="shared" si="47"/>
        <v>8.1059603582410205</v>
      </c>
    </row>
    <row r="351" spans="1:44">
      <c r="A351" s="1">
        <v>350</v>
      </c>
      <c r="B351" s="1" t="s">
        <v>469</v>
      </c>
      <c r="C351" s="1" t="s">
        <v>19</v>
      </c>
      <c r="D351" s="1">
        <v>0.24495486864324401</v>
      </c>
      <c r="E351" s="1" t="s">
        <v>21</v>
      </c>
      <c r="F351" s="1">
        <v>368948.59999999899</v>
      </c>
      <c r="G351" s="1">
        <v>25</v>
      </c>
      <c r="H351" s="1">
        <v>0</v>
      </c>
      <c r="I351" s="1">
        <v>0</v>
      </c>
      <c r="J351" s="1">
        <v>0</v>
      </c>
      <c r="K351" s="1">
        <v>0</v>
      </c>
      <c r="L351" s="1">
        <v>7582.72</v>
      </c>
      <c r="M351" s="1">
        <v>2</v>
      </c>
      <c r="N351" s="1">
        <v>0</v>
      </c>
      <c r="O351" s="1">
        <v>0</v>
      </c>
      <c r="P351" s="1">
        <v>0</v>
      </c>
      <c r="Q351" s="1">
        <v>0</v>
      </c>
      <c r="R351" s="1">
        <v>7910.8024016086902</v>
      </c>
      <c r="S351" s="1">
        <v>244954.868643244</v>
      </c>
      <c r="T351" s="59">
        <f>IF(E351="East", IF(C351="Central",('Connecting shares (%)'!$F$3/100*F351+'Connecting shares (%)'!$G$3/100*H351+'Connecting shares (%)'!$H$3/100*J351)/1000000,0),0)</f>
        <v>0</v>
      </c>
      <c r="U351" s="59">
        <f>IF(E351="East", IF(C351="Central",D351*'Connecting shares (%)'!$M$16*(F351+H351+J351)/(F351+H351+J351+L351+N351+P351),0),0)</f>
        <v>0</v>
      </c>
      <c r="V351" s="59">
        <f>IF(E351="East", IF(C351="Decentral",('Connecting shares (%)'!$F$7/100*F351+'Connecting shares (%)'!$G$7/100*H351+'Connecting shares (%)'!$H$7/100*J351)/1000000,0),0)</f>
        <v>0</v>
      </c>
      <c r="W351" s="61">
        <f>IF(E351="East", IF(C351="Decentral",D351*'Connecting shares (%)'!$M$16*(F351+H351+J351)/(F351+H351+J351+L351+N351+P351),0),0)</f>
        <v>0</v>
      </c>
      <c r="X351" s="59">
        <f>IF(E351="East", IF(C351="Central",('Connecting shares (%)'!$F$5/100*L351+'Connecting shares (%)'!$G$5/100*N351+'Connecting shares (%)'!$H$5/100*P351)/1000000,0),0)</f>
        <v>0</v>
      </c>
      <c r="Y351" s="61">
        <f>IF(E351="East", IF(C351="Central",D351*'Connecting shares (%)'!$M$16*(L351+N351+P351)/(F351+H351+J351+L351+N351+P351),0),0)</f>
        <v>0</v>
      </c>
      <c r="Z351" s="1">
        <f>IF(E351="East", IF(C351="Decentral",('Connecting shares (%)'!$F$9/100*L351+'Connecting shares (%)'!$G$9/100*N351+'Connecting shares (%)'!$H$9/100*P351)/1000000,0),0)</f>
        <v>0</v>
      </c>
      <c r="AA351" s="61">
        <f>IF(E351="East", IF(C351="Decentral",D351*'Connecting shares (%)'!$M$16*(L351+N351+P351)/(F351+H351+J351+L351+N351+P351),0),0)</f>
        <v>0</v>
      </c>
      <c r="AB351" s="59">
        <f>IF(E351="West", IF(C351="Central",('Connecting shares (%)'!$F$11/100*F351+'Connecting shares (%)'!$G$11/100*H351+'Connecting shares (%)'!$H$11/100*J351)/1000000,0),0)</f>
        <v>0</v>
      </c>
      <c r="AC351" s="62">
        <f>IF(E351="west", IF(C351="Central",D351*'Connecting shares (%)'!$M$16*(F351+H351+J351)/(F351+H351+J351+L351+N351+P351),0),0)</f>
        <v>0</v>
      </c>
      <c r="AD351" s="59">
        <f>IF(E351="West", IF(C351="Decentral",('Connecting shares (%)'!$F$15/100*F351+'Connecting shares (%)'!$G$15/100*H351+'Connecting shares (%)'!$H$15/100*J351)/1000000,0),0)</f>
        <v>0.36894859999999896</v>
      </c>
      <c r="AE351" s="61">
        <f>IF(E351="west", IF(C351="Decentral",D351*'Connecting shares (%)'!$M$16*(F351+H351+J351)/(F351+H351+J351+L351+N351+P351),0),0)</f>
        <v>4.8004376288861588</v>
      </c>
      <c r="AF351" s="59">
        <f>IF(E351="West", IF(C351="Central",('Connecting shares (%)'!$F$13/100*L351+'Connecting shares (%)'!$G$13/100*N351+'Connecting shares (%)'!$H$13/100*P351)/1000000,0),0)</f>
        <v>0</v>
      </c>
      <c r="AG351" s="61">
        <f>IF(E351="west", IF(C351="Central",D351*'Connecting shares (%)'!$M$16*(L351+N351+P351)/(F351+H351+J351+L351+N351+P351),0),0)</f>
        <v>0</v>
      </c>
      <c r="AH351" s="1">
        <f>IF(E351="West", IF(C351="Decentral",('Connecting shares (%)'!$F$17/100*L351+'Connecting shares (%)'!$G$17/100*N351+'Connecting shares (%)'!$H$17/100*P351)/1000000,0),0)</f>
        <v>7.5827200000000003E-3</v>
      </c>
      <c r="AI351" s="61">
        <f>IF(E351="west", IF(C351="Decentral",D351*'Connecting shares (%)'!$M$16*(L351+N351+P351)/(F351+H351+J351+L351+N351+P351),0),0)</f>
        <v>9.865974397872157E-2</v>
      </c>
      <c r="AK351" s="1">
        <f t="shared" si="40"/>
        <v>0</v>
      </c>
      <c r="AL351" s="1">
        <f t="shared" si="41"/>
        <v>0</v>
      </c>
      <c r="AM351" s="1">
        <f t="shared" si="42"/>
        <v>0</v>
      </c>
      <c r="AN351" s="1">
        <f t="shared" si="43"/>
        <v>0</v>
      </c>
      <c r="AO351" s="1">
        <f t="shared" si="44"/>
        <v>0</v>
      </c>
      <c r="AP351" s="1">
        <f t="shared" si="45"/>
        <v>0</v>
      </c>
      <c r="AQ351" s="1">
        <f t="shared" si="46"/>
        <v>0.37653131999999895</v>
      </c>
      <c r="AR351" s="1">
        <f t="shared" si="47"/>
        <v>4.8990973728648806</v>
      </c>
    </row>
    <row r="352" spans="1:44">
      <c r="A352" s="1">
        <v>351</v>
      </c>
      <c r="B352" s="1" t="s">
        <v>334</v>
      </c>
      <c r="C352" s="1" t="s">
        <v>19</v>
      </c>
      <c r="D352" s="1">
        <v>0.13528199692224699</v>
      </c>
      <c r="E352" s="1" t="s">
        <v>21</v>
      </c>
      <c r="F352" s="1">
        <v>185048.739999999</v>
      </c>
      <c r="G352" s="1">
        <v>12</v>
      </c>
      <c r="H352" s="1">
        <v>0</v>
      </c>
      <c r="I352" s="1">
        <v>0</v>
      </c>
      <c r="J352" s="1">
        <v>0</v>
      </c>
      <c r="K352" s="1">
        <v>0</v>
      </c>
      <c r="L352" s="1">
        <v>0</v>
      </c>
      <c r="M352" s="1">
        <v>0</v>
      </c>
      <c r="N352" s="1">
        <v>0</v>
      </c>
      <c r="O352" s="1">
        <v>0</v>
      </c>
      <c r="P352" s="1">
        <v>0</v>
      </c>
      <c r="Q352" s="1">
        <v>0</v>
      </c>
      <c r="R352" s="1">
        <v>8086.2666244451602</v>
      </c>
      <c r="S352" s="1">
        <v>135281.99692224601</v>
      </c>
      <c r="T352" s="59">
        <f>IF(E352="East", IF(C352="Central",('Connecting shares (%)'!$F$3/100*F352+'Connecting shares (%)'!$G$3/100*H352+'Connecting shares (%)'!$H$3/100*J352)/1000000,0),0)</f>
        <v>0</v>
      </c>
      <c r="U352" s="59">
        <f>IF(E352="East", IF(C352="Central",D352*'Connecting shares (%)'!$M$16*(F352+H352+J352)/(F352+H352+J352+L352+N352+P352),0),0)</f>
        <v>0</v>
      </c>
      <c r="V352" s="59">
        <f>IF(E352="East", IF(C352="Decentral",('Connecting shares (%)'!$F$7/100*F352+'Connecting shares (%)'!$G$7/100*H352+'Connecting shares (%)'!$H$7/100*J352)/1000000,0),0)</f>
        <v>0</v>
      </c>
      <c r="W352" s="61">
        <f>IF(E352="East", IF(C352="Decentral",D352*'Connecting shares (%)'!$M$16*(F352+H352+J352)/(F352+H352+J352+L352+N352+P352),0),0)</f>
        <v>0</v>
      </c>
      <c r="X352" s="59">
        <f>IF(E352="East", IF(C352="Central",('Connecting shares (%)'!$F$5/100*L352+'Connecting shares (%)'!$G$5/100*N352+'Connecting shares (%)'!$H$5/100*P352)/1000000,0),0)</f>
        <v>0</v>
      </c>
      <c r="Y352" s="61">
        <f>IF(E352="East", IF(C352="Central",D352*'Connecting shares (%)'!$M$16*(L352+N352+P352)/(F352+H352+J352+L352+N352+P352),0),0)</f>
        <v>0</v>
      </c>
      <c r="Z352" s="1">
        <f>IF(E352="East", IF(C352="Decentral",('Connecting shares (%)'!$F$9/100*L352+'Connecting shares (%)'!$G$9/100*N352+'Connecting shares (%)'!$H$9/100*P352)/1000000,0),0)</f>
        <v>0</v>
      </c>
      <c r="AA352" s="61">
        <f>IF(E352="East", IF(C352="Decentral",D352*'Connecting shares (%)'!$M$16*(L352+N352+P352)/(F352+H352+J352+L352+N352+P352),0),0)</f>
        <v>0</v>
      </c>
      <c r="AB352" s="59">
        <f>IF(E352="West", IF(C352="Central",('Connecting shares (%)'!$F$11/100*F352+'Connecting shares (%)'!$G$11/100*H352+'Connecting shares (%)'!$H$11/100*J352)/1000000,0),0)</f>
        <v>0</v>
      </c>
      <c r="AC352" s="62">
        <f>IF(E352="west", IF(C352="Central",D352*'Connecting shares (%)'!$M$16*(F352+H352+J352)/(F352+H352+J352+L352+N352+P352),0),0)</f>
        <v>0</v>
      </c>
      <c r="AD352" s="59">
        <f>IF(E352="West", IF(C352="Decentral",('Connecting shares (%)'!$F$15/100*F352+'Connecting shares (%)'!$G$15/100*H352+'Connecting shares (%)'!$H$15/100*J352)/1000000,0),0)</f>
        <v>0.18504873999999899</v>
      </c>
      <c r="AE352" s="61">
        <f>IF(E352="west", IF(C352="Decentral",D352*'Connecting shares (%)'!$M$16*(F352+H352+J352)/(F352+H352+J352+L352+N352+P352),0),0)</f>
        <v>2.7056399384449397</v>
      </c>
      <c r="AF352" s="59">
        <f>IF(E352="West", IF(C352="Central",('Connecting shares (%)'!$F$13/100*L352+'Connecting shares (%)'!$G$13/100*N352+'Connecting shares (%)'!$H$13/100*P352)/1000000,0),0)</f>
        <v>0</v>
      </c>
      <c r="AG352" s="61">
        <f>IF(E352="west", IF(C352="Central",D352*'Connecting shares (%)'!$M$16*(L352+N352+P352)/(F352+H352+J352+L352+N352+P352),0),0)</f>
        <v>0</v>
      </c>
      <c r="AH352" s="1">
        <f>IF(E352="West", IF(C352="Decentral",('Connecting shares (%)'!$F$17/100*L352+'Connecting shares (%)'!$G$17/100*N352+'Connecting shares (%)'!$H$17/100*P352)/1000000,0),0)</f>
        <v>0</v>
      </c>
      <c r="AI352" s="61">
        <f>IF(E352="west", IF(C352="Decentral",D352*'Connecting shares (%)'!$M$16*(L352+N352+P352)/(F352+H352+J352+L352+N352+P352),0),0)</f>
        <v>0</v>
      </c>
      <c r="AK352" s="1">
        <f t="shared" si="40"/>
        <v>0</v>
      </c>
      <c r="AL352" s="1">
        <f t="shared" si="41"/>
        <v>0</v>
      </c>
      <c r="AM352" s="1">
        <f t="shared" si="42"/>
        <v>0</v>
      </c>
      <c r="AN352" s="1">
        <f t="shared" si="43"/>
        <v>0</v>
      </c>
      <c r="AO352" s="1">
        <f t="shared" si="44"/>
        <v>0</v>
      </c>
      <c r="AP352" s="1">
        <f t="shared" si="45"/>
        <v>0</v>
      </c>
      <c r="AQ352" s="1">
        <f t="shared" si="46"/>
        <v>0.18504873999999899</v>
      </c>
      <c r="AR352" s="1">
        <f t="shared" si="47"/>
        <v>2.7056399384449397</v>
      </c>
    </row>
    <row r="353" spans="1:44">
      <c r="A353" s="1">
        <v>352</v>
      </c>
      <c r="B353" s="1" t="s">
        <v>117</v>
      </c>
      <c r="C353" s="1" t="s">
        <v>19</v>
      </c>
      <c r="D353" s="1">
        <v>1.2833752648428201</v>
      </c>
      <c r="E353" s="1" t="s">
        <v>22</v>
      </c>
      <c r="F353" s="1">
        <v>10552783.67</v>
      </c>
      <c r="G353" s="1">
        <v>705</v>
      </c>
      <c r="H353" s="1">
        <v>71016.259999999893</v>
      </c>
      <c r="I353" s="1">
        <v>1</v>
      </c>
      <c r="J353" s="1">
        <v>0</v>
      </c>
      <c r="K353" s="1">
        <v>0</v>
      </c>
      <c r="L353" s="1">
        <v>1085890.4499999899</v>
      </c>
      <c r="M353" s="1">
        <v>159</v>
      </c>
      <c r="N353" s="1">
        <v>387090.28</v>
      </c>
      <c r="O353" s="1">
        <v>4</v>
      </c>
      <c r="P353" s="1">
        <v>0</v>
      </c>
      <c r="Q353" s="1">
        <v>0</v>
      </c>
      <c r="R353" s="1">
        <v>9396.4402373959892</v>
      </c>
      <c r="S353" s="1">
        <v>1283375.2648428199</v>
      </c>
      <c r="T353" s="59">
        <f>IF(E353="East", IF(C353="Central",('Connecting shares (%)'!$F$3/100*F353+'Connecting shares (%)'!$G$3/100*H353+'Connecting shares (%)'!$H$3/100*J353)/1000000,0),0)</f>
        <v>0</v>
      </c>
      <c r="U353" s="59">
        <f>IF(E353="East", IF(C353="Central",D353*'Connecting shares (%)'!$M$16*(F353+H353+J353)/(F353+H353+J353+L353+N353+P353),0),0)</f>
        <v>0</v>
      </c>
      <c r="V353" s="59">
        <f>IF(E353="East", IF(C353="Decentral",('Connecting shares (%)'!$F$7/100*F353+'Connecting shares (%)'!$G$7/100*H353+'Connecting shares (%)'!$H$7/100*J353)/1000000,0),0)</f>
        <v>10.623799930000001</v>
      </c>
      <c r="W353" s="61">
        <f>IF(E353="East", IF(C353="Decentral",D353*'Connecting shares (%)'!$M$16*(F353+H353+J353)/(F353+H353+J353+L353+N353+P353),0),0)</f>
        <v>22.542067070596772</v>
      </c>
      <c r="X353" s="59">
        <f>IF(E353="East", IF(C353="Central",('Connecting shares (%)'!$F$5/100*L353+'Connecting shares (%)'!$G$5/100*N353+'Connecting shares (%)'!$H$5/100*P353)/1000000,0),0)</f>
        <v>0</v>
      </c>
      <c r="Y353" s="61">
        <f>IF(E353="East", IF(C353="Central",D353*'Connecting shares (%)'!$M$16*(L353+N353+P353)/(F353+H353+J353+L353+N353+P353),0),0)</f>
        <v>0</v>
      </c>
      <c r="Z353" s="1">
        <f>IF(E353="East", IF(C353="Decentral",('Connecting shares (%)'!$F$9/100*L353+'Connecting shares (%)'!$G$9/100*N353+'Connecting shares (%)'!$H$9/100*P353)/1000000,0),0)</f>
        <v>1.47298072999999</v>
      </c>
      <c r="AA353" s="61">
        <f>IF(E353="East", IF(C353="Decentral",D353*'Connecting shares (%)'!$M$16*(L353+N353+P353)/(F353+H353+J353+L353+N353+P353),0),0)</f>
        <v>3.1254382262596292</v>
      </c>
      <c r="AB353" s="59">
        <f>IF(E353="West", IF(C353="Central",('Connecting shares (%)'!$F$11/100*F353+'Connecting shares (%)'!$G$11/100*H353+'Connecting shares (%)'!$H$11/100*J353)/1000000,0),0)</f>
        <v>0</v>
      </c>
      <c r="AC353" s="62">
        <f>IF(E353="west", IF(C353="Central",D353*'Connecting shares (%)'!$M$16*(F353+H353+J353)/(F353+H353+J353+L353+N353+P353),0),0)</f>
        <v>0</v>
      </c>
      <c r="AD353" s="59">
        <f>IF(E353="West", IF(C353="Decentral",('Connecting shares (%)'!$F$15/100*F353+'Connecting shares (%)'!$G$15/100*H353+'Connecting shares (%)'!$H$15/100*J353)/1000000,0),0)</f>
        <v>0</v>
      </c>
      <c r="AE353" s="61">
        <f>IF(E353="west", IF(C353="Decentral",D353*'Connecting shares (%)'!$M$16*(F353+H353+J353)/(F353+H353+J353+L353+N353+P353),0),0)</f>
        <v>0</v>
      </c>
      <c r="AF353" s="59">
        <f>IF(E353="West", IF(C353="Central",('Connecting shares (%)'!$F$13/100*L353+'Connecting shares (%)'!$G$13/100*N353+'Connecting shares (%)'!$H$13/100*P353)/1000000,0),0)</f>
        <v>0</v>
      </c>
      <c r="AG353" s="61">
        <f>IF(E353="west", IF(C353="Central",D353*'Connecting shares (%)'!$M$16*(L353+N353+P353)/(F353+H353+J353+L353+N353+P353),0),0)</f>
        <v>0</v>
      </c>
      <c r="AH353" s="1">
        <f>IF(E353="West", IF(C353="Decentral",('Connecting shares (%)'!$F$17/100*L353+'Connecting shares (%)'!$G$17/100*N353+'Connecting shares (%)'!$H$17/100*P353)/1000000,0),0)</f>
        <v>0</v>
      </c>
      <c r="AI353" s="61">
        <f>IF(E353="west", IF(C353="Decentral",D353*'Connecting shares (%)'!$M$16*(L353+N353+P353)/(F353+H353+J353+L353+N353+P353),0),0)</f>
        <v>0</v>
      </c>
      <c r="AK353" s="1">
        <f t="shared" si="40"/>
        <v>0</v>
      </c>
      <c r="AL353" s="1">
        <f t="shared" si="41"/>
        <v>0</v>
      </c>
      <c r="AM353" s="1">
        <f t="shared" si="42"/>
        <v>12.09678065999999</v>
      </c>
      <c r="AN353" s="1">
        <f t="shared" si="43"/>
        <v>25.667505296856401</v>
      </c>
      <c r="AO353" s="1">
        <f t="shared" si="44"/>
        <v>0</v>
      </c>
      <c r="AP353" s="1">
        <f t="shared" si="45"/>
        <v>0</v>
      </c>
      <c r="AQ353" s="1">
        <f t="shared" si="46"/>
        <v>0</v>
      </c>
      <c r="AR353" s="1">
        <f t="shared" si="47"/>
        <v>0</v>
      </c>
    </row>
    <row r="354" spans="1:44">
      <c r="A354" s="1">
        <v>353</v>
      </c>
      <c r="B354" s="1" t="s">
        <v>871</v>
      </c>
      <c r="C354" s="1" t="s">
        <v>19</v>
      </c>
      <c r="D354" s="1">
        <v>0.305322287120944</v>
      </c>
      <c r="E354" s="1" t="s">
        <v>21</v>
      </c>
      <c r="F354" s="1">
        <v>1726643.1599999899</v>
      </c>
      <c r="G354" s="1">
        <v>102</v>
      </c>
      <c r="H354" s="1">
        <v>0</v>
      </c>
      <c r="I354" s="1">
        <v>0</v>
      </c>
      <c r="J354" s="1">
        <v>0</v>
      </c>
      <c r="K354" s="1">
        <v>0</v>
      </c>
      <c r="L354" s="1">
        <v>19045.549999999901</v>
      </c>
      <c r="M354" s="1">
        <v>1</v>
      </c>
      <c r="N354" s="1">
        <v>0</v>
      </c>
      <c r="O354" s="1">
        <v>0</v>
      </c>
      <c r="P354" s="1">
        <v>0</v>
      </c>
      <c r="Q354" s="1">
        <v>0</v>
      </c>
      <c r="R354" s="1">
        <v>10517.6244966347</v>
      </c>
      <c r="S354" s="1">
        <v>305322.28712094401</v>
      </c>
      <c r="T354" s="59">
        <f>IF(E354="East", IF(C354="Central",('Connecting shares (%)'!$F$3/100*F354+'Connecting shares (%)'!$G$3/100*H354+'Connecting shares (%)'!$H$3/100*J354)/1000000,0),0)</f>
        <v>0</v>
      </c>
      <c r="U354" s="59">
        <f>IF(E354="East", IF(C354="Central",D354*'Connecting shares (%)'!$M$16*(F354+H354+J354)/(F354+H354+J354+L354+N354+P354),0),0)</f>
        <v>0</v>
      </c>
      <c r="V354" s="59">
        <f>IF(E354="East", IF(C354="Decentral",('Connecting shares (%)'!$F$7/100*F354+'Connecting shares (%)'!$G$7/100*H354+'Connecting shares (%)'!$H$7/100*J354)/1000000,0),0)</f>
        <v>0</v>
      </c>
      <c r="W354" s="61">
        <f>IF(E354="East", IF(C354="Decentral",D354*'Connecting shares (%)'!$M$16*(F354+H354+J354)/(F354+H354+J354+L354+N354+P354),0),0)</f>
        <v>0</v>
      </c>
      <c r="X354" s="59">
        <f>IF(E354="East", IF(C354="Central",('Connecting shares (%)'!$F$5/100*L354+'Connecting shares (%)'!$G$5/100*N354+'Connecting shares (%)'!$H$5/100*P354)/1000000,0),0)</f>
        <v>0</v>
      </c>
      <c r="Y354" s="61">
        <f>IF(E354="East", IF(C354="Central",D354*'Connecting shares (%)'!$M$16*(L354+N354+P354)/(F354+H354+J354+L354+N354+P354),0),0)</f>
        <v>0</v>
      </c>
      <c r="Z354" s="1">
        <f>IF(E354="East", IF(C354="Decentral",('Connecting shares (%)'!$F$9/100*L354+'Connecting shares (%)'!$G$9/100*N354+'Connecting shares (%)'!$H$9/100*P354)/1000000,0),0)</f>
        <v>0</v>
      </c>
      <c r="AA354" s="61">
        <f>IF(E354="East", IF(C354="Decentral",D354*'Connecting shares (%)'!$M$16*(L354+N354+P354)/(F354+H354+J354+L354+N354+P354),0),0)</f>
        <v>0</v>
      </c>
      <c r="AB354" s="59">
        <f>IF(E354="West", IF(C354="Central",('Connecting shares (%)'!$F$11/100*F354+'Connecting shares (%)'!$G$11/100*H354+'Connecting shares (%)'!$H$11/100*J354)/1000000,0),0)</f>
        <v>0</v>
      </c>
      <c r="AC354" s="62">
        <f>IF(E354="west", IF(C354="Central",D354*'Connecting shares (%)'!$M$16*(F354+H354+J354)/(F354+H354+J354+L354+N354+P354),0),0)</f>
        <v>0</v>
      </c>
      <c r="AD354" s="59">
        <f>IF(E354="West", IF(C354="Decentral",('Connecting shares (%)'!$F$15/100*F354+'Connecting shares (%)'!$G$15/100*H354+'Connecting shares (%)'!$H$15/100*J354)/1000000,0),0)</f>
        <v>1.7266431599999899</v>
      </c>
      <c r="AE354" s="61">
        <f>IF(E354="west", IF(C354="Decentral",D354*'Connecting shares (%)'!$M$16*(F354+H354+J354)/(F354+H354+J354+L354+N354+P354),0),0)</f>
        <v>6.0398241179314729</v>
      </c>
      <c r="AF354" s="59">
        <f>IF(E354="West", IF(C354="Central",('Connecting shares (%)'!$F$13/100*L354+'Connecting shares (%)'!$G$13/100*N354+'Connecting shares (%)'!$H$13/100*P354)/1000000,0),0)</f>
        <v>0</v>
      </c>
      <c r="AG354" s="61">
        <f>IF(E354="west", IF(C354="Central",D354*'Connecting shares (%)'!$M$16*(L354+N354+P354)/(F354+H354+J354+L354+N354+P354),0),0)</f>
        <v>0</v>
      </c>
      <c r="AH354" s="1">
        <f>IF(E354="West", IF(C354="Decentral",('Connecting shares (%)'!$F$17/100*L354+'Connecting shares (%)'!$G$17/100*N354+'Connecting shares (%)'!$H$17/100*P354)/1000000,0),0)</f>
        <v>1.9045549999999901E-2</v>
      </c>
      <c r="AI354" s="61">
        <f>IF(E354="west", IF(C354="Decentral",D354*'Connecting shares (%)'!$M$16*(L354+N354+P354)/(F354+H354+J354+L354+N354+P354),0),0)</f>
        <v>6.6621624487407022E-2</v>
      </c>
      <c r="AK354" s="1">
        <f t="shared" si="40"/>
        <v>0</v>
      </c>
      <c r="AL354" s="1">
        <f t="shared" si="41"/>
        <v>0</v>
      </c>
      <c r="AM354" s="1">
        <f t="shared" si="42"/>
        <v>0</v>
      </c>
      <c r="AN354" s="1">
        <f t="shared" si="43"/>
        <v>0</v>
      </c>
      <c r="AO354" s="1">
        <f t="shared" si="44"/>
        <v>0</v>
      </c>
      <c r="AP354" s="1">
        <f t="shared" si="45"/>
        <v>0</v>
      </c>
      <c r="AQ354" s="1">
        <f t="shared" si="46"/>
        <v>1.7456887099999898</v>
      </c>
      <c r="AR354" s="1">
        <f t="shared" si="47"/>
        <v>6.1064457424188801</v>
      </c>
    </row>
    <row r="355" spans="1:44">
      <c r="A355" s="1">
        <v>354</v>
      </c>
      <c r="B355" s="1" t="s">
        <v>71</v>
      </c>
      <c r="C355" s="1" t="s">
        <v>19</v>
      </c>
      <c r="D355" s="1">
        <v>1.66991470879986</v>
      </c>
      <c r="E355" s="1" t="s">
        <v>21</v>
      </c>
      <c r="F355" s="1">
        <v>12601358.5399999</v>
      </c>
      <c r="G355" s="1">
        <v>842</v>
      </c>
      <c r="H355" s="1">
        <v>0</v>
      </c>
      <c r="I355" s="1">
        <v>0</v>
      </c>
      <c r="J355" s="1">
        <v>0</v>
      </c>
      <c r="K355" s="1">
        <v>0</v>
      </c>
      <c r="L355" s="1">
        <v>769022.679999999</v>
      </c>
      <c r="M355" s="1">
        <v>91</v>
      </c>
      <c r="N355" s="1">
        <v>154094.34</v>
      </c>
      <c r="O355" s="1">
        <v>2</v>
      </c>
      <c r="P355" s="1">
        <v>0</v>
      </c>
      <c r="Q355" s="1">
        <v>0</v>
      </c>
      <c r="R355" s="1">
        <v>9683.6589538050903</v>
      </c>
      <c r="S355" s="1">
        <v>1669914.70879986</v>
      </c>
      <c r="T355" s="59">
        <f>IF(E355="East", IF(C355="Central",('Connecting shares (%)'!$F$3/100*F355+'Connecting shares (%)'!$G$3/100*H355+'Connecting shares (%)'!$H$3/100*J355)/1000000,0),0)</f>
        <v>0</v>
      </c>
      <c r="U355" s="59">
        <f>IF(E355="East", IF(C355="Central",D355*'Connecting shares (%)'!$M$16*(F355+H355+J355)/(F355+H355+J355+L355+N355+P355),0),0)</f>
        <v>0</v>
      </c>
      <c r="V355" s="59">
        <f>IF(E355="East", IF(C355="Decentral",('Connecting shares (%)'!$F$7/100*F355+'Connecting shares (%)'!$G$7/100*H355+'Connecting shares (%)'!$H$7/100*J355)/1000000,0),0)</f>
        <v>0</v>
      </c>
      <c r="W355" s="61">
        <f>IF(E355="East", IF(C355="Decentral",D355*'Connecting shares (%)'!$M$16*(F355+H355+J355)/(F355+H355+J355+L355+N355+P355),0),0)</f>
        <v>0</v>
      </c>
      <c r="X355" s="59">
        <f>IF(E355="East", IF(C355="Central",('Connecting shares (%)'!$F$5/100*L355+'Connecting shares (%)'!$G$5/100*N355+'Connecting shares (%)'!$H$5/100*P355)/1000000,0),0)</f>
        <v>0</v>
      </c>
      <c r="Y355" s="61">
        <f>IF(E355="East", IF(C355="Central",D355*'Connecting shares (%)'!$M$16*(L355+N355+P355)/(F355+H355+J355+L355+N355+P355),0),0)</f>
        <v>0</v>
      </c>
      <c r="Z355" s="1">
        <f>IF(E355="East", IF(C355="Decentral",('Connecting shares (%)'!$F$9/100*L355+'Connecting shares (%)'!$G$9/100*N355+'Connecting shares (%)'!$H$9/100*P355)/1000000,0),0)</f>
        <v>0</v>
      </c>
      <c r="AA355" s="61">
        <f>IF(E355="East", IF(C355="Decentral",D355*'Connecting shares (%)'!$M$16*(L355+N355+P355)/(F355+H355+J355+L355+N355+P355),0),0)</f>
        <v>0</v>
      </c>
      <c r="AB355" s="59">
        <f>IF(E355="West", IF(C355="Central",('Connecting shares (%)'!$F$11/100*F355+'Connecting shares (%)'!$G$11/100*H355+'Connecting shares (%)'!$H$11/100*J355)/1000000,0),0)</f>
        <v>0</v>
      </c>
      <c r="AC355" s="62">
        <f>IF(E355="west", IF(C355="Central",D355*'Connecting shares (%)'!$M$16*(F355+H355+J355)/(F355+H355+J355+L355+N355+P355),0),0)</f>
        <v>0</v>
      </c>
      <c r="AD355" s="59">
        <f>IF(E355="West", IF(C355="Decentral",('Connecting shares (%)'!$F$15/100*F355+'Connecting shares (%)'!$G$15/100*H355+'Connecting shares (%)'!$H$15/100*J355)/1000000,0),0)</f>
        <v>12.6013585399999</v>
      </c>
      <c r="AE355" s="61">
        <f>IF(E355="west", IF(C355="Decentral",D355*'Connecting shares (%)'!$M$16*(F355+H355+J355)/(F355+H355+J355+L355+N355+P355),0),0)</f>
        <v>31.118683875689918</v>
      </c>
      <c r="AF355" s="59">
        <f>IF(E355="West", IF(C355="Central",('Connecting shares (%)'!$F$13/100*L355+'Connecting shares (%)'!$G$13/100*N355+'Connecting shares (%)'!$H$13/100*P355)/1000000,0),0)</f>
        <v>0</v>
      </c>
      <c r="AG355" s="61">
        <f>IF(E355="west", IF(C355="Central",D355*'Connecting shares (%)'!$M$16*(L355+N355+P355)/(F355+H355+J355+L355+N355+P355),0),0)</f>
        <v>0</v>
      </c>
      <c r="AH355" s="1">
        <f>IF(E355="West", IF(C355="Decentral",('Connecting shares (%)'!$F$17/100*L355+'Connecting shares (%)'!$G$17/100*N355+'Connecting shares (%)'!$H$17/100*P355)/1000000,0),0)</f>
        <v>0.92311701999999896</v>
      </c>
      <c r="AI355" s="61">
        <f>IF(E355="west", IF(C355="Decentral",D355*'Connecting shares (%)'!$M$16*(L355+N355+P355)/(F355+H355+J355+L355+N355+P355),0),0)</f>
        <v>2.2796103003072812</v>
      </c>
      <c r="AK355" s="1">
        <f t="shared" si="40"/>
        <v>0</v>
      </c>
      <c r="AL355" s="1">
        <f t="shared" si="41"/>
        <v>0</v>
      </c>
      <c r="AM355" s="1">
        <f t="shared" si="42"/>
        <v>0</v>
      </c>
      <c r="AN355" s="1">
        <f t="shared" si="43"/>
        <v>0</v>
      </c>
      <c r="AO355" s="1">
        <f t="shared" si="44"/>
        <v>0</v>
      </c>
      <c r="AP355" s="1">
        <f t="shared" si="45"/>
        <v>0</v>
      </c>
      <c r="AQ355" s="1">
        <f t="shared" si="46"/>
        <v>13.5244755599999</v>
      </c>
      <c r="AR355" s="1">
        <f t="shared" si="47"/>
        <v>33.398294175997201</v>
      </c>
    </row>
    <row r="356" spans="1:44">
      <c r="A356" s="1">
        <v>355</v>
      </c>
      <c r="B356" s="1" t="s">
        <v>486</v>
      </c>
      <c r="C356" s="1" t="s">
        <v>19</v>
      </c>
      <c r="D356" s="1">
        <v>0.66605917929998804</v>
      </c>
      <c r="E356" s="1" t="s">
        <v>21</v>
      </c>
      <c r="F356" s="1">
        <v>4701913.6399999997</v>
      </c>
      <c r="G356" s="1">
        <v>298</v>
      </c>
      <c r="H356" s="1">
        <v>51897.94</v>
      </c>
      <c r="I356" s="1">
        <v>1</v>
      </c>
      <c r="J356" s="1">
        <v>0</v>
      </c>
      <c r="K356" s="1">
        <v>0</v>
      </c>
      <c r="L356" s="1">
        <v>321323.27999999898</v>
      </c>
      <c r="M356" s="1">
        <v>24</v>
      </c>
      <c r="N356" s="1">
        <v>0</v>
      </c>
      <c r="O356" s="1">
        <v>0</v>
      </c>
      <c r="P356" s="1">
        <v>0</v>
      </c>
      <c r="Q356" s="1">
        <v>0</v>
      </c>
      <c r="R356" s="1">
        <v>9463.4420643590202</v>
      </c>
      <c r="S356" s="1">
        <v>666059.17929998797</v>
      </c>
      <c r="T356" s="59">
        <f>IF(E356="East", IF(C356="Central",('Connecting shares (%)'!$F$3/100*F356+'Connecting shares (%)'!$G$3/100*H356+'Connecting shares (%)'!$H$3/100*J356)/1000000,0),0)</f>
        <v>0</v>
      </c>
      <c r="U356" s="59">
        <f>IF(E356="East", IF(C356="Central",D356*'Connecting shares (%)'!$M$16*(F356+H356+J356)/(F356+H356+J356+L356+N356+P356),0),0)</f>
        <v>0</v>
      </c>
      <c r="V356" s="59">
        <f>IF(E356="East", IF(C356="Decentral",('Connecting shares (%)'!$F$7/100*F356+'Connecting shares (%)'!$G$7/100*H356+'Connecting shares (%)'!$H$7/100*J356)/1000000,0),0)</f>
        <v>0</v>
      </c>
      <c r="W356" s="61">
        <f>IF(E356="East", IF(C356="Decentral",D356*'Connecting shares (%)'!$M$16*(F356+H356+J356)/(F356+H356+J356+L356+N356+P356),0),0)</f>
        <v>0</v>
      </c>
      <c r="X356" s="59">
        <f>IF(E356="East", IF(C356="Central",('Connecting shares (%)'!$F$5/100*L356+'Connecting shares (%)'!$G$5/100*N356+'Connecting shares (%)'!$H$5/100*P356)/1000000,0),0)</f>
        <v>0</v>
      </c>
      <c r="Y356" s="61">
        <f>IF(E356="East", IF(C356="Central",D356*'Connecting shares (%)'!$M$16*(L356+N356+P356)/(F356+H356+J356+L356+N356+P356),0),0)</f>
        <v>0</v>
      </c>
      <c r="Z356" s="1">
        <f>IF(E356="East", IF(C356="Decentral",('Connecting shares (%)'!$F$9/100*L356+'Connecting shares (%)'!$G$9/100*N356+'Connecting shares (%)'!$H$9/100*P356)/1000000,0),0)</f>
        <v>0</v>
      </c>
      <c r="AA356" s="61">
        <f>IF(E356="East", IF(C356="Decentral",D356*'Connecting shares (%)'!$M$16*(L356+N356+P356)/(F356+H356+J356+L356+N356+P356),0),0)</f>
        <v>0</v>
      </c>
      <c r="AB356" s="59">
        <f>IF(E356="West", IF(C356="Central",('Connecting shares (%)'!$F$11/100*F356+'Connecting shares (%)'!$G$11/100*H356+'Connecting shares (%)'!$H$11/100*J356)/1000000,0),0)</f>
        <v>0</v>
      </c>
      <c r="AC356" s="62">
        <f>IF(E356="west", IF(C356="Central",D356*'Connecting shares (%)'!$M$16*(F356+H356+J356)/(F356+H356+J356+L356+N356+P356),0),0)</f>
        <v>0</v>
      </c>
      <c r="AD356" s="59">
        <f>IF(E356="West", IF(C356="Decentral",('Connecting shares (%)'!$F$15/100*F356+'Connecting shares (%)'!$G$15/100*H356+'Connecting shares (%)'!$H$15/100*J356)/1000000,0),0)</f>
        <v>4.7538115799999998</v>
      </c>
      <c r="AE356" s="61">
        <f>IF(E356="west", IF(C356="Decentral",D356*'Connecting shares (%)'!$M$16*(F356+H356+J356)/(F356+H356+J356+L356+N356+P356),0),0)</f>
        <v>12.477776165032115</v>
      </c>
      <c r="AF356" s="59">
        <f>IF(E356="West", IF(C356="Central",('Connecting shares (%)'!$F$13/100*L356+'Connecting shares (%)'!$G$13/100*N356+'Connecting shares (%)'!$H$13/100*P356)/1000000,0),0)</f>
        <v>0</v>
      </c>
      <c r="AG356" s="61">
        <f>IF(E356="west", IF(C356="Central",D356*'Connecting shares (%)'!$M$16*(L356+N356+P356)/(F356+H356+J356+L356+N356+P356),0),0)</f>
        <v>0</v>
      </c>
      <c r="AH356" s="1">
        <f>IF(E356="West", IF(C356="Decentral",('Connecting shares (%)'!$F$17/100*L356+'Connecting shares (%)'!$G$17/100*N356+'Connecting shares (%)'!$H$17/100*P356)/1000000,0),0)</f>
        <v>0.32132327999999899</v>
      </c>
      <c r="AI356" s="61">
        <f>IF(E356="west", IF(C356="Decentral",D356*'Connecting shares (%)'!$M$16*(L356+N356+P356)/(F356+H356+J356+L356+N356+P356),0),0)</f>
        <v>0.84340742096764543</v>
      </c>
      <c r="AK356" s="1">
        <f t="shared" si="40"/>
        <v>0</v>
      </c>
      <c r="AL356" s="1">
        <f t="shared" si="41"/>
        <v>0</v>
      </c>
      <c r="AM356" s="1">
        <f t="shared" si="42"/>
        <v>0</v>
      </c>
      <c r="AN356" s="1">
        <f t="shared" si="43"/>
        <v>0</v>
      </c>
      <c r="AO356" s="1">
        <f t="shared" si="44"/>
        <v>0</v>
      </c>
      <c r="AP356" s="1">
        <f t="shared" si="45"/>
        <v>0</v>
      </c>
      <c r="AQ356" s="1">
        <f t="shared" si="46"/>
        <v>5.0751348599999986</v>
      </c>
      <c r="AR356" s="1">
        <f t="shared" si="47"/>
        <v>13.32118358599976</v>
      </c>
    </row>
    <row r="357" spans="1:44">
      <c r="A357" s="1">
        <v>356</v>
      </c>
      <c r="B357" s="1" t="s">
        <v>870</v>
      </c>
      <c r="C357" s="1" t="s">
        <v>19</v>
      </c>
      <c r="D357" s="1">
        <v>0.71013451332657096</v>
      </c>
      <c r="E357" s="1" t="s">
        <v>22</v>
      </c>
      <c r="F357" s="1">
        <v>4296804.28</v>
      </c>
      <c r="G357" s="1">
        <v>248</v>
      </c>
      <c r="H357" s="1">
        <v>114120.94</v>
      </c>
      <c r="I357" s="1">
        <v>1</v>
      </c>
      <c r="J357" s="1">
        <v>0</v>
      </c>
      <c r="K357" s="1">
        <v>0</v>
      </c>
      <c r="L357" s="1">
        <v>2234313.46</v>
      </c>
      <c r="M357" s="1">
        <v>307</v>
      </c>
      <c r="N357" s="1">
        <v>298351.859999999</v>
      </c>
      <c r="O357" s="1">
        <v>3</v>
      </c>
      <c r="P357" s="1">
        <v>0</v>
      </c>
      <c r="Q357" s="1">
        <v>0</v>
      </c>
      <c r="R357" s="1">
        <v>9473.7922051572205</v>
      </c>
      <c r="S357" s="1">
        <v>710134.51332657097</v>
      </c>
      <c r="T357" s="59">
        <f>IF(E357="East", IF(C357="Central",('Connecting shares (%)'!$F$3/100*F357+'Connecting shares (%)'!$G$3/100*H357+'Connecting shares (%)'!$H$3/100*J357)/1000000,0),0)</f>
        <v>0</v>
      </c>
      <c r="U357" s="59">
        <f>IF(E357="East", IF(C357="Central",D357*'Connecting shares (%)'!$M$16*(F357+H357+J357)/(F357+H357+J357+L357+N357+P357),0),0)</f>
        <v>0</v>
      </c>
      <c r="V357" s="59">
        <f>IF(E357="East", IF(C357="Decentral",('Connecting shares (%)'!$F$7/100*F357+'Connecting shares (%)'!$G$7/100*H357+'Connecting shares (%)'!$H$7/100*J357)/1000000,0),0)</f>
        <v>4.4109252200000011</v>
      </c>
      <c r="W357" s="61">
        <f>IF(E357="East", IF(C357="Decentral",D357*'Connecting shares (%)'!$M$16*(F357+H357+J357)/(F357+H357+J357+L357+N357+P357),0),0)</f>
        <v>9.0222780746648077</v>
      </c>
      <c r="X357" s="59">
        <f>IF(E357="East", IF(C357="Central",('Connecting shares (%)'!$F$5/100*L357+'Connecting shares (%)'!$G$5/100*N357+'Connecting shares (%)'!$H$5/100*P357)/1000000,0),0)</f>
        <v>0</v>
      </c>
      <c r="Y357" s="61">
        <f>IF(E357="East", IF(C357="Central",D357*'Connecting shares (%)'!$M$16*(L357+N357+P357)/(F357+H357+J357+L357+N357+P357),0),0)</f>
        <v>0</v>
      </c>
      <c r="Z357" s="1">
        <f>IF(E357="East", IF(C357="Decentral",('Connecting shares (%)'!$F$9/100*L357+'Connecting shares (%)'!$G$9/100*N357+'Connecting shares (%)'!$H$9/100*P357)/1000000,0),0)</f>
        <v>2.5326653199999991</v>
      </c>
      <c r="AA357" s="61">
        <f>IF(E357="East", IF(C357="Decentral",D357*'Connecting shares (%)'!$M$16*(L357+N357+P357)/(F357+H357+J357+L357+N357+P357),0),0)</f>
        <v>5.1804121918666111</v>
      </c>
      <c r="AB357" s="59">
        <f>IF(E357="West", IF(C357="Central",('Connecting shares (%)'!$F$11/100*F357+'Connecting shares (%)'!$G$11/100*H357+'Connecting shares (%)'!$H$11/100*J357)/1000000,0),0)</f>
        <v>0</v>
      </c>
      <c r="AC357" s="62">
        <f>IF(E357="west", IF(C357="Central",D357*'Connecting shares (%)'!$M$16*(F357+H357+J357)/(F357+H357+J357+L357+N357+P357),0),0)</f>
        <v>0</v>
      </c>
      <c r="AD357" s="59">
        <f>IF(E357="West", IF(C357="Decentral",('Connecting shares (%)'!$F$15/100*F357+'Connecting shares (%)'!$G$15/100*H357+'Connecting shares (%)'!$H$15/100*J357)/1000000,0),0)</f>
        <v>0</v>
      </c>
      <c r="AE357" s="61">
        <f>IF(E357="west", IF(C357="Decentral",D357*'Connecting shares (%)'!$M$16*(F357+H357+J357)/(F357+H357+J357+L357+N357+P357),0),0)</f>
        <v>0</v>
      </c>
      <c r="AF357" s="59">
        <f>IF(E357="West", IF(C357="Central",('Connecting shares (%)'!$F$13/100*L357+'Connecting shares (%)'!$G$13/100*N357+'Connecting shares (%)'!$H$13/100*P357)/1000000,0),0)</f>
        <v>0</v>
      </c>
      <c r="AG357" s="61">
        <f>IF(E357="west", IF(C357="Central",D357*'Connecting shares (%)'!$M$16*(L357+N357+P357)/(F357+H357+J357+L357+N357+P357),0),0)</f>
        <v>0</v>
      </c>
      <c r="AH357" s="1">
        <f>IF(E357="West", IF(C357="Decentral",('Connecting shares (%)'!$F$17/100*L357+'Connecting shares (%)'!$G$17/100*N357+'Connecting shares (%)'!$H$17/100*P357)/1000000,0),0)</f>
        <v>0</v>
      </c>
      <c r="AI357" s="61">
        <f>IF(E357="west", IF(C357="Decentral",D357*'Connecting shares (%)'!$M$16*(L357+N357+P357)/(F357+H357+J357+L357+N357+P357),0),0)</f>
        <v>0</v>
      </c>
      <c r="AK357" s="1">
        <f t="shared" si="40"/>
        <v>0</v>
      </c>
      <c r="AL357" s="1">
        <f t="shared" si="41"/>
        <v>0</v>
      </c>
      <c r="AM357" s="1">
        <f t="shared" si="42"/>
        <v>6.9435905400000006</v>
      </c>
      <c r="AN357" s="1">
        <f t="shared" si="43"/>
        <v>14.20269026653142</v>
      </c>
      <c r="AO357" s="1">
        <f t="shared" si="44"/>
        <v>0</v>
      </c>
      <c r="AP357" s="1">
        <f t="shared" si="45"/>
        <v>0</v>
      </c>
      <c r="AQ357" s="1">
        <f t="shared" si="46"/>
        <v>0</v>
      </c>
      <c r="AR357" s="1">
        <f t="shared" si="47"/>
        <v>0</v>
      </c>
    </row>
    <row r="358" spans="1:44">
      <c r="A358" s="1">
        <v>357</v>
      </c>
      <c r="B358" s="1" t="s">
        <v>741</v>
      </c>
      <c r="C358" s="1" t="s">
        <v>20</v>
      </c>
      <c r="D358" s="1">
        <v>0.38520967904280401</v>
      </c>
      <c r="E358" s="1" t="s">
        <v>21</v>
      </c>
      <c r="F358" s="1">
        <v>183360.69999999899</v>
      </c>
      <c r="G358" s="1">
        <v>11</v>
      </c>
      <c r="H358" s="1">
        <v>0</v>
      </c>
      <c r="I358" s="1">
        <v>0</v>
      </c>
      <c r="J358" s="1">
        <v>0</v>
      </c>
      <c r="K358" s="1">
        <v>0</v>
      </c>
      <c r="L358" s="1">
        <v>0</v>
      </c>
      <c r="M358" s="1">
        <v>0</v>
      </c>
      <c r="N358" s="1">
        <v>0</v>
      </c>
      <c r="O358" s="1">
        <v>0</v>
      </c>
      <c r="P358" s="1">
        <v>0</v>
      </c>
      <c r="Q358" s="1">
        <v>0</v>
      </c>
      <c r="R358" s="1">
        <v>13723.833966368</v>
      </c>
      <c r="S358" s="1">
        <v>385209.679042804</v>
      </c>
      <c r="T358" s="59">
        <f>IF(E358="East", IF(C358="Central",('Connecting shares (%)'!$F$3/100*F358+'Connecting shares (%)'!$G$3/100*H358+'Connecting shares (%)'!$H$3/100*J358)/1000000,0),0)</f>
        <v>0</v>
      </c>
      <c r="U358" s="59">
        <f>IF(E358="East", IF(C358="Central",D358*'Connecting shares (%)'!$M$16*(F358+H358+J358)/(F358+H358+J358+L358+N358+P358),0),0)</f>
        <v>0</v>
      </c>
      <c r="V358" s="59">
        <f>IF(E358="East", IF(C358="Decentral",('Connecting shares (%)'!$F$7/100*F358+'Connecting shares (%)'!$G$7/100*H358+'Connecting shares (%)'!$H$7/100*J358)/1000000,0),0)</f>
        <v>0</v>
      </c>
      <c r="W358" s="61">
        <f>IF(E358="East", IF(C358="Decentral",D358*'Connecting shares (%)'!$M$16*(F358+H358+J358)/(F358+H358+J358+L358+N358+P358),0),0)</f>
        <v>0</v>
      </c>
      <c r="X358" s="59">
        <f>IF(E358="East", IF(C358="Central",('Connecting shares (%)'!$F$5/100*L358+'Connecting shares (%)'!$G$5/100*N358+'Connecting shares (%)'!$H$5/100*P358)/1000000,0),0)</f>
        <v>0</v>
      </c>
      <c r="Y358" s="61">
        <f>IF(E358="East", IF(C358="Central",D358*'Connecting shares (%)'!$M$16*(L358+N358+P358)/(F358+H358+J358+L358+N358+P358),0),0)</f>
        <v>0</v>
      </c>
      <c r="Z358" s="1">
        <f>IF(E358="East", IF(C358="Decentral",('Connecting shares (%)'!$F$9/100*L358+'Connecting shares (%)'!$G$9/100*N358+'Connecting shares (%)'!$H$9/100*P358)/1000000,0),0)</f>
        <v>0</v>
      </c>
      <c r="AA358" s="61">
        <f>IF(E358="East", IF(C358="Decentral",D358*'Connecting shares (%)'!$M$16*(L358+N358+P358)/(F358+H358+J358+L358+N358+P358),0),0)</f>
        <v>0</v>
      </c>
      <c r="AB358" s="59">
        <f>IF(E358="West", IF(C358="Central",('Connecting shares (%)'!$F$11/100*F358+'Connecting shares (%)'!$G$11/100*H358+'Connecting shares (%)'!$H$11/100*J358)/1000000,0),0)</f>
        <v>0.18336069999999899</v>
      </c>
      <c r="AC358" s="62">
        <f>IF(E358="west", IF(C358="Central",D358*'Connecting shares (%)'!$M$16*(F358+H358+J358)/(F358+H358+J358+L358+N358+P358),0),0)</f>
        <v>7.7041935808560797</v>
      </c>
      <c r="AD358" s="59">
        <f>IF(E358="West", IF(C358="Decentral",('Connecting shares (%)'!$F$15/100*F358+'Connecting shares (%)'!$G$15/100*H358+'Connecting shares (%)'!$H$15/100*J358)/1000000,0),0)</f>
        <v>0</v>
      </c>
      <c r="AE358" s="61">
        <f>IF(E358="west", IF(C358="Decentral",D358*'Connecting shares (%)'!$M$16*(F358+H358+J358)/(F358+H358+J358+L358+N358+P358),0),0)</f>
        <v>0</v>
      </c>
      <c r="AF358" s="59">
        <f>IF(E358="West", IF(C358="Central",('Connecting shares (%)'!$F$13/100*L358+'Connecting shares (%)'!$G$13/100*N358+'Connecting shares (%)'!$H$13/100*P358)/1000000,0),0)</f>
        <v>0</v>
      </c>
      <c r="AG358" s="61">
        <f>IF(E358="west", IF(C358="Central",D358*'Connecting shares (%)'!$M$16*(L358+N358+P358)/(F358+H358+J358+L358+N358+P358),0),0)</f>
        <v>0</v>
      </c>
      <c r="AH358" s="1">
        <f>IF(E358="West", IF(C358="Decentral",('Connecting shares (%)'!$F$17/100*L358+'Connecting shares (%)'!$G$17/100*N358+'Connecting shares (%)'!$H$17/100*P358)/1000000,0),0)</f>
        <v>0</v>
      </c>
      <c r="AI358" s="61">
        <f>IF(E358="west", IF(C358="Decentral",D358*'Connecting shares (%)'!$M$16*(L358+N358+P358)/(F358+H358+J358+L358+N358+P358),0),0)</f>
        <v>0</v>
      </c>
      <c r="AK358" s="1">
        <f t="shared" si="40"/>
        <v>0</v>
      </c>
      <c r="AL358" s="1">
        <f t="shared" si="41"/>
        <v>0</v>
      </c>
      <c r="AM358" s="1">
        <f t="shared" si="42"/>
        <v>0</v>
      </c>
      <c r="AN358" s="1">
        <f t="shared" si="43"/>
        <v>0</v>
      </c>
      <c r="AO358" s="1">
        <f t="shared" si="44"/>
        <v>0.18336069999999899</v>
      </c>
      <c r="AP358" s="1">
        <f t="shared" si="45"/>
        <v>7.7041935808560797</v>
      </c>
      <c r="AQ358" s="1">
        <f t="shared" si="46"/>
        <v>0</v>
      </c>
      <c r="AR358" s="1">
        <f t="shared" si="47"/>
        <v>0</v>
      </c>
    </row>
    <row r="359" spans="1:44">
      <c r="A359" s="1">
        <v>358</v>
      </c>
      <c r="B359" s="1" t="s">
        <v>585</v>
      </c>
      <c r="C359" s="1" t="s">
        <v>19</v>
      </c>
      <c r="D359" s="1">
        <v>0.59983927015518002</v>
      </c>
      <c r="E359" s="1" t="s">
        <v>21</v>
      </c>
      <c r="F359" s="1">
        <v>325499.09000000003</v>
      </c>
      <c r="G359" s="1">
        <v>17</v>
      </c>
      <c r="H359" s="1">
        <v>0</v>
      </c>
      <c r="I359" s="1">
        <v>0</v>
      </c>
      <c r="J359" s="1">
        <v>0</v>
      </c>
      <c r="K359" s="1">
        <v>0</v>
      </c>
      <c r="L359" s="1">
        <v>14298.32</v>
      </c>
      <c r="M359" s="1">
        <v>1</v>
      </c>
      <c r="N359" s="1">
        <v>0</v>
      </c>
      <c r="O359" s="1">
        <v>0</v>
      </c>
      <c r="P359" s="1">
        <v>0</v>
      </c>
      <c r="Q359" s="1">
        <v>0</v>
      </c>
      <c r="R359" s="1">
        <v>15481.6942437209</v>
      </c>
      <c r="S359" s="1">
        <v>599839.27015517897</v>
      </c>
      <c r="T359" s="59">
        <f>IF(E359="East", IF(C359="Central",('Connecting shares (%)'!$F$3/100*F359+'Connecting shares (%)'!$G$3/100*H359+'Connecting shares (%)'!$H$3/100*J359)/1000000,0),0)</f>
        <v>0</v>
      </c>
      <c r="U359" s="59">
        <f>IF(E359="East", IF(C359="Central",D359*'Connecting shares (%)'!$M$16*(F359+H359+J359)/(F359+H359+J359+L359+N359+P359),0),0)</f>
        <v>0</v>
      </c>
      <c r="V359" s="59">
        <f>IF(E359="East", IF(C359="Decentral",('Connecting shares (%)'!$F$7/100*F359+'Connecting shares (%)'!$G$7/100*H359+'Connecting shares (%)'!$H$7/100*J359)/1000000,0),0)</f>
        <v>0</v>
      </c>
      <c r="W359" s="61">
        <f>IF(E359="East", IF(C359="Decentral",D359*'Connecting shares (%)'!$M$16*(F359+H359+J359)/(F359+H359+J359+L359+N359+P359),0),0)</f>
        <v>0</v>
      </c>
      <c r="X359" s="59">
        <f>IF(E359="East", IF(C359="Central",('Connecting shares (%)'!$F$5/100*L359+'Connecting shares (%)'!$G$5/100*N359+'Connecting shares (%)'!$H$5/100*P359)/1000000,0),0)</f>
        <v>0</v>
      </c>
      <c r="Y359" s="61">
        <f>IF(E359="East", IF(C359="Central",D359*'Connecting shares (%)'!$M$16*(L359+N359+P359)/(F359+H359+J359+L359+N359+P359),0),0)</f>
        <v>0</v>
      </c>
      <c r="Z359" s="1">
        <f>IF(E359="East", IF(C359="Decentral",('Connecting shares (%)'!$F$9/100*L359+'Connecting shares (%)'!$G$9/100*N359+'Connecting shares (%)'!$H$9/100*P359)/1000000,0),0)</f>
        <v>0</v>
      </c>
      <c r="AA359" s="61">
        <f>IF(E359="East", IF(C359="Decentral",D359*'Connecting shares (%)'!$M$16*(L359+N359+P359)/(F359+H359+J359+L359+N359+P359),0),0)</f>
        <v>0</v>
      </c>
      <c r="AB359" s="59">
        <f>IF(E359="West", IF(C359="Central",('Connecting shares (%)'!$F$11/100*F359+'Connecting shares (%)'!$G$11/100*H359+'Connecting shares (%)'!$H$11/100*J359)/1000000,0),0)</f>
        <v>0</v>
      </c>
      <c r="AC359" s="62">
        <f>IF(E359="west", IF(C359="Central",D359*'Connecting shares (%)'!$M$16*(F359+H359+J359)/(F359+H359+J359+L359+N359+P359),0),0)</f>
        <v>0</v>
      </c>
      <c r="AD359" s="59">
        <f>IF(E359="West", IF(C359="Decentral",('Connecting shares (%)'!$F$15/100*F359+'Connecting shares (%)'!$G$15/100*H359+'Connecting shares (%)'!$H$15/100*J359)/1000000,0),0)</f>
        <v>0.32549909000000005</v>
      </c>
      <c r="AE359" s="61">
        <f>IF(E359="west", IF(C359="Decentral",D359*'Connecting shares (%)'!$M$16*(F359+H359+J359)/(F359+H359+J359+L359+N359+P359),0),0)</f>
        <v>11.491973207316398</v>
      </c>
      <c r="AF359" s="59">
        <f>IF(E359="West", IF(C359="Central",('Connecting shares (%)'!$F$13/100*L359+'Connecting shares (%)'!$G$13/100*N359+'Connecting shares (%)'!$H$13/100*P359)/1000000,0),0)</f>
        <v>0</v>
      </c>
      <c r="AG359" s="61">
        <f>IF(E359="west", IF(C359="Central",D359*'Connecting shares (%)'!$M$16*(L359+N359+P359)/(F359+H359+J359+L359+N359+P359),0),0)</f>
        <v>0</v>
      </c>
      <c r="AH359" s="1">
        <f>IF(E359="West", IF(C359="Decentral",('Connecting shares (%)'!$F$17/100*L359+'Connecting shares (%)'!$G$17/100*N359+'Connecting shares (%)'!$H$17/100*P359)/1000000,0),0)</f>
        <v>1.429832E-2</v>
      </c>
      <c r="AI359" s="61">
        <f>IF(E359="west", IF(C359="Decentral",D359*'Connecting shares (%)'!$M$16*(L359+N359+P359)/(F359+H359+J359+L359+N359+P359),0),0)</f>
        <v>0.50481219578720227</v>
      </c>
      <c r="AK359" s="1">
        <f t="shared" si="40"/>
        <v>0</v>
      </c>
      <c r="AL359" s="1">
        <f t="shared" si="41"/>
        <v>0</v>
      </c>
      <c r="AM359" s="1">
        <f t="shared" si="42"/>
        <v>0</v>
      </c>
      <c r="AN359" s="1">
        <f t="shared" si="43"/>
        <v>0</v>
      </c>
      <c r="AO359" s="1">
        <f t="shared" si="44"/>
        <v>0</v>
      </c>
      <c r="AP359" s="1">
        <f t="shared" si="45"/>
        <v>0</v>
      </c>
      <c r="AQ359" s="1">
        <f t="shared" si="46"/>
        <v>0.33979741000000002</v>
      </c>
      <c r="AR359" s="1">
        <f t="shared" si="47"/>
        <v>11.996785403103601</v>
      </c>
    </row>
    <row r="360" spans="1:44">
      <c r="A360" s="1">
        <v>359</v>
      </c>
      <c r="B360" s="1" t="s">
        <v>263</v>
      </c>
      <c r="C360" s="1" t="s">
        <v>19</v>
      </c>
      <c r="D360" s="1">
        <v>0.32079599009417997</v>
      </c>
      <c r="E360" s="1" t="s">
        <v>21</v>
      </c>
      <c r="F360" s="1">
        <v>1090917.44</v>
      </c>
      <c r="G360" s="1">
        <v>67</v>
      </c>
      <c r="H360" s="1">
        <v>0</v>
      </c>
      <c r="I360" s="1">
        <v>0</v>
      </c>
      <c r="J360" s="1">
        <v>0</v>
      </c>
      <c r="K360" s="1">
        <v>0</v>
      </c>
      <c r="L360" s="1">
        <v>0</v>
      </c>
      <c r="M360" s="1">
        <v>0</v>
      </c>
      <c r="N360" s="1">
        <v>0</v>
      </c>
      <c r="O360" s="1">
        <v>0</v>
      </c>
      <c r="P360" s="1">
        <v>0</v>
      </c>
      <c r="Q360" s="1">
        <v>0</v>
      </c>
      <c r="R360" s="1">
        <v>9705.1337999164298</v>
      </c>
      <c r="S360" s="1">
        <v>320795.99009417999</v>
      </c>
      <c r="T360" s="59">
        <f>IF(E360="East", IF(C360="Central",('Connecting shares (%)'!$F$3/100*F360+'Connecting shares (%)'!$G$3/100*H360+'Connecting shares (%)'!$H$3/100*J360)/1000000,0),0)</f>
        <v>0</v>
      </c>
      <c r="U360" s="59">
        <f>IF(E360="East", IF(C360="Central",D360*'Connecting shares (%)'!$M$16*(F360+H360+J360)/(F360+H360+J360+L360+N360+P360),0),0)</f>
        <v>0</v>
      </c>
      <c r="V360" s="59">
        <f>IF(E360="East", IF(C360="Decentral",('Connecting shares (%)'!$F$7/100*F360+'Connecting shares (%)'!$G$7/100*H360+'Connecting shares (%)'!$H$7/100*J360)/1000000,0),0)</f>
        <v>0</v>
      </c>
      <c r="W360" s="61">
        <f>IF(E360="East", IF(C360="Decentral",D360*'Connecting shares (%)'!$M$16*(F360+H360+J360)/(F360+H360+J360+L360+N360+P360),0),0)</f>
        <v>0</v>
      </c>
      <c r="X360" s="59">
        <f>IF(E360="East", IF(C360="Central",('Connecting shares (%)'!$F$5/100*L360+'Connecting shares (%)'!$G$5/100*N360+'Connecting shares (%)'!$H$5/100*P360)/1000000,0),0)</f>
        <v>0</v>
      </c>
      <c r="Y360" s="61">
        <f>IF(E360="East", IF(C360="Central",D360*'Connecting shares (%)'!$M$16*(L360+N360+P360)/(F360+H360+J360+L360+N360+P360),0),0)</f>
        <v>0</v>
      </c>
      <c r="Z360" s="1">
        <f>IF(E360="East", IF(C360="Decentral",('Connecting shares (%)'!$F$9/100*L360+'Connecting shares (%)'!$G$9/100*N360+'Connecting shares (%)'!$H$9/100*P360)/1000000,0),0)</f>
        <v>0</v>
      </c>
      <c r="AA360" s="61">
        <f>IF(E360="East", IF(C360="Decentral",D360*'Connecting shares (%)'!$M$16*(L360+N360+P360)/(F360+H360+J360+L360+N360+P360),0),0)</f>
        <v>0</v>
      </c>
      <c r="AB360" s="59">
        <f>IF(E360="West", IF(C360="Central",('Connecting shares (%)'!$F$11/100*F360+'Connecting shares (%)'!$G$11/100*H360+'Connecting shares (%)'!$H$11/100*J360)/1000000,0),0)</f>
        <v>0</v>
      </c>
      <c r="AC360" s="62">
        <f>IF(E360="west", IF(C360="Central",D360*'Connecting shares (%)'!$M$16*(F360+H360+J360)/(F360+H360+J360+L360+N360+P360),0),0)</f>
        <v>0</v>
      </c>
      <c r="AD360" s="59">
        <f>IF(E360="West", IF(C360="Decentral",('Connecting shares (%)'!$F$15/100*F360+'Connecting shares (%)'!$G$15/100*H360+'Connecting shares (%)'!$H$15/100*J360)/1000000,0),0)</f>
        <v>1.0909174399999999</v>
      </c>
      <c r="AE360" s="61">
        <f>IF(E360="west", IF(C360="Decentral",D360*'Connecting shares (%)'!$M$16*(F360+H360+J360)/(F360+H360+J360+L360+N360+P360),0),0)</f>
        <v>6.4159198018835992</v>
      </c>
      <c r="AF360" s="59">
        <f>IF(E360="West", IF(C360="Central",('Connecting shares (%)'!$F$13/100*L360+'Connecting shares (%)'!$G$13/100*N360+'Connecting shares (%)'!$H$13/100*P360)/1000000,0),0)</f>
        <v>0</v>
      </c>
      <c r="AG360" s="61">
        <f>IF(E360="west", IF(C360="Central",D360*'Connecting shares (%)'!$M$16*(L360+N360+P360)/(F360+H360+J360+L360+N360+P360),0),0)</f>
        <v>0</v>
      </c>
      <c r="AH360" s="1">
        <f>IF(E360="West", IF(C360="Decentral",('Connecting shares (%)'!$F$17/100*L360+'Connecting shares (%)'!$G$17/100*N360+'Connecting shares (%)'!$H$17/100*P360)/1000000,0),0)</f>
        <v>0</v>
      </c>
      <c r="AI360" s="61">
        <f>IF(E360="west", IF(C360="Decentral",D360*'Connecting shares (%)'!$M$16*(L360+N360+P360)/(F360+H360+J360+L360+N360+P360),0),0)</f>
        <v>0</v>
      </c>
      <c r="AK360" s="1">
        <f t="shared" si="40"/>
        <v>0</v>
      </c>
      <c r="AL360" s="1">
        <f t="shared" si="41"/>
        <v>0</v>
      </c>
      <c r="AM360" s="1">
        <f t="shared" si="42"/>
        <v>0</v>
      </c>
      <c r="AN360" s="1">
        <f t="shared" si="43"/>
        <v>0</v>
      </c>
      <c r="AO360" s="1">
        <f t="shared" si="44"/>
        <v>0</v>
      </c>
      <c r="AP360" s="1">
        <f t="shared" si="45"/>
        <v>0</v>
      </c>
      <c r="AQ360" s="1">
        <f t="shared" si="46"/>
        <v>1.0909174399999999</v>
      </c>
      <c r="AR360" s="1">
        <f t="shared" si="47"/>
        <v>6.4159198018835992</v>
      </c>
    </row>
    <row r="361" spans="1:44">
      <c r="A361" s="1">
        <v>360</v>
      </c>
      <c r="B361" s="1" t="s">
        <v>295</v>
      </c>
      <c r="C361" s="1" t="s">
        <v>19</v>
      </c>
      <c r="D361" s="1">
        <v>0.16082160932619499</v>
      </c>
      <c r="E361" s="1" t="s">
        <v>21</v>
      </c>
      <c r="F361" s="1">
        <v>452547.15</v>
      </c>
      <c r="G361" s="1">
        <v>27</v>
      </c>
      <c r="H361" s="1">
        <v>0</v>
      </c>
      <c r="I361" s="1">
        <v>0</v>
      </c>
      <c r="J361" s="1">
        <v>0</v>
      </c>
      <c r="K361" s="1">
        <v>0</v>
      </c>
      <c r="L361" s="1">
        <v>0</v>
      </c>
      <c r="M361" s="1">
        <v>0</v>
      </c>
      <c r="N361" s="1">
        <v>0</v>
      </c>
      <c r="O361" s="1">
        <v>0</v>
      </c>
      <c r="P361" s="1">
        <v>0</v>
      </c>
      <c r="Q361" s="1">
        <v>0</v>
      </c>
      <c r="R361" s="1">
        <v>8618.7892341947609</v>
      </c>
      <c r="S361" s="1">
        <v>160821.60932619401</v>
      </c>
      <c r="T361" s="59">
        <f>IF(E361="East", IF(C361="Central",('Connecting shares (%)'!$F$3/100*F361+'Connecting shares (%)'!$G$3/100*H361+'Connecting shares (%)'!$H$3/100*J361)/1000000,0),0)</f>
        <v>0</v>
      </c>
      <c r="U361" s="59">
        <f>IF(E361="East", IF(C361="Central",D361*'Connecting shares (%)'!$M$16*(F361+H361+J361)/(F361+H361+J361+L361+N361+P361),0),0)</f>
        <v>0</v>
      </c>
      <c r="V361" s="59">
        <f>IF(E361="East", IF(C361="Decentral",('Connecting shares (%)'!$F$7/100*F361+'Connecting shares (%)'!$G$7/100*H361+'Connecting shares (%)'!$H$7/100*J361)/1000000,0),0)</f>
        <v>0</v>
      </c>
      <c r="W361" s="61">
        <f>IF(E361="East", IF(C361="Decentral",D361*'Connecting shares (%)'!$M$16*(F361+H361+J361)/(F361+H361+J361+L361+N361+P361),0),0)</f>
        <v>0</v>
      </c>
      <c r="X361" s="59">
        <f>IF(E361="East", IF(C361="Central",('Connecting shares (%)'!$F$5/100*L361+'Connecting shares (%)'!$G$5/100*N361+'Connecting shares (%)'!$H$5/100*P361)/1000000,0),0)</f>
        <v>0</v>
      </c>
      <c r="Y361" s="61">
        <f>IF(E361="East", IF(C361="Central",D361*'Connecting shares (%)'!$M$16*(L361+N361+P361)/(F361+H361+J361+L361+N361+P361),0),0)</f>
        <v>0</v>
      </c>
      <c r="Z361" s="1">
        <f>IF(E361="East", IF(C361="Decentral",('Connecting shares (%)'!$F$9/100*L361+'Connecting shares (%)'!$G$9/100*N361+'Connecting shares (%)'!$H$9/100*P361)/1000000,0),0)</f>
        <v>0</v>
      </c>
      <c r="AA361" s="61">
        <f>IF(E361="East", IF(C361="Decentral",D361*'Connecting shares (%)'!$M$16*(L361+N361+P361)/(F361+H361+J361+L361+N361+P361),0),0)</f>
        <v>0</v>
      </c>
      <c r="AB361" s="59">
        <f>IF(E361="West", IF(C361="Central",('Connecting shares (%)'!$F$11/100*F361+'Connecting shares (%)'!$G$11/100*H361+'Connecting shares (%)'!$H$11/100*J361)/1000000,0),0)</f>
        <v>0</v>
      </c>
      <c r="AC361" s="62">
        <f>IF(E361="west", IF(C361="Central",D361*'Connecting shares (%)'!$M$16*(F361+H361+J361)/(F361+H361+J361+L361+N361+P361),0),0)</f>
        <v>0</v>
      </c>
      <c r="AD361" s="59">
        <f>IF(E361="West", IF(C361="Decentral",('Connecting shares (%)'!$F$15/100*F361+'Connecting shares (%)'!$G$15/100*H361+'Connecting shares (%)'!$H$15/100*J361)/1000000,0),0)</f>
        <v>0.45254715000000001</v>
      </c>
      <c r="AE361" s="61">
        <f>IF(E361="west", IF(C361="Decentral",D361*'Connecting shares (%)'!$M$16*(F361+H361+J361)/(F361+H361+J361+L361+N361+P361),0),0)</f>
        <v>3.2164321865238992</v>
      </c>
      <c r="AF361" s="59">
        <f>IF(E361="West", IF(C361="Central",('Connecting shares (%)'!$F$13/100*L361+'Connecting shares (%)'!$G$13/100*N361+'Connecting shares (%)'!$H$13/100*P361)/1000000,0),0)</f>
        <v>0</v>
      </c>
      <c r="AG361" s="61">
        <f>IF(E361="west", IF(C361="Central",D361*'Connecting shares (%)'!$M$16*(L361+N361+P361)/(F361+H361+J361+L361+N361+P361),0),0)</f>
        <v>0</v>
      </c>
      <c r="AH361" s="1">
        <f>IF(E361="West", IF(C361="Decentral",('Connecting shares (%)'!$F$17/100*L361+'Connecting shares (%)'!$G$17/100*N361+'Connecting shares (%)'!$H$17/100*P361)/1000000,0),0)</f>
        <v>0</v>
      </c>
      <c r="AI361" s="61">
        <f>IF(E361="west", IF(C361="Decentral",D361*'Connecting shares (%)'!$M$16*(L361+N361+P361)/(F361+H361+J361+L361+N361+P361),0),0)</f>
        <v>0</v>
      </c>
      <c r="AK361" s="1">
        <f t="shared" si="40"/>
        <v>0</v>
      </c>
      <c r="AL361" s="1">
        <f t="shared" si="41"/>
        <v>0</v>
      </c>
      <c r="AM361" s="1">
        <f t="shared" si="42"/>
        <v>0</v>
      </c>
      <c r="AN361" s="1">
        <f t="shared" si="43"/>
        <v>0</v>
      </c>
      <c r="AO361" s="1">
        <f t="shared" si="44"/>
        <v>0</v>
      </c>
      <c r="AP361" s="1">
        <f t="shared" si="45"/>
        <v>0</v>
      </c>
      <c r="AQ361" s="1">
        <f t="shared" si="46"/>
        <v>0.45254715000000001</v>
      </c>
      <c r="AR361" s="1">
        <f t="shared" si="47"/>
        <v>3.2164321865238992</v>
      </c>
    </row>
    <row r="362" spans="1:44">
      <c r="A362" s="1">
        <v>361</v>
      </c>
      <c r="B362" s="1" t="s">
        <v>725</v>
      </c>
      <c r="C362" s="1" t="s">
        <v>19</v>
      </c>
      <c r="D362" s="1">
        <v>0.97783539130641195</v>
      </c>
      <c r="E362" s="1" t="s">
        <v>21</v>
      </c>
      <c r="F362" s="1">
        <v>1387130.0899999901</v>
      </c>
      <c r="G362" s="1">
        <v>75</v>
      </c>
      <c r="H362" s="1">
        <v>64000.629999999903</v>
      </c>
      <c r="I362" s="1">
        <v>1</v>
      </c>
      <c r="J362" s="1">
        <v>0</v>
      </c>
      <c r="K362" s="1">
        <v>0</v>
      </c>
      <c r="L362" s="1">
        <v>34517.699999999903</v>
      </c>
      <c r="M362" s="1">
        <v>4</v>
      </c>
      <c r="N362" s="1">
        <v>0</v>
      </c>
      <c r="O362" s="1">
        <v>0</v>
      </c>
      <c r="P362" s="1">
        <v>0</v>
      </c>
      <c r="Q362" s="1">
        <v>0</v>
      </c>
      <c r="R362" s="1">
        <v>18105.653973979901</v>
      </c>
      <c r="S362" s="1">
        <v>977835.39130641206</v>
      </c>
      <c r="T362" s="59">
        <f>IF(E362="East", IF(C362="Central",('Connecting shares (%)'!$F$3/100*F362+'Connecting shares (%)'!$G$3/100*H362+'Connecting shares (%)'!$H$3/100*J362)/1000000,0),0)</f>
        <v>0</v>
      </c>
      <c r="U362" s="59">
        <f>IF(E362="East", IF(C362="Central",D362*'Connecting shares (%)'!$M$16*(F362+H362+J362)/(F362+H362+J362+L362+N362+P362),0),0)</f>
        <v>0</v>
      </c>
      <c r="V362" s="59">
        <f>IF(E362="East", IF(C362="Decentral",('Connecting shares (%)'!$F$7/100*F362+'Connecting shares (%)'!$G$7/100*H362+'Connecting shares (%)'!$H$7/100*J362)/1000000,0),0)</f>
        <v>0</v>
      </c>
      <c r="W362" s="61">
        <f>IF(E362="East", IF(C362="Decentral",D362*'Connecting shares (%)'!$M$16*(F362+H362+J362)/(F362+H362+J362+L362+N362+P362),0),0)</f>
        <v>0</v>
      </c>
      <c r="X362" s="59">
        <f>IF(E362="East", IF(C362="Central",('Connecting shares (%)'!$F$5/100*L362+'Connecting shares (%)'!$G$5/100*N362+'Connecting shares (%)'!$H$5/100*P362)/1000000,0),0)</f>
        <v>0</v>
      </c>
      <c r="Y362" s="61">
        <f>IF(E362="East", IF(C362="Central",D362*'Connecting shares (%)'!$M$16*(L362+N362+P362)/(F362+H362+J362+L362+N362+P362),0),0)</f>
        <v>0</v>
      </c>
      <c r="Z362" s="1">
        <f>IF(E362="East", IF(C362="Decentral",('Connecting shares (%)'!$F$9/100*L362+'Connecting shares (%)'!$G$9/100*N362+'Connecting shares (%)'!$H$9/100*P362)/1000000,0),0)</f>
        <v>0</v>
      </c>
      <c r="AA362" s="61">
        <f>IF(E362="East", IF(C362="Decentral",D362*'Connecting shares (%)'!$M$16*(L362+N362+P362)/(F362+H362+J362+L362+N362+P362),0),0)</f>
        <v>0</v>
      </c>
      <c r="AB362" s="59">
        <f>IF(E362="West", IF(C362="Central",('Connecting shares (%)'!$F$11/100*F362+'Connecting shares (%)'!$G$11/100*H362+'Connecting shares (%)'!$H$11/100*J362)/1000000,0),0)</f>
        <v>0</v>
      </c>
      <c r="AC362" s="62">
        <f>IF(E362="west", IF(C362="Central",D362*'Connecting shares (%)'!$M$16*(F362+H362+J362)/(F362+H362+J362+L362+N362+P362),0),0)</f>
        <v>0</v>
      </c>
      <c r="AD362" s="59">
        <f>IF(E362="West", IF(C362="Decentral",('Connecting shares (%)'!$F$15/100*F362+'Connecting shares (%)'!$G$15/100*H362+'Connecting shares (%)'!$H$15/100*J362)/1000000,0),0)</f>
        <v>1.4511307199999899</v>
      </c>
      <c r="AE362" s="61">
        <f>IF(E362="west", IF(C362="Decentral",D362*'Connecting shares (%)'!$M$16*(F362+H362+J362)/(F362+H362+J362+L362+N362+P362),0),0)</f>
        <v>19.102325372889435</v>
      </c>
      <c r="AF362" s="59">
        <f>IF(E362="West", IF(C362="Central",('Connecting shares (%)'!$F$13/100*L362+'Connecting shares (%)'!$G$13/100*N362+'Connecting shares (%)'!$H$13/100*P362)/1000000,0),0)</f>
        <v>0</v>
      </c>
      <c r="AG362" s="61">
        <f>IF(E362="west", IF(C362="Central",D362*'Connecting shares (%)'!$M$16*(L362+N362+P362)/(F362+H362+J362+L362+N362+P362),0),0)</f>
        <v>0</v>
      </c>
      <c r="AH362" s="1">
        <f>IF(E362="West", IF(C362="Decentral",('Connecting shares (%)'!$F$17/100*L362+'Connecting shares (%)'!$G$17/100*N362+'Connecting shares (%)'!$H$17/100*P362)/1000000,0),0)</f>
        <v>3.4517699999999901E-2</v>
      </c>
      <c r="AI362" s="61">
        <f>IF(E362="west", IF(C362="Decentral",D362*'Connecting shares (%)'!$M$16*(L362+N362+P362)/(F362+H362+J362+L362+N362+P362),0),0)</f>
        <v>0.4543824532388015</v>
      </c>
      <c r="AK362" s="1">
        <f t="shared" si="40"/>
        <v>0</v>
      </c>
      <c r="AL362" s="1">
        <f t="shared" si="41"/>
        <v>0</v>
      </c>
      <c r="AM362" s="1">
        <f t="shared" si="42"/>
        <v>0</v>
      </c>
      <c r="AN362" s="1">
        <f t="shared" si="43"/>
        <v>0</v>
      </c>
      <c r="AO362" s="1">
        <f t="shared" si="44"/>
        <v>0</v>
      </c>
      <c r="AP362" s="1">
        <f t="shared" si="45"/>
        <v>0</v>
      </c>
      <c r="AQ362" s="1">
        <f t="shared" si="46"/>
        <v>1.4856484199999898</v>
      </c>
      <c r="AR362" s="1">
        <f t="shared" si="47"/>
        <v>19.556707826128235</v>
      </c>
    </row>
    <row r="363" spans="1:44">
      <c r="A363" s="1">
        <v>362</v>
      </c>
      <c r="B363" s="1" t="s">
        <v>85</v>
      </c>
      <c r="C363" s="1" t="s">
        <v>19</v>
      </c>
      <c r="D363" s="1">
        <v>0.86423672005448204</v>
      </c>
      <c r="E363" s="1" t="s">
        <v>22</v>
      </c>
      <c r="F363" s="1">
        <v>2583648.27</v>
      </c>
      <c r="G363" s="1">
        <v>209</v>
      </c>
      <c r="H363" s="1">
        <v>0</v>
      </c>
      <c r="I363" s="1">
        <v>0</v>
      </c>
      <c r="J363" s="1">
        <v>0</v>
      </c>
      <c r="K363" s="1">
        <v>0</v>
      </c>
      <c r="L363" s="1">
        <v>223279.1</v>
      </c>
      <c r="M363" s="1">
        <v>31</v>
      </c>
      <c r="N363" s="1">
        <v>0</v>
      </c>
      <c r="O363" s="1">
        <v>0</v>
      </c>
      <c r="P363" s="1">
        <v>0</v>
      </c>
      <c r="Q363" s="1">
        <v>0</v>
      </c>
      <c r="R363" s="1">
        <v>16825.777988883801</v>
      </c>
      <c r="S363" s="1">
        <v>864236.72005448095</v>
      </c>
      <c r="T363" s="59">
        <f>IF(E363="East", IF(C363="Central",('Connecting shares (%)'!$F$3/100*F363+'Connecting shares (%)'!$G$3/100*H363+'Connecting shares (%)'!$H$3/100*J363)/1000000,0),0)</f>
        <v>0</v>
      </c>
      <c r="U363" s="59">
        <f>IF(E363="East", IF(C363="Central",D363*'Connecting shares (%)'!$M$16*(F363+H363+J363)/(F363+H363+J363+L363+N363+P363),0),0)</f>
        <v>0</v>
      </c>
      <c r="V363" s="59">
        <f>IF(E363="East", IF(C363="Decentral",('Connecting shares (%)'!$F$7/100*F363+'Connecting shares (%)'!$G$7/100*H363+'Connecting shares (%)'!$H$7/100*J363)/1000000,0),0)</f>
        <v>2.5836482699999999</v>
      </c>
      <c r="W363" s="61">
        <f>IF(E363="East", IF(C363="Decentral",D363*'Connecting shares (%)'!$M$16*(F363+H363+J363)/(F363+H363+J363+L363+N363+P363),0),0)</f>
        <v>15.909807503421341</v>
      </c>
      <c r="X363" s="59">
        <f>IF(E363="East", IF(C363="Central",('Connecting shares (%)'!$F$5/100*L363+'Connecting shares (%)'!$G$5/100*N363+'Connecting shares (%)'!$H$5/100*P363)/1000000,0),0)</f>
        <v>0</v>
      </c>
      <c r="Y363" s="61">
        <f>IF(E363="East", IF(C363="Central",D363*'Connecting shares (%)'!$M$16*(L363+N363+P363)/(F363+H363+J363+L363+N363+P363),0),0)</f>
        <v>0</v>
      </c>
      <c r="Z363" s="1">
        <f>IF(E363="East", IF(C363="Decentral",('Connecting shares (%)'!$F$9/100*L363+'Connecting shares (%)'!$G$9/100*N363+'Connecting shares (%)'!$H$9/100*P363)/1000000,0),0)</f>
        <v>0.22327910000000001</v>
      </c>
      <c r="AA363" s="61">
        <f>IF(E363="East", IF(C363="Decentral",D363*'Connecting shares (%)'!$M$16*(L363+N363+P363)/(F363+H363+J363+L363+N363+P363),0),0)</f>
        <v>1.3749268976682976</v>
      </c>
      <c r="AB363" s="59">
        <f>IF(E363="West", IF(C363="Central",('Connecting shares (%)'!$F$11/100*F363+'Connecting shares (%)'!$G$11/100*H363+'Connecting shares (%)'!$H$11/100*J363)/1000000,0),0)</f>
        <v>0</v>
      </c>
      <c r="AC363" s="62">
        <f>IF(E363="west", IF(C363="Central",D363*'Connecting shares (%)'!$M$16*(F363+H363+J363)/(F363+H363+J363+L363+N363+P363),0),0)</f>
        <v>0</v>
      </c>
      <c r="AD363" s="59">
        <f>IF(E363="West", IF(C363="Decentral",('Connecting shares (%)'!$F$15/100*F363+'Connecting shares (%)'!$G$15/100*H363+'Connecting shares (%)'!$H$15/100*J363)/1000000,0),0)</f>
        <v>0</v>
      </c>
      <c r="AE363" s="61">
        <f>IF(E363="west", IF(C363="Decentral",D363*'Connecting shares (%)'!$M$16*(F363+H363+J363)/(F363+H363+J363+L363+N363+P363),0),0)</f>
        <v>0</v>
      </c>
      <c r="AF363" s="59">
        <f>IF(E363="West", IF(C363="Central",('Connecting shares (%)'!$F$13/100*L363+'Connecting shares (%)'!$G$13/100*N363+'Connecting shares (%)'!$H$13/100*P363)/1000000,0),0)</f>
        <v>0</v>
      </c>
      <c r="AG363" s="61">
        <f>IF(E363="west", IF(C363="Central",D363*'Connecting shares (%)'!$M$16*(L363+N363+P363)/(F363+H363+J363+L363+N363+P363),0),0)</f>
        <v>0</v>
      </c>
      <c r="AH363" s="1">
        <f>IF(E363="West", IF(C363="Decentral",('Connecting shares (%)'!$F$17/100*L363+'Connecting shares (%)'!$G$17/100*N363+'Connecting shares (%)'!$H$17/100*P363)/1000000,0),0)</f>
        <v>0</v>
      </c>
      <c r="AI363" s="61">
        <f>IF(E363="west", IF(C363="Decentral",D363*'Connecting shares (%)'!$M$16*(L363+N363+P363)/(F363+H363+J363+L363+N363+P363),0),0)</f>
        <v>0</v>
      </c>
      <c r="AK363" s="1">
        <f t="shared" si="40"/>
        <v>0</v>
      </c>
      <c r="AL363" s="1">
        <f t="shared" si="41"/>
        <v>0</v>
      </c>
      <c r="AM363" s="1">
        <f t="shared" si="42"/>
        <v>2.8069273699999999</v>
      </c>
      <c r="AN363" s="1">
        <f t="shared" si="43"/>
        <v>17.28473440108964</v>
      </c>
      <c r="AO363" s="1">
        <f t="shared" si="44"/>
        <v>0</v>
      </c>
      <c r="AP363" s="1">
        <f t="shared" si="45"/>
        <v>0</v>
      </c>
      <c r="AQ363" s="1">
        <f t="shared" si="46"/>
        <v>0</v>
      </c>
      <c r="AR363" s="1">
        <f t="shared" si="47"/>
        <v>0</v>
      </c>
    </row>
    <row r="364" spans="1:44">
      <c r="A364" s="1">
        <v>363</v>
      </c>
      <c r="B364" s="1" t="s">
        <v>380</v>
      </c>
      <c r="C364" s="1" t="s">
        <v>19</v>
      </c>
      <c r="D364" s="1">
        <v>0.18889602746504899</v>
      </c>
      <c r="E364" s="1" t="s">
        <v>21</v>
      </c>
      <c r="F364" s="1">
        <v>258527.58</v>
      </c>
      <c r="G364" s="1">
        <v>14</v>
      </c>
      <c r="H364" s="1">
        <v>0</v>
      </c>
      <c r="I364" s="1">
        <v>0</v>
      </c>
      <c r="J364" s="1">
        <v>0</v>
      </c>
      <c r="K364" s="1">
        <v>0</v>
      </c>
      <c r="L364" s="1">
        <v>0</v>
      </c>
      <c r="M364" s="1">
        <v>0</v>
      </c>
      <c r="N364" s="1">
        <v>0</v>
      </c>
      <c r="O364" s="1">
        <v>0</v>
      </c>
      <c r="P364" s="1">
        <v>0</v>
      </c>
      <c r="Q364" s="1">
        <v>0</v>
      </c>
      <c r="R364" s="1">
        <v>8926.6767498010304</v>
      </c>
      <c r="S364" s="1">
        <v>188896.027465049</v>
      </c>
      <c r="T364" s="59">
        <f>IF(E364="East", IF(C364="Central",('Connecting shares (%)'!$F$3/100*F364+'Connecting shares (%)'!$G$3/100*H364+'Connecting shares (%)'!$H$3/100*J364)/1000000,0),0)</f>
        <v>0</v>
      </c>
      <c r="U364" s="59">
        <f>IF(E364="East", IF(C364="Central",D364*'Connecting shares (%)'!$M$16*(F364+H364+J364)/(F364+H364+J364+L364+N364+P364),0),0)</f>
        <v>0</v>
      </c>
      <c r="V364" s="59">
        <f>IF(E364="East", IF(C364="Decentral",('Connecting shares (%)'!$F$7/100*F364+'Connecting shares (%)'!$G$7/100*H364+'Connecting shares (%)'!$H$7/100*J364)/1000000,0),0)</f>
        <v>0</v>
      </c>
      <c r="W364" s="61">
        <f>IF(E364="East", IF(C364="Decentral",D364*'Connecting shares (%)'!$M$16*(F364+H364+J364)/(F364+H364+J364+L364+N364+P364),0),0)</f>
        <v>0</v>
      </c>
      <c r="X364" s="59">
        <f>IF(E364="East", IF(C364="Central",('Connecting shares (%)'!$F$5/100*L364+'Connecting shares (%)'!$G$5/100*N364+'Connecting shares (%)'!$H$5/100*P364)/1000000,0),0)</f>
        <v>0</v>
      </c>
      <c r="Y364" s="61">
        <f>IF(E364="East", IF(C364="Central",D364*'Connecting shares (%)'!$M$16*(L364+N364+P364)/(F364+H364+J364+L364+N364+P364),0),0)</f>
        <v>0</v>
      </c>
      <c r="Z364" s="1">
        <f>IF(E364="East", IF(C364="Decentral",('Connecting shares (%)'!$F$9/100*L364+'Connecting shares (%)'!$G$9/100*N364+'Connecting shares (%)'!$H$9/100*P364)/1000000,0),0)</f>
        <v>0</v>
      </c>
      <c r="AA364" s="61">
        <f>IF(E364="East", IF(C364="Decentral",D364*'Connecting shares (%)'!$M$16*(L364+N364+P364)/(F364+H364+J364+L364+N364+P364),0),0)</f>
        <v>0</v>
      </c>
      <c r="AB364" s="59">
        <f>IF(E364="West", IF(C364="Central",('Connecting shares (%)'!$F$11/100*F364+'Connecting shares (%)'!$G$11/100*H364+'Connecting shares (%)'!$H$11/100*J364)/1000000,0),0)</f>
        <v>0</v>
      </c>
      <c r="AC364" s="62">
        <f>IF(E364="west", IF(C364="Central",D364*'Connecting shares (%)'!$M$16*(F364+H364+J364)/(F364+H364+J364+L364+N364+P364),0),0)</f>
        <v>0</v>
      </c>
      <c r="AD364" s="59">
        <f>IF(E364="West", IF(C364="Decentral",('Connecting shares (%)'!$F$15/100*F364+'Connecting shares (%)'!$G$15/100*H364+'Connecting shares (%)'!$H$15/100*J364)/1000000,0),0)</f>
        <v>0.25852757999999998</v>
      </c>
      <c r="AE364" s="61">
        <f>IF(E364="west", IF(C364="Decentral",D364*'Connecting shares (%)'!$M$16*(F364+H364+J364)/(F364+H364+J364+L364+N364+P364),0),0)</f>
        <v>3.7779205493009798</v>
      </c>
      <c r="AF364" s="59">
        <f>IF(E364="West", IF(C364="Central",('Connecting shares (%)'!$F$13/100*L364+'Connecting shares (%)'!$G$13/100*N364+'Connecting shares (%)'!$H$13/100*P364)/1000000,0),0)</f>
        <v>0</v>
      </c>
      <c r="AG364" s="61">
        <f>IF(E364="west", IF(C364="Central",D364*'Connecting shares (%)'!$M$16*(L364+N364+P364)/(F364+H364+J364+L364+N364+P364),0),0)</f>
        <v>0</v>
      </c>
      <c r="AH364" s="1">
        <f>IF(E364="West", IF(C364="Decentral",('Connecting shares (%)'!$F$17/100*L364+'Connecting shares (%)'!$G$17/100*N364+'Connecting shares (%)'!$H$17/100*P364)/1000000,0),0)</f>
        <v>0</v>
      </c>
      <c r="AI364" s="61">
        <f>IF(E364="west", IF(C364="Decentral",D364*'Connecting shares (%)'!$M$16*(L364+N364+P364)/(F364+H364+J364+L364+N364+P364),0),0)</f>
        <v>0</v>
      </c>
      <c r="AK364" s="1">
        <f t="shared" si="40"/>
        <v>0</v>
      </c>
      <c r="AL364" s="1">
        <f t="shared" si="41"/>
        <v>0</v>
      </c>
      <c r="AM364" s="1">
        <f t="shared" si="42"/>
        <v>0</v>
      </c>
      <c r="AN364" s="1">
        <f t="shared" si="43"/>
        <v>0</v>
      </c>
      <c r="AO364" s="1">
        <f t="shared" si="44"/>
        <v>0</v>
      </c>
      <c r="AP364" s="1">
        <f t="shared" si="45"/>
        <v>0</v>
      </c>
      <c r="AQ364" s="1">
        <f t="shared" si="46"/>
        <v>0.25852757999999998</v>
      </c>
      <c r="AR364" s="1">
        <f t="shared" si="47"/>
        <v>3.7779205493009798</v>
      </c>
    </row>
    <row r="365" spans="1:44">
      <c r="A365" s="1">
        <v>364</v>
      </c>
      <c r="B365" s="1" t="s">
        <v>150</v>
      </c>
      <c r="C365" s="1" t="s">
        <v>19</v>
      </c>
      <c r="D365" s="1">
        <v>1.7555379584653401</v>
      </c>
      <c r="E365" s="1" t="s">
        <v>22</v>
      </c>
      <c r="F365" s="1">
        <v>8038608.0899999896</v>
      </c>
      <c r="G365" s="1">
        <v>546</v>
      </c>
      <c r="H365" s="1">
        <v>0</v>
      </c>
      <c r="I365" s="1">
        <v>0</v>
      </c>
      <c r="J365" s="1">
        <v>0</v>
      </c>
      <c r="K365" s="1">
        <v>0</v>
      </c>
      <c r="L365" s="1">
        <v>1032301.5699999901</v>
      </c>
      <c r="M365" s="1">
        <v>86</v>
      </c>
      <c r="N365" s="1">
        <v>125149.45</v>
      </c>
      <c r="O365" s="1">
        <v>1</v>
      </c>
      <c r="P365" s="1">
        <v>0</v>
      </c>
      <c r="Q365" s="1">
        <v>0</v>
      </c>
      <c r="R365" s="1">
        <v>22246.328662718999</v>
      </c>
      <c r="S365" s="1">
        <v>1755537.9584653401</v>
      </c>
      <c r="T365" s="59">
        <f>IF(E365="East", IF(C365="Central",('Connecting shares (%)'!$F$3/100*F365+'Connecting shares (%)'!$G$3/100*H365+'Connecting shares (%)'!$H$3/100*J365)/1000000,0),0)</f>
        <v>0</v>
      </c>
      <c r="U365" s="59">
        <f>IF(E365="East", IF(C365="Central",D365*'Connecting shares (%)'!$M$16*(F365+H365+J365)/(F365+H365+J365+L365+N365+P365),0),0)</f>
        <v>0</v>
      </c>
      <c r="V365" s="59">
        <f>IF(E365="East", IF(C365="Decentral",('Connecting shares (%)'!$F$7/100*F365+'Connecting shares (%)'!$G$7/100*H365+'Connecting shares (%)'!$H$7/100*J365)/1000000,0),0)</f>
        <v>8.0386080899999897</v>
      </c>
      <c r="W365" s="61">
        <f>IF(E365="East", IF(C365="Decentral",D365*'Connecting shares (%)'!$M$16*(F365+H365+J365)/(F365+H365+J365+L365+N365+P365),0),0)</f>
        <v>30.691585311529348</v>
      </c>
      <c r="X365" s="59">
        <f>IF(E365="East", IF(C365="Central",('Connecting shares (%)'!$F$5/100*L365+'Connecting shares (%)'!$G$5/100*N365+'Connecting shares (%)'!$H$5/100*P365)/1000000,0),0)</f>
        <v>0</v>
      </c>
      <c r="Y365" s="61">
        <f>IF(E365="East", IF(C365="Central",D365*'Connecting shares (%)'!$M$16*(L365+N365+P365)/(F365+H365+J365+L365+N365+P365),0),0)</f>
        <v>0</v>
      </c>
      <c r="Z365" s="1">
        <f>IF(E365="East", IF(C365="Decentral",('Connecting shares (%)'!$F$9/100*L365+'Connecting shares (%)'!$G$9/100*N365+'Connecting shares (%)'!$H$9/100*P365)/1000000,0),0)</f>
        <v>1.1574510199999901</v>
      </c>
      <c r="AA365" s="61">
        <f>IF(E365="East", IF(C365="Decentral",D365*'Connecting shares (%)'!$M$16*(L365+N365+P365)/(F365+H365+J365+L365+N365+P365),0),0)</f>
        <v>4.4191738577774595</v>
      </c>
      <c r="AB365" s="59">
        <f>IF(E365="West", IF(C365="Central",('Connecting shares (%)'!$F$11/100*F365+'Connecting shares (%)'!$G$11/100*H365+'Connecting shares (%)'!$H$11/100*J365)/1000000,0),0)</f>
        <v>0</v>
      </c>
      <c r="AC365" s="62">
        <f>IF(E365="west", IF(C365="Central",D365*'Connecting shares (%)'!$M$16*(F365+H365+J365)/(F365+H365+J365+L365+N365+P365),0),0)</f>
        <v>0</v>
      </c>
      <c r="AD365" s="59">
        <f>IF(E365="West", IF(C365="Decentral",('Connecting shares (%)'!$F$15/100*F365+'Connecting shares (%)'!$G$15/100*H365+'Connecting shares (%)'!$H$15/100*J365)/1000000,0),0)</f>
        <v>0</v>
      </c>
      <c r="AE365" s="61">
        <f>IF(E365="west", IF(C365="Decentral",D365*'Connecting shares (%)'!$M$16*(F365+H365+J365)/(F365+H365+J365+L365+N365+P365),0),0)</f>
        <v>0</v>
      </c>
      <c r="AF365" s="59">
        <f>IF(E365="West", IF(C365="Central",('Connecting shares (%)'!$F$13/100*L365+'Connecting shares (%)'!$G$13/100*N365+'Connecting shares (%)'!$H$13/100*P365)/1000000,0),0)</f>
        <v>0</v>
      </c>
      <c r="AG365" s="61">
        <f>IF(E365="west", IF(C365="Central",D365*'Connecting shares (%)'!$M$16*(L365+N365+P365)/(F365+H365+J365+L365+N365+P365),0),0)</f>
        <v>0</v>
      </c>
      <c r="AH365" s="1">
        <f>IF(E365="West", IF(C365="Decentral",('Connecting shares (%)'!$F$17/100*L365+'Connecting shares (%)'!$G$17/100*N365+'Connecting shares (%)'!$H$17/100*P365)/1000000,0),0)</f>
        <v>0</v>
      </c>
      <c r="AI365" s="61">
        <f>IF(E365="west", IF(C365="Decentral",D365*'Connecting shares (%)'!$M$16*(L365+N365+P365)/(F365+H365+J365+L365+N365+P365),0),0)</f>
        <v>0</v>
      </c>
      <c r="AK365" s="1">
        <f t="shared" si="40"/>
        <v>0</v>
      </c>
      <c r="AL365" s="1">
        <f t="shared" si="41"/>
        <v>0</v>
      </c>
      <c r="AM365" s="1">
        <f t="shared" si="42"/>
        <v>9.1960591099999789</v>
      </c>
      <c r="AN365" s="1">
        <f t="shared" si="43"/>
        <v>35.11075916930681</v>
      </c>
      <c r="AO365" s="1">
        <f t="shared" si="44"/>
        <v>0</v>
      </c>
      <c r="AP365" s="1">
        <f t="shared" si="45"/>
        <v>0</v>
      </c>
      <c r="AQ365" s="1">
        <f t="shared" si="46"/>
        <v>0</v>
      </c>
      <c r="AR365" s="1">
        <f t="shared" si="47"/>
        <v>0</v>
      </c>
    </row>
    <row r="366" spans="1:44">
      <c r="A366" s="1">
        <v>365</v>
      </c>
      <c r="B366" s="1" t="s">
        <v>488</v>
      </c>
      <c r="C366" s="1" t="s">
        <v>19</v>
      </c>
      <c r="D366" s="1">
        <v>0.20465317379567199</v>
      </c>
      <c r="E366" s="1" t="s">
        <v>21</v>
      </c>
      <c r="F366" s="1">
        <v>244039.01</v>
      </c>
      <c r="G366" s="1">
        <v>14</v>
      </c>
      <c r="H366" s="1">
        <v>0</v>
      </c>
      <c r="I366" s="1">
        <v>0</v>
      </c>
      <c r="J366" s="1">
        <v>0</v>
      </c>
      <c r="K366" s="1">
        <v>0</v>
      </c>
      <c r="L366" s="1">
        <v>27432.73</v>
      </c>
      <c r="M366" s="1">
        <v>4</v>
      </c>
      <c r="N366" s="1">
        <v>130169.35</v>
      </c>
      <c r="O366" s="1">
        <v>1</v>
      </c>
      <c r="P366" s="1">
        <v>0</v>
      </c>
      <c r="Q366" s="1">
        <v>0</v>
      </c>
      <c r="R366" s="1">
        <v>9710.2352710312207</v>
      </c>
      <c r="S366" s="1">
        <v>204653.17379567199</v>
      </c>
      <c r="T366" s="59">
        <f>IF(E366="East", IF(C366="Central",('Connecting shares (%)'!$F$3/100*F366+'Connecting shares (%)'!$G$3/100*H366+'Connecting shares (%)'!$H$3/100*J366)/1000000,0),0)</f>
        <v>0</v>
      </c>
      <c r="U366" s="59">
        <f>IF(E366="East", IF(C366="Central",D366*'Connecting shares (%)'!$M$16*(F366+H366+J366)/(F366+H366+J366+L366+N366+P366),0),0)</f>
        <v>0</v>
      </c>
      <c r="V366" s="59">
        <f>IF(E366="East", IF(C366="Decentral",('Connecting shares (%)'!$F$7/100*F366+'Connecting shares (%)'!$G$7/100*H366+'Connecting shares (%)'!$H$7/100*J366)/1000000,0),0)</f>
        <v>0</v>
      </c>
      <c r="W366" s="61">
        <f>IF(E366="East", IF(C366="Decentral",D366*'Connecting shares (%)'!$M$16*(F366+H366+J366)/(F366+H366+J366+L366+N366+P366),0),0)</f>
        <v>0</v>
      </c>
      <c r="X366" s="59">
        <f>IF(E366="East", IF(C366="Central",('Connecting shares (%)'!$F$5/100*L366+'Connecting shares (%)'!$G$5/100*N366+'Connecting shares (%)'!$H$5/100*P366)/1000000,0),0)</f>
        <v>0</v>
      </c>
      <c r="Y366" s="61">
        <f>IF(E366="East", IF(C366="Central",D366*'Connecting shares (%)'!$M$16*(L366+N366+P366)/(F366+H366+J366+L366+N366+P366),0),0)</f>
        <v>0</v>
      </c>
      <c r="Z366" s="1">
        <f>IF(E366="East", IF(C366="Decentral",('Connecting shares (%)'!$F$9/100*L366+'Connecting shares (%)'!$G$9/100*N366+'Connecting shares (%)'!$H$9/100*P366)/1000000,0),0)</f>
        <v>0</v>
      </c>
      <c r="AA366" s="61">
        <f>IF(E366="East", IF(C366="Decentral",D366*'Connecting shares (%)'!$M$16*(L366+N366+P366)/(F366+H366+J366+L366+N366+P366),0),0)</f>
        <v>0</v>
      </c>
      <c r="AB366" s="59">
        <f>IF(E366="West", IF(C366="Central",('Connecting shares (%)'!$F$11/100*F366+'Connecting shares (%)'!$G$11/100*H366+'Connecting shares (%)'!$H$11/100*J366)/1000000,0),0)</f>
        <v>0</v>
      </c>
      <c r="AC366" s="62">
        <f>IF(E366="west", IF(C366="Central",D366*'Connecting shares (%)'!$M$16*(F366+H366+J366)/(F366+H366+J366+L366+N366+P366),0),0)</f>
        <v>0</v>
      </c>
      <c r="AD366" s="59">
        <f>IF(E366="West", IF(C366="Decentral",('Connecting shares (%)'!$F$15/100*F366+'Connecting shares (%)'!$G$15/100*H366+'Connecting shares (%)'!$H$15/100*J366)/1000000,0),0)</f>
        <v>0.24403901</v>
      </c>
      <c r="AE366" s="61">
        <f>IF(E366="west", IF(C366="Decentral",D366*'Connecting shares (%)'!$M$16*(F366+H366+J366)/(F366+H366+J366+L366+N366+P366),0),0)</f>
        <v>2.4869645646292686</v>
      </c>
      <c r="AF366" s="59">
        <f>IF(E366="West", IF(C366="Central",('Connecting shares (%)'!$F$13/100*L366+'Connecting shares (%)'!$G$13/100*N366+'Connecting shares (%)'!$H$13/100*P366)/1000000,0),0)</f>
        <v>0</v>
      </c>
      <c r="AG366" s="61">
        <f>IF(E366="west", IF(C366="Central",D366*'Connecting shares (%)'!$M$16*(L366+N366+P366)/(F366+H366+J366+L366+N366+P366),0),0)</f>
        <v>0</v>
      </c>
      <c r="AH366" s="1">
        <f>IF(E366="West", IF(C366="Decentral",('Connecting shares (%)'!$F$17/100*L366+'Connecting shares (%)'!$G$17/100*N366+'Connecting shares (%)'!$H$17/100*P366)/1000000,0),0)</f>
        <v>0.15760208000000001</v>
      </c>
      <c r="AI366" s="61">
        <f>IF(E366="west", IF(C366="Decentral",D366*'Connecting shares (%)'!$M$16*(L366+N366+P366)/(F366+H366+J366+L366+N366+P366),0),0)</f>
        <v>1.6060989112841721</v>
      </c>
      <c r="AK366" s="1">
        <f t="shared" si="40"/>
        <v>0</v>
      </c>
      <c r="AL366" s="1">
        <f t="shared" si="41"/>
        <v>0</v>
      </c>
      <c r="AM366" s="1">
        <f t="shared" si="42"/>
        <v>0</v>
      </c>
      <c r="AN366" s="1">
        <f t="shared" si="43"/>
        <v>0</v>
      </c>
      <c r="AO366" s="1">
        <f t="shared" si="44"/>
        <v>0</v>
      </c>
      <c r="AP366" s="1">
        <f t="shared" si="45"/>
        <v>0</v>
      </c>
      <c r="AQ366" s="1">
        <f t="shared" si="46"/>
        <v>0.40164109000000003</v>
      </c>
      <c r="AR366" s="1">
        <f t="shared" si="47"/>
        <v>4.093063475913441</v>
      </c>
    </row>
    <row r="367" spans="1:44">
      <c r="A367" s="1">
        <v>366</v>
      </c>
      <c r="B367" s="1" t="s">
        <v>562</v>
      </c>
      <c r="C367" s="1" t="s">
        <v>19</v>
      </c>
      <c r="D367" s="1">
        <v>0.925387985684194</v>
      </c>
      <c r="E367" s="1" t="s">
        <v>21</v>
      </c>
      <c r="F367" s="1">
        <v>1316216.51</v>
      </c>
      <c r="G367" s="1">
        <v>94</v>
      </c>
      <c r="H367" s="1">
        <v>0</v>
      </c>
      <c r="I367" s="1">
        <v>0</v>
      </c>
      <c r="J367" s="1">
        <v>0</v>
      </c>
      <c r="K367" s="1">
        <v>0</v>
      </c>
      <c r="L367" s="1">
        <v>141713.799999999</v>
      </c>
      <c r="M367" s="1">
        <v>31</v>
      </c>
      <c r="N367" s="1">
        <v>0</v>
      </c>
      <c r="O367" s="1">
        <v>0</v>
      </c>
      <c r="P367" s="1">
        <v>0</v>
      </c>
      <c r="Q367" s="1">
        <v>0</v>
      </c>
      <c r="R367" s="1">
        <v>20383.919480091299</v>
      </c>
      <c r="S367" s="1">
        <v>925387.98568419402</v>
      </c>
      <c r="T367" s="59">
        <f>IF(E367="East", IF(C367="Central",('Connecting shares (%)'!$F$3/100*F367+'Connecting shares (%)'!$G$3/100*H367+'Connecting shares (%)'!$H$3/100*J367)/1000000,0),0)</f>
        <v>0</v>
      </c>
      <c r="U367" s="59">
        <f>IF(E367="East", IF(C367="Central",D367*'Connecting shares (%)'!$M$16*(F367+H367+J367)/(F367+H367+J367+L367+N367+P367),0),0)</f>
        <v>0</v>
      </c>
      <c r="V367" s="59">
        <f>IF(E367="East", IF(C367="Decentral",('Connecting shares (%)'!$F$7/100*F367+'Connecting shares (%)'!$G$7/100*H367+'Connecting shares (%)'!$H$7/100*J367)/1000000,0),0)</f>
        <v>0</v>
      </c>
      <c r="W367" s="61">
        <f>IF(E367="East", IF(C367="Decentral",D367*'Connecting shares (%)'!$M$16*(F367+H367+J367)/(F367+H367+J367+L367+N367+P367),0),0)</f>
        <v>0</v>
      </c>
      <c r="X367" s="59">
        <f>IF(E367="East", IF(C367="Central",('Connecting shares (%)'!$F$5/100*L367+'Connecting shares (%)'!$G$5/100*N367+'Connecting shares (%)'!$H$5/100*P367)/1000000,0),0)</f>
        <v>0</v>
      </c>
      <c r="Y367" s="61">
        <f>IF(E367="East", IF(C367="Central",D367*'Connecting shares (%)'!$M$16*(L367+N367+P367)/(F367+H367+J367+L367+N367+P367),0),0)</f>
        <v>0</v>
      </c>
      <c r="Z367" s="1">
        <f>IF(E367="East", IF(C367="Decentral",('Connecting shares (%)'!$F$9/100*L367+'Connecting shares (%)'!$G$9/100*N367+'Connecting shares (%)'!$H$9/100*P367)/1000000,0),0)</f>
        <v>0</v>
      </c>
      <c r="AA367" s="61">
        <f>IF(E367="East", IF(C367="Decentral",D367*'Connecting shares (%)'!$M$16*(L367+N367+P367)/(F367+H367+J367+L367+N367+P367),0),0)</f>
        <v>0</v>
      </c>
      <c r="AB367" s="59">
        <f>IF(E367="West", IF(C367="Central",('Connecting shares (%)'!$F$11/100*F367+'Connecting shares (%)'!$G$11/100*H367+'Connecting shares (%)'!$H$11/100*J367)/1000000,0),0)</f>
        <v>0</v>
      </c>
      <c r="AC367" s="62">
        <f>IF(E367="west", IF(C367="Central",D367*'Connecting shares (%)'!$M$16*(F367+H367+J367)/(F367+H367+J367+L367+N367+P367),0),0)</f>
        <v>0</v>
      </c>
      <c r="AD367" s="59">
        <f>IF(E367="West", IF(C367="Decentral",('Connecting shares (%)'!$F$15/100*F367+'Connecting shares (%)'!$G$15/100*H367+'Connecting shares (%)'!$H$15/100*J367)/1000000,0),0)</f>
        <v>1.3162165100000001</v>
      </c>
      <c r="AE367" s="61">
        <f>IF(E367="west", IF(C367="Decentral",D367*'Connecting shares (%)'!$M$16*(F367+H367+J367)/(F367+H367+J367+L367+N367+P367),0),0)</f>
        <v>16.708767717617185</v>
      </c>
      <c r="AF367" s="59">
        <f>IF(E367="West", IF(C367="Central",('Connecting shares (%)'!$F$13/100*L367+'Connecting shares (%)'!$G$13/100*N367+'Connecting shares (%)'!$H$13/100*P367)/1000000,0),0)</f>
        <v>0</v>
      </c>
      <c r="AG367" s="61">
        <f>IF(E367="west", IF(C367="Central",D367*'Connecting shares (%)'!$M$16*(L367+N367+P367)/(F367+H367+J367+L367+N367+P367),0),0)</f>
        <v>0</v>
      </c>
      <c r="AH367" s="1">
        <f>IF(E367="West", IF(C367="Decentral",('Connecting shares (%)'!$F$17/100*L367+'Connecting shares (%)'!$G$17/100*N367+'Connecting shares (%)'!$H$17/100*P367)/1000000,0),0)</f>
        <v>0.141713799999999</v>
      </c>
      <c r="AI367" s="61">
        <f>IF(E367="west", IF(C367="Decentral",D367*'Connecting shares (%)'!$M$16*(L367+N367+P367)/(F367+H367+J367+L367+N367+P367),0),0)</f>
        <v>1.7989919960666967</v>
      </c>
      <c r="AK367" s="1">
        <f t="shared" si="40"/>
        <v>0</v>
      </c>
      <c r="AL367" s="1">
        <f t="shared" si="41"/>
        <v>0</v>
      </c>
      <c r="AM367" s="1">
        <f t="shared" si="42"/>
        <v>0</v>
      </c>
      <c r="AN367" s="1">
        <f t="shared" si="43"/>
        <v>0</v>
      </c>
      <c r="AO367" s="1">
        <f t="shared" si="44"/>
        <v>0</v>
      </c>
      <c r="AP367" s="1">
        <f t="shared" si="45"/>
        <v>0</v>
      </c>
      <c r="AQ367" s="1">
        <f t="shared" si="46"/>
        <v>1.4579303099999992</v>
      </c>
      <c r="AR367" s="1">
        <f t="shared" si="47"/>
        <v>18.507759713683882</v>
      </c>
    </row>
    <row r="368" spans="1:44">
      <c r="A368" s="1">
        <v>367</v>
      </c>
      <c r="B368" s="1" t="s">
        <v>424</v>
      </c>
      <c r="C368" s="1" t="s">
        <v>20</v>
      </c>
      <c r="D368" s="1">
        <v>2.8641548508222501</v>
      </c>
      <c r="E368" s="1" t="s">
        <v>21</v>
      </c>
      <c r="F368" s="1">
        <v>730598.82</v>
      </c>
      <c r="G368" s="1">
        <v>38</v>
      </c>
      <c r="H368" s="1">
        <v>0</v>
      </c>
      <c r="I368" s="1">
        <v>0</v>
      </c>
      <c r="J368" s="1">
        <v>0</v>
      </c>
      <c r="K368" s="1">
        <v>0</v>
      </c>
      <c r="L368" s="1">
        <v>98221.66</v>
      </c>
      <c r="M368" s="1">
        <v>17</v>
      </c>
      <c r="N368" s="1">
        <v>0</v>
      </c>
      <c r="O368" s="1">
        <v>0</v>
      </c>
      <c r="P368" s="1">
        <v>0</v>
      </c>
      <c r="Q368" s="1">
        <v>0</v>
      </c>
      <c r="R368" s="1">
        <v>36420.642777667497</v>
      </c>
      <c r="S368" s="1">
        <v>2864154.8508222401</v>
      </c>
      <c r="T368" s="59">
        <f>IF(E368="East", IF(C368="Central",('Connecting shares (%)'!$F$3/100*F368+'Connecting shares (%)'!$G$3/100*H368+'Connecting shares (%)'!$H$3/100*J368)/1000000,0),0)</f>
        <v>0</v>
      </c>
      <c r="U368" s="59">
        <f>IF(E368="East", IF(C368="Central",D368*'Connecting shares (%)'!$M$16*(F368+H368+J368)/(F368+H368+J368+L368+N368+P368),0),0)</f>
        <v>0</v>
      </c>
      <c r="V368" s="59">
        <f>IF(E368="East", IF(C368="Decentral",('Connecting shares (%)'!$F$7/100*F368+'Connecting shares (%)'!$G$7/100*H368+'Connecting shares (%)'!$H$7/100*J368)/1000000,0),0)</f>
        <v>0</v>
      </c>
      <c r="W368" s="61">
        <f>IF(E368="East", IF(C368="Decentral",D368*'Connecting shares (%)'!$M$16*(F368+H368+J368)/(F368+H368+J368+L368+N368+P368),0),0)</f>
        <v>0</v>
      </c>
      <c r="X368" s="59">
        <f>IF(E368="East", IF(C368="Central",('Connecting shares (%)'!$F$5/100*L368+'Connecting shares (%)'!$G$5/100*N368+'Connecting shares (%)'!$H$5/100*P368)/1000000,0),0)</f>
        <v>0</v>
      </c>
      <c r="Y368" s="61">
        <f>IF(E368="East", IF(C368="Central",D368*'Connecting shares (%)'!$M$16*(L368+N368+P368)/(F368+H368+J368+L368+N368+P368),0),0)</f>
        <v>0</v>
      </c>
      <c r="Z368" s="1">
        <f>IF(E368="East", IF(C368="Decentral",('Connecting shares (%)'!$F$9/100*L368+'Connecting shares (%)'!$G$9/100*N368+'Connecting shares (%)'!$H$9/100*P368)/1000000,0),0)</f>
        <v>0</v>
      </c>
      <c r="AA368" s="61">
        <f>IF(E368="East", IF(C368="Decentral",D368*'Connecting shares (%)'!$M$16*(L368+N368+P368)/(F368+H368+J368+L368+N368+P368),0),0)</f>
        <v>0</v>
      </c>
      <c r="AB368" s="59">
        <f>IF(E368="West", IF(C368="Central",('Connecting shares (%)'!$F$11/100*F368+'Connecting shares (%)'!$G$11/100*H368+'Connecting shares (%)'!$H$11/100*J368)/1000000,0),0)</f>
        <v>0.73059881999999998</v>
      </c>
      <c r="AC368" s="62">
        <f>IF(E368="west", IF(C368="Central",D368*'Connecting shares (%)'!$M$16*(F368+H368+J368)/(F368+H368+J368+L368+N368+P368),0),0)</f>
        <v>50.494605401353304</v>
      </c>
      <c r="AD368" s="59">
        <f>IF(E368="West", IF(C368="Decentral",('Connecting shares (%)'!$F$15/100*F368+'Connecting shares (%)'!$G$15/100*H368+'Connecting shares (%)'!$H$15/100*J368)/1000000,0),0)</f>
        <v>0</v>
      </c>
      <c r="AE368" s="61">
        <f>IF(E368="west", IF(C368="Decentral",D368*'Connecting shares (%)'!$M$16*(F368+H368+J368)/(F368+H368+J368+L368+N368+P368),0),0)</f>
        <v>0</v>
      </c>
      <c r="AF368" s="59">
        <f>IF(E368="West", IF(C368="Central",('Connecting shares (%)'!$F$13/100*L368+'Connecting shares (%)'!$G$13/100*N368+'Connecting shares (%)'!$H$13/100*P368)/1000000,0),0)</f>
        <v>9.8221660000000002E-2</v>
      </c>
      <c r="AG368" s="61">
        <f>IF(E368="west", IF(C368="Central",D368*'Connecting shares (%)'!$M$16*(L368+N368+P368)/(F368+H368+J368+L368+N368+P368),0),0)</f>
        <v>6.7884916150916972</v>
      </c>
      <c r="AH368" s="1">
        <f>IF(E368="West", IF(C368="Decentral",('Connecting shares (%)'!$F$17/100*L368+'Connecting shares (%)'!$G$17/100*N368+'Connecting shares (%)'!$H$17/100*P368)/1000000,0),0)</f>
        <v>0</v>
      </c>
      <c r="AI368" s="61">
        <f>IF(E368="west", IF(C368="Decentral",D368*'Connecting shares (%)'!$M$16*(L368+N368+P368)/(F368+H368+J368+L368+N368+P368),0),0)</f>
        <v>0</v>
      </c>
      <c r="AK368" s="1">
        <f t="shared" si="40"/>
        <v>0</v>
      </c>
      <c r="AL368" s="1">
        <f t="shared" si="41"/>
        <v>0</v>
      </c>
      <c r="AM368" s="1">
        <f t="shared" si="42"/>
        <v>0</v>
      </c>
      <c r="AN368" s="1">
        <f t="shared" si="43"/>
        <v>0</v>
      </c>
      <c r="AO368" s="1">
        <f t="shared" si="44"/>
        <v>0.82882047999999997</v>
      </c>
      <c r="AP368" s="1">
        <f t="shared" si="45"/>
        <v>57.283097016444998</v>
      </c>
      <c r="AQ368" s="1">
        <f t="shared" si="46"/>
        <v>0</v>
      </c>
      <c r="AR368" s="1">
        <f t="shared" si="47"/>
        <v>0</v>
      </c>
    </row>
    <row r="369" spans="1:44">
      <c r="A369" s="1">
        <v>368</v>
      </c>
      <c r="B369" s="1" t="s">
        <v>792</v>
      </c>
      <c r="C369" s="1" t="s">
        <v>20</v>
      </c>
      <c r="D369" s="1">
        <v>0.30213205772554202</v>
      </c>
      <c r="E369" s="1" t="s">
        <v>21</v>
      </c>
      <c r="F369" s="1">
        <v>45137.63</v>
      </c>
      <c r="G369" s="1">
        <v>2</v>
      </c>
      <c r="H369" s="1">
        <v>0</v>
      </c>
      <c r="I369" s="1">
        <v>0</v>
      </c>
      <c r="J369" s="1">
        <v>0</v>
      </c>
      <c r="K369" s="1">
        <v>0</v>
      </c>
      <c r="L369" s="1">
        <v>0</v>
      </c>
      <c r="M369" s="1">
        <v>0</v>
      </c>
      <c r="N369" s="1">
        <v>0</v>
      </c>
      <c r="O369" s="1">
        <v>0</v>
      </c>
      <c r="P369" s="1">
        <v>0</v>
      </c>
      <c r="Q369" s="1">
        <v>0</v>
      </c>
      <c r="R369" s="1">
        <v>12172.372570200199</v>
      </c>
      <c r="S369" s="1">
        <v>302132.057725541</v>
      </c>
      <c r="T369" s="59">
        <f>IF(E369="East", IF(C369="Central",('Connecting shares (%)'!$F$3/100*F369+'Connecting shares (%)'!$G$3/100*H369+'Connecting shares (%)'!$H$3/100*J369)/1000000,0),0)</f>
        <v>0</v>
      </c>
      <c r="U369" s="59">
        <f>IF(E369="East", IF(C369="Central",D369*'Connecting shares (%)'!$M$16*(F369+H369+J369)/(F369+H369+J369+L369+N369+P369),0),0)</f>
        <v>0</v>
      </c>
      <c r="V369" s="59">
        <f>IF(E369="East", IF(C369="Decentral",('Connecting shares (%)'!$F$7/100*F369+'Connecting shares (%)'!$G$7/100*H369+'Connecting shares (%)'!$H$7/100*J369)/1000000,0),0)</f>
        <v>0</v>
      </c>
      <c r="W369" s="61">
        <f>IF(E369="East", IF(C369="Decentral",D369*'Connecting shares (%)'!$M$16*(F369+H369+J369)/(F369+H369+J369+L369+N369+P369),0),0)</f>
        <v>0</v>
      </c>
      <c r="X369" s="59">
        <f>IF(E369="East", IF(C369="Central",('Connecting shares (%)'!$F$5/100*L369+'Connecting shares (%)'!$G$5/100*N369+'Connecting shares (%)'!$H$5/100*P369)/1000000,0),0)</f>
        <v>0</v>
      </c>
      <c r="Y369" s="61">
        <f>IF(E369="East", IF(C369="Central",D369*'Connecting shares (%)'!$M$16*(L369+N369+P369)/(F369+H369+J369+L369+N369+P369),0),0)</f>
        <v>0</v>
      </c>
      <c r="Z369" s="1">
        <f>IF(E369="East", IF(C369="Decentral",('Connecting shares (%)'!$F$9/100*L369+'Connecting shares (%)'!$G$9/100*N369+'Connecting shares (%)'!$H$9/100*P369)/1000000,0),0)</f>
        <v>0</v>
      </c>
      <c r="AA369" s="61">
        <f>IF(E369="East", IF(C369="Decentral",D369*'Connecting shares (%)'!$M$16*(L369+N369+P369)/(F369+H369+J369+L369+N369+P369),0),0)</f>
        <v>0</v>
      </c>
      <c r="AB369" s="59">
        <f>IF(E369="West", IF(C369="Central",('Connecting shares (%)'!$F$11/100*F369+'Connecting shares (%)'!$G$11/100*H369+'Connecting shares (%)'!$H$11/100*J369)/1000000,0),0)</f>
        <v>4.5137629999999998E-2</v>
      </c>
      <c r="AC369" s="62">
        <f>IF(E369="west", IF(C369="Central",D369*'Connecting shares (%)'!$M$16*(F369+H369+J369)/(F369+H369+J369+L369+N369+P369),0),0)</f>
        <v>6.0426411545108394</v>
      </c>
      <c r="AD369" s="59">
        <f>IF(E369="West", IF(C369="Decentral",('Connecting shares (%)'!$F$15/100*F369+'Connecting shares (%)'!$G$15/100*H369+'Connecting shares (%)'!$H$15/100*J369)/1000000,0),0)</f>
        <v>0</v>
      </c>
      <c r="AE369" s="61">
        <f>IF(E369="west", IF(C369="Decentral",D369*'Connecting shares (%)'!$M$16*(F369+H369+J369)/(F369+H369+J369+L369+N369+P369),0),0)</f>
        <v>0</v>
      </c>
      <c r="AF369" s="59">
        <f>IF(E369="West", IF(C369="Central",('Connecting shares (%)'!$F$13/100*L369+'Connecting shares (%)'!$G$13/100*N369+'Connecting shares (%)'!$H$13/100*P369)/1000000,0),0)</f>
        <v>0</v>
      </c>
      <c r="AG369" s="61">
        <f>IF(E369="west", IF(C369="Central",D369*'Connecting shares (%)'!$M$16*(L369+N369+P369)/(F369+H369+J369+L369+N369+P369),0),0)</f>
        <v>0</v>
      </c>
      <c r="AH369" s="1">
        <f>IF(E369="West", IF(C369="Decentral",('Connecting shares (%)'!$F$17/100*L369+'Connecting shares (%)'!$G$17/100*N369+'Connecting shares (%)'!$H$17/100*P369)/1000000,0),0)</f>
        <v>0</v>
      </c>
      <c r="AI369" s="61">
        <f>IF(E369="west", IF(C369="Decentral",D369*'Connecting shares (%)'!$M$16*(L369+N369+P369)/(F369+H369+J369+L369+N369+P369),0),0)</f>
        <v>0</v>
      </c>
      <c r="AK369" s="1">
        <f t="shared" si="40"/>
        <v>0</v>
      </c>
      <c r="AL369" s="1">
        <f t="shared" si="41"/>
        <v>0</v>
      </c>
      <c r="AM369" s="1">
        <f t="shared" si="42"/>
        <v>0</v>
      </c>
      <c r="AN369" s="1">
        <f t="shared" si="43"/>
        <v>0</v>
      </c>
      <c r="AO369" s="1">
        <f t="shared" si="44"/>
        <v>4.5137629999999998E-2</v>
      </c>
      <c r="AP369" s="1">
        <f t="shared" si="45"/>
        <v>6.0426411545108394</v>
      </c>
      <c r="AQ369" s="1">
        <f t="shared" si="46"/>
        <v>0</v>
      </c>
      <c r="AR369" s="1">
        <f t="shared" si="47"/>
        <v>0</v>
      </c>
    </row>
    <row r="370" spans="1:44">
      <c r="A370" s="1">
        <v>369</v>
      </c>
      <c r="B370" s="1" t="s">
        <v>516</v>
      </c>
      <c r="C370" s="1" t="s">
        <v>19</v>
      </c>
      <c r="D370" s="1">
        <v>0.337710426933855</v>
      </c>
      <c r="E370" s="1" t="s">
        <v>21</v>
      </c>
      <c r="F370" s="1">
        <v>144696</v>
      </c>
      <c r="G370" s="1">
        <v>9</v>
      </c>
      <c r="H370" s="1">
        <v>0</v>
      </c>
      <c r="I370" s="1">
        <v>0</v>
      </c>
      <c r="J370" s="1">
        <v>0</v>
      </c>
      <c r="K370" s="1">
        <v>0</v>
      </c>
      <c r="L370" s="1">
        <v>0</v>
      </c>
      <c r="M370" s="1">
        <v>0</v>
      </c>
      <c r="N370" s="1">
        <v>0</v>
      </c>
      <c r="O370" s="1">
        <v>0</v>
      </c>
      <c r="P370" s="1">
        <v>0</v>
      </c>
      <c r="Q370" s="1">
        <v>0</v>
      </c>
      <c r="R370" s="1">
        <v>12853.4208142348</v>
      </c>
      <c r="S370" s="1">
        <v>337710.42693385499</v>
      </c>
      <c r="T370" s="59">
        <f>IF(E370="East", IF(C370="Central",('Connecting shares (%)'!$F$3/100*F370+'Connecting shares (%)'!$G$3/100*H370+'Connecting shares (%)'!$H$3/100*J370)/1000000,0),0)</f>
        <v>0</v>
      </c>
      <c r="U370" s="59">
        <f>IF(E370="East", IF(C370="Central",D370*'Connecting shares (%)'!$M$16*(F370+H370+J370)/(F370+H370+J370+L370+N370+P370),0),0)</f>
        <v>0</v>
      </c>
      <c r="V370" s="59">
        <f>IF(E370="East", IF(C370="Decentral",('Connecting shares (%)'!$F$7/100*F370+'Connecting shares (%)'!$G$7/100*H370+'Connecting shares (%)'!$H$7/100*J370)/1000000,0),0)</f>
        <v>0</v>
      </c>
      <c r="W370" s="61">
        <f>IF(E370="East", IF(C370="Decentral",D370*'Connecting shares (%)'!$M$16*(F370+H370+J370)/(F370+H370+J370+L370+N370+P370),0),0)</f>
        <v>0</v>
      </c>
      <c r="X370" s="59">
        <f>IF(E370="East", IF(C370="Central",('Connecting shares (%)'!$F$5/100*L370+'Connecting shares (%)'!$G$5/100*N370+'Connecting shares (%)'!$H$5/100*P370)/1000000,0),0)</f>
        <v>0</v>
      </c>
      <c r="Y370" s="61">
        <f>IF(E370="East", IF(C370="Central",D370*'Connecting shares (%)'!$M$16*(L370+N370+P370)/(F370+H370+J370+L370+N370+P370),0),0)</f>
        <v>0</v>
      </c>
      <c r="Z370" s="1">
        <f>IF(E370="East", IF(C370="Decentral",('Connecting shares (%)'!$F$9/100*L370+'Connecting shares (%)'!$G$9/100*N370+'Connecting shares (%)'!$H$9/100*P370)/1000000,0),0)</f>
        <v>0</v>
      </c>
      <c r="AA370" s="61">
        <f>IF(E370="East", IF(C370="Decentral",D370*'Connecting shares (%)'!$M$16*(L370+N370+P370)/(F370+H370+J370+L370+N370+P370),0),0)</f>
        <v>0</v>
      </c>
      <c r="AB370" s="59">
        <f>IF(E370="West", IF(C370="Central",('Connecting shares (%)'!$F$11/100*F370+'Connecting shares (%)'!$G$11/100*H370+'Connecting shares (%)'!$H$11/100*J370)/1000000,0),0)</f>
        <v>0</v>
      </c>
      <c r="AC370" s="62">
        <f>IF(E370="west", IF(C370="Central",D370*'Connecting shares (%)'!$M$16*(F370+H370+J370)/(F370+H370+J370+L370+N370+P370),0),0)</f>
        <v>0</v>
      </c>
      <c r="AD370" s="59">
        <f>IF(E370="West", IF(C370="Decentral",('Connecting shares (%)'!$F$15/100*F370+'Connecting shares (%)'!$G$15/100*H370+'Connecting shares (%)'!$H$15/100*J370)/1000000,0),0)</f>
        <v>0.14469599999999999</v>
      </c>
      <c r="AE370" s="61">
        <f>IF(E370="west", IF(C370="Decentral",D370*'Connecting shares (%)'!$M$16*(F370+H370+J370)/(F370+H370+J370+L370+N370+P370),0),0)</f>
        <v>6.7542085386770996</v>
      </c>
      <c r="AF370" s="59">
        <f>IF(E370="West", IF(C370="Central",('Connecting shares (%)'!$F$13/100*L370+'Connecting shares (%)'!$G$13/100*N370+'Connecting shares (%)'!$H$13/100*P370)/1000000,0),0)</f>
        <v>0</v>
      </c>
      <c r="AG370" s="61">
        <f>IF(E370="west", IF(C370="Central",D370*'Connecting shares (%)'!$M$16*(L370+N370+P370)/(F370+H370+J370+L370+N370+P370),0),0)</f>
        <v>0</v>
      </c>
      <c r="AH370" s="1">
        <f>IF(E370="West", IF(C370="Decentral",('Connecting shares (%)'!$F$17/100*L370+'Connecting shares (%)'!$G$17/100*N370+'Connecting shares (%)'!$H$17/100*P370)/1000000,0),0)</f>
        <v>0</v>
      </c>
      <c r="AI370" s="61">
        <f>IF(E370="west", IF(C370="Decentral",D370*'Connecting shares (%)'!$M$16*(L370+N370+P370)/(F370+H370+J370+L370+N370+P370),0),0)</f>
        <v>0</v>
      </c>
      <c r="AK370" s="1">
        <f t="shared" si="40"/>
        <v>0</v>
      </c>
      <c r="AL370" s="1">
        <f t="shared" si="41"/>
        <v>0</v>
      </c>
      <c r="AM370" s="1">
        <f t="shared" si="42"/>
        <v>0</v>
      </c>
      <c r="AN370" s="1">
        <f t="shared" si="43"/>
        <v>0</v>
      </c>
      <c r="AO370" s="1">
        <f t="shared" si="44"/>
        <v>0</v>
      </c>
      <c r="AP370" s="1">
        <f t="shared" si="45"/>
        <v>0</v>
      </c>
      <c r="AQ370" s="1">
        <f t="shared" si="46"/>
        <v>0.14469599999999999</v>
      </c>
      <c r="AR370" s="1">
        <f t="shared" si="47"/>
        <v>6.7542085386770996</v>
      </c>
    </row>
    <row r="371" spans="1:44">
      <c r="A371" s="1">
        <v>370</v>
      </c>
      <c r="B371" s="1" t="s">
        <v>451</v>
      </c>
      <c r="C371" s="1" t="s">
        <v>19</v>
      </c>
      <c r="D371" s="1">
        <v>0.735864654411304</v>
      </c>
      <c r="E371" s="1" t="s">
        <v>21</v>
      </c>
      <c r="F371" s="1">
        <v>526136.429999999</v>
      </c>
      <c r="G371" s="1">
        <v>24</v>
      </c>
      <c r="H371" s="1">
        <v>73593.649999999907</v>
      </c>
      <c r="I371" s="1">
        <v>1</v>
      </c>
      <c r="J371" s="1">
        <v>0</v>
      </c>
      <c r="K371" s="1">
        <v>0</v>
      </c>
      <c r="L371" s="1">
        <v>31601.26</v>
      </c>
      <c r="M371" s="1">
        <v>4</v>
      </c>
      <c r="N371" s="1">
        <v>0</v>
      </c>
      <c r="O371" s="1">
        <v>0</v>
      </c>
      <c r="P371" s="1">
        <v>0</v>
      </c>
      <c r="Q371" s="1">
        <v>0</v>
      </c>
      <c r="R371" s="1">
        <v>20606.101844567998</v>
      </c>
      <c r="S371" s="1">
        <v>735864.654411303</v>
      </c>
      <c r="T371" s="59">
        <f>IF(E371="East", IF(C371="Central",('Connecting shares (%)'!$F$3/100*F371+'Connecting shares (%)'!$G$3/100*H371+'Connecting shares (%)'!$H$3/100*J371)/1000000,0),0)</f>
        <v>0</v>
      </c>
      <c r="U371" s="59">
        <f>IF(E371="East", IF(C371="Central",D371*'Connecting shares (%)'!$M$16*(F371+H371+J371)/(F371+H371+J371+L371+N371+P371),0),0)</f>
        <v>0</v>
      </c>
      <c r="V371" s="59">
        <f>IF(E371="East", IF(C371="Decentral",('Connecting shares (%)'!$F$7/100*F371+'Connecting shares (%)'!$G$7/100*H371+'Connecting shares (%)'!$H$7/100*J371)/1000000,0),0)</f>
        <v>0</v>
      </c>
      <c r="W371" s="61">
        <f>IF(E371="East", IF(C371="Decentral",D371*'Connecting shares (%)'!$M$16*(F371+H371+J371)/(F371+H371+J371+L371+N371+P371),0),0)</f>
        <v>0</v>
      </c>
      <c r="X371" s="59">
        <f>IF(E371="East", IF(C371="Central",('Connecting shares (%)'!$F$5/100*L371+'Connecting shares (%)'!$G$5/100*N371+'Connecting shares (%)'!$H$5/100*P371)/1000000,0),0)</f>
        <v>0</v>
      </c>
      <c r="Y371" s="61">
        <f>IF(E371="East", IF(C371="Central",D371*'Connecting shares (%)'!$M$16*(L371+N371+P371)/(F371+H371+J371+L371+N371+P371),0),0)</f>
        <v>0</v>
      </c>
      <c r="Z371" s="1">
        <f>IF(E371="East", IF(C371="Decentral",('Connecting shares (%)'!$F$9/100*L371+'Connecting shares (%)'!$G$9/100*N371+'Connecting shares (%)'!$H$9/100*P371)/1000000,0),0)</f>
        <v>0</v>
      </c>
      <c r="AA371" s="61">
        <f>IF(E371="East", IF(C371="Decentral",D371*'Connecting shares (%)'!$M$16*(L371+N371+P371)/(F371+H371+J371+L371+N371+P371),0),0)</f>
        <v>0</v>
      </c>
      <c r="AB371" s="59">
        <f>IF(E371="West", IF(C371="Central",('Connecting shares (%)'!$F$11/100*F371+'Connecting shares (%)'!$G$11/100*H371+'Connecting shares (%)'!$H$11/100*J371)/1000000,0),0)</f>
        <v>0</v>
      </c>
      <c r="AC371" s="62">
        <f>IF(E371="west", IF(C371="Central",D371*'Connecting shares (%)'!$M$16*(F371+H371+J371)/(F371+H371+J371+L371+N371+P371),0),0)</f>
        <v>0</v>
      </c>
      <c r="AD371" s="59">
        <f>IF(E371="West", IF(C371="Decentral",('Connecting shares (%)'!$F$15/100*F371+'Connecting shares (%)'!$G$15/100*H371+'Connecting shares (%)'!$H$15/100*J371)/1000000,0),0)</f>
        <v>0.59973007999999894</v>
      </c>
      <c r="AE371" s="61">
        <f>IF(E371="west", IF(C371="Decentral",D371*'Connecting shares (%)'!$M$16*(F371+H371+J371)/(F371+H371+J371+L371+N371+P371),0),0)</f>
        <v>13.980619687255306</v>
      </c>
      <c r="AF371" s="59">
        <f>IF(E371="West", IF(C371="Central",('Connecting shares (%)'!$F$13/100*L371+'Connecting shares (%)'!$G$13/100*N371+'Connecting shares (%)'!$H$13/100*P371)/1000000,0),0)</f>
        <v>0</v>
      </c>
      <c r="AG371" s="61">
        <f>IF(E371="west", IF(C371="Central",D371*'Connecting shares (%)'!$M$16*(L371+N371+P371)/(F371+H371+J371+L371+N371+P371),0),0)</f>
        <v>0</v>
      </c>
      <c r="AH371" s="1">
        <f>IF(E371="West", IF(C371="Decentral",('Connecting shares (%)'!$F$17/100*L371+'Connecting shares (%)'!$G$17/100*N371+'Connecting shares (%)'!$H$17/100*P371)/1000000,0),0)</f>
        <v>3.1601259999999999E-2</v>
      </c>
      <c r="AI371" s="61">
        <f>IF(E371="west", IF(C371="Decentral",D371*'Connecting shares (%)'!$M$16*(L371+N371+P371)/(F371+H371+J371+L371+N371+P371),0),0)</f>
        <v>0.73667340097077405</v>
      </c>
      <c r="AK371" s="1">
        <f t="shared" si="40"/>
        <v>0</v>
      </c>
      <c r="AL371" s="1">
        <f t="shared" si="41"/>
        <v>0</v>
      </c>
      <c r="AM371" s="1">
        <f t="shared" si="42"/>
        <v>0</v>
      </c>
      <c r="AN371" s="1">
        <f t="shared" si="43"/>
        <v>0</v>
      </c>
      <c r="AO371" s="1">
        <f t="shared" si="44"/>
        <v>0</v>
      </c>
      <c r="AP371" s="1">
        <f t="shared" si="45"/>
        <v>0</v>
      </c>
      <c r="AQ371" s="1">
        <f t="shared" si="46"/>
        <v>0.63133133999999891</v>
      </c>
      <c r="AR371" s="1">
        <f t="shared" si="47"/>
        <v>14.71729308822608</v>
      </c>
    </row>
    <row r="372" spans="1:44">
      <c r="A372" s="1">
        <v>371</v>
      </c>
      <c r="B372" s="1" t="s">
        <v>677</v>
      </c>
      <c r="C372" s="1" t="s">
        <v>20</v>
      </c>
      <c r="D372" s="1">
        <v>9.0497134374803405</v>
      </c>
      <c r="E372" s="1" t="s">
        <v>22</v>
      </c>
      <c r="F372" s="1">
        <v>80127210.600000098</v>
      </c>
      <c r="G372" s="1">
        <v>5575</v>
      </c>
      <c r="H372" s="1">
        <v>68431.210000000006</v>
      </c>
      <c r="I372" s="1">
        <v>1</v>
      </c>
      <c r="J372" s="1">
        <v>0</v>
      </c>
      <c r="K372" s="1">
        <v>0</v>
      </c>
      <c r="L372" s="1">
        <v>8560174.6599999703</v>
      </c>
      <c r="M372" s="1">
        <v>969</v>
      </c>
      <c r="N372" s="1">
        <v>3037208.75</v>
      </c>
      <c r="O372" s="1">
        <v>24</v>
      </c>
      <c r="P372" s="1">
        <v>304816.03999999899</v>
      </c>
      <c r="Q372" s="1">
        <v>1</v>
      </c>
      <c r="R372" s="1">
        <v>26227.802263074002</v>
      </c>
      <c r="S372" s="1">
        <v>9049713.4374803398</v>
      </c>
      <c r="T372" s="59">
        <f>IF(E372="East", IF(C372="Central",('Connecting shares (%)'!$F$3/100*F372+'Connecting shares (%)'!$G$3/100*H372+'Connecting shares (%)'!$H$3/100*J372)/1000000,0),0)</f>
        <v>80.195641810000097</v>
      </c>
      <c r="U372" s="59">
        <f>IF(E372="East", IF(C372="Central",D372*'Connecting shares (%)'!$M$16*(F372+H372+J372)/(F372+H372+J372+L372+N372+P372),0),0)</f>
        <v>157.60360229649052</v>
      </c>
      <c r="V372" s="59">
        <f>IF(E372="East", IF(C372="Decentral",('Connecting shares (%)'!$F$7/100*F372+'Connecting shares (%)'!$G$7/100*H372+'Connecting shares (%)'!$H$7/100*J372)/1000000,0),0)</f>
        <v>0</v>
      </c>
      <c r="W372" s="61">
        <f>IF(E372="East", IF(C372="Decentral",D372*'Connecting shares (%)'!$M$16*(F372+H372+J372)/(F372+H372+J372+L372+N372+P372),0),0)</f>
        <v>0</v>
      </c>
      <c r="X372" s="59">
        <f>IF(E372="East", IF(C372="Central",('Connecting shares (%)'!$F$5/100*L372+'Connecting shares (%)'!$G$5/100*N372+'Connecting shares (%)'!$H$5/100*P372)/1000000,0),0)</f>
        <v>11.902199449999969</v>
      </c>
      <c r="Y372" s="61">
        <f>IF(E372="East", IF(C372="Central",D372*'Connecting shares (%)'!$M$16*(L372+N372+P372)/(F372+H372+J372+L372+N372+P372),0),0)</f>
        <v>23.390666453116339</v>
      </c>
      <c r="Z372" s="1">
        <f>IF(E372="East", IF(C372="Decentral",('Connecting shares (%)'!$F$9/100*L372+'Connecting shares (%)'!$G$9/100*N372+'Connecting shares (%)'!$H$9/100*P372)/1000000,0),0)</f>
        <v>0</v>
      </c>
      <c r="AA372" s="61">
        <f>IF(E372="East", IF(C372="Decentral",D372*'Connecting shares (%)'!$M$16*(L372+N372+P372)/(F372+H372+J372+L372+N372+P372),0),0)</f>
        <v>0</v>
      </c>
      <c r="AB372" s="59">
        <f>IF(E372="West", IF(C372="Central",('Connecting shares (%)'!$F$11/100*F372+'Connecting shares (%)'!$G$11/100*H372+'Connecting shares (%)'!$H$11/100*J372)/1000000,0),0)</f>
        <v>0</v>
      </c>
      <c r="AC372" s="62">
        <f>IF(E372="west", IF(C372="Central",D372*'Connecting shares (%)'!$M$16*(F372+H372+J372)/(F372+H372+J372+L372+N372+P372),0),0)</f>
        <v>0</v>
      </c>
      <c r="AD372" s="59">
        <f>IF(E372="West", IF(C372="Decentral",('Connecting shares (%)'!$F$15/100*F372+'Connecting shares (%)'!$G$15/100*H372+'Connecting shares (%)'!$H$15/100*J372)/1000000,0),0)</f>
        <v>0</v>
      </c>
      <c r="AE372" s="61">
        <f>IF(E372="west", IF(C372="Decentral",D372*'Connecting shares (%)'!$M$16*(F372+H372+J372)/(F372+H372+J372+L372+N372+P372),0),0)</f>
        <v>0</v>
      </c>
      <c r="AF372" s="59">
        <f>IF(E372="West", IF(C372="Central",('Connecting shares (%)'!$F$13/100*L372+'Connecting shares (%)'!$G$13/100*N372+'Connecting shares (%)'!$H$13/100*P372)/1000000,0),0)</f>
        <v>0</v>
      </c>
      <c r="AG372" s="61">
        <f>IF(E372="west", IF(C372="Central",D372*'Connecting shares (%)'!$M$16*(L372+N372+P372)/(F372+H372+J372+L372+N372+P372),0),0)</f>
        <v>0</v>
      </c>
      <c r="AH372" s="1">
        <f>IF(E372="West", IF(C372="Decentral",('Connecting shares (%)'!$F$17/100*L372+'Connecting shares (%)'!$G$17/100*N372+'Connecting shares (%)'!$H$17/100*P372)/1000000,0),0)</f>
        <v>0</v>
      </c>
      <c r="AI372" s="61">
        <f>IF(E372="west", IF(C372="Decentral",D372*'Connecting shares (%)'!$M$16*(L372+N372+P372)/(F372+H372+J372+L372+N372+P372),0),0)</f>
        <v>0</v>
      </c>
      <c r="AK372" s="1">
        <f t="shared" si="40"/>
        <v>92.097841260000067</v>
      </c>
      <c r="AL372" s="1">
        <f t="shared" si="41"/>
        <v>180.99426874960687</v>
      </c>
      <c r="AM372" s="1">
        <f t="shared" si="42"/>
        <v>0</v>
      </c>
      <c r="AN372" s="1">
        <f t="shared" si="43"/>
        <v>0</v>
      </c>
      <c r="AO372" s="1">
        <f t="shared" si="44"/>
        <v>0</v>
      </c>
      <c r="AP372" s="1">
        <f t="shared" si="45"/>
        <v>0</v>
      </c>
      <c r="AQ372" s="1">
        <f t="shared" si="46"/>
        <v>0</v>
      </c>
      <c r="AR372" s="1">
        <f t="shared" si="47"/>
        <v>0</v>
      </c>
    </row>
    <row r="373" spans="1:44">
      <c r="A373" s="1">
        <v>372</v>
      </c>
      <c r="B373" s="1" t="s">
        <v>682</v>
      </c>
      <c r="C373" s="1" t="s">
        <v>19</v>
      </c>
      <c r="D373" s="1">
        <v>0.95211308049753396</v>
      </c>
      <c r="E373" s="1" t="s">
        <v>22</v>
      </c>
      <c r="F373" s="1">
        <v>5587648.2699999996</v>
      </c>
      <c r="G373" s="1">
        <v>373</v>
      </c>
      <c r="H373" s="1">
        <v>0</v>
      </c>
      <c r="I373" s="1">
        <v>0</v>
      </c>
      <c r="J373" s="1">
        <v>0</v>
      </c>
      <c r="K373" s="1">
        <v>0</v>
      </c>
      <c r="L373" s="1">
        <v>207839.649999999</v>
      </c>
      <c r="M373" s="1">
        <v>63</v>
      </c>
      <c r="N373" s="1">
        <v>0</v>
      </c>
      <c r="O373" s="1">
        <v>0</v>
      </c>
      <c r="P373" s="1">
        <v>0</v>
      </c>
      <c r="Q373" s="1">
        <v>0</v>
      </c>
      <c r="R373" s="1">
        <v>18065.540654459001</v>
      </c>
      <c r="S373" s="1">
        <v>952113.08049753401</v>
      </c>
      <c r="T373" s="59">
        <f>IF(E373="East", IF(C373="Central",('Connecting shares (%)'!$F$3/100*F373+'Connecting shares (%)'!$G$3/100*H373+'Connecting shares (%)'!$H$3/100*J373)/1000000,0),0)</f>
        <v>0</v>
      </c>
      <c r="U373" s="59">
        <f>IF(E373="East", IF(C373="Central",D373*'Connecting shares (%)'!$M$16*(F373+H373+J373)/(F373+H373+J373+L373+N373+P373),0),0)</f>
        <v>0</v>
      </c>
      <c r="V373" s="59">
        <f>IF(E373="East", IF(C373="Decentral",('Connecting shares (%)'!$F$7/100*F373+'Connecting shares (%)'!$G$7/100*H373+'Connecting shares (%)'!$H$7/100*J373)/1000000,0),0)</f>
        <v>5.5876482699999999</v>
      </c>
      <c r="W373" s="61">
        <f>IF(E373="East", IF(C373="Decentral",D373*'Connecting shares (%)'!$M$16*(F373+H373+J373)/(F373+H373+J373+L373+N373+P373),0),0)</f>
        <v>18.359361905412847</v>
      </c>
      <c r="X373" s="59">
        <f>IF(E373="East", IF(C373="Central",('Connecting shares (%)'!$F$5/100*L373+'Connecting shares (%)'!$G$5/100*N373+'Connecting shares (%)'!$H$5/100*P373)/1000000,0),0)</f>
        <v>0</v>
      </c>
      <c r="Y373" s="61">
        <f>IF(E373="East", IF(C373="Central",D373*'Connecting shares (%)'!$M$16*(L373+N373+P373)/(F373+H373+J373+L373+N373+P373),0),0)</f>
        <v>0</v>
      </c>
      <c r="Z373" s="1">
        <f>IF(E373="East", IF(C373="Decentral",('Connecting shares (%)'!$F$9/100*L373+'Connecting shares (%)'!$G$9/100*N373+'Connecting shares (%)'!$H$9/100*P373)/1000000,0),0)</f>
        <v>0.20783964999999902</v>
      </c>
      <c r="AA373" s="61">
        <f>IF(E373="East", IF(C373="Decentral",D373*'Connecting shares (%)'!$M$16*(L373+N373+P373)/(F373+H373+J373+L373+N373+P373),0),0)</f>
        <v>0.68289970453783067</v>
      </c>
      <c r="AB373" s="59">
        <f>IF(E373="West", IF(C373="Central",('Connecting shares (%)'!$F$11/100*F373+'Connecting shares (%)'!$G$11/100*H373+'Connecting shares (%)'!$H$11/100*J373)/1000000,0),0)</f>
        <v>0</v>
      </c>
      <c r="AC373" s="62">
        <f>IF(E373="west", IF(C373="Central",D373*'Connecting shares (%)'!$M$16*(F373+H373+J373)/(F373+H373+J373+L373+N373+P373),0),0)</f>
        <v>0</v>
      </c>
      <c r="AD373" s="59">
        <f>IF(E373="West", IF(C373="Decentral",('Connecting shares (%)'!$F$15/100*F373+'Connecting shares (%)'!$G$15/100*H373+'Connecting shares (%)'!$H$15/100*J373)/1000000,0),0)</f>
        <v>0</v>
      </c>
      <c r="AE373" s="61">
        <f>IF(E373="west", IF(C373="Decentral",D373*'Connecting shares (%)'!$M$16*(F373+H373+J373)/(F373+H373+J373+L373+N373+P373),0),0)</f>
        <v>0</v>
      </c>
      <c r="AF373" s="59">
        <f>IF(E373="West", IF(C373="Central",('Connecting shares (%)'!$F$13/100*L373+'Connecting shares (%)'!$G$13/100*N373+'Connecting shares (%)'!$H$13/100*P373)/1000000,0),0)</f>
        <v>0</v>
      </c>
      <c r="AG373" s="61">
        <f>IF(E373="west", IF(C373="Central",D373*'Connecting shares (%)'!$M$16*(L373+N373+P373)/(F373+H373+J373+L373+N373+P373),0),0)</f>
        <v>0</v>
      </c>
      <c r="AH373" s="1">
        <f>IF(E373="West", IF(C373="Decentral",('Connecting shares (%)'!$F$17/100*L373+'Connecting shares (%)'!$G$17/100*N373+'Connecting shares (%)'!$H$17/100*P373)/1000000,0),0)</f>
        <v>0</v>
      </c>
      <c r="AI373" s="61">
        <f>IF(E373="west", IF(C373="Decentral",D373*'Connecting shares (%)'!$M$16*(L373+N373+P373)/(F373+H373+J373+L373+N373+P373),0),0)</f>
        <v>0</v>
      </c>
      <c r="AK373" s="1">
        <f t="shared" si="40"/>
        <v>0</v>
      </c>
      <c r="AL373" s="1">
        <f t="shared" si="41"/>
        <v>0</v>
      </c>
      <c r="AM373" s="1">
        <f t="shared" si="42"/>
        <v>5.7954879199999985</v>
      </c>
      <c r="AN373" s="1">
        <f t="shared" si="43"/>
        <v>19.042261609950678</v>
      </c>
      <c r="AO373" s="1">
        <f t="shared" si="44"/>
        <v>0</v>
      </c>
      <c r="AP373" s="1">
        <f t="shared" si="45"/>
        <v>0</v>
      </c>
      <c r="AQ373" s="1">
        <f t="shared" si="46"/>
        <v>0</v>
      </c>
      <c r="AR373" s="1">
        <f t="shared" si="47"/>
        <v>0</v>
      </c>
    </row>
    <row r="374" spans="1:44">
      <c r="A374" s="1">
        <v>373</v>
      </c>
      <c r="B374" s="1" t="s">
        <v>257</v>
      </c>
      <c r="C374" s="1" t="s">
        <v>19</v>
      </c>
      <c r="D374" s="1">
        <v>2.4664353102396999</v>
      </c>
      <c r="E374" s="1" t="s">
        <v>21</v>
      </c>
      <c r="F374" s="1">
        <v>1454090.54</v>
      </c>
      <c r="G374" s="1">
        <v>103</v>
      </c>
      <c r="H374" s="1">
        <v>0</v>
      </c>
      <c r="I374" s="1">
        <v>0</v>
      </c>
      <c r="J374" s="1">
        <v>0</v>
      </c>
      <c r="K374" s="1">
        <v>0</v>
      </c>
      <c r="L374" s="1">
        <v>17748.54</v>
      </c>
      <c r="M374" s="1">
        <v>4</v>
      </c>
      <c r="N374" s="1">
        <v>0</v>
      </c>
      <c r="O374" s="1">
        <v>0</v>
      </c>
      <c r="P374" s="1">
        <v>0</v>
      </c>
      <c r="Q374" s="1">
        <v>0</v>
      </c>
      <c r="R374" s="1">
        <v>30517.754617384599</v>
      </c>
      <c r="S374" s="1">
        <v>2466435.3102397001</v>
      </c>
      <c r="T374" s="59">
        <f>IF(E374="East", IF(C374="Central",('Connecting shares (%)'!$F$3/100*F374+'Connecting shares (%)'!$G$3/100*H374+'Connecting shares (%)'!$H$3/100*J374)/1000000,0),0)</f>
        <v>0</v>
      </c>
      <c r="U374" s="59">
        <f>IF(E374="East", IF(C374="Central",D374*'Connecting shares (%)'!$M$16*(F374+H374+J374)/(F374+H374+J374+L374+N374+P374),0),0)</f>
        <v>0</v>
      </c>
      <c r="V374" s="59">
        <f>IF(E374="East", IF(C374="Decentral",('Connecting shares (%)'!$F$7/100*F374+'Connecting shares (%)'!$G$7/100*H374+'Connecting shares (%)'!$H$7/100*J374)/1000000,0),0)</f>
        <v>0</v>
      </c>
      <c r="W374" s="61">
        <f>IF(E374="East", IF(C374="Decentral",D374*'Connecting shares (%)'!$M$16*(F374+H374+J374)/(F374+H374+J374+L374+N374+P374),0),0)</f>
        <v>0</v>
      </c>
      <c r="X374" s="59">
        <f>IF(E374="East", IF(C374="Central",('Connecting shares (%)'!$F$5/100*L374+'Connecting shares (%)'!$G$5/100*N374+'Connecting shares (%)'!$H$5/100*P374)/1000000,0),0)</f>
        <v>0</v>
      </c>
      <c r="Y374" s="61">
        <f>IF(E374="East", IF(C374="Central",D374*'Connecting shares (%)'!$M$16*(L374+N374+P374)/(F374+H374+J374+L374+N374+P374),0),0)</f>
        <v>0</v>
      </c>
      <c r="Z374" s="1">
        <f>IF(E374="East", IF(C374="Decentral",('Connecting shares (%)'!$F$9/100*L374+'Connecting shares (%)'!$G$9/100*N374+'Connecting shares (%)'!$H$9/100*P374)/1000000,0),0)</f>
        <v>0</v>
      </c>
      <c r="AA374" s="61">
        <f>IF(E374="East", IF(C374="Decentral",D374*'Connecting shares (%)'!$M$16*(L374+N374+P374)/(F374+H374+J374+L374+N374+P374),0),0)</f>
        <v>0</v>
      </c>
      <c r="AB374" s="59">
        <f>IF(E374="West", IF(C374="Central",('Connecting shares (%)'!$F$11/100*F374+'Connecting shares (%)'!$G$11/100*H374+'Connecting shares (%)'!$H$11/100*J374)/1000000,0),0)</f>
        <v>0</v>
      </c>
      <c r="AC374" s="62">
        <f>IF(E374="west", IF(C374="Central",D374*'Connecting shares (%)'!$M$16*(F374+H374+J374)/(F374+H374+J374+L374+N374+P374),0),0)</f>
        <v>0</v>
      </c>
      <c r="AD374" s="59">
        <f>IF(E374="West", IF(C374="Decentral",('Connecting shares (%)'!$F$15/100*F374+'Connecting shares (%)'!$G$15/100*H374+'Connecting shares (%)'!$H$15/100*J374)/1000000,0),0)</f>
        <v>1.4540905399999999</v>
      </c>
      <c r="AE374" s="61">
        <f>IF(E374="west", IF(C374="Decentral",D374*'Connecting shares (%)'!$M$16*(F374+H374+J374)/(F374+H374+J374+L374+N374+P374),0),0)</f>
        <v>48.733863652288846</v>
      </c>
      <c r="AF374" s="59">
        <f>IF(E374="West", IF(C374="Central",('Connecting shares (%)'!$F$13/100*L374+'Connecting shares (%)'!$G$13/100*N374+'Connecting shares (%)'!$H$13/100*P374)/1000000,0),0)</f>
        <v>0</v>
      </c>
      <c r="AG374" s="61">
        <f>IF(E374="west", IF(C374="Central",D374*'Connecting shares (%)'!$M$16*(L374+N374+P374)/(F374+H374+J374+L374+N374+P374),0),0)</f>
        <v>0</v>
      </c>
      <c r="AH374" s="1">
        <f>IF(E374="West", IF(C374="Decentral",('Connecting shares (%)'!$F$17/100*L374+'Connecting shares (%)'!$G$17/100*N374+'Connecting shares (%)'!$H$17/100*P374)/1000000,0),0)</f>
        <v>1.774854E-2</v>
      </c>
      <c r="AI374" s="61">
        <f>IF(E374="west", IF(C374="Decentral",D374*'Connecting shares (%)'!$M$16*(L374+N374+P374)/(F374+H374+J374+L374+N374+P374),0),0)</f>
        <v>0.59484255250515183</v>
      </c>
      <c r="AK374" s="1">
        <f t="shared" si="40"/>
        <v>0</v>
      </c>
      <c r="AL374" s="1">
        <f t="shared" si="41"/>
        <v>0</v>
      </c>
      <c r="AM374" s="1">
        <f t="shared" si="42"/>
        <v>0</v>
      </c>
      <c r="AN374" s="1">
        <f t="shared" si="43"/>
        <v>0</v>
      </c>
      <c r="AO374" s="1">
        <f t="shared" si="44"/>
        <v>0</v>
      </c>
      <c r="AP374" s="1">
        <f t="shared" si="45"/>
        <v>0</v>
      </c>
      <c r="AQ374" s="1">
        <f t="shared" si="46"/>
        <v>1.4718390799999999</v>
      </c>
      <c r="AR374" s="1">
        <f t="shared" si="47"/>
        <v>49.328706204793995</v>
      </c>
    </row>
    <row r="375" spans="1:44">
      <c r="A375" s="1">
        <v>374</v>
      </c>
      <c r="B375" s="1" t="s">
        <v>46</v>
      </c>
      <c r="C375" s="1" t="s">
        <v>20</v>
      </c>
      <c r="D375" s="1">
        <v>2.3208008429456801</v>
      </c>
      <c r="E375" s="1" t="s">
        <v>21</v>
      </c>
      <c r="F375" s="1">
        <v>604337.54</v>
      </c>
      <c r="G375" s="1">
        <v>36</v>
      </c>
      <c r="H375" s="1">
        <v>71586.16</v>
      </c>
      <c r="I375" s="1">
        <v>1</v>
      </c>
      <c r="J375" s="1">
        <v>0</v>
      </c>
      <c r="K375" s="1">
        <v>0</v>
      </c>
      <c r="L375" s="1">
        <v>0</v>
      </c>
      <c r="M375" s="1">
        <v>0</v>
      </c>
      <c r="N375" s="1">
        <v>0</v>
      </c>
      <c r="O375" s="1">
        <v>0</v>
      </c>
      <c r="P375" s="1">
        <v>0</v>
      </c>
      <c r="Q375" s="1">
        <v>0</v>
      </c>
      <c r="R375" s="1">
        <v>45321.799200499103</v>
      </c>
      <c r="S375" s="1">
        <v>2320800.84294568</v>
      </c>
      <c r="T375" s="59">
        <f>IF(E375="East", IF(C375="Central",('Connecting shares (%)'!$F$3/100*F375+'Connecting shares (%)'!$G$3/100*H375+'Connecting shares (%)'!$H$3/100*J375)/1000000,0),0)</f>
        <v>0</v>
      </c>
      <c r="U375" s="59">
        <f>IF(E375="East", IF(C375="Central",D375*'Connecting shares (%)'!$M$16*(F375+H375+J375)/(F375+H375+J375+L375+N375+P375),0),0)</f>
        <v>0</v>
      </c>
      <c r="V375" s="59">
        <f>IF(E375="East", IF(C375="Decentral",('Connecting shares (%)'!$F$7/100*F375+'Connecting shares (%)'!$G$7/100*H375+'Connecting shares (%)'!$H$7/100*J375)/1000000,0),0)</f>
        <v>0</v>
      </c>
      <c r="W375" s="61">
        <f>IF(E375="East", IF(C375="Decentral",D375*'Connecting shares (%)'!$M$16*(F375+H375+J375)/(F375+H375+J375+L375+N375+P375),0),0)</f>
        <v>0</v>
      </c>
      <c r="X375" s="59">
        <f>IF(E375="East", IF(C375="Central",('Connecting shares (%)'!$F$5/100*L375+'Connecting shares (%)'!$G$5/100*N375+'Connecting shares (%)'!$H$5/100*P375)/1000000,0),0)</f>
        <v>0</v>
      </c>
      <c r="Y375" s="61">
        <f>IF(E375="East", IF(C375="Central",D375*'Connecting shares (%)'!$M$16*(L375+N375+P375)/(F375+H375+J375+L375+N375+P375),0),0)</f>
        <v>0</v>
      </c>
      <c r="Z375" s="1">
        <f>IF(E375="East", IF(C375="Decentral",('Connecting shares (%)'!$F$9/100*L375+'Connecting shares (%)'!$G$9/100*N375+'Connecting shares (%)'!$H$9/100*P375)/1000000,0),0)</f>
        <v>0</v>
      </c>
      <c r="AA375" s="61">
        <f>IF(E375="East", IF(C375="Decentral",D375*'Connecting shares (%)'!$M$16*(L375+N375+P375)/(F375+H375+J375+L375+N375+P375),0),0)</f>
        <v>0</v>
      </c>
      <c r="AB375" s="59">
        <f>IF(E375="West", IF(C375="Central",('Connecting shares (%)'!$F$11/100*F375+'Connecting shares (%)'!$G$11/100*H375+'Connecting shares (%)'!$H$11/100*J375)/1000000,0),0)</f>
        <v>0.67592370000000002</v>
      </c>
      <c r="AC375" s="62">
        <f>IF(E375="west", IF(C375="Central",D375*'Connecting shares (%)'!$M$16*(F375+H375+J375)/(F375+H375+J375+L375+N375+P375),0),0)</f>
        <v>46.416016858913601</v>
      </c>
      <c r="AD375" s="59">
        <f>IF(E375="West", IF(C375="Decentral",('Connecting shares (%)'!$F$15/100*F375+'Connecting shares (%)'!$G$15/100*H375+'Connecting shares (%)'!$H$15/100*J375)/1000000,0),0)</f>
        <v>0</v>
      </c>
      <c r="AE375" s="61">
        <f>IF(E375="west", IF(C375="Decentral",D375*'Connecting shares (%)'!$M$16*(F375+H375+J375)/(F375+H375+J375+L375+N375+P375),0),0)</f>
        <v>0</v>
      </c>
      <c r="AF375" s="59">
        <f>IF(E375="West", IF(C375="Central",('Connecting shares (%)'!$F$13/100*L375+'Connecting shares (%)'!$G$13/100*N375+'Connecting shares (%)'!$H$13/100*P375)/1000000,0),0)</f>
        <v>0</v>
      </c>
      <c r="AG375" s="61">
        <f>IF(E375="west", IF(C375="Central",D375*'Connecting shares (%)'!$M$16*(L375+N375+P375)/(F375+H375+J375+L375+N375+P375),0),0)</f>
        <v>0</v>
      </c>
      <c r="AH375" s="1">
        <f>IF(E375="West", IF(C375="Decentral",('Connecting shares (%)'!$F$17/100*L375+'Connecting shares (%)'!$G$17/100*N375+'Connecting shares (%)'!$H$17/100*P375)/1000000,0),0)</f>
        <v>0</v>
      </c>
      <c r="AI375" s="61">
        <f>IF(E375="west", IF(C375="Decentral",D375*'Connecting shares (%)'!$M$16*(L375+N375+P375)/(F375+H375+J375+L375+N375+P375),0),0)</f>
        <v>0</v>
      </c>
      <c r="AK375" s="1">
        <f t="shared" si="40"/>
        <v>0</v>
      </c>
      <c r="AL375" s="1">
        <f t="shared" si="41"/>
        <v>0</v>
      </c>
      <c r="AM375" s="1">
        <f t="shared" si="42"/>
        <v>0</v>
      </c>
      <c r="AN375" s="1">
        <f t="shared" si="43"/>
        <v>0</v>
      </c>
      <c r="AO375" s="1">
        <f t="shared" si="44"/>
        <v>0.67592370000000002</v>
      </c>
      <c r="AP375" s="1">
        <f t="shared" si="45"/>
        <v>46.416016858913601</v>
      </c>
      <c r="AQ375" s="1">
        <f t="shared" si="46"/>
        <v>0</v>
      </c>
      <c r="AR375" s="1">
        <f t="shared" si="47"/>
        <v>0</v>
      </c>
    </row>
    <row r="376" spans="1:44">
      <c r="A376" s="1">
        <v>375</v>
      </c>
      <c r="B376" s="1" t="s">
        <v>181</v>
      </c>
      <c r="C376" s="1" t="s">
        <v>19</v>
      </c>
      <c r="D376" s="1">
        <v>2.9896742722158201</v>
      </c>
      <c r="E376" s="1" t="s">
        <v>22</v>
      </c>
      <c r="F376" s="1">
        <v>1483678.8</v>
      </c>
      <c r="G376" s="1">
        <v>78</v>
      </c>
      <c r="H376" s="1">
        <v>0</v>
      </c>
      <c r="I376" s="1">
        <v>0</v>
      </c>
      <c r="J376" s="1">
        <v>0</v>
      </c>
      <c r="K376" s="1">
        <v>0</v>
      </c>
      <c r="L376" s="1">
        <v>10537.559999999899</v>
      </c>
      <c r="M376" s="1">
        <v>1</v>
      </c>
      <c r="N376" s="1">
        <v>0</v>
      </c>
      <c r="O376" s="1">
        <v>0</v>
      </c>
      <c r="P376" s="1">
        <v>0</v>
      </c>
      <c r="Q376" s="1">
        <v>0</v>
      </c>
      <c r="R376" s="1">
        <v>41835.611857325603</v>
      </c>
      <c r="S376" s="1">
        <v>2989674.2722158199</v>
      </c>
      <c r="T376" s="59">
        <f>IF(E376="East", IF(C376="Central",('Connecting shares (%)'!$F$3/100*F376+'Connecting shares (%)'!$G$3/100*H376+'Connecting shares (%)'!$H$3/100*J376)/1000000,0),0)</f>
        <v>0</v>
      </c>
      <c r="U376" s="59">
        <f>IF(E376="East", IF(C376="Central",D376*'Connecting shares (%)'!$M$16*(F376+H376+J376)/(F376+H376+J376+L376+N376+P376),0),0)</f>
        <v>0</v>
      </c>
      <c r="V376" s="59">
        <f>IF(E376="East", IF(C376="Decentral",('Connecting shares (%)'!$F$7/100*F376+'Connecting shares (%)'!$G$7/100*H376+'Connecting shares (%)'!$H$7/100*J376)/1000000,0),0)</f>
        <v>1.4836788000000001</v>
      </c>
      <c r="W376" s="61">
        <f>IF(E376="East", IF(C376="Decentral",D376*'Connecting shares (%)'!$M$16*(F376+H376+J376)/(F376+H376+J376+L376+N376+P376),0),0)</f>
        <v>59.371807930038216</v>
      </c>
      <c r="X376" s="59">
        <f>IF(E376="East", IF(C376="Central",('Connecting shares (%)'!$F$5/100*L376+'Connecting shares (%)'!$G$5/100*N376+'Connecting shares (%)'!$H$5/100*P376)/1000000,0),0)</f>
        <v>0</v>
      </c>
      <c r="Y376" s="61">
        <f>IF(E376="East", IF(C376="Central",D376*'Connecting shares (%)'!$M$16*(L376+N376+P376)/(F376+H376+J376+L376+N376+P376),0),0)</f>
        <v>0</v>
      </c>
      <c r="Z376" s="1">
        <f>IF(E376="East", IF(C376="Decentral",('Connecting shares (%)'!$F$9/100*L376+'Connecting shares (%)'!$G$9/100*N376+'Connecting shares (%)'!$H$9/100*P376)/1000000,0),0)</f>
        <v>1.0537559999999899E-2</v>
      </c>
      <c r="AA376" s="61">
        <f>IF(E376="East", IF(C376="Decentral",D376*'Connecting shares (%)'!$M$16*(L376+N376+P376)/(F376+H376+J376+L376+N376+P376),0),0)</f>
        <v>0.42167751427818984</v>
      </c>
      <c r="AB376" s="59">
        <f>IF(E376="West", IF(C376="Central",('Connecting shares (%)'!$F$11/100*F376+'Connecting shares (%)'!$G$11/100*H376+'Connecting shares (%)'!$H$11/100*J376)/1000000,0),0)</f>
        <v>0</v>
      </c>
      <c r="AC376" s="62">
        <f>IF(E376="west", IF(C376="Central",D376*'Connecting shares (%)'!$M$16*(F376+H376+J376)/(F376+H376+J376+L376+N376+P376),0),0)</f>
        <v>0</v>
      </c>
      <c r="AD376" s="59">
        <f>IF(E376="West", IF(C376="Decentral",('Connecting shares (%)'!$F$15/100*F376+'Connecting shares (%)'!$G$15/100*H376+'Connecting shares (%)'!$H$15/100*J376)/1000000,0),0)</f>
        <v>0</v>
      </c>
      <c r="AE376" s="61">
        <f>IF(E376="west", IF(C376="Decentral",D376*'Connecting shares (%)'!$M$16*(F376+H376+J376)/(F376+H376+J376+L376+N376+P376),0),0)</f>
        <v>0</v>
      </c>
      <c r="AF376" s="59">
        <f>IF(E376="West", IF(C376="Central",('Connecting shares (%)'!$F$13/100*L376+'Connecting shares (%)'!$G$13/100*N376+'Connecting shares (%)'!$H$13/100*P376)/1000000,0),0)</f>
        <v>0</v>
      </c>
      <c r="AG376" s="61">
        <f>IF(E376="west", IF(C376="Central",D376*'Connecting shares (%)'!$M$16*(L376+N376+P376)/(F376+H376+J376+L376+N376+P376),0),0)</f>
        <v>0</v>
      </c>
      <c r="AH376" s="1">
        <f>IF(E376="West", IF(C376="Decentral",('Connecting shares (%)'!$F$17/100*L376+'Connecting shares (%)'!$G$17/100*N376+'Connecting shares (%)'!$H$17/100*P376)/1000000,0),0)</f>
        <v>0</v>
      </c>
      <c r="AI376" s="61">
        <f>IF(E376="west", IF(C376="Decentral",D376*'Connecting shares (%)'!$M$16*(L376+N376+P376)/(F376+H376+J376+L376+N376+P376),0),0)</f>
        <v>0</v>
      </c>
      <c r="AK376" s="1">
        <f t="shared" si="40"/>
        <v>0</v>
      </c>
      <c r="AL376" s="1">
        <f t="shared" si="41"/>
        <v>0</v>
      </c>
      <c r="AM376" s="1">
        <f t="shared" si="42"/>
        <v>1.49421636</v>
      </c>
      <c r="AN376" s="1">
        <f t="shared" si="43"/>
        <v>59.793485444316403</v>
      </c>
      <c r="AO376" s="1">
        <f t="shared" si="44"/>
        <v>0</v>
      </c>
      <c r="AP376" s="1">
        <f t="shared" si="45"/>
        <v>0</v>
      </c>
      <c r="AQ376" s="1">
        <f t="shared" si="46"/>
        <v>0</v>
      </c>
      <c r="AR376" s="1">
        <f t="shared" si="47"/>
        <v>0</v>
      </c>
    </row>
    <row r="377" spans="1:44">
      <c r="A377" s="1">
        <v>376</v>
      </c>
      <c r="B377" s="1" t="s">
        <v>169</v>
      </c>
      <c r="C377" s="1" t="s">
        <v>19</v>
      </c>
      <c r="D377" s="1">
        <v>3.07447609671694</v>
      </c>
      <c r="E377" s="1" t="s">
        <v>22</v>
      </c>
      <c r="F377" s="1">
        <v>7756427.6699999999</v>
      </c>
      <c r="G377" s="1">
        <v>537</v>
      </c>
      <c r="H377" s="1">
        <v>58659.3</v>
      </c>
      <c r="I377" s="1">
        <v>1</v>
      </c>
      <c r="J377" s="1">
        <v>0</v>
      </c>
      <c r="K377" s="1">
        <v>0</v>
      </c>
      <c r="L377" s="1">
        <v>331093.58999999898</v>
      </c>
      <c r="M377" s="1">
        <v>55</v>
      </c>
      <c r="N377" s="1">
        <v>0</v>
      </c>
      <c r="O377" s="1">
        <v>0</v>
      </c>
      <c r="P377" s="1">
        <v>0</v>
      </c>
      <c r="Q377" s="1">
        <v>0</v>
      </c>
      <c r="R377" s="1">
        <v>25743.9112165316</v>
      </c>
      <c r="S377" s="1">
        <v>3074476.0967169399</v>
      </c>
      <c r="T377" s="59">
        <f>IF(E377="East", IF(C377="Central",('Connecting shares (%)'!$F$3/100*F377+'Connecting shares (%)'!$G$3/100*H377+'Connecting shares (%)'!$H$3/100*J377)/1000000,0),0)</f>
        <v>0</v>
      </c>
      <c r="U377" s="59">
        <f>IF(E377="East", IF(C377="Central",D377*'Connecting shares (%)'!$M$16*(F377+H377+J377)/(F377+H377+J377+L377+N377+P377),0),0)</f>
        <v>0</v>
      </c>
      <c r="V377" s="59">
        <f>IF(E377="East", IF(C377="Decentral",('Connecting shares (%)'!$F$7/100*F377+'Connecting shares (%)'!$G$7/100*H377+'Connecting shares (%)'!$H$7/100*J377)/1000000,0),0)</f>
        <v>7.8150869699999994</v>
      </c>
      <c r="W377" s="61">
        <f>IF(E377="East", IF(C377="Decentral",D377*'Connecting shares (%)'!$M$16*(F377+H377+J377)/(F377+H377+J377+L377+N377+P377),0),0)</f>
        <v>58.990340088972985</v>
      </c>
      <c r="X377" s="59">
        <f>IF(E377="East", IF(C377="Central",('Connecting shares (%)'!$F$5/100*L377+'Connecting shares (%)'!$G$5/100*N377+'Connecting shares (%)'!$H$5/100*P377)/1000000,0),0)</f>
        <v>0</v>
      </c>
      <c r="Y377" s="61">
        <f>IF(E377="East", IF(C377="Central",D377*'Connecting shares (%)'!$M$16*(L377+N377+P377)/(F377+H377+J377+L377+N377+P377),0),0)</f>
        <v>0</v>
      </c>
      <c r="Z377" s="1">
        <f>IF(E377="East", IF(C377="Decentral",('Connecting shares (%)'!$F$9/100*L377+'Connecting shares (%)'!$G$9/100*N377+'Connecting shares (%)'!$H$9/100*P377)/1000000,0),0)</f>
        <v>0.33109358999999899</v>
      </c>
      <c r="AA377" s="61">
        <f>IF(E377="East", IF(C377="Decentral",D377*'Connecting shares (%)'!$M$16*(L377+N377+P377)/(F377+H377+J377+L377+N377+P377),0),0)</f>
        <v>2.4991818453658139</v>
      </c>
      <c r="AB377" s="59">
        <f>IF(E377="West", IF(C377="Central",('Connecting shares (%)'!$F$11/100*F377+'Connecting shares (%)'!$G$11/100*H377+'Connecting shares (%)'!$H$11/100*J377)/1000000,0),0)</f>
        <v>0</v>
      </c>
      <c r="AC377" s="62">
        <f>IF(E377="west", IF(C377="Central",D377*'Connecting shares (%)'!$M$16*(F377+H377+J377)/(F377+H377+J377+L377+N377+P377),0),0)</f>
        <v>0</v>
      </c>
      <c r="AD377" s="59">
        <f>IF(E377="West", IF(C377="Decentral",('Connecting shares (%)'!$F$15/100*F377+'Connecting shares (%)'!$G$15/100*H377+'Connecting shares (%)'!$H$15/100*J377)/1000000,0),0)</f>
        <v>0</v>
      </c>
      <c r="AE377" s="61">
        <f>IF(E377="west", IF(C377="Decentral",D377*'Connecting shares (%)'!$M$16*(F377+H377+J377)/(F377+H377+J377+L377+N377+P377),0),0)</f>
        <v>0</v>
      </c>
      <c r="AF377" s="59">
        <f>IF(E377="West", IF(C377="Central",('Connecting shares (%)'!$F$13/100*L377+'Connecting shares (%)'!$G$13/100*N377+'Connecting shares (%)'!$H$13/100*P377)/1000000,0),0)</f>
        <v>0</v>
      </c>
      <c r="AG377" s="61">
        <f>IF(E377="west", IF(C377="Central",D377*'Connecting shares (%)'!$M$16*(L377+N377+P377)/(F377+H377+J377+L377+N377+P377),0),0)</f>
        <v>0</v>
      </c>
      <c r="AH377" s="1">
        <f>IF(E377="West", IF(C377="Decentral",('Connecting shares (%)'!$F$17/100*L377+'Connecting shares (%)'!$G$17/100*N377+'Connecting shares (%)'!$H$17/100*P377)/1000000,0),0)</f>
        <v>0</v>
      </c>
      <c r="AI377" s="61">
        <f>IF(E377="west", IF(C377="Decentral",D377*'Connecting shares (%)'!$M$16*(L377+N377+P377)/(F377+H377+J377+L377+N377+P377),0),0)</f>
        <v>0</v>
      </c>
      <c r="AK377" s="1">
        <f t="shared" si="40"/>
        <v>0</v>
      </c>
      <c r="AL377" s="1">
        <f t="shared" si="41"/>
        <v>0</v>
      </c>
      <c r="AM377" s="1">
        <f t="shared" si="42"/>
        <v>8.1461805599999977</v>
      </c>
      <c r="AN377" s="1">
        <f t="shared" si="43"/>
        <v>61.489521934338796</v>
      </c>
      <c r="AO377" s="1">
        <f t="shared" si="44"/>
        <v>0</v>
      </c>
      <c r="AP377" s="1">
        <f t="shared" si="45"/>
        <v>0</v>
      </c>
      <c r="AQ377" s="1">
        <f t="shared" si="46"/>
        <v>0</v>
      </c>
      <c r="AR377" s="1">
        <f t="shared" si="47"/>
        <v>0</v>
      </c>
    </row>
    <row r="378" spans="1:44">
      <c r="A378" s="1">
        <v>377</v>
      </c>
      <c r="B378" s="1" t="s">
        <v>626</v>
      </c>
      <c r="C378" s="1" t="s">
        <v>19</v>
      </c>
      <c r="D378" s="1">
        <v>3.9261194629693499</v>
      </c>
      <c r="E378" s="1" t="s">
        <v>21</v>
      </c>
      <c r="F378" s="1">
        <v>21463321.9599999</v>
      </c>
      <c r="G378" s="1">
        <v>1356</v>
      </c>
      <c r="H378" s="1">
        <v>108484.48</v>
      </c>
      <c r="I378" s="1">
        <v>2</v>
      </c>
      <c r="J378" s="1">
        <v>0</v>
      </c>
      <c r="K378" s="1">
        <v>0</v>
      </c>
      <c r="L378" s="1">
        <v>970876.099999998</v>
      </c>
      <c r="M378" s="1">
        <v>145</v>
      </c>
      <c r="N378" s="1">
        <v>173788.08</v>
      </c>
      <c r="O378" s="1">
        <v>3</v>
      </c>
      <c r="P378" s="1">
        <v>0</v>
      </c>
      <c r="Q378" s="1">
        <v>0</v>
      </c>
      <c r="R378" s="1">
        <v>38428.7020699036</v>
      </c>
      <c r="S378" s="1">
        <v>3926119.4629693502</v>
      </c>
      <c r="T378" s="59">
        <f>IF(E378="East", IF(C378="Central",('Connecting shares (%)'!$F$3/100*F378+'Connecting shares (%)'!$G$3/100*H378+'Connecting shares (%)'!$H$3/100*J378)/1000000,0),0)</f>
        <v>0</v>
      </c>
      <c r="U378" s="59">
        <f>IF(E378="East", IF(C378="Central",D378*'Connecting shares (%)'!$M$16*(F378+H378+J378)/(F378+H378+J378+L378+N378+P378),0),0)</f>
        <v>0</v>
      </c>
      <c r="V378" s="59">
        <f>IF(E378="East", IF(C378="Decentral",('Connecting shares (%)'!$F$7/100*F378+'Connecting shares (%)'!$G$7/100*H378+'Connecting shares (%)'!$H$7/100*J378)/1000000,0),0)</f>
        <v>0</v>
      </c>
      <c r="W378" s="61">
        <f>IF(E378="East", IF(C378="Decentral",D378*'Connecting shares (%)'!$M$16*(F378+H378+J378)/(F378+H378+J378+L378+N378+P378),0),0)</f>
        <v>0</v>
      </c>
      <c r="X378" s="59">
        <f>IF(E378="East", IF(C378="Central",('Connecting shares (%)'!$F$5/100*L378+'Connecting shares (%)'!$G$5/100*N378+'Connecting shares (%)'!$H$5/100*P378)/1000000,0),0)</f>
        <v>0</v>
      </c>
      <c r="Y378" s="61">
        <f>IF(E378="East", IF(C378="Central",D378*'Connecting shares (%)'!$M$16*(L378+N378+P378)/(F378+H378+J378+L378+N378+P378),0),0)</f>
        <v>0</v>
      </c>
      <c r="Z378" s="1">
        <f>IF(E378="East", IF(C378="Decentral",('Connecting shares (%)'!$F$9/100*L378+'Connecting shares (%)'!$G$9/100*N378+'Connecting shares (%)'!$H$9/100*P378)/1000000,0),0)</f>
        <v>0</v>
      </c>
      <c r="AA378" s="61">
        <f>IF(E378="East", IF(C378="Decentral",D378*'Connecting shares (%)'!$M$16*(L378+N378+P378)/(F378+H378+J378+L378+N378+P378),0),0)</f>
        <v>0</v>
      </c>
      <c r="AB378" s="59">
        <f>IF(E378="West", IF(C378="Central",('Connecting shares (%)'!$F$11/100*F378+'Connecting shares (%)'!$G$11/100*H378+'Connecting shares (%)'!$H$11/100*J378)/1000000,0),0)</f>
        <v>0</v>
      </c>
      <c r="AC378" s="62">
        <f>IF(E378="west", IF(C378="Central",D378*'Connecting shares (%)'!$M$16*(F378+H378+J378)/(F378+H378+J378+L378+N378+P378),0),0)</f>
        <v>0</v>
      </c>
      <c r="AD378" s="59">
        <f>IF(E378="West", IF(C378="Decentral",('Connecting shares (%)'!$F$15/100*F378+'Connecting shares (%)'!$G$15/100*H378+'Connecting shares (%)'!$H$15/100*J378)/1000000,0),0)</f>
        <v>21.5718064399999</v>
      </c>
      <c r="AE378" s="61">
        <f>IF(E378="west", IF(C378="Decentral",D378*'Connecting shares (%)'!$M$16*(F378+H378+J378)/(F378+H378+J378+L378+N378+P378),0),0)</f>
        <v>74.565710961214066</v>
      </c>
      <c r="AF378" s="59">
        <f>IF(E378="West", IF(C378="Central",('Connecting shares (%)'!$F$13/100*L378+'Connecting shares (%)'!$G$13/100*N378+'Connecting shares (%)'!$H$13/100*P378)/1000000,0),0)</f>
        <v>0</v>
      </c>
      <c r="AG378" s="61">
        <f>IF(E378="west", IF(C378="Central",D378*'Connecting shares (%)'!$M$16*(L378+N378+P378)/(F378+H378+J378+L378+N378+P378),0),0)</f>
        <v>0</v>
      </c>
      <c r="AH378" s="1">
        <f>IF(E378="West", IF(C378="Decentral",('Connecting shares (%)'!$F$17/100*L378+'Connecting shares (%)'!$G$17/100*N378+'Connecting shares (%)'!$H$17/100*P378)/1000000,0),0)</f>
        <v>1.1446641799999981</v>
      </c>
      <c r="AI378" s="61">
        <f>IF(E378="west", IF(C378="Decentral",D378*'Connecting shares (%)'!$M$16*(L378+N378+P378)/(F378+H378+J378+L378+N378+P378),0),0)</f>
        <v>3.9566782981729443</v>
      </c>
      <c r="AK378" s="1">
        <f t="shared" si="40"/>
        <v>0</v>
      </c>
      <c r="AL378" s="1">
        <f t="shared" si="41"/>
        <v>0</v>
      </c>
      <c r="AM378" s="1">
        <f t="shared" si="42"/>
        <v>0</v>
      </c>
      <c r="AN378" s="1">
        <f t="shared" si="43"/>
        <v>0</v>
      </c>
      <c r="AO378" s="1">
        <f t="shared" si="44"/>
        <v>0</v>
      </c>
      <c r="AP378" s="1">
        <f t="shared" si="45"/>
        <v>0</v>
      </c>
      <c r="AQ378" s="1">
        <f t="shared" si="46"/>
        <v>22.7164706199999</v>
      </c>
      <c r="AR378" s="1">
        <f t="shared" si="47"/>
        <v>78.522389259387012</v>
      </c>
    </row>
    <row r="379" spans="1:44">
      <c r="A379" s="1">
        <v>378</v>
      </c>
      <c r="B379" s="1" t="s">
        <v>72</v>
      </c>
      <c r="C379" s="1" t="s">
        <v>19</v>
      </c>
      <c r="D379" s="1">
        <v>4.60180380614187</v>
      </c>
      <c r="E379" s="1" t="s">
        <v>21</v>
      </c>
      <c r="F379" s="1">
        <v>1442737.05999999</v>
      </c>
      <c r="G379" s="1">
        <v>93</v>
      </c>
      <c r="H379" s="1">
        <v>0</v>
      </c>
      <c r="I379" s="1">
        <v>0</v>
      </c>
      <c r="J379" s="1">
        <v>0</v>
      </c>
      <c r="K379" s="1">
        <v>0</v>
      </c>
      <c r="L379" s="1">
        <v>73292.089999999895</v>
      </c>
      <c r="M379" s="1">
        <v>4</v>
      </c>
      <c r="N379" s="1">
        <v>0</v>
      </c>
      <c r="O379" s="1">
        <v>0</v>
      </c>
      <c r="P379" s="1">
        <v>0</v>
      </c>
      <c r="Q379" s="1">
        <v>0</v>
      </c>
      <c r="R379" s="1">
        <v>61621.279196458301</v>
      </c>
      <c r="S379" s="1">
        <v>4601803.8061418701</v>
      </c>
      <c r="T379" s="59">
        <f>IF(E379="East", IF(C379="Central",('Connecting shares (%)'!$F$3/100*F379+'Connecting shares (%)'!$G$3/100*H379+'Connecting shares (%)'!$H$3/100*J379)/1000000,0),0)</f>
        <v>0</v>
      </c>
      <c r="U379" s="59">
        <f>IF(E379="East", IF(C379="Central",D379*'Connecting shares (%)'!$M$16*(F379+H379+J379)/(F379+H379+J379+L379+N379+P379),0),0)</f>
        <v>0</v>
      </c>
      <c r="V379" s="59">
        <f>IF(E379="East", IF(C379="Decentral",('Connecting shares (%)'!$F$7/100*F379+'Connecting shares (%)'!$G$7/100*H379+'Connecting shares (%)'!$H$7/100*J379)/1000000,0),0)</f>
        <v>0</v>
      </c>
      <c r="W379" s="61">
        <f>IF(E379="East", IF(C379="Decentral",D379*'Connecting shares (%)'!$M$16*(F379+H379+J379)/(F379+H379+J379+L379+N379+P379),0),0)</f>
        <v>0</v>
      </c>
      <c r="X379" s="59">
        <f>IF(E379="East", IF(C379="Central",('Connecting shares (%)'!$F$5/100*L379+'Connecting shares (%)'!$G$5/100*N379+'Connecting shares (%)'!$H$5/100*P379)/1000000,0),0)</f>
        <v>0</v>
      </c>
      <c r="Y379" s="61">
        <f>IF(E379="East", IF(C379="Central",D379*'Connecting shares (%)'!$M$16*(L379+N379+P379)/(F379+H379+J379+L379+N379+P379),0),0)</f>
        <v>0</v>
      </c>
      <c r="Z379" s="1">
        <f>IF(E379="East", IF(C379="Decentral",('Connecting shares (%)'!$F$9/100*L379+'Connecting shares (%)'!$G$9/100*N379+'Connecting shares (%)'!$H$9/100*P379)/1000000,0),0)</f>
        <v>0</v>
      </c>
      <c r="AA379" s="61">
        <f>IF(E379="East", IF(C379="Decentral",D379*'Connecting shares (%)'!$M$16*(L379+N379+P379)/(F379+H379+J379+L379+N379+P379),0),0)</f>
        <v>0</v>
      </c>
      <c r="AB379" s="59">
        <f>IF(E379="West", IF(C379="Central",('Connecting shares (%)'!$F$11/100*F379+'Connecting shares (%)'!$G$11/100*H379+'Connecting shares (%)'!$H$11/100*J379)/1000000,0),0)</f>
        <v>0</v>
      </c>
      <c r="AC379" s="62">
        <f>IF(E379="west", IF(C379="Central",D379*'Connecting shares (%)'!$M$16*(F379+H379+J379)/(F379+H379+J379+L379+N379+P379),0),0)</f>
        <v>0</v>
      </c>
      <c r="AD379" s="59">
        <f>IF(E379="West", IF(C379="Decentral",('Connecting shares (%)'!$F$15/100*F379+'Connecting shares (%)'!$G$15/100*H379+'Connecting shares (%)'!$H$15/100*J379)/1000000,0),0)</f>
        <v>1.44273705999999</v>
      </c>
      <c r="AE379" s="61">
        <f>IF(E379="west", IF(C379="Decentral",D379*'Connecting shares (%)'!$M$16*(F379+H379+J379)/(F379+H379+J379+L379+N379+P379),0),0)</f>
        <v>87.586612618496559</v>
      </c>
      <c r="AF379" s="59">
        <f>IF(E379="West", IF(C379="Central",('Connecting shares (%)'!$F$13/100*L379+'Connecting shares (%)'!$G$13/100*N379+'Connecting shares (%)'!$H$13/100*P379)/1000000,0),0)</f>
        <v>0</v>
      </c>
      <c r="AG379" s="61">
        <f>IF(E379="west", IF(C379="Central",D379*'Connecting shares (%)'!$M$16*(L379+N379+P379)/(F379+H379+J379+L379+N379+P379),0),0)</f>
        <v>0</v>
      </c>
      <c r="AH379" s="1">
        <f>IF(E379="West", IF(C379="Decentral",('Connecting shares (%)'!$F$17/100*L379+'Connecting shares (%)'!$G$17/100*N379+'Connecting shares (%)'!$H$17/100*P379)/1000000,0),0)</f>
        <v>7.3292089999999893E-2</v>
      </c>
      <c r="AI379" s="61">
        <f>IF(E379="west", IF(C379="Decentral",D379*'Connecting shares (%)'!$M$16*(L379+N379+P379)/(F379+H379+J379+L379+N379+P379),0),0)</f>
        <v>4.4494635043408532</v>
      </c>
      <c r="AK379" s="1">
        <f t="shared" si="40"/>
        <v>0</v>
      </c>
      <c r="AL379" s="1">
        <f t="shared" si="41"/>
        <v>0</v>
      </c>
      <c r="AM379" s="1">
        <f t="shared" si="42"/>
        <v>0</v>
      </c>
      <c r="AN379" s="1">
        <f t="shared" si="43"/>
        <v>0</v>
      </c>
      <c r="AO379" s="1">
        <f t="shared" si="44"/>
        <v>0</v>
      </c>
      <c r="AP379" s="1">
        <f t="shared" si="45"/>
        <v>0</v>
      </c>
      <c r="AQ379" s="1">
        <f t="shared" si="46"/>
        <v>1.5160291499999898</v>
      </c>
      <c r="AR379" s="1">
        <f t="shared" si="47"/>
        <v>92.036076122837414</v>
      </c>
    </row>
    <row r="380" spans="1:44">
      <c r="A380" s="1">
        <v>379</v>
      </c>
      <c r="B380" s="1" t="s">
        <v>869</v>
      </c>
      <c r="C380" s="1" t="s">
        <v>20</v>
      </c>
      <c r="D380" s="1">
        <v>3.5605896385361602</v>
      </c>
      <c r="E380" s="1" t="s">
        <v>22</v>
      </c>
      <c r="F380" s="1">
        <v>18385808.329999998</v>
      </c>
      <c r="G380" s="1">
        <v>1091</v>
      </c>
      <c r="H380" s="1">
        <v>50102.97</v>
      </c>
      <c r="I380" s="1">
        <v>1</v>
      </c>
      <c r="J380" s="1">
        <v>0</v>
      </c>
      <c r="K380" s="1">
        <v>0</v>
      </c>
      <c r="L380" s="1">
        <v>4223995.3100000098</v>
      </c>
      <c r="M380" s="1">
        <v>466</v>
      </c>
      <c r="N380" s="1">
        <v>54382.589999999902</v>
      </c>
      <c r="O380" s="1">
        <v>1</v>
      </c>
      <c r="P380" s="1">
        <v>0</v>
      </c>
      <c r="Q380" s="1">
        <v>0</v>
      </c>
      <c r="R380" s="1">
        <v>22761.826924852499</v>
      </c>
      <c r="S380" s="1">
        <v>3560589.6385361599</v>
      </c>
      <c r="T380" s="59">
        <f>IF(E380="East", IF(C380="Central",('Connecting shares (%)'!$F$3/100*F380+'Connecting shares (%)'!$G$3/100*H380+'Connecting shares (%)'!$H$3/100*J380)/1000000,0),0)</f>
        <v>18.435911299999997</v>
      </c>
      <c r="U380" s="59">
        <f>IF(E380="East", IF(C380="Central",D380*'Connecting shares (%)'!$M$16*(F380+H380+J380)/(F380+H380+J380+L380+N380+P380),0),0)</f>
        <v>57.798607892825181</v>
      </c>
      <c r="V380" s="59">
        <f>IF(E380="East", IF(C380="Decentral",('Connecting shares (%)'!$F$7/100*F380+'Connecting shares (%)'!$G$7/100*H380+'Connecting shares (%)'!$H$7/100*J380)/1000000,0),0)</f>
        <v>0</v>
      </c>
      <c r="W380" s="61">
        <f>IF(E380="East", IF(C380="Decentral",D380*'Connecting shares (%)'!$M$16*(F380+H380+J380)/(F380+H380+J380+L380+N380+P380),0),0)</f>
        <v>0</v>
      </c>
      <c r="X380" s="59">
        <f>IF(E380="East", IF(C380="Central",('Connecting shares (%)'!$F$5/100*L380+'Connecting shares (%)'!$G$5/100*N380+'Connecting shares (%)'!$H$5/100*P380)/1000000,0),0)</f>
        <v>4.2783779000000095</v>
      </c>
      <c r="Y380" s="61">
        <f>IF(E380="East", IF(C380="Central",D380*'Connecting shares (%)'!$M$16*(L380+N380+P380)/(F380+H380+J380+L380+N380+P380),0),0)</f>
        <v>13.413184877898031</v>
      </c>
      <c r="Z380" s="1">
        <f>IF(E380="East", IF(C380="Decentral",('Connecting shares (%)'!$F$9/100*L380+'Connecting shares (%)'!$G$9/100*N380+'Connecting shares (%)'!$H$9/100*P380)/1000000,0),0)</f>
        <v>0</v>
      </c>
      <c r="AA380" s="61">
        <f>IF(E380="East", IF(C380="Decentral",D380*'Connecting shares (%)'!$M$16*(L380+N380+P380)/(F380+H380+J380+L380+N380+P380),0),0)</f>
        <v>0</v>
      </c>
      <c r="AB380" s="59">
        <f>IF(E380="West", IF(C380="Central",('Connecting shares (%)'!$F$11/100*F380+'Connecting shares (%)'!$G$11/100*H380+'Connecting shares (%)'!$H$11/100*J380)/1000000,0),0)</f>
        <v>0</v>
      </c>
      <c r="AC380" s="62">
        <f>IF(E380="west", IF(C380="Central",D380*'Connecting shares (%)'!$M$16*(F380+H380+J380)/(F380+H380+J380+L380+N380+P380),0),0)</f>
        <v>0</v>
      </c>
      <c r="AD380" s="59">
        <f>IF(E380="West", IF(C380="Decentral",('Connecting shares (%)'!$F$15/100*F380+'Connecting shares (%)'!$G$15/100*H380+'Connecting shares (%)'!$H$15/100*J380)/1000000,0),0)</f>
        <v>0</v>
      </c>
      <c r="AE380" s="61">
        <f>IF(E380="west", IF(C380="Decentral",D380*'Connecting shares (%)'!$M$16*(F380+H380+J380)/(F380+H380+J380+L380+N380+P380),0),0)</f>
        <v>0</v>
      </c>
      <c r="AF380" s="59">
        <f>IF(E380="West", IF(C380="Central",('Connecting shares (%)'!$F$13/100*L380+'Connecting shares (%)'!$G$13/100*N380+'Connecting shares (%)'!$H$13/100*P380)/1000000,0),0)</f>
        <v>0</v>
      </c>
      <c r="AG380" s="61">
        <f>IF(E380="west", IF(C380="Central",D380*'Connecting shares (%)'!$M$16*(L380+N380+P380)/(F380+H380+J380+L380+N380+P380),0),0)</f>
        <v>0</v>
      </c>
      <c r="AH380" s="1">
        <f>IF(E380="West", IF(C380="Decentral",('Connecting shares (%)'!$F$17/100*L380+'Connecting shares (%)'!$G$17/100*N380+'Connecting shares (%)'!$H$17/100*P380)/1000000,0),0)</f>
        <v>0</v>
      </c>
      <c r="AI380" s="61">
        <f>IF(E380="west", IF(C380="Decentral",D380*'Connecting shares (%)'!$M$16*(L380+N380+P380)/(F380+H380+J380+L380+N380+P380),0),0)</f>
        <v>0</v>
      </c>
      <c r="AK380" s="1">
        <f t="shared" si="40"/>
        <v>22.714289200000007</v>
      </c>
      <c r="AL380" s="1">
        <f t="shared" si="41"/>
        <v>71.211792770723207</v>
      </c>
      <c r="AM380" s="1">
        <f t="shared" si="42"/>
        <v>0</v>
      </c>
      <c r="AN380" s="1">
        <f t="shared" si="43"/>
        <v>0</v>
      </c>
      <c r="AO380" s="1">
        <f t="shared" si="44"/>
        <v>0</v>
      </c>
      <c r="AP380" s="1">
        <f t="shared" si="45"/>
        <v>0</v>
      </c>
      <c r="AQ380" s="1">
        <f t="shared" si="46"/>
        <v>0</v>
      </c>
      <c r="AR380" s="1">
        <f t="shared" si="47"/>
        <v>0</v>
      </c>
    </row>
    <row r="381" spans="1:44">
      <c r="A381" s="1">
        <v>380</v>
      </c>
      <c r="B381" s="1" t="s">
        <v>651</v>
      </c>
      <c r="C381" s="1" t="s">
        <v>19</v>
      </c>
      <c r="D381" s="1">
        <v>8.2399851659873704</v>
      </c>
      <c r="E381" s="1" t="s">
        <v>22</v>
      </c>
      <c r="F381" s="1">
        <v>63194562.659999698</v>
      </c>
      <c r="G381" s="1">
        <v>3190</v>
      </c>
      <c r="H381" s="1">
        <v>2387834.34</v>
      </c>
      <c r="I381" s="1">
        <v>36</v>
      </c>
      <c r="J381" s="1">
        <v>0</v>
      </c>
      <c r="K381" s="1">
        <v>0</v>
      </c>
      <c r="L381" s="1">
        <v>7864957.5899999896</v>
      </c>
      <c r="M381" s="1">
        <v>806</v>
      </c>
      <c r="N381" s="1">
        <v>3722746.17</v>
      </c>
      <c r="O381" s="1">
        <v>33</v>
      </c>
      <c r="P381" s="1">
        <v>3532349.02</v>
      </c>
      <c r="Q381" s="1">
        <v>8</v>
      </c>
      <c r="R381" s="1">
        <v>52633.739377999103</v>
      </c>
      <c r="S381" s="1">
        <v>8239985.1659873696</v>
      </c>
      <c r="T381" s="59">
        <f>IF(E381="East", IF(C381="Central",('Connecting shares (%)'!$F$3/100*F381+'Connecting shares (%)'!$G$3/100*H381+'Connecting shares (%)'!$H$3/100*J381)/1000000,0),0)</f>
        <v>0</v>
      </c>
      <c r="U381" s="59">
        <f>IF(E381="East", IF(C381="Central",D381*'Connecting shares (%)'!$M$16*(F381+H381+J381)/(F381+H381+J381+L381+N381+P381),0),0)</f>
        <v>0</v>
      </c>
      <c r="V381" s="59">
        <f>IF(E381="East", IF(C381="Decentral",('Connecting shares (%)'!$F$7/100*F381+'Connecting shares (%)'!$G$7/100*H381+'Connecting shares (%)'!$H$7/100*J381)/1000000,0),0)</f>
        <v>65.582396999999702</v>
      </c>
      <c r="W381" s="61">
        <f>IF(E381="East", IF(C381="Decentral",D381*'Connecting shares (%)'!$M$16*(F381+H381+J381)/(F381+H381+J381+L381+N381+P381),0),0)</f>
        <v>133.92356239570259</v>
      </c>
      <c r="X381" s="59">
        <f>IF(E381="East", IF(C381="Central",('Connecting shares (%)'!$F$5/100*L381+'Connecting shares (%)'!$G$5/100*N381+'Connecting shares (%)'!$H$5/100*P381)/1000000,0),0)</f>
        <v>0</v>
      </c>
      <c r="Y381" s="61">
        <f>IF(E381="East", IF(C381="Central",D381*'Connecting shares (%)'!$M$16*(L381+N381+P381)/(F381+H381+J381+L381+N381+P381),0),0)</f>
        <v>0</v>
      </c>
      <c r="Z381" s="1">
        <f>IF(E381="East", IF(C381="Decentral",('Connecting shares (%)'!$F$9/100*L381+'Connecting shares (%)'!$G$9/100*N381+'Connecting shares (%)'!$H$9/100*P381)/1000000,0),0)</f>
        <v>15.120052779999989</v>
      </c>
      <c r="AA381" s="61">
        <f>IF(E381="East", IF(C381="Decentral",D381*'Connecting shares (%)'!$M$16*(L381+N381+P381)/(F381+H381+J381+L381+N381+P381),0),0)</f>
        <v>30.876140924044822</v>
      </c>
      <c r="AB381" s="59">
        <f>IF(E381="West", IF(C381="Central",('Connecting shares (%)'!$F$11/100*F381+'Connecting shares (%)'!$G$11/100*H381+'Connecting shares (%)'!$H$11/100*J381)/1000000,0),0)</f>
        <v>0</v>
      </c>
      <c r="AC381" s="62">
        <f>IF(E381="west", IF(C381="Central",D381*'Connecting shares (%)'!$M$16*(F381+H381+J381)/(F381+H381+J381+L381+N381+P381),0),0)</f>
        <v>0</v>
      </c>
      <c r="AD381" s="59">
        <f>IF(E381="West", IF(C381="Decentral",('Connecting shares (%)'!$F$15/100*F381+'Connecting shares (%)'!$G$15/100*H381+'Connecting shares (%)'!$H$15/100*J381)/1000000,0),0)</f>
        <v>0</v>
      </c>
      <c r="AE381" s="61">
        <f>IF(E381="west", IF(C381="Decentral",D381*'Connecting shares (%)'!$M$16*(F381+H381+J381)/(F381+H381+J381+L381+N381+P381),0),0)</f>
        <v>0</v>
      </c>
      <c r="AF381" s="59">
        <f>IF(E381="West", IF(C381="Central",('Connecting shares (%)'!$F$13/100*L381+'Connecting shares (%)'!$G$13/100*N381+'Connecting shares (%)'!$H$13/100*P381)/1000000,0),0)</f>
        <v>0</v>
      </c>
      <c r="AG381" s="61">
        <f>IF(E381="west", IF(C381="Central",D381*'Connecting shares (%)'!$M$16*(L381+N381+P381)/(F381+H381+J381+L381+N381+P381),0),0)</f>
        <v>0</v>
      </c>
      <c r="AH381" s="1">
        <f>IF(E381="West", IF(C381="Decentral",('Connecting shares (%)'!$F$17/100*L381+'Connecting shares (%)'!$G$17/100*N381+'Connecting shares (%)'!$H$17/100*P381)/1000000,0),0)</f>
        <v>0</v>
      </c>
      <c r="AI381" s="61">
        <f>IF(E381="west", IF(C381="Decentral",D381*'Connecting shares (%)'!$M$16*(L381+N381+P381)/(F381+H381+J381+L381+N381+P381),0),0)</f>
        <v>0</v>
      </c>
      <c r="AK381" s="1">
        <f t="shared" si="40"/>
        <v>0</v>
      </c>
      <c r="AL381" s="1">
        <f t="shared" si="41"/>
        <v>0</v>
      </c>
      <c r="AM381" s="1">
        <f t="shared" si="42"/>
        <v>80.702449779999696</v>
      </c>
      <c r="AN381" s="1">
        <f t="shared" si="43"/>
        <v>164.79970331974741</v>
      </c>
      <c r="AO381" s="1">
        <f t="shared" si="44"/>
        <v>0</v>
      </c>
      <c r="AP381" s="1">
        <f t="shared" si="45"/>
        <v>0</v>
      </c>
      <c r="AQ381" s="1">
        <f t="shared" si="46"/>
        <v>0</v>
      </c>
      <c r="AR381" s="1">
        <f t="shared" si="47"/>
        <v>0</v>
      </c>
    </row>
    <row r="382" spans="1:44">
      <c r="A382" s="1">
        <v>381</v>
      </c>
      <c r="B382" s="1" t="s">
        <v>591</v>
      </c>
      <c r="C382" s="1" t="s">
        <v>19</v>
      </c>
      <c r="D382" s="1">
        <v>3.0145862513711199</v>
      </c>
      <c r="E382" s="1" t="s">
        <v>22</v>
      </c>
      <c r="F382" s="1">
        <v>9066873.1099999901</v>
      </c>
      <c r="G382" s="1">
        <v>567</v>
      </c>
      <c r="H382" s="1">
        <v>105228.53</v>
      </c>
      <c r="I382" s="1">
        <v>2</v>
      </c>
      <c r="J382" s="1">
        <v>0</v>
      </c>
      <c r="K382" s="1">
        <v>0</v>
      </c>
      <c r="L382" s="1">
        <v>55935.49</v>
      </c>
      <c r="M382" s="1">
        <v>8</v>
      </c>
      <c r="N382" s="1">
        <v>130500.59</v>
      </c>
      <c r="O382" s="1">
        <v>2</v>
      </c>
      <c r="P382" s="1">
        <v>0</v>
      </c>
      <c r="Q382" s="1">
        <v>0</v>
      </c>
      <c r="R382" s="1">
        <v>40059.264898111804</v>
      </c>
      <c r="S382" s="1">
        <v>3014586.2513711201</v>
      </c>
      <c r="T382" s="59">
        <f>IF(E382="East", IF(C382="Central",('Connecting shares (%)'!$F$3/100*F382+'Connecting shares (%)'!$G$3/100*H382+'Connecting shares (%)'!$H$3/100*J382)/1000000,0),0)</f>
        <v>0</v>
      </c>
      <c r="U382" s="59">
        <f>IF(E382="East", IF(C382="Central",D382*'Connecting shares (%)'!$M$16*(F382+H382+J382)/(F382+H382+J382+L382+N382+P382),0),0)</f>
        <v>0</v>
      </c>
      <c r="V382" s="59">
        <f>IF(E382="East", IF(C382="Decentral",('Connecting shares (%)'!$F$7/100*F382+'Connecting shares (%)'!$G$7/100*H382+'Connecting shares (%)'!$H$7/100*J382)/1000000,0),0)</f>
        <v>9.1721016399999886</v>
      </c>
      <c r="W382" s="61">
        <f>IF(E382="East", IF(C382="Decentral",D382*'Connecting shares (%)'!$M$16*(F382+H382+J382)/(F382+H382+J382+L382+N382+P382),0),0)</f>
        <v>59.090623615336568</v>
      </c>
      <c r="X382" s="59">
        <f>IF(E382="East", IF(C382="Central",('Connecting shares (%)'!$F$5/100*L382+'Connecting shares (%)'!$G$5/100*N382+'Connecting shares (%)'!$H$5/100*P382)/1000000,0),0)</f>
        <v>0</v>
      </c>
      <c r="Y382" s="61">
        <f>IF(E382="East", IF(C382="Central",D382*'Connecting shares (%)'!$M$16*(L382+N382+P382)/(F382+H382+J382+L382+N382+P382),0),0)</f>
        <v>0</v>
      </c>
      <c r="Z382" s="1">
        <f>IF(E382="East", IF(C382="Decentral",('Connecting shares (%)'!$F$9/100*L382+'Connecting shares (%)'!$G$9/100*N382+'Connecting shares (%)'!$H$9/100*P382)/1000000,0),0)</f>
        <v>0.18643607999999998</v>
      </c>
      <c r="AA382" s="61">
        <f>IF(E382="East", IF(C382="Decentral",D382*'Connecting shares (%)'!$M$16*(L382+N382+P382)/(F382+H382+J382+L382+N382+P382),0),0)</f>
        <v>1.2011014120858334</v>
      </c>
      <c r="AB382" s="59">
        <f>IF(E382="West", IF(C382="Central",('Connecting shares (%)'!$F$11/100*F382+'Connecting shares (%)'!$G$11/100*H382+'Connecting shares (%)'!$H$11/100*J382)/1000000,0),0)</f>
        <v>0</v>
      </c>
      <c r="AC382" s="62">
        <f>IF(E382="west", IF(C382="Central",D382*'Connecting shares (%)'!$M$16*(F382+H382+J382)/(F382+H382+J382+L382+N382+P382),0),0)</f>
        <v>0</v>
      </c>
      <c r="AD382" s="59">
        <f>IF(E382="West", IF(C382="Decentral",('Connecting shares (%)'!$F$15/100*F382+'Connecting shares (%)'!$G$15/100*H382+'Connecting shares (%)'!$H$15/100*J382)/1000000,0),0)</f>
        <v>0</v>
      </c>
      <c r="AE382" s="61">
        <f>IF(E382="west", IF(C382="Decentral",D382*'Connecting shares (%)'!$M$16*(F382+H382+J382)/(F382+H382+J382+L382+N382+P382),0),0)</f>
        <v>0</v>
      </c>
      <c r="AF382" s="59">
        <f>IF(E382="West", IF(C382="Central",('Connecting shares (%)'!$F$13/100*L382+'Connecting shares (%)'!$G$13/100*N382+'Connecting shares (%)'!$H$13/100*P382)/1000000,0),0)</f>
        <v>0</v>
      </c>
      <c r="AG382" s="61">
        <f>IF(E382="west", IF(C382="Central",D382*'Connecting shares (%)'!$M$16*(L382+N382+P382)/(F382+H382+J382+L382+N382+P382),0),0)</f>
        <v>0</v>
      </c>
      <c r="AH382" s="1">
        <f>IF(E382="West", IF(C382="Decentral",('Connecting shares (%)'!$F$17/100*L382+'Connecting shares (%)'!$G$17/100*N382+'Connecting shares (%)'!$H$17/100*P382)/1000000,0),0)</f>
        <v>0</v>
      </c>
      <c r="AI382" s="61">
        <f>IF(E382="west", IF(C382="Decentral",D382*'Connecting shares (%)'!$M$16*(L382+N382+P382)/(F382+H382+J382+L382+N382+P382),0),0)</f>
        <v>0</v>
      </c>
      <c r="AK382" s="1">
        <f t="shared" si="40"/>
        <v>0</v>
      </c>
      <c r="AL382" s="1">
        <f t="shared" si="41"/>
        <v>0</v>
      </c>
      <c r="AM382" s="1">
        <f t="shared" si="42"/>
        <v>9.3585377199999886</v>
      </c>
      <c r="AN382" s="1">
        <f t="shared" si="43"/>
        <v>60.291725027422402</v>
      </c>
      <c r="AO382" s="1">
        <f t="shared" si="44"/>
        <v>0</v>
      </c>
      <c r="AP382" s="1">
        <f t="shared" si="45"/>
        <v>0</v>
      </c>
      <c r="AQ382" s="1">
        <f t="shared" si="46"/>
        <v>0</v>
      </c>
      <c r="AR382" s="1">
        <f t="shared" si="47"/>
        <v>0</v>
      </c>
    </row>
    <row r="383" spans="1:44">
      <c r="A383" s="1">
        <v>382</v>
      </c>
      <c r="B383" s="1" t="s">
        <v>644</v>
      </c>
      <c r="C383" s="1" t="s">
        <v>19</v>
      </c>
      <c r="D383" s="1">
        <v>3.3377910780008202</v>
      </c>
      <c r="E383" s="1" t="s">
        <v>22</v>
      </c>
      <c r="F383" s="1">
        <v>27987003.449999899</v>
      </c>
      <c r="G383" s="1">
        <v>1362</v>
      </c>
      <c r="H383" s="1">
        <v>1300201.3499999901</v>
      </c>
      <c r="I383" s="1">
        <v>21</v>
      </c>
      <c r="J383" s="1">
        <v>0</v>
      </c>
      <c r="K383" s="1">
        <v>0</v>
      </c>
      <c r="L383" s="1">
        <v>2126807.2200000002</v>
      </c>
      <c r="M383" s="1">
        <v>191</v>
      </c>
      <c r="N383" s="1">
        <v>706288.14</v>
      </c>
      <c r="O383" s="1">
        <v>7</v>
      </c>
      <c r="P383" s="1">
        <v>0</v>
      </c>
      <c r="Q383" s="1">
        <v>0</v>
      </c>
      <c r="R383" s="1">
        <v>29714.831735175401</v>
      </c>
      <c r="S383" s="1">
        <v>3337791.0780008198</v>
      </c>
      <c r="T383" s="59">
        <f>IF(E383="East", IF(C383="Central",('Connecting shares (%)'!$F$3/100*F383+'Connecting shares (%)'!$G$3/100*H383+'Connecting shares (%)'!$H$3/100*J383)/1000000,0),0)</f>
        <v>0</v>
      </c>
      <c r="U383" s="59">
        <f>IF(E383="East", IF(C383="Central",D383*'Connecting shares (%)'!$M$16*(F383+H383+J383)/(F383+H383+J383+L383+N383+P383),0),0)</f>
        <v>0</v>
      </c>
      <c r="V383" s="59">
        <f>IF(E383="East", IF(C383="Decentral",('Connecting shares (%)'!$F$7/100*F383+'Connecting shares (%)'!$G$7/100*H383+'Connecting shares (%)'!$H$7/100*J383)/1000000,0),0)</f>
        <v>29.287204799999888</v>
      </c>
      <c r="W383" s="61">
        <f>IF(E383="East", IF(C383="Decentral",D383*'Connecting shares (%)'!$M$16*(F383+H383+J383)/(F383+H383+J383+L383+N383+P383),0),0)</f>
        <v>60.867781679548763</v>
      </c>
      <c r="X383" s="59">
        <f>IF(E383="East", IF(C383="Central",('Connecting shares (%)'!$F$5/100*L383+'Connecting shares (%)'!$G$5/100*N383+'Connecting shares (%)'!$H$5/100*P383)/1000000,0),0)</f>
        <v>0</v>
      </c>
      <c r="Y383" s="61">
        <f>IF(E383="East", IF(C383="Central",D383*'Connecting shares (%)'!$M$16*(L383+N383+P383)/(F383+H383+J383+L383+N383+P383),0),0)</f>
        <v>0</v>
      </c>
      <c r="Z383" s="1">
        <f>IF(E383="East", IF(C383="Decentral",('Connecting shares (%)'!$F$9/100*L383+'Connecting shares (%)'!$G$9/100*N383+'Connecting shares (%)'!$H$9/100*P383)/1000000,0),0)</f>
        <v>2.8330953600000002</v>
      </c>
      <c r="AA383" s="61">
        <f>IF(E383="East", IF(C383="Decentral",D383*'Connecting shares (%)'!$M$16*(L383+N383+P383)/(F383+H383+J383+L383+N383+P383),0),0)</f>
        <v>5.8880398804676393</v>
      </c>
      <c r="AB383" s="59">
        <f>IF(E383="West", IF(C383="Central",('Connecting shares (%)'!$F$11/100*F383+'Connecting shares (%)'!$G$11/100*H383+'Connecting shares (%)'!$H$11/100*J383)/1000000,0),0)</f>
        <v>0</v>
      </c>
      <c r="AC383" s="62">
        <f>IF(E383="west", IF(C383="Central",D383*'Connecting shares (%)'!$M$16*(F383+H383+J383)/(F383+H383+J383+L383+N383+P383),0),0)</f>
        <v>0</v>
      </c>
      <c r="AD383" s="59">
        <f>IF(E383="West", IF(C383="Decentral",('Connecting shares (%)'!$F$15/100*F383+'Connecting shares (%)'!$G$15/100*H383+'Connecting shares (%)'!$H$15/100*J383)/1000000,0),0)</f>
        <v>0</v>
      </c>
      <c r="AE383" s="61">
        <f>IF(E383="west", IF(C383="Decentral",D383*'Connecting shares (%)'!$M$16*(F383+H383+J383)/(F383+H383+J383+L383+N383+P383),0),0)</f>
        <v>0</v>
      </c>
      <c r="AF383" s="59">
        <f>IF(E383="West", IF(C383="Central",('Connecting shares (%)'!$F$13/100*L383+'Connecting shares (%)'!$G$13/100*N383+'Connecting shares (%)'!$H$13/100*P383)/1000000,0),0)</f>
        <v>0</v>
      </c>
      <c r="AG383" s="61">
        <f>IF(E383="west", IF(C383="Central",D383*'Connecting shares (%)'!$M$16*(L383+N383+P383)/(F383+H383+J383+L383+N383+P383),0),0)</f>
        <v>0</v>
      </c>
      <c r="AH383" s="1">
        <f>IF(E383="West", IF(C383="Decentral",('Connecting shares (%)'!$F$17/100*L383+'Connecting shares (%)'!$G$17/100*N383+'Connecting shares (%)'!$H$17/100*P383)/1000000,0),0)</f>
        <v>0</v>
      </c>
      <c r="AI383" s="61">
        <f>IF(E383="west", IF(C383="Decentral",D383*'Connecting shares (%)'!$M$16*(L383+N383+P383)/(F383+H383+J383+L383+N383+P383),0),0)</f>
        <v>0</v>
      </c>
      <c r="AK383" s="1">
        <f t="shared" si="40"/>
        <v>0</v>
      </c>
      <c r="AL383" s="1">
        <f t="shared" si="41"/>
        <v>0</v>
      </c>
      <c r="AM383" s="1">
        <f t="shared" si="42"/>
        <v>32.120300159999886</v>
      </c>
      <c r="AN383" s="1">
        <f t="shared" si="43"/>
        <v>66.7558215600164</v>
      </c>
      <c r="AO383" s="1">
        <f t="shared" si="44"/>
        <v>0</v>
      </c>
      <c r="AP383" s="1">
        <f t="shared" si="45"/>
        <v>0</v>
      </c>
      <c r="AQ383" s="1">
        <f t="shared" si="46"/>
        <v>0</v>
      </c>
      <c r="AR383" s="1">
        <f t="shared" si="47"/>
        <v>0</v>
      </c>
    </row>
    <row r="384" spans="1:44">
      <c r="A384" s="1">
        <v>383</v>
      </c>
      <c r="B384" s="1" t="s">
        <v>467</v>
      </c>
      <c r="C384" s="1" t="s">
        <v>19</v>
      </c>
      <c r="D384" s="1">
        <v>0.611909843937957</v>
      </c>
      <c r="E384" s="1" t="s">
        <v>21</v>
      </c>
      <c r="F384" s="1">
        <v>30809.38</v>
      </c>
      <c r="G384" s="1">
        <v>2</v>
      </c>
      <c r="H384" s="1">
        <v>0</v>
      </c>
      <c r="I384" s="1">
        <v>0</v>
      </c>
      <c r="J384" s="1">
        <v>0</v>
      </c>
      <c r="K384" s="1">
        <v>0</v>
      </c>
      <c r="L384" s="1">
        <v>0</v>
      </c>
      <c r="M384" s="1">
        <v>0</v>
      </c>
      <c r="N384" s="1">
        <v>0</v>
      </c>
      <c r="O384" s="1">
        <v>0</v>
      </c>
      <c r="P384" s="1">
        <v>0</v>
      </c>
      <c r="Q384" s="1">
        <v>0</v>
      </c>
      <c r="R384" s="1">
        <v>20296.2099475014</v>
      </c>
      <c r="S384" s="1">
        <v>611909.84393795696</v>
      </c>
      <c r="T384" s="59">
        <f>IF(E384="East", IF(C384="Central",('Connecting shares (%)'!$F$3/100*F384+'Connecting shares (%)'!$G$3/100*H384+'Connecting shares (%)'!$H$3/100*J384)/1000000,0),0)</f>
        <v>0</v>
      </c>
      <c r="U384" s="59">
        <f>IF(E384="East", IF(C384="Central",D384*'Connecting shares (%)'!$M$16*(F384+H384+J384)/(F384+H384+J384+L384+N384+P384),0),0)</f>
        <v>0</v>
      </c>
      <c r="V384" s="59">
        <f>IF(E384="East", IF(C384="Decentral",('Connecting shares (%)'!$F$7/100*F384+'Connecting shares (%)'!$G$7/100*H384+'Connecting shares (%)'!$H$7/100*J384)/1000000,0),0)</f>
        <v>0</v>
      </c>
      <c r="W384" s="61">
        <f>IF(E384="East", IF(C384="Decentral",D384*'Connecting shares (%)'!$M$16*(F384+H384+J384)/(F384+H384+J384+L384+N384+P384),0),0)</f>
        <v>0</v>
      </c>
      <c r="X384" s="59">
        <f>IF(E384="East", IF(C384="Central",('Connecting shares (%)'!$F$5/100*L384+'Connecting shares (%)'!$G$5/100*N384+'Connecting shares (%)'!$H$5/100*P384)/1000000,0),0)</f>
        <v>0</v>
      </c>
      <c r="Y384" s="61">
        <f>IF(E384="East", IF(C384="Central",D384*'Connecting shares (%)'!$M$16*(L384+N384+P384)/(F384+H384+J384+L384+N384+P384),0),0)</f>
        <v>0</v>
      </c>
      <c r="Z384" s="1">
        <f>IF(E384="East", IF(C384="Decentral",('Connecting shares (%)'!$F$9/100*L384+'Connecting shares (%)'!$G$9/100*N384+'Connecting shares (%)'!$H$9/100*P384)/1000000,0),0)</f>
        <v>0</v>
      </c>
      <c r="AA384" s="61">
        <f>IF(E384="East", IF(C384="Decentral",D384*'Connecting shares (%)'!$M$16*(L384+N384+P384)/(F384+H384+J384+L384+N384+P384),0),0)</f>
        <v>0</v>
      </c>
      <c r="AB384" s="59">
        <f>IF(E384="West", IF(C384="Central",('Connecting shares (%)'!$F$11/100*F384+'Connecting shares (%)'!$G$11/100*H384+'Connecting shares (%)'!$H$11/100*J384)/1000000,0),0)</f>
        <v>0</v>
      </c>
      <c r="AC384" s="62">
        <f>IF(E384="west", IF(C384="Central",D384*'Connecting shares (%)'!$M$16*(F384+H384+J384)/(F384+H384+J384+L384+N384+P384),0),0)</f>
        <v>0</v>
      </c>
      <c r="AD384" s="59">
        <f>IF(E384="West", IF(C384="Decentral",('Connecting shares (%)'!$F$15/100*F384+'Connecting shares (%)'!$G$15/100*H384+'Connecting shares (%)'!$H$15/100*J384)/1000000,0),0)</f>
        <v>3.0809380000000001E-2</v>
      </c>
      <c r="AE384" s="61">
        <f>IF(E384="west", IF(C384="Decentral",D384*'Connecting shares (%)'!$M$16*(F384+H384+J384)/(F384+H384+J384+L384+N384+P384),0),0)</f>
        <v>12.23819687875914</v>
      </c>
      <c r="AF384" s="59">
        <f>IF(E384="West", IF(C384="Central",('Connecting shares (%)'!$F$13/100*L384+'Connecting shares (%)'!$G$13/100*N384+'Connecting shares (%)'!$H$13/100*P384)/1000000,0),0)</f>
        <v>0</v>
      </c>
      <c r="AG384" s="61">
        <f>IF(E384="west", IF(C384="Central",D384*'Connecting shares (%)'!$M$16*(L384+N384+P384)/(F384+H384+J384+L384+N384+P384),0),0)</f>
        <v>0</v>
      </c>
      <c r="AH384" s="1">
        <f>IF(E384="West", IF(C384="Decentral",('Connecting shares (%)'!$F$17/100*L384+'Connecting shares (%)'!$G$17/100*N384+'Connecting shares (%)'!$H$17/100*P384)/1000000,0),0)</f>
        <v>0</v>
      </c>
      <c r="AI384" s="61">
        <f>IF(E384="west", IF(C384="Decentral",D384*'Connecting shares (%)'!$M$16*(L384+N384+P384)/(F384+H384+J384+L384+N384+P384),0),0)</f>
        <v>0</v>
      </c>
      <c r="AK384" s="1">
        <f t="shared" si="40"/>
        <v>0</v>
      </c>
      <c r="AL384" s="1">
        <f t="shared" si="41"/>
        <v>0</v>
      </c>
      <c r="AM384" s="1">
        <f t="shared" si="42"/>
        <v>0</v>
      </c>
      <c r="AN384" s="1">
        <f t="shared" si="43"/>
        <v>0</v>
      </c>
      <c r="AO384" s="1">
        <f t="shared" si="44"/>
        <v>0</v>
      </c>
      <c r="AP384" s="1">
        <f t="shared" si="45"/>
        <v>0</v>
      </c>
      <c r="AQ384" s="1">
        <f t="shared" si="46"/>
        <v>3.0809380000000001E-2</v>
      </c>
      <c r="AR384" s="1">
        <f t="shared" si="47"/>
        <v>12.23819687875914</v>
      </c>
    </row>
    <row r="385" spans="1:44">
      <c r="A385" s="1">
        <v>384</v>
      </c>
      <c r="B385" s="1" t="s">
        <v>670</v>
      </c>
      <c r="C385" s="1" t="s">
        <v>20</v>
      </c>
      <c r="D385" s="1">
        <v>16.5136346323707</v>
      </c>
      <c r="E385" s="1" t="s">
        <v>22</v>
      </c>
      <c r="F385" s="1">
        <v>89517166.040000007</v>
      </c>
      <c r="G385" s="1">
        <v>5709</v>
      </c>
      <c r="H385" s="1">
        <v>128527.78</v>
      </c>
      <c r="I385" s="1">
        <v>2</v>
      </c>
      <c r="J385" s="1">
        <v>0</v>
      </c>
      <c r="K385" s="1">
        <v>0</v>
      </c>
      <c r="L385" s="1">
        <v>30080562.750000101</v>
      </c>
      <c r="M385" s="1">
        <v>3530</v>
      </c>
      <c r="N385" s="1">
        <v>28407309.439999901</v>
      </c>
      <c r="O385" s="1">
        <v>251</v>
      </c>
      <c r="P385" s="1">
        <v>25403987.6599999</v>
      </c>
      <c r="Q385" s="1">
        <v>42</v>
      </c>
      <c r="R385" s="1">
        <v>62408.207423186403</v>
      </c>
      <c r="S385" s="1">
        <v>16513634.632370699</v>
      </c>
      <c r="T385" s="59">
        <f>IF(E385="East", IF(C385="Central",('Connecting shares (%)'!$F$3/100*F385+'Connecting shares (%)'!$G$3/100*H385+'Connecting shares (%)'!$H$3/100*J385)/1000000,0),0)</f>
        <v>89.645693820000005</v>
      </c>
      <c r="U385" s="59">
        <f>IF(E385="East", IF(C385="Central",D385*'Connecting shares (%)'!$M$16*(F385+H385+J385)/(F385+H385+J385+L385+N385+P385),0),0)</f>
        <v>170.61162875719046</v>
      </c>
      <c r="V385" s="59">
        <f>IF(E385="East", IF(C385="Decentral",('Connecting shares (%)'!$F$7/100*F385+'Connecting shares (%)'!$G$7/100*H385+'Connecting shares (%)'!$H$7/100*J385)/1000000,0),0)</f>
        <v>0</v>
      </c>
      <c r="W385" s="61">
        <f>IF(E385="East", IF(C385="Decentral",D385*'Connecting shares (%)'!$M$16*(F385+H385+J385)/(F385+H385+J385+L385+N385+P385),0),0)</f>
        <v>0</v>
      </c>
      <c r="X385" s="59">
        <f>IF(E385="East", IF(C385="Central",('Connecting shares (%)'!$F$5/100*L385+'Connecting shares (%)'!$G$5/100*N385+'Connecting shares (%)'!$H$5/100*P385)/1000000,0),0)</f>
        <v>83.891859849999904</v>
      </c>
      <c r="Y385" s="61">
        <f>IF(E385="East", IF(C385="Central",D385*'Connecting shares (%)'!$M$16*(L385+N385+P385)/(F385+H385+J385+L385+N385+P385),0),0)</f>
        <v>159.66106389022349</v>
      </c>
      <c r="Z385" s="1">
        <f>IF(E385="East", IF(C385="Decentral",('Connecting shares (%)'!$F$9/100*L385+'Connecting shares (%)'!$G$9/100*N385+'Connecting shares (%)'!$H$9/100*P385)/1000000,0),0)</f>
        <v>0</v>
      </c>
      <c r="AA385" s="61">
        <f>IF(E385="East", IF(C385="Decentral",D385*'Connecting shares (%)'!$M$16*(L385+N385+P385)/(F385+H385+J385+L385+N385+P385),0),0)</f>
        <v>0</v>
      </c>
      <c r="AB385" s="59">
        <f>IF(E385="West", IF(C385="Central",('Connecting shares (%)'!$F$11/100*F385+'Connecting shares (%)'!$G$11/100*H385+'Connecting shares (%)'!$H$11/100*J385)/1000000,0),0)</f>
        <v>0</v>
      </c>
      <c r="AC385" s="62">
        <f>IF(E385="west", IF(C385="Central",D385*'Connecting shares (%)'!$M$16*(F385+H385+J385)/(F385+H385+J385+L385+N385+P385),0),0)</f>
        <v>0</v>
      </c>
      <c r="AD385" s="59">
        <f>IF(E385="West", IF(C385="Decentral",('Connecting shares (%)'!$F$15/100*F385+'Connecting shares (%)'!$G$15/100*H385+'Connecting shares (%)'!$H$15/100*J385)/1000000,0),0)</f>
        <v>0</v>
      </c>
      <c r="AE385" s="61">
        <f>IF(E385="west", IF(C385="Decentral",D385*'Connecting shares (%)'!$M$16*(F385+H385+J385)/(F385+H385+J385+L385+N385+P385),0),0)</f>
        <v>0</v>
      </c>
      <c r="AF385" s="59">
        <f>IF(E385="West", IF(C385="Central",('Connecting shares (%)'!$F$13/100*L385+'Connecting shares (%)'!$G$13/100*N385+'Connecting shares (%)'!$H$13/100*P385)/1000000,0),0)</f>
        <v>0</v>
      </c>
      <c r="AG385" s="61">
        <f>IF(E385="west", IF(C385="Central",D385*'Connecting shares (%)'!$M$16*(L385+N385+P385)/(F385+H385+J385+L385+N385+P385),0),0)</f>
        <v>0</v>
      </c>
      <c r="AH385" s="1">
        <f>IF(E385="West", IF(C385="Decentral",('Connecting shares (%)'!$F$17/100*L385+'Connecting shares (%)'!$G$17/100*N385+'Connecting shares (%)'!$H$17/100*P385)/1000000,0),0)</f>
        <v>0</v>
      </c>
      <c r="AI385" s="61">
        <f>IF(E385="west", IF(C385="Decentral",D385*'Connecting shares (%)'!$M$16*(L385+N385+P385)/(F385+H385+J385+L385+N385+P385),0),0)</f>
        <v>0</v>
      </c>
      <c r="AK385" s="1">
        <f t="shared" si="40"/>
        <v>173.53755366999991</v>
      </c>
      <c r="AL385" s="1">
        <f t="shared" si="41"/>
        <v>330.27269264741392</v>
      </c>
      <c r="AM385" s="1">
        <f t="shared" si="42"/>
        <v>0</v>
      </c>
      <c r="AN385" s="1">
        <f t="shared" si="43"/>
        <v>0</v>
      </c>
      <c r="AO385" s="1">
        <f t="shared" si="44"/>
        <v>0</v>
      </c>
      <c r="AP385" s="1">
        <f t="shared" si="45"/>
        <v>0</v>
      </c>
      <c r="AQ385" s="1">
        <f t="shared" si="46"/>
        <v>0</v>
      </c>
      <c r="AR385" s="1">
        <f t="shared" si="47"/>
        <v>0</v>
      </c>
    </row>
    <row r="386" spans="1:44">
      <c r="A386" s="1">
        <v>385</v>
      </c>
      <c r="B386" s="1" t="s">
        <v>568</v>
      </c>
      <c r="C386" s="1" t="s">
        <v>19</v>
      </c>
      <c r="D386" s="1">
        <v>1.7252042021626901</v>
      </c>
      <c r="E386" s="1" t="s">
        <v>21</v>
      </c>
      <c r="F386" s="1">
        <v>1971623.47999999</v>
      </c>
      <c r="G386" s="1">
        <v>129</v>
      </c>
      <c r="H386" s="1">
        <v>0</v>
      </c>
      <c r="I386" s="1">
        <v>0</v>
      </c>
      <c r="J386" s="1">
        <v>0</v>
      </c>
      <c r="K386" s="1">
        <v>0</v>
      </c>
      <c r="L386" s="1">
        <v>161410.45000000001</v>
      </c>
      <c r="M386" s="1">
        <v>7</v>
      </c>
      <c r="N386" s="1">
        <v>0</v>
      </c>
      <c r="O386" s="1">
        <v>0</v>
      </c>
      <c r="P386" s="1">
        <v>0</v>
      </c>
      <c r="Q386" s="1">
        <v>0</v>
      </c>
      <c r="R386" s="1">
        <v>27865.359794288699</v>
      </c>
      <c r="S386" s="1">
        <v>1725204.20216269</v>
      </c>
      <c r="T386" s="59">
        <f>IF(E386="East", IF(C386="Central",('Connecting shares (%)'!$F$3/100*F386+'Connecting shares (%)'!$G$3/100*H386+'Connecting shares (%)'!$H$3/100*J386)/1000000,0),0)</f>
        <v>0</v>
      </c>
      <c r="U386" s="59">
        <f>IF(E386="East", IF(C386="Central",D386*'Connecting shares (%)'!$M$16*(F386+H386+J386)/(F386+H386+J386+L386+N386+P386),0),0)</f>
        <v>0</v>
      </c>
      <c r="V386" s="59">
        <f>IF(E386="East", IF(C386="Decentral",('Connecting shares (%)'!$F$7/100*F386+'Connecting shares (%)'!$G$7/100*H386+'Connecting shares (%)'!$H$7/100*J386)/1000000,0),0)</f>
        <v>0</v>
      </c>
      <c r="W386" s="61">
        <f>IF(E386="East", IF(C386="Decentral",D386*'Connecting shares (%)'!$M$16*(F386+H386+J386)/(F386+H386+J386+L386+N386+P386),0),0)</f>
        <v>0</v>
      </c>
      <c r="X386" s="59">
        <f>IF(E386="East", IF(C386="Central",('Connecting shares (%)'!$F$5/100*L386+'Connecting shares (%)'!$G$5/100*N386+'Connecting shares (%)'!$H$5/100*P386)/1000000,0),0)</f>
        <v>0</v>
      </c>
      <c r="Y386" s="61">
        <f>IF(E386="East", IF(C386="Central",D386*'Connecting shares (%)'!$M$16*(L386+N386+P386)/(F386+H386+J386+L386+N386+P386),0),0)</f>
        <v>0</v>
      </c>
      <c r="Z386" s="1">
        <f>IF(E386="East", IF(C386="Decentral",('Connecting shares (%)'!$F$9/100*L386+'Connecting shares (%)'!$G$9/100*N386+'Connecting shares (%)'!$H$9/100*P386)/1000000,0),0)</f>
        <v>0</v>
      </c>
      <c r="AA386" s="61">
        <f>IF(E386="East", IF(C386="Decentral",D386*'Connecting shares (%)'!$M$16*(L386+N386+P386)/(F386+H386+J386+L386+N386+P386),0),0)</f>
        <v>0</v>
      </c>
      <c r="AB386" s="59">
        <f>IF(E386="West", IF(C386="Central",('Connecting shares (%)'!$F$11/100*F386+'Connecting shares (%)'!$G$11/100*H386+'Connecting shares (%)'!$H$11/100*J386)/1000000,0),0)</f>
        <v>0</v>
      </c>
      <c r="AC386" s="62">
        <f>IF(E386="west", IF(C386="Central",D386*'Connecting shares (%)'!$M$16*(F386+H386+J386)/(F386+H386+J386+L386+N386+P386),0),0)</f>
        <v>0</v>
      </c>
      <c r="AD386" s="59">
        <f>IF(E386="West", IF(C386="Decentral",('Connecting shares (%)'!$F$15/100*F386+'Connecting shares (%)'!$G$15/100*H386+'Connecting shares (%)'!$H$15/100*J386)/1000000,0),0)</f>
        <v>1.9716234799999899</v>
      </c>
      <c r="AE386" s="61">
        <f>IF(E386="west", IF(C386="Decentral",D386*'Connecting shares (%)'!$M$16*(F386+H386+J386)/(F386+H386+J386+L386+N386+P386),0),0)</f>
        <v>31.893098979242449</v>
      </c>
      <c r="AF386" s="59">
        <f>IF(E386="West", IF(C386="Central",('Connecting shares (%)'!$F$13/100*L386+'Connecting shares (%)'!$G$13/100*N386+'Connecting shares (%)'!$H$13/100*P386)/1000000,0),0)</f>
        <v>0</v>
      </c>
      <c r="AG386" s="61">
        <f>IF(E386="west", IF(C386="Central",D386*'Connecting shares (%)'!$M$16*(L386+N386+P386)/(F386+H386+J386+L386+N386+P386),0),0)</f>
        <v>0</v>
      </c>
      <c r="AH386" s="1">
        <f>IF(E386="West", IF(C386="Decentral",('Connecting shares (%)'!$F$17/100*L386+'Connecting shares (%)'!$G$17/100*N386+'Connecting shares (%)'!$H$17/100*P386)/1000000,0),0)</f>
        <v>0.16141045000000001</v>
      </c>
      <c r="AI386" s="61">
        <f>IF(E386="west", IF(C386="Decentral",D386*'Connecting shares (%)'!$M$16*(L386+N386+P386)/(F386+H386+J386+L386+N386+P386),0),0)</f>
        <v>2.6109850640113557</v>
      </c>
      <c r="AK386" s="1">
        <f t="shared" ref="AK386:AK449" si="48">T386+X386</f>
        <v>0</v>
      </c>
      <c r="AL386" s="1">
        <f t="shared" ref="AL386:AL449" si="49">U386+Y386</f>
        <v>0</v>
      </c>
      <c r="AM386" s="1">
        <f t="shared" ref="AM386:AM449" si="50">V386+Z386</f>
        <v>0</v>
      </c>
      <c r="AN386" s="1">
        <f t="shared" ref="AN386:AN449" si="51">W386+AA386</f>
        <v>0</v>
      </c>
      <c r="AO386" s="1">
        <f t="shared" ref="AO386:AO449" si="52">AF386+AB386</f>
        <v>0</v>
      </c>
      <c r="AP386" s="1">
        <f t="shared" ref="AP386:AP449" si="53">AG386+AC386</f>
        <v>0</v>
      </c>
      <c r="AQ386" s="1">
        <f t="shared" ref="AQ386:AQ449" si="54">AH386+AD386</f>
        <v>2.1330339299999901</v>
      </c>
      <c r="AR386" s="1">
        <f t="shared" ref="AR386:AR449" si="55">AI386+AE386</f>
        <v>34.504084043253805</v>
      </c>
    </row>
    <row r="387" spans="1:44">
      <c r="A387" s="1">
        <v>386</v>
      </c>
      <c r="B387" s="1" t="s">
        <v>775</v>
      </c>
      <c r="C387" s="1" t="s">
        <v>20</v>
      </c>
      <c r="D387" s="1">
        <v>2.9573229669390799</v>
      </c>
      <c r="E387" s="1" t="s">
        <v>21</v>
      </c>
      <c r="F387" s="1">
        <v>15493229.089999801</v>
      </c>
      <c r="G387" s="1">
        <v>1112</v>
      </c>
      <c r="H387" s="1">
        <v>0</v>
      </c>
      <c r="I387" s="1">
        <v>0</v>
      </c>
      <c r="J387" s="1">
        <v>0</v>
      </c>
      <c r="K387" s="1">
        <v>0</v>
      </c>
      <c r="L387" s="1">
        <v>1478502.85</v>
      </c>
      <c r="M387" s="1">
        <v>324</v>
      </c>
      <c r="N387" s="1">
        <v>53109.33</v>
      </c>
      <c r="O387" s="1">
        <v>1</v>
      </c>
      <c r="P387" s="1">
        <v>0</v>
      </c>
      <c r="Q387" s="1">
        <v>0</v>
      </c>
      <c r="R387" s="1">
        <v>27431.975973556</v>
      </c>
      <c r="S387" s="1">
        <v>2957322.96693908</v>
      </c>
      <c r="T387" s="59">
        <f>IF(E387="East", IF(C387="Central",('Connecting shares (%)'!$F$3/100*F387+'Connecting shares (%)'!$G$3/100*H387+'Connecting shares (%)'!$H$3/100*J387)/1000000,0),0)</f>
        <v>0</v>
      </c>
      <c r="U387" s="59">
        <f>IF(E387="East", IF(C387="Central",D387*'Connecting shares (%)'!$M$16*(F387+H387+J387)/(F387+H387+J387+L387+N387+P387),0),0)</f>
        <v>0</v>
      </c>
      <c r="V387" s="59">
        <f>IF(E387="East", IF(C387="Decentral",('Connecting shares (%)'!$F$7/100*F387+'Connecting shares (%)'!$G$7/100*H387+'Connecting shares (%)'!$H$7/100*J387)/1000000,0),0)</f>
        <v>0</v>
      </c>
      <c r="W387" s="61">
        <f>IF(E387="East", IF(C387="Decentral",D387*'Connecting shares (%)'!$M$16*(F387+H387+J387)/(F387+H387+J387+L387+N387+P387),0),0)</f>
        <v>0</v>
      </c>
      <c r="X387" s="59">
        <f>IF(E387="East", IF(C387="Central",('Connecting shares (%)'!$F$5/100*L387+'Connecting shares (%)'!$G$5/100*N387+'Connecting shares (%)'!$H$5/100*P387)/1000000,0),0)</f>
        <v>0</v>
      </c>
      <c r="Y387" s="61">
        <f>IF(E387="East", IF(C387="Central",D387*'Connecting shares (%)'!$M$16*(L387+N387+P387)/(F387+H387+J387+L387+N387+P387),0),0)</f>
        <v>0</v>
      </c>
      <c r="Z387" s="1">
        <f>IF(E387="East", IF(C387="Decentral",('Connecting shares (%)'!$F$9/100*L387+'Connecting shares (%)'!$G$9/100*N387+'Connecting shares (%)'!$H$9/100*P387)/1000000,0),0)</f>
        <v>0</v>
      </c>
      <c r="AA387" s="61">
        <f>IF(E387="East", IF(C387="Decentral",D387*'Connecting shares (%)'!$M$16*(L387+N387+P387)/(F387+H387+J387+L387+N387+P387),0),0)</f>
        <v>0</v>
      </c>
      <c r="AB387" s="59">
        <f>IF(E387="West", IF(C387="Central",('Connecting shares (%)'!$F$11/100*F387+'Connecting shares (%)'!$G$11/100*H387+'Connecting shares (%)'!$H$11/100*J387)/1000000,0),0)</f>
        <v>15.493229089999801</v>
      </c>
      <c r="AC387" s="62">
        <f>IF(E387="west", IF(C387="Central",D387*'Connecting shares (%)'!$M$16*(F387+H387+J387)/(F387+H387+J387+L387+N387+P387),0),0)</f>
        <v>53.825444235587419</v>
      </c>
      <c r="AD387" s="59">
        <f>IF(E387="West", IF(C387="Decentral",('Connecting shares (%)'!$F$15/100*F387+'Connecting shares (%)'!$G$15/100*H387+'Connecting shares (%)'!$H$15/100*J387)/1000000,0),0)</f>
        <v>0</v>
      </c>
      <c r="AE387" s="61">
        <f>IF(E387="west", IF(C387="Decentral",D387*'Connecting shares (%)'!$M$16*(F387+H387+J387)/(F387+H387+J387+L387+N387+P387),0),0)</f>
        <v>0</v>
      </c>
      <c r="AF387" s="59">
        <f>IF(E387="West", IF(C387="Central",('Connecting shares (%)'!$F$13/100*L387+'Connecting shares (%)'!$G$13/100*N387+'Connecting shares (%)'!$H$13/100*P387)/1000000,0),0)</f>
        <v>1.5316121800000002</v>
      </c>
      <c r="AG387" s="61">
        <f>IF(E387="west", IF(C387="Central",D387*'Connecting shares (%)'!$M$16*(L387+N387+P387)/(F387+H387+J387+L387+N387+P387),0),0)</f>
        <v>5.3210151031941875</v>
      </c>
      <c r="AH387" s="1">
        <f>IF(E387="West", IF(C387="Decentral",('Connecting shares (%)'!$F$17/100*L387+'Connecting shares (%)'!$G$17/100*N387+'Connecting shares (%)'!$H$17/100*P387)/1000000,0),0)</f>
        <v>0</v>
      </c>
      <c r="AI387" s="61">
        <f>IF(E387="west", IF(C387="Decentral",D387*'Connecting shares (%)'!$M$16*(L387+N387+P387)/(F387+H387+J387+L387+N387+P387),0),0)</f>
        <v>0</v>
      </c>
      <c r="AK387" s="1">
        <f t="shared" si="48"/>
        <v>0</v>
      </c>
      <c r="AL387" s="1">
        <f t="shared" si="49"/>
        <v>0</v>
      </c>
      <c r="AM387" s="1">
        <f t="shared" si="50"/>
        <v>0</v>
      </c>
      <c r="AN387" s="1">
        <f t="shared" si="51"/>
        <v>0</v>
      </c>
      <c r="AO387" s="1">
        <f t="shared" si="52"/>
        <v>17.024841269999801</v>
      </c>
      <c r="AP387" s="1">
        <f t="shared" si="53"/>
        <v>59.146459338781604</v>
      </c>
      <c r="AQ387" s="1">
        <f t="shared" si="54"/>
        <v>0</v>
      </c>
      <c r="AR387" s="1">
        <f t="shared" si="55"/>
        <v>0</v>
      </c>
    </row>
    <row r="388" spans="1:44">
      <c r="A388" s="1">
        <v>387</v>
      </c>
      <c r="B388" s="1" t="s">
        <v>646</v>
      </c>
      <c r="C388" s="1" t="s">
        <v>19</v>
      </c>
      <c r="D388" s="1">
        <v>2.2378445465441699</v>
      </c>
      <c r="E388" s="1" t="s">
        <v>22</v>
      </c>
      <c r="F388" s="1">
        <v>16019674.609999901</v>
      </c>
      <c r="G388" s="1">
        <v>1075</v>
      </c>
      <c r="H388" s="1">
        <v>100043.75</v>
      </c>
      <c r="I388" s="1">
        <v>2</v>
      </c>
      <c r="J388" s="1">
        <v>0</v>
      </c>
      <c r="K388" s="1">
        <v>0</v>
      </c>
      <c r="L388" s="1">
        <v>3673805.65</v>
      </c>
      <c r="M388" s="1">
        <v>380</v>
      </c>
      <c r="N388" s="1">
        <v>1353645.0699999901</v>
      </c>
      <c r="O388" s="1">
        <v>10</v>
      </c>
      <c r="P388" s="1">
        <v>739673.69999999902</v>
      </c>
      <c r="Q388" s="1">
        <v>1</v>
      </c>
      <c r="R388" s="1">
        <v>22537.998859505798</v>
      </c>
      <c r="S388" s="1">
        <v>2237844.54654417</v>
      </c>
      <c r="T388" s="59">
        <f>IF(E388="East", IF(C388="Central",('Connecting shares (%)'!$F$3/100*F388+'Connecting shares (%)'!$G$3/100*H388+'Connecting shares (%)'!$H$3/100*J388)/1000000,0),0)</f>
        <v>0</v>
      </c>
      <c r="U388" s="59">
        <f>IF(E388="East", IF(C388="Central",D388*'Connecting shares (%)'!$M$16*(F388+H388+J388)/(F388+H388+J388+L388+N388+P388),0),0)</f>
        <v>0</v>
      </c>
      <c r="V388" s="59">
        <f>IF(E388="East", IF(C388="Decentral",('Connecting shares (%)'!$F$7/100*F388+'Connecting shares (%)'!$G$7/100*H388+'Connecting shares (%)'!$H$7/100*J388)/1000000,0),0)</f>
        <v>16.119718359999901</v>
      </c>
      <c r="W388" s="61">
        <f>IF(E388="East", IF(C388="Decentral",D388*'Connecting shares (%)'!$M$16*(F388+H388+J388)/(F388+H388+J388+L388+N388+P388),0),0)</f>
        <v>32.963570110456921</v>
      </c>
      <c r="X388" s="59">
        <f>IF(E388="East", IF(C388="Central",('Connecting shares (%)'!$F$5/100*L388+'Connecting shares (%)'!$G$5/100*N388+'Connecting shares (%)'!$H$5/100*P388)/1000000,0),0)</f>
        <v>0</v>
      </c>
      <c r="Y388" s="61">
        <f>IF(E388="East", IF(C388="Central",D388*'Connecting shares (%)'!$M$16*(L388+N388+P388)/(F388+H388+J388+L388+N388+P388),0),0)</f>
        <v>0</v>
      </c>
      <c r="Z388" s="1">
        <f>IF(E388="East", IF(C388="Decentral",('Connecting shares (%)'!$F$9/100*L388+'Connecting shares (%)'!$G$9/100*N388+'Connecting shares (%)'!$H$9/100*P388)/1000000,0),0)</f>
        <v>5.7671244199999885</v>
      </c>
      <c r="AA388" s="61">
        <f>IF(E388="East", IF(C388="Decentral",D388*'Connecting shares (%)'!$M$16*(L388+N388+P388)/(F388+H388+J388+L388+N388+P388),0),0)</f>
        <v>11.793320820426482</v>
      </c>
      <c r="AB388" s="59">
        <f>IF(E388="West", IF(C388="Central",('Connecting shares (%)'!$F$11/100*F388+'Connecting shares (%)'!$G$11/100*H388+'Connecting shares (%)'!$H$11/100*J388)/1000000,0),0)</f>
        <v>0</v>
      </c>
      <c r="AC388" s="62">
        <f>IF(E388="west", IF(C388="Central",D388*'Connecting shares (%)'!$M$16*(F388+H388+J388)/(F388+H388+J388+L388+N388+P388),0),0)</f>
        <v>0</v>
      </c>
      <c r="AD388" s="59">
        <f>IF(E388="West", IF(C388="Decentral",('Connecting shares (%)'!$F$15/100*F388+'Connecting shares (%)'!$G$15/100*H388+'Connecting shares (%)'!$H$15/100*J388)/1000000,0),0)</f>
        <v>0</v>
      </c>
      <c r="AE388" s="61">
        <f>IF(E388="west", IF(C388="Decentral",D388*'Connecting shares (%)'!$M$16*(F388+H388+J388)/(F388+H388+J388+L388+N388+P388),0),0)</f>
        <v>0</v>
      </c>
      <c r="AF388" s="59">
        <f>IF(E388="West", IF(C388="Central",('Connecting shares (%)'!$F$13/100*L388+'Connecting shares (%)'!$G$13/100*N388+'Connecting shares (%)'!$H$13/100*P388)/1000000,0),0)</f>
        <v>0</v>
      </c>
      <c r="AG388" s="61">
        <f>IF(E388="west", IF(C388="Central",D388*'Connecting shares (%)'!$M$16*(L388+N388+P388)/(F388+H388+J388+L388+N388+P388),0),0)</f>
        <v>0</v>
      </c>
      <c r="AH388" s="1">
        <f>IF(E388="West", IF(C388="Decentral",('Connecting shares (%)'!$F$17/100*L388+'Connecting shares (%)'!$G$17/100*N388+'Connecting shares (%)'!$H$17/100*P388)/1000000,0),0)</f>
        <v>0</v>
      </c>
      <c r="AI388" s="61">
        <f>IF(E388="west", IF(C388="Decentral",D388*'Connecting shares (%)'!$M$16*(L388+N388+P388)/(F388+H388+J388+L388+N388+P388),0),0)</f>
        <v>0</v>
      </c>
      <c r="AK388" s="1">
        <f t="shared" si="48"/>
        <v>0</v>
      </c>
      <c r="AL388" s="1">
        <f t="shared" si="49"/>
        <v>0</v>
      </c>
      <c r="AM388" s="1">
        <f t="shared" si="50"/>
        <v>21.886842779999888</v>
      </c>
      <c r="AN388" s="1">
        <f t="shared" si="51"/>
        <v>44.756890930883401</v>
      </c>
      <c r="AO388" s="1">
        <f t="shared" si="52"/>
        <v>0</v>
      </c>
      <c r="AP388" s="1">
        <f t="shared" si="53"/>
        <v>0</v>
      </c>
      <c r="AQ388" s="1">
        <f t="shared" si="54"/>
        <v>0</v>
      </c>
      <c r="AR388" s="1">
        <f t="shared" si="55"/>
        <v>0</v>
      </c>
    </row>
    <row r="389" spans="1:44">
      <c r="A389" s="1">
        <v>388</v>
      </c>
      <c r="B389" s="1" t="s">
        <v>45</v>
      </c>
      <c r="C389" s="1" t="s">
        <v>19</v>
      </c>
      <c r="D389" s="1">
        <v>9.9591310906505406</v>
      </c>
      <c r="E389" s="1" t="s">
        <v>22</v>
      </c>
      <c r="F389" s="1">
        <v>71108045.750000298</v>
      </c>
      <c r="G389" s="1">
        <v>4786</v>
      </c>
      <c r="H389" s="1">
        <v>0</v>
      </c>
      <c r="I389" s="1">
        <v>0</v>
      </c>
      <c r="J389" s="1">
        <v>0</v>
      </c>
      <c r="K389" s="1">
        <v>0</v>
      </c>
      <c r="L389" s="1">
        <v>15153042.15</v>
      </c>
      <c r="M389" s="1">
        <v>1916</v>
      </c>
      <c r="N389" s="1">
        <v>753334.07</v>
      </c>
      <c r="O389" s="1">
        <v>12</v>
      </c>
      <c r="P389" s="1">
        <v>828934.16</v>
      </c>
      <c r="Q389" s="1">
        <v>2</v>
      </c>
      <c r="R389" s="1">
        <v>45361.547306719098</v>
      </c>
      <c r="S389" s="1">
        <v>9959131.0906505398</v>
      </c>
      <c r="T389" s="59">
        <f>IF(E389="East", IF(C389="Central",('Connecting shares (%)'!$F$3/100*F389+'Connecting shares (%)'!$G$3/100*H389+'Connecting shares (%)'!$H$3/100*J389)/1000000,0),0)</f>
        <v>0</v>
      </c>
      <c r="U389" s="59">
        <f>IF(E389="East", IF(C389="Central",D389*'Connecting shares (%)'!$M$16*(F389+H389+J389)/(F389+H389+J389+L389+N389+P389),0),0)</f>
        <v>0</v>
      </c>
      <c r="V389" s="59">
        <f>IF(E389="East", IF(C389="Decentral",('Connecting shares (%)'!$F$7/100*F389+'Connecting shares (%)'!$G$7/100*H389+'Connecting shares (%)'!$H$7/100*J389)/1000000,0),0)</f>
        <v>71.108045750000301</v>
      </c>
      <c r="W389" s="61">
        <f>IF(E389="East", IF(C389="Decentral",D389*'Connecting shares (%)'!$M$16*(F389+H389+J389)/(F389+H389+J389+L389+N389+P389),0),0)</f>
        <v>161.23572240937483</v>
      </c>
      <c r="X389" s="59">
        <f>IF(E389="East", IF(C389="Central",('Connecting shares (%)'!$F$5/100*L389+'Connecting shares (%)'!$G$5/100*N389+'Connecting shares (%)'!$H$5/100*P389)/1000000,0),0)</f>
        <v>0</v>
      </c>
      <c r="Y389" s="61">
        <f>IF(E389="East", IF(C389="Central",D389*'Connecting shares (%)'!$M$16*(L389+N389+P389)/(F389+H389+J389+L389+N389+P389),0),0)</f>
        <v>0</v>
      </c>
      <c r="Z389" s="1">
        <f>IF(E389="East", IF(C389="Decentral",('Connecting shares (%)'!$F$9/100*L389+'Connecting shares (%)'!$G$9/100*N389+'Connecting shares (%)'!$H$9/100*P389)/1000000,0),0)</f>
        <v>16.735310380000001</v>
      </c>
      <c r="AA389" s="61">
        <f>IF(E389="East", IF(C389="Decentral",D389*'Connecting shares (%)'!$M$16*(L389+N389+P389)/(F389+H389+J389+L389+N389+P389),0),0)</f>
        <v>37.946899403636017</v>
      </c>
      <c r="AB389" s="59">
        <f>IF(E389="West", IF(C389="Central",('Connecting shares (%)'!$F$11/100*F389+'Connecting shares (%)'!$G$11/100*H389+'Connecting shares (%)'!$H$11/100*J389)/1000000,0),0)</f>
        <v>0</v>
      </c>
      <c r="AC389" s="62">
        <f>IF(E389="west", IF(C389="Central",D389*'Connecting shares (%)'!$M$16*(F389+H389+J389)/(F389+H389+J389+L389+N389+P389),0),0)</f>
        <v>0</v>
      </c>
      <c r="AD389" s="59">
        <f>IF(E389="West", IF(C389="Decentral",('Connecting shares (%)'!$F$15/100*F389+'Connecting shares (%)'!$G$15/100*H389+'Connecting shares (%)'!$H$15/100*J389)/1000000,0),0)</f>
        <v>0</v>
      </c>
      <c r="AE389" s="61">
        <f>IF(E389="west", IF(C389="Decentral",D389*'Connecting shares (%)'!$M$16*(F389+H389+J389)/(F389+H389+J389+L389+N389+P389),0),0)</f>
        <v>0</v>
      </c>
      <c r="AF389" s="59">
        <f>IF(E389="West", IF(C389="Central",('Connecting shares (%)'!$F$13/100*L389+'Connecting shares (%)'!$G$13/100*N389+'Connecting shares (%)'!$H$13/100*P389)/1000000,0),0)</f>
        <v>0</v>
      </c>
      <c r="AG389" s="61">
        <f>IF(E389="west", IF(C389="Central",D389*'Connecting shares (%)'!$M$16*(L389+N389+P389)/(F389+H389+J389+L389+N389+P389),0),0)</f>
        <v>0</v>
      </c>
      <c r="AH389" s="1">
        <f>IF(E389="West", IF(C389="Decentral",('Connecting shares (%)'!$F$17/100*L389+'Connecting shares (%)'!$G$17/100*N389+'Connecting shares (%)'!$H$17/100*P389)/1000000,0),0)</f>
        <v>0</v>
      </c>
      <c r="AI389" s="61">
        <f>IF(E389="west", IF(C389="Decentral",D389*'Connecting shares (%)'!$M$16*(L389+N389+P389)/(F389+H389+J389+L389+N389+P389),0),0)</f>
        <v>0</v>
      </c>
      <c r="AK389" s="1">
        <f t="shared" si="48"/>
        <v>0</v>
      </c>
      <c r="AL389" s="1">
        <f t="shared" si="49"/>
        <v>0</v>
      </c>
      <c r="AM389" s="1">
        <f t="shared" si="50"/>
        <v>87.843356130000302</v>
      </c>
      <c r="AN389" s="1">
        <f t="shared" si="51"/>
        <v>199.18262181301085</v>
      </c>
      <c r="AO389" s="1">
        <f t="shared" si="52"/>
        <v>0</v>
      </c>
      <c r="AP389" s="1">
        <f t="shared" si="53"/>
        <v>0</v>
      </c>
      <c r="AQ389" s="1">
        <f t="shared" si="54"/>
        <v>0</v>
      </c>
      <c r="AR389" s="1">
        <f t="shared" si="55"/>
        <v>0</v>
      </c>
    </row>
    <row r="390" spans="1:44">
      <c r="A390" s="1">
        <v>389</v>
      </c>
      <c r="B390" s="1" t="s">
        <v>413</v>
      </c>
      <c r="C390" s="1" t="s">
        <v>20</v>
      </c>
      <c r="D390" s="1">
        <v>8.2283834343660693</v>
      </c>
      <c r="E390" s="1" t="s">
        <v>21</v>
      </c>
      <c r="F390" s="1">
        <v>1066845.1099999901</v>
      </c>
      <c r="G390" s="1">
        <v>52</v>
      </c>
      <c r="H390" s="1">
        <v>70004.3</v>
      </c>
      <c r="I390" s="1">
        <v>1</v>
      </c>
      <c r="J390" s="1">
        <v>0</v>
      </c>
      <c r="K390" s="1">
        <v>0</v>
      </c>
      <c r="L390" s="1">
        <v>0</v>
      </c>
      <c r="M390" s="1">
        <v>0</v>
      </c>
      <c r="N390" s="1">
        <v>0</v>
      </c>
      <c r="O390" s="1">
        <v>0</v>
      </c>
      <c r="P390" s="1">
        <v>0</v>
      </c>
      <c r="Q390" s="1">
        <v>0</v>
      </c>
      <c r="R390" s="1">
        <v>117547.74607952801</v>
      </c>
      <c r="S390" s="1">
        <v>8228383.4343660697</v>
      </c>
      <c r="T390" s="59">
        <f>IF(E390="East", IF(C390="Central",('Connecting shares (%)'!$F$3/100*F390+'Connecting shares (%)'!$G$3/100*H390+'Connecting shares (%)'!$H$3/100*J390)/1000000,0),0)</f>
        <v>0</v>
      </c>
      <c r="U390" s="59">
        <f>IF(E390="East", IF(C390="Central",D390*'Connecting shares (%)'!$M$16*(F390+H390+J390)/(F390+H390+J390+L390+N390+P390),0),0)</f>
        <v>0</v>
      </c>
      <c r="V390" s="59">
        <f>IF(E390="East", IF(C390="Decentral",('Connecting shares (%)'!$F$7/100*F390+'Connecting shares (%)'!$G$7/100*H390+'Connecting shares (%)'!$H$7/100*J390)/1000000,0),0)</f>
        <v>0</v>
      </c>
      <c r="W390" s="61">
        <f>IF(E390="East", IF(C390="Decentral",D390*'Connecting shares (%)'!$M$16*(F390+H390+J390)/(F390+H390+J390+L390+N390+P390),0),0)</f>
        <v>0</v>
      </c>
      <c r="X390" s="59">
        <f>IF(E390="East", IF(C390="Central",('Connecting shares (%)'!$F$5/100*L390+'Connecting shares (%)'!$G$5/100*N390+'Connecting shares (%)'!$H$5/100*P390)/1000000,0),0)</f>
        <v>0</v>
      </c>
      <c r="Y390" s="61">
        <f>IF(E390="East", IF(C390="Central",D390*'Connecting shares (%)'!$M$16*(L390+N390+P390)/(F390+H390+J390+L390+N390+P390),0),0)</f>
        <v>0</v>
      </c>
      <c r="Z390" s="1">
        <f>IF(E390="East", IF(C390="Decentral",('Connecting shares (%)'!$F$9/100*L390+'Connecting shares (%)'!$G$9/100*N390+'Connecting shares (%)'!$H$9/100*P390)/1000000,0),0)</f>
        <v>0</v>
      </c>
      <c r="AA390" s="61">
        <f>IF(E390="East", IF(C390="Decentral",D390*'Connecting shares (%)'!$M$16*(L390+N390+P390)/(F390+H390+J390+L390+N390+P390),0),0)</f>
        <v>0</v>
      </c>
      <c r="AB390" s="59">
        <f>IF(E390="West", IF(C390="Central",('Connecting shares (%)'!$F$11/100*F390+'Connecting shares (%)'!$G$11/100*H390+'Connecting shares (%)'!$H$11/100*J390)/1000000,0),0)</f>
        <v>1.1368494099999902</v>
      </c>
      <c r="AC390" s="62">
        <f>IF(E390="west", IF(C390="Central",D390*'Connecting shares (%)'!$M$16*(F390+H390+J390)/(F390+H390+J390+L390+N390+P390),0),0)</f>
        <v>164.56766868732137</v>
      </c>
      <c r="AD390" s="59">
        <f>IF(E390="West", IF(C390="Decentral",('Connecting shares (%)'!$F$15/100*F390+'Connecting shares (%)'!$G$15/100*H390+'Connecting shares (%)'!$H$15/100*J390)/1000000,0),0)</f>
        <v>0</v>
      </c>
      <c r="AE390" s="61">
        <f>IF(E390="west", IF(C390="Decentral",D390*'Connecting shares (%)'!$M$16*(F390+H390+J390)/(F390+H390+J390+L390+N390+P390),0),0)</f>
        <v>0</v>
      </c>
      <c r="AF390" s="59">
        <f>IF(E390="West", IF(C390="Central",('Connecting shares (%)'!$F$13/100*L390+'Connecting shares (%)'!$G$13/100*N390+'Connecting shares (%)'!$H$13/100*P390)/1000000,0),0)</f>
        <v>0</v>
      </c>
      <c r="AG390" s="61">
        <f>IF(E390="west", IF(C390="Central",D390*'Connecting shares (%)'!$M$16*(L390+N390+P390)/(F390+H390+J390+L390+N390+P390),0),0)</f>
        <v>0</v>
      </c>
      <c r="AH390" s="1">
        <f>IF(E390="West", IF(C390="Decentral",('Connecting shares (%)'!$F$17/100*L390+'Connecting shares (%)'!$G$17/100*N390+'Connecting shares (%)'!$H$17/100*P390)/1000000,0),0)</f>
        <v>0</v>
      </c>
      <c r="AI390" s="61">
        <f>IF(E390="west", IF(C390="Decentral",D390*'Connecting shares (%)'!$M$16*(L390+N390+P390)/(F390+H390+J390+L390+N390+P390),0),0)</f>
        <v>0</v>
      </c>
      <c r="AK390" s="1">
        <f t="shared" si="48"/>
        <v>0</v>
      </c>
      <c r="AL390" s="1">
        <f t="shared" si="49"/>
        <v>0</v>
      </c>
      <c r="AM390" s="1">
        <f t="shared" si="50"/>
        <v>0</v>
      </c>
      <c r="AN390" s="1">
        <f t="shared" si="51"/>
        <v>0</v>
      </c>
      <c r="AO390" s="1">
        <f t="shared" si="52"/>
        <v>1.1368494099999902</v>
      </c>
      <c r="AP390" s="1">
        <f t="shared" si="53"/>
        <v>164.56766868732137</v>
      </c>
      <c r="AQ390" s="1">
        <f t="shared" si="54"/>
        <v>0</v>
      </c>
      <c r="AR390" s="1">
        <f t="shared" si="55"/>
        <v>0</v>
      </c>
    </row>
    <row r="391" spans="1:44">
      <c r="A391" s="1">
        <v>390</v>
      </c>
      <c r="B391" s="1" t="s">
        <v>543</v>
      </c>
      <c r="C391" s="1" t="s">
        <v>19</v>
      </c>
      <c r="D391" s="1">
        <v>3.60545533946806</v>
      </c>
      <c r="E391" s="1" t="s">
        <v>21</v>
      </c>
      <c r="F391" s="1">
        <v>606407.62</v>
      </c>
      <c r="G391" s="1">
        <v>37</v>
      </c>
      <c r="H391" s="1">
        <v>0</v>
      </c>
      <c r="I391" s="1">
        <v>0</v>
      </c>
      <c r="J391" s="1">
        <v>0</v>
      </c>
      <c r="K391" s="1">
        <v>0</v>
      </c>
      <c r="L391" s="1">
        <v>4869.6999999999898</v>
      </c>
      <c r="M391" s="1">
        <v>1</v>
      </c>
      <c r="N391" s="1">
        <v>0</v>
      </c>
      <c r="O391" s="1">
        <v>0</v>
      </c>
      <c r="P391" s="1">
        <v>0</v>
      </c>
      <c r="Q391" s="1">
        <v>0</v>
      </c>
      <c r="R391" s="1">
        <v>48848.907729178303</v>
      </c>
      <c r="S391" s="1">
        <v>3605455.3394680601</v>
      </c>
      <c r="T391" s="59">
        <f>IF(E391="East", IF(C391="Central",('Connecting shares (%)'!$F$3/100*F391+'Connecting shares (%)'!$G$3/100*H391+'Connecting shares (%)'!$H$3/100*J391)/1000000,0),0)</f>
        <v>0</v>
      </c>
      <c r="U391" s="59">
        <f>IF(E391="East", IF(C391="Central",D391*'Connecting shares (%)'!$M$16*(F391+H391+J391)/(F391+H391+J391+L391+N391+P391),0),0)</f>
        <v>0</v>
      </c>
      <c r="V391" s="59">
        <f>IF(E391="East", IF(C391="Decentral",('Connecting shares (%)'!$F$7/100*F391+'Connecting shares (%)'!$G$7/100*H391+'Connecting shares (%)'!$H$7/100*J391)/1000000,0),0)</f>
        <v>0</v>
      </c>
      <c r="W391" s="61">
        <f>IF(E391="East", IF(C391="Decentral",D391*'Connecting shares (%)'!$M$16*(F391+H391+J391)/(F391+H391+J391+L391+N391+P391),0),0)</f>
        <v>0</v>
      </c>
      <c r="X391" s="59">
        <f>IF(E391="East", IF(C391="Central",('Connecting shares (%)'!$F$5/100*L391+'Connecting shares (%)'!$G$5/100*N391+'Connecting shares (%)'!$H$5/100*P391)/1000000,0),0)</f>
        <v>0</v>
      </c>
      <c r="Y391" s="61">
        <f>IF(E391="East", IF(C391="Central",D391*'Connecting shares (%)'!$M$16*(L391+N391+P391)/(F391+H391+J391+L391+N391+P391),0),0)</f>
        <v>0</v>
      </c>
      <c r="Z391" s="1">
        <f>IF(E391="East", IF(C391="Decentral",('Connecting shares (%)'!$F$9/100*L391+'Connecting shares (%)'!$G$9/100*N391+'Connecting shares (%)'!$H$9/100*P391)/1000000,0),0)</f>
        <v>0</v>
      </c>
      <c r="AA391" s="61">
        <f>IF(E391="East", IF(C391="Decentral",D391*'Connecting shares (%)'!$M$16*(L391+N391+P391)/(F391+H391+J391+L391+N391+P391),0),0)</f>
        <v>0</v>
      </c>
      <c r="AB391" s="59">
        <f>IF(E391="West", IF(C391="Central",('Connecting shares (%)'!$F$11/100*F391+'Connecting shares (%)'!$G$11/100*H391+'Connecting shares (%)'!$H$11/100*J391)/1000000,0),0)</f>
        <v>0</v>
      </c>
      <c r="AC391" s="62">
        <f>IF(E391="west", IF(C391="Central",D391*'Connecting shares (%)'!$M$16*(F391+H391+J391)/(F391+H391+J391+L391+N391+P391),0),0)</f>
        <v>0</v>
      </c>
      <c r="AD391" s="59">
        <f>IF(E391="West", IF(C391="Decentral",('Connecting shares (%)'!$F$15/100*F391+'Connecting shares (%)'!$G$15/100*H391+'Connecting shares (%)'!$H$15/100*J391)/1000000,0),0)</f>
        <v>0.60640762000000004</v>
      </c>
      <c r="AE391" s="61">
        <f>IF(E391="west", IF(C391="Decentral",D391*'Connecting shares (%)'!$M$16*(F391+H391+J391)/(F391+H391+J391+L391+N391+P391),0),0)</f>
        <v>71.534654399516029</v>
      </c>
      <c r="AF391" s="59">
        <f>IF(E391="West", IF(C391="Central",('Connecting shares (%)'!$F$13/100*L391+'Connecting shares (%)'!$G$13/100*N391+'Connecting shares (%)'!$H$13/100*P391)/1000000,0),0)</f>
        <v>0</v>
      </c>
      <c r="AG391" s="61">
        <f>IF(E391="west", IF(C391="Central",D391*'Connecting shares (%)'!$M$16*(L391+N391+P391)/(F391+H391+J391+L391+N391+P391),0),0)</f>
        <v>0</v>
      </c>
      <c r="AH391" s="1">
        <f>IF(E391="West", IF(C391="Decentral",('Connecting shares (%)'!$F$17/100*L391+'Connecting shares (%)'!$G$17/100*N391+'Connecting shares (%)'!$H$17/100*P391)/1000000,0),0)</f>
        <v>4.8696999999999898E-3</v>
      </c>
      <c r="AI391" s="61">
        <f>IF(E391="west", IF(C391="Decentral",D391*'Connecting shares (%)'!$M$16*(L391+N391+P391)/(F391+H391+J391+L391+N391+P391),0),0)</f>
        <v>0.57445238984517133</v>
      </c>
      <c r="AK391" s="1">
        <f t="shared" si="48"/>
        <v>0</v>
      </c>
      <c r="AL391" s="1">
        <f t="shared" si="49"/>
        <v>0</v>
      </c>
      <c r="AM391" s="1">
        <f t="shared" si="50"/>
        <v>0</v>
      </c>
      <c r="AN391" s="1">
        <f t="shared" si="51"/>
        <v>0</v>
      </c>
      <c r="AO391" s="1">
        <f t="shared" si="52"/>
        <v>0</v>
      </c>
      <c r="AP391" s="1">
        <f t="shared" si="53"/>
        <v>0</v>
      </c>
      <c r="AQ391" s="1">
        <f t="shared" si="54"/>
        <v>0.61127732000000001</v>
      </c>
      <c r="AR391" s="1">
        <f t="shared" si="55"/>
        <v>72.109106789361206</v>
      </c>
    </row>
    <row r="392" spans="1:44">
      <c r="A392" s="1">
        <v>391</v>
      </c>
      <c r="B392" s="1" t="s">
        <v>515</v>
      </c>
      <c r="C392" s="1" t="s">
        <v>19</v>
      </c>
      <c r="D392" s="1">
        <v>2.7738694711499301</v>
      </c>
      <c r="E392" s="1" t="s">
        <v>21</v>
      </c>
      <c r="F392" s="1">
        <v>14838347.74</v>
      </c>
      <c r="G392" s="1">
        <v>1013</v>
      </c>
      <c r="H392" s="1">
        <v>172799.97</v>
      </c>
      <c r="I392" s="1">
        <v>3</v>
      </c>
      <c r="J392" s="1">
        <v>0</v>
      </c>
      <c r="K392" s="1">
        <v>0</v>
      </c>
      <c r="L392" s="1">
        <v>881126.85999999905</v>
      </c>
      <c r="M392" s="1">
        <v>122</v>
      </c>
      <c r="N392" s="1">
        <v>300964.21999999898</v>
      </c>
      <c r="O392" s="1">
        <v>3</v>
      </c>
      <c r="P392" s="1">
        <v>0</v>
      </c>
      <c r="Q392" s="1">
        <v>0</v>
      </c>
      <c r="R392" s="1">
        <v>27982.6720112148</v>
      </c>
      <c r="S392" s="1">
        <v>2773869.4711499298</v>
      </c>
      <c r="T392" s="59">
        <f>IF(E392="East", IF(C392="Central",('Connecting shares (%)'!$F$3/100*F392+'Connecting shares (%)'!$G$3/100*H392+'Connecting shares (%)'!$H$3/100*J392)/1000000,0),0)</f>
        <v>0</v>
      </c>
      <c r="U392" s="59">
        <f>IF(E392="East", IF(C392="Central",D392*'Connecting shares (%)'!$M$16*(F392+H392+J392)/(F392+H392+J392+L392+N392+P392),0),0)</f>
        <v>0</v>
      </c>
      <c r="V392" s="59">
        <f>IF(E392="East", IF(C392="Decentral",('Connecting shares (%)'!$F$7/100*F392+'Connecting shares (%)'!$G$7/100*H392+'Connecting shares (%)'!$H$7/100*J392)/1000000,0),0)</f>
        <v>0</v>
      </c>
      <c r="W392" s="61">
        <f>IF(E392="East", IF(C392="Decentral",D392*'Connecting shares (%)'!$M$16*(F392+H392+J392)/(F392+H392+J392+L392+N392+P392),0),0)</f>
        <v>0</v>
      </c>
      <c r="X392" s="59">
        <f>IF(E392="East", IF(C392="Central",('Connecting shares (%)'!$F$5/100*L392+'Connecting shares (%)'!$G$5/100*N392+'Connecting shares (%)'!$H$5/100*P392)/1000000,0),0)</f>
        <v>0</v>
      </c>
      <c r="Y392" s="61">
        <f>IF(E392="East", IF(C392="Central",D392*'Connecting shares (%)'!$M$16*(L392+N392+P392)/(F392+H392+J392+L392+N392+P392),0),0)</f>
        <v>0</v>
      </c>
      <c r="Z392" s="1">
        <f>IF(E392="East", IF(C392="Decentral",('Connecting shares (%)'!$F$9/100*L392+'Connecting shares (%)'!$G$9/100*N392+'Connecting shares (%)'!$H$9/100*P392)/1000000,0),0)</f>
        <v>0</v>
      </c>
      <c r="AA392" s="61">
        <f>IF(E392="East", IF(C392="Decentral",D392*'Connecting shares (%)'!$M$16*(L392+N392+P392)/(F392+H392+J392+L392+N392+P392),0),0)</f>
        <v>0</v>
      </c>
      <c r="AB392" s="59">
        <f>IF(E392="West", IF(C392="Central",('Connecting shares (%)'!$F$11/100*F392+'Connecting shares (%)'!$G$11/100*H392+'Connecting shares (%)'!$H$11/100*J392)/1000000,0),0)</f>
        <v>0</v>
      </c>
      <c r="AC392" s="62">
        <f>IF(E392="west", IF(C392="Central",D392*'Connecting shares (%)'!$M$16*(F392+H392+J392)/(F392+H392+J392+L392+N392+P392),0),0)</f>
        <v>0</v>
      </c>
      <c r="AD392" s="59">
        <f>IF(E392="West", IF(C392="Decentral",('Connecting shares (%)'!$F$15/100*F392+'Connecting shares (%)'!$G$15/100*H392+'Connecting shares (%)'!$H$15/100*J392)/1000000,0),0)</f>
        <v>15.011147710000001</v>
      </c>
      <c r="AE392" s="61">
        <f>IF(E392="west", IF(C392="Decentral",D392*'Connecting shares (%)'!$M$16*(F392+H392+J392)/(F392+H392+J392+L392+N392+P392),0),0)</f>
        <v>51.427592589328064</v>
      </c>
      <c r="AF392" s="59">
        <f>IF(E392="West", IF(C392="Central",('Connecting shares (%)'!$F$13/100*L392+'Connecting shares (%)'!$G$13/100*N392+'Connecting shares (%)'!$H$13/100*P392)/1000000,0),0)</f>
        <v>0</v>
      </c>
      <c r="AG392" s="61">
        <f>IF(E392="west", IF(C392="Central",D392*'Connecting shares (%)'!$M$16*(L392+N392+P392)/(F392+H392+J392+L392+N392+P392),0),0)</f>
        <v>0</v>
      </c>
      <c r="AH392" s="1">
        <f>IF(E392="West", IF(C392="Decentral",('Connecting shares (%)'!$F$17/100*L392+'Connecting shares (%)'!$G$17/100*N392+'Connecting shares (%)'!$H$17/100*P392)/1000000,0),0)</f>
        <v>1.182091079999998</v>
      </c>
      <c r="AI392" s="61">
        <f>IF(E392="west", IF(C392="Decentral",D392*'Connecting shares (%)'!$M$16*(L392+N392+P392)/(F392+H392+J392+L392+N392+P392),0),0)</f>
        <v>4.049796833670535</v>
      </c>
      <c r="AK392" s="1">
        <f t="shared" si="48"/>
        <v>0</v>
      </c>
      <c r="AL392" s="1">
        <f t="shared" si="49"/>
        <v>0</v>
      </c>
      <c r="AM392" s="1">
        <f t="shared" si="50"/>
        <v>0</v>
      </c>
      <c r="AN392" s="1">
        <f t="shared" si="51"/>
        <v>0</v>
      </c>
      <c r="AO392" s="1">
        <f t="shared" si="52"/>
        <v>0</v>
      </c>
      <c r="AP392" s="1">
        <f t="shared" si="53"/>
        <v>0</v>
      </c>
      <c r="AQ392" s="1">
        <f t="shared" si="54"/>
        <v>16.193238789999999</v>
      </c>
      <c r="AR392" s="1">
        <f t="shared" si="55"/>
        <v>55.477389422998598</v>
      </c>
    </row>
    <row r="393" spans="1:44">
      <c r="A393" s="1">
        <v>392</v>
      </c>
      <c r="B393" s="1" t="s">
        <v>868</v>
      </c>
      <c r="C393" s="1" t="s">
        <v>20</v>
      </c>
      <c r="D393" s="1">
        <v>7.1528749388457999</v>
      </c>
      <c r="E393" s="1" t="s">
        <v>22</v>
      </c>
      <c r="F393" s="1">
        <v>48246319.5999998</v>
      </c>
      <c r="G393" s="1">
        <v>3127</v>
      </c>
      <c r="H393" s="1">
        <v>55338.83</v>
      </c>
      <c r="I393" s="1">
        <v>1</v>
      </c>
      <c r="J393" s="1">
        <v>0</v>
      </c>
      <c r="K393" s="1">
        <v>0</v>
      </c>
      <c r="L393" s="1">
        <v>12677452.77</v>
      </c>
      <c r="M393" s="1">
        <v>1330</v>
      </c>
      <c r="N393" s="1">
        <v>6811798.9500000002</v>
      </c>
      <c r="O393" s="1">
        <v>80</v>
      </c>
      <c r="P393" s="1">
        <v>310742.87</v>
      </c>
      <c r="Q393" s="1">
        <v>1</v>
      </c>
      <c r="R393" s="1">
        <v>30107.955588450499</v>
      </c>
      <c r="S393" s="1">
        <v>7152874.9388458002</v>
      </c>
      <c r="T393" s="59">
        <f>IF(E393="East", IF(C393="Central",('Connecting shares (%)'!$F$3/100*F393+'Connecting shares (%)'!$G$3/100*H393+'Connecting shares (%)'!$H$3/100*J393)/1000000,0),0)</f>
        <v>48.301658429999797</v>
      </c>
      <c r="U393" s="59">
        <f>IF(E393="East", IF(C393="Central",D393*'Connecting shares (%)'!$M$16*(F393+H393+J393)/(F393+H393+J393+L393+N393+P393),0),0)</f>
        <v>101.46470952391472</v>
      </c>
      <c r="V393" s="59">
        <f>IF(E393="East", IF(C393="Decentral",('Connecting shares (%)'!$F$7/100*F393+'Connecting shares (%)'!$G$7/100*H393+'Connecting shares (%)'!$H$7/100*J393)/1000000,0),0)</f>
        <v>0</v>
      </c>
      <c r="W393" s="61">
        <f>IF(E393="East", IF(C393="Decentral",D393*'Connecting shares (%)'!$M$16*(F393+H393+J393)/(F393+H393+J393+L393+N393+P393),0),0)</f>
        <v>0</v>
      </c>
      <c r="X393" s="59">
        <f>IF(E393="East", IF(C393="Central",('Connecting shares (%)'!$F$5/100*L393+'Connecting shares (%)'!$G$5/100*N393+'Connecting shares (%)'!$H$5/100*P393)/1000000,0),0)</f>
        <v>19.799994590000001</v>
      </c>
      <c r="Y393" s="61">
        <f>IF(E393="East", IF(C393="Central",D393*'Connecting shares (%)'!$M$16*(L393+N393+P393)/(F393+H393+J393+L393+N393+P393),0),0)</f>
        <v>41.592789253001257</v>
      </c>
      <c r="Z393" s="1">
        <f>IF(E393="East", IF(C393="Decentral",('Connecting shares (%)'!$F$9/100*L393+'Connecting shares (%)'!$G$9/100*N393+'Connecting shares (%)'!$H$9/100*P393)/1000000,0),0)</f>
        <v>0</v>
      </c>
      <c r="AA393" s="61">
        <f>IF(E393="East", IF(C393="Decentral",D393*'Connecting shares (%)'!$M$16*(L393+N393+P393)/(F393+H393+J393+L393+N393+P393),0),0)</f>
        <v>0</v>
      </c>
      <c r="AB393" s="59">
        <f>IF(E393="West", IF(C393="Central",('Connecting shares (%)'!$F$11/100*F393+'Connecting shares (%)'!$G$11/100*H393+'Connecting shares (%)'!$H$11/100*J393)/1000000,0),0)</f>
        <v>0</v>
      </c>
      <c r="AC393" s="62">
        <f>IF(E393="west", IF(C393="Central",D393*'Connecting shares (%)'!$M$16*(F393+H393+J393)/(F393+H393+J393+L393+N393+P393),0),0)</f>
        <v>0</v>
      </c>
      <c r="AD393" s="59">
        <f>IF(E393="West", IF(C393="Decentral",('Connecting shares (%)'!$F$15/100*F393+'Connecting shares (%)'!$G$15/100*H393+'Connecting shares (%)'!$H$15/100*J393)/1000000,0),0)</f>
        <v>0</v>
      </c>
      <c r="AE393" s="61">
        <f>IF(E393="west", IF(C393="Decentral",D393*'Connecting shares (%)'!$M$16*(F393+H393+J393)/(F393+H393+J393+L393+N393+P393),0),0)</f>
        <v>0</v>
      </c>
      <c r="AF393" s="59">
        <f>IF(E393="West", IF(C393="Central",('Connecting shares (%)'!$F$13/100*L393+'Connecting shares (%)'!$G$13/100*N393+'Connecting shares (%)'!$H$13/100*P393)/1000000,0),0)</f>
        <v>0</v>
      </c>
      <c r="AG393" s="61">
        <f>IF(E393="west", IF(C393="Central",D393*'Connecting shares (%)'!$M$16*(L393+N393+P393)/(F393+H393+J393+L393+N393+P393),0),0)</f>
        <v>0</v>
      </c>
      <c r="AH393" s="1">
        <f>IF(E393="West", IF(C393="Decentral",('Connecting shares (%)'!$F$17/100*L393+'Connecting shares (%)'!$G$17/100*N393+'Connecting shares (%)'!$H$17/100*P393)/1000000,0),0)</f>
        <v>0</v>
      </c>
      <c r="AI393" s="61">
        <f>IF(E393="west", IF(C393="Decentral",D393*'Connecting shares (%)'!$M$16*(L393+N393+P393)/(F393+H393+J393+L393+N393+P393),0),0)</f>
        <v>0</v>
      </c>
      <c r="AK393" s="1">
        <f t="shared" si="48"/>
        <v>68.101653019999802</v>
      </c>
      <c r="AL393" s="1">
        <f t="shared" si="49"/>
        <v>143.05749877691596</v>
      </c>
      <c r="AM393" s="1">
        <f t="shared" si="50"/>
        <v>0</v>
      </c>
      <c r="AN393" s="1">
        <f t="shared" si="51"/>
        <v>0</v>
      </c>
      <c r="AO393" s="1">
        <f t="shared" si="52"/>
        <v>0</v>
      </c>
      <c r="AP393" s="1">
        <f t="shared" si="53"/>
        <v>0</v>
      </c>
      <c r="AQ393" s="1">
        <f t="shared" si="54"/>
        <v>0</v>
      </c>
      <c r="AR393" s="1">
        <f t="shared" si="55"/>
        <v>0</v>
      </c>
    </row>
    <row r="394" spans="1:44">
      <c r="A394" s="1">
        <v>393</v>
      </c>
      <c r="B394" s="1" t="s">
        <v>428</v>
      </c>
      <c r="C394" s="1" t="s">
        <v>20</v>
      </c>
      <c r="D394" s="1">
        <v>13.1920719645743</v>
      </c>
      <c r="E394" s="1" t="s">
        <v>21</v>
      </c>
      <c r="F394" s="1">
        <v>6690784.05999998</v>
      </c>
      <c r="G394" s="1">
        <v>414</v>
      </c>
      <c r="H394" s="1">
        <v>0</v>
      </c>
      <c r="I394" s="1">
        <v>0</v>
      </c>
      <c r="J394" s="1">
        <v>0</v>
      </c>
      <c r="K394" s="1">
        <v>0</v>
      </c>
      <c r="L394" s="1">
        <v>206666.6</v>
      </c>
      <c r="M394" s="1">
        <v>15</v>
      </c>
      <c r="N394" s="1">
        <v>107265.649999999</v>
      </c>
      <c r="O394" s="1">
        <v>1</v>
      </c>
      <c r="P394" s="1">
        <v>0</v>
      </c>
      <c r="Q394" s="1">
        <v>0</v>
      </c>
      <c r="R394" s="1">
        <v>122954.69446231599</v>
      </c>
      <c r="S394" s="1">
        <v>13192071.9645743</v>
      </c>
      <c r="T394" s="59">
        <f>IF(E394="East", IF(C394="Central",('Connecting shares (%)'!$F$3/100*F394+'Connecting shares (%)'!$G$3/100*H394+'Connecting shares (%)'!$H$3/100*J394)/1000000,0),0)</f>
        <v>0</v>
      </c>
      <c r="U394" s="59">
        <f>IF(E394="East", IF(C394="Central",D394*'Connecting shares (%)'!$M$16*(F394+H394+J394)/(F394+H394+J394+L394+N394+P394),0),0)</f>
        <v>0</v>
      </c>
      <c r="V394" s="59">
        <f>IF(E394="East", IF(C394="Decentral",('Connecting shares (%)'!$F$7/100*F394+'Connecting shares (%)'!$G$7/100*H394+'Connecting shares (%)'!$H$7/100*J394)/1000000,0),0)</f>
        <v>0</v>
      </c>
      <c r="W394" s="61">
        <f>IF(E394="East", IF(C394="Decentral",D394*'Connecting shares (%)'!$M$16*(F394+H394+J394)/(F394+H394+J394+L394+N394+P394),0),0)</f>
        <v>0</v>
      </c>
      <c r="X394" s="59">
        <f>IF(E394="East", IF(C394="Central",('Connecting shares (%)'!$F$5/100*L394+'Connecting shares (%)'!$G$5/100*N394+'Connecting shares (%)'!$H$5/100*P394)/1000000,0),0)</f>
        <v>0</v>
      </c>
      <c r="Y394" s="61">
        <f>IF(E394="East", IF(C394="Central",D394*'Connecting shares (%)'!$M$16*(L394+N394+P394)/(F394+H394+J394+L394+N394+P394),0),0)</f>
        <v>0</v>
      </c>
      <c r="Z394" s="1">
        <f>IF(E394="East", IF(C394="Decentral",('Connecting shares (%)'!$F$9/100*L394+'Connecting shares (%)'!$G$9/100*N394+'Connecting shares (%)'!$H$9/100*P394)/1000000,0),0)</f>
        <v>0</v>
      </c>
      <c r="AA394" s="61">
        <f>IF(E394="East", IF(C394="Decentral",D394*'Connecting shares (%)'!$M$16*(L394+N394+P394)/(F394+H394+J394+L394+N394+P394),0),0)</f>
        <v>0</v>
      </c>
      <c r="AB394" s="59">
        <f>IF(E394="West", IF(C394="Central",('Connecting shares (%)'!$F$11/100*F394+'Connecting shares (%)'!$G$11/100*H394+'Connecting shares (%)'!$H$11/100*J394)/1000000,0),0)</f>
        <v>6.6907840599999799</v>
      </c>
      <c r="AC394" s="62">
        <f>IF(E394="west", IF(C394="Central",D394*'Connecting shares (%)'!$M$16*(F394+H394+J394)/(F394+H394+J394+L394+N394+P394),0),0)</f>
        <v>252.01678672678923</v>
      </c>
      <c r="AD394" s="59">
        <f>IF(E394="West", IF(C394="Decentral",('Connecting shares (%)'!$F$15/100*F394+'Connecting shares (%)'!$G$15/100*H394+'Connecting shares (%)'!$H$15/100*J394)/1000000,0),0)</f>
        <v>0</v>
      </c>
      <c r="AE394" s="61">
        <f>IF(E394="west", IF(C394="Decentral",D394*'Connecting shares (%)'!$M$16*(F394+H394+J394)/(F394+H394+J394+L394+N394+P394),0),0)</f>
        <v>0</v>
      </c>
      <c r="AF394" s="59">
        <f>IF(E394="West", IF(C394="Central",('Connecting shares (%)'!$F$13/100*L394+'Connecting shares (%)'!$G$13/100*N394+'Connecting shares (%)'!$H$13/100*P394)/1000000,0),0)</f>
        <v>0.31393224999999902</v>
      </c>
      <c r="AG394" s="61">
        <f>IF(E394="west", IF(C394="Central",D394*'Connecting shares (%)'!$M$16*(L394+N394+P394)/(F394+H394+J394+L394+N394+P394),0),0)</f>
        <v>11.824652564696741</v>
      </c>
      <c r="AH394" s="1">
        <f>IF(E394="West", IF(C394="Decentral",('Connecting shares (%)'!$F$17/100*L394+'Connecting shares (%)'!$G$17/100*N394+'Connecting shares (%)'!$H$17/100*P394)/1000000,0),0)</f>
        <v>0</v>
      </c>
      <c r="AI394" s="61">
        <f>IF(E394="west", IF(C394="Decentral",D394*'Connecting shares (%)'!$M$16*(L394+N394+P394)/(F394+H394+J394+L394+N394+P394),0),0)</f>
        <v>0</v>
      </c>
      <c r="AK394" s="1">
        <f t="shared" si="48"/>
        <v>0</v>
      </c>
      <c r="AL394" s="1">
        <f t="shared" si="49"/>
        <v>0</v>
      </c>
      <c r="AM394" s="1">
        <f t="shared" si="50"/>
        <v>0</v>
      </c>
      <c r="AN394" s="1">
        <f t="shared" si="51"/>
        <v>0</v>
      </c>
      <c r="AO394" s="1">
        <f t="shared" si="52"/>
        <v>7.0047163099999787</v>
      </c>
      <c r="AP394" s="1">
        <f t="shared" si="53"/>
        <v>263.84143929148598</v>
      </c>
      <c r="AQ394" s="1">
        <f t="shared" si="54"/>
        <v>0</v>
      </c>
      <c r="AR394" s="1">
        <f t="shared" si="55"/>
        <v>0</v>
      </c>
    </row>
    <row r="395" spans="1:44">
      <c r="A395" s="1">
        <v>394</v>
      </c>
      <c r="B395" s="1" t="s">
        <v>535</v>
      </c>
      <c r="C395" s="1" t="s">
        <v>19</v>
      </c>
      <c r="D395" s="1">
        <v>7.4617110495612602</v>
      </c>
      <c r="E395" s="1" t="s">
        <v>21</v>
      </c>
      <c r="F395" s="1">
        <v>31856224.000000101</v>
      </c>
      <c r="G395" s="1">
        <v>2241</v>
      </c>
      <c r="H395" s="1">
        <v>238041.94</v>
      </c>
      <c r="I395" s="1">
        <v>4</v>
      </c>
      <c r="J395" s="1">
        <v>0</v>
      </c>
      <c r="K395" s="1">
        <v>0</v>
      </c>
      <c r="L395" s="1">
        <v>9263649.9300000109</v>
      </c>
      <c r="M395" s="1">
        <v>1008</v>
      </c>
      <c r="N395" s="1">
        <v>8918308.1899999995</v>
      </c>
      <c r="O395" s="1">
        <v>70</v>
      </c>
      <c r="P395" s="1">
        <v>3094517.5599999898</v>
      </c>
      <c r="Q395" s="1">
        <v>9</v>
      </c>
      <c r="R395" s="1">
        <v>75900.052138279803</v>
      </c>
      <c r="S395" s="1">
        <v>7461711.0495612603</v>
      </c>
      <c r="T395" s="59">
        <f>IF(E395="East", IF(C395="Central",('Connecting shares (%)'!$F$3/100*F395+'Connecting shares (%)'!$G$3/100*H395+'Connecting shares (%)'!$H$3/100*J395)/1000000,0),0)</f>
        <v>0</v>
      </c>
      <c r="U395" s="59">
        <f>IF(E395="East", IF(C395="Central",D395*'Connecting shares (%)'!$M$16*(F395+H395+J395)/(F395+H395+J395+L395+N395+P395),0),0)</f>
        <v>0</v>
      </c>
      <c r="V395" s="59">
        <f>IF(E395="East", IF(C395="Decentral",('Connecting shares (%)'!$F$7/100*F395+'Connecting shares (%)'!$G$7/100*H395+'Connecting shares (%)'!$H$7/100*J395)/1000000,0),0)</f>
        <v>0</v>
      </c>
      <c r="W395" s="61">
        <f>IF(E395="East", IF(C395="Decentral",D395*'Connecting shares (%)'!$M$16*(F395+H395+J395)/(F395+H395+J395+L395+N395+P395),0),0)</f>
        <v>0</v>
      </c>
      <c r="X395" s="59">
        <f>IF(E395="East", IF(C395="Central",('Connecting shares (%)'!$F$5/100*L395+'Connecting shares (%)'!$G$5/100*N395+'Connecting shares (%)'!$H$5/100*P395)/1000000,0),0)</f>
        <v>0</v>
      </c>
      <c r="Y395" s="61">
        <f>IF(E395="East", IF(C395="Central",D395*'Connecting shares (%)'!$M$16*(L395+N395+P395)/(F395+H395+J395+L395+N395+P395),0),0)</f>
        <v>0</v>
      </c>
      <c r="Z395" s="1">
        <f>IF(E395="East", IF(C395="Decentral",('Connecting shares (%)'!$F$9/100*L395+'Connecting shares (%)'!$G$9/100*N395+'Connecting shares (%)'!$H$9/100*P395)/1000000,0),0)</f>
        <v>0</v>
      </c>
      <c r="AA395" s="61">
        <f>IF(E395="East", IF(C395="Decentral",D395*'Connecting shares (%)'!$M$16*(L395+N395+P395)/(F395+H395+J395+L395+N395+P395),0),0)</f>
        <v>0</v>
      </c>
      <c r="AB395" s="59">
        <f>IF(E395="West", IF(C395="Central",('Connecting shares (%)'!$F$11/100*F395+'Connecting shares (%)'!$G$11/100*H395+'Connecting shares (%)'!$H$11/100*J395)/1000000,0),0)</f>
        <v>0</v>
      </c>
      <c r="AC395" s="62">
        <f>IF(E395="west", IF(C395="Central",D395*'Connecting shares (%)'!$M$16*(F395+H395+J395)/(F395+H395+J395+L395+N395+P395),0),0)</f>
        <v>0</v>
      </c>
      <c r="AD395" s="59">
        <f>IF(E395="West", IF(C395="Decentral",('Connecting shares (%)'!$F$15/100*F395+'Connecting shares (%)'!$G$15/100*H395+'Connecting shares (%)'!$H$15/100*J395)/1000000,0),0)</f>
        <v>32.094265940000099</v>
      </c>
      <c r="AE395" s="61">
        <f>IF(E395="west", IF(C395="Decentral",D395*'Connecting shares (%)'!$M$16*(F395+H395+J395)/(F395+H395+J395+L395+N395+P395),0),0)</f>
        <v>89.741356976877611</v>
      </c>
      <c r="AF395" s="59">
        <f>IF(E395="West", IF(C395="Central",('Connecting shares (%)'!$F$13/100*L395+'Connecting shares (%)'!$G$13/100*N395+'Connecting shares (%)'!$H$13/100*P395)/1000000,0),0)</f>
        <v>0</v>
      </c>
      <c r="AG395" s="61">
        <f>IF(E395="west", IF(C395="Central",D395*'Connecting shares (%)'!$M$16*(L395+N395+P395)/(F395+H395+J395+L395+N395+P395),0),0)</f>
        <v>0</v>
      </c>
      <c r="AH395" s="1">
        <f>IF(E395="West", IF(C395="Decentral",('Connecting shares (%)'!$F$17/100*L395+'Connecting shares (%)'!$G$17/100*N395+'Connecting shares (%)'!$H$17/100*P395)/1000000,0),0)</f>
        <v>21.276475680000004</v>
      </c>
      <c r="AI395" s="61">
        <f>IF(E395="west", IF(C395="Decentral",D395*'Connecting shares (%)'!$M$16*(L395+N395+P395)/(F395+H395+J395+L395+N395+P395),0),0)</f>
        <v>59.492864014347631</v>
      </c>
      <c r="AK395" s="1">
        <f t="shared" si="48"/>
        <v>0</v>
      </c>
      <c r="AL395" s="1">
        <f t="shared" si="49"/>
        <v>0</v>
      </c>
      <c r="AM395" s="1">
        <f t="shared" si="50"/>
        <v>0</v>
      </c>
      <c r="AN395" s="1">
        <f t="shared" si="51"/>
        <v>0</v>
      </c>
      <c r="AO395" s="1">
        <f t="shared" si="52"/>
        <v>0</v>
      </c>
      <c r="AP395" s="1">
        <f t="shared" si="53"/>
        <v>0</v>
      </c>
      <c r="AQ395" s="1">
        <f t="shared" si="54"/>
        <v>53.370741620000103</v>
      </c>
      <c r="AR395" s="1">
        <f t="shared" si="55"/>
        <v>149.23422099122524</v>
      </c>
    </row>
    <row r="396" spans="1:44">
      <c r="A396" s="1">
        <v>395</v>
      </c>
      <c r="B396" s="1" t="s">
        <v>734</v>
      </c>
      <c r="C396" s="1" t="s">
        <v>20</v>
      </c>
      <c r="D396" s="1">
        <v>9.1905911716516595</v>
      </c>
      <c r="E396" s="1" t="s">
        <v>21</v>
      </c>
      <c r="F396" s="1">
        <v>1368271.46</v>
      </c>
      <c r="G396" s="1">
        <v>102</v>
      </c>
      <c r="H396" s="1">
        <v>78101.33</v>
      </c>
      <c r="I396" s="1">
        <v>1</v>
      </c>
      <c r="J396" s="1">
        <v>0</v>
      </c>
      <c r="K396" s="1">
        <v>0</v>
      </c>
      <c r="L396" s="1">
        <v>162137.769999999</v>
      </c>
      <c r="M396" s="1">
        <v>12</v>
      </c>
      <c r="N396" s="1">
        <v>0</v>
      </c>
      <c r="O396" s="1">
        <v>0</v>
      </c>
      <c r="P396" s="1">
        <v>0</v>
      </c>
      <c r="Q396" s="1">
        <v>0</v>
      </c>
      <c r="R396" s="1">
        <v>87171.093151131601</v>
      </c>
      <c r="S396" s="1">
        <v>9190591.1716516595</v>
      </c>
      <c r="T396" s="59">
        <f>IF(E396="East", IF(C396="Central",('Connecting shares (%)'!$F$3/100*F396+'Connecting shares (%)'!$G$3/100*H396+'Connecting shares (%)'!$H$3/100*J396)/1000000,0),0)</f>
        <v>0</v>
      </c>
      <c r="U396" s="59">
        <f>IF(E396="East", IF(C396="Central",D396*'Connecting shares (%)'!$M$16*(F396+H396+J396)/(F396+H396+J396+L396+N396+P396),0),0)</f>
        <v>0</v>
      </c>
      <c r="V396" s="59">
        <f>IF(E396="East", IF(C396="Decentral",('Connecting shares (%)'!$F$7/100*F396+'Connecting shares (%)'!$G$7/100*H396+'Connecting shares (%)'!$H$7/100*J396)/1000000,0),0)</f>
        <v>0</v>
      </c>
      <c r="W396" s="61">
        <f>IF(E396="East", IF(C396="Decentral",D396*'Connecting shares (%)'!$M$16*(F396+H396+J396)/(F396+H396+J396+L396+N396+P396),0),0)</f>
        <v>0</v>
      </c>
      <c r="X396" s="59">
        <f>IF(E396="East", IF(C396="Central",('Connecting shares (%)'!$F$5/100*L396+'Connecting shares (%)'!$G$5/100*N396+'Connecting shares (%)'!$H$5/100*P396)/1000000,0),0)</f>
        <v>0</v>
      </c>
      <c r="Y396" s="61">
        <f>IF(E396="East", IF(C396="Central",D396*'Connecting shares (%)'!$M$16*(L396+N396+P396)/(F396+H396+J396+L396+N396+P396),0),0)</f>
        <v>0</v>
      </c>
      <c r="Z396" s="1">
        <f>IF(E396="East", IF(C396="Decentral",('Connecting shares (%)'!$F$9/100*L396+'Connecting shares (%)'!$G$9/100*N396+'Connecting shares (%)'!$H$9/100*P396)/1000000,0),0)</f>
        <v>0</v>
      </c>
      <c r="AA396" s="61">
        <f>IF(E396="East", IF(C396="Decentral",D396*'Connecting shares (%)'!$M$16*(L396+N396+P396)/(F396+H396+J396+L396+N396+P396),0),0)</f>
        <v>0</v>
      </c>
      <c r="AB396" s="59">
        <f>IF(E396="West", IF(C396="Central",('Connecting shares (%)'!$F$11/100*F396+'Connecting shares (%)'!$G$11/100*H396+'Connecting shares (%)'!$H$11/100*J396)/1000000,0),0)</f>
        <v>1.4463727900000001</v>
      </c>
      <c r="AC396" s="62">
        <f>IF(E396="west", IF(C396="Central",D396*'Connecting shares (%)'!$M$16*(F396+H396+J396)/(F396+H396+J396+L396+N396+P396),0),0)</f>
        <v>165.28360242398642</v>
      </c>
      <c r="AD396" s="59">
        <f>IF(E396="West", IF(C396="Decentral",('Connecting shares (%)'!$F$15/100*F396+'Connecting shares (%)'!$G$15/100*H396+'Connecting shares (%)'!$H$15/100*J396)/1000000,0),0)</f>
        <v>0</v>
      </c>
      <c r="AE396" s="61">
        <f>IF(E396="west", IF(C396="Decentral",D396*'Connecting shares (%)'!$M$16*(F396+H396+J396)/(F396+H396+J396+L396+N396+P396),0),0)</f>
        <v>0</v>
      </c>
      <c r="AF396" s="59">
        <f>IF(E396="West", IF(C396="Central",('Connecting shares (%)'!$F$13/100*L396+'Connecting shares (%)'!$G$13/100*N396+'Connecting shares (%)'!$H$13/100*P396)/1000000,0),0)</f>
        <v>0.16213776999999899</v>
      </c>
      <c r="AG396" s="61">
        <f>IF(E396="west", IF(C396="Central",D396*'Connecting shares (%)'!$M$16*(L396+N396+P396)/(F396+H396+J396+L396+N396+P396),0),0)</f>
        <v>18.528221009046767</v>
      </c>
      <c r="AH396" s="1">
        <f>IF(E396="West", IF(C396="Decentral",('Connecting shares (%)'!$F$17/100*L396+'Connecting shares (%)'!$G$17/100*N396+'Connecting shares (%)'!$H$17/100*P396)/1000000,0),0)</f>
        <v>0</v>
      </c>
      <c r="AI396" s="61">
        <f>IF(E396="west", IF(C396="Decentral",D396*'Connecting shares (%)'!$M$16*(L396+N396+P396)/(F396+H396+J396+L396+N396+P396),0),0)</f>
        <v>0</v>
      </c>
      <c r="AK396" s="1">
        <f t="shared" si="48"/>
        <v>0</v>
      </c>
      <c r="AL396" s="1">
        <f t="shared" si="49"/>
        <v>0</v>
      </c>
      <c r="AM396" s="1">
        <f t="shared" si="50"/>
        <v>0</v>
      </c>
      <c r="AN396" s="1">
        <f t="shared" si="51"/>
        <v>0</v>
      </c>
      <c r="AO396" s="1">
        <f t="shared" si="52"/>
        <v>1.6085105599999991</v>
      </c>
      <c r="AP396" s="1">
        <f t="shared" si="53"/>
        <v>183.8118234330332</v>
      </c>
      <c r="AQ396" s="1">
        <f t="shared" si="54"/>
        <v>0</v>
      </c>
      <c r="AR396" s="1">
        <f t="shared" si="55"/>
        <v>0</v>
      </c>
    </row>
    <row r="397" spans="1:44">
      <c r="A397" s="1">
        <v>396</v>
      </c>
      <c r="B397" s="1" t="s">
        <v>384</v>
      </c>
      <c r="C397" s="1" t="s">
        <v>19</v>
      </c>
      <c r="D397" s="1">
        <v>1.34489184406581</v>
      </c>
      <c r="E397" s="1" t="s">
        <v>21</v>
      </c>
      <c r="F397" s="1">
        <v>2018954.84</v>
      </c>
      <c r="G397" s="1">
        <v>149</v>
      </c>
      <c r="H397" s="1">
        <v>53586.389999999898</v>
      </c>
      <c r="I397" s="1">
        <v>1</v>
      </c>
      <c r="J397" s="1">
        <v>0</v>
      </c>
      <c r="K397" s="1">
        <v>0</v>
      </c>
      <c r="L397" s="1">
        <v>188402.17</v>
      </c>
      <c r="M397" s="1">
        <v>28</v>
      </c>
      <c r="N397" s="1">
        <v>412302.16</v>
      </c>
      <c r="O397" s="1">
        <v>2</v>
      </c>
      <c r="P397" s="1">
        <v>0</v>
      </c>
      <c r="Q397" s="1">
        <v>0</v>
      </c>
      <c r="R397" s="1">
        <v>25616.478652137601</v>
      </c>
      <c r="S397" s="1">
        <v>1344891.8440658101</v>
      </c>
      <c r="T397" s="59">
        <f>IF(E397="East", IF(C397="Central",('Connecting shares (%)'!$F$3/100*F397+'Connecting shares (%)'!$G$3/100*H397+'Connecting shares (%)'!$H$3/100*J397)/1000000,0),0)</f>
        <v>0</v>
      </c>
      <c r="U397" s="59">
        <f>IF(E397="East", IF(C397="Central",D397*'Connecting shares (%)'!$M$16*(F397+H397+J397)/(F397+H397+J397+L397+N397+P397),0),0)</f>
        <v>0</v>
      </c>
      <c r="V397" s="59">
        <f>IF(E397="East", IF(C397="Decentral",('Connecting shares (%)'!$F$7/100*F397+'Connecting shares (%)'!$G$7/100*H397+'Connecting shares (%)'!$H$7/100*J397)/1000000,0),0)</f>
        <v>0</v>
      </c>
      <c r="W397" s="61">
        <f>IF(E397="East", IF(C397="Decentral",D397*'Connecting shares (%)'!$M$16*(F397+H397+J397)/(F397+H397+J397+L397+N397+P397),0),0)</f>
        <v>0</v>
      </c>
      <c r="X397" s="59">
        <f>IF(E397="East", IF(C397="Central",('Connecting shares (%)'!$F$5/100*L397+'Connecting shares (%)'!$G$5/100*N397+'Connecting shares (%)'!$H$5/100*P397)/1000000,0),0)</f>
        <v>0</v>
      </c>
      <c r="Y397" s="61">
        <f>IF(E397="East", IF(C397="Central",D397*'Connecting shares (%)'!$M$16*(L397+N397+P397)/(F397+H397+J397+L397+N397+P397),0),0)</f>
        <v>0</v>
      </c>
      <c r="Z397" s="1">
        <f>IF(E397="East", IF(C397="Decentral",('Connecting shares (%)'!$F$9/100*L397+'Connecting shares (%)'!$G$9/100*N397+'Connecting shares (%)'!$H$9/100*P397)/1000000,0),0)</f>
        <v>0</v>
      </c>
      <c r="AA397" s="61">
        <f>IF(E397="East", IF(C397="Decentral",D397*'Connecting shares (%)'!$M$16*(L397+N397+P397)/(F397+H397+J397+L397+N397+P397),0),0)</f>
        <v>0</v>
      </c>
      <c r="AB397" s="59">
        <f>IF(E397="West", IF(C397="Central",('Connecting shares (%)'!$F$11/100*F397+'Connecting shares (%)'!$G$11/100*H397+'Connecting shares (%)'!$H$11/100*J397)/1000000,0),0)</f>
        <v>0</v>
      </c>
      <c r="AC397" s="62">
        <f>IF(E397="west", IF(C397="Central",D397*'Connecting shares (%)'!$M$16*(F397+H397+J397)/(F397+H397+J397+L397+N397+P397),0),0)</f>
        <v>0</v>
      </c>
      <c r="AD397" s="59">
        <f>IF(E397="West", IF(C397="Decentral",('Connecting shares (%)'!$F$15/100*F397+'Connecting shares (%)'!$G$15/100*H397+'Connecting shares (%)'!$H$15/100*J397)/1000000,0),0)</f>
        <v>2.0725412300000001</v>
      </c>
      <c r="AE397" s="61">
        <f>IF(E397="west", IF(C397="Decentral",D397*'Connecting shares (%)'!$M$16*(F397+H397+J397)/(F397+H397+J397+L397+N397+P397),0),0)</f>
        <v>20.853630795646936</v>
      </c>
      <c r="AF397" s="59">
        <f>IF(E397="West", IF(C397="Central",('Connecting shares (%)'!$F$13/100*L397+'Connecting shares (%)'!$G$13/100*N397+'Connecting shares (%)'!$H$13/100*P397)/1000000,0),0)</f>
        <v>0</v>
      </c>
      <c r="AG397" s="61">
        <f>IF(E397="west", IF(C397="Central",D397*'Connecting shares (%)'!$M$16*(L397+N397+P397)/(F397+H397+J397+L397+N397+P397),0),0)</f>
        <v>0</v>
      </c>
      <c r="AH397" s="1">
        <f>IF(E397="West", IF(C397="Decentral",('Connecting shares (%)'!$F$17/100*L397+'Connecting shares (%)'!$G$17/100*N397+'Connecting shares (%)'!$H$17/100*P397)/1000000,0),0)</f>
        <v>0.60070433000000001</v>
      </c>
      <c r="AI397" s="61">
        <f>IF(E397="west", IF(C397="Decentral",D397*'Connecting shares (%)'!$M$16*(L397+N397+P397)/(F397+H397+J397+L397+N397+P397),0),0)</f>
        <v>6.0442060856692628</v>
      </c>
      <c r="AK397" s="1">
        <f t="shared" si="48"/>
        <v>0</v>
      </c>
      <c r="AL397" s="1">
        <f t="shared" si="49"/>
        <v>0</v>
      </c>
      <c r="AM397" s="1">
        <f t="shared" si="50"/>
        <v>0</v>
      </c>
      <c r="AN397" s="1">
        <f t="shared" si="51"/>
        <v>0</v>
      </c>
      <c r="AO397" s="1">
        <f t="shared" si="52"/>
        <v>0</v>
      </c>
      <c r="AP397" s="1">
        <f t="shared" si="53"/>
        <v>0</v>
      </c>
      <c r="AQ397" s="1">
        <f t="shared" si="54"/>
        <v>2.6732455600000002</v>
      </c>
      <c r="AR397" s="1">
        <f t="shared" si="55"/>
        <v>26.897836881316199</v>
      </c>
    </row>
    <row r="398" spans="1:44">
      <c r="A398" s="1">
        <v>397</v>
      </c>
      <c r="B398" s="1" t="s">
        <v>430</v>
      </c>
      <c r="C398" s="1" t="s">
        <v>19</v>
      </c>
      <c r="D398" s="1">
        <v>17.363997947744199</v>
      </c>
      <c r="E398" s="1" t="s">
        <v>21</v>
      </c>
      <c r="F398" s="1">
        <v>88015256.650000304</v>
      </c>
      <c r="G398" s="1">
        <v>5810</v>
      </c>
      <c r="H398" s="1">
        <v>355149.38</v>
      </c>
      <c r="I398" s="1">
        <v>6</v>
      </c>
      <c r="J398" s="1">
        <v>0</v>
      </c>
      <c r="K398" s="1">
        <v>0</v>
      </c>
      <c r="L398" s="1">
        <v>4644916.7000000104</v>
      </c>
      <c r="M398" s="1">
        <v>638</v>
      </c>
      <c r="N398" s="1">
        <v>528183.55000000005</v>
      </c>
      <c r="O398" s="1">
        <v>6</v>
      </c>
      <c r="P398" s="1">
        <v>379190.859999999</v>
      </c>
      <c r="Q398" s="1">
        <v>1</v>
      </c>
      <c r="R398" s="1">
        <v>101681.13786980799</v>
      </c>
      <c r="S398" s="1">
        <v>17363997.947744198</v>
      </c>
      <c r="T398" s="59">
        <f>IF(E398="East", IF(C398="Central",('Connecting shares (%)'!$F$3/100*F398+'Connecting shares (%)'!$G$3/100*H398+'Connecting shares (%)'!$H$3/100*J398)/1000000,0),0)</f>
        <v>0</v>
      </c>
      <c r="U398" s="59">
        <f>IF(E398="East", IF(C398="Central",D398*'Connecting shares (%)'!$M$16*(F398+H398+J398)/(F398+H398+J398+L398+N398+P398),0),0)</f>
        <v>0</v>
      </c>
      <c r="V398" s="59">
        <f>IF(E398="East", IF(C398="Decentral",('Connecting shares (%)'!$F$7/100*F398+'Connecting shares (%)'!$G$7/100*H398+'Connecting shares (%)'!$H$7/100*J398)/1000000,0),0)</f>
        <v>0</v>
      </c>
      <c r="W398" s="61">
        <f>IF(E398="East", IF(C398="Decentral",D398*'Connecting shares (%)'!$M$16*(F398+H398+J398)/(F398+H398+J398+L398+N398+P398),0),0)</f>
        <v>0</v>
      </c>
      <c r="X398" s="59">
        <f>IF(E398="East", IF(C398="Central",('Connecting shares (%)'!$F$5/100*L398+'Connecting shares (%)'!$G$5/100*N398+'Connecting shares (%)'!$H$5/100*P398)/1000000,0),0)</f>
        <v>0</v>
      </c>
      <c r="Y398" s="61">
        <f>IF(E398="East", IF(C398="Central",D398*'Connecting shares (%)'!$M$16*(L398+N398+P398)/(F398+H398+J398+L398+N398+P398),0),0)</f>
        <v>0</v>
      </c>
      <c r="Z398" s="1">
        <f>IF(E398="East", IF(C398="Decentral",('Connecting shares (%)'!$F$9/100*L398+'Connecting shares (%)'!$G$9/100*N398+'Connecting shares (%)'!$H$9/100*P398)/1000000,0),0)</f>
        <v>0</v>
      </c>
      <c r="AA398" s="61">
        <f>IF(E398="East", IF(C398="Decentral",D398*'Connecting shares (%)'!$M$16*(L398+N398+P398)/(F398+H398+J398+L398+N398+P398),0),0)</f>
        <v>0</v>
      </c>
      <c r="AB398" s="59">
        <f>IF(E398="West", IF(C398="Central",('Connecting shares (%)'!$F$11/100*F398+'Connecting shares (%)'!$G$11/100*H398+'Connecting shares (%)'!$H$11/100*J398)/1000000,0),0)</f>
        <v>0</v>
      </c>
      <c r="AC398" s="62">
        <f>IF(E398="west", IF(C398="Central",D398*'Connecting shares (%)'!$M$16*(F398+H398+J398)/(F398+H398+J398+L398+N398+P398),0),0)</f>
        <v>0</v>
      </c>
      <c r="AD398" s="59">
        <f>IF(E398="West", IF(C398="Decentral",('Connecting shares (%)'!$F$15/100*F398+'Connecting shares (%)'!$G$15/100*H398+'Connecting shares (%)'!$H$15/100*J398)/1000000,0),0)</f>
        <v>88.370406030000296</v>
      </c>
      <c r="AE398" s="61">
        <f>IF(E398="west", IF(C398="Decentral",D398*'Connecting shares (%)'!$M$16*(F398+H398+J398)/(F398+H398+J398+L398+N398+P398),0),0)</f>
        <v>326.75031609430664</v>
      </c>
      <c r="AF398" s="59">
        <f>IF(E398="West", IF(C398="Central",('Connecting shares (%)'!$F$13/100*L398+'Connecting shares (%)'!$G$13/100*N398+'Connecting shares (%)'!$H$13/100*P398)/1000000,0),0)</f>
        <v>0</v>
      </c>
      <c r="AG398" s="61">
        <f>IF(E398="west", IF(C398="Central",D398*'Connecting shares (%)'!$M$16*(L398+N398+P398)/(F398+H398+J398+L398+N398+P398),0),0)</f>
        <v>0</v>
      </c>
      <c r="AH398" s="1">
        <f>IF(E398="West", IF(C398="Decentral",('Connecting shares (%)'!$F$17/100*L398+'Connecting shares (%)'!$G$17/100*N398+'Connecting shares (%)'!$H$17/100*P398)/1000000,0),0)</f>
        <v>5.5522911100000094</v>
      </c>
      <c r="AI398" s="61">
        <f>IF(E398="west", IF(C398="Decentral",D398*'Connecting shares (%)'!$M$16*(L398+N398+P398)/(F398+H398+J398+L398+N398+P398),0),0)</f>
        <v>20.52964286057729</v>
      </c>
      <c r="AK398" s="1">
        <f t="shared" si="48"/>
        <v>0</v>
      </c>
      <c r="AL398" s="1">
        <f t="shared" si="49"/>
        <v>0</v>
      </c>
      <c r="AM398" s="1">
        <f t="shared" si="50"/>
        <v>0</v>
      </c>
      <c r="AN398" s="1">
        <f t="shared" si="51"/>
        <v>0</v>
      </c>
      <c r="AO398" s="1">
        <f t="shared" si="52"/>
        <v>0</v>
      </c>
      <c r="AP398" s="1">
        <f t="shared" si="53"/>
        <v>0</v>
      </c>
      <c r="AQ398" s="1">
        <f t="shared" si="54"/>
        <v>93.922697140000309</v>
      </c>
      <c r="AR398" s="1">
        <f t="shared" si="55"/>
        <v>347.27995895488391</v>
      </c>
    </row>
    <row r="399" spans="1:44">
      <c r="A399" s="1">
        <v>398</v>
      </c>
      <c r="B399" s="1" t="s">
        <v>581</v>
      </c>
      <c r="C399" s="1" t="s">
        <v>19</v>
      </c>
      <c r="D399" s="1">
        <v>1.2107337561417399</v>
      </c>
      <c r="E399" s="1" t="s">
        <v>21</v>
      </c>
      <c r="F399" s="1">
        <v>239539.739999999</v>
      </c>
      <c r="G399" s="1">
        <v>16</v>
      </c>
      <c r="H399" s="1">
        <v>0</v>
      </c>
      <c r="I399" s="1">
        <v>0</v>
      </c>
      <c r="J399" s="1">
        <v>0</v>
      </c>
      <c r="K399" s="1">
        <v>0</v>
      </c>
      <c r="L399" s="1">
        <v>48334.79</v>
      </c>
      <c r="M399" s="1">
        <v>3</v>
      </c>
      <c r="N399" s="1">
        <v>0</v>
      </c>
      <c r="O399" s="1">
        <v>0</v>
      </c>
      <c r="P399" s="1">
        <v>0</v>
      </c>
      <c r="Q399" s="1">
        <v>0</v>
      </c>
      <c r="R399" s="1">
        <v>28888.2928191391</v>
      </c>
      <c r="S399" s="1">
        <v>1210733.7561417399</v>
      </c>
      <c r="T399" s="59">
        <f>IF(E399="East", IF(C399="Central",('Connecting shares (%)'!$F$3/100*F399+'Connecting shares (%)'!$G$3/100*H399+'Connecting shares (%)'!$H$3/100*J399)/1000000,0),0)</f>
        <v>0</v>
      </c>
      <c r="U399" s="59">
        <f>IF(E399="East", IF(C399="Central",D399*'Connecting shares (%)'!$M$16*(F399+H399+J399)/(F399+H399+J399+L399+N399+P399),0),0)</f>
        <v>0</v>
      </c>
      <c r="V399" s="59">
        <f>IF(E399="East", IF(C399="Decentral",('Connecting shares (%)'!$F$7/100*F399+'Connecting shares (%)'!$G$7/100*H399+'Connecting shares (%)'!$H$7/100*J399)/1000000,0),0)</f>
        <v>0</v>
      </c>
      <c r="W399" s="61">
        <f>IF(E399="East", IF(C399="Decentral",D399*'Connecting shares (%)'!$M$16*(F399+H399+J399)/(F399+H399+J399+L399+N399+P399),0),0)</f>
        <v>0</v>
      </c>
      <c r="X399" s="59">
        <f>IF(E399="East", IF(C399="Central",('Connecting shares (%)'!$F$5/100*L399+'Connecting shares (%)'!$G$5/100*N399+'Connecting shares (%)'!$H$5/100*P399)/1000000,0),0)</f>
        <v>0</v>
      </c>
      <c r="Y399" s="61">
        <f>IF(E399="East", IF(C399="Central",D399*'Connecting shares (%)'!$M$16*(L399+N399+P399)/(F399+H399+J399+L399+N399+P399),0),0)</f>
        <v>0</v>
      </c>
      <c r="Z399" s="1">
        <f>IF(E399="East", IF(C399="Decentral",('Connecting shares (%)'!$F$9/100*L399+'Connecting shares (%)'!$G$9/100*N399+'Connecting shares (%)'!$H$9/100*P399)/1000000,0),0)</f>
        <v>0</v>
      </c>
      <c r="AA399" s="61">
        <f>IF(E399="East", IF(C399="Decentral",D399*'Connecting shares (%)'!$M$16*(L399+N399+P399)/(F399+H399+J399+L399+N399+P399),0),0)</f>
        <v>0</v>
      </c>
      <c r="AB399" s="59">
        <f>IF(E399="West", IF(C399="Central",('Connecting shares (%)'!$F$11/100*F399+'Connecting shares (%)'!$G$11/100*H399+'Connecting shares (%)'!$H$11/100*J399)/1000000,0),0)</f>
        <v>0</v>
      </c>
      <c r="AC399" s="62">
        <f>IF(E399="west", IF(C399="Central",D399*'Connecting shares (%)'!$M$16*(F399+H399+J399)/(F399+H399+J399+L399+N399+P399),0),0)</f>
        <v>0</v>
      </c>
      <c r="AD399" s="59">
        <f>IF(E399="West", IF(C399="Decentral",('Connecting shares (%)'!$F$15/100*F399+'Connecting shares (%)'!$G$15/100*H399+'Connecting shares (%)'!$H$15/100*J399)/1000000,0),0)</f>
        <v>0.239539739999999</v>
      </c>
      <c r="AE399" s="61">
        <f>IF(E399="west", IF(C399="Decentral",D399*'Connecting shares (%)'!$M$16*(F399+H399+J399)/(F399+H399+J399+L399+N399+P399),0),0)</f>
        <v>20.148975955282712</v>
      </c>
      <c r="AF399" s="59">
        <f>IF(E399="West", IF(C399="Central",('Connecting shares (%)'!$F$13/100*L399+'Connecting shares (%)'!$G$13/100*N399+'Connecting shares (%)'!$H$13/100*P399)/1000000,0),0)</f>
        <v>0</v>
      </c>
      <c r="AG399" s="61">
        <f>IF(E399="west", IF(C399="Central",D399*'Connecting shares (%)'!$M$16*(L399+N399+P399)/(F399+H399+J399+L399+N399+P399),0),0)</f>
        <v>0</v>
      </c>
      <c r="AH399" s="1">
        <f>IF(E399="West", IF(C399="Decentral",('Connecting shares (%)'!$F$17/100*L399+'Connecting shares (%)'!$G$17/100*N399+'Connecting shares (%)'!$H$17/100*P399)/1000000,0),0)</f>
        <v>4.8334790000000002E-2</v>
      </c>
      <c r="AI399" s="61">
        <f>IF(E399="west", IF(C399="Decentral",D399*'Connecting shares (%)'!$M$16*(L399+N399+P399)/(F399+H399+J399+L399+N399+P399),0),0)</f>
        <v>4.0656991675520873</v>
      </c>
      <c r="AK399" s="1">
        <f t="shared" si="48"/>
        <v>0</v>
      </c>
      <c r="AL399" s="1">
        <f t="shared" si="49"/>
        <v>0</v>
      </c>
      <c r="AM399" s="1">
        <f t="shared" si="50"/>
        <v>0</v>
      </c>
      <c r="AN399" s="1">
        <f t="shared" si="51"/>
        <v>0</v>
      </c>
      <c r="AO399" s="1">
        <f t="shared" si="52"/>
        <v>0</v>
      </c>
      <c r="AP399" s="1">
        <f t="shared" si="53"/>
        <v>0</v>
      </c>
      <c r="AQ399" s="1">
        <f t="shared" si="54"/>
        <v>0.28787452999999902</v>
      </c>
      <c r="AR399" s="1">
        <f t="shared" si="55"/>
        <v>24.214675122834798</v>
      </c>
    </row>
    <row r="400" spans="1:44">
      <c r="A400" s="1">
        <v>399</v>
      </c>
      <c r="B400" s="1" t="s">
        <v>480</v>
      </c>
      <c r="C400" s="1" t="s">
        <v>19</v>
      </c>
      <c r="D400" s="1">
        <v>1.2255344825115799</v>
      </c>
      <c r="E400" s="1" t="s">
        <v>21</v>
      </c>
      <c r="F400" s="1">
        <v>4324847.0599999996</v>
      </c>
      <c r="G400" s="1">
        <v>277</v>
      </c>
      <c r="H400" s="1">
        <v>58667.239999999903</v>
      </c>
      <c r="I400" s="1">
        <v>1</v>
      </c>
      <c r="J400" s="1">
        <v>0</v>
      </c>
      <c r="K400" s="1">
        <v>0</v>
      </c>
      <c r="L400" s="1">
        <v>311941.28999999998</v>
      </c>
      <c r="M400" s="1">
        <v>49</v>
      </c>
      <c r="N400" s="1">
        <v>0</v>
      </c>
      <c r="O400" s="1">
        <v>0</v>
      </c>
      <c r="P400" s="1">
        <v>0</v>
      </c>
      <c r="Q400" s="1">
        <v>0</v>
      </c>
      <c r="R400" s="1">
        <v>27180.270845634699</v>
      </c>
      <c r="S400" s="1">
        <v>1225534.48251158</v>
      </c>
      <c r="T400" s="59">
        <f>IF(E400="East", IF(C400="Central",('Connecting shares (%)'!$F$3/100*F400+'Connecting shares (%)'!$G$3/100*H400+'Connecting shares (%)'!$H$3/100*J400)/1000000,0),0)</f>
        <v>0</v>
      </c>
      <c r="U400" s="59">
        <f>IF(E400="East", IF(C400="Central",D400*'Connecting shares (%)'!$M$16*(F400+H400+J400)/(F400+H400+J400+L400+N400+P400),0),0)</f>
        <v>0</v>
      </c>
      <c r="V400" s="59">
        <f>IF(E400="East", IF(C400="Decentral",('Connecting shares (%)'!$F$7/100*F400+'Connecting shares (%)'!$G$7/100*H400+'Connecting shares (%)'!$H$7/100*J400)/1000000,0),0)</f>
        <v>0</v>
      </c>
      <c r="W400" s="61">
        <f>IF(E400="East", IF(C400="Decentral",D400*'Connecting shares (%)'!$M$16*(F400+H400+J400)/(F400+H400+J400+L400+N400+P400),0),0)</f>
        <v>0</v>
      </c>
      <c r="X400" s="59">
        <f>IF(E400="East", IF(C400="Central",('Connecting shares (%)'!$F$5/100*L400+'Connecting shares (%)'!$G$5/100*N400+'Connecting shares (%)'!$H$5/100*P400)/1000000,0),0)</f>
        <v>0</v>
      </c>
      <c r="Y400" s="61">
        <f>IF(E400="East", IF(C400="Central",D400*'Connecting shares (%)'!$M$16*(L400+N400+P400)/(F400+H400+J400+L400+N400+P400),0),0)</f>
        <v>0</v>
      </c>
      <c r="Z400" s="1">
        <f>IF(E400="East", IF(C400="Decentral",('Connecting shares (%)'!$F$9/100*L400+'Connecting shares (%)'!$G$9/100*N400+'Connecting shares (%)'!$H$9/100*P400)/1000000,0),0)</f>
        <v>0</v>
      </c>
      <c r="AA400" s="61">
        <f>IF(E400="East", IF(C400="Decentral",D400*'Connecting shares (%)'!$M$16*(L400+N400+P400)/(F400+H400+J400+L400+N400+P400),0),0)</f>
        <v>0</v>
      </c>
      <c r="AB400" s="59">
        <f>IF(E400="West", IF(C400="Central",('Connecting shares (%)'!$F$11/100*F400+'Connecting shares (%)'!$G$11/100*H400+'Connecting shares (%)'!$H$11/100*J400)/1000000,0),0)</f>
        <v>0</v>
      </c>
      <c r="AC400" s="62">
        <f>IF(E400="west", IF(C400="Central",D400*'Connecting shares (%)'!$M$16*(F400+H400+J400)/(F400+H400+J400+L400+N400+P400),0),0)</f>
        <v>0</v>
      </c>
      <c r="AD400" s="59">
        <f>IF(E400="West", IF(C400="Decentral",('Connecting shares (%)'!$F$15/100*F400+'Connecting shares (%)'!$G$15/100*H400+'Connecting shares (%)'!$H$15/100*J400)/1000000,0),0)</f>
        <v>4.3835142999999999</v>
      </c>
      <c r="AE400" s="61">
        <f>IF(E400="west", IF(C400="Decentral",D400*'Connecting shares (%)'!$M$16*(F400+H400+J400)/(F400+H400+J400+L400+N400+P400),0),0)</f>
        <v>22.882328780507581</v>
      </c>
      <c r="AF400" s="59">
        <f>IF(E400="West", IF(C400="Central",('Connecting shares (%)'!$F$13/100*L400+'Connecting shares (%)'!$G$13/100*N400+'Connecting shares (%)'!$H$13/100*P400)/1000000,0),0)</f>
        <v>0</v>
      </c>
      <c r="AG400" s="61">
        <f>IF(E400="west", IF(C400="Central",D400*'Connecting shares (%)'!$M$16*(L400+N400+P400)/(F400+H400+J400+L400+N400+P400),0),0)</f>
        <v>0</v>
      </c>
      <c r="AH400" s="1">
        <f>IF(E400="West", IF(C400="Decentral",('Connecting shares (%)'!$F$17/100*L400+'Connecting shares (%)'!$G$17/100*N400+'Connecting shares (%)'!$H$17/100*P400)/1000000,0),0)</f>
        <v>0.31194128999999998</v>
      </c>
      <c r="AI400" s="61">
        <f>IF(E400="west", IF(C400="Decentral",D400*'Connecting shares (%)'!$M$16*(L400+N400+P400)/(F400+H400+J400+L400+N400+P400),0),0)</f>
        <v>1.6283608697240162</v>
      </c>
      <c r="AK400" s="1">
        <f t="shared" si="48"/>
        <v>0</v>
      </c>
      <c r="AL400" s="1">
        <f t="shared" si="49"/>
        <v>0</v>
      </c>
      <c r="AM400" s="1">
        <f t="shared" si="50"/>
        <v>0</v>
      </c>
      <c r="AN400" s="1">
        <f t="shared" si="51"/>
        <v>0</v>
      </c>
      <c r="AO400" s="1">
        <f t="shared" si="52"/>
        <v>0</v>
      </c>
      <c r="AP400" s="1">
        <f t="shared" si="53"/>
        <v>0</v>
      </c>
      <c r="AQ400" s="1">
        <f t="shared" si="54"/>
        <v>4.6954555899999999</v>
      </c>
      <c r="AR400" s="1">
        <f t="shared" si="55"/>
        <v>24.510689650231598</v>
      </c>
    </row>
    <row r="401" spans="1:44">
      <c r="A401" s="1">
        <v>400</v>
      </c>
      <c r="B401" s="1" t="s">
        <v>560</v>
      </c>
      <c r="C401" s="1" t="s">
        <v>19</v>
      </c>
      <c r="D401" s="1">
        <v>1.2009246373993601</v>
      </c>
      <c r="E401" s="1" t="s">
        <v>21</v>
      </c>
      <c r="F401" s="1">
        <v>999602.97999999905</v>
      </c>
      <c r="G401" s="1">
        <v>60</v>
      </c>
      <c r="H401" s="1">
        <v>0</v>
      </c>
      <c r="I401" s="1">
        <v>0</v>
      </c>
      <c r="J401" s="1">
        <v>0</v>
      </c>
      <c r="K401" s="1">
        <v>0</v>
      </c>
      <c r="L401" s="1">
        <v>8852.7199999999903</v>
      </c>
      <c r="M401" s="1">
        <v>1</v>
      </c>
      <c r="N401" s="1">
        <v>0</v>
      </c>
      <c r="O401" s="1">
        <v>0</v>
      </c>
      <c r="P401" s="1">
        <v>0</v>
      </c>
      <c r="Q401" s="1">
        <v>0</v>
      </c>
      <c r="R401" s="1">
        <v>24817.455139871901</v>
      </c>
      <c r="S401" s="1">
        <v>1200924.6373993601</v>
      </c>
      <c r="T401" s="59">
        <f>IF(E401="East", IF(C401="Central",('Connecting shares (%)'!$F$3/100*F401+'Connecting shares (%)'!$G$3/100*H401+'Connecting shares (%)'!$H$3/100*J401)/1000000,0),0)</f>
        <v>0</v>
      </c>
      <c r="U401" s="59">
        <f>IF(E401="East", IF(C401="Central",D401*'Connecting shares (%)'!$M$16*(F401+H401+J401)/(F401+H401+J401+L401+N401+P401),0),0)</f>
        <v>0</v>
      </c>
      <c r="V401" s="59">
        <f>IF(E401="East", IF(C401="Decentral",('Connecting shares (%)'!$F$7/100*F401+'Connecting shares (%)'!$G$7/100*H401+'Connecting shares (%)'!$H$7/100*J401)/1000000,0),0)</f>
        <v>0</v>
      </c>
      <c r="W401" s="61">
        <f>IF(E401="East", IF(C401="Decentral",D401*'Connecting shares (%)'!$M$16*(F401+H401+J401)/(F401+H401+J401+L401+N401+P401),0),0)</f>
        <v>0</v>
      </c>
      <c r="X401" s="59">
        <f>IF(E401="East", IF(C401="Central",('Connecting shares (%)'!$F$5/100*L401+'Connecting shares (%)'!$G$5/100*N401+'Connecting shares (%)'!$H$5/100*P401)/1000000,0),0)</f>
        <v>0</v>
      </c>
      <c r="Y401" s="61">
        <f>IF(E401="East", IF(C401="Central",D401*'Connecting shares (%)'!$M$16*(L401+N401+P401)/(F401+H401+J401+L401+N401+P401),0),0)</f>
        <v>0</v>
      </c>
      <c r="Z401" s="1">
        <f>IF(E401="East", IF(C401="Decentral",('Connecting shares (%)'!$F$9/100*L401+'Connecting shares (%)'!$G$9/100*N401+'Connecting shares (%)'!$H$9/100*P401)/1000000,0),0)</f>
        <v>0</v>
      </c>
      <c r="AA401" s="61">
        <f>IF(E401="East", IF(C401="Decentral",D401*'Connecting shares (%)'!$M$16*(L401+N401+P401)/(F401+H401+J401+L401+N401+P401),0),0)</f>
        <v>0</v>
      </c>
      <c r="AB401" s="59">
        <f>IF(E401="West", IF(C401="Central",('Connecting shares (%)'!$F$11/100*F401+'Connecting shares (%)'!$G$11/100*H401+'Connecting shares (%)'!$H$11/100*J401)/1000000,0),0)</f>
        <v>0</v>
      </c>
      <c r="AC401" s="62">
        <f>IF(E401="west", IF(C401="Central",D401*'Connecting shares (%)'!$M$16*(F401+H401+J401)/(F401+H401+J401+L401+N401+P401),0),0)</f>
        <v>0</v>
      </c>
      <c r="AD401" s="59">
        <f>IF(E401="West", IF(C401="Decentral",('Connecting shares (%)'!$F$15/100*F401+'Connecting shares (%)'!$G$15/100*H401+'Connecting shares (%)'!$H$15/100*J401)/1000000,0),0)</f>
        <v>0.99960297999999903</v>
      </c>
      <c r="AE401" s="61">
        <f>IF(E401="west", IF(C401="Decentral",D401*'Connecting shares (%)'!$M$16*(F401+H401+J401)/(F401+H401+J401+L401+N401+P401),0),0)</f>
        <v>23.807646608568326</v>
      </c>
      <c r="AF401" s="59">
        <f>IF(E401="West", IF(C401="Central",('Connecting shares (%)'!$F$13/100*L401+'Connecting shares (%)'!$G$13/100*N401+'Connecting shares (%)'!$H$13/100*P401)/1000000,0),0)</f>
        <v>0</v>
      </c>
      <c r="AG401" s="61">
        <f>IF(E401="west", IF(C401="Central",D401*'Connecting shares (%)'!$M$16*(L401+N401+P401)/(F401+H401+J401+L401+N401+P401),0),0)</f>
        <v>0</v>
      </c>
      <c r="AH401" s="1">
        <f>IF(E401="West", IF(C401="Decentral",('Connecting shares (%)'!$F$17/100*L401+'Connecting shares (%)'!$G$17/100*N401+'Connecting shares (%)'!$H$17/100*P401)/1000000,0),0)</f>
        <v>8.852719999999991E-3</v>
      </c>
      <c r="AI401" s="61">
        <f>IF(E401="west", IF(C401="Decentral",D401*'Connecting shares (%)'!$M$16*(L401+N401+P401)/(F401+H401+J401+L401+N401+P401),0),0)</f>
        <v>0.21084613941887706</v>
      </c>
      <c r="AK401" s="1">
        <f t="shared" si="48"/>
        <v>0</v>
      </c>
      <c r="AL401" s="1">
        <f t="shared" si="49"/>
        <v>0</v>
      </c>
      <c r="AM401" s="1">
        <f t="shared" si="50"/>
        <v>0</v>
      </c>
      <c r="AN401" s="1">
        <f t="shared" si="51"/>
        <v>0</v>
      </c>
      <c r="AO401" s="1">
        <f t="shared" si="52"/>
        <v>0</v>
      </c>
      <c r="AP401" s="1">
        <f t="shared" si="53"/>
        <v>0</v>
      </c>
      <c r="AQ401" s="1">
        <f t="shared" si="54"/>
        <v>1.008455699999999</v>
      </c>
      <c r="AR401" s="1">
        <f t="shared" si="55"/>
        <v>24.018492747987203</v>
      </c>
    </row>
    <row r="402" spans="1:44">
      <c r="A402" s="1">
        <v>401</v>
      </c>
      <c r="B402" s="1" t="s">
        <v>219</v>
      </c>
      <c r="C402" s="1" t="s">
        <v>19</v>
      </c>
      <c r="D402" s="1">
        <v>6.7291953538850198</v>
      </c>
      <c r="E402" s="1" t="s">
        <v>21</v>
      </c>
      <c r="F402" s="1">
        <v>23649237.269999899</v>
      </c>
      <c r="G402" s="1">
        <v>1550</v>
      </c>
      <c r="H402" s="1">
        <v>0</v>
      </c>
      <c r="I402" s="1">
        <v>0</v>
      </c>
      <c r="J402" s="1">
        <v>0</v>
      </c>
      <c r="K402" s="1">
        <v>0</v>
      </c>
      <c r="L402" s="1">
        <v>3429556.3999999901</v>
      </c>
      <c r="M402" s="1">
        <v>279</v>
      </c>
      <c r="N402" s="1">
        <v>2982898.68</v>
      </c>
      <c r="O402" s="1">
        <v>26</v>
      </c>
      <c r="P402" s="1">
        <v>1502449.28999999</v>
      </c>
      <c r="Q402" s="1">
        <v>4</v>
      </c>
      <c r="R402" s="1">
        <v>51276.034063325598</v>
      </c>
      <c r="S402" s="1">
        <v>6729195.3538850201</v>
      </c>
      <c r="T402" s="59">
        <f>IF(E402="East", IF(C402="Central",('Connecting shares (%)'!$F$3/100*F402+'Connecting shares (%)'!$G$3/100*H402+'Connecting shares (%)'!$H$3/100*J402)/1000000,0),0)</f>
        <v>0</v>
      </c>
      <c r="U402" s="59">
        <f>IF(E402="East", IF(C402="Central",D402*'Connecting shares (%)'!$M$16*(F402+H402+J402)/(F402+H402+J402+L402+N402+P402),0),0)</f>
        <v>0</v>
      </c>
      <c r="V402" s="59">
        <f>IF(E402="East", IF(C402="Decentral",('Connecting shares (%)'!$F$7/100*F402+'Connecting shares (%)'!$G$7/100*H402+'Connecting shares (%)'!$H$7/100*J402)/1000000,0),0)</f>
        <v>0</v>
      </c>
      <c r="W402" s="61">
        <f>IF(E402="East", IF(C402="Decentral",D402*'Connecting shares (%)'!$M$16*(F402+H402+J402)/(F402+H402+J402+L402+N402+P402),0),0)</f>
        <v>0</v>
      </c>
      <c r="X402" s="59">
        <f>IF(E402="East", IF(C402="Central",('Connecting shares (%)'!$F$5/100*L402+'Connecting shares (%)'!$G$5/100*N402+'Connecting shares (%)'!$H$5/100*P402)/1000000,0),0)</f>
        <v>0</v>
      </c>
      <c r="Y402" s="61">
        <f>IF(E402="East", IF(C402="Central",D402*'Connecting shares (%)'!$M$16*(L402+N402+P402)/(F402+H402+J402+L402+N402+P402),0),0)</f>
        <v>0</v>
      </c>
      <c r="Z402" s="1">
        <f>IF(E402="East", IF(C402="Decentral",('Connecting shares (%)'!$F$9/100*L402+'Connecting shares (%)'!$G$9/100*N402+'Connecting shares (%)'!$H$9/100*P402)/1000000,0),0)</f>
        <v>0</v>
      </c>
      <c r="AA402" s="61">
        <f>IF(E402="East", IF(C402="Decentral",D402*'Connecting shares (%)'!$M$16*(L402+N402+P402)/(F402+H402+J402+L402+N402+P402),0),0)</f>
        <v>0</v>
      </c>
      <c r="AB402" s="59">
        <f>IF(E402="West", IF(C402="Central",('Connecting shares (%)'!$F$11/100*F402+'Connecting shares (%)'!$G$11/100*H402+'Connecting shares (%)'!$H$11/100*J402)/1000000,0),0)</f>
        <v>0</v>
      </c>
      <c r="AC402" s="62">
        <f>IF(E402="west", IF(C402="Central",D402*'Connecting shares (%)'!$M$16*(F402+H402+J402)/(F402+H402+J402+L402+N402+P402),0),0)</f>
        <v>0</v>
      </c>
      <c r="AD402" s="59">
        <f>IF(E402="West", IF(C402="Decentral",('Connecting shares (%)'!$F$15/100*F402+'Connecting shares (%)'!$G$15/100*H402+'Connecting shares (%)'!$H$15/100*J402)/1000000,0),0)</f>
        <v>23.649237269999897</v>
      </c>
      <c r="AE402" s="61">
        <f>IF(E402="west", IF(C402="Decentral",D402*'Connecting shares (%)'!$M$16*(F402+H402+J402)/(F402+H402+J402+L402+N402+P402),0),0)</f>
        <v>100.83615729219518</v>
      </c>
      <c r="AF402" s="59">
        <f>IF(E402="West", IF(C402="Central",('Connecting shares (%)'!$F$13/100*L402+'Connecting shares (%)'!$G$13/100*N402+'Connecting shares (%)'!$H$13/100*P402)/1000000,0),0)</f>
        <v>0</v>
      </c>
      <c r="AG402" s="61">
        <f>IF(E402="west", IF(C402="Central",D402*'Connecting shares (%)'!$M$16*(L402+N402+P402)/(F402+H402+J402+L402+N402+P402),0),0)</f>
        <v>0</v>
      </c>
      <c r="AH402" s="1">
        <f>IF(E402="West", IF(C402="Decentral",('Connecting shares (%)'!$F$17/100*L402+'Connecting shares (%)'!$G$17/100*N402+'Connecting shares (%)'!$H$17/100*P402)/1000000,0),0)</f>
        <v>7.9149043699999808</v>
      </c>
      <c r="AI402" s="61">
        <f>IF(E402="west", IF(C402="Decentral",D402*'Connecting shares (%)'!$M$16*(L402+N402+P402)/(F402+H402+J402+L402+N402+P402),0),0)</f>
        <v>33.747749785505214</v>
      </c>
      <c r="AK402" s="1">
        <f t="shared" si="48"/>
        <v>0</v>
      </c>
      <c r="AL402" s="1">
        <f t="shared" si="49"/>
        <v>0</v>
      </c>
      <c r="AM402" s="1">
        <f t="shared" si="50"/>
        <v>0</v>
      </c>
      <c r="AN402" s="1">
        <f t="shared" si="51"/>
        <v>0</v>
      </c>
      <c r="AO402" s="1">
        <f t="shared" si="52"/>
        <v>0</v>
      </c>
      <c r="AP402" s="1">
        <f t="shared" si="53"/>
        <v>0</v>
      </c>
      <c r="AQ402" s="1">
        <f t="shared" si="54"/>
        <v>31.564141639999878</v>
      </c>
      <c r="AR402" s="1">
        <f t="shared" si="55"/>
        <v>134.58390707770039</v>
      </c>
    </row>
    <row r="403" spans="1:44">
      <c r="A403" s="1">
        <v>402</v>
      </c>
      <c r="B403" s="1" t="s">
        <v>209</v>
      </c>
      <c r="C403" s="1" t="s">
        <v>19</v>
      </c>
      <c r="D403" s="1">
        <v>5.9647154110190401</v>
      </c>
      <c r="E403" s="1" t="s">
        <v>22</v>
      </c>
      <c r="F403" s="1">
        <v>46999470.899999999</v>
      </c>
      <c r="G403" s="1">
        <v>2479</v>
      </c>
      <c r="H403" s="1">
        <v>1962391.54</v>
      </c>
      <c r="I403" s="1">
        <v>26</v>
      </c>
      <c r="J403" s="1">
        <v>0</v>
      </c>
      <c r="K403" s="1">
        <v>0</v>
      </c>
      <c r="L403" s="1">
        <v>7692377.9899999704</v>
      </c>
      <c r="M403" s="1">
        <v>599</v>
      </c>
      <c r="N403" s="1">
        <v>1668069.68</v>
      </c>
      <c r="O403" s="1">
        <v>15</v>
      </c>
      <c r="P403" s="1">
        <v>0</v>
      </c>
      <c r="Q403" s="1">
        <v>0</v>
      </c>
      <c r="R403" s="1">
        <v>53771.7077632535</v>
      </c>
      <c r="S403" s="1">
        <v>5964715.4110190403</v>
      </c>
      <c r="T403" s="59">
        <f>IF(E403="East", IF(C403="Central",('Connecting shares (%)'!$F$3/100*F403+'Connecting shares (%)'!$G$3/100*H403+'Connecting shares (%)'!$H$3/100*J403)/1000000,0),0)</f>
        <v>0</v>
      </c>
      <c r="U403" s="59">
        <f>IF(E403="East", IF(C403="Central",D403*'Connecting shares (%)'!$M$16*(F403+H403+J403)/(F403+H403+J403+L403+N403+P403),0),0)</f>
        <v>0</v>
      </c>
      <c r="V403" s="59">
        <f>IF(E403="East", IF(C403="Decentral",('Connecting shares (%)'!$F$7/100*F403+'Connecting shares (%)'!$G$7/100*H403+'Connecting shares (%)'!$H$7/100*J403)/1000000,0),0)</f>
        <v>48.961862439999997</v>
      </c>
      <c r="W403" s="61">
        <f>IF(E403="East", IF(C403="Decentral",D403*'Connecting shares (%)'!$M$16*(F403+H403+J403)/(F403+H403+J403+L403+N403+P403),0),0)</f>
        <v>100.14815081818521</v>
      </c>
      <c r="X403" s="59">
        <f>IF(E403="East", IF(C403="Central",('Connecting shares (%)'!$F$5/100*L403+'Connecting shares (%)'!$G$5/100*N403+'Connecting shares (%)'!$H$5/100*P403)/1000000,0),0)</f>
        <v>0</v>
      </c>
      <c r="Y403" s="61">
        <f>IF(E403="East", IF(C403="Central",D403*'Connecting shares (%)'!$M$16*(L403+N403+P403)/(F403+H403+J403+L403+N403+P403),0),0)</f>
        <v>0</v>
      </c>
      <c r="Z403" s="1">
        <f>IF(E403="East", IF(C403="Decentral",('Connecting shares (%)'!$F$9/100*L403+'Connecting shares (%)'!$G$9/100*N403+'Connecting shares (%)'!$H$9/100*P403)/1000000,0),0)</f>
        <v>9.3604476699999708</v>
      </c>
      <c r="AA403" s="61">
        <f>IF(E403="East", IF(C403="Decentral",D403*'Connecting shares (%)'!$M$16*(L403+N403+P403)/(F403+H403+J403+L403+N403+P403),0),0)</f>
        <v>19.146157402195573</v>
      </c>
      <c r="AB403" s="59">
        <f>IF(E403="West", IF(C403="Central",('Connecting shares (%)'!$F$11/100*F403+'Connecting shares (%)'!$G$11/100*H403+'Connecting shares (%)'!$H$11/100*J403)/1000000,0),0)</f>
        <v>0</v>
      </c>
      <c r="AC403" s="62">
        <f>IF(E403="west", IF(C403="Central",D403*'Connecting shares (%)'!$M$16*(F403+H403+J403)/(F403+H403+J403+L403+N403+P403),0),0)</f>
        <v>0</v>
      </c>
      <c r="AD403" s="59">
        <f>IF(E403="West", IF(C403="Decentral",('Connecting shares (%)'!$F$15/100*F403+'Connecting shares (%)'!$G$15/100*H403+'Connecting shares (%)'!$H$15/100*J403)/1000000,0),0)</f>
        <v>0</v>
      </c>
      <c r="AE403" s="61">
        <f>IF(E403="west", IF(C403="Decentral",D403*'Connecting shares (%)'!$M$16*(F403+H403+J403)/(F403+H403+J403+L403+N403+P403),0),0)</f>
        <v>0</v>
      </c>
      <c r="AF403" s="59">
        <f>IF(E403="West", IF(C403="Central",('Connecting shares (%)'!$F$13/100*L403+'Connecting shares (%)'!$G$13/100*N403+'Connecting shares (%)'!$H$13/100*P403)/1000000,0),0)</f>
        <v>0</v>
      </c>
      <c r="AG403" s="61">
        <f>IF(E403="west", IF(C403="Central",D403*'Connecting shares (%)'!$M$16*(L403+N403+P403)/(F403+H403+J403+L403+N403+P403),0),0)</f>
        <v>0</v>
      </c>
      <c r="AH403" s="1">
        <f>IF(E403="West", IF(C403="Decentral",('Connecting shares (%)'!$F$17/100*L403+'Connecting shares (%)'!$G$17/100*N403+'Connecting shares (%)'!$H$17/100*P403)/1000000,0),0)</f>
        <v>0</v>
      </c>
      <c r="AI403" s="61">
        <f>IF(E403="west", IF(C403="Decentral",D403*'Connecting shares (%)'!$M$16*(L403+N403+P403)/(F403+H403+J403+L403+N403+P403),0),0)</f>
        <v>0</v>
      </c>
      <c r="AK403" s="1">
        <f t="shared" si="48"/>
        <v>0</v>
      </c>
      <c r="AL403" s="1">
        <f t="shared" si="49"/>
        <v>0</v>
      </c>
      <c r="AM403" s="1">
        <f t="shared" si="50"/>
        <v>58.322310109999968</v>
      </c>
      <c r="AN403" s="1">
        <f t="shared" si="51"/>
        <v>119.29430822038078</v>
      </c>
      <c r="AO403" s="1">
        <f t="shared" si="52"/>
        <v>0</v>
      </c>
      <c r="AP403" s="1">
        <f t="shared" si="53"/>
        <v>0</v>
      </c>
      <c r="AQ403" s="1">
        <f t="shared" si="54"/>
        <v>0</v>
      </c>
      <c r="AR403" s="1">
        <f t="shared" si="55"/>
        <v>0</v>
      </c>
    </row>
    <row r="404" spans="1:44">
      <c r="A404" s="1">
        <v>403</v>
      </c>
      <c r="B404" s="1" t="s">
        <v>705</v>
      </c>
      <c r="C404" s="1" t="s">
        <v>19</v>
      </c>
      <c r="D404" s="1">
        <v>0.49003868986562898</v>
      </c>
      <c r="E404" s="1" t="s">
        <v>21</v>
      </c>
      <c r="F404" s="1">
        <v>202299.16999999899</v>
      </c>
      <c r="G404" s="1">
        <v>9</v>
      </c>
      <c r="H404" s="1">
        <v>0</v>
      </c>
      <c r="I404" s="1">
        <v>0</v>
      </c>
      <c r="J404" s="1">
        <v>0</v>
      </c>
      <c r="K404" s="1">
        <v>0</v>
      </c>
      <c r="L404" s="1">
        <v>29980.2599999999</v>
      </c>
      <c r="M404" s="1">
        <v>1</v>
      </c>
      <c r="N404" s="1">
        <v>0</v>
      </c>
      <c r="O404" s="1">
        <v>0</v>
      </c>
      <c r="P404" s="1">
        <v>0</v>
      </c>
      <c r="Q404" s="1">
        <v>0</v>
      </c>
      <c r="R404" s="1">
        <v>21161.242136086799</v>
      </c>
      <c r="S404" s="1">
        <v>490038.68986562802</v>
      </c>
      <c r="T404" s="59">
        <f>IF(E404="East", IF(C404="Central",('Connecting shares (%)'!$F$3/100*F404+'Connecting shares (%)'!$G$3/100*H404+'Connecting shares (%)'!$H$3/100*J404)/1000000,0),0)</f>
        <v>0</v>
      </c>
      <c r="U404" s="59">
        <f>IF(E404="East", IF(C404="Central",D404*'Connecting shares (%)'!$M$16*(F404+H404+J404)/(F404+H404+J404+L404+N404+P404),0),0)</f>
        <v>0</v>
      </c>
      <c r="V404" s="59">
        <f>IF(E404="East", IF(C404="Decentral",('Connecting shares (%)'!$F$7/100*F404+'Connecting shares (%)'!$G$7/100*H404+'Connecting shares (%)'!$H$7/100*J404)/1000000,0),0)</f>
        <v>0</v>
      </c>
      <c r="W404" s="61">
        <f>IF(E404="East", IF(C404="Decentral",D404*'Connecting shares (%)'!$M$16*(F404+H404+J404)/(F404+H404+J404+L404+N404+P404),0),0)</f>
        <v>0</v>
      </c>
      <c r="X404" s="59">
        <f>IF(E404="East", IF(C404="Central",('Connecting shares (%)'!$F$5/100*L404+'Connecting shares (%)'!$G$5/100*N404+'Connecting shares (%)'!$H$5/100*P404)/1000000,0),0)</f>
        <v>0</v>
      </c>
      <c r="Y404" s="61">
        <f>IF(E404="East", IF(C404="Central",D404*'Connecting shares (%)'!$M$16*(L404+N404+P404)/(F404+H404+J404+L404+N404+P404),0),0)</f>
        <v>0</v>
      </c>
      <c r="Z404" s="1">
        <f>IF(E404="East", IF(C404="Decentral",('Connecting shares (%)'!$F$9/100*L404+'Connecting shares (%)'!$G$9/100*N404+'Connecting shares (%)'!$H$9/100*P404)/1000000,0),0)</f>
        <v>0</v>
      </c>
      <c r="AA404" s="61">
        <f>IF(E404="East", IF(C404="Decentral",D404*'Connecting shares (%)'!$M$16*(L404+N404+P404)/(F404+H404+J404+L404+N404+P404),0),0)</f>
        <v>0</v>
      </c>
      <c r="AB404" s="59">
        <f>IF(E404="West", IF(C404="Central",('Connecting shares (%)'!$F$11/100*F404+'Connecting shares (%)'!$G$11/100*H404+'Connecting shares (%)'!$H$11/100*J404)/1000000,0),0)</f>
        <v>0</v>
      </c>
      <c r="AC404" s="62">
        <f>IF(E404="west", IF(C404="Central",D404*'Connecting shares (%)'!$M$16*(F404+H404+J404)/(F404+H404+J404+L404+N404+P404),0),0)</f>
        <v>0</v>
      </c>
      <c r="AD404" s="59">
        <f>IF(E404="West", IF(C404="Decentral",('Connecting shares (%)'!$F$15/100*F404+'Connecting shares (%)'!$G$15/100*H404+'Connecting shares (%)'!$H$15/100*J404)/1000000,0),0)</f>
        <v>0.202299169999999</v>
      </c>
      <c r="AE404" s="61">
        <f>IF(E404="west", IF(C404="Decentral",D404*'Connecting shares (%)'!$M$16*(F404+H404+J404)/(F404+H404+J404+L404+N404+P404),0),0)</f>
        <v>8.5357898654826325</v>
      </c>
      <c r="AF404" s="59">
        <f>IF(E404="West", IF(C404="Central",('Connecting shares (%)'!$F$13/100*L404+'Connecting shares (%)'!$G$13/100*N404+'Connecting shares (%)'!$H$13/100*P404)/1000000,0),0)</f>
        <v>0</v>
      </c>
      <c r="AG404" s="61">
        <f>IF(E404="west", IF(C404="Central",D404*'Connecting shares (%)'!$M$16*(L404+N404+P404)/(F404+H404+J404+L404+N404+P404),0),0)</f>
        <v>0</v>
      </c>
      <c r="AH404" s="1">
        <f>IF(E404="West", IF(C404="Decentral",('Connecting shares (%)'!$F$17/100*L404+'Connecting shares (%)'!$G$17/100*N404+'Connecting shares (%)'!$H$17/100*P404)/1000000,0),0)</f>
        <v>2.9980259999999901E-2</v>
      </c>
      <c r="AI404" s="61">
        <f>IF(E404="west", IF(C404="Decentral",D404*'Connecting shares (%)'!$M$16*(L404+N404+P404)/(F404+H404+J404+L404+N404+P404),0),0)</f>
        <v>1.2649839318299467</v>
      </c>
      <c r="AK404" s="1">
        <f t="shared" si="48"/>
        <v>0</v>
      </c>
      <c r="AL404" s="1">
        <f t="shared" si="49"/>
        <v>0</v>
      </c>
      <c r="AM404" s="1">
        <f t="shared" si="50"/>
        <v>0</v>
      </c>
      <c r="AN404" s="1">
        <f t="shared" si="51"/>
        <v>0</v>
      </c>
      <c r="AO404" s="1">
        <f t="shared" si="52"/>
        <v>0</v>
      </c>
      <c r="AP404" s="1">
        <f t="shared" si="53"/>
        <v>0</v>
      </c>
      <c r="AQ404" s="1">
        <f t="shared" si="54"/>
        <v>0.2322794299999989</v>
      </c>
      <c r="AR404" s="1">
        <f t="shared" si="55"/>
        <v>9.8007737973125799</v>
      </c>
    </row>
    <row r="405" spans="1:44">
      <c r="A405" s="1">
        <v>404</v>
      </c>
      <c r="B405" s="1" t="s">
        <v>415</v>
      </c>
      <c r="C405" s="1" t="s">
        <v>19</v>
      </c>
      <c r="D405" s="1">
        <v>0.110959288078898</v>
      </c>
      <c r="E405" s="1" t="s">
        <v>21</v>
      </c>
      <c r="F405" s="1">
        <v>19574.650000000001</v>
      </c>
      <c r="G405" s="1">
        <v>1</v>
      </c>
      <c r="H405" s="1">
        <v>0</v>
      </c>
      <c r="I405" s="1">
        <v>0</v>
      </c>
      <c r="J405" s="1">
        <v>0</v>
      </c>
      <c r="K405" s="1">
        <v>0</v>
      </c>
      <c r="L405" s="1">
        <v>0</v>
      </c>
      <c r="M405" s="1">
        <v>0</v>
      </c>
      <c r="N405" s="1">
        <v>0</v>
      </c>
      <c r="O405" s="1">
        <v>0</v>
      </c>
      <c r="P405" s="1">
        <v>0</v>
      </c>
      <c r="Q405" s="1">
        <v>0</v>
      </c>
      <c r="R405" s="1">
        <v>5017.8011541665201</v>
      </c>
      <c r="S405" s="1">
        <v>110959.288078898</v>
      </c>
      <c r="T405" s="59">
        <f>IF(E405="East", IF(C405="Central",('Connecting shares (%)'!$F$3/100*F405+'Connecting shares (%)'!$G$3/100*H405+'Connecting shares (%)'!$H$3/100*J405)/1000000,0),0)</f>
        <v>0</v>
      </c>
      <c r="U405" s="59">
        <f>IF(E405="East", IF(C405="Central",D405*'Connecting shares (%)'!$M$16*(F405+H405+J405)/(F405+H405+J405+L405+N405+P405),0),0)</f>
        <v>0</v>
      </c>
      <c r="V405" s="59">
        <f>IF(E405="East", IF(C405="Decentral",('Connecting shares (%)'!$F$7/100*F405+'Connecting shares (%)'!$G$7/100*H405+'Connecting shares (%)'!$H$7/100*J405)/1000000,0),0)</f>
        <v>0</v>
      </c>
      <c r="W405" s="61">
        <f>IF(E405="East", IF(C405="Decentral",D405*'Connecting shares (%)'!$M$16*(F405+H405+J405)/(F405+H405+J405+L405+N405+P405),0),0)</f>
        <v>0</v>
      </c>
      <c r="X405" s="59">
        <f>IF(E405="East", IF(C405="Central",('Connecting shares (%)'!$F$5/100*L405+'Connecting shares (%)'!$G$5/100*N405+'Connecting shares (%)'!$H$5/100*P405)/1000000,0),0)</f>
        <v>0</v>
      </c>
      <c r="Y405" s="61">
        <f>IF(E405="East", IF(C405="Central",D405*'Connecting shares (%)'!$M$16*(L405+N405+P405)/(F405+H405+J405+L405+N405+P405),0),0)</f>
        <v>0</v>
      </c>
      <c r="Z405" s="1">
        <f>IF(E405="East", IF(C405="Decentral",('Connecting shares (%)'!$F$9/100*L405+'Connecting shares (%)'!$G$9/100*N405+'Connecting shares (%)'!$H$9/100*P405)/1000000,0),0)</f>
        <v>0</v>
      </c>
      <c r="AA405" s="61">
        <f>IF(E405="East", IF(C405="Decentral",D405*'Connecting shares (%)'!$M$16*(L405+N405+P405)/(F405+H405+J405+L405+N405+P405),0),0)</f>
        <v>0</v>
      </c>
      <c r="AB405" s="59">
        <f>IF(E405="West", IF(C405="Central",('Connecting shares (%)'!$F$11/100*F405+'Connecting shares (%)'!$G$11/100*H405+'Connecting shares (%)'!$H$11/100*J405)/1000000,0),0)</f>
        <v>0</v>
      </c>
      <c r="AC405" s="62">
        <f>IF(E405="west", IF(C405="Central",D405*'Connecting shares (%)'!$M$16*(F405+H405+J405)/(F405+H405+J405+L405+N405+P405),0),0)</f>
        <v>0</v>
      </c>
      <c r="AD405" s="59">
        <f>IF(E405="West", IF(C405="Decentral",('Connecting shares (%)'!$F$15/100*F405+'Connecting shares (%)'!$G$15/100*H405+'Connecting shares (%)'!$H$15/100*J405)/1000000,0),0)</f>
        <v>1.9574650000000002E-2</v>
      </c>
      <c r="AE405" s="61">
        <f>IF(E405="west", IF(C405="Decentral",D405*'Connecting shares (%)'!$M$16*(F405+H405+J405)/(F405+H405+J405+L405+N405+P405),0),0)</f>
        <v>2.2191857615779602</v>
      </c>
      <c r="AF405" s="59">
        <f>IF(E405="West", IF(C405="Central",('Connecting shares (%)'!$F$13/100*L405+'Connecting shares (%)'!$G$13/100*N405+'Connecting shares (%)'!$H$13/100*P405)/1000000,0),0)</f>
        <v>0</v>
      </c>
      <c r="AG405" s="61">
        <f>IF(E405="west", IF(C405="Central",D405*'Connecting shares (%)'!$M$16*(L405+N405+P405)/(F405+H405+J405+L405+N405+P405),0),0)</f>
        <v>0</v>
      </c>
      <c r="AH405" s="1">
        <f>IF(E405="West", IF(C405="Decentral",('Connecting shares (%)'!$F$17/100*L405+'Connecting shares (%)'!$G$17/100*N405+'Connecting shares (%)'!$H$17/100*P405)/1000000,0),0)</f>
        <v>0</v>
      </c>
      <c r="AI405" s="61">
        <f>IF(E405="west", IF(C405="Decentral",D405*'Connecting shares (%)'!$M$16*(L405+N405+P405)/(F405+H405+J405+L405+N405+P405),0),0)</f>
        <v>0</v>
      </c>
      <c r="AK405" s="1">
        <f t="shared" si="48"/>
        <v>0</v>
      </c>
      <c r="AL405" s="1">
        <f t="shared" si="49"/>
        <v>0</v>
      </c>
      <c r="AM405" s="1">
        <f t="shared" si="50"/>
        <v>0</v>
      </c>
      <c r="AN405" s="1">
        <f t="shared" si="51"/>
        <v>0</v>
      </c>
      <c r="AO405" s="1">
        <f t="shared" si="52"/>
        <v>0</v>
      </c>
      <c r="AP405" s="1">
        <f t="shared" si="53"/>
        <v>0</v>
      </c>
      <c r="AQ405" s="1">
        <f t="shared" si="54"/>
        <v>1.9574650000000002E-2</v>
      </c>
      <c r="AR405" s="1">
        <f t="shared" si="55"/>
        <v>2.2191857615779602</v>
      </c>
    </row>
    <row r="406" spans="1:44">
      <c r="A406" s="1">
        <v>405</v>
      </c>
      <c r="B406" s="1" t="s">
        <v>542</v>
      </c>
      <c r="C406" s="1" t="s">
        <v>19</v>
      </c>
      <c r="D406" s="1">
        <v>6.1894296457895001E-2</v>
      </c>
      <c r="E406" s="1" t="s">
        <v>22</v>
      </c>
      <c r="F406" s="1">
        <v>61936.95</v>
      </c>
      <c r="G406" s="1">
        <v>4</v>
      </c>
      <c r="H406" s="1">
        <v>0</v>
      </c>
      <c r="I406" s="1">
        <v>0</v>
      </c>
      <c r="J406" s="1">
        <v>0</v>
      </c>
      <c r="K406" s="1">
        <v>0</v>
      </c>
      <c r="L406" s="1">
        <v>0</v>
      </c>
      <c r="M406" s="1">
        <v>0</v>
      </c>
      <c r="N406" s="1">
        <v>0</v>
      </c>
      <c r="O406" s="1">
        <v>0</v>
      </c>
      <c r="P406" s="1">
        <v>0</v>
      </c>
      <c r="Q406" s="1">
        <v>0</v>
      </c>
      <c r="R406" s="1">
        <v>3208.75914656957</v>
      </c>
      <c r="S406" s="1">
        <v>61894.296457894903</v>
      </c>
      <c r="T406" s="59">
        <f>IF(E406="East", IF(C406="Central",('Connecting shares (%)'!$F$3/100*F406+'Connecting shares (%)'!$G$3/100*H406+'Connecting shares (%)'!$H$3/100*J406)/1000000,0),0)</f>
        <v>0</v>
      </c>
      <c r="U406" s="59">
        <f>IF(E406="East", IF(C406="Central",D406*'Connecting shares (%)'!$M$16*(F406+H406+J406)/(F406+H406+J406+L406+N406+P406),0),0)</f>
        <v>0</v>
      </c>
      <c r="V406" s="59">
        <f>IF(E406="East", IF(C406="Decentral",('Connecting shares (%)'!$F$7/100*F406+'Connecting shares (%)'!$G$7/100*H406+'Connecting shares (%)'!$H$7/100*J406)/1000000,0),0)</f>
        <v>6.1936949999999998E-2</v>
      </c>
      <c r="W406" s="61">
        <f>IF(E406="East", IF(C406="Decentral",D406*'Connecting shares (%)'!$M$16*(F406+H406+J406)/(F406+H406+J406+L406+N406+P406),0),0)</f>
        <v>1.2378859291579001</v>
      </c>
      <c r="X406" s="59">
        <f>IF(E406="East", IF(C406="Central",('Connecting shares (%)'!$F$5/100*L406+'Connecting shares (%)'!$G$5/100*N406+'Connecting shares (%)'!$H$5/100*P406)/1000000,0),0)</f>
        <v>0</v>
      </c>
      <c r="Y406" s="61">
        <f>IF(E406="East", IF(C406="Central",D406*'Connecting shares (%)'!$M$16*(L406+N406+P406)/(F406+H406+J406+L406+N406+P406),0),0)</f>
        <v>0</v>
      </c>
      <c r="Z406" s="1">
        <f>IF(E406="East", IF(C406="Decentral",('Connecting shares (%)'!$F$9/100*L406+'Connecting shares (%)'!$G$9/100*N406+'Connecting shares (%)'!$H$9/100*P406)/1000000,0),0)</f>
        <v>0</v>
      </c>
      <c r="AA406" s="61">
        <f>IF(E406="East", IF(C406="Decentral",D406*'Connecting shares (%)'!$M$16*(L406+N406+P406)/(F406+H406+J406+L406+N406+P406),0),0)</f>
        <v>0</v>
      </c>
      <c r="AB406" s="59">
        <f>IF(E406="West", IF(C406="Central",('Connecting shares (%)'!$F$11/100*F406+'Connecting shares (%)'!$G$11/100*H406+'Connecting shares (%)'!$H$11/100*J406)/1000000,0),0)</f>
        <v>0</v>
      </c>
      <c r="AC406" s="62">
        <f>IF(E406="west", IF(C406="Central",D406*'Connecting shares (%)'!$M$16*(F406+H406+J406)/(F406+H406+J406+L406+N406+P406),0),0)</f>
        <v>0</v>
      </c>
      <c r="AD406" s="59">
        <f>IF(E406="West", IF(C406="Decentral",('Connecting shares (%)'!$F$15/100*F406+'Connecting shares (%)'!$G$15/100*H406+'Connecting shares (%)'!$H$15/100*J406)/1000000,0),0)</f>
        <v>0</v>
      </c>
      <c r="AE406" s="61">
        <f>IF(E406="west", IF(C406="Decentral",D406*'Connecting shares (%)'!$M$16*(F406+H406+J406)/(F406+H406+J406+L406+N406+P406),0),0)</f>
        <v>0</v>
      </c>
      <c r="AF406" s="59">
        <f>IF(E406="West", IF(C406="Central",('Connecting shares (%)'!$F$13/100*L406+'Connecting shares (%)'!$G$13/100*N406+'Connecting shares (%)'!$H$13/100*P406)/1000000,0),0)</f>
        <v>0</v>
      </c>
      <c r="AG406" s="61">
        <f>IF(E406="west", IF(C406="Central",D406*'Connecting shares (%)'!$M$16*(L406+N406+P406)/(F406+H406+J406+L406+N406+P406),0),0)</f>
        <v>0</v>
      </c>
      <c r="AH406" s="1">
        <f>IF(E406="West", IF(C406="Decentral",('Connecting shares (%)'!$F$17/100*L406+'Connecting shares (%)'!$G$17/100*N406+'Connecting shares (%)'!$H$17/100*P406)/1000000,0),0)</f>
        <v>0</v>
      </c>
      <c r="AI406" s="61">
        <f>IF(E406="west", IF(C406="Decentral",D406*'Connecting shares (%)'!$M$16*(L406+N406+P406)/(F406+H406+J406+L406+N406+P406),0),0)</f>
        <v>0</v>
      </c>
      <c r="AK406" s="1">
        <f t="shared" si="48"/>
        <v>0</v>
      </c>
      <c r="AL406" s="1">
        <f t="shared" si="49"/>
        <v>0</v>
      </c>
      <c r="AM406" s="1">
        <f t="shared" si="50"/>
        <v>6.1936949999999998E-2</v>
      </c>
      <c r="AN406" s="1">
        <f t="shared" si="51"/>
        <v>1.2378859291579001</v>
      </c>
      <c r="AO406" s="1">
        <f t="shared" si="52"/>
        <v>0</v>
      </c>
      <c r="AP406" s="1">
        <f t="shared" si="53"/>
        <v>0</v>
      </c>
      <c r="AQ406" s="1">
        <f t="shared" si="54"/>
        <v>0</v>
      </c>
      <c r="AR406" s="1">
        <f t="shared" si="55"/>
        <v>0</v>
      </c>
    </row>
    <row r="407" spans="1:44">
      <c r="A407" s="1">
        <v>406</v>
      </c>
      <c r="B407" s="1" t="s">
        <v>867</v>
      </c>
      <c r="C407" s="1" t="s">
        <v>19</v>
      </c>
      <c r="D407" s="1">
        <v>4.0163631085252997E-2</v>
      </c>
      <c r="E407" s="1" t="s">
        <v>21</v>
      </c>
      <c r="F407" s="1">
        <v>105859.41</v>
      </c>
      <c r="G407" s="1">
        <v>5</v>
      </c>
      <c r="H407" s="1">
        <v>0</v>
      </c>
      <c r="I407" s="1">
        <v>0</v>
      </c>
      <c r="J407" s="1">
        <v>0</v>
      </c>
      <c r="K407" s="1">
        <v>0</v>
      </c>
      <c r="L407" s="1">
        <v>0</v>
      </c>
      <c r="M407" s="1">
        <v>0</v>
      </c>
      <c r="N407" s="1">
        <v>0</v>
      </c>
      <c r="O407" s="1">
        <v>0</v>
      </c>
      <c r="P407" s="1">
        <v>0</v>
      </c>
      <c r="Q407" s="1">
        <v>0</v>
      </c>
      <c r="R407" s="1">
        <v>3285.3591413044601</v>
      </c>
      <c r="S407" s="1">
        <v>40163.631085253197</v>
      </c>
      <c r="T407" s="59">
        <f>IF(E407="East", IF(C407="Central",('Connecting shares (%)'!$F$3/100*F407+'Connecting shares (%)'!$G$3/100*H407+'Connecting shares (%)'!$H$3/100*J407)/1000000,0),0)</f>
        <v>0</v>
      </c>
      <c r="U407" s="59">
        <f>IF(E407="East", IF(C407="Central",D407*'Connecting shares (%)'!$M$16*(F407+H407+J407)/(F407+H407+J407+L407+N407+P407),0),0)</f>
        <v>0</v>
      </c>
      <c r="V407" s="59">
        <f>IF(E407="East", IF(C407="Decentral",('Connecting shares (%)'!$F$7/100*F407+'Connecting shares (%)'!$G$7/100*H407+'Connecting shares (%)'!$H$7/100*J407)/1000000,0),0)</f>
        <v>0</v>
      </c>
      <c r="W407" s="61">
        <f>IF(E407="East", IF(C407="Decentral",D407*'Connecting shares (%)'!$M$16*(F407+H407+J407)/(F407+H407+J407+L407+N407+P407),0),0)</f>
        <v>0</v>
      </c>
      <c r="X407" s="59">
        <f>IF(E407="East", IF(C407="Central",('Connecting shares (%)'!$F$5/100*L407+'Connecting shares (%)'!$G$5/100*N407+'Connecting shares (%)'!$H$5/100*P407)/1000000,0),0)</f>
        <v>0</v>
      </c>
      <c r="Y407" s="61">
        <f>IF(E407="East", IF(C407="Central",D407*'Connecting shares (%)'!$M$16*(L407+N407+P407)/(F407+H407+J407+L407+N407+P407),0),0)</f>
        <v>0</v>
      </c>
      <c r="Z407" s="1">
        <f>IF(E407="East", IF(C407="Decentral",('Connecting shares (%)'!$F$9/100*L407+'Connecting shares (%)'!$G$9/100*N407+'Connecting shares (%)'!$H$9/100*P407)/1000000,0),0)</f>
        <v>0</v>
      </c>
      <c r="AA407" s="61">
        <f>IF(E407="East", IF(C407="Decentral",D407*'Connecting shares (%)'!$M$16*(L407+N407+P407)/(F407+H407+J407+L407+N407+P407),0),0)</f>
        <v>0</v>
      </c>
      <c r="AB407" s="59">
        <f>IF(E407="West", IF(C407="Central",('Connecting shares (%)'!$F$11/100*F407+'Connecting shares (%)'!$G$11/100*H407+'Connecting shares (%)'!$H$11/100*J407)/1000000,0),0)</f>
        <v>0</v>
      </c>
      <c r="AC407" s="62">
        <f>IF(E407="west", IF(C407="Central",D407*'Connecting shares (%)'!$M$16*(F407+H407+J407)/(F407+H407+J407+L407+N407+P407),0),0)</f>
        <v>0</v>
      </c>
      <c r="AD407" s="59">
        <f>IF(E407="West", IF(C407="Decentral",('Connecting shares (%)'!$F$15/100*F407+'Connecting shares (%)'!$G$15/100*H407+'Connecting shares (%)'!$H$15/100*J407)/1000000,0),0)</f>
        <v>0.10585941</v>
      </c>
      <c r="AE407" s="61">
        <f>IF(E407="west", IF(C407="Decentral",D407*'Connecting shares (%)'!$M$16*(F407+H407+J407)/(F407+H407+J407+L407+N407+P407),0),0)</f>
        <v>0.80327262170505997</v>
      </c>
      <c r="AF407" s="59">
        <f>IF(E407="West", IF(C407="Central",('Connecting shares (%)'!$F$13/100*L407+'Connecting shares (%)'!$G$13/100*N407+'Connecting shares (%)'!$H$13/100*P407)/1000000,0),0)</f>
        <v>0</v>
      </c>
      <c r="AG407" s="61">
        <f>IF(E407="west", IF(C407="Central",D407*'Connecting shares (%)'!$M$16*(L407+N407+P407)/(F407+H407+J407+L407+N407+P407),0),0)</f>
        <v>0</v>
      </c>
      <c r="AH407" s="1">
        <f>IF(E407="West", IF(C407="Decentral",('Connecting shares (%)'!$F$17/100*L407+'Connecting shares (%)'!$G$17/100*N407+'Connecting shares (%)'!$H$17/100*P407)/1000000,0),0)</f>
        <v>0</v>
      </c>
      <c r="AI407" s="61">
        <f>IF(E407="west", IF(C407="Decentral",D407*'Connecting shares (%)'!$M$16*(L407+N407+P407)/(F407+H407+J407+L407+N407+P407),0),0)</f>
        <v>0</v>
      </c>
      <c r="AK407" s="1">
        <f t="shared" si="48"/>
        <v>0</v>
      </c>
      <c r="AL407" s="1">
        <f t="shared" si="49"/>
        <v>0</v>
      </c>
      <c r="AM407" s="1">
        <f t="shared" si="50"/>
        <v>0</v>
      </c>
      <c r="AN407" s="1">
        <f t="shared" si="51"/>
        <v>0</v>
      </c>
      <c r="AO407" s="1">
        <f t="shared" si="52"/>
        <v>0</v>
      </c>
      <c r="AP407" s="1">
        <f t="shared" si="53"/>
        <v>0</v>
      </c>
      <c r="AQ407" s="1">
        <f t="shared" si="54"/>
        <v>0.10585941</v>
      </c>
      <c r="AR407" s="1">
        <f t="shared" si="55"/>
        <v>0.80327262170505997</v>
      </c>
    </row>
    <row r="408" spans="1:44">
      <c r="A408" s="1">
        <v>407</v>
      </c>
      <c r="B408" s="1" t="s">
        <v>347</v>
      </c>
      <c r="C408" s="1" t="s">
        <v>19</v>
      </c>
      <c r="D408" s="1">
        <v>8.7890076840623998E-2</v>
      </c>
      <c r="E408" s="1" t="s">
        <v>21</v>
      </c>
      <c r="F408" s="1">
        <v>117371.65</v>
      </c>
      <c r="G408" s="1">
        <v>7</v>
      </c>
      <c r="H408" s="1">
        <v>0</v>
      </c>
      <c r="I408" s="1">
        <v>0</v>
      </c>
      <c r="J408" s="1">
        <v>0</v>
      </c>
      <c r="K408" s="1">
        <v>0</v>
      </c>
      <c r="L408" s="1">
        <v>0</v>
      </c>
      <c r="M408" s="1">
        <v>0</v>
      </c>
      <c r="N408" s="1">
        <v>0</v>
      </c>
      <c r="O408" s="1">
        <v>0</v>
      </c>
      <c r="P408" s="1">
        <v>0</v>
      </c>
      <c r="Q408" s="1">
        <v>0</v>
      </c>
      <c r="R408" s="1">
        <v>4552.8106305032397</v>
      </c>
      <c r="S408" s="1">
        <v>87890.0768406235</v>
      </c>
      <c r="T408" s="59">
        <f>IF(E408="East", IF(C408="Central",('Connecting shares (%)'!$F$3/100*F408+'Connecting shares (%)'!$G$3/100*H408+'Connecting shares (%)'!$H$3/100*J408)/1000000,0),0)</f>
        <v>0</v>
      </c>
      <c r="U408" s="59">
        <f>IF(E408="East", IF(C408="Central",D408*'Connecting shares (%)'!$M$16*(F408+H408+J408)/(F408+H408+J408+L408+N408+P408),0),0)</f>
        <v>0</v>
      </c>
      <c r="V408" s="59">
        <f>IF(E408="East", IF(C408="Decentral",('Connecting shares (%)'!$F$7/100*F408+'Connecting shares (%)'!$G$7/100*H408+'Connecting shares (%)'!$H$7/100*J408)/1000000,0),0)</f>
        <v>0</v>
      </c>
      <c r="W408" s="61">
        <f>IF(E408="East", IF(C408="Decentral",D408*'Connecting shares (%)'!$M$16*(F408+H408+J408)/(F408+H408+J408+L408+N408+P408),0),0)</f>
        <v>0</v>
      </c>
      <c r="X408" s="59">
        <f>IF(E408="East", IF(C408="Central",('Connecting shares (%)'!$F$5/100*L408+'Connecting shares (%)'!$G$5/100*N408+'Connecting shares (%)'!$H$5/100*P408)/1000000,0),0)</f>
        <v>0</v>
      </c>
      <c r="Y408" s="61">
        <f>IF(E408="East", IF(C408="Central",D408*'Connecting shares (%)'!$M$16*(L408+N408+P408)/(F408+H408+J408+L408+N408+P408),0),0)</f>
        <v>0</v>
      </c>
      <c r="Z408" s="1">
        <f>IF(E408="East", IF(C408="Decentral",('Connecting shares (%)'!$F$9/100*L408+'Connecting shares (%)'!$G$9/100*N408+'Connecting shares (%)'!$H$9/100*P408)/1000000,0),0)</f>
        <v>0</v>
      </c>
      <c r="AA408" s="61">
        <f>IF(E408="East", IF(C408="Decentral",D408*'Connecting shares (%)'!$M$16*(L408+N408+P408)/(F408+H408+J408+L408+N408+P408),0),0)</f>
        <v>0</v>
      </c>
      <c r="AB408" s="59">
        <f>IF(E408="West", IF(C408="Central",('Connecting shares (%)'!$F$11/100*F408+'Connecting shares (%)'!$G$11/100*H408+'Connecting shares (%)'!$H$11/100*J408)/1000000,0),0)</f>
        <v>0</v>
      </c>
      <c r="AC408" s="62">
        <f>IF(E408="west", IF(C408="Central",D408*'Connecting shares (%)'!$M$16*(F408+H408+J408)/(F408+H408+J408+L408+N408+P408),0),0)</f>
        <v>0</v>
      </c>
      <c r="AD408" s="59">
        <f>IF(E408="West", IF(C408="Decentral",('Connecting shares (%)'!$F$15/100*F408+'Connecting shares (%)'!$G$15/100*H408+'Connecting shares (%)'!$H$15/100*J408)/1000000,0),0)</f>
        <v>0.11737164999999999</v>
      </c>
      <c r="AE408" s="61">
        <f>IF(E408="west", IF(C408="Decentral",D408*'Connecting shares (%)'!$M$16*(F408+H408+J408)/(F408+H408+J408+L408+N408+P408),0),0)</f>
        <v>1.75780153681248</v>
      </c>
      <c r="AF408" s="59">
        <f>IF(E408="West", IF(C408="Central",('Connecting shares (%)'!$F$13/100*L408+'Connecting shares (%)'!$G$13/100*N408+'Connecting shares (%)'!$H$13/100*P408)/1000000,0),0)</f>
        <v>0</v>
      </c>
      <c r="AG408" s="61">
        <f>IF(E408="west", IF(C408="Central",D408*'Connecting shares (%)'!$M$16*(L408+N408+P408)/(F408+H408+J408+L408+N408+P408),0),0)</f>
        <v>0</v>
      </c>
      <c r="AH408" s="1">
        <f>IF(E408="West", IF(C408="Decentral",('Connecting shares (%)'!$F$17/100*L408+'Connecting shares (%)'!$G$17/100*N408+'Connecting shares (%)'!$H$17/100*P408)/1000000,0),0)</f>
        <v>0</v>
      </c>
      <c r="AI408" s="61">
        <f>IF(E408="west", IF(C408="Decentral",D408*'Connecting shares (%)'!$M$16*(L408+N408+P408)/(F408+H408+J408+L408+N408+P408),0),0)</f>
        <v>0</v>
      </c>
      <c r="AK408" s="1">
        <f t="shared" si="48"/>
        <v>0</v>
      </c>
      <c r="AL408" s="1">
        <f t="shared" si="49"/>
        <v>0</v>
      </c>
      <c r="AM408" s="1">
        <f t="shared" si="50"/>
        <v>0</v>
      </c>
      <c r="AN408" s="1">
        <f t="shared" si="51"/>
        <v>0</v>
      </c>
      <c r="AO408" s="1">
        <f t="shared" si="52"/>
        <v>0</v>
      </c>
      <c r="AP408" s="1">
        <f t="shared" si="53"/>
        <v>0</v>
      </c>
      <c r="AQ408" s="1">
        <f t="shared" si="54"/>
        <v>0.11737164999999999</v>
      </c>
      <c r="AR408" s="1">
        <f t="shared" si="55"/>
        <v>1.75780153681248</v>
      </c>
    </row>
    <row r="409" spans="1:44">
      <c r="A409" s="1">
        <v>408</v>
      </c>
      <c r="B409" s="1" t="s">
        <v>149</v>
      </c>
      <c r="C409" s="1" t="s">
        <v>19</v>
      </c>
      <c r="D409" s="1">
        <v>0.237745664070312</v>
      </c>
      <c r="E409" s="1" t="s">
        <v>22</v>
      </c>
      <c r="F409" s="1">
        <v>210891.84999999899</v>
      </c>
      <c r="G409" s="1">
        <v>15</v>
      </c>
      <c r="H409" s="1">
        <v>0</v>
      </c>
      <c r="I409" s="1">
        <v>0</v>
      </c>
      <c r="J409" s="1">
        <v>0</v>
      </c>
      <c r="K409" s="1">
        <v>0</v>
      </c>
      <c r="L409" s="1">
        <v>15102.62</v>
      </c>
      <c r="M409" s="1">
        <v>2</v>
      </c>
      <c r="N409" s="1">
        <v>0</v>
      </c>
      <c r="O409" s="1">
        <v>0</v>
      </c>
      <c r="P409" s="1">
        <v>0</v>
      </c>
      <c r="Q409" s="1">
        <v>0</v>
      </c>
      <c r="R409" s="1">
        <v>6585.4448010551696</v>
      </c>
      <c r="S409" s="1">
        <v>237745.66407031199</v>
      </c>
      <c r="T409" s="59">
        <f>IF(E409="East", IF(C409="Central",('Connecting shares (%)'!$F$3/100*F409+'Connecting shares (%)'!$G$3/100*H409+'Connecting shares (%)'!$H$3/100*J409)/1000000,0),0)</f>
        <v>0</v>
      </c>
      <c r="U409" s="59">
        <f>IF(E409="East", IF(C409="Central",D409*'Connecting shares (%)'!$M$16*(F409+H409+J409)/(F409+H409+J409+L409+N409+P409),0),0)</f>
        <v>0</v>
      </c>
      <c r="V409" s="59">
        <f>IF(E409="East", IF(C409="Decentral",('Connecting shares (%)'!$F$7/100*F409+'Connecting shares (%)'!$G$7/100*H409+'Connecting shares (%)'!$H$7/100*J409)/1000000,0),0)</f>
        <v>0.21089184999999899</v>
      </c>
      <c r="W409" s="61">
        <f>IF(E409="East", IF(C409="Decentral",D409*'Connecting shares (%)'!$M$16*(F409+H409+J409)/(F409+H409+J409+L409+N409+P409),0),0)</f>
        <v>4.4371548494320781</v>
      </c>
      <c r="X409" s="59">
        <f>IF(E409="East", IF(C409="Central",('Connecting shares (%)'!$F$5/100*L409+'Connecting shares (%)'!$G$5/100*N409+'Connecting shares (%)'!$H$5/100*P409)/1000000,0),0)</f>
        <v>0</v>
      </c>
      <c r="Y409" s="61">
        <f>IF(E409="East", IF(C409="Central",D409*'Connecting shares (%)'!$M$16*(L409+N409+P409)/(F409+H409+J409+L409+N409+P409),0),0)</f>
        <v>0</v>
      </c>
      <c r="Z409" s="1">
        <f>IF(E409="East", IF(C409="Decentral",('Connecting shares (%)'!$F$9/100*L409+'Connecting shares (%)'!$G$9/100*N409+'Connecting shares (%)'!$H$9/100*P409)/1000000,0),0)</f>
        <v>1.5102620000000001E-2</v>
      </c>
      <c r="AA409" s="61">
        <f>IF(E409="East", IF(C409="Decentral",D409*'Connecting shares (%)'!$M$16*(L409+N409+P409)/(F409+H409+J409+L409+N409+P409),0),0)</f>
        <v>0.31775843197416215</v>
      </c>
      <c r="AB409" s="59">
        <f>IF(E409="West", IF(C409="Central",('Connecting shares (%)'!$F$11/100*F409+'Connecting shares (%)'!$G$11/100*H409+'Connecting shares (%)'!$H$11/100*J409)/1000000,0),0)</f>
        <v>0</v>
      </c>
      <c r="AC409" s="62">
        <f>IF(E409="west", IF(C409="Central",D409*'Connecting shares (%)'!$M$16*(F409+H409+J409)/(F409+H409+J409+L409+N409+P409),0),0)</f>
        <v>0</v>
      </c>
      <c r="AD409" s="59">
        <f>IF(E409="West", IF(C409="Decentral",('Connecting shares (%)'!$F$15/100*F409+'Connecting shares (%)'!$G$15/100*H409+'Connecting shares (%)'!$H$15/100*J409)/1000000,0),0)</f>
        <v>0</v>
      </c>
      <c r="AE409" s="61">
        <f>IF(E409="west", IF(C409="Decentral",D409*'Connecting shares (%)'!$M$16*(F409+H409+J409)/(F409+H409+J409+L409+N409+P409),0),0)</f>
        <v>0</v>
      </c>
      <c r="AF409" s="59">
        <f>IF(E409="West", IF(C409="Central",('Connecting shares (%)'!$F$13/100*L409+'Connecting shares (%)'!$G$13/100*N409+'Connecting shares (%)'!$H$13/100*P409)/1000000,0),0)</f>
        <v>0</v>
      </c>
      <c r="AG409" s="61">
        <f>IF(E409="west", IF(C409="Central",D409*'Connecting shares (%)'!$M$16*(L409+N409+P409)/(F409+H409+J409+L409+N409+P409),0),0)</f>
        <v>0</v>
      </c>
      <c r="AH409" s="1">
        <f>IF(E409="West", IF(C409="Decentral",('Connecting shares (%)'!$F$17/100*L409+'Connecting shares (%)'!$G$17/100*N409+'Connecting shares (%)'!$H$17/100*P409)/1000000,0),0)</f>
        <v>0</v>
      </c>
      <c r="AI409" s="61">
        <f>IF(E409="west", IF(C409="Decentral",D409*'Connecting shares (%)'!$M$16*(L409+N409+P409)/(F409+H409+J409+L409+N409+P409),0),0)</f>
        <v>0</v>
      </c>
      <c r="AK409" s="1">
        <f t="shared" si="48"/>
        <v>0</v>
      </c>
      <c r="AL409" s="1">
        <f t="shared" si="49"/>
        <v>0</v>
      </c>
      <c r="AM409" s="1">
        <f t="shared" si="50"/>
        <v>0.225994469999999</v>
      </c>
      <c r="AN409" s="1">
        <f t="shared" si="51"/>
        <v>4.7549132814062398</v>
      </c>
      <c r="AO409" s="1">
        <f t="shared" si="52"/>
        <v>0</v>
      </c>
      <c r="AP409" s="1">
        <f t="shared" si="53"/>
        <v>0</v>
      </c>
      <c r="AQ409" s="1">
        <f t="shared" si="54"/>
        <v>0</v>
      </c>
      <c r="AR409" s="1">
        <f t="shared" si="55"/>
        <v>0</v>
      </c>
    </row>
    <row r="410" spans="1:44">
      <c r="A410" s="1">
        <v>409</v>
      </c>
      <c r="B410" s="1" t="s">
        <v>703</v>
      </c>
      <c r="C410" s="1" t="s">
        <v>19</v>
      </c>
      <c r="D410" s="1">
        <v>8.5050782399227004E-2</v>
      </c>
      <c r="E410" s="1" t="s">
        <v>21</v>
      </c>
      <c r="F410" s="1">
        <v>199730.929999999</v>
      </c>
      <c r="G410" s="1">
        <v>9</v>
      </c>
      <c r="H410" s="1">
        <v>0</v>
      </c>
      <c r="I410" s="1">
        <v>0</v>
      </c>
      <c r="J410" s="1">
        <v>0</v>
      </c>
      <c r="K410" s="1">
        <v>0</v>
      </c>
      <c r="L410" s="1">
        <v>0</v>
      </c>
      <c r="M410" s="1">
        <v>0</v>
      </c>
      <c r="N410" s="1">
        <v>0</v>
      </c>
      <c r="O410" s="1">
        <v>0</v>
      </c>
      <c r="P410" s="1">
        <v>0</v>
      </c>
      <c r="Q410" s="1">
        <v>0</v>
      </c>
      <c r="R410" s="1">
        <v>4980.46583817789</v>
      </c>
      <c r="S410" s="1">
        <v>85050.782399227406</v>
      </c>
      <c r="T410" s="59">
        <f>IF(E410="East", IF(C410="Central",('Connecting shares (%)'!$F$3/100*F410+'Connecting shares (%)'!$G$3/100*H410+'Connecting shares (%)'!$H$3/100*J410)/1000000,0),0)</f>
        <v>0</v>
      </c>
      <c r="U410" s="59">
        <f>IF(E410="East", IF(C410="Central",D410*'Connecting shares (%)'!$M$16*(F410+H410+J410)/(F410+H410+J410+L410+N410+P410),0),0)</f>
        <v>0</v>
      </c>
      <c r="V410" s="59">
        <f>IF(E410="East", IF(C410="Decentral",('Connecting shares (%)'!$F$7/100*F410+'Connecting shares (%)'!$G$7/100*H410+'Connecting shares (%)'!$H$7/100*J410)/1000000,0),0)</f>
        <v>0</v>
      </c>
      <c r="W410" s="61">
        <f>IF(E410="East", IF(C410="Decentral",D410*'Connecting shares (%)'!$M$16*(F410+H410+J410)/(F410+H410+J410+L410+N410+P410),0),0)</f>
        <v>0</v>
      </c>
      <c r="X410" s="59">
        <f>IF(E410="East", IF(C410="Central",('Connecting shares (%)'!$F$5/100*L410+'Connecting shares (%)'!$G$5/100*N410+'Connecting shares (%)'!$H$5/100*P410)/1000000,0),0)</f>
        <v>0</v>
      </c>
      <c r="Y410" s="61">
        <f>IF(E410="East", IF(C410="Central",D410*'Connecting shares (%)'!$M$16*(L410+N410+P410)/(F410+H410+J410+L410+N410+P410),0),0)</f>
        <v>0</v>
      </c>
      <c r="Z410" s="1">
        <f>IF(E410="East", IF(C410="Decentral",('Connecting shares (%)'!$F$9/100*L410+'Connecting shares (%)'!$G$9/100*N410+'Connecting shares (%)'!$H$9/100*P410)/1000000,0),0)</f>
        <v>0</v>
      </c>
      <c r="AA410" s="61">
        <f>IF(E410="East", IF(C410="Decentral",D410*'Connecting shares (%)'!$M$16*(L410+N410+P410)/(F410+H410+J410+L410+N410+P410),0),0)</f>
        <v>0</v>
      </c>
      <c r="AB410" s="59">
        <f>IF(E410="West", IF(C410="Central",('Connecting shares (%)'!$F$11/100*F410+'Connecting shares (%)'!$G$11/100*H410+'Connecting shares (%)'!$H$11/100*J410)/1000000,0),0)</f>
        <v>0</v>
      </c>
      <c r="AC410" s="62">
        <f>IF(E410="west", IF(C410="Central",D410*'Connecting shares (%)'!$M$16*(F410+H410+J410)/(F410+H410+J410+L410+N410+P410),0),0)</f>
        <v>0</v>
      </c>
      <c r="AD410" s="59">
        <f>IF(E410="West", IF(C410="Decentral",('Connecting shares (%)'!$F$15/100*F410+'Connecting shares (%)'!$G$15/100*H410+'Connecting shares (%)'!$H$15/100*J410)/1000000,0),0)</f>
        <v>0.199730929999999</v>
      </c>
      <c r="AE410" s="61">
        <f>IF(E410="west", IF(C410="Decentral",D410*'Connecting shares (%)'!$M$16*(F410+H410+J410)/(F410+H410+J410+L410+N410+P410),0),0)</f>
        <v>1.7010156479845402</v>
      </c>
      <c r="AF410" s="59">
        <f>IF(E410="West", IF(C410="Central",('Connecting shares (%)'!$F$13/100*L410+'Connecting shares (%)'!$G$13/100*N410+'Connecting shares (%)'!$H$13/100*P410)/1000000,0),0)</f>
        <v>0</v>
      </c>
      <c r="AG410" s="61">
        <f>IF(E410="west", IF(C410="Central",D410*'Connecting shares (%)'!$M$16*(L410+N410+P410)/(F410+H410+J410+L410+N410+P410),0),0)</f>
        <v>0</v>
      </c>
      <c r="AH410" s="1">
        <f>IF(E410="West", IF(C410="Decentral",('Connecting shares (%)'!$F$17/100*L410+'Connecting shares (%)'!$G$17/100*N410+'Connecting shares (%)'!$H$17/100*P410)/1000000,0),0)</f>
        <v>0</v>
      </c>
      <c r="AI410" s="61">
        <f>IF(E410="west", IF(C410="Decentral",D410*'Connecting shares (%)'!$M$16*(L410+N410+P410)/(F410+H410+J410+L410+N410+P410),0),0)</f>
        <v>0</v>
      </c>
      <c r="AK410" s="1">
        <f t="shared" si="48"/>
        <v>0</v>
      </c>
      <c r="AL410" s="1">
        <f t="shared" si="49"/>
        <v>0</v>
      </c>
      <c r="AM410" s="1">
        <f t="shared" si="50"/>
        <v>0</v>
      </c>
      <c r="AN410" s="1">
        <f t="shared" si="51"/>
        <v>0</v>
      </c>
      <c r="AO410" s="1">
        <f t="shared" si="52"/>
        <v>0</v>
      </c>
      <c r="AP410" s="1">
        <f t="shared" si="53"/>
        <v>0</v>
      </c>
      <c r="AQ410" s="1">
        <f t="shared" si="54"/>
        <v>0.199730929999999</v>
      </c>
      <c r="AR410" s="1">
        <f t="shared" si="55"/>
        <v>1.7010156479845402</v>
      </c>
    </row>
    <row r="411" spans="1:44">
      <c r="A411" s="1">
        <v>410</v>
      </c>
      <c r="B411" s="1" t="s">
        <v>282</v>
      </c>
      <c r="C411" s="1" t="s">
        <v>19</v>
      </c>
      <c r="D411" s="1">
        <v>7.8552464273734995E-2</v>
      </c>
      <c r="E411" s="1" t="s">
        <v>21</v>
      </c>
      <c r="F411" s="1">
        <v>12596.16</v>
      </c>
      <c r="G411" s="1">
        <v>1</v>
      </c>
      <c r="H411" s="1">
        <v>0</v>
      </c>
      <c r="I411" s="1">
        <v>0</v>
      </c>
      <c r="J411" s="1">
        <v>0</v>
      </c>
      <c r="K411" s="1">
        <v>0</v>
      </c>
      <c r="L411" s="1">
        <v>0</v>
      </c>
      <c r="M411" s="1">
        <v>0</v>
      </c>
      <c r="N411" s="1">
        <v>0</v>
      </c>
      <c r="O411" s="1">
        <v>0</v>
      </c>
      <c r="P411" s="1">
        <v>0</v>
      </c>
      <c r="Q411" s="1">
        <v>0</v>
      </c>
      <c r="R411" s="1">
        <v>4055.2709662798802</v>
      </c>
      <c r="S411" s="1">
        <v>78552.464273734702</v>
      </c>
      <c r="T411" s="59">
        <f>IF(E411="East", IF(C411="Central",('Connecting shares (%)'!$F$3/100*F411+'Connecting shares (%)'!$G$3/100*H411+'Connecting shares (%)'!$H$3/100*J411)/1000000,0),0)</f>
        <v>0</v>
      </c>
      <c r="U411" s="59">
        <f>IF(E411="East", IF(C411="Central",D411*'Connecting shares (%)'!$M$16*(F411+H411+J411)/(F411+H411+J411+L411+N411+P411),0),0)</f>
        <v>0</v>
      </c>
      <c r="V411" s="59">
        <f>IF(E411="East", IF(C411="Decentral",('Connecting shares (%)'!$F$7/100*F411+'Connecting shares (%)'!$G$7/100*H411+'Connecting shares (%)'!$H$7/100*J411)/1000000,0),0)</f>
        <v>0</v>
      </c>
      <c r="W411" s="61">
        <f>IF(E411="East", IF(C411="Decentral",D411*'Connecting shares (%)'!$M$16*(F411+H411+J411)/(F411+H411+J411+L411+N411+P411),0),0)</f>
        <v>0</v>
      </c>
      <c r="X411" s="59">
        <f>IF(E411="East", IF(C411="Central",('Connecting shares (%)'!$F$5/100*L411+'Connecting shares (%)'!$G$5/100*N411+'Connecting shares (%)'!$H$5/100*P411)/1000000,0),0)</f>
        <v>0</v>
      </c>
      <c r="Y411" s="61">
        <f>IF(E411="East", IF(C411="Central",D411*'Connecting shares (%)'!$M$16*(L411+N411+P411)/(F411+H411+J411+L411+N411+P411),0),0)</f>
        <v>0</v>
      </c>
      <c r="Z411" s="1">
        <f>IF(E411="East", IF(C411="Decentral",('Connecting shares (%)'!$F$9/100*L411+'Connecting shares (%)'!$G$9/100*N411+'Connecting shares (%)'!$H$9/100*P411)/1000000,0),0)</f>
        <v>0</v>
      </c>
      <c r="AA411" s="61">
        <f>IF(E411="East", IF(C411="Decentral",D411*'Connecting shares (%)'!$M$16*(L411+N411+P411)/(F411+H411+J411+L411+N411+P411),0),0)</f>
        <v>0</v>
      </c>
      <c r="AB411" s="59">
        <f>IF(E411="West", IF(C411="Central",('Connecting shares (%)'!$F$11/100*F411+'Connecting shares (%)'!$G$11/100*H411+'Connecting shares (%)'!$H$11/100*J411)/1000000,0),0)</f>
        <v>0</v>
      </c>
      <c r="AC411" s="62">
        <f>IF(E411="west", IF(C411="Central",D411*'Connecting shares (%)'!$M$16*(F411+H411+J411)/(F411+H411+J411+L411+N411+P411),0),0)</f>
        <v>0</v>
      </c>
      <c r="AD411" s="59">
        <f>IF(E411="West", IF(C411="Decentral",('Connecting shares (%)'!$F$15/100*F411+'Connecting shares (%)'!$G$15/100*H411+'Connecting shares (%)'!$H$15/100*J411)/1000000,0),0)</f>
        <v>1.259616E-2</v>
      </c>
      <c r="AE411" s="61">
        <f>IF(E411="west", IF(C411="Decentral",D411*'Connecting shares (%)'!$M$16*(F411+H411+J411)/(F411+H411+J411+L411+N411+P411),0),0)</f>
        <v>1.5710492854746998</v>
      </c>
      <c r="AF411" s="59">
        <f>IF(E411="West", IF(C411="Central",('Connecting shares (%)'!$F$13/100*L411+'Connecting shares (%)'!$G$13/100*N411+'Connecting shares (%)'!$H$13/100*P411)/1000000,0),0)</f>
        <v>0</v>
      </c>
      <c r="AG411" s="61">
        <f>IF(E411="west", IF(C411="Central",D411*'Connecting shares (%)'!$M$16*(L411+N411+P411)/(F411+H411+J411+L411+N411+P411),0),0)</f>
        <v>0</v>
      </c>
      <c r="AH411" s="1">
        <f>IF(E411="West", IF(C411="Decentral",('Connecting shares (%)'!$F$17/100*L411+'Connecting shares (%)'!$G$17/100*N411+'Connecting shares (%)'!$H$17/100*P411)/1000000,0),0)</f>
        <v>0</v>
      </c>
      <c r="AI411" s="61">
        <f>IF(E411="west", IF(C411="Decentral",D411*'Connecting shares (%)'!$M$16*(L411+N411+P411)/(F411+H411+J411+L411+N411+P411),0),0)</f>
        <v>0</v>
      </c>
      <c r="AK411" s="1">
        <f t="shared" si="48"/>
        <v>0</v>
      </c>
      <c r="AL411" s="1">
        <f t="shared" si="49"/>
        <v>0</v>
      </c>
      <c r="AM411" s="1">
        <f t="shared" si="50"/>
        <v>0</v>
      </c>
      <c r="AN411" s="1">
        <f t="shared" si="51"/>
        <v>0</v>
      </c>
      <c r="AO411" s="1">
        <f t="shared" si="52"/>
        <v>0</v>
      </c>
      <c r="AP411" s="1">
        <f t="shared" si="53"/>
        <v>0</v>
      </c>
      <c r="AQ411" s="1">
        <f t="shared" si="54"/>
        <v>1.259616E-2</v>
      </c>
      <c r="AR411" s="1">
        <f t="shared" si="55"/>
        <v>1.5710492854746998</v>
      </c>
    </row>
    <row r="412" spans="1:44">
      <c r="A412" s="1">
        <v>411</v>
      </c>
      <c r="B412" s="1" t="s">
        <v>866</v>
      </c>
      <c r="C412" s="1" t="s">
        <v>19</v>
      </c>
      <c r="D412" s="1">
        <v>0.23379103701280499</v>
      </c>
      <c r="E412" s="1" t="s">
        <v>22</v>
      </c>
      <c r="F412" s="1">
        <v>247270.58999999901</v>
      </c>
      <c r="G412" s="1">
        <v>17</v>
      </c>
      <c r="H412" s="1">
        <v>0</v>
      </c>
      <c r="I412" s="1">
        <v>0</v>
      </c>
      <c r="J412" s="1">
        <v>0</v>
      </c>
      <c r="K412" s="1">
        <v>0</v>
      </c>
      <c r="L412" s="1">
        <v>0</v>
      </c>
      <c r="M412" s="1">
        <v>0</v>
      </c>
      <c r="N412" s="1">
        <v>0</v>
      </c>
      <c r="O412" s="1">
        <v>0</v>
      </c>
      <c r="P412" s="1">
        <v>0</v>
      </c>
      <c r="Q412" s="1">
        <v>0</v>
      </c>
      <c r="R412" s="1">
        <v>6699.3026118813896</v>
      </c>
      <c r="S412" s="1">
        <v>233791.03701280401</v>
      </c>
      <c r="T412" s="59">
        <f>IF(E412="East", IF(C412="Central",('Connecting shares (%)'!$F$3/100*F412+'Connecting shares (%)'!$G$3/100*H412+'Connecting shares (%)'!$H$3/100*J412)/1000000,0),0)</f>
        <v>0</v>
      </c>
      <c r="U412" s="59">
        <f>IF(E412="East", IF(C412="Central",D412*'Connecting shares (%)'!$M$16*(F412+H412+J412)/(F412+H412+J412+L412+N412+P412),0),0)</f>
        <v>0</v>
      </c>
      <c r="V412" s="59">
        <f>IF(E412="East", IF(C412="Decentral",('Connecting shares (%)'!$F$7/100*F412+'Connecting shares (%)'!$G$7/100*H412+'Connecting shares (%)'!$H$7/100*J412)/1000000,0),0)</f>
        <v>0.24727058999999901</v>
      </c>
      <c r="W412" s="61">
        <f>IF(E412="East", IF(C412="Decentral",D412*'Connecting shares (%)'!$M$16*(F412+H412+J412)/(F412+H412+J412+L412+N412+P412),0),0)</f>
        <v>4.6758207402560998</v>
      </c>
      <c r="X412" s="59">
        <f>IF(E412="East", IF(C412="Central",('Connecting shares (%)'!$F$5/100*L412+'Connecting shares (%)'!$G$5/100*N412+'Connecting shares (%)'!$H$5/100*P412)/1000000,0),0)</f>
        <v>0</v>
      </c>
      <c r="Y412" s="61">
        <f>IF(E412="East", IF(C412="Central",D412*'Connecting shares (%)'!$M$16*(L412+N412+P412)/(F412+H412+J412+L412+N412+P412),0),0)</f>
        <v>0</v>
      </c>
      <c r="Z412" s="1">
        <f>IF(E412="East", IF(C412="Decentral",('Connecting shares (%)'!$F$9/100*L412+'Connecting shares (%)'!$G$9/100*N412+'Connecting shares (%)'!$H$9/100*P412)/1000000,0),0)</f>
        <v>0</v>
      </c>
      <c r="AA412" s="61">
        <f>IF(E412="East", IF(C412="Decentral",D412*'Connecting shares (%)'!$M$16*(L412+N412+P412)/(F412+H412+J412+L412+N412+P412),0),0)</f>
        <v>0</v>
      </c>
      <c r="AB412" s="59">
        <f>IF(E412="West", IF(C412="Central",('Connecting shares (%)'!$F$11/100*F412+'Connecting shares (%)'!$G$11/100*H412+'Connecting shares (%)'!$H$11/100*J412)/1000000,0),0)</f>
        <v>0</v>
      </c>
      <c r="AC412" s="62">
        <f>IF(E412="west", IF(C412="Central",D412*'Connecting shares (%)'!$M$16*(F412+H412+J412)/(F412+H412+J412+L412+N412+P412),0),0)</f>
        <v>0</v>
      </c>
      <c r="AD412" s="59">
        <f>IF(E412="West", IF(C412="Decentral",('Connecting shares (%)'!$F$15/100*F412+'Connecting shares (%)'!$G$15/100*H412+'Connecting shares (%)'!$H$15/100*J412)/1000000,0),0)</f>
        <v>0</v>
      </c>
      <c r="AE412" s="61">
        <f>IF(E412="west", IF(C412="Decentral",D412*'Connecting shares (%)'!$M$16*(F412+H412+J412)/(F412+H412+J412+L412+N412+P412),0),0)</f>
        <v>0</v>
      </c>
      <c r="AF412" s="59">
        <f>IF(E412="West", IF(C412="Central",('Connecting shares (%)'!$F$13/100*L412+'Connecting shares (%)'!$G$13/100*N412+'Connecting shares (%)'!$H$13/100*P412)/1000000,0),0)</f>
        <v>0</v>
      </c>
      <c r="AG412" s="61">
        <f>IF(E412="west", IF(C412="Central",D412*'Connecting shares (%)'!$M$16*(L412+N412+P412)/(F412+H412+J412+L412+N412+P412),0),0)</f>
        <v>0</v>
      </c>
      <c r="AH412" s="1">
        <f>IF(E412="West", IF(C412="Decentral",('Connecting shares (%)'!$F$17/100*L412+'Connecting shares (%)'!$G$17/100*N412+'Connecting shares (%)'!$H$17/100*P412)/1000000,0),0)</f>
        <v>0</v>
      </c>
      <c r="AI412" s="61">
        <f>IF(E412="west", IF(C412="Decentral",D412*'Connecting shares (%)'!$M$16*(L412+N412+P412)/(F412+H412+J412+L412+N412+P412),0),0)</f>
        <v>0</v>
      </c>
      <c r="AK412" s="1">
        <f t="shared" si="48"/>
        <v>0</v>
      </c>
      <c r="AL412" s="1">
        <f t="shared" si="49"/>
        <v>0</v>
      </c>
      <c r="AM412" s="1">
        <f t="shared" si="50"/>
        <v>0.24727058999999901</v>
      </c>
      <c r="AN412" s="1">
        <f t="shared" si="51"/>
        <v>4.6758207402560998</v>
      </c>
      <c r="AO412" s="1">
        <f t="shared" si="52"/>
        <v>0</v>
      </c>
      <c r="AP412" s="1">
        <f t="shared" si="53"/>
        <v>0</v>
      </c>
      <c r="AQ412" s="1">
        <f t="shared" si="54"/>
        <v>0</v>
      </c>
      <c r="AR412" s="1">
        <f t="shared" si="55"/>
        <v>0</v>
      </c>
    </row>
    <row r="413" spans="1:44">
      <c r="A413" s="1">
        <v>412</v>
      </c>
      <c r="B413" s="1" t="s">
        <v>401</v>
      </c>
      <c r="C413" s="1" t="s">
        <v>19</v>
      </c>
      <c r="D413" s="1">
        <v>0.19462693382305801</v>
      </c>
      <c r="E413" s="1" t="s">
        <v>21</v>
      </c>
      <c r="F413" s="1">
        <v>339478.72</v>
      </c>
      <c r="G413" s="1">
        <v>20</v>
      </c>
      <c r="H413" s="1">
        <v>0</v>
      </c>
      <c r="I413" s="1">
        <v>0</v>
      </c>
      <c r="J413" s="1">
        <v>0</v>
      </c>
      <c r="K413" s="1">
        <v>0</v>
      </c>
      <c r="L413" s="1">
        <v>0</v>
      </c>
      <c r="M413" s="1">
        <v>0</v>
      </c>
      <c r="N413" s="1">
        <v>0</v>
      </c>
      <c r="O413" s="1">
        <v>0</v>
      </c>
      <c r="P413" s="1">
        <v>0</v>
      </c>
      <c r="Q413" s="1">
        <v>0</v>
      </c>
      <c r="R413" s="1">
        <v>6269.9013704402996</v>
      </c>
      <c r="S413" s="1">
        <v>194626.93382305701</v>
      </c>
      <c r="T413" s="59">
        <f>IF(E413="East", IF(C413="Central",('Connecting shares (%)'!$F$3/100*F413+'Connecting shares (%)'!$G$3/100*H413+'Connecting shares (%)'!$H$3/100*J413)/1000000,0),0)</f>
        <v>0</v>
      </c>
      <c r="U413" s="59">
        <f>IF(E413="East", IF(C413="Central",D413*'Connecting shares (%)'!$M$16*(F413+H413+J413)/(F413+H413+J413+L413+N413+P413),0),0)</f>
        <v>0</v>
      </c>
      <c r="V413" s="59">
        <f>IF(E413="East", IF(C413="Decentral",('Connecting shares (%)'!$F$7/100*F413+'Connecting shares (%)'!$G$7/100*H413+'Connecting shares (%)'!$H$7/100*J413)/1000000,0),0)</f>
        <v>0</v>
      </c>
      <c r="W413" s="61">
        <f>IF(E413="East", IF(C413="Decentral",D413*'Connecting shares (%)'!$M$16*(F413+H413+J413)/(F413+H413+J413+L413+N413+P413),0),0)</f>
        <v>0</v>
      </c>
      <c r="X413" s="59">
        <f>IF(E413="East", IF(C413="Central",('Connecting shares (%)'!$F$5/100*L413+'Connecting shares (%)'!$G$5/100*N413+'Connecting shares (%)'!$H$5/100*P413)/1000000,0),0)</f>
        <v>0</v>
      </c>
      <c r="Y413" s="61">
        <f>IF(E413="East", IF(C413="Central",D413*'Connecting shares (%)'!$M$16*(L413+N413+P413)/(F413+H413+J413+L413+N413+P413),0),0)</f>
        <v>0</v>
      </c>
      <c r="Z413" s="1">
        <f>IF(E413="East", IF(C413="Decentral",('Connecting shares (%)'!$F$9/100*L413+'Connecting shares (%)'!$G$9/100*N413+'Connecting shares (%)'!$H$9/100*P413)/1000000,0),0)</f>
        <v>0</v>
      </c>
      <c r="AA413" s="61">
        <f>IF(E413="East", IF(C413="Decentral",D413*'Connecting shares (%)'!$M$16*(L413+N413+P413)/(F413+H413+J413+L413+N413+P413),0),0)</f>
        <v>0</v>
      </c>
      <c r="AB413" s="59">
        <f>IF(E413="West", IF(C413="Central",('Connecting shares (%)'!$F$11/100*F413+'Connecting shares (%)'!$G$11/100*H413+'Connecting shares (%)'!$H$11/100*J413)/1000000,0),0)</f>
        <v>0</v>
      </c>
      <c r="AC413" s="62">
        <f>IF(E413="west", IF(C413="Central",D413*'Connecting shares (%)'!$M$16*(F413+H413+J413)/(F413+H413+J413+L413+N413+P413),0),0)</f>
        <v>0</v>
      </c>
      <c r="AD413" s="59">
        <f>IF(E413="West", IF(C413="Decentral",('Connecting shares (%)'!$F$15/100*F413+'Connecting shares (%)'!$G$15/100*H413+'Connecting shares (%)'!$H$15/100*J413)/1000000,0),0)</f>
        <v>0.33947871999999996</v>
      </c>
      <c r="AE413" s="61">
        <f>IF(E413="west", IF(C413="Decentral",D413*'Connecting shares (%)'!$M$16*(F413+H413+J413)/(F413+H413+J413+L413+N413+P413),0),0)</f>
        <v>3.89253867646116</v>
      </c>
      <c r="AF413" s="59">
        <f>IF(E413="West", IF(C413="Central",('Connecting shares (%)'!$F$13/100*L413+'Connecting shares (%)'!$G$13/100*N413+'Connecting shares (%)'!$H$13/100*P413)/1000000,0),0)</f>
        <v>0</v>
      </c>
      <c r="AG413" s="61">
        <f>IF(E413="west", IF(C413="Central",D413*'Connecting shares (%)'!$M$16*(L413+N413+P413)/(F413+H413+J413+L413+N413+P413),0),0)</f>
        <v>0</v>
      </c>
      <c r="AH413" s="1">
        <f>IF(E413="West", IF(C413="Decentral",('Connecting shares (%)'!$F$17/100*L413+'Connecting shares (%)'!$G$17/100*N413+'Connecting shares (%)'!$H$17/100*P413)/1000000,0),0)</f>
        <v>0</v>
      </c>
      <c r="AI413" s="61">
        <f>IF(E413="west", IF(C413="Decentral",D413*'Connecting shares (%)'!$M$16*(L413+N413+P413)/(F413+H413+J413+L413+N413+P413),0),0)</f>
        <v>0</v>
      </c>
      <c r="AK413" s="1">
        <f t="shared" si="48"/>
        <v>0</v>
      </c>
      <c r="AL413" s="1">
        <f t="shared" si="49"/>
        <v>0</v>
      </c>
      <c r="AM413" s="1">
        <f t="shared" si="50"/>
        <v>0</v>
      </c>
      <c r="AN413" s="1">
        <f t="shared" si="51"/>
        <v>0</v>
      </c>
      <c r="AO413" s="1">
        <f t="shared" si="52"/>
        <v>0</v>
      </c>
      <c r="AP413" s="1">
        <f t="shared" si="53"/>
        <v>0</v>
      </c>
      <c r="AQ413" s="1">
        <f t="shared" si="54"/>
        <v>0.33947871999999996</v>
      </c>
      <c r="AR413" s="1">
        <f t="shared" si="55"/>
        <v>3.89253867646116</v>
      </c>
    </row>
    <row r="414" spans="1:44">
      <c r="A414" s="1">
        <v>413</v>
      </c>
      <c r="B414" s="1" t="s">
        <v>404</v>
      </c>
      <c r="C414" s="1" t="s">
        <v>19</v>
      </c>
      <c r="D414" s="1">
        <v>0.14469652108970599</v>
      </c>
      <c r="E414" s="1" t="s">
        <v>21</v>
      </c>
      <c r="F414" s="1">
        <v>49189.339999999902</v>
      </c>
      <c r="G414" s="1">
        <v>4</v>
      </c>
      <c r="H414" s="1">
        <v>0</v>
      </c>
      <c r="I414" s="1">
        <v>0</v>
      </c>
      <c r="J414" s="1">
        <v>0</v>
      </c>
      <c r="K414" s="1">
        <v>0</v>
      </c>
      <c r="L414" s="1">
        <v>0</v>
      </c>
      <c r="M414" s="1">
        <v>0</v>
      </c>
      <c r="N414" s="1">
        <v>0</v>
      </c>
      <c r="O414" s="1">
        <v>0</v>
      </c>
      <c r="P414" s="1">
        <v>0</v>
      </c>
      <c r="Q414" s="1">
        <v>0</v>
      </c>
      <c r="R414" s="1">
        <v>5696.2569471499</v>
      </c>
      <c r="S414" s="1">
        <v>144696.52108970599</v>
      </c>
      <c r="T414" s="59">
        <f>IF(E414="East", IF(C414="Central",('Connecting shares (%)'!$F$3/100*F414+'Connecting shares (%)'!$G$3/100*H414+'Connecting shares (%)'!$H$3/100*J414)/1000000,0),0)</f>
        <v>0</v>
      </c>
      <c r="U414" s="59">
        <f>IF(E414="East", IF(C414="Central",D414*'Connecting shares (%)'!$M$16*(F414+H414+J414)/(F414+H414+J414+L414+N414+P414),0),0)</f>
        <v>0</v>
      </c>
      <c r="V414" s="59">
        <f>IF(E414="East", IF(C414="Decentral",('Connecting shares (%)'!$F$7/100*F414+'Connecting shares (%)'!$G$7/100*H414+'Connecting shares (%)'!$H$7/100*J414)/1000000,0),0)</f>
        <v>0</v>
      </c>
      <c r="W414" s="61">
        <f>IF(E414="East", IF(C414="Decentral",D414*'Connecting shares (%)'!$M$16*(F414+H414+J414)/(F414+H414+J414+L414+N414+P414),0),0)</f>
        <v>0</v>
      </c>
      <c r="X414" s="59">
        <f>IF(E414="East", IF(C414="Central",('Connecting shares (%)'!$F$5/100*L414+'Connecting shares (%)'!$G$5/100*N414+'Connecting shares (%)'!$H$5/100*P414)/1000000,0),0)</f>
        <v>0</v>
      </c>
      <c r="Y414" s="61">
        <f>IF(E414="East", IF(C414="Central",D414*'Connecting shares (%)'!$M$16*(L414+N414+P414)/(F414+H414+J414+L414+N414+P414),0),0)</f>
        <v>0</v>
      </c>
      <c r="Z414" s="1">
        <f>IF(E414="East", IF(C414="Decentral",('Connecting shares (%)'!$F$9/100*L414+'Connecting shares (%)'!$G$9/100*N414+'Connecting shares (%)'!$H$9/100*P414)/1000000,0),0)</f>
        <v>0</v>
      </c>
      <c r="AA414" s="61">
        <f>IF(E414="East", IF(C414="Decentral",D414*'Connecting shares (%)'!$M$16*(L414+N414+P414)/(F414+H414+J414+L414+N414+P414),0),0)</f>
        <v>0</v>
      </c>
      <c r="AB414" s="59">
        <f>IF(E414="West", IF(C414="Central",('Connecting shares (%)'!$F$11/100*F414+'Connecting shares (%)'!$G$11/100*H414+'Connecting shares (%)'!$H$11/100*J414)/1000000,0),0)</f>
        <v>0</v>
      </c>
      <c r="AC414" s="62">
        <f>IF(E414="west", IF(C414="Central",D414*'Connecting shares (%)'!$M$16*(F414+H414+J414)/(F414+H414+J414+L414+N414+P414),0),0)</f>
        <v>0</v>
      </c>
      <c r="AD414" s="59">
        <f>IF(E414="West", IF(C414="Decentral",('Connecting shares (%)'!$F$15/100*F414+'Connecting shares (%)'!$G$15/100*H414+'Connecting shares (%)'!$H$15/100*J414)/1000000,0),0)</f>
        <v>4.9189339999999901E-2</v>
      </c>
      <c r="AE414" s="61">
        <f>IF(E414="west", IF(C414="Decentral",D414*'Connecting shares (%)'!$M$16*(F414+H414+J414)/(F414+H414+J414+L414+N414+P414),0),0)</f>
        <v>2.8939304217941197</v>
      </c>
      <c r="AF414" s="59">
        <f>IF(E414="West", IF(C414="Central",('Connecting shares (%)'!$F$13/100*L414+'Connecting shares (%)'!$G$13/100*N414+'Connecting shares (%)'!$H$13/100*P414)/1000000,0),0)</f>
        <v>0</v>
      </c>
      <c r="AG414" s="61">
        <f>IF(E414="west", IF(C414="Central",D414*'Connecting shares (%)'!$M$16*(L414+N414+P414)/(F414+H414+J414+L414+N414+P414),0),0)</f>
        <v>0</v>
      </c>
      <c r="AH414" s="1">
        <f>IF(E414="West", IF(C414="Decentral",('Connecting shares (%)'!$F$17/100*L414+'Connecting shares (%)'!$G$17/100*N414+'Connecting shares (%)'!$H$17/100*P414)/1000000,0),0)</f>
        <v>0</v>
      </c>
      <c r="AI414" s="61">
        <f>IF(E414="west", IF(C414="Decentral",D414*'Connecting shares (%)'!$M$16*(L414+N414+P414)/(F414+H414+J414+L414+N414+P414),0),0)</f>
        <v>0</v>
      </c>
      <c r="AK414" s="1">
        <f t="shared" si="48"/>
        <v>0</v>
      </c>
      <c r="AL414" s="1">
        <f t="shared" si="49"/>
        <v>0</v>
      </c>
      <c r="AM414" s="1">
        <f t="shared" si="50"/>
        <v>0</v>
      </c>
      <c r="AN414" s="1">
        <f t="shared" si="51"/>
        <v>0</v>
      </c>
      <c r="AO414" s="1">
        <f t="shared" si="52"/>
        <v>0</v>
      </c>
      <c r="AP414" s="1">
        <f t="shared" si="53"/>
        <v>0</v>
      </c>
      <c r="AQ414" s="1">
        <f t="shared" si="54"/>
        <v>4.9189339999999901E-2</v>
      </c>
      <c r="AR414" s="1">
        <f t="shared" si="55"/>
        <v>2.8939304217941197</v>
      </c>
    </row>
    <row r="415" spans="1:44">
      <c r="A415" s="1">
        <v>414</v>
      </c>
      <c r="B415" s="1" t="s">
        <v>340</v>
      </c>
      <c r="C415" s="1" t="s">
        <v>19</v>
      </c>
      <c r="D415" s="1">
        <v>0.170641415017456</v>
      </c>
      <c r="E415" s="1" t="s">
        <v>21</v>
      </c>
      <c r="F415" s="1">
        <v>55107.83</v>
      </c>
      <c r="G415" s="1">
        <v>7</v>
      </c>
      <c r="H415" s="1">
        <v>0</v>
      </c>
      <c r="I415" s="1">
        <v>0</v>
      </c>
      <c r="J415" s="1">
        <v>0</v>
      </c>
      <c r="K415" s="1">
        <v>0</v>
      </c>
      <c r="L415" s="1">
        <v>0</v>
      </c>
      <c r="M415" s="1">
        <v>0</v>
      </c>
      <c r="N415" s="1">
        <v>0</v>
      </c>
      <c r="O415" s="1">
        <v>0</v>
      </c>
      <c r="P415" s="1">
        <v>0</v>
      </c>
      <c r="Q415" s="1">
        <v>0</v>
      </c>
      <c r="R415" s="1">
        <v>5554.4698807842797</v>
      </c>
      <c r="S415" s="1">
        <v>170641.415017455</v>
      </c>
      <c r="T415" s="59">
        <f>IF(E415="East", IF(C415="Central",('Connecting shares (%)'!$F$3/100*F415+'Connecting shares (%)'!$G$3/100*H415+'Connecting shares (%)'!$H$3/100*J415)/1000000,0),0)</f>
        <v>0</v>
      </c>
      <c r="U415" s="59">
        <f>IF(E415="East", IF(C415="Central",D415*'Connecting shares (%)'!$M$16*(F415+H415+J415)/(F415+H415+J415+L415+N415+P415),0),0)</f>
        <v>0</v>
      </c>
      <c r="V415" s="59">
        <f>IF(E415="East", IF(C415="Decentral",('Connecting shares (%)'!$F$7/100*F415+'Connecting shares (%)'!$G$7/100*H415+'Connecting shares (%)'!$H$7/100*J415)/1000000,0),0)</f>
        <v>0</v>
      </c>
      <c r="W415" s="61">
        <f>IF(E415="East", IF(C415="Decentral",D415*'Connecting shares (%)'!$M$16*(F415+H415+J415)/(F415+H415+J415+L415+N415+P415),0),0)</f>
        <v>0</v>
      </c>
      <c r="X415" s="59">
        <f>IF(E415="East", IF(C415="Central",('Connecting shares (%)'!$F$5/100*L415+'Connecting shares (%)'!$G$5/100*N415+'Connecting shares (%)'!$H$5/100*P415)/1000000,0),0)</f>
        <v>0</v>
      </c>
      <c r="Y415" s="61">
        <f>IF(E415="East", IF(C415="Central",D415*'Connecting shares (%)'!$M$16*(L415+N415+P415)/(F415+H415+J415+L415+N415+P415),0),0)</f>
        <v>0</v>
      </c>
      <c r="Z415" s="1">
        <f>IF(E415="East", IF(C415="Decentral",('Connecting shares (%)'!$F$9/100*L415+'Connecting shares (%)'!$G$9/100*N415+'Connecting shares (%)'!$H$9/100*P415)/1000000,0),0)</f>
        <v>0</v>
      </c>
      <c r="AA415" s="61">
        <f>IF(E415="East", IF(C415="Decentral",D415*'Connecting shares (%)'!$M$16*(L415+N415+P415)/(F415+H415+J415+L415+N415+P415),0),0)</f>
        <v>0</v>
      </c>
      <c r="AB415" s="59">
        <f>IF(E415="West", IF(C415="Central",('Connecting shares (%)'!$F$11/100*F415+'Connecting shares (%)'!$G$11/100*H415+'Connecting shares (%)'!$H$11/100*J415)/1000000,0),0)</f>
        <v>0</v>
      </c>
      <c r="AC415" s="62">
        <f>IF(E415="west", IF(C415="Central",D415*'Connecting shares (%)'!$M$16*(F415+H415+J415)/(F415+H415+J415+L415+N415+P415),0),0)</f>
        <v>0</v>
      </c>
      <c r="AD415" s="59">
        <f>IF(E415="West", IF(C415="Decentral",('Connecting shares (%)'!$F$15/100*F415+'Connecting shares (%)'!$G$15/100*H415+'Connecting shares (%)'!$H$15/100*J415)/1000000,0),0)</f>
        <v>5.5107830000000003E-2</v>
      </c>
      <c r="AE415" s="61">
        <f>IF(E415="west", IF(C415="Decentral",D415*'Connecting shares (%)'!$M$16*(F415+H415+J415)/(F415+H415+J415+L415+N415+P415),0),0)</f>
        <v>3.41282830034912</v>
      </c>
      <c r="AF415" s="59">
        <f>IF(E415="West", IF(C415="Central",('Connecting shares (%)'!$F$13/100*L415+'Connecting shares (%)'!$G$13/100*N415+'Connecting shares (%)'!$H$13/100*P415)/1000000,0),0)</f>
        <v>0</v>
      </c>
      <c r="AG415" s="61">
        <f>IF(E415="west", IF(C415="Central",D415*'Connecting shares (%)'!$M$16*(L415+N415+P415)/(F415+H415+J415+L415+N415+P415),0),0)</f>
        <v>0</v>
      </c>
      <c r="AH415" s="1">
        <f>IF(E415="West", IF(C415="Decentral",('Connecting shares (%)'!$F$17/100*L415+'Connecting shares (%)'!$G$17/100*N415+'Connecting shares (%)'!$H$17/100*P415)/1000000,0),0)</f>
        <v>0</v>
      </c>
      <c r="AI415" s="61">
        <f>IF(E415="west", IF(C415="Decentral",D415*'Connecting shares (%)'!$M$16*(L415+N415+P415)/(F415+H415+J415+L415+N415+P415),0),0)</f>
        <v>0</v>
      </c>
      <c r="AK415" s="1">
        <f t="shared" si="48"/>
        <v>0</v>
      </c>
      <c r="AL415" s="1">
        <f t="shared" si="49"/>
        <v>0</v>
      </c>
      <c r="AM415" s="1">
        <f t="shared" si="50"/>
        <v>0</v>
      </c>
      <c r="AN415" s="1">
        <f t="shared" si="51"/>
        <v>0</v>
      </c>
      <c r="AO415" s="1">
        <f t="shared" si="52"/>
        <v>0</v>
      </c>
      <c r="AP415" s="1">
        <f t="shared" si="53"/>
        <v>0</v>
      </c>
      <c r="AQ415" s="1">
        <f t="shared" si="54"/>
        <v>5.5107830000000003E-2</v>
      </c>
      <c r="AR415" s="1">
        <f t="shared" si="55"/>
        <v>3.41282830034912</v>
      </c>
    </row>
    <row r="416" spans="1:44">
      <c r="A416" s="1">
        <v>415</v>
      </c>
      <c r="B416" s="1" t="s">
        <v>761</v>
      </c>
      <c r="C416" s="1" t="s">
        <v>20</v>
      </c>
      <c r="D416" s="1">
        <v>9.6828947825355005E-2</v>
      </c>
      <c r="E416" s="1" t="s">
        <v>21</v>
      </c>
      <c r="F416" s="1">
        <v>189114.239999999</v>
      </c>
      <c r="G416" s="1">
        <v>10</v>
      </c>
      <c r="H416" s="1">
        <v>0</v>
      </c>
      <c r="I416" s="1">
        <v>0</v>
      </c>
      <c r="J416" s="1">
        <v>0</v>
      </c>
      <c r="K416" s="1">
        <v>0</v>
      </c>
      <c r="L416" s="1">
        <v>0</v>
      </c>
      <c r="M416" s="1">
        <v>0</v>
      </c>
      <c r="N416" s="1">
        <v>0</v>
      </c>
      <c r="O416" s="1">
        <v>0</v>
      </c>
      <c r="P416" s="1">
        <v>0</v>
      </c>
      <c r="Q416" s="1">
        <v>0</v>
      </c>
      <c r="R416" s="1">
        <v>4401.0969770767397</v>
      </c>
      <c r="S416" s="1">
        <v>96828.947825355193</v>
      </c>
      <c r="T416" s="59">
        <f>IF(E416="East", IF(C416="Central",('Connecting shares (%)'!$F$3/100*F416+'Connecting shares (%)'!$G$3/100*H416+'Connecting shares (%)'!$H$3/100*J416)/1000000,0),0)</f>
        <v>0</v>
      </c>
      <c r="U416" s="59">
        <f>IF(E416="East", IF(C416="Central",D416*'Connecting shares (%)'!$M$16*(F416+H416+J416)/(F416+H416+J416+L416+N416+P416),0),0)</f>
        <v>0</v>
      </c>
      <c r="V416" s="59">
        <f>IF(E416="East", IF(C416="Decentral",('Connecting shares (%)'!$F$7/100*F416+'Connecting shares (%)'!$G$7/100*H416+'Connecting shares (%)'!$H$7/100*J416)/1000000,0),0)</f>
        <v>0</v>
      </c>
      <c r="W416" s="61">
        <f>IF(E416="East", IF(C416="Decentral",D416*'Connecting shares (%)'!$M$16*(F416+H416+J416)/(F416+H416+J416+L416+N416+P416),0),0)</f>
        <v>0</v>
      </c>
      <c r="X416" s="59">
        <f>IF(E416="East", IF(C416="Central",('Connecting shares (%)'!$F$5/100*L416+'Connecting shares (%)'!$G$5/100*N416+'Connecting shares (%)'!$H$5/100*P416)/1000000,0),0)</f>
        <v>0</v>
      </c>
      <c r="Y416" s="61">
        <f>IF(E416="East", IF(C416="Central",D416*'Connecting shares (%)'!$M$16*(L416+N416+P416)/(F416+H416+J416+L416+N416+P416),0),0)</f>
        <v>0</v>
      </c>
      <c r="Z416" s="1">
        <f>IF(E416="East", IF(C416="Decentral",('Connecting shares (%)'!$F$9/100*L416+'Connecting shares (%)'!$G$9/100*N416+'Connecting shares (%)'!$H$9/100*P416)/1000000,0),0)</f>
        <v>0</v>
      </c>
      <c r="AA416" s="61">
        <f>IF(E416="East", IF(C416="Decentral",D416*'Connecting shares (%)'!$M$16*(L416+N416+P416)/(F416+H416+J416+L416+N416+P416),0),0)</f>
        <v>0</v>
      </c>
      <c r="AB416" s="59">
        <f>IF(E416="West", IF(C416="Central",('Connecting shares (%)'!$F$11/100*F416+'Connecting shares (%)'!$G$11/100*H416+'Connecting shares (%)'!$H$11/100*J416)/1000000,0),0)</f>
        <v>0.18911423999999899</v>
      </c>
      <c r="AC416" s="62">
        <f>IF(E416="west", IF(C416="Central",D416*'Connecting shares (%)'!$M$16*(F416+H416+J416)/(F416+H416+J416+L416+N416+P416),0),0)</f>
        <v>1.9365789565071001</v>
      </c>
      <c r="AD416" s="59">
        <f>IF(E416="West", IF(C416="Decentral",('Connecting shares (%)'!$F$15/100*F416+'Connecting shares (%)'!$G$15/100*H416+'Connecting shares (%)'!$H$15/100*J416)/1000000,0),0)</f>
        <v>0</v>
      </c>
      <c r="AE416" s="61">
        <f>IF(E416="west", IF(C416="Decentral",D416*'Connecting shares (%)'!$M$16*(F416+H416+J416)/(F416+H416+J416+L416+N416+P416),0),0)</f>
        <v>0</v>
      </c>
      <c r="AF416" s="59">
        <f>IF(E416="West", IF(C416="Central",('Connecting shares (%)'!$F$13/100*L416+'Connecting shares (%)'!$G$13/100*N416+'Connecting shares (%)'!$H$13/100*P416)/1000000,0),0)</f>
        <v>0</v>
      </c>
      <c r="AG416" s="61">
        <f>IF(E416="west", IF(C416="Central",D416*'Connecting shares (%)'!$M$16*(L416+N416+P416)/(F416+H416+J416+L416+N416+P416),0),0)</f>
        <v>0</v>
      </c>
      <c r="AH416" s="1">
        <f>IF(E416="West", IF(C416="Decentral",('Connecting shares (%)'!$F$17/100*L416+'Connecting shares (%)'!$G$17/100*N416+'Connecting shares (%)'!$H$17/100*P416)/1000000,0),0)</f>
        <v>0</v>
      </c>
      <c r="AI416" s="61">
        <f>IF(E416="west", IF(C416="Decentral",D416*'Connecting shares (%)'!$M$16*(L416+N416+P416)/(F416+H416+J416+L416+N416+P416),0),0)</f>
        <v>0</v>
      </c>
      <c r="AK416" s="1">
        <f t="shared" si="48"/>
        <v>0</v>
      </c>
      <c r="AL416" s="1">
        <f t="shared" si="49"/>
        <v>0</v>
      </c>
      <c r="AM416" s="1">
        <f t="shared" si="50"/>
        <v>0</v>
      </c>
      <c r="AN416" s="1">
        <f t="shared" si="51"/>
        <v>0</v>
      </c>
      <c r="AO416" s="1">
        <f t="shared" si="52"/>
        <v>0.18911423999999899</v>
      </c>
      <c r="AP416" s="1">
        <f t="shared" si="53"/>
        <v>1.9365789565071001</v>
      </c>
      <c r="AQ416" s="1">
        <f t="shared" si="54"/>
        <v>0</v>
      </c>
      <c r="AR416" s="1">
        <f t="shared" si="55"/>
        <v>0</v>
      </c>
    </row>
    <row r="417" spans="1:44">
      <c r="A417" s="1">
        <v>416</v>
      </c>
      <c r="B417" s="1" t="s">
        <v>510</v>
      </c>
      <c r="C417" s="1" t="s">
        <v>19</v>
      </c>
      <c r="D417" s="1">
        <v>0.18762170222049199</v>
      </c>
      <c r="E417" s="1" t="s">
        <v>21</v>
      </c>
      <c r="F417" s="1">
        <v>769034.81999999902</v>
      </c>
      <c r="G417" s="1">
        <v>39</v>
      </c>
      <c r="H417" s="1">
        <v>0</v>
      </c>
      <c r="I417" s="1">
        <v>0</v>
      </c>
      <c r="J417" s="1">
        <v>0</v>
      </c>
      <c r="K417" s="1">
        <v>0</v>
      </c>
      <c r="L417" s="1">
        <v>0</v>
      </c>
      <c r="M417" s="1">
        <v>0</v>
      </c>
      <c r="N417" s="1">
        <v>0</v>
      </c>
      <c r="O417" s="1">
        <v>0</v>
      </c>
      <c r="P417" s="1">
        <v>0</v>
      </c>
      <c r="Q417" s="1">
        <v>0</v>
      </c>
      <c r="R417" s="1">
        <v>7385.1356013470404</v>
      </c>
      <c r="S417" s="1">
        <v>187621.70222049099</v>
      </c>
      <c r="T417" s="59">
        <f>IF(E417="East", IF(C417="Central",('Connecting shares (%)'!$F$3/100*F417+'Connecting shares (%)'!$G$3/100*H417+'Connecting shares (%)'!$H$3/100*J417)/1000000,0),0)</f>
        <v>0</v>
      </c>
      <c r="U417" s="59">
        <f>IF(E417="East", IF(C417="Central",D417*'Connecting shares (%)'!$M$16*(F417+H417+J417)/(F417+H417+J417+L417+N417+P417),0),0)</f>
        <v>0</v>
      </c>
      <c r="V417" s="59">
        <f>IF(E417="East", IF(C417="Decentral",('Connecting shares (%)'!$F$7/100*F417+'Connecting shares (%)'!$G$7/100*H417+'Connecting shares (%)'!$H$7/100*J417)/1000000,0),0)</f>
        <v>0</v>
      </c>
      <c r="W417" s="61">
        <f>IF(E417="East", IF(C417="Decentral",D417*'Connecting shares (%)'!$M$16*(F417+H417+J417)/(F417+H417+J417+L417+N417+P417),0),0)</f>
        <v>0</v>
      </c>
      <c r="X417" s="59">
        <f>IF(E417="East", IF(C417="Central",('Connecting shares (%)'!$F$5/100*L417+'Connecting shares (%)'!$G$5/100*N417+'Connecting shares (%)'!$H$5/100*P417)/1000000,0),0)</f>
        <v>0</v>
      </c>
      <c r="Y417" s="61">
        <f>IF(E417="East", IF(C417="Central",D417*'Connecting shares (%)'!$M$16*(L417+N417+P417)/(F417+H417+J417+L417+N417+P417),0),0)</f>
        <v>0</v>
      </c>
      <c r="Z417" s="1">
        <f>IF(E417="East", IF(C417="Decentral",('Connecting shares (%)'!$F$9/100*L417+'Connecting shares (%)'!$G$9/100*N417+'Connecting shares (%)'!$H$9/100*P417)/1000000,0),0)</f>
        <v>0</v>
      </c>
      <c r="AA417" s="61">
        <f>IF(E417="East", IF(C417="Decentral",D417*'Connecting shares (%)'!$M$16*(L417+N417+P417)/(F417+H417+J417+L417+N417+P417),0),0)</f>
        <v>0</v>
      </c>
      <c r="AB417" s="59">
        <f>IF(E417="West", IF(C417="Central",('Connecting shares (%)'!$F$11/100*F417+'Connecting shares (%)'!$G$11/100*H417+'Connecting shares (%)'!$H$11/100*J417)/1000000,0),0)</f>
        <v>0</v>
      </c>
      <c r="AC417" s="62">
        <f>IF(E417="west", IF(C417="Central",D417*'Connecting shares (%)'!$M$16*(F417+H417+J417)/(F417+H417+J417+L417+N417+P417),0),0)</f>
        <v>0</v>
      </c>
      <c r="AD417" s="59">
        <f>IF(E417="West", IF(C417="Decentral",('Connecting shares (%)'!$F$15/100*F417+'Connecting shares (%)'!$G$15/100*H417+'Connecting shares (%)'!$H$15/100*J417)/1000000,0),0)</f>
        <v>0.76903481999999901</v>
      </c>
      <c r="AE417" s="61">
        <f>IF(E417="west", IF(C417="Decentral",D417*'Connecting shares (%)'!$M$16*(F417+H417+J417)/(F417+H417+J417+L417+N417+P417),0),0)</f>
        <v>3.7524340444098399</v>
      </c>
      <c r="AF417" s="59">
        <f>IF(E417="West", IF(C417="Central",('Connecting shares (%)'!$F$13/100*L417+'Connecting shares (%)'!$G$13/100*N417+'Connecting shares (%)'!$H$13/100*P417)/1000000,0),0)</f>
        <v>0</v>
      </c>
      <c r="AG417" s="61">
        <f>IF(E417="west", IF(C417="Central",D417*'Connecting shares (%)'!$M$16*(L417+N417+P417)/(F417+H417+J417+L417+N417+P417),0),0)</f>
        <v>0</v>
      </c>
      <c r="AH417" s="1">
        <f>IF(E417="West", IF(C417="Decentral",('Connecting shares (%)'!$F$17/100*L417+'Connecting shares (%)'!$G$17/100*N417+'Connecting shares (%)'!$H$17/100*P417)/1000000,0),0)</f>
        <v>0</v>
      </c>
      <c r="AI417" s="61">
        <f>IF(E417="west", IF(C417="Decentral",D417*'Connecting shares (%)'!$M$16*(L417+N417+P417)/(F417+H417+J417+L417+N417+P417),0),0)</f>
        <v>0</v>
      </c>
      <c r="AK417" s="1">
        <f t="shared" si="48"/>
        <v>0</v>
      </c>
      <c r="AL417" s="1">
        <f t="shared" si="49"/>
        <v>0</v>
      </c>
      <c r="AM417" s="1">
        <f t="shared" si="50"/>
        <v>0</v>
      </c>
      <c r="AN417" s="1">
        <f t="shared" si="51"/>
        <v>0</v>
      </c>
      <c r="AO417" s="1">
        <f t="shared" si="52"/>
        <v>0</v>
      </c>
      <c r="AP417" s="1">
        <f t="shared" si="53"/>
        <v>0</v>
      </c>
      <c r="AQ417" s="1">
        <f t="shared" si="54"/>
        <v>0.76903481999999901</v>
      </c>
      <c r="AR417" s="1">
        <f t="shared" si="55"/>
        <v>3.7524340444098399</v>
      </c>
    </row>
    <row r="418" spans="1:44">
      <c r="A418" s="1">
        <v>417</v>
      </c>
      <c r="B418" s="1" t="s">
        <v>865</v>
      </c>
      <c r="C418" s="1" t="s">
        <v>20</v>
      </c>
      <c r="D418" s="1">
        <v>0.18794162673663001</v>
      </c>
      <c r="E418" s="1" t="s">
        <v>21</v>
      </c>
      <c r="F418" s="1">
        <v>61161.879999999903</v>
      </c>
      <c r="G418" s="1">
        <v>2</v>
      </c>
      <c r="H418" s="1">
        <v>0</v>
      </c>
      <c r="I418" s="1">
        <v>0</v>
      </c>
      <c r="J418" s="1">
        <v>0</v>
      </c>
      <c r="K418" s="1">
        <v>0</v>
      </c>
      <c r="L418" s="1">
        <v>0</v>
      </c>
      <c r="M418" s="1">
        <v>0</v>
      </c>
      <c r="N418" s="1">
        <v>0</v>
      </c>
      <c r="O418" s="1">
        <v>0</v>
      </c>
      <c r="P418" s="1">
        <v>0</v>
      </c>
      <c r="Q418" s="1">
        <v>0</v>
      </c>
      <c r="R418" s="1">
        <v>5930.3179252011496</v>
      </c>
      <c r="S418" s="1">
        <v>187941.62673662999</v>
      </c>
      <c r="T418" s="59">
        <f>IF(E418="East", IF(C418="Central",('Connecting shares (%)'!$F$3/100*F418+'Connecting shares (%)'!$G$3/100*H418+'Connecting shares (%)'!$H$3/100*J418)/1000000,0),0)</f>
        <v>0</v>
      </c>
      <c r="U418" s="59">
        <f>IF(E418="East", IF(C418="Central",D418*'Connecting shares (%)'!$M$16*(F418+H418+J418)/(F418+H418+J418+L418+N418+P418),0),0)</f>
        <v>0</v>
      </c>
      <c r="V418" s="59">
        <f>IF(E418="East", IF(C418="Decentral",('Connecting shares (%)'!$F$7/100*F418+'Connecting shares (%)'!$G$7/100*H418+'Connecting shares (%)'!$H$7/100*J418)/1000000,0),0)</f>
        <v>0</v>
      </c>
      <c r="W418" s="61">
        <f>IF(E418="East", IF(C418="Decentral",D418*'Connecting shares (%)'!$M$16*(F418+H418+J418)/(F418+H418+J418+L418+N418+P418),0),0)</f>
        <v>0</v>
      </c>
      <c r="X418" s="59">
        <f>IF(E418="East", IF(C418="Central",('Connecting shares (%)'!$F$5/100*L418+'Connecting shares (%)'!$G$5/100*N418+'Connecting shares (%)'!$H$5/100*P418)/1000000,0),0)</f>
        <v>0</v>
      </c>
      <c r="Y418" s="61">
        <f>IF(E418="East", IF(C418="Central",D418*'Connecting shares (%)'!$M$16*(L418+N418+P418)/(F418+H418+J418+L418+N418+P418),0),0)</f>
        <v>0</v>
      </c>
      <c r="Z418" s="1">
        <f>IF(E418="East", IF(C418="Decentral",('Connecting shares (%)'!$F$9/100*L418+'Connecting shares (%)'!$G$9/100*N418+'Connecting shares (%)'!$H$9/100*P418)/1000000,0),0)</f>
        <v>0</v>
      </c>
      <c r="AA418" s="61">
        <f>IF(E418="East", IF(C418="Decentral",D418*'Connecting shares (%)'!$M$16*(L418+N418+P418)/(F418+H418+J418+L418+N418+P418),0),0)</f>
        <v>0</v>
      </c>
      <c r="AB418" s="59">
        <f>IF(E418="West", IF(C418="Central",('Connecting shares (%)'!$F$11/100*F418+'Connecting shares (%)'!$G$11/100*H418+'Connecting shares (%)'!$H$11/100*J418)/1000000,0),0)</f>
        <v>6.1161879999999905E-2</v>
      </c>
      <c r="AC418" s="62">
        <f>IF(E418="west", IF(C418="Central",D418*'Connecting shares (%)'!$M$16*(F418+H418+J418)/(F418+H418+J418+L418+N418+P418),0),0)</f>
        <v>3.7588325347326004</v>
      </c>
      <c r="AD418" s="59">
        <f>IF(E418="West", IF(C418="Decentral",('Connecting shares (%)'!$F$15/100*F418+'Connecting shares (%)'!$G$15/100*H418+'Connecting shares (%)'!$H$15/100*J418)/1000000,0),0)</f>
        <v>0</v>
      </c>
      <c r="AE418" s="61">
        <f>IF(E418="west", IF(C418="Decentral",D418*'Connecting shares (%)'!$M$16*(F418+H418+J418)/(F418+H418+J418+L418+N418+P418),0),0)</f>
        <v>0</v>
      </c>
      <c r="AF418" s="59">
        <f>IF(E418="West", IF(C418="Central",('Connecting shares (%)'!$F$13/100*L418+'Connecting shares (%)'!$G$13/100*N418+'Connecting shares (%)'!$H$13/100*P418)/1000000,0),0)</f>
        <v>0</v>
      </c>
      <c r="AG418" s="61">
        <f>IF(E418="west", IF(C418="Central",D418*'Connecting shares (%)'!$M$16*(L418+N418+P418)/(F418+H418+J418+L418+N418+P418),0),0)</f>
        <v>0</v>
      </c>
      <c r="AH418" s="1">
        <f>IF(E418="West", IF(C418="Decentral",('Connecting shares (%)'!$F$17/100*L418+'Connecting shares (%)'!$G$17/100*N418+'Connecting shares (%)'!$H$17/100*P418)/1000000,0),0)</f>
        <v>0</v>
      </c>
      <c r="AI418" s="61">
        <f>IF(E418="west", IF(C418="Decentral",D418*'Connecting shares (%)'!$M$16*(L418+N418+P418)/(F418+H418+J418+L418+N418+P418),0),0)</f>
        <v>0</v>
      </c>
      <c r="AK418" s="1">
        <f t="shared" si="48"/>
        <v>0</v>
      </c>
      <c r="AL418" s="1">
        <f t="shared" si="49"/>
        <v>0</v>
      </c>
      <c r="AM418" s="1">
        <f t="shared" si="50"/>
        <v>0</v>
      </c>
      <c r="AN418" s="1">
        <f t="shared" si="51"/>
        <v>0</v>
      </c>
      <c r="AO418" s="1">
        <f t="shared" si="52"/>
        <v>6.1161879999999905E-2</v>
      </c>
      <c r="AP418" s="1">
        <f t="shared" si="53"/>
        <v>3.7588325347326004</v>
      </c>
      <c r="AQ418" s="1">
        <f t="shared" si="54"/>
        <v>0</v>
      </c>
      <c r="AR418" s="1">
        <f t="shared" si="55"/>
        <v>0</v>
      </c>
    </row>
    <row r="419" spans="1:44">
      <c r="A419" s="1">
        <v>418</v>
      </c>
      <c r="B419" s="1" t="s">
        <v>297</v>
      </c>
      <c r="C419" s="1" t="s">
        <v>19</v>
      </c>
      <c r="D419" s="1">
        <v>0.17440029437431301</v>
      </c>
      <c r="E419" s="1" t="s">
        <v>21</v>
      </c>
      <c r="F419" s="1">
        <v>136419.34999999899</v>
      </c>
      <c r="G419" s="1">
        <v>8</v>
      </c>
      <c r="H419" s="1">
        <v>0</v>
      </c>
      <c r="I419" s="1">
        <v>0</v>
      </c>
      <c r="J419" s="1">
        <v>0</v>
      </c>
      <c r="K419" s="1">
        <v>0</v>
      </c>
      <c r="L419" s="1">
        <v>51030.0099999999</v>
      </c>
      <c r="M419" s="1">
        <v>12</v>
      </c>
      <c r="N419" s="1">
        <v>0</v>
      </c>
      <c r="O419" s="1">
        <v>0</v>
      </c>
      <c r="P419" s="1">
        <v>0</v>
      </c>
      <c r="Q419" s="1">
        <v>0</v>
      </c>
      <c r="R419" s="1">
        <v>6946.5508558182501</v>
      </c>
      <c r="S419" s="1">
        <v>174400.294374313</v>
      </c>
      <c r="T419" s="59">
        <f>IF(E419="East", IF(C419="Central",('Connecting shares (%)'!$F$3/100*F419+'Connecting shares (%)'!$G$3/100*H419+'Connecting shares (%)'!$H$3/100*J419)/1000000,0),0)</f>
        <v>0</v>
      </c>
      <c r="U419" s="59">
        <f>IF(E419="East", IF(C419="Central",D419*'Connecting shares (%)'!$M$16*(F419+H419+J419)/(F419+H419+J419+L419+N419+P419),0),0)</f>
        <v>0</v>
      </c>
      <c r="V419" s="59">
        <f>IF(E419="East", IF(C419="Decentral",('Connecting shares (%)'!$F$7/100*F419+'Connecting shares (%)'!$G$7/100*H419+'Connecting shares (%)'!$H$7/100*J419)/1000000,0),0)</f>
        <v>0</v>
      </c>
      <c r="W419" s="61">
        <f>IF(E419="East", IF(C419="Decentral",D419*'Connecting shares (%)'!$M$16*(F419+H419+J419)/(F419+H419+J419+L419+N419+P419),0),0)</f>
        <v>0</v>
      </c>
      <c r="X419" s="59">
        <f>IF(E419="East", IF(C419="Central",('Connecting shares (%)'!$F$5/100*L419+'Connecting shares (%)'!$G$5/100*N419+'Connecting shares (%)'!$H$5/100*P419)/1000000,0),0)</f>
        <v>0</v>
      </c>
      <c r="Y419" s="61">
        <f>IF(E419="East", IF(C419="Central",D419*'Connecting shares (%)'!$M$16*(L419+N419+P419)/(F419+H419+J419+L419+N419+P419),0),0)</f>
        <v>0</v>
      </c>
      <c r="Z419" s="1">
        <f>IF(E419="East", IF(C419="Decentral",('Connecting shares (%)'!$F$9/100*L419+'Connecting shares (%)'!$G$9/100*N419+'Connecting shares (%)'!$H$9/100*P419)/1000000,0),0)</f>
        <v>0</v>
      </c>
      <c r="AA419" s="61">
        <f>IF(E419="East", IF(C419="Decentral",D419*'Connecting shares (%)'!$M$16*(L419+N419+P419)/(F419+H419+J419+L419+N419+P419),0),0)</f>
        <v>0</v>
      </c>
      <c r="AB419" s="59">
        <f>IF(E419="West", IF(C419="Central",('Connecting shares (%)'!$F$11/100*F419+'Connecting shares (%)'!$G$11/100*H419+'Connecting shares (%)'!$H$11/100*J419)/1000000,0),0)</f>
        <v>0</v>
      </c>
      <c r="AC419" s="62">
        <f>IF(E419="west", IF(C419="Central",D419*'Connecting shares (%)'!$M$16*(F419+H419+J419)/(F419+H419+J419+L419+N419+P419),0),0)</f>
        <v>0</v>
      </c>
      <c r="AD419" s="59">
        <f>IF(E419="West", IF(C419="Decentral",('Connecting shares (%)'!$F$15/100*F419+'Connecting shares (%)'!$G$15/100*H419+'Connecting shares (%)'!$H$15/100*J419)/1000000,0),0)</f>
        <v>0.136419349999999</v>
      </c>
      <c r="AE419" s="61">
        <f>IF(E419="west", IF(C419="Decentral",D419*'Connecting shares (%)'!$M$16*(F419+H419+J419)/(F419+H419+J419+L419+N419+P419),0),0)</f>
        <v>2.5384535640294961</v>
      </c>
      <c r="AF419" s="59">
        <f>IF(E419="West", IF(C419="Central",('Connecting shares (%)'!$F$13/100*L419+'Connecting shares (%)'!$G$13/100*N419+'Connecting shares (%)'!$H$13/100*P419)/1000000,0),0)</f>
        <v>0</v>
      </c>
      <c r="AG419" s="61">
        <f>IF(E419="west", IF(C419="Central",D419*'Connecting shares (%)'!$M$16*(L419+N419+P419)/(F419+H419+J419+L419+N419+P419),0),0)</f>
        <v>0</v>
      </c>
      <c r="AH419" s="1">
        <f>IF(E419="West", IF(C419="Decentral",('Connecting shares (%)'!$F$17/100*L419+'Connecting shares (%)'!$G$17/100*N419+'Connecting shares (%)'!$H$17/100*P419)/1000000,0),0)</f>
        <v>5.1030009999999904E-2</v>
      </c>
      <c r="AI419" s="61">
        <f>IF(E419="west", IF(C419="Decentral",D419*'Connecting shares (%)'!$M$16*(L419+N419+P419)/(F419+H419+J419+L419+N419+P419),0),0)</f>
        <v>0.94955232345676421</v>
      </c>
      <c r="AK419" s="1">
        <f t="shared" si="48"/>
        <v>0</v>
      </c>
      <c r="AL419" s="1">
        <f t="shared" si="49"/>
        <v>0</v>
      </c>
      <c r="AM419" s="1">
        <f t="shared" si="50"/>
        <v>0</v>
      </c>
      <c r="AN419" s="1">
        <f t="shared" si="51"/>
        <v>0</v>
      </c>
      <c r="AO419" s="1">
        <f t="shared" si="52"/>
        <v>0</v>
      </c>
      <c r="AP419" s="1">
        <f t="shared" si="53"/>
        <v>0</v>
      </c>
      <c r="AQ419" s="1">
        <f t="shared" si="54"/>
        <v>0.1874493599999989</v>
      </c>
      <c r="AR419" s="1">
        <f t="shared" si="55"/>
        <v>3.4880058874862603</v>
      </c>
    </row>
    <row r="420" spans="1:44">
      <c r="A420" s="1">
        <v>419</v>
      </c>
      <c r="B420" s="1" t="s">
        <v>251</v>
      </c>
      <c r="C420" s="1" t="s">
        <v>20</v>
      </c>
      <c r="D420" s="1">
        <v>0.49228948966639202</v>
      </c>
      <c r="E420" s="1" t="s">
        <v>21</v>
      </c>
      <c r="F420" s="1">
        <v>117816.6</v>
      </c>
      <c r="G420" s="1">
        <v>4</v>
      </c>
      <c r="H420" s="1">
        <v>0</v>
      </c>
      <c r="I420" s="1">
        <v>0</v>
      </c>
      <c r="J420" s="1">
        <v>0</v>
      </c>
      <c r="K420" s="1">
        <v>0</v>
      </c>
      <c r="L420" s="1">
        <v>0</v>
      </c>
      <c r="M420" s="1">
        <v>0</v>
      </c>
      <c r="N420" s="1">
        <v>0</v>
      </c>
      <c r="O420" s="1">
        <v>0</v>
      </c>
      <c r="P420" s="1">
        <v>0</v>
      </c>
      <c r="Q420" s="1">
        <v>0</v>
      </c>
      <c r="R420" s="1">
        <v>10714.7286948657</v>
      </c>
      <c r="S420" s="1">
        <v>492289.48966639198</v>
      </c>
      <c r="T420" s="59">
        <f>IF(E420="East", IF(C420="Central",('Connecting shares (%)'!$F$3/100*F420+'Connecting shares (%)'!$G$3/100*H420+'Connecting shares (%)'!$H$3/100*J420)/1000000,0),0)</f>
        <v>0</v>
      </c>
      <c r="U420" s="59">
        <f>IF(E420="East", IF(C420="Central",D420*'Connecting shares (%)'!$M$16*(F420+H420+J420)/(F420+H420+J420+L420+N420+P420),0),0)</f>
        <v>0</v>
      </c>
      <c r="V420" s="59">
        <f>IF(E420="East", IF(C420="Decentral",('Connecting shares (%)'!$F$7/100*F420+'Connecting shares (%)'!$G$7/100*H420+'Connecting shares (%)'!$H$7/100*J420)/1000000,0),0)</f>
        <v>0</v>
      </c>
      <c r="W420" s="61">
        <f>IF(E420="East", IF(C420="Decentral",D420*'Connecting shares (%)'!$M$16*(F420+H420+J420)/(F420+H420+J420+L420+N420+P420),0),0)</f>
        <v>0</v>
      </c>
      <c r="X420" s="59">
        <f>IF(E420="East", IF(C420="Central",('Connecting shares (%)'!$F$5/100*L420+'Connecting shares (%)'!$G$5/100*N420+'Connecting shares (%)'!$H$5/100*P420)/1000000,0),0)</f>
        <v>0</v>
      </c>
      <c r="Y420" s="61">
        <f>IF(E420="East", IF(C420="Central",D420*'Connecting shares (%)'!$M$16*(L420+N420+P420)/(F420+H420+J420+L420+N420+P420),0),0)</f>
        <v>0</v>
      </c>
      <c r="Z420" s="1">
        <f>IF(E420="East", IF(C420="Decentral",('Connecting shares (%)'!$F$9/100*L420+'Connecting shares (%)'!$G$9/100*N420+'Connecting shares (%)'!$H$9/100*P420)/1000000,0),0)</f>
        <v>0</v>
      </c>
      <c r="AA420" s="61">
        <f>IF(E420="East", IF(C420="Decentral",D420*'Connecting shares (%)'!$M$16*(L420+N420+P420)/(F420+H420+J420+L420+N420+P420),0),0)</f>
        <v>0</v>
      </c>
      <c r="AB420" s="59">
        <f>IF(E420="West", IF(C420="Central",('Connecting shares (%)'!$F$11/100*F420+'Connecting shares (%)'!$G$11/100*H420+'Connecting shares (%)'!$H$11/100*J420)/1000000,0),0)</f>
        <v>0.11781660000000001</v>
      </c>
      <c r="AC420" s="62">
        <f>IF(E420="west", IF(C420="Central",D420*'Connecting shares (%)'!$M$16*(F420+H420+J420)/(F420+H420+J420+L420+N420+P420),0),0)</f>
        <v>9.8457897933278407</v>
      </c>
      <c r="AD420" s="59">
        <f>IF(E420="West", IF(C420="Decentral",('Connecting shares (%)'!$F$15/100*F420+'Connecting shares (%)'!$G$15/100*H420+'Connecting shares (%)'!$H$15/100*J420)/1000000,0),0)</f>
        <v>0</v>
      </c>
      <c r="AE420" s="61">
        <f>IF(E420="west", IF(C420="Decentral",D420*'Connecting shares (%)'!$M$16*(F420+H420+J420)/(F420+H420+J420+L420+N420+P420),0),0)</f>
        <v>0</v>
      </c>
      <c r="AF420" s="59">
        <f>IF(E420="West", IF(C420="Central",('Connecting shares (%)'!$F$13/100*L420+'Connecting shares (%)'!$G$13/100*N420+'Connecting shares (%)'!$H$13/100*P420)/1000000,0),0)</f>
        <v>0</v>
      </c>
      <c r="AG420" s="61">
        <f>IF(E420="west", IF(C420="Central",D420*'Connecting shares (%)'!$M$16*(L420+N420+P420)/(F420+H420+J420+L420+N420+P420),0),0)</f>
        <v>0</v>
      </c>
      <c r="AH420" s="1">
        <f>IF(E420="West", IF(C420="Decentral",('Connecting shares (%)'!$F$17/100*L420+'Connecting shares (%)'!$G$17/100*N420+'Connecting shares (%)'!$H$17/100*P420)/1000000,0),0)</f>
        <v>0</v>
      </c>
      <c r="AI420" s="61">
        <f>IF(E420="west", IF(C420="Decentral",D420*'Connecting shares (%)'!$M$16*(L420+N420+P420)/(F420+H420+J420+L420+N420+P420),0),0)</f>
        <v>0</v>
      </c>
      <c r="AK420" s="1">
        <f t="shared" si="48"/>
        <v>0</v>
      </c>
      <c r="AL420" s="1">
        <f t="shared" si="49"/>
        <v>0</v>
      </c>
      <c r="AM420" s="1">
        <f t="shared" si="50"/>
        <v>0</v>
      </c>
      <c r="AN420" s="1">
        <f t="shared" si="51"/>
        <v>0</v>
      </c>
      <c r="AO420" s="1">
        <f t="shared" si="52"/>
        <v>0.11781660000000001</v>
      </c>
      <c r="AP420" s="1">
        <f t="shared" si="53"/>
        <v>9.8457897933278407</v>
      </c>
      <c r="AQ420" s="1">
        <f t="shared" si="54"/>
        <v>0</v>
      </c>
      <c r="AR420" s="1">
        <f t="shared" si="55"/>
        <v>0</v>
      </c>
    </row>
    <row r="421" spans="1:44">
      <c r="A421" s="1">
        <v>420</v>
      </c>
      <c r="B421" s="1" t="s">
        <v>55</v>
      </c>
      <c r="C421" s="1" t="s">
        <v>19</v>
      </c>
      <c r="D421" s="1">
        <v>0.31834697763425801</v>
      </c>
      <c r="E421" s="1" t="s">
        <v>21</v>
      </c>
      <c r="F421" s="1">
        <v>367848.94</v>
      </c>
      <c r="G421" s="1">
        <v>23</v>
      </c>
      <c r="H421" s="1">
        <v>0</v>
      </c>
      <c r="I421" s="1">
        <v>0</v>
      </c>
      <c r="J421" s="1">
        <v>0</v>
      </c>
      <c r="K421" s="1">
        <v>0</v>
      </c>
      <c r="L421" s="1">
        <v>0</v>
      </c>
      <c r="M421" s="1">
        <v>0</v>
      </c>
      <c r="N421" s="1">
        <v>0</v>
      </c>
      <c r="O421" s="1">
        <v>0</v>
      </c>
      <c r="P421" s="1">
        <v>0</v>
      </c>
      <c r="Q421" s="1">
        <v>0</v>
      </c>
      <c r="R421" s="1">
        <v>11393.2978739106</v>
      </c>
      <c r="S421" s="1">
        <v>318346.977634257</v>
      </c>
      <c r="T421" s="59">
        <f>IF(E421="East", IF(C421="Central",('Connecting shares (%)'!$F$3/100*F421+'Connecting shares (%)'!$G$3/100*H421+'Connecting shares (%)'!$H$3/100*J421)/1000000,0),0)</f>
        <v>0</v>
      </c>
      <c r="U421" s="59">
        <f>IF(E421="East", IF(C421="Central",D421*'Connecting shares (%)'!$M$16*(F421+H421+J421)/(F421+H421+J421+L421+N421+P421),0),0)</f>
        <v>0</v>
      </c>
      <c r="V421" s="59">
        <f>IF(E421="East", IF(C421="Decentral",('Connecting shares (%)'!$F$7/100*F421+'Connecting shares (%)'!$G$7/100*H421+'Connecting shares (%)'!$H$7/100*J421)/1000000,0),0)</f>
        <v>0</v>
      </c>
      <c r="W421" s="61">
        <f>IF(E421="East", IF(C421="Decentral",D421*'Connecting shares (%)'!$M$16*(F421+H421+J421)/(F421+H421+J421+L421+N421+P421),0),0)</f>
        <v>0</v>
      </c>
      <c r="X421" s="59">
        <f>IF(E421="East", IF(C421="Central",('Connecting shares (%)'!$F$5/100*L421+'Connecting shares (%)'!$G$5/100*N421+'Connecting shares (%)'!$H$5/100*P421)/1000000,0),0)</f>
        <v>0</v>
      </c>
      <c r="Y421" s="61">
        <f>IF(E421="East", IF(C421="Central",D421*'Connecting shares (%)'!$M$16*(L421+N421+P421)/(F421+H421+J421+L421+N421+P421),0),0)</f>
        <v>0</v>
      </c>
      <c r="Z421" s="1">
        <f>IF(E421="East", IF(C421="Decentral",('Connecting shares (%)'!$F$9/100*L421+'Connecting shares (%)'!$G$9/100*N421+'Connecting shares (%)'!$H$9/100*P421)/1000000,0),0)</f>
        <v>0</v>
      </c>
      <c r="AA421" s="61">
        <f>IF(E421="East", IF(C421="Decentral",D421*'Connecting shares (%)'!$M$16*(L421+N421+P421)/(F421+H421+J421+L421+N421+P421),0),0)</f>
        <v>0</v>
      </c>
      <c r="AB421" s="59">
        <f>IF(E421="West", IF(C421="Central",('Connecting shares (%)'!$F$11/100*F421+'Connecting shares (%)'!$G$11/100*H421+'Connecting shares (%)'!$H$11/100*J421)/1000000,0),0)</f>
        <v>0</v>
      </c>
      <c r="AC421" s="62">
        <f>IF(E421="west", IF(C421="Central",D421*'Connecting shares (%)'!$M$16*(F421+H421+J421)/(F421+H421+J421+L421+N421+P421),0),0)</f>
        <v>0</v>
      </c>
      <c r="AD421" s="59">
        <f>IF(E421="West", IF(C421="Decentral",('Connecting shares (%)'!$F$15/100*F421+'Connecting shares (%)'!$G$15/100*H421+'Connecting shares (%)'!$H$15/100*J421)/1000000,0),0)</f>
        <v>0.36784894000000001</v>
      </c>
      <c r="AE421" s="61">
        <f>IF(E421="west", IF(C421="Decentral",D421*'Connecting shares (%)'!$M$16*(F421+H421+J421)/(F421+H421+J421+L421+N421+P421),0),0)</f>
        <v>6.3669395526851602</v>
      </c>
      <c r="AF421" s="59">
        <f>IF(E421="West", IF(C421="Central",('Connecting shares (%)'!$F$13/100*L421+'Connecting shares (%)'!$G$13/100*N421+'Connecting shares (%)'!$H$13/100*P421)/1000000,0),0)</f>
        <v>0</v>
      </c>
      <c r="AG421" s="61">
        <f>IF(E421="west", IF(C421="Central",D421*'Connecting shares (%)'!$M$16*(L421+N421+P421)/(F421+H421+J421+L421+N421+P421),0),0)</f>
        <v>0</v>
      </c>
      <c r="AH421" s="1">
        <f>IF(E421="West", IF(C421="Decentral",('Connecting shares (%)'!$F$17/100*L421+'Connecting shares (%)'!$G$17/100*N421+'Connecting shares (%)'!$H$17/100*P421)/1000000,0),0)</f>
        <v>0</v>
      </c>
      <c r="AI421" s="61">
        <f>IF(E421="west", IF(C421="Decentral",D421*'Connecting shares (%)'!$M$16*(L421+N421+P421)/(F421+H421+J421+L421+N421+P421),0),0)</f>
        <v>0</v>
      </c>
      <c r="AK421" s="1">
        <f t="shared" si="48"/>
        <v>0</v>
      </c>
      <c r="AL421" s="1">
        <f t="shared" si="49"/>
        <v>0</v>
      </c>
      <c r="AM421" s="1">
        <f t="shared" si="50"/>
        <v>0</v>
      </c>
      <c r="AN421" s="1">
        <f t="shared" si="51"/>
        <v>0</v>
      </c>
      <c r="AO421" s="1">
        <f t="shared" si="52"/>
        <v>0</v>
      </c>
      <c r="AP421" s="1">
        <f t="shared" si="53"/>
        <v>0</v>
      </c>
      <c r="AQ421" s="1">
        <f t="shared" si="54"/>
        <v>0.36784894000000001</v>
      </c>
      <c r="AR421" s="1">
        <f t="shared" si="55"/>
        <v>6.3669395526851602</v>
      </c>
    </row>
    <row r="422" spans="1:44">
      <c r="A422" s="1">
        <v>421</v>
      </c>
      <c r="B422" s="1" t="s">
        <v>258</v>
      </c>
      <c r="C422" s="1" t="s">
        <v>19</v>
      </c>
      <c r="D422" s="1">
        <v>0.241953004830256</v>
      </c>
      <c r="E422" s="1" t="s">
        <v>21</v>
      </c>
      <c r="F422" s="1">
        <v>186624.77999999901</v>
      </c>
      <c r="G422" s="1">
        <v>10</v>
      </c>
      <c r="H422" s="1">
        <v>0</v>
      </c>
      <c r="I422" s="1">
        <v>0</v>
      </c>
      <c r="J422" s="1">
        <v>0</v>
      </c>
      <c r="K422" s="1">
        <v>0</v>
      </c>
      <c r="L422" s="1">
        <v>11740.62</v>
      </c>
      <c r="M422" s="1">
        <v>1</v>
      </c>
      <c r="N422" s="1">
        <v>0</v>
      </c>
      <c r="O422" s="1">
        <v>0</v>
      </c>
      <c r="P422" s="1">
        <v>0</v>
      </c>
      <c r="Q422" s="1">
        <v>0</v>
      </c>
      <c r="R422" s="1">
        <v>8367.0471780344105</v>
      </c>
      <c r="S422" s="1">
        <v>241953.004830255</v>
      </c>
      <c r="T422" s="59">
        <f>IF(E422="East", IF(C422="Central",('Connecting shares (%)'!$F$3/100*F422+'Connecting shares (%)'!$G$3/100*H422+'Connecting shares (%)'!$H$3/100*J422)/1000000,0),0)</f>
        <v>0</v>
      </c>
      <c r="U422" s="59">
        <f>IF(E422="East", IF(C422="Central",D422*'Connecting shares (%)'!$M$16*(F422+H422+J422)/(F422+H422+J422+L422+N422+P422),0),0)</f>
        <v>0</v>
      </c>
      <c r="V422" s="59">
        <f>IF(E422="East", IF(C422="Decentral",('Connecting shares (%)'!$F$7/100*F422+'Connecting shares (%)'!$G$7/100*H422+'Connecting shares (%)'!$H$7/100*J422)/1000000,0),0)</f>
        <v>0</v>
      </c>
      <c r="W422" s="61">
        <f>IF(E422="East", IF(C422="Decentral",D422*'Connecting shares (%)'!$M$16*(F422+H422+J422)/(F422+H422+J422+L422+N422+P422),0),0)</f>
        <v>0</v>
      </c>
      <c r="X422" s="59">
        <f>IF(E422="East", IF(C422="Central",('Connecting shares (%)'!$F$5/100*L422+'Connecting shares (%)'!$G$5/100*N422+'Connecting shares (%)'!$H$5/100*P422)/1000000,0),0)</f>
        <v>0</v>
      </c>
      <c r="Y422" s="61">
        <f>IF(E422="East", IF(C422="Central",D422*'Connecting shares (%)'!$M$16*(L422+N422+P422)/(F422+H422+J422+L422+N422+P422),0),0)</f>
        <v>0</v>
      </c>
      <c r="Z422" s="1">
        <f>IF(E422="East", IF(C422="Decentral",('Connecting shares (%)'!$F$9/100*L422+'Connecting shares (%)'!$G$9/100*N422+'Connecting shares (%)'!$H$9/100*P422)/1000000,0),0)</f>
        <v>0</v>
      </c>
      <c r="AA422" s="61">
        <f>IF(E422="East", IF(C422="Decentral",D422*'Connecting shares (%)'!$M$16*(L422+N422+P422)/(F422+H422+J422+L422+N422+P422),0),0)</f>
        <v>0</v>
      </c>
      <c r="AB422" s="59">
        <f>IF(E422="West", IF(C422="Central",('Connecting shares (%)'!$F$11/100*F422+'Connecting shares (%)'!$G$11/100*H422+'Connecting shares (%)'!$H$11/100*J422)/1000000,0),0)</f>
        <v>0</v>
      </c>
      <c r="AC422" s="62">
        <f>IF(E422="west", IF(C422="Central",D422*'Connecting shares (%)'!$M$16*(F422+H422+J422)/(F422+H422+J422+L422+N422+P422),0),0)</f>
        <v>0</v>
      </c>
      <c r="AD422" s="59">
        <f>IF(E422="West", IF(C422="Decentral",('Connecting shares (%)'!$F$15/100*F422+'Connecting shares (%)'!$G$15/100*H422+'Connecting shares (%)'!$H$15/100*J422)/1000000,0),0)</f>
        <v>0.18662477999999902</v>
      </c>
      <c r="AE422" s="61">
        <f>IF(E422="west", IF(C422="Decentral",D422*'Connecting shares (%)'!$M$16*(F422+H422+J422)/(F422+H422+J422+L422+N422+P422),0),0)</f>
        <v>4.5526514499792254</v>
      </c>
      <c r="AF422" s="59">
        <f>IF(E422="West", IF(C422="Central",('Connecting shares (%)'!$F$13/100*L422+'Connecting shares (%)'!$G$13/100*N422+'Connecting shares (%)'!$H$13/100*P422)/1000000,0),0)</f>
        <v>0</v>
      </c>
      <c r="AG422" s="61">
        <f>IF(E422="west", IF(C422="Central",D422*'Connecting shares (%)'!$M$16*(L422+N422+P422)/(F422+H422+J422+L422+N422+P422),0),0)</f>
        <v>0</v>
      </c>
      <c r="AH422" s="1">
        <f>IF(E422="West", IF(C422="Decentral",('Connecting shares (%)'!$F$17/100*L422+'Connecting shares (%)'!$G$17/100*N422+'Connecting shares (%)'!$H$17/100*P422)/1000000,0),0)</f>
        <v>1.174062E-2</v>
      </c>
      <c r="AI422" s="61">
        <f>IF(E422="west", IF(C422="Decentral",D422*'Connecting shares (%)'!$M$16*(L422+N422+P422)/(F422+H422+J422+L422+N422+P422),0),0)</f>
        <v>0.28640864662589494</v>
      </c>
      <c r="AK422" s="1">
        <f t="shared" si="48"/>
        <v>0</v>
      </c>
      <c r="AL422" s="1">
        <f t="shared" si="49"/>
        <v>0</v>
      </c>
      <c r="AM422" s="1">
        <f t="shared" si="50"/>
        <v>0</v>
      </c>
      <c r="AN422" s="1">
        <f t="shared" si="51"/>
        <v>0</v>
      </c>
      <c r="AO422" s="1">
        <f t="shared" si="52"/>
        <v>0</v>
      </c>
      <c r="AP422" s="1">
        <f t="shared" si="53"/>
        <v>0</v>
      </c>
      <c r="AQ422" s="1">
        <f t="shared" si="54"/>
        <v>0.19836539999999903</v>
      </c>
      <c r="AR422" s="1">
        <f t="shared" si="55"/>
        <v>4.8390600966051203</v>
      </c>
    </row>
    <row r="423" spans="1:44">
      <c r="A423" s="1">
        <v>422</v>
      </c>
      <c r="B423" s="1" t="s">
        <v>320</v>
      </c>
      <c r="C423" s="1" t="s">
        <v>19</v>
      </c>
      <c r="D423" s="1">
        <v>0.27486866458847697</v>
      </c>
      <c r="E423" s="1" t="s">
        <v>21</v>
      </c>
      <c r="F423" s="1">
        <v>324943.28000000003</v>
      </c>
      <c r="G423" s="1">
        <v>21</v>
      </c>
      <c r="H423" s="1">
        <v>0</v>
      </c>
      <c r="I423" s="1">
        <v>0</v>
      </c>
      <c r="J423" s="1">
        <v>0</v>
      </c>
      <c r="K423" s="1">
        <v>0</v>
      </c>
      <c r="L423" s="1">
        <v>0</v>
      </c>
      <c r="M423" s="1">
        <v>0</v>
      </c>
      <c r="N423" s="1">
        <v>0</v>
      </c>
      <c r="O423" s="1">
        <v>0</v>
      </c>
      <c r="P423" s="1">
        <v>0</v>
      </c>
      <c r="Q423" s="1">
        <v>0</v>
      </c>
      <c r="R423" s="1">
        <v>9118.7141880085092</v>
      </c>
      <c r="S423" s="1">
        <v>274868.66458847601</v>
      </c>
      <c r="T423" s="59">
        <f>IF(E423="East", IF(C423="Central",('Connecting shares (%)'!$F$3/100*F423+'Connecting shares (%)'!$G$3/100*H423+'Connecting shares (%)'!$H$3/100*J423)/1000000,0),0)</f>
        <v>0</v>
      </c>
      <c r="U423" s="59">
        <f>IF(E423="East", IF(C423="Central",D423*'Connecting shares (%)'!$M$16*(F423+H423+J423)/(F423+H423+J423+L423+N423+P423),0),0)</f>
        <v>0</v>
      </c>
      <c r="V423" s="59">
        <f>IF(E423="East", IF(C423="Decentral",('Connecting shares (%)'!$F$7/100*F423+'Connecting shares (%)'!$G$7/100*H423+'Connecting shares (%)'!$H$7/100*J423)/1000000,0),0)</f>
        <v>0</v>
      </c>
      <c r="W423" s="61">
        <f>IF(E423="East", IF(C423="Decentral",D423*'Connecting shares (%)'!$M$16*(F423+H423+J423)/(F423+H423+J423+L423+N423+P423),0),0)</f>
        <v>0</v>
      </c>
      <c r="X423" s="59">
        <f>IF(E423="East", IF(C423="Central",('Connecting shares (%)'!$F$5/100*L423+'Connecting shares (%)'!$G$5/100*N423+'Connecting shares (%)'!$H$5/100*P423)/1000000,0),0)</f>
        <v>0</v>
      </c>
      <c r="Y423" s="61">
        <f>IF(E423="East", IF(C423="Central",D423*'Connecting shares (%)'!$M$16*(L423+N423+P423)/(F423+H423+J423+L423+N423+P423),0),0)</f>
        <v>0</v>
      </c>
      <c r="Z423" s="1">
        <f>IF(E423="East", IF(C423="Decentral",('Connecting shares (%)'!$F$9/100*L423+'Connecting shares (%)'!$G$9/100*N423+'Connecting shares (%)'!$H$9/100*P423)/1000000,0),0)</f>
        <v>0</v>
      </c>
      <c r="AA423" s="61">
        <f>IF(E423="East", IF(C423="Decentral",D423*'Connecting shares (%)'!$M$16*(L423+N423+P423)/(F423+H423+J423+L423+N423+P423),0),0)</f>
        <v>0</v>
      </c>
      <c r="AB423" s="59">
        <f>IF(E423="West", IF(C423="Central",('Connecting shares (%)'!$F$11/100*F423+'Connecting shares (%)'!$G$11/100*H423+'Connecting shares (%)'!$H$11/100*J423)/1000000,0),0)</f>
        <v>0</v>
      </c>
      <c r="AC423" s="62">
        <f>IF(E423="west", IF(C423="Central",D423*'Connecting shares (%)'!$M$16*(F423+H423+J423)/(F423+H423+J423+L423+N423+P423),0),0)</f>
        <v>0</v>
      </c>
      <c r="AD423" s="59">
        <f>IF(E423="West", IF(C423="Decentral",('Connecting shares (%)'!$F$15/100*F423+'Connecting shares (%)'!$G$15/100*H423+'Connecting shares (%)'!$H$15/100*J423)/1000000,0),0)</f>
        <v>0.32494328</v>
      </c>
      <c r="AE423" s="61">
        <f>IF(E423="west", IF(C423="Decentral",D423*'Connecting shares (%)'!$M$16*(F423+H423+J423)/(F423+H423+J423+L423+N423+P423),0),0)</f>
        <v>5.4973732917695397</v>
      </c>
      <c r="AF423" s="59">
        <f>IF(E423="West", IF(C423="Central",('Connecting shares (%)'!$F$13/100*L423+'Connecting shares (%)'!$G$13/100*N423+'Connecting shares (%)'!$H$13/100*P423)/1000000,0),0)</f>
        <v>0</v>
      </c>
      <c r="AG423" s="61">
        <f>IF(E423="west", IF(C423="Central",D423*'Connecting shares (%)'!$M$16*(L423+N423+P423)/(F423+H423+J423+L423+N423+P423),0),0)</f>
        <v>0</v>
      </c>
      <c r="AH423" s="1">
        <f>IF(E423="West", IF(C423="Decentral",('Connecting shares (%)'!$F$17/100*L423+'Connecting shares (%)'!$G$17/100*N423+'Connecting shares (%)'!$H$17/100*P423)/1000000,0),0)</f>
        <v>0</v>
      </c>
      <c r="AI423" s="61">
        <f>IF(E423="west", IF(C423="Decentral",D423*'Connecting shares (%)'!$M$16*(L423+N423+P423)/(F423+H423+J423+L423+N423+P423),0),0)</f>
        <v>0</v>
      </c>
      <c r="AK423" s="1">
        <f t="shared" si="48"/>
        <v>0</v>
      </c>
      <c r="AL423" s="1">
        <f t="shared" si="49"/>
        <v>0</v>
      </c>
      <c r="AM423" s="1">
        <f t="shared" si="50"/>
        <v>0</v>
      </c>
      <c r="AN423" s="1">
        <f t="shared" si="51"/>
        <v>0</v>
      </c>
      <c r="AO423" s="1">
        <f t="shared" si="52"/>
        <v>0</v>
      </c>
      <c r="AP423" s="1">
        <f t="shared" si="53"/>
        <v>0</v>
      </c>
      <c r="AQ423" s="1">
        <f t="shared" si="54"/>
        <v>0.32494328</v>
      </c>
      <c r="AR423" s="1">
        <f t="shared" si="55"/>
        <v>5.4973732917695397</v>
      </c>
    </row>
    <row r="424" spans="1:44">
      <c r="A424" s="1">
        <v>423</v>
      </c>
      <c r="B424" s="1" t="s">
        <v>474</v>
      </c>
      <c r="C424" s="1" t="s">
        <v>19</v>
      </c>
      <c r="D424" s="1">
        <v>0.66013387930036305</v>
      </c>
      <c r="E424" s="1" t="s">
        <v>21</v>
      </c>
      <c r="F424" s="1">
        <v>3891250.18</v>
      </c>
      <c r="G424" s="1">
        <v>262</v>
      </c>
      <c r="H424" s="1">
        <v>161642.6</v>
      </c>
      <c r="I424" s="1">
        <v>3</v>
      </c>
      <c r="J424" s="1">
        <v>0</v>
      </c>
      <c r="K424" s="1">
        <v>0</v>
      </c>
      <c r="L424" s="1">
        <v>196954.609999999</v>
      </c>
      <c r="M424" s="1">
        <v>10</v>
      </c>
      <c r="N424" s="1">
        <v>207177.429999999</v>
      </c>
      <c r="O424" s="1">
        <v>2</v>
      </c>
      <c r="P424" s="1">
        <v>0</v>
      </c>
      <c r="Q424" s="1">
        <v>0</v>
      </c>
      <c r="R424" s="1">
        <v>12157.3174356496</v>
      </c>
      <c r="S424" s="1">
        <v>660133.87930036196</v>
      </c>
      <c r="T424" s="59">
        <f>IF(E424="East", IF(C424="Central",('Connecting shares (%)'!$F$3/100*F424+'Connecting shares (%)'!$G$3/100*H424+'Connecting shares (%)'!$H$3/100*J424)/1000000,0),0)</f>
        <v>0</v>
      </c>
      <c r="U424" s="59">
        <f>IF(E424="East", IF(C424="Central",D424*'Connecting shares (%)'!$M$16*(F424+H424+J424)/(F424+H424+J424+L424+N424+P424),0),0)</f>
        <v>0</v>
      </c>
      <c r="V424" s="59">
        <f>IF(E424="East", IF(C424="Decentral",('Connecting shares (%)'!$F$7/100*F424+'Connecting shares (%)'!$G$7/100*H424+'Connecting shares (%)'!$H$7/100*J424)/1000000,0),0)</f>
        <v>0</v>
      </c>
      <c r="W424" s="61">
        <f>IF(E424="East", IF(C424="Decentral",D424*'Connecting shares (%)'!$M$16*(F424+H424+J424)/(F424+H424+J424+L424+N424+P424),0),0)</f>
        <v>0</v>
      </c>
      <c r="X424" s="59">
        <f>IF(E424="East", IF(C424="Central",('Connecting shares (%)'!$F$5/100*L424+'Connecting shares (%)'!$G$5/100*N424+'Connecting shares (%)'!$H$5/100*P424)/1000000,0),0)</f>
        <v>0</v>
      </c>
      <c r="Y424" s="61">
        <f>IF(E424="East", IF(C424="Central",D424*'Connecting shares (%)'!$M$16*(L424+N424+P424)/(F424+H424+J424+L424+N424+P424),0),0)</f>
        <v>0</v>
      </c>
      <c r="Z424" s="1">
        <f>IF(E424="East", IF(C424="Decentral",('Connecting shares (%)'!$F$9/100*L424+'Connecting shares (%)'!$G$9/100*N424+'Connecting shares (%)'!$H$9/100*P424)/1000000,0),0)</f>
        <v>0</v>
      </c>
      <c r="AA424" s="61">
        <f>IF(E424="East", IF(C424="Decentral",D424*'Connecting shares (%)'!$M$16*(L424+N424+P424)/(F424+H424+J424+L424+N424+P424),0),0)</f>
        <v>0</v>
      </c>
      <c r="AB424" s="59">
        <f>IF(E424="West", IF(C424="Central",('Connecting shares (%)'!$F$11/100*F424+'Connecting shares (%)'!$G$11/100*H424+'Connecting shares (%)'!$H$11/100*J424)/1000000,0),0)</f>
        <v>0</v>
      </c>
      <c r="AC424" s="62">
        <f>IF(E424="west", IF(C424="Central",D424*'Connecting shares (%)'!$M$16*(F424+H424+J424)/(F424+H424+J424+L424+N424+P424),0),0)</f>
        <v>0</v>
      </c>
      <c r="AD424" s="59">
        <f>IF(E424="West", IF(C424="Decentral",('Connecting shares (%)'!$F$15/100*F424+'Connecting shares (%)'!$G$15/100*H424+'Connecting shares (%)'!$H$15/100*J424)/1000000,0),0)</f>
        <v>4.0528927800000005</v>
      </c>
      <c r="AE424" s="61">
        <f>IF(E424="west", IF(C424="Decentral",D424*'Connecting shares (%)'!$M$16*(F424+H424+J424)/(F424+H424+J424+L424+N424+P424),0),0)</f>
        <v>12.005550524395931</v>
      </c>
      <c r="AF424" s="59">
        <f>IF(E424="West", IF(C424="Central",('Connecting shares (%)'!$F$13/100*L424+'Connecting shares (%)'!$G$13/100*N424+'Connecting shares (%)'!$H$13/100*P424)/1000000,0),0)</f>
        <v>0</v>
      </c>
      <c r="AG424" s="61">
        <f>IF(E424="west", IF(C424="Central",D424*'Connecting shares (%)'!$M$16*(L424+N424+P424)/(F424+H424+J424+L424+N424+P424),0),0)</f>
        <v>0</v>
      </c>
      <c r="AH424" s="1">
        <f>IF(E424="West", IF(C424="Decentral",('Connecting shares (%)'!$F$17/100*L424+'Connecting shares (%)'!$G$17/100*N424+'Connecting shares (%)'!$H$17/100*P424)/1000000,0),0)</f>
        <v>0.40413203999999803</v>
      </c>
      <c r="AI424" s="61">
        <f>IF(E424="west", IF(C424="Decentral",D424*'Connecting shares (%)'!$M$16*(L424+N424+P424)/(F424+H424+J424+L424+N424+P424),0),0)</f>
        <v>1.1971270616113296</v>
      </c>
      <c r="AK424" s="1">
        <f t="shared" si="48"/>
        <v>0</v>
      </c>
      <c r="AL424" s="1">
        <f t="shared" si="49"/>
        <v>0</v>
      </c>
      <c r="AM424" s="1">
        <f t="shared" si="50"/>
        <v>0</v>
      </c>
      <c r="AN424" s="1">
        <f t="shared" si="51"/>
        <v>0</v>
      </c>
      <c r="AO424" s="1">
        <f t="shared" si="52"/>
        <v>0</v>
      </c>
      <c r="AP424" s="1">
        <f t="shared" si="53"/>
        <v>0</v>
      </c>
      <c r="AQ424" s="1">
        <f t="shared" si="54"/>
        <v>4.4570248199999982</v>
      </c>
      <c r="AR424" s="1">
        <f t="shared" si="55"/>
        <v>13.20267758600726</v>
      </c>
    </row>
    <row r="425" spans="1:44">
      <c r="A425" s="1">
        <v>424</v>
      </c>
      <c r="B425" s="1" t="s">
        <v>770</v>
      </c>
      <c r="C425" s="1" t="s">
        <v>20</v>
      </c>
      <c r="D425" s="1">
        <v>0.28813899894383199</v>
      </c>
      <c r="E425" s="1" t="s">
        <v>21</v>
      </c>
      <c r="F425" s="1">
        <v>248252.1</v>
      </c>
      <c r="G425" s="1">
        <v>13</v>
      </c>
      <c r="H425" s="1">
        <v>0</v>
      </c>
      <c r="I425" s="1">
        <v>0</v>
      </c>
      <c r="J425" s="1">
        <v>0</v>
      </c>
      <c r="K425" s="1">
        <v>0</v>
      </c>
      <c r="L425" s="1">
        <v>0</v>
      </c>
      <c r="M425" s="1">
        <v>0</v>
      </c>
      <c r="N425" s="1">
        <v>0</v>
      </c>
      <c r="O425" s="1">
        <v>0</v>
      </c>
      <c r="P425" s="1">
        <v>0</v>
      </c>
      <c r="Q425" s="1">
        <v>0</v>
      </c>
      <c r="R425" s="1">
        <v>11281.149039408299</v>
      </c>
      <c r="S425" s="1">
        <v>288138.99894383101</v>
      </c>
      <c r="T425" s="59">
        <f>IF(E425="East", IF(C425="Central",('Connecting shares (%)'!$F$3/100*F425+'Connecting shares (%)'!$G$3/100*H425+'Connecting shares (%)'!$H$3/100*J425)/1000000,0),0)</f>
        <v>0</v>
      </c>
      <c r="U425" s="59">
        <f>IF(E425="East", IF(C425="Central",D425*'Connecting shares (%)'!$M$16*(F425+H425+J425)/(F425+H425+J425+L425+N425+P425),0),0)</f>
        <v>0</v>
      </c>
      <c r="V425" s="59">
        <f>IF(E425="East", IF(C425="Decentral",('Connecting shares (%)'!$F$7/100*F425+'Connecting shares (%)'!$G$7/100*H425+'Connecting shares (%)'!$H$7/100*J425)/1000000,0),0)</f>
        <v>0</v>
      </c>
      <c r="W425" s="61">
        <f>IF(E425="East", IF(C425="Decentral",D425*'Connecting shares (%)'!$M$16*(F425+H425+J425)/(F425+H425+J425+L425+N425+P425),0),0)</f>
        <v>0</v>
      </c>
      <c r="X425" s="59">
        <f>IF(E425="East", IF(C425="Central",('Connecting shares (%)'!$F$5/100*L425+'Connecting shares (%)'!$G$5/100*N425+'Connecting shares (%)'!$H$5/100*P425)/1000000,0),0)</f>
        <v>0</v>
      </c>
      <c r="Y425" s="61">
        <f>IF(E425="East", IF(C425="Central",D425*'Connecting shares (%)'!$M$16*(L425+N425+P425)/(F425+H425+J425+L425+N425+P425),0),0)</f>
        <v>0</v>
      </c>
      <c r="Z425" s="1">
        <f>IF(E425="East", IF(C425="Decentral",('Connecting shares (%)'!$F$9/100*L425+'Connecting shares (%)'!$G$9/100*N425+'Connecting shares (%)'!$H$9/100*P425)/1000000,0),0)</f>
        <v>0</v>
      </c>
      <c r="AA425" s="61">
        <f>IF(E425="East", IF(C425="Decentral",D425*'Connecting shares (%)'!$M$16*(L425+N425+P425)/(F425+H425+J425+L425+N425+P425),0),0)</f>
        <v>0</v>
      </c>
      <c r="AB425" s="59">
        <f>IF(E425="West", IF(C425="Central",('Connecting shares (%)'!$F$11/100*F425+'Connecting shares (%)'!$G$11/100*H425+'Connecting shares (%)'!$H$11/100*J425)/1000000,0),0)</f>
        <v>0.2482521</v>
      </c>
      <c r="AC425" s="62">
        <f>IF(E425="west", IF(C425="Central",D425*'Connecting shares (%)'!$M$16*(F425+H425+J425)/(F425+H425+J425+L425+N425+P425),0),0)</f>
        <v>5.7627799788766403</v>
      </c>
      <c r="AD425" s="59">
        <f>IF(E425="West", IF(C425="Decentral",('Connecting shares (%)'!$F$15/100*F425+'Connecting shares (%)'!$G$15/100*H425+'Connecting shares (%)'!$H$15/100*J425)/1000000,0),0)</f>
        <v>0</v>
      </c>
      <c r="AE425" s="61">
        <f>IF(E425="west", IF(C425="Decentral",D425*'Connecting shares (%)'!$M$16*(F425+H425+J425)/(F425+H425+J425+L425+N425+P425),0),0)</f>
        <v>0</v>
      </c>
      <c r="AF425" s="59">
        <f>IF(E425="West", IF(C425="Central",('Connecting shares (%)'!$F$13/100*L425+'Connecting shares (%)'!$G$13/100*N425+'Connecting shares (%)'!$H$13/100*P425)/1000000,0),0)</f>
        <v>0</v>
      </c>
      <c r="AG425" s="61">
        <f>IF(E425="west", IF(C425="Central",D425*'Connecting shares (%)'!$M$16*(L425+N425+P425)/(F425+H425+J425+L425+N425+P425),0),0)</f>
        <v>0</v>
      </c>
      <c r="AH425" s="1">
        <f>IF(E425="West", IF(C425="Decentral",('Connecting shares (%)'!$F$17/100*L425+'Connecting shares (%)'!$G$17/100*N425+'Connecting shares (%)'!$H$17/100*P425)/1000000,0),0)</f>
        <v>0</v>
      </c>
      <c r="AI425" s="61">
        <f>IF(E425="west", IF(C425="Decentral",D425*'Connecting shares (%)'!$M$16*(L425+N425+P425)/(F425+H425+J425+L425+N425+P425),0),0)</f>
        <v>0</v>
      </c>
      <c r="AK425" s="1">
        <f t="shared" si="48"/>
        <v>0</v>
      </c>
      <c r="AL425" s="1">
        <f t="shared" si="49"/>
        <v>0</v>
      </c>
      <c r="AM425" s="1">
        <f t="shared" si="50"/>
        <v>0</v>
      </c>
      <c r="AN425" s="1">
        <f t="shared" si="51"/>
        <v>0</v>
      </c>
      <c r="AO425" s="1">
        <f t="shared" si="52"/>
        <v>0.2482521</v>
      </c>
      <c r="AP425" s="1">
        <f t="shared" si="53"/>
        <v>5.7627799788766403</v>
      </c>
      <c r="AQ425" s="1">
        <f t="shared" si="54"/>
        <v>0</v>
      </c>
      <c r="AR425" s="1">
        <f t="shared" si="55"/>
        <v>0</v>
      </c>
    </row>
    <row r="426" spans="1:44">
      <c r="A426" s="1">
        <v>425</v>
      </c>
      <c r="B426" s="1" t="s">
        <v>864</v>
      </c>
      <c r="C426" s="1" t="s">
        <v>20</v>
      </c>
      <c r="D426" s="1">
        <v>4.7565091502307998E-2</v>
      </c>
      <c r="E426" s="1" t="s">
        <v>21</v>
      </c>
      <c r="F426" s="1">
        <v>81993.959999999905</v>
      </c>
      <c r="G426" s="1">
        <v>5</v>
      </c>
      <c r="H426" s="1">
        <v>0</v>
      </c>
      <c r="I426" s="1">
        <v>0</v>
      </c>
      <c r="J426" s="1">
        <v>0</v>
      </c>
      <c r="K426" s="1">
        <v>0</v>
      </c>
      <c r="L426" s="1">
        <v>0</v>
      </c>
      <c r="M426" s="1">
        <v>0</v>
      </c>
      <c r="N426" s="1">
        <v>0</v>
      </c>
      <c r="O426" s="1">
        <v>0</v>
      </c>
      <c r="P426" s="1">
        <v>0</v>
      </c>
      <c r="Q426" s="1">
        <v>0</v>
      </c>
      <c r="R426" s="1">
        <v>2807.6638815605002</v>
      </c>
      <c r="S426" s="1">
        <v>47565.091502307703</v>
      </c>
      <c r="T426" s="59">
        <f>IF(E426="East", IF(C426="Central",('Connecting shares (%)'!$F$3/100*F426+'Connecting shares (%)'!$G$3/100*H426+'Connecting shares (%)'!$H$3/100*J426)/1000000,0),0)</f>
        <v>0</v>
      </c>
      <c r="U426" s="59">
        <f>IF(E426="East", IF(C426="Central",D426*'Connecting shares (%)'!$M$16*(F426+H426+J426)/(F426+H426+J426+L426+N426+P426),0),0)</f>
        <v>0</v>
      </c>
      <c r="V426" s="59">
        <f>IF(E426="East", IF(C426="Decentral",('Connecting shares (%)'!$F$7/100*F426+'Connecting shares (%)'!$G$7/100*H426+'Connecting shares (%)'!$H$7/100*J426)/1000000,0),0)</f>
        <v>0</v>
      </c>
      <c r="W426" s="61">
        <f>IF(E426="East", IF(C426="Decentral",D426*'Connecting shares (%)'!$M$16*(F426+H426+J426)/(F426+H426+J426+L426+N426+P426),0),0)</f>
        <v>0</v>
      </c>
      <c r="X426" s="59">
        <f>IF(E426="East", IF(C426="Central",('Connecting shares (%)'!$F$5/100*L426+'Connecting shares (%)'!$G$5/100*N426+'Connecting shares (%)'!$H$5/100*P426)/1000000,0),0)</f>
        <v>0</v>
      </c>
      <c r="Y426" s="61">
        <f>IF(E426="East", IF(C426="Central",D426*'Connecting shares (%)'!$M$16*(L426+N426+P426)/(F426+H426+J426+L426+N426+P426),0),0)</f>
        <v>0</v>
      </c>
      <c r="Z426" s="1">
        <f>IF(E426="East", IF(C426="Decentral",('Connecting shares (%)'!$F$9/100*L426+'Connecting shares (%)'!$G$9/100*N426+'Connecting shares (%)'!$H$9/100*P426)/1000000,0),0)</f>
        <v>0</v>
      </c>
      <c r="AA426" s="61">
        <f>IF(E426="East", IF(C426="Decentral",D426*'Connecting shares (%)'!$M$16*(L426+N426+P426)/(F426+H426+J426+L426+N426+P426),0),0)</f>
        <v>0</v>
      </c>
      <c r="AB426" s="59">
        <f>IF(E426="West", IF(C426="Central",('Connecting shares (%)'!$F$11/100*F426+'Connecting shares (%)'!$G$11/100*H426+'Connecting shares (%)'!$H$11/100*J426)/1000000,0),0)</f>
        <v>8.1993959999999907E-2</v>
      </c>
      <c r="AC426" s="62">
        <f>IF(E426="west", IF(C426="Central",D426*'Connecting shares (%)'!$M$16*(F426+H426+J426)/(F426+H426+J426+L426+N426+P426),0),0)</f>
        <v>0.95130183004615998</v>
      </c>
      <c r="AD426" s="59">
        <f>IF(E426="West", IF(C426="Decentral",('Connecting shares (%)'!$F$15/100*F426+'Connecting shares (%)'!$G$15/100*H426+'Connecting shares (%)'!$H$15/100*J426)/1000000,0),0)</f>
        <v>0</v>
      </c>
      <c r="AE426" s="61">
        <f>IF(E426="west", IF(C426="Decentral",D426*'Connecting shares (%)'!$M$16*(F426+H426+J426)/(F426+H426+J426+L426+N426+P426),0),0)</f>
        <v>0</v>
      </c>
      <c r="AF426" s="59">
        <f>IF(E426="West", IF(C426="Central",('Connecting shares (%)'!$F$13/100*L426+'Connecting shares (%)'!$G$13/100*N426+'Connecting shares (%)'!$H$13/100*P426)/1000000,0),0)</f>
        <v>0</v>
      </c>
      <c r="AG426" s="61">
        <f>IF(E426="west", IF(C426="Central",D426*'Connecting shares (%)'!$M$16*(L426+N426+P426)/(F426+H426+J426+L426+N426+P426),0),0)</f>
        <v>0</v>
      </c>
      <c r="AH426" s="1">
        <f>IF(E426="West", IF(C426="Decentral",('Connecting shares (%)'!$F$17/100*L426+'Connecting shares (%)'!$G$17/100*N426+'Connecting shares (%)'!$H$17/100*P426)/1000000,0),0)</f>
        <v>0</v>
      </c>
      <c r="AI426" s="61">
        <f>IF(E426="west", IF(C426="Decentral",D426*'Connecting shares (%)'!$M$16*(L426+N426+P426)/(F426+H426+J426+L426+N426+P426),0),0)</f>
        <v>0</v>
      </c>
      <c r="AK426" s="1">
        <f t="shared" si="48"/>
        <v>0</v>
      </c>
      <c r="AL426" s="1">
        <f t="shared" si="49"/>
        <v>0</v>
      </c>
      <c r="AM426" s="1">
        <f t="shared" si="50"/>
        <v>0</v>
      </c>
      <c r="AN426" s="1">
        <f t="shared" si="51"/>
        <v>0</v>
      </c>
      <c r="AO426" s="1">
        <f t="shared" si="52"/>
        <v>8.1993959999999907E-2</v>
      </c>
      <c r="AP426" s="1">
        <f t="shared" si="53"/>
        <v>0.95130183004615998</v>
      </c>
      <c r="AQ426" s="1">
        <f t="shared" si="54"/>
        <v>0</v>
      </c>
      <c r="AR426" s="1">
        <f t="shared" si="55"/>
        <v>0</v>
      </c>
    </row>
    <row r="427" spans="1:44">
      <c r="A427" s="1">
        <v>426</v>
      </c>
      <c r="B427" s="1" t="s">
        <v>348</v>
      </c>
      <c r="C427" s="1" t="s">
        <v>19</v>
      </c>
      <c r="D427" s="1">
        <v>0.26993053980307502</v>
      </c>
      <c r="E427" s="1" t="s">
        <v>21</v>
      </c>
      <c r="F427" s="1">
        <v>1109898.1499999999</v>
      </c>
      <c r="G427" s="1">
        <v>71</v>
      </c>
      <c r="H427" s="1">
        <v>59238.099999999897</v>
      </c>
      <c r="I427" s="1">
        <v>1</v>
      </c>
      <c r="J427" s="1">
        <v>0</v>
      </c>
      <c r="K427" s="1">
        <v>0</v>
      </c>
      <c r="L427" s="1">
        <v>17207.2399999999</v>
      </c>
      <c r="M427" s="1">
        <v>8</v>
      </c>
      <c r="N427" s="1">
        <v>0</v>
      </c>
      <c r="O427" s="1">
        <v>0</v>
      </c>
      <c r="P427" s="1">
        <v>0</v>
      </c>
      <c r="Q427" s="1">
        <v>0</v>
      </c>
      <c r="R427" s="1">
        <v>9429.8451447883599</v>
      </c>
      <c r="S427" s="1">
        <v>269930.53980307502</v>
      </c>
      <c r="T427" s="59">
        <f>IF(E427="East", IF(C427="Central",('Connecting shares (%)'!$F$3/100*F427+'Connecting shares (%)'!$G$3/100*H427+'Connecting shares (%)'!$H$3/100*J427)/1000000,0),0)</f>
        <v>0</v>
      </c>
      <c r="U427" s="59">
        <f>IF(E427="East", IF(C427="Central",D427*'Connecting shares (%)'!$M$16*(F427+H427+J427)/(F427+H427+J427+L427+N427+P427),0),0)</f>
        <v>0</v>
      </c>
      <c r="V427" s="59">
        <f>IF(E427="East", IF(C427="Decentral",('Connecting shares (%)'!$F$7/100*F427+'Connecting shares (%)'!$G$7/100*H427+'Connecting shares (%)'!$H$7/100*J427)/1000000,0),0)</f>
        <v>0</v>
      </c>
      <c r="W427" s="61">
        <f>IF(E427="East", IF(C427="Decentral",D427*'Connecting shares (%)'!$M$16*(F427+H427+J427)/(F427+H427+J427+L427+N427+P427),0),0)</f>
        <v>0</v>
      </c>
      <c r="X427" s="59">
        <f>IF(E427="East", IF(C427="Central",('Connecting shares (%)'!$F$5/100*L427+'Connecting shares (%)'!$G$5/100*N427+'Connecting shares (%)'!$H$5/100*P427)/1000000,0),0)</f>
        <v>0</v>
      </c>
      <c r="Y427" s="61">
        <f>IF(E427="East", IF(C427="Central",D427*'Connecting shares (%)'!$M$16*(L427+N427+P427)/(F427+H427+J427+L427+N427+P427),0),0)</f>
        <v>0</v>
      </c>
      <c r="Z427" s="1">
        <f>IF(E427="East", IF(C427="Decentral",('Connecting shares (%)'!$F$9/100*L427+'Connecting shares (%)'!$G$9/100*N427+'Connecting shares (%)'!$H$9/100*P427)/1000000,0),0)</f>
        <v>0</v>
      </c>
      <c r="AA427" s="61">
        <f>IF(E427="East", IF(C427="Decentral",D427*'Connecting shares (%)'!$M$16*(L427+N427+P427)/(F427+H427+J427+L427+N427+P427),0),0)</f>
        <v>0</v>
      </c>
      <c r="AB427" s="59">
        <f>IF(E427="West", IF(C427="Central",('Connecting shares (%)'!$F$11/100*F427+'Connecting shares (%)'!$G$11/100*H427+'Connecting shares (%)'!$H$11/100*J427)/1000000,0),0)</f>
        <v>0</v>
      </c>
      <c r="AC427" s="62">
        <f>IF(E427="west", IF(C427="Central",D427*'Connecting shares (%)'!$M$16*(F427+H427+J427)/(F427+H427+J427+L427+N427+P427),0),0)</f>
        <v>0</v>
      </c>
      <c r="AD427" s="59">
        <f>IF(E427="West", IF(C427="Decentral",('Connecting shares (%)'!$F$15/100*F427+'Connecting shares (%)'!$G$15/100*H427+'Connecting shares (%)'!$H$15/100*J427)/1000000,0),0)</f>
        <v>1.1691362499999998</v>
      </c>
      <c r="AE427" s="61">
        <f>IF(E427="west", IF(C427="Decentral",D427*'Connecting shares (%)'!$M$16*(F427+H427+J427)/(F427+H427+J427+L427+N427+P427),0),0)</f>
        <v>5.3203070059556339</v>
      </c>
      <c r="AF427" s="59">
        <f>IF(E427="West", IF(C427="Central",('Connecting shares (%)'!$F$13/100*L427+'Connecting shares (%)'!$G$13/100*N427+'Connecting shares (%)'!$H$13/100*P427)/1000000,0),0)</f>
        <v>0</v>
      </c>
      <c r="AG427" s="61">
        <f>IF(E427="west", IF(C427="Central",D427*'Connecting shares (%)'!$M$16*(L427+N427+P427)/(F427+H427+J427+L427+N427+P427),0),0)</f>
        <v>0</v>
      </c>
      <c r="AH427" s="1">
        <f>IF(E427="West", IF(C427="Decentral",('Connecting shares (%)'!$F$17/100*L427+'Connecting shares (%)'!$G$17/100*N427+'Connecting shares (%)'!$H$17/100*P427)/1000000,0),0)</f>
        <v>1.7207239999999898E-2</v>
      </c>
      <c r="AI427" s="61">
        <f>IF(E427="west", IF(C427="Decentral",D427*'Connecting shares (%)'!$M$16*(L427+N427+P427)/(F427+H427+J427+L427+N427+P427),0),0)</f>
        <v>7.8303790105866203E-2</v>
      </c>
      <c r="AK427" s="1">
        <f t="shared" si="48"/>
        <v>0</v>
      </c>
      <c r="AL427" s="1">
        <f t="shared" si="49"/>
        <v>0</v>
      </c>
      <c r="AM427" s="1">
        <f t="shared" si="50"/>
        <v>0</v>
      </c>
      <c r="AN427" s="1">
        <f t="shared" si="51"/>
        <v>0</v>
      </c>
      <c r="AO427" s="1">
        <f t="shared" si="52"/>
        <v>0</v>
      </c>
      <c r="AP427" s="1">
        <f t="shared" si="53"/>
        <v>0</v>
      </c>
      <c r="AQ427" s="1">
        <f t="shared" si="54"/>
        <v>1.1863434899999996</v>
      </c>
      <c r="AR427" s="1">
        <f t="shared" si="55"/>
        <v>5.3986107960615</v>
      </c>
    </row>
    <row r="428" spans="1:44">
      <c r="A428" s="1">
        <v>427</v>
      </c>
      <c r="B428" s="1" t="s">
        <v>166</v>
      </c>
      <c r="C428" s="1" t="s">
        <v>19</v>
      </c>
      <c r="D428" s="1">
        <v>2.5217350439805299</v>
      </c>
      <c r="E428" s="1" t="s">
        <v>22</v>
      </c>
      <c r="F428" s="1">
        <v>19140439.260000002</v>
      </c>
      <c r="G428" s="1">
        <v>1202</v>
      </c>
      <c r="H428" s="1">
        <v>52060.129999999903</v>
      </c>
      <c r="I428" s="1">
        <v>1</v>
      </c>
      <c r="J428" s="1">
        <v>0</v>
      </c>
      <c r="K428" s="1">
        <v>0</v>
      </c>
      <c r="L428" s="1">
        <v>1229281.1299999999</v>
      </c>
      <c r="M428" s="1">
        <v>150</v>
      </c>
      <c r="N428" s="1">
        <v>0</v>
      </c>
      <c r="O428" s="1">
        <v>0</v>
      </c>
      <c r="P428" s="1">
        <v>0</v>
      </c>
      <c r="Q428" s="1">
        <v>0</v>
      </c>
      <c r="R428" s="1">
        <v>18939.876075262</v>
      </c>
      <c r="S428" s="1">
        <v>2521735.04398053</v>
      </c>
      <c r="T428" s="59">
        <f>IF(E428="East", IF(C428="Central",('Connecting shares (%)'!$F$3/100*F428+'Connecting shares (%)'!$G$3/100*H428+'Connecting shares (%)'!$H$3/100*J428)/1000000,0),0)</f>
        <v>0</v>
      </c>
      <c r="U428" s="59">
        <f>IF(E428="East", IF(C428="Central",D428*'Connecting shares (%)'!$M$16*(F428+H428+J428)/(F428+H428+J428+L428+N428+P428),0),0)</f>
        <v>0</v>
      </c>
      <c r="V428" s="59">
        <f>IF(E428="East", IF(C428="Decentral",('Connecting shares (%)'!$F$7/100*F428+'Connecting shares (%)'!$G$7/100*H428+'Connecting shares (%)'!$H$7/100*J428)/1000000,0),0)</f>
        <v>19.192499390000002</v>
      </c>
      <c r="W428" s="61">
        <f>IF(E428="East", IF(C428="Decentral",D428*'Connecting shares (%)'!$M$16*(F428+H428+J428)/(F428+H428+J428+L428+N428+P428),0),0)</f>
        <v>47.398803689951663</v>
      </c>
      <c r="X428" s="59">
        <f>IF(E428="East", IF(C428="Central",('Connecting shares (%)'!$F$5/100*L428+'Connecting shares (%)'!$G$5/100*N428+'Connecting shares (%)'!$H$5/100*P428)/1000000,0),0)</f>
        <v>0</v>
      </c>
      <c r="Y428" s="61">
        <f>IF(E428="East", IF(C428="Central",D428*'Connecting shares (%)'!$M$16*(L428+N428+P428)/(F428+H428+J428+L428+N428+P428),0),0)</f>
        <v>0</v>
      </c>
      <c r="Z428" s="1">
        <f>IF(E428="East", IF(C428="Decentral",('Connecting shares (%)'!$F$9/100*L428+'Connecting shares (%)'!$G$9/100*N428+'Connecting shares (%)'!$H$9/100*P428)/1000000,0),0)</f>
        <v>1.2292811299999999</v>
      </c>
      <c r="AA428" s="61">
        <f>IF(E428="East", IF(C428="Decentral",D428*'Connecting shares (%)'!$M$16*(L428+N428+P428)/(F428+H428+J428+L428+N428+P428),0),0)</f>
        <v>3.0358971896589413</v>
      </c>
      <c r="AB428" s="59">
        <f>IF(E428="West", IF(C428="Central",('Connecting shares (%)'!$F$11/100*F428+'Connecting shares (%)'!$G$11/100*H428+'Connecting shares (%)'!$H$11/100*J428)/1000000,0),0)</f>
        <v>0</v>
      </c>
      <c r="AC428" s="62">
        <f>IF(E428="west", IF(C428="Central",D428*'Connecting shares (%)'!$M$16*(F428+H428+J428)/(F428+H428+J428+L428+N428+P428),0),0)</f>
        <v>0</v>
      </c>
      <c r="AD428" s="59">
        <f>IF(E428="West", IF(C428="Decentral",('Connecting shares (%)'!$F$15/100*F428+'Connecting shares (%)'!$G$15/100*H428+'Connecting shares (%)'!$H$15/100*J428)/1000000,0),0)</f>
        <v>0</v>
      </c>
      <c r="AE428" s="61">
        <f>IF(E428="west", IF(C428="Decentral",D428*'Connecting shares (%)'!$M$16*(F428+H428+J428)/(F428+H428+J428+L428+N428+P428),0),0)</f>
        <v>0</v>
      </c>
      <c r="AF428" s="59">
        <f>IF(E428="West", IF(C428="Central",('Connecting shares (%)'!$F$13/100*L428+'Connecting shares (%)'!$G$13/100*N428+'Connecting shares (%)'!$H$13/100*P428)/1000000,0),0)</f>
        <v>0</v>
      </c>
      <c r="AG428" s="61">
        <f>IF(E428="west", IF(C428="Central",D428*'Connecting shares (%)'!$M$16*(L428+N428+P428)/(F428+H428+J428+L428+N428+P428),0),0)</f>
        <v>0</v>
      </c>
      <c r="AH428" s="1">
        <f>IF(E428="West", IF(C428="Decentral",('Connecting shares (%)'!$F$17/100*L428+'Connecting shares (%)'!$G$17/100*N428+'Connecting shares (%)'!$H$17/100*P428)/1000000,0),0)</f>
        <v>0</v>
      </c>
      <c r="AI428" s="61">
        <f>IF(E428="west", IF(C428="Decentral",D428*'Connecting shares (%)'!$M$16*(L428+N428+P428)/(F428+H428+J428+L428+N428+P428),0),0)</f>
        <v>0</v>
      </c>
      <c r="AK428" s="1">
        <f t="shared" si="48"/>
        <v>0</v>
      </c>
      <c r="AL428" s="1">
        <f t="shared" si="49"/>
        <v>0</v>
      </c>
      <c r="AM428" s="1">
        <f t="shared" si="50"/>
        <v>20.421780520000002</v>
      </c>
      <c r="AN428" s="1">
        <f t="shared" si="51"/>
        <v>50.434700879610602</v>
      </c>
      <c r="AO428" s="1">
        <f t="shared" si="52"/>
        <v>0</v>
      </c>
      <c r="AP428" s="1">
        <f t="shared" si="53"/>
        <v>0</v>
      </c>
      <c r="AQ428" s="1">
        <f t="shared" si="54"/>
        <v>0</v>
      </c>
      <c r="AR428" s="1">
        <f t="shared" si="55"/>
        <v>0</v>
      </c>
    </row>
    <row r="429" spans="1:44">
      <c r="A429" s="1">
        <v>428</v>
      </c>
      <c r="B429" s="1" t="s">
        <v>537</v>
      </c>
      <c r="C429" s="1" t="s">
        <v>19</v>
      </c>
      <c r="D429" s="1">
        <v>0.22528753174060301</v>
      </c>
      <c r="E429" s="1" t="s">
        <v>21</v>
      </c>
      <c r="F429" s="1">
        <v>386590.91999999899</v>
      </c>
      <c r="G429" s="1">
        <v>25</v>
      </c>
      <c r="H429" s="1">
        <v>0</v>
      </c>
      <c r="I429" s="1">
        <v>0</v>
      </c>
      <c r="J429" s="1">
        <v>0</v>
      </c>
      <c r="K429" s="1">
        <v>0</v>
      </c>
      <c r="L429" s="1">
        <v>50390.379999999903</v>
      </c>
      <c r="M429" s="1">
        <v>7</v>
      </c>
      <c r="N429" s="1">
        <v>0</v>
      </c>
      <c r="O429" s="1">
        <v>0</v>
      </c>
      <c r="P429" s="1">
        <v>0</v>
      </c>
      <c r="Q429" s="1">
        <v>0</v>
      </c>
      <c r="R429" s="1">
        <v>11231.4270241416</v>
      </c>
      <c r="S429" s="1">
        <v>225287.53174060301</v>
      </c>
      <c r="T429" s="59">
        <f>IF(E429="East", IF(C429="Central",('Connecting shares (%)'!$F$3/100*F429+'Connecting shares (%)'!$G$3/100*H429+'Connecting shares (%)'!$H$3/100*J429)/1000000,0),0)</f>
        <v>0</v>
      </c>
      <c r="U429" s="59">
        <f>IF(E429="East", IF(C429="Central",D429*'Connecting shares (%)'!$M$16*(F429+H429+J429)/(F429+H429+J429+L429+N429+P429),0),0)</f>
        <v>0</v>
      </c>
      <c r="V429" s="59">
        <f>IF(E429="East", IF(C429="Decentral",('Connecting shares (%)'!$F$7/100*F429+'Connecting shares (%)'!$G$7/100*H429+'Connecting shares (%)'!$H$7/100*J429)/1000000,0),0)</f>
        <v>0</v>
      </c>
      <c r="W429" s="61">
        <f>IF(E429="East", IF(C429="Decentral",D429*'Connecting shares (%)'!$M$16*(F429+H429+J429)/(F429+H429+J429+L429+N429+P429),0),0)</f>
        <v>0</v>
      </c>
      <c r="X429" s="59">
        <f>IF(E429="East", IF(C429="Central",('Connecting shares (%)'!$F$5/100*L429+'Connecting shares (%)'!$G$5/100*N429+'Connecting shares (%)'!$H$5/100*P429)/1000000,0),0)</f>
        <v>0</v>
      </c>
      <c r="Y429" s="61">
        <f>IF(E429="East", IF(C429="Central",D429*'Connecting shares (%)'!$M$16*(L429+N429+P429)/(F429+H429+J429+L429+N429+P429),0),0)</f>
        <v>0</v>
      </c>
      <c r="Z429" s="1">
        <f>IF(E429="East", IF(C429="Decentral",('Connecting shares (%)'!$F$9/100*L429+'Connecting shares (%)'!$G$9/100*N429+'Connecting shares (%)'!$H$9/100*P429)/1000000,0),0)</f>
        <v>0</v>
      </c>
      <c r="AA429" s="61">
        <f>IF(E429="East", IF(C429="Decentral",D429*'Connecting shares (%)'!$M$16*(L429+N429+P429)/(F429+H429+J429+L429+N429+P429),0),0)</f>
        <v>0</v>
      </c>
      <c r="AB429" s="59">
        <f>IF(E429="West", IF(C429="Central",('Connecting shares (%)'!$F$11/100*F429+'Connecting shares (%)'!$G$11/100*H429+'Connecting shares (%)'!$H$11/100*J429)/1000000,0),0)</f>
        <v>0</v>
      </c>
      <c r="AC429" s="62">
        <f>IF(E429="west", IF(C429="Central",D429*'Connecting shares (%)'!$M$16*(F429+H429+J429)/(F429+H429+J429+L429+N429+P429),0),0)</f>
        <v>0</v>
      </c>
      <c r="AD429" s="59">
        <f>IF(E429="West", IF(C429="Decentral",('Connecting shares (%)'!$F$15/100*F429+'Connecting shares (%)'!$G$15/100*H429+'Connecting shares (%)'!$H$15/100*J429)/1000000,0),0)</f>
        <v>0.38659091999999901</v>
      </c>
      <c r="AE429" s="61">
        <f>IF(E429="west", IF(C429="Decentral",D429*'Connecting shares (%)'!$M$16*(F429+H429+J429)/(F429+H429+J429+L429+N429+P429),0),0)</f>
        <v>3.986171223351155</v>
      </c>
      <c r="AF429" s="59">
        <f>IF(E429="West", IF(C429="Central",('Connecting shares (%)'!$F$13/100*L429+'Connecting shares (%)'!$G$13/100*N429+'Connecting shares (%)'!$H$13/100*P429)/1000000,0),0)</f>
        <v>0</v>
      </c>
      <c r="AG429" s="61">
        <f>IF(E429="west", IF(C429="Central",D429*'Connecting shares (%)'!$M$16*(L429+N429+P429)/(F429+H429+J429+L429+N429+P429),0),0)</f>
        <v>0</v>
      </c>
      <c r="AH429" s="1">
        <f>IF(E429="West", IF(C429="Decentral",('Connecting shares (%)'!$F$17/100*L429+'Connecting shares (%)'!$G$17/100*N429+'Connecting shares (%)'!$H$17/100*P429)/1000000,0),0)</f>
        <v>5.0390379999999901E-2</v>
      </c>
      <c r="AI429" s="61">
        <f>IF(E429="west", IF(C429="Decentral",D429*'Connecting shares (%)'!$M$16*(L429+N429+P429)/(F429+H429+J429+L429+N429+P429),0),0)</f>
        <v>0.51957941146090469</v>
      </c>
      <c r="AK429" s="1">
        <f t="shared" si="48"/>
        <v>0</v>
      </c>
      <c r="AL429" s="1">
        <f t="shared" si="49"/>
        <v>0</v>
      </c>
      <c r="AM429" s="1">
        <f t="shared" si="50"/>
        <v>0</v>
      </c>
      <c r="AN429" s="1">
        <f t="shared" si="51"/>
        <v>0</v>
      </c>
      <c r="AO429" s="1">
        <f t="shared" si="52"/>
        <v>0</v>
      </c>
      <c r="AP429" s="1">
        <f t="shared" si="53"/>
        <v>0</v>
      </c>
      <c r="AQ429" s="1">
        <f t="shared" si="54"/>
        <v>0.43698129999999891</v>
      </c>
      <c r="AR429" s="1">
        <f t="shared" si="55"/>
        <v>4.5057506348120597</v>
      </c>
    </row>
    <row r="430" spans="1:44">
      <c r="A430" s="1">
        <v>429</v>
      </c>
      <c r="B430" s="1" t="s">
        <v>685</v>
      </c>
      <c r="C430" s="1" t="s">
        <v>19</v>
      </c>
      <c r="D430" s="1">
        <v>0.38864557805396299</v>
      </c>
      <c r="E430" s="1" t="s">
        <v>21</v>
      </c>
      <c r="F430" s="1">
        <v>680078.01</v>
      </c>
      <c r="G430" s="1">
        <v>35</v>
      </c>
      <c r="H430" s="1">
        <v>0</v>
      </c>
      <c r="I430" s="1">
        <v>0</v>
      </c>
      <c r="J430" s="1">
        <v>0</v>
      </c>
      <c r="K430" s="1">
        <v>0</v>
      </c>
      <c r="L430" s="1">
        <v>42624.029999999897</v>
      </c>
      <c r="M430" s="1">
        <v>1</v>
      </c>
      <c r="N430" s="1">
        <v>0</v>
      </c>
      <c r="O430" s="1">
        <v>0</v>
      </c>
      <c r="P430" s="1">
        <v>0</v>
      </c>
      <c r="Q430" s="1">
        <v>0</v>
      </c>
      <c r="R430" s="1">
        <v>11835.930242046899</v>
      </c>
      <c r="S430" s="1">
        <v>388645.57805396197</v>
      </c>
      <c r="T430" s="59">
        <f>IF(E430="East", IF(C430="Central",('Connecting shares (%)'!$F$3/100*F430+'Connecting shares (%)'!$G$3/100*H430+'Connecting shares (%)'!$H$3/100*J430)/1000000,0),0)</f>
        <v>0</v>
      </c>
      <c r="U430" s="59">
        <f>IF(E430="East", IF(C430="Central",D430*'Connecting shares (%)'!$M$16*(F430+H430+J430)/(F430+H430+J430+L430+N430+P430),0),0)</f>
        <v>0</v>
      </c>
      <c r="V430" s="59">
        <f>IF(E430="East", IF(C430="Decentral",('Connecting shares (%)'!$F$7/100*F430+'Connecting shares (%)'!$G$7/100*H430+'Connecting shares (%)'!$H$7/100*J430)/1000000,0),0)</f>
        <v>0</v>
      </c>
      <c r="W430" s="61">
        <f>IF(E430="East", IF(C430="Decentral",D430*'Connecting shares (%)'!$M$16*(F430+H430+J430)/(F430+H430+J430+L430+N430+P430),0),0)</f>
        <v>0</v>
      </c>
      <c r="X430" s="59">
        <f>IF(E430="East", IF(C430="Central",('Connecting shares (%)'!$F$5/100*L430+'Connecting shares (%)'!$G$5/100*N430+'Connecting shares (%)'!$H$5/100*P430)/1000000,0),0)</f>
        <v>0</v>
      </c>
      <c r="Y430" s="61">
        <f>IF(E430="East", IF(C430="Central",D430*'Connecting shares (%)'!$M$16*(L430+N430+P430)/(F430+H430+J430+L430+N430+P430),0),0)</f>
        <v>0</v>
      </c>
      <c r="Z430" s="1">
        <f>IF(E430="East", IF(C430="Decentral",('Connecting shares (%)'!$F$9/100*L430+'Connecting shares (%)'!$G$9/100*N430+'Connecting shares (%)'!$H$9/100*P430)/1000000,0),0)</f>
        <v>0</v>
      </c>
      <c r="AA430" s="61">
        <f>IF(E430="East", IF(C430="Decentral",D430*'Connecting shares (%)'!$M$16*(L430+N430+P430)/(F430+H430+J430+L430+N430+P430),0),0)</f>
        <v>0</v>
      </c>
      <c r="AB430" s="59">
        <f>IF(E430="West", IF(C430="Central",('Connecting shares (%)'!$F$11/100*F430+'Connecting shares (%)'!$G$11/100*H430+'Connecting shares (%)'!$H$11/100*J430)/1000000,0),0)</f>
        <v>0</v>
      </c>
      <c r="AC430" s="62">
        <f>IF(E430="west", IF(C430="Central",D430*'Connecting shares (%)'!$M$16*(F430+H430+J430)/(F430+H430+J430+L430+N430+P430),0),0)</f>
        <v>0</v>
      </c>
      <c r="AD430" s="59">
        <f>IF(E430="West", IF(C430="Decentral",('Connecting shares (%)'!$F$15/100*F430+'Connecting shares (%)'!$G$15/100*H430+'Connecting shares (%)'!$H$15/100*J430)/1000000,0),0)</f>
        <v>0.68007801000000001</v>
      </c>
      <c r="AE430" s="61">
        <f>IF(E430="west", IF(C430="Decentral",D430*'Connecting shares (%)'!$M$16*(F430+H430+J430)/(F430+H430+J430+L430+N430+P430),0),0)</f>
        <v>7.3144753076451492</v>
      </c>
      <c r="AF430" s="59">
        <f>IF(E430="West", IF(C430="Central",('Connecting shares (%)'!$F$13/100*L430+'Connecting shares (%)'!$G$13/100*N430+'Connecting shares (%)'!$H$13/100*P430)/1000000,0),0)</f>
        <v>0</v>
      </c>
      <c r="AG430" s="61">
        <f>IF(E430="west", IF(C430="Central",D430*'Connecting shares (%)'!$M$16*(L430+N430+P430)/(F430+H430+J430+L430+N430+P430),0),0)</f>
        <v>0</v>
      </c>
      <c r="AH430" s="1">
        <f>IF(E430="West", IF(C430="Decentral",('Connecting shares (%)'!$F$17/100*L430+'Connecting shares (%)'!$G$17/100*N430+'Connecting shares (%)'!$H$17/100*P430)/1000000,0),0)</f>
        <v>4.2624029999999896E-2</v>
      </c>
      <c r="AI430" s="61">
        <f>IF(E430="west", IF(C430="Decentral",D430*'Connecting shares (%)'!$M$16*(L430+N430+P430)/(F430+H430+J430+L430+N430+P430),0),0)</f>
        <v>0.45843625343411021</v>
      </c>
      <c r="AK430" s="1">
        <f t="shared" si="48"/>
        <v>0</v>
      </c>
      <c r="AL430" s="1">
        <f t="shared" si="49"/>
        <v>0</v>
      </c>
      <c r="AM430" s="1">
        <f t="shared" si="50"/>
        <v>0</v>
      </c>
      <c r="AN430" s="1">
        <f t="shared" si="51"/>
        <v>0</v>
      </c>
      <c r="AO430" s="1">
        <f t="shared" si="52"/>
        <v>0</v>
      </c>
      <c r="AP430" s="1">
        <f t="shared" si="53"/>
        <v>0</v>
      </c>
      <c r="AQ430" s="1">
        <f t="shared" si="54"/>
        <v>0.72270203999999993</v>
      </c>
      <c r="AR430" s="1">
        <f t="shared" si="55"/>
        <v>7.7729115610792592</v>
      </c>
    </row>
    <row r="431" spans="1:44">
      <c r="A431" s="1">
        <v>430</v>
      </c>
      <c r="B431" s="1" t="s">
        <v>354</v>
      </c>
      <c r="C431" s="1" t="s">
        <v>19</v>
      </c>
      <c r="D431" s="1">
        <v>0.14140963251310701</v>
      </c>
      <c r="E431" s="1" t="s">
        <v>21</v>
      </c>
      <c r="F431" s="1">
        <v>231553.139999999</v>
      </c>
      <c r="G431" s="1">
        <v>16</v>
      </c>
      <c r="H431" s="1">
        <v>0</v>
      </c>
      <c r="I431" s="1">
        <v>0</v>
      </c>
      <c r="J431" s="1">
        <v>0</v>
      </c>
      <c r="K431" s="1">
        <v>0</v>
      </c>
      <c r="L431" s="1">
        <v>0</v>
      </c>
      <c r="M431" s="1">
        <v>0</v>
      </c>
      <c r="N431" s="1">
        <v>0</v>
      </c>
      <c r="O431" s="1">
        <v>0</v>
      </c>
      <c r="P431" s="1">
        <v>0</v>
      </c>
      <c r="Q431" s="1">
        <v>0</v>
      </c>
      <c r="R431" s="1">
        <v>8080.8682292139601</v>
      </c>
      <c r="S431" s="1">
        <v>141409.632513107</v>
      </c>
      <c r="T431" s="59">
        <f>IF(E431="East", IF(C431="Central",('Connecting shares (%)'!$F$3/100*F431+'Connecting shares (%)'!$G$3/100*H431+'Connecting shares (%)'!$H$3/100*J431)/1000000,0),0)</f>
        <v>0</v>
      </c>
      <c r="U431" s="59">
        <f>IF(E431="East", IF(C431="Central",D431*'Connecting shares (%)'!$M$16*(F431+H431+J431)/(F431+H431+J431+L431+N431+P431),0),0)</f>
        <v>0</v>
      </c>
      <c r="V431" s="59">
        <f>IF(E431="East", IF(C431="Decentral",('Connecting shares (%)'!$F$7/100*F431+'Connecting shares (%)'!$G$7/100*H431+'Connecting shares (%)'!$H$7/100*J431)/1000000,0),0)</f>
        <v>0</v>
      </c>
      <c r="W431" s="61">
        <f>IF(E431="East", IF(C431="Decentral",D431*'Connecting shares (%)'!$M$16*(F431+H431+J431)/(F431+H431+J431+L431+N431+P431),0),0)</f>
        <v>0</v>
      </c>
      <c r="X431" s="59">
        <f>IF(E431="East", IF(C431="Central",('Connecting shares (%)'!$F$5/100*L431+'Connecting shares (%)'!$G$5/100*N431+'Connecting shares (%)'!$H$5/100*P431)/1000000,0),0)</f>
        <v>0</v>
      </c>
      <c r="Y431" s="61">
        <f>IF(E431="East", IF(C431="Central",D431*'Connecting shares (%)'!$M$16*(L431+N431+P431)/(F431+H431+J431+L431+N431+P431),0),0)</f>
        <v>0</v>
      </c>
      <c r="Z431" s="1">
        <f>IF(E431="East", IF(C431="Decentral",('Connecting shares (%)'!$F$9/100*L431+'Connecting shares (%)'!$G$9/100*N431+'Connecting shares (%)'!$H$9/100*P431)/1000000,0),0)</f>
        <v>0</v>
      </c>
      <c r="AA431" s="61">
        <f>IF(E431="East", IF(C431="Decentral",D431*'Connecting shares (%)'!$M$16*(L431+N431+P431)/(F431+H431+J431+L431+N431+P431),0),0)</f>
        <v>0</v>
      </c>
      <c r="AB431" s="59">
        <f>IF(E431="West", IF(C431="Central",('Connecting shares (%)'!$F$11/100*F431+'Connecting shares (%)'!$G$11/100*H431+'Connecting shares (%)'!$H$11/100*J431)/1000000,0),0)</f>
        <v>0</v>
      </c>
      <c r="AC431" s="62">
        <f>IF(E431="west", IF(C431="Central",D431*'Connecting shares (%)'!$M$16*(F431+H431+J431)/(F431+H431+J431+L431+N431+P431),0),0)</f>
        <v>0</v>
      </c>
      <c r="AD431" s="59">
        <f>IF(E431="West", IF(C431="Decentral",('Connecting shares (%)'!$F$15/100*F431+'Connecting shares (%)'!$G$15/100*H431+'Connecting shares (%)'!$H$15/100*J431)/1000000,0),0)</f>
        <v>0.23155313999999899</v>
      </c>
      <c r="AE431" s="61">
        <f>IF(E431="west", IF(C431="Decentral",D431*'Connecting shares (%)'!$M$16*(F431+H431+J431)/(F431+H431+J431+L431+N431+P431),0),0)</f>
        <v>2.8281926502621402</v>
      </c>
      <c r="AF431" s="59">
        <f>IF(E431="West", IF(C431="Central",('Connecting shares (%)'!$F$13/100*L431+'Connecting shares (%)'!$G$13/100*N431+'Connecting shares (%)'!$H$13/100*P431)/1000000,0),0)</f>
        <v>0</v>
      </c>
      <c r="AG431" s="61">
        <f>IF(E431="west", IF(C431="Central",D431*'Connecting shares (%)'!$M$16*(L431+N431+P431)/(F431+H431+J431+L431+N431+P431),0),0)</f>
        <v>0</v>
      </c>
      <c r="AH431" s="1">
        <f>IF(E431="West", IF(C431="Decentral",('Connecting shares (%)'!$F$17/100*L431+'Connecting shares (%)'!$G$17/100*N431+'Connecting shares (%)'!$H$17/100*P431)/1000000,0),0)</f>
        <v>0</v>
      </c>
      <c r="AI431" s="61">
        <f>IF(E431="west", IF(C431="Decentral",D431*'Connecting shares (%)'!$M$16*(L431+N431+P431)/(F431+H431+J431+L431+N431+P431),0),0)</f>
        <v>0</v>
      </c>
      <c r="AK431" s="1">
        <f t="shared" si="48"/>
        <v>0</v>
      </c>
      <c r="AL431" s="1">
        <f t="shared" si="49"/>
        <v>0</v>
      </c>
      <c r="AM431" s="1">
        <f t="shared" si="50"/>
        <v>0</v>
      </c>
      <c r="AN431" s="1">
        <f t="shared" si="51"/>
        <v>0</v>
      </c>
      <c r="AO431" s="1">
        <f t="shared" si="52"/>
        <v>0</v>
      </c>
      <c r="AP431" s="1">
        <f t="shared" si="53"/>
        <v>0</v>
      </c>
      <c r="AQ431" s="1">
        <f t="shared" si="54"/>
        <v>0.23155313999999899</v>
      </c>
      <c r="AR431" s="1">
        <f t="shared" si="55"/>
        <v>2.8281926502621402</v>
      </c>
    </row>
    <row r="432" spans="1:44">
      <c r="A432" s="1">
        <v>431</v>
      </c>
      <c r="B432" s="1" t="s">
        <v>628</v>
      </c>
      <c r="C432" s="1" t="s">
        <v>19</v>
      </c>
      <c r="D432" s="1">
        <v>1.70512497474961</v>
      </c>
      <c r="E432" s="1" t="s">
        <v>22</v>
      </c>
      <c r="F432" s="1">
        <v>10265323.84</v>
      </c>
      <c r="G432" s="1">
        <v>729</v>
      </c>
      <c r="H432" s="1">
        <v>88395.77</v>
      </c>
      <c r="I432" s="1">
        <v>1</v>
      </c>
      <c r="J432" s="1">
        <v>0</v>
      </c>
      <c r="K432" s="1">
        <v>0</v>
      </c>
      <c r="L432" s="1">
        <v>836084.43</v>
      </c>
      <c r="M432" s="1">
        <v>115</v>
      </c>
      <c r="N432" s="1">
        <v>60691</v>
      </c>
      <c r="O432" s="1">
        <v>1</v>
      </c>
      <c r="P432" s="1">
        <v>0</v>
      </c>
      <c r="Q432" s="1">
        <v>0</v>
      </c>
      <c r="R432" s="1">
        <v>12790.429084941299</v>
      </c>
      <c r="S432" s="1">
        <v>1705124.9747496101</v>
      </c>
      <c r="T432" s="59">
        <f>IF(E432="East", IF(C432="Central",('Connecting shares (%)'!$F$3/100*F432+'Connecting shares (%)'!$G$3/100*H432+'Connecting shares (%)'!$H$3/100*J432)/1000000,0),0)</f>
        <v>0</v>
      </c>
      <c r="U432" s="59">
        <f>IF(E432="East", IF(C432="Central",D432*'Connecting shares (%)'!$M$16*(F432+H432+J432)/(F432+H432+J432+L432+N432+P432),0),0)</f>
        <v>0</v>
      </c>
      <c r="V432" s="59">
        <f>IF(E432="East", IF(C432="Decentral",('Connecting shares (%)'!$F$7/100*F432+'Connecting shares (%)'!$G$7/100*H432+'Connecting shares (%)'!$H$7/100*J432)/1000000,0),0)</f>
        <v>10.353719609999999</v>
      </c>
      <c r="W432" s="61">
        <f>IF(E432="East", IF(C432="Decentral",D432*'Connecting shares (%)'!$M$16*(F432+H432+J432)/(F432+H432+J432+L432+N432+P432),0),0)</f>
        <v>31.384193896886146</v>
      </c>
      <c r="X432" s="59">
        <f>IF(E432="East", IF(C432="Central",('Connecting shares (%)'!$F$5/100*L432+'Connecting shares (%)'!$G$5/100*N432+'Connecting shares (%)'!$H$5/100*P432)/1000000,0),0)</f>
        <v>0</v>
      </c>
      <c r="Y432" s="61">
        <f>IF(E432="East", IF(C432="Central",D432*'Connecting shares (%)'!$M$16*(L432+N432+P432)/(F432+H432+J432+L432+N432+P432),0),0)</f>
        <v>0</v>
      </c>
      <c r="Z432" s="1">
        <f>IF(E432="East", IF(C432="Decentral",('Connecting shares (%)'!$F$9/100*L432+'Connecting shares (%)'!$G$9/100*N432+'Connecting shares (%)'!$H$9/100*P432)/1000000,0),0)</f>
        <v>0.89677543000000004</v>
      </c>
      <c r="AA432" s="61">
        <f>IF(E432="East", IF(C432="Decentral",D432*'Connecting shares (%)'!$M$16*(L432+N432+P432)/(F432+H432+J432+L432+N432+P432),0),0)</f>
        <v>2.7183055981060562</v>
      </c>
      <c r="AB432" s="59">
        <f>IF(E432="West", IF(C432="Central",('Connecting shares (%)'!$F$11/100*F432+'Connecting shares (%)'!$G$11/100*H432+'Connecting shares (%)'!$H$11/100*J432)/1000000,0),0)</f>
        <v>0</v>
      </c>
      <c r="AC432" s="62">
        <f>IF(E432="west", IF(C432="Central",D432*'Connecting shares (%)'!$M$16*(F432+H432+J432)/(F432+H432+J432+L432+N432+P432),0),0)</f>
        <v>0</v>
      </c>
      <c r="AD432" s="59">
        <f>IF(E432="West", IF(C432="Decentral",('Connecting shares (%)'!$F$15/100*F432+'Connecting shares (%)'!$G$15/100*H432+'Connecting shares (%)'!$H$15/100*J432)/1000000,0),0)</f>
        <v>0</v>
      </c>
      <c r="AE432" s="61">
        <f>IF(E432="west", IF(C432="Decentral",D432*'Connecting shares (%)'!$M$16*(F432+H432+J432)/(F432+H432+J432+L432+N432+P432),0),0)</f>
        <v>0</v>
      </c>
      <c r="AF432" s="59">
        <f>IF(E432="West", IF(C432="Central",('Connecting shares (%)'!$F$13/100*L432+'Connecting shares (%)'!$G$13/100*N432+'Connecting shares (%)'!$H$13/100*P432)/1000000,0),0)</f>
        <v>0</v>
      </c>
      <c r="AG432" s="61">
        <f>IF(E432="west", IF(C432="Central",D432*'Connecting shares (%)'!$M$16*(L432+N432+P432)/(F432+H432+J432+L432+N432+P432),0),0)</f>
        <v>0</v>
      </c>
      <c r="AH432" s="1">
        <f>IF(E432="West", IF(C432="Decentral",('Connecting shares (%)'!$F$17/100*L432+'Connecting shares (%)'!$G$17/100*N432+'Connecting shares (%)'!$H$17/100*P432)/1000000,0),0)</f>
        <v>0</v>
      </c>
      <c r="AI432" s="61">
        <f>IF(E432="west", IF(C432="Decentral",D432*'Connecting shares (%)'!$M$16*(L432+N432+P432)/(F432+H432+J432+L432+N432+P432),0),0)</f>
        <v>0</v>
      </c>
      <c r="AK432" s="1">
        <f t="shared" si="48"/>
        <v>0</v>
      </c>
      <c r="AL432" s="1">
        <f t="shared" si="49"/>
        <v>0</v>
      </c>
      <c r="AM432" s="1">
        <f t="shared" si="50"/>
        <v>11.250495039999999</v>
      </c>
      <c r="AN432" s="1">
        <f t="shared" si="51"/>
        <v>34.102499494992202</v>
      </c>
      <c r="AO432" s="1">
        <f t="shared" si="52"/>
        <v>0</v>
      </c>
      <c r="AP432" s="1">
        <f t="shared" si="53"/>
        <v>0</v>
      </c>
      <c r="AQ432" s="1">
        <f t="shared" si="54"/>
        <v>0</v>
      </c>
      <c r="AR432" s="1">
        <f t="shared" si="55"/>
        <v>0</v>
      </c>
    </row>
    <row r="433" spans="1:44">
      <c r="A433" s="1">
        <v>432</v>
      </c>
      <c r="B433" s="1" t="s">
        <v>745</v>
      </c>
      <c r="C433" s="1" t="s">
        <v>20</v>
      </c>
      <c r="D433" s="1">
        <v>0.45659681380414502</v>
      </c>
      <c r="E433" s="1" t="s">
        <v>21</v>
      </c>
      <c r="F433" s="1">
        <v>160693.899999999</v>
      </c>
      <c r="G433" s="1">
        <v>12</v>
      </c>
      <c r="H433" s="1">
        <v>0</v>
      </c>
      <c r="I433" s="1">
        <v>0</v>
      </c>
      <c r="J433" s="1">
        <v>0</v>
      </c>
      <c r="K433" s="1">
        <v>0</v>
      </c>
      <c r="L433" s="1">
        <v>46088.139999999898</v>
      </c>
      <c r="M433" s="1">
        <v>7</v>
      </c>
      <c r="N433" s="1">
        <v>0</v>
      </c>
      <c r="O433" s="1">
        <v>0</v>
      </c>
      <c r="P433" s="1">
        <v>0</v>
      </c>
      <c r="Q433" s="1">
        <v>0</v>
      </c>
      <c r="R433" s="1">
        <v>12451.796170062</v>
      </c>
      <c r="S433" s="1">
        <v>456596.81380414497</v>
      </c>
      <c r="T433" s="59">
        <f>IF(E433="East", IF(C433="Central",('Connecting shares (%)'!$F$3/100*F433+'Connecting shares (%)'!$G$3/100*H433+'Connecting shares (%)'!$H$3/100*J433)/1000000,0),0)</f>
        <v>0</v>
      </c>
      <c r="U433" s="59">
        <f>IF(E433="East", IF(C433="Central",D433*'Connecting shares (%)'!$M$16*(F433+H433+J433)/(F433+H433+J433+L433+N433+P433),0),0)</f>
        <v>0</v>
      </c>
      <c r="V433" s="59">
        <f>IF(E433="East", IF(C433="Decentral",('Connecting shares (%)'!$F$7/100*F433+'Connecting shares (%)'!$G$7/100*H433+'Connecting shares (%)'!$H$7/100*J433)/1000000,0),0)</f>
        <v>0</v>
      </c>
      <c r="W433" s="61">
        <f>IF(E433="East", IF(C433="Decentral",D433*'Connecting shares (%)'!$M$16*(F433+H433+J433)/(F433+H433+J433+L433+N433+P433),0),0)</f>
        <v>0</v>
      </c>
      <c r="X433" s="59">
        <f>IF(E433="East", IF(C433="Central",('Connecting shares (%)'!$F$5/100*L433+'Connecting shares (%)'!$G$5/100*N433+'Connecting shares (%)'!$H$5/100*P433)/1000000,0),0)</f>
        <v>0</v>
      </c>
      <c r="Y433" s="61">
        <f>IF(E433="East", IF(C433="Central",D433*'Connecting shares (%)'!$M$16*(L433+N433+P433)/(F433+H433+J433+L433+N433+P433),0),0)</f>
        <v>0</v>
      </c>
      <c r="Z433" s="1">
        <f>IF(E433="East", IF(C433="Decentral",('Connecting shares (%)'!$F$9/100*L433+'Connecting shares (%)'!$G$9/100*N433+'Connecting shares (%)'!$H$9/100*P433)/1000000,0),0)</f>
        <v>0</v>
      </c>
      <c r="AA433" s="61">
        <f>IF(E433="East", IF(C433="Decentral",D433*'Connecting shares (%)'!$M$16*(L433+N433+P433)/(F433+H433+J433+L433+N433+P433),0),0)</f>
        <v>0</v>
      </c>
      <c r="AB433" s="59">
        <f>IF(E433="West", IF(C433="Central",('Connecting shares (%)'!$F$11/100*F433+'Connecting shares (%)'!$G$11/100*H433+'Connecting shares (%)'!$H$11/100*J433)/1000000,0),0)</f>
        <v>0.160693899999999</v>
      </c>
      <c r="AC433" s="62">
        <f>IF(E433="west", IF(C433="Central",D433*'Connecting shares (%)'!$M$16*(F433+H433+J433)/(F433+H433+J433+L433+N433+P433),0),0)</f>
        <v>7.0965856355573083</v>
      </c>
      <c r="AD433" s="59">
        <f>IF(E433="West", IF(C433="Decentral",('Connecting shares (%)'!$F$15/100*F433+'Connecting shares (%)'!$G$15/100*H433+'Connecting shares (%)'!$H$15/100*J433)/1000000,0),0)</f>
        <v>0</v>
      </c>
      <c r="AE433" s="61">
        <f>IF(E433="west", IF(C433="Decentral",D433*'Connecting shares (%)'!$M$16*(F433+H433+J433)/(F433+H433+J433+L433+N433+P433),0),0)</f>
        <v>0</v>
      </c>
      <c r="AF433" s="59">
        <f>IF(E433="West", IF(C433="Central",('Connecting shares (%)'!$F$13/100*L433+'Connecting shares (%)'!$G$13/100*N433+'Connecting shares (%)'!$H$13/100*P433)/1000000,0),0)</f>
        <v>4.6088139999999896E-2</v>
      </c>
      <c r="AG433" s="61">
        <f>IF(E433="west", IF(C433="Central",D433*'Connecting shares (%)'!$M$16*(L433+N433+P433)/(F433+H433+J433+L433+N433+P433),0),0)</f>
        <v>2.0353506405255923</v>
      </c>
      <c r="AH433" s="1">
        <f>IF(E433="West", IF(C433="Decentral",('Connecting shares (%)'!$F$17/100*L433+'Connecting shares (%)'!$G$17/100*N433+'Connecting shares (%)'!$H$17/100*P433)/1000000,0),0)</f>
        <v>0</v>
      </c>
      <c r="AI433" s="61">
        <f>IF(E433="west", IF(C433="Decentral",D433*'Connecting shares (%)'!$M$16*(L433+N433+P433)/(F433+H433+J433+L433+N433+P433),0),0)</f>
        <v>0</v>
      </c>
      <c r="AK433" s="1">
        <f t="shared" si="48"/>
        <v>0</v>
      </c>
      <c r="AL433" s="1">
        <f t="shared" si="49"/>
        <v>0</v>
      </c>
      <c r="AM433" s="1">
        <f t="shared" si="50"/>
        <v>0</v>
      </c>
      <c r="AN433" s="1">
        <f t="shared" si="51"/>
        <v>0</v>
      </c>
      <c r="AO433" s="1">
        <f t="shared" si="52"/>
        <v>0.20678203999999889</v>
      </c>
      <c r="AP433" s="1">
        <f t="shared" si="53"/>
        <v>9.1319362760829002</v>
      </c>
      <c r="AQ433" s="1">
        <f t="shared" si="54"/>
        <v>0</v>
      </c>
      <c r="AR433" s="1">
        <f t="shared" si="55"/>
        <v>0</v>
      </c>
    </row>
    <row r="434" spans="1:44">
      <c r="A434" s="1">
        <v>433</v>
      </c>
      <c r="B434" s="1" t="s">
        <v>220</v>
      </c>
      <c r="C434" s="1" t="s">
        <v>19</v>
      </c>
      <c r="D434" s="1">
        <v>0.82806082027661998</v>
      </c>
      <c r="E434" s="1" t="s">
        <v>21</v>
      </c>
      <c r="F434" s="1">
        <v>5277157.8099999996</v>
      </c>
      <c r="G434" s="1">
        <v>304</v>
      </c>
      <c r="H434" s="1">
        <v>0</v>
      </c>
      <c r="I434" s="1">
        <v>0</v>
      </c>
      <c r="J434" s="1">
        <v>0</v>
      </c>
      <c r="K434" s="1">
        <v>0</v>
      </c>
      <c r="L434" s="1">
        <v>192225.239999999</v>
      </c>
      <c r="M434" s="1">
        <v>16</v>
      </c>
      <c r="N434" s="1">
        <v>0</v>
      </c>
      <c r="O434" s="1">
        <v>0</v>
      </c>
      <c r="P434" s="1">
        <v>0</v>
      </c>
      <c r="Q434" s="1">
        <v>0</v>
      </c>
      <c r="R434" s="1">
        <v>11372.9607311036</v>
      </c>
      <c r="S434" s="1">
        <v>828060.82027661905</v>
      </c>
      <c r="T434" s="59">
        <f>IF(E434="East", IF(C434="Central",('Connecting shares (%)'!$F$3/100*F434+'Connecting shares (%)'!$G$3/100*H434+'Connecting shares (%)'!$H$3/100*J434)/1000000,0),0)</f>
        <v>0</v>
      </c>
      <c r="U434" s="59">
        <f>IF(E434="East", IF(C434="Central",D434*'Connecting shares (%)'!$M$16*(F434+H434+J434)/(F434+H434+J434+L434+N434+P434),0),0)</f>
        <v>0</v>
      </c>
      <c r="V434" s="59">
        <f>IF(E434="East", IF(C434="Decentral",('Connecting shares (%)'!$F$7/100*F434+'Connecting shares (%)'!$G$7/100*H434+'Connecting shares (%)'!$H$7/100*J434)/1000000,0),0)</f>
        <v>0</v>
      </c>
      <c r="W434" s="61">
        <f>IF(E434="East", IF(C434="Decentral",D434*'Connecting shares (%)'!$M$16*(F434+H434+J434)/(F434+H434+J434+L434+N434+P434),0),0)</f>
        <v>0</v>
      </c>
      <c r="X434" s="59">
        <f>IF(E434="East", IF(C434="Central",('Connecting shares (%)'!$F$5/100*L434+'Connecting shares (%)'!$G$5/100*N434+'Connecting shares (%)'!$H$5/100*P434)/1000000,0),0)</f>
        <v>0</v>
      </c>
      <c r="Y434" s="61">
        <f>IF(E434="East", IF(C434="Central",D434*'Connecting shares (%)'!$M$16*(L434+N434+P434)/(F434+H434+J434+L434+N434+P434),0),0)</f>
        <v>0</v>
      </c>
      <c r="Z434" s="1">
        <f>IF(E434="East", IF(C434="Decentral",('Connecting shares (%)'!$F$9/100*L434+'Connecting shares (%)'!$G$9/100*N434+'Connecting shares (%)'!$H$9/100*P434)/1000000,0),0)</f>
        <v>0</v>
      </c>
      <c r="AA434" s="61">
        <f>IF(E434="East", IF(C434="Decentral",D434*'Connecting shares (%)'!$M$16*(L434+N434+P434)/(F434+H434+J434+L434+N434+P434),0),0)</f>
        <v>0</v>
      </c>
      <c r="AB434" s="59">
        <f>IF(E434="West", IF(C434="Central",('Connecting shares (%)'!$F$11/100*F434+'Connecting shares (%)'!$G$11/100*H434+'Connecting shares (%)'!$H$11/100*J434)/1000000,0),0)</f>
        <v>0</v>
      </c>
      <c r="AC434" s="62">
        <f>IF(E434="west", IF(C434="Central",D434*'Connecting shares (%)'!$M$16*(F434+H434+J434)/(F434+H434+J434+L434+N434+P434),0),0)</f>
        <v>0</v>
      </c>
      <c r="AD434" s="59">
        <f>IF(E434="West", IF(C434="Decentral",('Connecting shares (%)'!$F$15/100*F434+'Connecting shares (%)'!$G$15/100*H434+'Connecting shares (%)'!$H$15/100*J434)/1000000,0),0)</f>
        <v>5.2771578099999994</v>
      </c>
      <c r="AE434" s="61">
        <f>IF(E434="west", IF(C434="Decentral",D434*'Connecting shares (%)'!$M$16*(F434+H434+J434)/(F434+H434+J434+L434+N434+P434),0),0)</f>
        <v>15.979161031252955</v>
      </c>
      <c r="AF434" s="59">
        <f>IF(E434="West", IF(C434="Central",('Connecting shares (%)'!$F$13/100*L434+'Connecting shares (%)'!$G$13/100*N434+'Connecting shares (%)'!$H$13/100*P434)/1000000,0),0)</f>
        <v>0</v>
      </c>
      <c r="AG434" s="61">
        <f>IF(E434="west", IF(C434="Central",D434*'Connecting shares (%)'!$M$16*(L434+N434+P434)/(F434+H434+J434+L434+N434+P434),0),0)</f>
        <v>0</v>
      </c>
      <c r="AH434" s="1">
        <f>IF(E434="West", IF(C434="Decentral",('Connecting shares (%)'!$F$17/100*L434+'Connecting shares (%)'!$G$17/100*N434+'Connecting shares (%)'!$H$17/100*P434)/1000000,0),0)</f>
        <v>0.19222523999999899</v>
      </c>
      <c r="AI434" s="61">
        <f>IF(E434="west", IF(C434="Decentral",D434*'Connecting shares (%)'!$M$16*(L434+N434+P434)/(F434+H434+J434+L434+N434+P434),0),0)</f>
        <v>0.58205537427944221</v>
      </c>
      <c r="AK434" s="1">
        <f t="shared" si="48"/>
        <v>0</v>
      </c>
      <c r="AL434" s="1">
        <f t="shared" si="49"/>
        <v>0</v>
      </c>
      <c r="AM434" s="1">
        <f t="shared" si="50"/>
        <v>0</v>
      </c>
      <c r="AN434" s="1">
        <f t="shared" si="51"/>
        <v>0</v>
      </c>
      <c r="AO434" s="1">
        <f t="shared" si="52"/>
        <v>0</v>
      </c>
      <c r="AP434" s="1">
        <f t="shared" si="53"/>
        <v>0</v>
      </c>
      <c r="AQ434" s="1">
        <f t="shared" si="54"/>
        <v>5.4693830499999985</v>
      </c>
      <c r="AR434" s="1">
        <f t="shared" si="55"/>
        <v>16.561216405532399</v>
      </c>
    </row>
    <row r="435" spans="1:44">
      <c r="A435" s="1">
        <v>434</v>
      </c>
      <c r="B435" s="1" t="s">
        <v>427</v>
      </c>
      <c r="C435" s="1" t="s">
        <v>19</v>
      </c>
      <c r="D435" s="1">
        <v>1.2917423959499701</v>
      </c>
      <c r="E435" s="1" t="s">
        <v>21</v>
      </c>
      <c r="F435" s="1">
        <v>8918157.6600000001</v>
      </c>
      <c r="G435" s="1">
        <v>578</v>
      </c>
      <c r="H435" s="1">
        <v>119637.52</v>
      </c>
      <c r="I435" s="1">
        <v>2</v>
      </c>
      <c r="J435" s="1">
        <v>0</v>
      </c>
      <c r="K435" s="1">
        <v>0</v>
      </c>
      <c r="L435" s="1">
        <v>730498.35</v>
      </c>
      <c r="M435" s="1">
        <v>125</v>
      </c>
      <c r="N435" s="1">
        <v>215490.899999999</v>
      </c>
      <c r="O435" s="1">
        <v>1</v>
      </c>
      <c r="P435" s="1">
        <v>0</v>
      </c>
      <c r="Q435" s="1">
        <v>0</v>
      </c>
      <c r="R435" s="1">
        <v>11855.8498371146</v>
      </c>
      <c r="S435" s="1">
        <v>1291742.39594997</v>
      </c>
      <c r="T435" s="59">
        <f>IF(E435="East", IF(C435="Central",('Connecting shares (%)'!$F$3/100*F435+'Connecting shares (%)'!$G$3/100*H435+'Connecting shares (%)'!$H$3/100*J435)/1000000,0),0)</f>
        <v>0</v>
      </c>
      <c r="U435" s="59">
        <f>IF(E435="East", IF(C435="Central",D435*'Connecting shares (%)'!$M$16*(F435+H435+J435)/(F435+H435+J435+L435+N435+P435),0),0)</f>
        <v>0</v>
      </c>
      <c r="V435" s="59">
        <f>IF(E435="East", IF(C435="Decentral",('Connecting shares (%)'!$F$7/100*F435+'Connecting shares (%)'!$G$7/100*H435+'Connecting shares (%)'!$H$7/100*J435)/1000000,0),0)</f>
        <v>0</v>
      </c>
      <c r="W435" s="61">
        <f>IF(E435="East", IF(C435="Decentral",D435*'Connecting shares (%)'!$M$16*(F435+H435+J435)/(F435+H435+J435+L435+N435+P435),0),0)</f>
        <v>0</v>
      </c>
      <c r="X435" s="59">
        <f>IF(E435="East", IF(C435="Central",('Connecting shares (%)'!$F$5/100*L435+'Connecting shares (%)'!$G$5/100*N435+'Connecting shares (%)'!$H$5/100*P435)/1000000,0),0)</f>
        <v>0</v>
      </c>
      <c r="Y435" s="61">
        <f>IF(E435="East", IF(C435="Central",D435*'Connecting shares (%)'!$M$16*(L435+N435+P435)/(F435+H435+J435+L435+N435+P435),0),0)</f>
        <v>0</v>
      </c>
      <c r="Z435" s="1">
        <f>IF(E435="East", IF(C435="Decentral",('Connecting shares (%)'!$F$9/100*L435+'Connecting shares (%)'!$G$9/100*N435+'Connecting shares (%)'!$H$9/100*P435)/1000000,0),0)</f>
        <v>0</v>
      </c>
      <c r="AA435" s="61">
        <f>IF(E435="East", IF(C435="Decentral",D435*'Connecting shares (%)'!$M$16*(L435+N435+P435)/(F435+H435+J435+L435+N435+P435),0),0)</f>
        <v>0</v>
      </c>
      <c r="AB435" s="59">
        <f>IF(E435="West", IF(C435="Central",('Connecting shares (%)'!$F$11/100*F435+'Connecting shares (%)'!$G$11/100*H435+'Connecting shares (%)'!$H$11/100*J435)/1000000,0),0)</f>
        <v>0</v>
      </c>
      <c r="AC435" s="62">
        <f>IF(E435="west", IF(C435="Central",D435*'Connecting shares (%)'!$M$16*(F435+H435+J435)/(F435+H435+J435+L435+N435+P435),0),0)</f>
        <v>0</v>
      </c>
      <c r="AD435" s="59">
        <f>IF(E435="West", IF(C435="Decentral",('Connecting shares (%)'!$F$15/100*F435+'Connecting shares (%)'!$G$15/100*H435+'Connecting shares (%)'!$H$15/100*J435)/1000000,0),0)</f>
        <v>9.0377951799999998</v>
      </c>
      <c r="AE435" s="61">
        <f>IF(E435="west", IF(C435="Decentral",D435*'Connecting shares (%)'!$M$16*(F435+H435+J435)/(F435+H435+J435+L435+N435+P435),0),0)</f>
        <v>23.386929639301705</v>
      </c>
      <c r="AF435" s="59">
        <f>IF(E435="West", IF(C435="Central",('Connecting shares (%)'!$F$13/100*L435+'Connecting shares (%)'!$G$13/100*N435+'Connecting shares (%)'!$H$13/100*P435)/1000000,0),0)</f>
        <v>0</v>
      </c>
      <c r="AG435" s="61">
        <f>IF(E435="west", IF(C435="Central",D435*'Connecting shares (%)'!$M$16*(L435+N435+P435)/(F435+H435+J435+L435+N435+P435),0),0)</f>
        <v>0</v>
      </c>
      <c r="AH435" s="1">
        <f>IF(E435="West", IF(C435="Decentral",('Connecting shares (%)'!$F$17/100*L435+'Connecting shares (%)'!$G$17/100*N435+'Connecting shares (%)'!$H$17/100*P435)/1000000,0),0)</f>
        <v>0.945989249999999</v>
      </c>
      <c r="AI435" s="61">
        <f>IF(E435="west", IF(C435="Decentral",D435*'Connecting shares (%)'!$M$16*(L435+N435+P435)/(F435+H435+J435+L435+N435+P435),0),0)</f>
        <v>2.4479182796977002</v>
      </c>
      <c r="AK435" s="1">
        <f t="shared" si="48"/>
        <v>0</v>
      </c>
      <c r="AL435" s="1">
        <f t="shared" si="49"/>
        <v>0</v>
      </c>
      <c r="AM435" s="1">
        <f t="shared" si="50"/>
        <v>0</v>
      </c>
      <c r="AN435" s="1">
        <f t="shared" si="51"/>
        <v>0</v>
      </c>
      <c r="AO435" s="1">
        <f t="shared" si="52"/>
        <v>0</v>
      </c>
      <c r="AP435" s="1">
        <f t="shared" si="53"/>
        <v>0</v>
      </c>
      <c r="AQ435" s="1">
        <f t="shared" si="54"/>
        <v>9.9837844299999983</v>
      </c>
      <c r="AR435" s="1">
        <f t="shared" si="55"/>
        <v>25.834847918999404</v>
      </c>
    </row>
    <row r="436" spans="1:44">
      <c r="A436" s="1">
        <v>435</v>
      </c>
      <c r="B436" s="1" t="s">
        <v>749</v>
      </c>
      <c r="C436" s="1" t="s">
        <v>19</v>
      </c>
      <c r="D436" s="1">
        <v>0.85595262120710203</v>
      </c>
      <c r="E436" s="1" t="s">
        <v>21</v>
      </c>
      <c r="F436" s="1">
        <v>52162.07</v>
      </c>
      <c r="G436" s="1">
        <v>2</v>
      </c>
      <c r="H436" s="1">
        <v>0</v>
      </c>
      <c r="I436" s="1">
        <v>0</v>
      </c>
      <c r="J436" s="1">
        <v>0</v>
      </c>
      <c r="K436" s="1">
        <v>0</v>
      </c>
      <c r="L436" s="1">
        <v>9807.92</v>
      </c>
      <c r="M436" s="1">
        <v>1</v>
      </c>
      <c r="N436" s="1">
        <v>0</v>
      </c>
      <c r="O436" s="1">
        <v>0</v>
      </c>
      <c r="P436" s="1">
        <v>0</v>
      </c>
      <c r="Q436" s="1">
        <v>0</v>
      </c>
      <c r="R436" s="1">
        <v>15007.878746557501</v>
      </c>
      <c r="S436" s="1">
        <v>855952.62120710104</v>
      </c>
      <c r="T436" s="59">
        <f>IF(E436="East", IF(C436="Central",('Connecting shares (%)'!$F$3/100*F436+'Connecting shares (%)'!$G$3/100*H436+'Connecting shares (%)'!$H$3/100*J436)/1000000,0),0)</f>
        <v>0</v>
      </c>
      <c r="U436" s="59">
        <f>IF(E436="East", IF(C436="Central",D436*'Connecting shares (%)'!$M$16*(F436+H436+J436)/(F436+H436+J436+L436+N436+P436),0),0)</f>
        <v>0</v>
      </c>
      <c r="V436" s="59">
        <f>IF(E436="East", IF(C436="Decentral",('Connecting shares (%)'!$F$7/100*F436+'Connecting shares (%)'!$G$7/100*H436+'Connecting shares (%)'!$H$7/100*J436)/1000000,0),0)</f>
        <v>0</v>
      </c>
      <c r="W436" s="61">
        <f>IF(E436="East", IF(C436="Decentral",D436*'Connecting shares (%)'!$M$16*(F436+H436+J436)/(F436+H436+J436+L436+N436+P436),0),0)</f>
        <v>0</v>
      </c>
      <c r="X436" s="59">
        <f>IF(E436="East", IF(C436="Central",('Connecting shares (%)'!$F$5/100*L436+'Connecting shares (%)'!$G$5/100*N436+'Connecting shares (%)'!$H$5/100*P436)/1000000,0),0)</f>
        <v>0</v>
      </c>
      <c r="Y436" s="61">
        <f>IF(E436="East", IF(C436="Central",D436*'Connecting shares (%)'!$M$16*(L436+N436+P436)/(F436+H436+J436+L436+N436+P436),0),0)</f>
        <v>0</v>
      </c>
      <c r="Z436" s="1">
        <f>IF(E436="East", IF(C436="Decentral",('Connecting shares (%)'!$F$9/100*L436+'Connecting shares (%)'!$G$9/100*N436+'Connecting shares (%)'!$H$9/100*P436)/1000000,0),0)</f>
        <v>0</v>
      </c>
      <c r="AA436" s="61">
        <f>IF(E436="East", IF(C436="Decentral",D436*'Connecting shares (%)'!$M$16*(L436+N436+P436)/(F436+H436+J436+L436+N436+P436),0),0)</f>
        <v>0</v>
      </c>
      <c r="AB436" s="59">
        <f>IF(E436="West", IF(C436="Central",('Connecting shares (%)'!$F$11/100*F436+'Connecting shares (%)'!$G$11/100*H436+'Connecting shares (%)'!$H$11/100*J436)/1000000,0),0)</f>
        <v>0</v>
      </c>
      <c r="AC436" s="62">
        <f>IF(E436="west", IF(C436="Central",D436*'Connecting shares (%)'!$M$16*(F436+H436+J436)/(F436+H436+J436+L436+N436+P436),0),0)</f>
        <v>0</v>
      </c>
      <c r="AD436" s="59">
        <f>IF(E436="West", IF(C436="Decentral",('Connecting shares (%)'!$F$15/100*F436+'Connecting shares (%)'!$G$15/100*H436+'Connecting shares (%)'!$H$15/100*J436)/1000000,0),0)</f>
        <v>5.2162069999999998E-2</v>
      </c>
      <c r="AE436" s="61">
        <f>IF(E436="west", IF(C436="Decentral",D436*'Connecting shares (%)'!$M$16*(F436+H436+J436)/(F436+H436+J436+L436+N436+P436),0),0)</f>
        <v>14.4096394219487</v>
      </c>
      <c r="AF436" s="59">
        <f>IF(E436="West", IF(C436="Central",('Connecting shares (%)'!$F$13/100*L436+'Connecting shares (%)'!$G$13/100*N436+'Connecting shares (%)'!$H$13/100*P436)/1000000,0),0)</f>
        <v>0</v>
      </c>
      <c r="AG436" s="61">
        <f>IF(E436="west", IF(C436="Central",D436*'Connecting shares (%)'!$M$16*(L436+N436+P436)/(F436+H436+J436+L436+N436+P436),0),0)</f>
        <v>0</v>
      </c>
      <c r="AH436" s="1">
        <f>IF(E436="West", IF(C436="Decentral",('Connecting shares (%)'!$F$17/100*L436+'Connecting shares (%)'!$G$17/100*N436+'Connecting shares (%)'!$H$17/100*P436)/1000000,0),0)</f>
        <v>9.8079199999999995E-3</v>
      </c>
      <c r="AI436" s="61">
        <f>IF(E436="west", IF(C436="Decentral",D436*'Connecting shares (%)'!$M$16*(L436+N436+P436)/(F436+H436+J436+L436+N436+P436),0),0)</f>
        <v>2.7094130021933394</v>
      </c>
      <c r="AK436" s="1">
        <f t="shared" si="48"/>
        <v>0</v>
      </c>
      <c r="AL436" s="1">
        <f t="shared" si="49"/>
        <v>0</v>
      </c>
      <c r="AM436" s="1">
        <f t="shared" si="50"/>
        <v>0</v>
      </c>
      <c r="AN436" s="1">
        <f t="shared" si="51"/>
        <v>0</v>
      </c>
      <c r="AO436" s="1">
        <f t="shared" si="52"/>
        <v>0</v>
      </c>
      <c r="AP436" s="1">
        <f t="shared" si="53"/>
        <v>0</v>
      </c>
      <c r="AQ436" s="1">
        <f t="shared" si="54"/>
        <v>6.1969989999999996E-2</v>
      </c>
      <c r="AR436" s="1">
        <f t="shared" si="55"/>
        <v>17.119052424142041</v>
      </c>
    </row>
    <row r="437" spans="1:44">
      <c r="A437" s="1">
        <v>436</v>
      </c>
      <c r="B437" s="1" t="s">
        <v>658</v>
      </c>
      <c r="C437" s="1" t="s">
        <v>20</v>
      </c>
      <c r="D437" s="1">
        <v>1.7763425590266899</v>
      </c>
      <c r="E437" s="1" t="s">
        <v>22</v>
      </c>
      <c r="F437" s="1">
        <v>14708057.699999999</v>
      </c>
      <c r="G437" s="1">
        <v>878</v>
      </c>
      <c r="H437" s="1">
        <v>0</v>
      </c>
      <c r="I437" s="1">
        <v>0</v>
      </c>
      <c r="J437" s="1">
        <v>0</v>
      </c>
      <c r="K437" s="1">
        <v>0</v>
      </c>
      <c r="L437" s="1">
        <v>2047205.41</v>
      </c>
      <c r="M437" s="1">
        <v>160</v>
      </c>
      <c r="N437" s="1">
        <v>814025</v>
      </c>
      <c r="O437" s="1">
        <v>8</v>
      </c>
      <c r="P437" s="1">
        <v>0</v>
      </c>
      <c r="Q437" s="1">
        <v>0</v>
      </c>
      <c r="R437" s="1">
        <v>15559.8789231957</v>
      </c>
      <c r="S437" s="1">
        <v>1776342.55902669</v>
      </c>
      <c r="T437" s="59">
        <f>IF(E437="East", IF(C437="Central",('Connecting shares (%)'!$F$3/100*F437+'Connecting shares (%)'!$G$3/100*H437+'Connecting shares (%)'!$H$3/100*J437)/1000000,0),0)</f>
        <v>14.708057699999999</v>
      </c>
      <c r="U437" s="59">
        <f>IF(E437="East", IF(C437="Central",D437*'Connecting shares (%)'!$M$16*(F437+H437+J437)/(F437+H437+J437+L437+N437+P437),0),0)</f>
        <v>29.741158195544227</v>
      </c>
      <c r="V437" s="59">
        <f>IF(E437="East", IF(C437="Decentral",('Connecting shares (%)'!$F$7/100*F437+'Connecting shares (%)'!$G$7/100*H437+'Connecting shares (%)'!$H$7/100*J437)/1000000,0),0)</f>
        <v>0</v>
      </c>
      <c r="W437" s="61">
        <f>IF(E437="East", IF(C437="Decentral",D437*'Connecting shares (%)'!$M$16*(F437+H437+J437)/(F437+H437+J437+L437+N437+P437),0),0)</f>
        <v>0</v>
      </c>
      <c r="X437" s="59">
        <f>IF(E437="East", IF(C437="Central",('Connecting shares (%)'!$F$5/100*L437+'Connecting shares (%)'!$G$5/100*N437+'Connecting shares (%)'!$H$5/100*P437)/1000000,0),0)</f>
        <v>2.8612304100000001</v>
      </c>
      <c r="Y437" s="61">
        <f>IF(E437="East", IF(C437="Central",D437*'Connecting shares (%)'!$M$16*(L437+N437+P437)/(F437+H437+J437+L437+N437+P437),0),0)</f>
        <v>5.7856929849895726</v>
      </c>
      <c r="Z437" s="1">
        <f>IF(E437="East", IF(C437="Decentral",('Connecting shares (%)'!$F$9/100*L437+'Connecting shares (%)'!$G$9/100*N437+'Connecting shares (%)'!$H$9/100*P437)/1000000,0),0)</f>
        <v>0</v>
      </c>
      <c r="AA437" s="61">
        <f>IF(E437="East", IF(C437="Decentral",D437*'Connecting shares (%)'!$M$16*(L437+N437+P437)/(F437+H437+J437+L437+N437+P437),0),0)</f>
        <v>0</v>
      </c>
      <c r="AB437" s="59">
        <f>IF(E437="West", IF(C437="Central",('Connecting shares (%)'!$F$11/100*F437+'Connecting shares (%)'!$G$11/100*H437+'Connecting shares (%)'!$H$11/100*J437)/1000000,0),0)</f>
        <v>0</v>
      </c>
      <c r="AC437" s="62">
        <f>IF(E437="west", IF(C437="Central",D437*'Connecting shares (%)'!$M$16*(F437+H437+J437)/(F437+H437+J437+L437+N437+P437),0),0)</f>
        <v>0</v>
      </c>
      <c r="AD437" s="59">
        <f>IF(E437="West", IF(C437="Decentral",('Connecting shares (%)'!$F$15/100*F437+'Connecting shares (%)'!$G$15/100*H437+'Connecting shares (%)'!$H$15/100*J437)/1000000,0),0)</f>
        <v>0</v>
      </c>
      <c r="AE437" s="61">
        <f>IF(E437="west", IF(C437="Decentral",D437*'Connecting shares (%)'!$M$16*(F437+H437+J437)/(F437+H437+J437+L437+N437+P437),0),0)</f>
        <v>0</v>
      </c>
      <c r="AF437" s="59">
        <f>IF(E437="West", IF(C437="Central",('Connecting shares (%)'!$F$13/100*L437+'Connecting shares (%)'!$G$13/100*N437+'Connecting shares (%)'!$H$13/100*P437)/1000000,0),0)</f>
        <v>0</v>
      </c>
      <c r="AG437" s="61">
        <f>IF(E437="west", IF(C437="Central",D437*'Connecting shares (%)'!$M$16*(L437+N437+P437)/(F437+H437+J437+L437+N437+P437),0),0)</f>
        <v>0</v>
      </c>
      <c r="AH437" s="1">
        <f>IF(E437="West", IF(C437="Decentral",('Connecting shares (%)'!$F$17/100*L437+'Connecting shares (%)'!$G$17/100*N437+'Connecting shares (%)'!$H$17/100*P437)/1000000,0),0)</f>
        <v>0</v>
      </c>
      <c r="AI437" s="61">
        <f>IF(E437="west", IF(C437="Decentral",D437*'Connecting shares (%)'!$M$16*(L437+N437+P437)/(F437+H437+J437+L437+N437+P437),0),0)</f>
        <v>0</v>
      </c>
      <c r="AK437" s="1">
        <f t="shared" si="48"/>
        <v>17.569288109999999</v>
      </c>
      <c r="AL437" s="1">
        <f t="shared" si="49"/>
        <v>35.526851180533797</v>
      </c>
      <c r="AM437" s="1">
        <f t="shared" si="50"/>
        <v>0</v>
      </c>
      <c r="AN437" s="1">
        <f t="shared" si="51"/>
        <v>0</v>
      </c>
      <c r="AO437" s="1">
        <f t="shared" si="52"/>
        <v>0</v>
      </c>
      <c r="AP437" s="1">
        <f t="shared" si="53"/>
        <v>0</v>
      </c>
      <c r="AQ437" s="1">
        <f t="shared" si="54"/>
        <v>0</v>
      </c>
      <c r="AR437" s="1">
        <f t="shared" si="55"/>
        <v>0</v>
      </c>
    </row>
    <row r="438" spans="1:44">
      <c r="A438" s="1">
        <v>437</v>
      </c>
      <c r="B438" s="1" t="s">
        <v>47</v>
      </c>
      <c r="C438" s="1" t="s">
        <v>19</v>
      </c>
      <c r="D438" s="1">
        <v>0.71479073195566201</v>
      </c>
      <c r="E438" s="1" t="s">
        <v>21</v>
      </c>
      <c r="F438" s="1">
        <v>4526577.2299999902</v>
      </c>
      <c r="G438" s="1">
        <v>291</v>
      </c>
      <c r="H438" s="1">
        <v>51394.98</v>
      </c>
      <c r="I438" s="1">
        <v>1</v>
      </c>
      <c r="J438" s="1">
        <v>0</v>
      </c>
      <c r="K438" s="1">
        <v>0</v>
      </c>
      <c r="L438" s="1">
        <v>172978.33999999901</v>
      </c>
      <c r="M438" s="1">
        <v>23</v>
      </c>
      <c r="N438" s="1">
        <v>60073.55</v>
      </c>
      <c r="O438" s="1">
        <v>1</v>
      </c>
      <c r="P438" s="1">
        <v>0</v>
      </c>
      <c r="Q438" s="1">
        <v>0</v>
      </c>
      <c r="R438" s="1">
        <v>14533.2697795166</v>
      </c>
      <c r="S438" s="1">
        <v>714790.73195566202</v>
      </c>
      <c r="T438" s="59">
        <f>IF(E438="East", IF(C438="Central",('Connecting shares (%)'!$F$3/100*F438+'Connecting shares (%)'!$G$3/100*H438+'Connecting shares (%)'!$H$3/100*J438)/1000000,0),0)</f>
        <v>0</v>
      </c>
      <c r="U438" s="59">
        <f>IF(E438="East", IF(C438="Central",D438*'Connecting shares (%)'!$M$16*(F438+H438+J438)/(F438+H438+J438+L438+N438+P438),0),0)</f>
        <v>0</v>
      </c>
      <c r="V438" s="59">
        <f>IF(E438="East", IF(C438="Decentral",('Connecting shares (%)'!$F$7/100*F438+'Connecting shares (%)'!$G$7/100*H438+'Connecting shares (%)'!$H$7/100*J438)/1000000,0),0)</f>
        <v>0</v>
      </c>
      <c r="W438" s="61">
        <f>IF(E438="East", IF(C438="Decentral",D438*'Connecting shares (%)'!$M$16*(F438+H438+J438)/(F438+H438+J438+L438+N438+P438),0),0)</f>
        <v>0</v>
      </c>
      <c r="X438" s="59">
        <f>IF(E438="East", IF(C438="Central",('Connecting shares (%)'!$F$5/100*L438+'Connecting shares (%)'!$G$5/100*N438+'Connecting shares (%)'!$H$5/100*P438)/1000000,0),0)</f>
        <v>0</v>
      </c>
      <c r="Y438" s="61">
        <f>IF(E438="East", IF(C438="Central",D438*'Connecting shares (%)'!$M$16*(L438+N438+P438)/(F438+H438+J438+L438+N438+P438),0),0)</f>
        <v>0</v>
      </c>
      <c r="Z438" s="1">
        <f>IF(E438="East", IF(C438="Decentral",('Connecting shares (%)'!$F$9/100*L438+'Connecting shares (%)'!$G$9/100*N438+'Connecting shares (%)'!$H$9/100*P438)/1000000,0),0)</f>
        <v>0</v>
      </c>
      <c r="AA438" s="61">
        <f>IF(E438="East", IF(C438="Decentral",D438*'Connecting shares (%)'!$M$16*(L438+N438+P438)/(F438+H438+J438+L438+N438+P438),0),0)</f>
        <v>0</v>
      </c>
      <c r="AB438" s="59">
        <f>IF(E438="West", IF(C438="Central",('Connecting shares (%)'!$F$11/100*F438+'Connecting shares (%)'!$G$11/100*H438+'Connecting shares (%)'!$H$11/100*J438)/1000000,0),0)</f>
        <v>0</v>
      </c>
      <c r="AC438" s="62">
        <f>IF(E438="west", IF(C438="Central",D438*'Connecting shares (%)'!$M$16*(F438+H438+J438)/(F438+H438+J438+L438+N438+P438),0),0)</f>
        <v>0</v>
      </c>
      <c r="AD438" s="59">
        <f>IF(E438="West", IF(C438="Decentral",('Connecting shares (%)'!$F$15/100*F438+'Connecting shares (%)'!$G$15/100*H438+'Connecting shares (%)'!$H$15/100*J438)/1000000,0),0)</f>
        <v>4.5779722099999907</v>
      </c>
      <c r="AE438" s="61">
        <f>IF(E438="west", IF(C438="Decentral",D438*'Connecting shares (%)'!$M$16*(F438+H438+J438)/(F438+H438+J438+L438+N438+P438),0),0)</f>
        <v>13.603307898036014</v>
      </c>
      <c r="AF438" s="59">
        <f>IF(E438="West", IF(C438="Central",('Connecting shares (%)'!$F$13/100*L438+'Connecting shares (%)'!$G$13/100*N438+'Connecting shares (%)'!$H$13/100*P438)/1000000,0),0)</f>
        <v>0</v>
      </c>
      <c r="AG438" s="61">
        <f>IF(E438="west", IF(C438="Central",D438*'Connecting shares (%)'!$M$16*(L438+N438+P438)/(F438+H438+J438+L438+N438+P438),0),0)</f>
        <v>0</v>
      </c>
      <c r="AH438" s="1">
        <f>IF(E438="West", IF(C438="Decentral",('Connecting shares (%)'!$F$17/100*L438+'Connecting shares (%)'!$G$17/100*N438+'Connecting shares (%)'!$H$17/100*P438)/1000000,0),0)</f>
        <v>0.23305188999999901</v>
      </c>
      <c r="AI438" s="61">
        <f>IF(E438="west", IF(C438="Decentral",D438*'Connecting shares (%)'!$M$16*(L438+N438+P438)/(F438+H438+J438+L438+N438+P438),0),0)</f>
        <v>0.69250674107722765</v>
      </c>
      <c r="AK438" s="1">
        <f t="shared" si="48"/>
        <v>0</v>
      </c>
      <c r="AL438" s="1">
        <f t="shared" si="49"/>
        <v>0</v>
      </c>
      <c r="AM438" s="1">
        <f t="shared" si="50"/>
        <v>0</v>
      </c>
      <c r="AN438" s="1">
        <f t="shared" si="51"/>
        <v>0</v>
      </c>
      <c r="AO438" s="1">
        <f t="shared" si="52"/>
        <v>0</v>
      </c>
      <c r="AP438" s="1">
        <f t="shared" si="53"/>
        <v>0</v>
      </c>
      <c r="AQ438" s="1">
        <f t="shared" si="54"/>
        <v>4.8110240999999894</v>
      </c>
      <c r="AR438" s="1">
        <f t="shared" si="55"/>
        <v>14.295814639113242</v>
      </c>
    </row>
    <row r="439" spans="1:44">
      <c r="A439" s="1">
        <v>438</v>
      </c>
      <c r="B439" s="1" t="s">
        <v>286</v>
      </c>
      <c r="C439" s="1" t="s">
        <v>19</v>
      </c>
      <c r="D439" s="1">
        <v>0.18065029108717501</v>
      </c>
      <c r="E439" s="1" t="s">
        <v>21</v>
      </c>
      <c r="F439" s="1">
        <v>183692.38</v>
      </c>
      <c r="G439" s="1">
        <v>12</v>
      </c>
      <c r="H439" s="1">
        <v>0</v>
      </c>
      <c r="I439" s="1">
        <v>0</v>
      </c>
      <c r="J439" s="1">
        <v>0</v>
      </c>
      <c r="K439" s="1">
        <v>0</v>
      </c>
      <c r="L439" s="1">
        <v>0</v>
      </c>
      <c r="M439" s="1">
        <v>0</v>
      </c>
      <c r="N439" s="1">
        <v>0</v>
      </c>
      <c r="O439" s="1">
        <v>0</v>
      </c>
      <c r="P439" s="1">
        <v>0</v>
      </c>
      <c r="Q439" s="1">
        <v>0</v>
      </c>
      <c r="R439" s="1">
        <v>9622.5052183694897</v>
      </c>
      <c r="S439" s="1">
        <v>180650.291087174</v>
      </c>
      <c r="T439" s="59">
        <f>IF(E439="East", IF(C439="Central",('Connecting shares (%)'!$F$3/100*F439+'Connecting shares (%)'!$G$3/100*H439+'Connecting shares (%)'!$H$3/100*J439)/1000000,0),0)</f>
        <v>0</v>
      </c>
      <c r="U439" s="59">
        <f>IF(E439="East", IF(C439="Central",D439*'Connecting shares (%)'!$M$16*(F439+H439+J439)/(F439+H439+J439+L439+N439+P439),0),0)</f>
        <v>0</v>
      </c>
      <c r="V439" s="59">
        <f>IF(E439="East", IF(C439="Decentral",('Connecting shares (%)'!$F$7/100*F439+'Connecting shares (%)'!$G$7/100*H439+'Connecting shares (%)'!$H$7/100*J439)/1000000,0),0)</f>
        <v>0</v>
      </c>
      <c r="W439" s="61">
        <f>IF(E439="East", IF(C439="Decentral",D439*'Connecting shares (%)'!$M$16*(F439+H439+J439)/(F439+H439+J439+L439+N439+P439),0),0)</f>
        <v>0</v>
      </c>
      <c r="X439" s="59">
        <f>IF(E439="East", IF(C439="Central",('Connecting shares (%)'!$F$5/100*L439+'Connecting shares (%)'!$G$5/100*N439+'Connecting shares (%)'!$H$5/100*P439)/1000000,0),0)</f>
        <v>0</v>
      </c>
      <c r="Y439" s="61">
        <f>IF(E439="East", IF(C439="Central",D439*'Connecting shares (%)'!$M$16*(L439+N439+P439)/(F439+H439+J439+L439+N439+P439),0),0)</f>
        <v>0</v>
      </c>
      <c r="Z439" s="1">
        <f>IF(E439="East", IF(C439="Decentral",('Connecting shares (%)'!$F$9/100*L439+'Connecting shares (%)'!$G$9/100*N439+'Connecting shares (%)'!$H$9/100*P439)/1000000,0),0)</f>
        <v>0</v>
      </c>
      <c r="AA439" s="61">
        <f>IF(E439="East", IF(C439="Decentral",D439*'Connecting shares (%)'!$M$16*(L439+N439+P439)/(F439+H439+J439+L439+N439+P439),0),0)</f>
        <v>0</v>
      </c>
      <c r="AB439" s="59">
        <f>IF(E439="West", IF(C439="Central",('Connecting shares (%)'!$F$11/100*F439+'Connecting shares (%)'!$G$11/100*H439+'Connecting shares (%)'!$H$11/100*J439)/1000000,0),0)</f>
        <v>0</v>
      </c>
      <c r="AC439" s="62">
        <f>IF(E439="west", IF(C439="Central",D439*'Connecting shares (%)'!$M$16*(F439+H439+J439)/(F439+H439+J439+L439+N439+P439),0),0)</f>
        <v>0</v>
      </c>
      <c r="AD439" s="59">
        <f>IF(E439="West", IF(C439="Decentral",('Connecting shares (%)'!$F$15/100*F439+'Connecting shares (%)'!$G$15/100*H439+'Connecting shares (%)'!$H$15/100*J439)/1000000,0),0)</f>
        <v>0.18369238000000002</v>
      </c>
      <c r="AE439" s="61">
        <f>IF(E439="west", IF(C439="Decentral",D439*'Connecting shares (%)'!$M$16*(F439+H439+J439)/(F439+H439+J439+L439+N439+P439),0),0)</f>
        <v>3.6130058217435002</v>
      </c>
      <c r="AF439" s="59">
        <f>IF(E439="West", IF(C439="Central",('Connecting shares (%)'!$F$13/100*L439+'Connecting shares (%)'!$G$13/100*N439+'Connecting shares (%)'!$H$13/100*P439)/1000000,0),0)</f>
        <v>0</v>
      </c>
      <c r="AG439" s="61">
        <f>IF(E439="west", IF(C439="Central",D439*'Connecting shares (%)'!$M$16*(L439+N439+P439)/(F439+H439+J439+L439+N439+P439),0),0)</f>
        <v>0</v>
      </c>
      <c r="AH439" s="1">
        <f>IF(E439="West", IF(C439="Decentral",('Connecting shares (%)'!$F$17/100*L439+'Connecting shares (%)'!$G$17/100*N439+'Connecting shares (%)'!$H$17/100*P439)/1000000,0),0)</f>
        <v>0</v>
      </c>
      <c r="AI439" s="61">
        <f>IF(E439="west", IF(C439="Decentral",D439*'Connecting shares (%)'!$M$16*(L439+N439+P439)/(F439+H439+J439+L439+N439+P439),0),0)</f>
        <v>0</v>
      </c>
      <c r="AK439" s="1">
        <f t="shared" si="48"/>
        <v>0</v>
      </c>
      <c r="AL439" s="1">
        <f t="shared" si="49"/>
        <v>0</v>
      </c>
      <c r="AM439" s="1">
        <f t="shared" si="50"/>
        <v>0</v>
      </c>
      <c r="AN439" s="1">
        <f t="shared" si="51"/>
        <v>0</v>
      </c>
      <c r="AO439" s="1">
        <f t="shared" si="52"/>
        <v>0</v>
      </c>
      <c r="AP439" s="1">
        <f t="shared" si="53"/>
        <v>0</v>
      </c>
      <c r="AQ439" s="1">
        <f t="shared" si="54"/>
        <v>0.18369238000000002</v>
      </c>
      <c r="AR439" s="1">
        <f t="shared" si="55"/>
        <v>3.6130058217435002</v>
      </c>
    </row>
    <row r="440" spans="1:44">
      <c r="A440" s="1">
        <v>439</v>
      </c>
      <c r="B440" s="1" t="s">
        <v>629</v>
      </c>
      <c r="C440" s="1" t="s">
        <v>20</v>
      </c>
      <c r="D440" s="1">
        <v>0.95721330527259296</v>
      </c>
      <c r="E440" s="1" t="s">
        <v>21</v>
      </c>
      <c r="F440" s="1">
        <v>281720.23</v>
      </c>
      <c r="G440" s="1">
        <v>20</v>
      </c>
      <c r="H440" s="1">
        <v>86128.07</v>
      </c>
      <c r="I440" s="1">
        <v>1</v>
      </c>
      <c r="J440" s="1">
        <v>0</v>
      </c>
      <c r="K440" s="1">
        <v>0</v>
      </c>
      <c r="L440" s="1">
        <v>0</v>
      </c>
      <c r="M440" s="1">
        <v>0</v>
      </c>
      <c r="N440" s="1">
        <v>0</v>
      </c>
      <c r="O440" s="1">
        <v>0</v>
      </c>
      <c r="P440" s="1">
        <v>0</v>
      </c>
      <c r="Q440" s="1">
        <v>0</v>
      </c>
      <c r="R440" s="1">
        <v>18038.930313848599</v>
      </c>
      <c r="S440" s="1">
        <v>957213.30527259305</v>
      </c>
      <c r="T440" s="59">
        <f>IF(E440="East", IF(C440="Central",('Connecting shares (%)'!$F$3/100*F440+'Connecting shares (%)'!$G$3/100*H440+'Connecting shares (%)'!$H$3/100*J440)/1000000,0),0)</f>
        <v>0</v>
      </c>
      <c r="U440" s="59">
        <f>IF(E440="East", IF(C440="Central",D440*'Connecting shares (%)'!$M$16*(F440+H440+J440)/(F440+H440+J440+L440+N440+P440),0),0)</f>
        <v>0</v>
      </c>
      <c r="V440" s="59">
        <f>IF(E440="East", IF(C440="Decentral",('Connecting shares (%)'!$F$7/100*F440+'Connecting shares (%)'!$G$7/100*H440+'Connecting shares (%)'!$H$7/100*J440)/1000000,0),0)</f>
        <v>0</v>
      </c>
      <c r="W440" s="61">
        <f>IF(E440="East", IF(C440="Decentral",D440*'Connecting shares (%)'!$M$16*(F440+H440+J440)/(F440+H440+J440+L440+N440+P440),0),0)</f>
        <v>0</v>
      </c>
      <c r="X440" s="59">
        <f>IF(E440="East", IF(C440="Central",('Connecting shares (%)'!$F$5/100*L440+'Connecting shares (%)'!$G$5/100*N440+'Connecting shares (%)'!$H$5/100*P440)/1000000,0),0)</f>
        <v>0</v>
      </c>
      <c r="Y440" s="61">
        <f>IF(E440="East", IF(C440="Central",D440*'Connecting shares (%)'!$M$16*(L440+N440+P440)/(F440+H440+J440+L440+N440+P440),0),0)</f>
        <v>0</v>
      </c>
      <c r="Z440" s="1">
        <f>IF(E440="East", IF(C440="Decentral",('Connecting shares (%)'!$F$9/100*L440+'Connecting shares (%)'!$G$9/100*N440+'Connecting shares (%)'!$H$9/100*P440)/1000000,0),0)</f>
        <v>0</v>
      </c>
      <c r="AA440" s="61">
        <f>IF(E440="East", IF(C440="Decentral",D440*'Connecting shares (%)'!$M$16*(L440+N440+P440)/(F440+H440+J440+L440+N440+P440),0),0)</f>
        <v>0</v>
      </c>
      <c r="AB440" s="59">
        <f>IF(E440="West", IF(C440="Central",('Connecting shares (%)'!$F$11/100*F440+'Connecting shares (%)'!$G$11/100*H440+'Connecting shares (%)'!$H$11/100*J440)/1000000,0),0)</f>
        <v>0.36784829999999996</v>
      </c>
      <c r="AC440" s="62">
        <f>IF(E440="west", IF(C440="Central",D440*'Connecting shares (%)'!$M$16*(F440+H440+J440)/(F440+H440+J440+L440+N440+P440),0),0)</f>
        <v>19.144266105451859</v>
      </c>
      <c r="AD440" s="59">
        <f>IF(E440="West", IF(C440="Decentral",('Connecting shares (%)'!$F$15/100*F440+'Connecting shares (%)'!$G$15/100*H440+'Connecting shares (%)'!$H$15/100*J440)/1000000,0),0)</f>
        <v>0</v>
      </c>
      <c r="AE440" s="61">
        <f>IF(E440="west", IF(C440="Decentral",D440*'Connecting shares (%)'!$M$16*(F440+H440+J440)/(F440+H440+J440+L440+N440+P440),0),0)</f>
        <v>0</v>
      </c>
      <c r="AF440" s="59">
        <f>IF(E440="West", IF(C440="Central",('Connecting shares (%)'!$F$13/100*L440+'Connecting shares (%)'!$G$13/100*N440+'Connecting shares (%)'!$H$13/100*P440)/1000000,0),0)</f>
        <v>0</v>
      </c>
      <c r="AG440" s="61">
        <f>IF(E440="west", IF(C440="Central",D440*'Connecting shares (%)'!$M$16*(L440+N440+P440)/(F440+H440+J440+L440+N440+P440),0),0)</f>
        <v>0</v>
      </c>
      <c r="AH440" s="1">
        <f>IF(E440="West", IF(C440="Decentral",('Connecting shares (%)'!$F$17/100*L440+'Connecting shares (%)'!$G$17/100*N440+'Connecting shares (%)'!$H$17/100*P440)/1000000,0),0)</f>
        <v>0</v>
      </c>
      <c r="AI440" s="61">
        <f>IF(E440="west", IF(C440="Decentral",D440*'Connecting shares (%)'!$M$16*(L440+N440+P440)/(F440+H440+J440+L440+N440+P440),0),0)</f>
        <v>0</v>
      </c>
      <c r="AK440" s="1">
        <f t="shared" si="48"/>
        <v>0</v>
      </c>
      <c r="AL440" s="1">
        <f t="shared" si="49"/>
        <v>0</v>
      </c>
      <c r="AM440" s="1">
        <f t="shared" si="50"/>
        <v>0</v>
      </c>
      <c r="AN440" s="1">
        <f t="shared" si="51"/>
        <v>0</v>
      </c>
      <c r="AO440" s="1">
        <f t="shared" si="52"/>
        <v>0.36784829999999996</v>
      </c>
      <c r="AP440" s="1">
        <f t="shared" si="53"/>
        <v>19.144266105451859</v>
      </c>
      <c r="AQ440" s="1">
        <f t="shared" si="54"/>
        <v>0</v>
      </c>
      <c r="AR440" s="1">
        <f t="shared" si="55"/>
        <v>0</v>
      </c>
    </row>
    <row r="441" spans="1:44">
      <c r="A441" s="1">
        <v>440</v>
      </c>
      <c r="B441" s="1" t="s">
        <v>693</v>
      </c>
      <c r="C441" s="1" t="s">
        <v>20</v>
      </c>
      <c r="D441" s="1">
        <v>0.55904792618195898</v>
      </c>
      <c r="E441" s="1" t="s">
        <v>21</v>
      </c>
      <c r="F441" s="1">
        <v>618936.15</v>
      </c>
      <c r="G441" s="1">
        <v>29</v>
      </c>
      <c r="H441" s="1">
        <v>76615.699999999895</v>
      </c>
      <c r="I441" s="1">
        <v>1</v>
      </c>
      <c r="J441" s="1">
        <v>0</v>
      </c>
      <c r="K441" s="1">
        <v>0</v>
      </c>
      <c r="L441" s="1">
        <v>0</v>
      </c>
      <c r="M441" s="1">
        <v>0</v>
      </c>
      <c r="N441" s="1">
        <v>0</v>
      </c>
      <c r="O441" s="1">
        <v>0</v>
      </c>
      <c r="P441" s="1">
        <v>0</v>
      </c>
      <c r="Q441" s="1">
        <v>0</v>
      </c>
      <c r="R441" s="1">
        <v>15569.3551379211</v>
      </c>
      <c r="S441" s="1">
        <v>559047.92618195899</v>
      </c>
      <c r="T441" s="59">
        <f>IF(E441="East", IF(C441="Central",('Connecting shares (%)'!$F$3/100*F441+'Connecting shares (%)'!$G$3/100*H441+'Connecting shares (%)'!$H$3/100*J441)/1000000,0),0)</f>
        <v>0</v>
      </c>
      <c r="U441" s="59">
        <f>IF(E441="East", IF(C441="Central",D441*'Connecting shares (%)'!$M$16*(F441+H441+J441)/(F441+H441+J441+L441+N441+P441),0),0)</f>
        <v>0</v>
      </c>
      <c r="V441" s="59">
        <f>IF(E441="East", IF(C441="Decentral",('Connecting shares (%)'!$F$7/100*F441+'Connecting shares (%)'!$G$7/100*H441+'Connecting shares (%)'!$H$7/100*J441)/1000000,0),0)</f>
        <v>0</v>
      </c>
      <c r="W441" s="61">
        <f>IF(E441="East", IF(C441="Decentral",D441*'Connecting shares (%)'!$M$16*(F441+H441+J441)/(F441+H441+J441+L441+N441+P441),0),0)</f>
        <v>0</v>
      </c>
      <c r="X441" s="59">
        <f>IF(E441="East", IF(C441="Central",('Connecting shares (%)'!$F$5/100*L441+'Connecting shares (%)'!$G$5/100*N441+'Connecting shares (%)'!$H$5/100*P441)/1000000,0),0)</f>
        <v>0</v>
      </c>
      <c r="Y441" s="61">
        <f>IF(E441="East", IF(C441="Central",D441*'Connecting shares (%)'!$M$16*(L441+N441+P441)/(F441+H441+J441+L441+N441+P441),0),0)</f>
        <v>0</v>
      </c>
      <c r="Z441" s="1">
        <f>IF(E441="East", IF(C441="Decentral",('Connecting shares (%)'!$F$9/100*L441+'Connecting shares (%)'!$G$9/100*N441+'Connecting shares (%)'!$H$9/100*P441)/1000000,0),0)</f>
        <v>0</v>
      </c>
      <c r="AA441" s="61">
        <f>IF(E441="East", IF(C441="Decentral",D441*'Connecting shares (%)'!$M$16*(L441+N441+P441)/(F441+H441+J441+L441+N441+P441),0),0)</f>
        <v>0</v>
      </c>
      <c r="AB441" s="59">
        <f>IF(E441="West", IF(C441="Central",('Connecting shares (%)'!$F$11/100*F441+'Connecting shares (%)'!$G$11/100*H441+'Connecting shares (%)'!$H$11/100*J441)/1000000,0),0)</f>
        <v>0.69555184999999986</v>
      </c>
      <c r="AC441" s="62">
        <f>IF(E441="west", IF(C441="Central",D441*'Connecting shares (%)'!$M$16*(F441+H441+J441)/(F441+H441+J441+L441+N441+P441),0),0)</f>
        <v>11.18095852363918</v>
      </c>
      <c r="AD441" s="59">
        <f>IF(E441="West", IF(C441="Decentral",('Connecting shares (%)'!$F$15/100*F441+'Connecting shares (%)'!$G$15/100*H441+'Connecting shares (%)'!$H$15/100*J441)/1000000,0),0)</f>
        <v>0</v>
      </c>
      <c r="AE441" s="61">
        <f>IF(E441="west", IF(C441="Decentral",D441*'Connecting shares (%)'!$M$16*(F441+H441+J441)/(F441+H441+J441+L441+N441+P441),0),0)</f>
        <v>0</v>
      </c>
      <c r="AF441" s="59">
        <f>IF(E441="West", IF(C441="Central",('Connecting shares (%)'!$F$13/100*L441+'Connecting shares (%)'!$G$13/100*N441+'Connecting shares (%)'!$H$13/100*P441)/1000000,0),0)</f>
        <v>0</v>
      </c>
      <c r="AG441" s="61">
        <f>IF(E441="west", IF(C441="Central",D441*'Connecting shares (%)'!$M$16*(L441+N441+P441)/(F441+H441+J441+L441+N441+P441),0),0)</f>
        <v>0</v>
      </c>
      <c r="AH441" s="1">
        <f>IF(E441="West", IF(C441="Decentral",('Connecting shares (%)'!$F$17/100*L441+'Connecting shares (%)'!$G$17/100*N441+'Connecting shares (%)'!$H$17/100*P441)/1000000,0),0)</f>
        <v>0</v>
      </c>
      <c r="AI441" s="61">
        <f>IF(E441="west", IF(C441="Decentral",D441*'Connecting shares (%)'!$M$16*(L441+N441+P441)/(F441+H441+J441+L441+N441+P441),0),0)</f>
        <v>0</v>
      </c>
      <c r="AK441" s="1">
        <f t="shared" si="48"/>
        <v>0</v>
      </c>
      <c r="AL441" s="1">
        <f t="shared" si="49"/>
        <v>0</v>
      </c>
      <c r="AM441" s="1">
        <f t="shared" si="50"/>
        <v>0</v>
      </c>
      <c r="AN441" s="1">
        <f t="shared" si="51"/>
        <v>0</v>
      </c>
      <c r="AO441" s="1">
        <f t="shared" si="52"/>
        <v>0.69555184999999986</v>
      </c>
      <c r="AP441" s="1">
        <f t="shared" si="53"/>
        <v>11.18095852363918</v>
      </c>
      <c r="AQ441" s="1">
        <f t="shared" si="54"/>
        <v>0</v>
      </c>
      <c r="AR441" s="1">
        <f t="shared" si="55"/>
        <v>0</v>
      </c>
    </row>
    <row r="442" spans="1:44">
      <c r="A442" s="1">
        <v>441</v>
      </c>
      <c r="B442" s="1" t="s">
        <v>498</v>
      </c>
      <c r="C442" s="1" t="s">
        <v>19</v>
      </c>
      <c r="D442" s="1">
        <v>1.3891798637377499</v>
      </c>
      <c r="E442" s="1" t="s">
        <v>21</v>
      </c>
      <c r="F442" s="1">
        <v>4219990.4399999902</v>
      </c>
      <c r="G442" s="1">
        <v>250</v>
      </c>
      <c r="H442" s="1">
        <v>0</v>
      </c>
      <c r="I442" s="1">
        <v>0</v>
      </c>
      <c r="J442" s="1">
        <v>0</v>
      </c>
      <c r="K442" s="1">
        <v>0</v>
      </c>
      <c r="L442" s="1">
        <v>162545.179999999</v>
      </c>
      <c r="M442" s="1">
        <v>8</v>
      </c>
      <c r="N442" s="1">
        <v>74818.75</v>
      </c>
      <c r="O442" s="1">
        <v>1</v>
      </c>
      <c r="P442" s="1">
        <v>0</v>
      </c>
      <c r="Q442" s="1">
        <v>0</v>
      </c>
      <c r="R442" s="1">
        <v>25519.6454883355</v>
      </c>
      <c r="S442" s="1">
        <v>1389179.8637377501</v>
      </c>
      <c r="T442" s="59">
        <f>IF(E442="East", IF(C442="Central",('Connecting shares (%)'!$F$3/100*F442+'Connecting shares (%)'!$G$3/100*H442+'Connecting shares (%)'!$H$3/100*J442)/1000000,0),0)</f>
        <v>0</v>
      </c>
      <c r="U442" s="59">
        <f>IF(E442="East", IF(C442="Central",D442*'Connecting shares (%)'!$M$16*(F442+H442+J442)/(F442+H442+J442+L442+N442+P442),0),0)</f>
        <v>0</v>
      </c>
      <c r="V442" s="59">
        <f>IF(E442="East", IF(C442="Decentral",('Connecting shares (%)'!$F$7/100*F442+'Connecting shares (%)'!$G$7/100*H442+'Connecting shares (%)'!$H$7/100*J442)/1000000,0),0)</f>
        <v>0</v>
      </c>
      <c r="W442" s="61">
        <f>IF(E442="East", IF(C442="Decentral",D442*'Connecting shares (%)'!$M$16*(F442+H442+J442)/(F442+H442+J442+L442+N442+P442),0),0)</f>
        <v>0</v>
      </c>
      <c r="X442" s="59">
        <f>IF(E442="East", IF(C442="Central",('Connecting shares (%)'!$F$5/100*L442+'Connecting shares (%)'!$G$5/100*N442+'Connecting shares (%)'!$H$5/100*P442)/1000000,0),0)</f>
        <v>0</v>
      </c>
      <c r="Y442" s="61">
        <f>IF(E442="East", IF(C442="Central",D442*'Connecting shares (%)'!$M$16*(L442+N442+P442)/(F442+H442+J442+L442+N442+P442),0),0)</f>
        <v>0</v>
      </c>
      <c r="Z442" s="1">
        <f>IF(E442="East", IF(C442="Decentral",('Connecting shares (%)'!$F$9/100*L442+'Connecting shares (%)'!$G$9/100*N442+'Connecting shares (%)'!$H$9/100*P442)/1000000,0),0)</f>
        <v>0</v>
      </c>
      <c r="AA442" s="61">
        <f>IF(E442="East", IF(C442="Decentral",D442*'Connecting shares (%)'!$M$16*(L442+N442+P442)/(F442+H442+J442+L442+N442+P442),0),0)</f>
        <v>0</v>
      </c>
      <c r="AB442" s="59">
        <f>IF(E442="West", IF(C442="Central",('Connecting shares (%)'!$F$11/100*F442+'Connecting shares (%)'!$G$11/100*H442+'Connecting shares (%)'!$H$11/100*J442)/1000000,0),0)</f>
        <v>0</v>
      </c>
      <c r="AC442" s="62">
        <f>IF(E442="west", IF(C442="Central",D442*'Connecting shares (%)'!$M$16*(F442+H442+J442)/(F442+H442+J442+L442+N442+P442),0),0)</f>
        <v>0</v>
      </c>
      <c r="AD442" s="59">
        <f>IF(E442="West", IF(C442="Decentral",('Connecting shares (%)'!$F$15/100*F442+'Connecting shares (%)'!$G$15/100*H442+'Connecting shares (%)'!$H$15/100*J442)/1000000,0),0)</f>
        <v>4.2199904399999904</v>
      </c>
      <c r="AE442" s="61">
        <f>IF(E442="west", IF(C442="Decentral",D442*'Connecting shares (%)'!$M$16*(F442+H442+J442)/(F442+H442+J442+L442+N442+P442),0),0)</f>
        <v>26.304059573409276</v>
      </c>
      <c r="AF442" s="59">
        <f>IF(E442="West", IF(C442="Central",('Connecting shares (%)'!$F$13/100*L442+'Connecting shares (%)'!$G$13/100*N442+'Connecting shares (%)'!$H$13/100*P442)/1000000,0),0)</f>
        <v>0</v>
      </c>
      <c r="AG442" s="61">
        <f>IF(E442="west", IF(C442="Central",D442*'Connecting shares (%)'!$M$16*(L442+N442+P442)/(F442+H442+J442+L442+N442+P442),0),0)</f>
        <v>0</v>
      </c>
      <c r="AH442" s="1">
        <f>IF(E442="West", IF(C442="Decentral",('Connecting shares (%)'!$F$17/100*L442+'Connecting shares (%)'!$G$17/100*N442+'Connecting shares (%)'!$H$17/100*P442)/1000000,0),0)</f>
        <v>0.237363929999999</v>
      </c>
      <c r="AI442" s="61">
        <f>IF(E442="west", IF(C442="Decentral",D442*'Connecting shares (%)'!$M$16*(L442+N442+P442)/(F442+H442+J442+L442+N442+P442),0),0)</f>
        <v>1.4795377013457258</v>
      </c>
      <c r="AK442" s="1">
        <f t="shared" si="48"/>
        <v>0</v>
      </c>
      <c r="AL442" s="1">
        <f t="shared" si="49"/>
        <v>0</v>
      </c>
      <c r="AM442" s="1">
        <f t="shared" si="50"/>
        <v>0</v>
      </c>
      <c r="AN442" s="1">
        <f t="shared" si="51"/>
        <v>0</v>
      </c>
      <c r="AO442" s="1">
        <f t="shared" si="52"/>
        <v>0</v>
      </c>
      <c r="AP442" s="1">
        <f t="shared" si="53"/>
        <v>0</v>
      </c>
      <c r="AQ442" s="1">
        <f t="shared" si="54"/>
        <v>4.4573543699999894</v>
      </c>
      <c r="AR442" s="1">
        <f t="shared" si="55"/>
        <v>27.783597274755003</v>
      </c>
    </row>
    <row r="443" spans="1:44">
      <c r="A443" s="1">
        <v>442</v>
      </c>
      <c r="B443" s="1" t="s">
        <v>742</v>
      </c>
      <c r="C443" s="1" t="s">
        <v>19</v>
      </c>
      <c r="D443" s="1">
        <v>0.552276445712655</v>
      </c>
      <c r="E443" s="1" t="s">
        <v>21</v>
      </c>
      <c r="F443" s="1">
        <v>326753.78999999998</v>
      </c>
      <c r="G443" s="1">
        <v>20</v>
      </c>
      <c r="H443" s="1">
        <v>0</v>
      </c>
      <c r="I443" s="1">
        <v>0</v>
      </c>
      <c r="J443" s="1">
        <v>0</v>
      </c>
      <c r="K443" s="1">
        <v>0</v>
      </c>
      <c r="L443" s="1">
        <v>0</v>
      </c>
      <c r="M443" s="1">
        <v>0</v>
      </c>
      <c r="N443" s="1">
        <v>0</v>
      </c>
      <c r="O443" s="1">
        <v>0</v>
      </c>
      <c r="P443" s="1">
        <v>0</v>
      </c>
      <c r="Q443" s="1">
        <v>0</v>
      </c>
      <c r="R443" s="1">
        <v>16170.8217260483</v>
      </c>
      <c r="S443" s="1">
        <v>552276.44571265497</v>
      </c>
      <c r="T443" s="59">
        <f>IF(E443="East", IF(C443="Central",('Connecting shares (%)'!$F$3/100*F443+'Connecting shares (%)'!$G$3/100*H443+'Connecting shares (%)'!$H$3/100*J443)/1000000,0),0)</f>
        <v>0</v>
      </c>
      <c r="U443" s="59">
        <f>IF(E443="East", IF(C443="Central",D443*'Connecting shares (%)'!$M$16*(F443+H443+J443)/(F443+H443+J443+L443+N443+P443),0),0)</f>
        <v>0</v>
      </c>
      <c r="V443" s="59">
        <f>IF(E443="East", IF(C443="Decentral",('Connecting shares (%)'!$F$7/100*F443+'Connecting shares (%)'!$G$7/100*H443+'Connecting shares (%)'!$H$7/100*J443)/1000000,0),0)</f>
        <v>0</v>
      </c>
      <c r="W443" s="61">
        <f>IF(E443="East", IF(C443="Decentral",D443*'Connecting shares (%)'!$M$16*(F443+H443+J443)/(F443+H443+J443+L443+N443+P443),0),0)</f>
        <v>0</v>
      </c>
      <c r="X443" s="59">
        <f>IF(E443="East", IF(C443="Central",('Connecting shares (%)'!$F$5/100*L443+'Connecting shares (%)'!$G$5/100*N443+'Connecting shares (%)'!$H$5/100*P443)/1000000,0),0)</f>
        <v>0</v>
      </c>
      <c r="Y443" s="61">
        <f>IF(E443="East", IF(C443="Central",D443*'Connecting shares (%)'!$M$16*(L443+N443+P443)/(F443+H443+J443+L443+N443+P443),0),0)</f>
        <v>0</v>
      </c>
      <c r="Z443" s="1">
        <f>IF(E443="East", IF(C443="Decentral",('Connecting shares (%)'!$F$9/100*L443+'Connecting shares (%)'!$G$9/100*N443+'Connecting shares (%)'!$H$9/100*P443)/1000000,0),0)</f>
        <v>0</v>
      </c>
      <c r="AA443" s="61">
        <f>IF(E443="East", IF(C443="Decentral",D443*'Connecting shares (%)'!$M$16*(L443+N443+P443)/(F443+H443+J443+L443+N443+P443),0),0)</f>
        <v>0</v>
      </c>
      <c r="AB443" s="59">
        <f>IF(E443="West", IF(C443="Central",('Connecting shares (%)'!$F$11/100*F443+'Connecting shares (%)'!$G$11/100*H443+'Connecting shares (%)'!$H$11/100*J443)/1000000,0),0)</f>
        <v>0</v>
      </c>
      <c r="AC443" s="62">
        <f>IF(E443="west", IF(C443="Central",D443*'Connecting shares (%)'!$M$16*(F443+H443+J443)/(F443+H443+J443+L443+N443+P443),0),0)</f>
        <v>0</v>
      </c>
      <c r="AD443" s="59">
        <f>IF(E443="West", IF(C443="Decentral",('Connecting shares (%)'!$F$15/100*F443+'Connecting shares (%)'!$G$15/100*H443+'Connecting shares (%)'!$H$15/100*J443)/1000000,0),0)</f>
        <v>0.32675378999999999</v>
      </c>
      <c r="AE443" s="61">
        <f>IF(E443="west", IF(C443="Decentral",D443*'Connecting shares (%)'!$M$16*(F443+H443+J443)/(F443+H443+J443+L443+N443+P443),0),0)</f>
        <v>11.045528914253101</v>
      </c>
      <c r="AF443" s="59">
        <f>IF(E443="West", IF(C443="Central",('Connecting shares (%)'!$F$13/100*L443+'Connecting shares (%)'!$G$13/100*N443+'Connecting shares (%)'!$H$13/100*P443)/1000000,0),0)</f>
        <v>0</v>
      </c>
      <c r="AG443" s="61">
        <f>IF(E443="west", IF(C443="Central",D443*'Connecting shares (%)'!$M$16*(L443+N443+P443)/(F443+H443+J443+L443+N443+P443),0),0)</f>
        <v>0</v>
      </c>
      <c r="AH443" s="1">
        <f>IF(E443="West", IF(C443="Decentral",('Connecting shares (%)'!$F$17/100*L443+'Connecting shares (%)'!$G$17/100*N443+'Connecting shares (%)'!$H$17/100*P443)/1000000,0),0)</f>
        <v>0</v>
      </c>
      <c r="AI443" s="61">
        <f>IF(E443="west", IF(C443="Decentral",D443*'Connecting shares (%)'!$M$16*(L443+N443+P443)/(F443+H443+J443+L443+N443+P443),0),0)</f>
        <v>0</v>
      </c>
      <c r="AK443" s="1">
        <f t="shared" si="48"/>
        <v>0</v>
      </c>
      <c r="AL443" s="1">
        <f t="shared" si="49"/>
        <v>0</v>
      </c>
      <c r="AM443" s="1">
        <f t="shared" si="50"/>
        <v>0</v>
      </c>
      <c r="AN443" s="1">
        <f t="shared" si="51"/>
        <v>0</v>
      </c>
      <c r="AO443" s="1">
        <f t="shared" si="52"/>
        <v>0</v>
      </c>
      <c r="AP443" s="1">
        <f t="shared" si="53"/>
        <v>0</v>
      </c>
      <c r="AQ443" s="1">
        <f t="shared" si="54"/>
        <v>0.32675378999999999</v>
      </c>
      <c r="AR443" s="1">
        <f t="shared" si="55"/>
        <v>11.045528914253101</v>
      </c>
    </row>
    <row r="444" spans="1:44">
      <c r="A444" s="1">
        <v>443</v>
      </c>
      <c r="B444" s="1" t="s">
        <v>212</v>
      </c>
      <c r="C444" s="1" t="s">
        <v>19</v>
      </c>
      <c r="D444" s="1">
        <v>1.6801474775067999</v>
      </c>
      <c r="E444" s="1" t="s">
        <v>22</v>
      </c>
      <c r="F444" s="1">
        <v>15343020.289999999</v>
      </c>
      <c r="G444" s="1">
        <v>741</v>
      </c>
      <c r="H444" s="1">
        <v>562078</v>
      </c>
      <c r="I444" s="1">
        <v>9</v>
      </c>
      <c r="J444" s="1">
        <v>0</v>
      </c>
      <c r="K444" s="1">
        <v>0</v>
      </c>
      <c r="L444" s="1">
        <v>1550331.28</v>
      </c>
      <c r="M444" s="1">
        <v>103</v>
      </c>
      <c r="N444" s="1">
        <v>65426.519999999902</v>
      </c>
      <c r="O444" s="1">
        <v>1</v>
      </c>
      <c r="P444" s="1">
        <v>0</v>
      </c>
      <c r="Q444" s="1">
        <v>0</v>
      </c>
      <c r="R444" s="1">
        <v>14197.0064507117</v>
      </c>
      <c r="S444" s="1">
        <v>1680147.4775068001</v>
      </c>
      <c r="T444" s="59">
        <f>IF(E444="East", IF(C444="Central",('Connecting shares (%)'!$F$3/100*F444+'Connecting shares (%)'!$G$3/100*H444+'Connecting shares (%)'!$H$3/100*J444)/1000000,0),0)</f>
        <v>0</v>
      </c>
      <c r="U444" s="59">
        <f>IF(E444="East", IF(C444="Central",D444*'Connecting shares (%)'!$M$16*(F444+H444+J444)/(F444+H444+J444+L444+N444+P444),0),0)</f>
        <v>0</v>
      </c>
      <c r="V444" s="59">
        <f>IF(E444="East", IF(C444="Decentral",('Connecting shares (%)'!$F$7/100*F444+'Connecting shares (%)'!$G$7/100*H444+'Connecting shares (%)'!$H$7/100*J444)/1000000,0),0)</f>
        <v>15.90509829</v>
      </c>
      <c r="W444" s="61">
        <f>IF(E444="East", IF(C444="Decentral",D444*'Connecting shares (%)'!$M$16*(F444+H444+J444)/(F444+H444+J444+L444+N444+P444),0),0)</f>
        <v>30.504115363053831</v>
      </c>
      <c r="X444" s="59">
        <f>IF(E444="East", IF(C444="Central",('Connecting shares (%)'!$F$5/100*L444+'Connecting shares (%)'!$G$5/100*N444+'Connecting shares (%)'!$H$5/100*P444)/1000000,0),0)</f>
        <v>0</v>
      </c>
      <c r="Y444" s="61">
        <f>IF(E444="East", IF(C444="Central",D444*'Connecting shares (%)'!$M$16*(L444+N444+P444)/(F444+H444+J444+L444+N444+P444),0),0)</f>
        <v>0</v>
      </c>
      <c r="Z444" s="1">
        <f>IF(E444="East", IF(C444="Decentral",('Connecting shares (%)'!$F$9/100*L444+'Connecting shares (%)'!$G$9/100*N444+'Connecting shares (%)'!$H$9/100*P444)/1000000,0),0)</f>
        <v>1.6157577999999999</v>
      </c>
      <c r="AA444" s="61">
        <f>IF(E444="East", IF(C444="Decentral",D444*'Connecting shares (%)'!$M$16*(L444+N444+P444)/(F444+H444+J444+L444+N444+P444),0),0)</f>
        <v>3.0988341870821636</v>
      </c>
      <c r="AB444" s="59">
        <f>IF(E444="West", IF(C444="Central",('Connecting shares (%)'!$F$11/100*F444+'Connecting shares (%)'!$G$11/100*H444+'Connecting shares (%)'!$H$11/100*J444)/1000000,0),0)</f>
        <v>0</v>
      </c>
      <c r="AC444" s="62">
        <f>IF(E444="west", IF(C444="Central",D444*'Connecting shares (%)'!$M$16*(F444+H444+J444)/(F444+H444+J444+L444+N444+P444),0),0)</f>
        <v>0</v>
      </c>
      <c r="AD444" s="59">
        <f>IF(E444="West", IF(C444="Decentral",('Connecting shares (%)'!$F$15/100*F444+'Connecting shares (%)'!$G$15/100*H444+'Connecting shares (%)'!$H$15/100*J444)/1000000,0),0)</f>
        <v>0</v>
      </c>
      <c r="AE444" s="61">
        <f>IF(E444="west", IF(C444="Decentral",D444*'Connecting shares (%)'!$M$16*(F444+H444+J444)/(F444+H444+J444+L444+N444+P444),0),0)</f>
        <v>0</v>
      </c>
      <c r="AF444" s="59">
        <f>IF(E444="West", IF(C444="Central",('Connecting shares (%)'!$F$13/100*L444+'Connecting shares (%)'!$G$13/100*N444+'Connecting shares (%)'!$H$13/100*P444)/1000000,0),0)</f>
        <v>0</v>
      </c>
      <c r="AG444" s="61">
        <f>IF(E444="west", IF(C444="Central",D444*'Connecting shares (%)'!$M$16*(L444+N444+P444)/(F444+H444+J444+L444+N444+P444),0),0)</f>
        <v>0</v>
      </c>
      <c r="AH444" s="1">
        <f>IF(E444="West", IF(C444="Decentral",('Connecting shares (%)'!$F$17/100*L444+'Connecting shares (%)'!$G$17/100*N444+'Connecting shares (%)'!$H$17/100*P444)/1000000,0),0)</f>
        <v>0</v>
      </c>
      <c r="AI444" s="61">
        <f>IF(E444="west", IF(C444="Decentral",D444*'Connecting shares (%)'!$M$16*(L444+N444+P444)/(F444+H444+J444+L444+N444+P444),0),0)</f>
        <v>0</v>
      </c>
      <c r="AK444" s="1">
        <f t="shared" si="48"/>
        <v>0</v>
      </c>
      <c r="AL444" s="1">
        <f t="shared" si="49"/>
        <v>0</v>
      </c>
      <c r="AM444" s="1">
        <f t="shared" si="50"/>
        <v>17.520856089999999</v>
      </c>
      <c r="AN444" s="1">
        <f t="shared" si="51"/>
        <v>33.602949550135996</v>
      </c>
      <c r="AO444" s="1">
        <f t="shared" si="52"/>
        <v>0</v>
      </c>
      <c r="AP444" s="1">
        <f t="shared" si="53"/>
        <v>0</v>
      </c>
      <c r="AQ444" s="1">
        <f t="shared" si="54"/>
        <v>0</v>
      </c>
      <c r="AR444" s="1">
        <f t="shared" si="55"/>
        <v>0</v>
      </c>
    </row>
    <row r="445" spans="1:44">
      <c r="A445" s="1">
        <v>444</v>
      </c>
      <c r="B445" s="1" t="s">
        <v>259</v>
      </c>
      <c r="C445" s="1" t="s">
        <v>19</v>
      </c>
      <c r="D445" s="1">
        <v>0.43358518808330199</v>
      </c>
      <c r="E445" s="1" t="s">
        <v>21</v>
      </c>
      <c r="F445" s="1">
        <v>327207.81</v>
      </c>
      <c r="G445" s="1">
        <v>23</v>
      </c>
      <c r="H445" s="1">
        <v>0</v>
      </c>
      <c r="I445" s="1">
        <v>0</v>
      </c>
      <c r="J445" s="1">
        <v>0</v>
      </c>
      <c r="K445" s="1">
        <v>0</v>
      </c>
      <c r="L445" s="1">
        <v>0</v>
      </c>
      <c r="M445" s="1">
        <v>0</v>
      </c>
      <c r="N445" s="1">
        <v>0</v>
      </c>
      <c r="O445" s="1">
        <v>0</v>
      </c>
      <c r="P445" s="1">
        <v>0</v>
      </c>
      <c r="Q445" s="1">
        <v>0</v>
      </c>
      <c r="R445" s="1">
        <v>13979.6696831053</v>
      </c>
      <c r="S445" s="1">
        <v>433585.188083302</v>
      </c>
      <c r="T445" s="59">
        <f>IF(E445="East", IF(C445="Central",('Connecting shares (%)'!$F$3/100*F445+'Connecting shares (%)'!$G$3/100*H445+'Connecting shares (%)'!$H$3/100*J445)/1000000,0),0)</f>
        <v>0</v>
      </c>
      <c r="U445" s="59">
        <f>IF(E445="East", IF(C445="Central",D445*'Connecting shares (%)'!$M$16*(F445+H445+J445)/(F445+H445+J445+L445+N445+P445),0),0)</f>
        <v>0</v>
      </c>
      <c r="V445" s="59">
        <f>IF(E445="East", IF(C445="Decentral",('Connecting shares (%)'!$F$7/100*F445+'Connecting shares (%)'!$G$7/100*H445+'Connecting shares (%)'!$H$7/100*J445)/1000000,0),0)</f>
        <v>0</v>
      </c>
      <c r="W445" s="61">
        <f>IF(E445="East", IF(C445="Decentral",D445*'Connecting shares (%)'!$M$16*(F445+H445+J445)/(F445+H445+J445+L445+N445+P445),0),0)</f>
        <v>0</v>
      </c>
      <c r="X445" s="59">
        <f>IF(E445="East", IF(C445="Central",('Connecting shares (%)'!$F$5/100*L445+'Connecting shares (%)'!$G$5/100*N445+'Connecting shares (%)'!$H$5/100*P445)/1000000,0),0)</f>
        <v>0</v>
      </c>
      <c r="Y445" s="61">
        <f>IF(E445="East", IF(C445="Central",D445*'Connecting shares (%)'!$M$16*(L445+N445+P445)/(F445+H445+J445+L445+N445+P445),0),0)</f>
        <v>0</v>
      </c>
      <c r="Z445" s="1">
        <f>IF(E445="East", IF(C445="Decentral",('Connecting shares (%)'!$F$9/100*L445+'Connecting shares (%)'!$G$9/100*N445+'Connecting shares (%)'!$H$9/100*P445)/1000000,0),0)</f>
        <v>0</v>
      </c>
      <c r="AA445" s="61">
        <f>IF(E445="East", IF(C445="Decentral",D445*'Connecting shares (%)'!$M$16*(L445+N445+P445)/(F445+H445+J445+L445+N445+P445),0),0)</f>
        <v>0</v>
      </c>
      <c r="AB445" s="59">
        <f>IF(E445="West", IF(C445="Central",('Connecting shares (%)'!$F$11/100*F445+'Connecting shares (%)'!$G$11/100*H445+'Connecting shares (%)'!$H$11/100*J445)/1000000,0),0)</f>
        <v>0</v>
      </c>
      <c r="AC445" s="62">
        <f>IF(E445="west", IF(C445="Central",D445*'Connecting shares (%)'!$M$16*(F445+H445+J445)/(F445+H445+J445+L445+N445+P445),0),0)</f>
        <v>0</v>
      </c>
      <c r="AD445" s="59">
        <f>IF(E445="West", IF(C445="Decentral",('Connecting shares (%)'!$F$15/100*F445+'Connecting shares (%)'!$G$15/100*H445+'Connecting shares (%)'!$H$15/100*J445)/1000000,0),0)</f>
        <v>0.32720780999999999</v>
      </c>
      <c r="AE445" s="61">
        <f>IF(E445="west", IF(C445="Decentral",D445*'Connecting shares (%)'!$M$16*(F445+H445+J445)/(F445+H445+J445+L445+N445+P445),0),0)</f>
        <v>8.6717037616660395</v>
      </c>
      <c r="AF445" s="59">
        <f>IF(E445="West", IF(C445="Central",('Connecting shares (%)'!$F$13/100*L445+'Connecting shares (%)'!$G$13/100*N445+'Connecting shares (%)'!$H$13/100*P445)/1000000,0),0)</f>
        <v>0</v>
      </c>
      <c r="AG445" s="61">
        <f>IF(E445="west", IF(C445="Central",D445*'Connecting shares (%)'!$M$16*(L445+N445+P445)/(F445+H445+J445+L445+N445+P445),0),0)</f>
        <v>0</v>
      </c>
      <c r="AH445" s="1">
        <f>IF(E445="West", IF(C445="Decentral",('Connecting shares (%)'!$F$17/100*L445+'Connecting shares (%)'!$G$17/100*N445+'Connecting shares (%)'!$H$17/100*P445)/1000000,0),0)</f>
        <v>0</v>
      </c>
      <c r="AI445" s="61">
        <f>IF(E445="west", IF(C445="Decentral",D445*'Connecting shares (%)'!$M$16*(L445+N445+P445)/(F445+H445+J445+L445+N445+P445),0),0)</f>
        <v>0</v>
      </c>
      <c r="AK445" s="1">
        <f t="shared" si="48"/>
        <v>0</v>
      </c>
      <c r="AL445" s="1">
        <f t="shared" si="49"/>
        <v>0</v>
      </c>
      <c r="AM445" s="1">
        <f t="shared" si="50"/>
        <v>0</v>
      </c>
      <c r="AN445" s="1">
        <f t="shared" si="51"/>
        <v>0</v>
      </c>
      <c r="AO445" s="1">
        <f t="shared" si="52"/>
        <v>0</v>
      </c>
      <c r="AP445" s="1">
        <f t="shared" si="53"/>
        <v>0</v>
      </c>
      <c r="AQ445" s="1">
        <f t="shared" si="54"/>
        <v>0.32720780999999999</v>
      </c>
      <c r="AR445" s="1">
        <f t="shared" si="55"/>
        <v>8.6717037616660395</v>
      </c>
    </row>
    <row r="446" spans="1:44">
      <c r="A446" s="1">
        <v>445</v>
      </c>
      <c r="B446" s="1" t="s">
        <v>691</v>
      </c>
      <c r="C446" s="1" t="s">
        <v>19</v>
      </c>
      <c r="D446" s="1">
        <v>3.2648181733008999E-2</v>
      </c>
      <c r="E446" s="1" t="s">
        <v>21</v>
      </c>
      <c r="F446" s="1">
        <v>72601.169999999896</v>
      </c>
      <c r="G446" s="1">
        <v>4</v>
      </c>
      <c r="H446" s="1">
        <v>0</v>
      </c>
      <c r="I446" s="1">
        <v>0</v>
      </c>
      <c r="J446" s="1">
        <v>0</v>
      </c>
      <c r="K446" s="1">
        <v>0</v>
      </c>
      <c r="L446" s="1">
        <v>0</v>
      </c>
      <c r="M446" s="1">
        <v>0</v>
      </c>
      <c r="N446" s="1">
        <v>0</v>
      </c>
      <c r="O446" s="1">
        <v>0</v>
      </c>
      <c r="P446" s="1">
        <v>0</v>
      </c>
      <c r="Q446" s="1">
        <v>0</v>
      </c>
      <c r="R446" s="1">
        <v>2034.53458212141</v>
      </c>
      <c r="S446" s="1">
        <v>32648.1817330089</v>
      </c>
      <c r="T446" s="59">
        <f>IF(E446="East", IF(C446="Central",('Connecting shares (%)'!$F$3/100*F446+'Connecting shares (%)'!$G$3/100*H446+'Connecting shares (%)'!$H$3/100*J446)/1000000,0),0)</f>
        <v>0</v>
      </c>
      <c r="U446" s="59">
        <f>IF(E446="East", IF(C446="Central",D446*'Connecting shares (%)'!$M$16*(F446+H446+J446)/(F446+H446+J446+L446+N446+P446),0),0)</f>
        <v>0</v>
      </c>
      <c r="V446" s="59">
        <f>IF(E446="East", IF(C446="Decentral",('Connecting shares (%)'!$F$7/100*F446+'Connecting shares (%)'!$G$7/100*H446+'Connecting shares (%)'!$H$7/100*J446)/1000000,0),0)</f>
        <v>0</v>
      </c>
      <c r="W446" s="61">
        <f>IF(E446="East", IF(C446="Decentral",D446*'Connecting shares (%)'!$M$16*(F446+H446+J446)/(F446+H446+J446+L446+N446+P446),0),0)</f>
        <v>0</v>
      </c>
      <c r="X446" s="59">
        <f>IF(E446="East", IF(C446="Central",('Connecting shares (%)'!$F$5/100*L446+'Connecting shares (%)'!$G$5/100*N446+'Connecting shares (%)'!$H$5/100*P446)/1000000,0),0)</f>
        <v>0</v>
      </c>
      <c r="Y446" s="61">
        <f>IF(E446="East", IF(C446="Central",D446*'Connecting shares (%)'!$M$16*(L446+N446+P446)/(F446+H446+J446+L446+N446+P446),0),0)</f>
        <v>0</v>
      </c>
      <c r="Z446" s="1">
        <f>IF(E446="East", IF(C446="Decentral",('Connecting shares (%)'!$F$9/100*L446+'Connecting shares (%)'!$G$9/100*N446+'Connecting shares (%)'!$H$9/100*P446)/1000000,0),0)</f>
        <v>0</v>
      </c>
      <c r="AA446" s="61">
        <f>IF(E446="East", IF(C446="Decentral",D446*'Connecting shares (%)'!$M$16*(L446+N446+P446)/(F446+H446+J446+L446+N446+P446),0),0)</f>
        <v>0</v>
      </c>
      <c r="AB446" s="59">
        <f>IF(E446="West", IF(C446="Central",('Connecting shares (%)'!$F$11/100*F446+'Connecting shares (%)'!$G$11/100*H446+'Connecting shares (%)'!$H$11/100*J446)/1000000,0),0)</f>
        <v>0</v>
      </c>
      <c r="AC446" s="62">
        <f>IF(E446="west", IF(C446="Central",D446*'Connecting shares (%)'!$M$16*(F446+H446+J446)/(F446+H446+J446+L446+N446+P446),0),0)</f>
        <v>0</v>
      </c>
      <c r="AD446" s="59">
        <f>IF(E446="West", IF(C446="Decentral",('Connecting shares (%)'!$F$15/100*F446+'Connecting shares (%)'!$G$15/100*H446+'Connecting shares (%)'!$H$15/100*J446)/1000000,0),0)</f>
        <v>7.2601169999999896E-2</v>
      </c>
      <c r="AE446" s="61">
        <f>IF(E446="west", IF(C446="Decentral",D446*'Connecting shares (%)'!$M$16*(F446+H446+J446)/(F446+H446+J446+L446+N446+P446),0),0)</f>
        <v>0.65296363466017993</v>
      </c>
      <c r="AF446" s="59">
        <f>IF(E446="West", IF(C446="Central",('Connecting shares (%)'!$F$13/100*L446+'Connecting shares (%)'!$G$13/100*N446+'Connecting shares (%)'!$H$13/100*P446)/1000000,0),0)</f>
        <v>0</v>
      </c>
      <c r="AG446" s="61">
        <f>IF(E446="west", IF(C446="Central",D446*'Connecting shares (%)'!$M$16*(L446+N446+P446)/(F446+H446+J446+L446+N446+P446),0),0)</f>
        <v>0</v>
      </c>
      <c r="AH446" s="1">
        <f>IF(E446="West", IF(C446="Decentral",('Connecting shares (%)'!$F$17/100*L446+'Connecting shares (%)'!$G$17/100*N446+'Connecting shares (%)'!$H$17/100*P446)/1000000,0),0)</f>
        <v>0</v>
      </c>
      <c r="AI446" s="61">
        <f>IF(E446="west", IF(C446="Decentral",D446*'Connecting shares (%)'!$M$16*(L446+N446+P446)/(F446+H446+J446+L446+N446+P446),0),0)</f>
        <v>0</v>
      </c>
      <c r="AK446" s="1">
        <f t="shared" si="48"/>
        <v>0</v>
      </c>
      <c r="AL446" s="1">
        <f t="shared" si="49"/>
        <v>0</v>
      </c>
      <c r="AM446" s="1">
        <f t="shared" si="50"/>
        <v>0</v>
      </c>
      <c r="AN446" s="1">
        <f t="shared" si="51"/>
        <v>0</v>
      </c>
      <c r="AO446" s="1">
        <f t="shared" si="52"/>
        <v>0</v>
      </c>
      <c r="AP446" s="1">
        <f t="shared" si="53"/>
        <v>0</v>
      </c>
      <c r="AQ446" s="1">
        <f t="shared" si="54"/>
        <v>7.2601169999999896E-2</v>
      </c>
      <c r="AR446" s="1">
        <f t="shared" si="55"/>
        <v>0.65296363466017993</v>
      </c>
    </row>
    <row r="447" spans="1:44">
      <c r="A447" s="1">
        <v>446</v>
      </c>
      <c r="B447" s="1" t="s">
        <v>56</v>
      </c>
      <c r="C447" s="1" t="s">
        <v>19</v>
      </c>
      <c r="D447" s="1">
        <v>8.6993722599781997E-2</v>
      </c>
      <c r="E447" s="1" t="s">
        <v>22</v>
      </c>
      <c r="F447" s="1">
        <v>255153.17</v>
      </c>
      <c r="G447" s="1">
        <v>15</v>
      </c>
      <c r="H447" s="1">
        <v>0</v>
      </c>
      <c r="I447" s="1">
        <v>0</v>
      </c>
      <c r="J447" s="1">
        <v>0</v>
      </c>
      <c r="K447" s="1">
        <v>0</v>
      </c>
      <c r="L447" s="1">
        <v>25465.77</v>
      </c>
      <c r="M447" s="1">
        <v>1</v>
      </c>
      <c r="N447" s="1">
        <v>0</v>
      </c>
      <c r="O447" s="1">
        <v>0</v>
      </c>
      <c r="P447" s="1">
        <v>0</v>
      </c>
      <c r="Q447" s="1">
        <v>0</v>
      </c>
      <c r="R447" s="1">
        <v>2259.1762654187</v>
      </c>
      <c r="S447" s="1">
        <v>86993.722599782297</v>
      </c>
      <c r="T447" s="59">
        <f>IF(E447="East", IF(C447="Central",('Connecting shares (%)'!$F$3/100*F447+'Connecting shares (%)'!$G$3/100*H447+'Connecting shares (%)'!$H$3/100*J447)/1000000,0),0)</f>
        <v>0</v>
      </c>
      <c r="U447" s="59">
        <f>IF(E447="East", IF(C447="Central",D447*'Connecting shares (%)'!$M$16*(F447+H447+J447)/(F447+H447+J447+L447+N447+P447),0),0)</f>
        <v>0</v>
      </c>
      <c r="V447" s="59">
        <f>IF(E447="East", IF(C447="Decentral",('Connecting shares (%)'!$F$7/100*F447+'Connecting shares (%)'!$G$7/100*H447+'Connecting shares (%)'!$H$7/100*J447)/1000000,0),0)</f>
        <v>0.25515317000000004</v>
      </c>
      <c r="W447" s="61">
        <f>IF(E447="East", IF(C447="Decentral",D447*'Connecting shares (%)'!$M$16*(F447+H447+J447)/(F447+H447+J447+L447+N447+P447),0),0)</f>
        <v>1.5819833181206528</v>
      </c>
      <c r="X447" s="59">
        <f>IF(E447="East", IF(C447="Central",('Connecting shares (%)'!$F$5/100*L447+'Connecting shares (%)'!$G$5/100*N447+'Connecting shares (%)'!$H$5/100*P447)/1000000,0),0)</f>
        <v>0</v>
      </c>
      <c r="Y447" s="61">
        <f>IF(E447="East", IF(C447="Central",D447*'Connecting shares (%)'!$M$16*(L447+N447+P447)/(F447+H447+J447+L447+N447+P447),0),0)</f>
        <v>0</v>
      </c>
      <c r="Z447" s="1">
        <f>IF(E447="East", IF(C447="Decentral",('Connecting shares (%)'!$F$9/100*L447+'Connecting shares (%)'!$G$9/100*N447+'Connecting shares (%)'!$H$9/100*P447)/1000000,0),0)</f>
        <v>2.5465770000000002E-2</v>
      </c>
      <c r="AA447" s="61">
        <f>IF(E447="East", IF(C447="Decentral",D447*'Connecting shares (%)'!$M$16*(L447+N447+P447)/(F447+H447+J447+L447+N447+P447),0),0)</f>
        <v>0.15789113387498724</v>
      </c>
      <c r="AB447" s="59">
        <f>IF(E447="West", IF(C447="Central",('Connecting shares (%)'!$F$11/100*F447+'Connecting shares (%)'!$G$11/100*H447+'Connecting shares (%)'!$H$11/100*J447)/1000000,0),0)</f>
        <v>0</v>
      </c>
      <c r="AC447" s="62">
        <f>IF(E447="west", IF(C447="Central",D447*'Connecting shares (%)'!$M$16*(F447+H447+J447)/(F447+H447+J447+L447+N447+P447),0),0)</f>
        <v>0</v>
      </c>
      <c r="AD447" s="59">
        <f>IF(E447="West", IF(C447="Decentral",('Connecting shares (%)'!$F$15/100*F447+'Connecting shares (%)'!$G$15/100*H447+'Connecting shares (%)'!$H$15/100*J447)/1000000,0),0)</f>
        <v>0</v>
      </c>
      <c r="AE447" s="61">
        <f>IF(E447="west", IF(C447="Decentral",D447*'Connecting shares (%)'!$M$16*(F447+H447+J447)/(F447+H447+J447+L447+N447+P447),0),0)</f>
        <v>0</v>
      </c>
      <c r="AF447" s="59">
        <f>IF(E447="West", IF(C447="Central",('Connecting shares (%)'!$F$13/100*L447+'Connecting shares (%)'!$G$13/100*N447+'Connecting shares (%)'!$H$13/100*P447)/1000000,0),0)</f>
        <v>0</v>
      </c>
      <c r="AG447" s="61">
        <f>IF(E447="west", IF(C447="Central",D447*'Connecting shares (%)'!$M$16*(L447+N447+P447)/(F447+H447+J447+L447+N447+P447),0),0)</f>
        <v>0</v>
      </c>
      <c r="AH447" s="1">
        <f>IF(E447="West", IF(C447="Decentral",('Connecting shares (%)'!$F$17/100*L447+'Connecting shares (%)'!$G$17/100*N447+'Connecting shares (%)'!$H$17/100*P447)/1000000,0),0)</f>
        <v>0</v>
      </c>
      <c r="AI447" s="61">
        <f>IF(E447="west", IF(C447="Decentral",D447*'Connecting shares (%)'!$M$16*(L447+N447+P447)/(F447+H447+J447+L447+N447+P447),0),0)</f>
        <v>0</v>
      </c>
      <c r="AK447" s="1">
        <f t="shared" si="48"/>
        <v>0</v>
      </c>
      <c r="AL447" s="1">
        <f t="shared" si="49"/>
        <v>0</v>
      </c>
      <c r="AM447" s="1">
        <f t="shared" si="50"/>
        <v>0.28061894000000004</v>
      </c>
      <c r="AN447" s="1">
        <f t="shared" si="51"/>
        <v>1.7398744519956402</v>
      </c>
      <c r="AO447" s="1">
        <f t="shared" si="52"/>
        <v>0</v>
      </c>
      <c r="AP447" s="1">
        <f t="shared" si="53"/>
        <v>0</v>
      </c>
      <c r="AQ447" s="1">
        <f t="shared" si="54"/>
        <v>0</v>
      </c>
      <c r="AR447" s="1">
        <f t="shared" si="55"/>
        <v>0</v>
      </c>
    </row>
    <row r="448" spans="1:44">
      <c r="A448" s="1">
        <v>447</v>
      </c>
      <c r="B448" s="1" t="s">
        <v>408</v>
      </c>
      <c r="C448" s="1" t="s">
        <v>20</v>
      </c>
      <c r="D448" s="1">
        <v>0.182786678832456</v>
      </c>
      <c r="E448" s="1" t="s">
        <v>21</v>
      </c>
      <c r="F448" s="1">
        <v>126039.849999999</v>
      </c>
      <c r="G448" s="1">
        <v>10</v>
      </c>
      <c r="H448" s="1">
        <v>0</v>
      </c>
      <c r="I448" s="1">
        <v>0</v>
      </c>
      <c r="J448" s="1">
        <v>0</v>
      </c>
      <c r="K448" s="1">
        <v>0</v>
      </c>
      <c r="L448" s="1">
        <v>0</v>
      </c>
      <c r="M448" s="1">
        <v>0</v>
      </c>
      <c r="N448" s="1">
        <v>0</v>
      </c>
      <c r="O448" s="1">
        <v>0</v>
      </c>
      <c r="P448" s="1">
        <v>0</v>
      </c>
      <c r="Q448" s="1">
        <v>0</v>
      </c>
      <c r="R448" s="1">
        <v>5716.5601754382496</v>
      </c>
      <c r="S448" s="1">
        <v>182786.67883245501</v>
      </c>
      <c r="T448" s="59">
        <f>IF(E448="East", IF(C448="Central",('Connecting shares (%)'!$F$3/100*F448+'Connecting shares (%)'!$G$3/100*H448+'Connecting shares (%)'!$H$3/100*J448)/1000000,0),0)</f>
        <v>0</v>
      </c>
      <c r="U448" s="59">
        <f>IF(E448="East", IF(C448="Central",D448*'Connecting shares (%)'!$M$16*(F448+H448+J448)/(F448+H448+J448+L448+N448+P448),0),0)</f>
        <v>0</v>
      </c>
      <c r="V448" s="59">
        <f>IF(E448="East", IF(C448="Decentral",('Connecting shares (%)'!$F$7/100*F448+'Connecting shares (%)'!$G$7/100*H448+'Connecting shares (%)'!$H$7/100*J448)/1000000,0),0)</f>
        <v>0</v>
      </c>
      <c r="W448" s="61">
        <f>IF(E448="East", IF(C448="Decentral",D448*'Connecting shares (%)'!$M$16*(F448+H448+J448)/(F448+H448+J448+L448+N448+P448),0),0)</f>
        <v>0</v>
      </c>
      <c r="X448" s="59">
        <f>IF(E448="East", IF(C448="Central",('Connecting shares (%)'!$F$5/100*L448+'Connecting shares (%)'!$G$5/100*N448+'Connecting shares (%)'!$H$5/100*P448)/1000000,0),0)</f>
        <v>0</v>
      </c>
      <c r="Y448" s="61">
        <f>IF(E448="East", IF(C448="Central",D448*'Connecting shares (%)'!$M$16*(L448+N448+P448)/(F448+H448+J448+L448+N448+P448),0),0)</f>
        <v>0</v>
      </c>
      <c r="Z448" s="1">
        <f>IF(E448="East", IF(C448="Decentral",('Connecting shares (%)'!$F$9/100*L448+'Connecting shares (%)'!$G$9/100*N448+'Connecting shares (%)'!$H$9/100*P448)/1000000,0),0)</f>
        <v>0</v>
      </c>
      <c r="AA448" s="61">
        <f>IF(E448="East", IF(C448="Decentral",D448*'Connecting shares (%)'!$M$16*(L448+N448+P448)/(F448+H448+J448+L448+N448+P448),0),0)</f>
        <v>0</v>
      </c>
      <c r="AB448" s="59">
        <f>IF(E448="West", IF(C448="Central",('Connecting shares (%)'!$F$11/100*F448+'Connecting shares (%)'!$G$11/100*H448+'Connecting shares (%)'!$H$11/100*J448)/1000000,0),0)</f>
        <v>0.12603984999999901</v>
      </c>
      <c r="AC448" s="62">
        <f>IF(E448="west", IF(C448="Central",D448*'Connecting shares (%)'!$M$16*(F448+H448+J448)/(F448+H448+J448+L448+N448+P448),0),0)</f>
        <v>3.6557335766491206</v>
      </c>
      <c r="AD448" s="59">
        <f>IF(E448="West", IF(C448="Decentral",('Connecting shares (%)'!$F$15/100*F448+'Connecting shares (%)'!$G$15/100*H448+'Connecting shares (%)'!$H$15/100*J448)/1000000,0),0)</f>
        <v>0</v>
      </c>
      <c r="AE448" s="61">
        <f>IF(E448="west", IF(C448="Decentral",D448*'Connecting shares (%)'!$M$16*(F448+H448+J448)/(F448+H448+J448+L448+N448+P448),0),0)</f>
        <v>0</v>
      </c>
      <c r="AF448" s="59">
        <f>IF(E448="West", IF(C448="Central",('Connecting shares (%)'!$F$13/100*L448+'Connecting shares (%)'!$G$13/100*N448+'Connecting shares (%)'!$H$13/100*P448)/1000000,0),0)</f>
        <v>0</v>
      </c>
      <c r="AG448" s="61">
        <f>IF(E448="west", IF(C448="Central",D448*'Connecting shares (%)'!$M$16*(L448+N448+P448)/(F448+H448+J448+L448+N448+P448),0),0)</f>
        <v>0</v>
      </c>
      <c r="AH448" s="1">
        <f>IF(E448="West", IF(C448="Decentral",('Connecting shares (%)'!$F$17/100*L448+'Connecting shares (%)'!$G$17/100*N448+'Connecting shares (%)'!$H$17/100*P448)/1000000,0),0)</f>
        <v>0</v>
      </c>
      <c r="AI448" s="61">
        <f>IF(E448="west", IF(C448="Decentral",D448*'Connecting shares (%)'!$M$16*(L448+N448+P448)/(F448+H448+J448+L448+N448+P448),0),0)</f>
        <v>0</v>
      </c>
      <c r="AK448" s="1">
        <f t="shared" si="48"/>
        <v>0</v>
      </c>
      <c r="AL448" s="1">
        <f t="shared" si="49"/>
        <v>0</v>
      </c>
      <c r="AM448" s="1">
        <f t="shared" si="50"/>
        <v>0</v>
      </c>
      <c r="AN448" s="1">
        <f t="shared" si="51"/>
        <v>0</v>
      </c>
      <c r="AO448" s="1">
        <f t="shared" si="52"/>
        <v>0.12603984999999901</v>
      </c>
      <c r="AP448" s="1">
        <f t="shared" si="53"/>
        <v>3.6557335766491206</v>
      </c>
      <c r="AQ448" s="1">
        <f t="shared" si="54"/>
        <v>0</v>
      </c>
      <c r="AR448" s="1">
        <f t="shared" si="55"/>
        <v>0</v>
      </c>
    </row>
    <row r="449" spans="1:44">
      <c r="A449" s="1">
        <v>448</v>
      </c>
      <c r="B449" s="1" t="s">
        <v>280</v>
      </c>
      <c r="C449" s="1" t="s">
        <v>19</v>
      </c>
      <c r="D449" s="1">
        <v>0.29163979235800802</v>
      </c>
      <c r="E449" s="1" t="s">
        <v>21</v>
      </c>
      <c r="F449" s="1">
        <v>1271795.8699999901</v>
      </c>
      <c r="G449" s="1">
        <v>81</v>
      </c>
      <c r="H449" s="1">
        <v>0</v>
      </c>
      <c r="I449" s="1">
        <v>0</v>
      </c>
      <c r="J449" s="1">
        <v>0</v>
      </c>
      <c r="K449" s="1">
        <v>0</v>
      </c>
      <c r="L449" s="1">
        <v>111081.61</v>
      </c>
      <c r="M449" s="1">
        <v>8</v>
      </c>
      <c r="N449" s="1">
        <v>0</v>
      </c>
      <c r="O449" s="1">
        <v>0</v>
      </c>
      <c r="P449" s="1">
        <v>0</v>
      </c>
      <c r="Q449" s="1">
        <v>0</v>
      </c>
      <c r="R449" s="1">
        <v>6132.3100507138097</v>
      </c>
      <c r="S449" s="1">
        <v>291639.79235800699</v>
      </c>
      <c r="T449" s="59">
        <f>IF(E449="East", IF(C449="Central",('Connecting shares (%)'!$F$3/100*F449+'Connecting shares (%)'!$G$3/100*H449+'Connecting shares (%)'!$H$3/100*J449)/1000000,0),0)</f>
        <v>0</v>
      </c>
      <c r="U449" s="59">
        <f>IF(E449="East", IF(C449="Central",D449*'Connecting shares (%)'!$M$16*(F449+H449+J449)/(F449+H449+J449+L449+N449+P449),0),0)</f>
        <v>0</v>
      </c>
      <c r="V449" s="59">
        <f>IF(E449="East", IF(C449="Decentral",('Connecting shares (%)'!$F$7/100*F449+'Connecting shares (%)'!$G$7/100*H449+'Connecting shares (%)'!$H$7/100*J449)/1000000,0),0)</f>
        <v>0</v>
      </c>
      <c r="W449" s="61">
        <f>IF(E449="East", IF(C449="Decentral",D449*'Connecting shares (%)'!$M$16*(F449+H449+J449)/(F449+H449+J449+L449+N449+P449),0),0)</f>
        <v>0</v>
      </c>
      <c r="X449" s="59">
        <f>IF(E449="East", IF(C449="Central",('Connecting shares (%)'!$F$5/100*L449+'Connecting shares (%)'!$G$5/100*N449+'Connecting shares (%)'!$H$5/100*P449)/1000000,0),0)</f>
        <v>0</v>
      </c>
      <c r="Y449" s="61">
        <f>IF(E449="East", IF(C449="Central",D449*'Connecting shares (%)'!$M$16*(L449+N449+P449)/(F449+H449+J449+L449+N449+P449),0),0)</f>
        <v>0</v>
      </c>
      <c r="Z449" s="1">
        <f>IF(E449="East", IF(C449="Decentral",('Connecting shares (%)'!$F$9/100*L449+'Connecting shares (%)'!$G$9/100*N449+'Connecting shares (%)'!$H$9/100*P449)/1000000,0),0)</f>
        <v>0</v>
      </c>
      <c r="AA449" s="61">
        <f>IF(E449="East", IF(C449="Decentral",D449*'Connecting shares (%)'!$M$16*(L449+N449+P449)/(F449+H449+J449+L449+N449+P449),0),0)</f>
        <v>0</v>
      </c>
      <c r="AB449" s="59">
        <f>IF(E449="West", IF(C449="Central",('Connecting shares (%)'!$F$11/100*F449+'Connecting shares (%)'!$G$11/100*H449+'Connecting shares (%)'!$H$11/100*J449)/1000000,0),0)</f>
        <v>0</v>
      </c>
      <c r="AC449" s="62">
        <f>IF(E449="west", IF(C449="Central",D449*'Connecting shares (%)'!$M$16*(F449+H449+J449)/(F449+H449+J449+L449+N449+P449),0),0)</f>
        <v>0</v>
      </c>
      <c r="AD449" s="59">
        <f>IF(E449="West", IF(C449="Decentral",('Connecting shares (%)'!$F$15/100*F449+'Connecting shares (%)'!$G$15/100*H449+'Connecting shares (%)'!$H$15/100*J449)/1000000,0),0)</f>
        <v>1.2717958699999901</v>
      </c>
      <c r="AE449" s="61">
        <f>IF(E449="west", IF(C449="Decentral",D449*'Connecting shares (%)'!$M$16*(F449+H449+J449)/(F449+H449+J449+L449+N449+P449),0),0)</f>
        <v>5.3642681844608813</v>
      </c>
      <c r="AF449" s="59">
        <f>IF(E449="West", IF(C449="Central",('Connecting shares (%)'!$F$13/100*L449+'Connecting shares (%)'!$G$13/100*N449+'Connecting shares (%)'!$H$13/100*P449)/1000000,0),0)</f>
        <v>0</v>
      </c>
      <c r="AG449" s="61">
        <f>IF(E449="west", IF(C449="Central",D449*'Connecting shares (%)'!$M$16*(L449+N449+P449)/(F449+H449+J449+L449+N449+P449),0),0)</f>
        <v>0</v>
      </c>
      <c r="AH449" s="1">
        <f>IF(E449="West", IF(C449="Decentral",('Connecting shares (%)'!$F$17/100*L449+'Connecting shares (%)'!$G$17/100*N449+'Connecting shares (%)'!$H$17/100*P449)/1000000,0),0)</f>
        <v>0.11108161</v>
      </c>
      <c r="AI449" s="61">
        <f>IF(E449="west", IF(C449="Decentral",D449*'Connecting shares (%)'!$M$16*(L449+N449+P449)/(F449+H449+J449+L449+N449+P449),0),0)</f>
        <v>0.4685276626992792</v>
      </c>
      <c r="AK449" s="1">
        <f t="shared" si="48"/>
        <v>0</v>
      </c>
      <c r="AL449" s="1">
        <f t="shared" si="49"/>
        <v>0</v>
      </c>
      <c r="AM449" s="1">
        <f t="shared" si="50"/>
        <v>0</v>
      </c>
      <c r="AN449" s="1">
        <f t="shared" si="51"/>
        <v>0</v>
      </c>
      <c r="AO449" s="1">
        <f t="shared" si="52"/>
        <v>0</v>
      </c>
      <c r="AP449" s="1">
        <f t="shared" si="53"/>
        <v>0</v>
      </c>
      <c r="AQ449" s="1">
        <f t="shared" si="54"/>
        <v>1.3828774799999901</v>
      </c>
      <c r="AR449" s="1">
        <f t="shared" si="55"/>
        <v>5.8327958471601606</v>
      </c>
    </row>
    <row r="450" spans="1:44">
      <c r="A450" s="1">
        <v>449</v>
      </c>
      <c r="B450" s="1" t="s">
        <v>699</v>
      </c>
      <c r="C450" s="1" t="s">
        <v>19</v>
      </c>
      <c r="D450" s="1">
        <v>4.4094095427377002E-2</v>
      </c>
      <c r="E450" s="1" t="s">
        <v>21</v>
      </c>
      <c r="F450" s="1">
        <v>56863.47</v>
      </c>
      <c r="G450" s="1">
        <v>3</v>
      </c>
      <c r="H450" s="1">
        <v>0</v>
      </c>
      <c r="I450" s="1">
        <v>0</v>
      </c>
      <c r="J450" s="1">
        <v>0</v>
      </c>
      <c r="K450" s="1">
        <v>0</v>
      </c>
      <c r="L450" s="1">
        <v>0</v>
      </c>
      <c r="M450" s="1">
        <v>0</v>
      </c>
      <c r="N450" s="1">
        <v>0</v>
      </c>
      <c r="O450" s="1">
        <v>0</v>
      </c>
      <c r="P450" s="1">
        <v>0</v>
      </c>
      <c r="Q450" s="1">
        <v>0</v>
      </c>
      <c r="R450" s="1">
        <v>3692.44557735025</v>
      </c>
      <c r="S450" s="1">
        <v>44094.095427376596</v>
      </c>
      <c r="T450" s="59">
        <f>IF(E450="East", IF(C450="Central",('Connecting shares (%)'!$F$3/100*F450+'Connecting shares (%)'!$G$3/100*H450+'Connecting shares (%)'!$H$3/100*J450)/1000000,0),0)</f>
        <v>0</v>
      </c>
      <c r="U450" s="59">
        <f>IF(E450="East", IF(C450="Central",D450*'Connecting shares (%)'!$M$16*(F450+H450+J450)/(F450+H450+J450+L450+N450+P450),0),0)</f>
        <v>0</v>
      </c>
      <c r="V450" s="59">
        <f>IF(E450="East", IF(C450="Decentral",('Connecting shares (%)'!$F$7/100*F450+'Connecting shares (%)'!$G$7/100*H450+'Connecting shares (%)'!$H$7/100*J450)/1000000,0),0)</f>
        <v>0</v>
      </c>
      <c r="W450" s="61">
        <f>IF(E450="East", IF(C450="Decentral",D450*'Connecting shares (%)'!$M$16*(F450+H450+J450)/(F450+H450+J450+L450+N450+P450),0),0)</f>
        <v>0</v>
      </c>
      <c r="X450" s="59">
        <f>IF(E450="East", IF(C450="Central",('Connecting shares (%)'!$F$5/100*L450+'Connecting shares (%)'!$G$5/100*N450+'Connecting shares (%)'!$H$5/100*P450)/1000000,0),0)</f>
        <v>0</v>
      </c>
      <c r="Y450" s="61">
        <f>IF(E450="East", IF(C450="Central",D450*'Connecting shares (%)'!$M$16*(L450+N450+P450)/(F450+H450+J450+L450+N450+P450),0),0)</f>
        <v>0</v>
      </c>
      <c r="Z450" s="1">
        <f>IF(E450="East", IF(C450="Decentral",('Connecting shares (%)'!$F$9/100*L450+'Connecting shares (%)'!$G$9/100*N450+'Connecting shares (%)'!$H$9/100*P450)/1000000,0),0)</f>
        <v>0</v>
      </c>
      <c r="AA450" s="61">
        <f>IF(E450="East", IF(C450="Decentral",D450*'Connecting shares (%)'!$M$16*(L450+N450+P450)/(F450+H450+J450+L450+N450+P450),0),0)</f>
        <v>0</v>
      </c>
      <c r="AB450" s="59">
        <f>IF(E450="West", IF(C450="Central",('Connecting shares (%)'!$F$11/100*F450+'Connecting shares (%)'!$G$11/100*H450+'Connecting shares (%)'!$H$11/100*J450)/1000000,0),0)</f>
        <v>0</v>
      </c>
      <c r="AC450" s="62">
        <f>IF(E450="west", IF(C450="Central",D450*'Connecting shares (%)'!$M$16*(F450+H450+J450)/(F450+H450+J450+L450+N450+P450),0),0)</f>
        <v>0</v>
      </c>
      <c r="AD450" s="59">
        <f>IF(E450="West", IF(C450="Decentral",('Connecting shares (%)'!$F$15/100*F450+'Connecting shares (%)'!$G$15/100*H450+'Connecting shares (%)'!$H$15/100*J450)/1000000,0),0)</f>
        <v>5.6863469999999999E-2</v>
      </c>
      <c r="AE450" s="61">
        <f>IF(E450="west", IF(C450="Decentral",D450*'Connecting shares (%)'!$M$16*(F450+H450+J450)/(F450+H450+J450+L450+N450+P450),0),0)</f>
        <v>0.88188190854753989</v>
      </c>
      <c r="AF450" s="59">
        <f>IF(E450="West", IF(C450="Central",('Connecting shares (%)'!$F$13/100*L450+'Connecting shares (%)'!$G$13/100*N450+'Connecting shares (%)'!$H$13/100*P450)/1000000,0),0)</f>
        <v>0</v>
      </c>
      <c r="AG450" s="61">
        <f>IF(E450="west", IF(C450="Central",D450*'Connecting shares (%)'!$M$16*(L450+N450+P450)/(F450+H450+J450+L450+N450+P450),0),0)</f>
        <v>0</v>
      </c>
      <c r="AH450" s="1">
        <f>IF(E450="West", IF(C450="Decentral",('Connecting shares (%)'!$F$17/100*L450+'Connecting shares (%)'!$G$17/100*N450+'Connecting shares (%)'!$H$17/100*P450)/1000000,0),0)</f>
        <v>0</v>
      </c>
      <c r="AI450" s="61">
        <f>IF(E450="west", IF(C450="Decentral",D450*'Connecting shares (%)'!$M$16*(L450+N450+P450)/(F450+H450+J450+L450+N450+P450),0),0)</f>
        <v>0</v>
      </c>
      <c r="AK450" s="1">
        <f t="shared" ref="AK450:AK513" si="56">T450+X450</f>
        <v>0</v>
      </c>
      <c r="AL450" s="1">
        <f t="shared" ref="AL450:AL513" si="57">U450+Y450</f>
        <v>0</v>
      </c>
      <c r="AM450" s="1">
        <f t="shared" ref="AM450:AM513" si="58">V450+Z450</f>
        <v>0</v>
      </c>
      <c r="AN450" s="1">
        <f t="shared" ref="AN450:AN513" si="59">W450+AA450</f>
        <v>0</v>
      </c>
      <c r="AO450" s="1">
        <f t="shared" ref="AO450:AO513" si="60">AF450+AB450</f>
        <v>0</v>
      </c>
      <c r="AP450" s="1">
        <f t="shared" ref="AP450:AP513" si="61">AG450+AC450</f>
        <v>0</v>
      </c>
      <c r="AQ450" s="1">
        <f t="shared" ref="AQ450:AQ513" si="62">AH450+AD450</f>
        <v>5.6863469999999999E-2</v>
      </c>
      <c r="AR450" s="1">
        <f t="shared" ref="AR450:AR513" si="63">AI450+AE450</f>
        <v>0.88188190854753989</v>
      </c>
    </row>
    <row r="451" spans="1:44">
      <c r="A451" s="1">
        <v>450</v>
      </c>
      <c r="B451" s="1" t="s">
        <v>318</v>
      </c>
      <c r="C451" s="1" t="s">
        <v>19</v>
      </c>
      <c r="D451" s="1">
        <v>0.187208071520643</v>
      </c>
      <c r="E451" s="1" t="s">
        <v>21</v>
      </c>
      <c r="F451" s="1">
        <v>485623.27999999898</v>
      </c>
      <c r="G451" s="1">
        <v>30</v>
      </c>
      <c r="H451" s="1">
        <v>0</v>
      </c>
      <c r="I451" s="1">
        <v>0</v>
      </c>
      <c r="J451" s="1">
        <v>0</v>
      </c>
      <c r="K451" s="1">
        <v>0</v>
      </c>
      <c r="L451" s="1">
        <v>0</v>
      </c>
      <c r="M451" s="1">
        <v>0</v>
      </c>
      <c r="N451" s="1">
        <v>0</v>
      </c>
      <c r="O451" s="1">
        <v>0</v>
      </c>
      <c r="P451" s="1">
        <v>0</v>
      </c>
      <c r="Q451" s="1">
        <v>0</v>
      </c>
      <c r="R451" s="1">
        <v>7211.4003334068502</v>
      </c>
      <c r="S451" s="1">
        <v>187208.07152064299</v>
      </c>
      <c r="T451" s="59">
        <f>IF(E451="East", IF(C451="Central",('Connecting shares (%)'!$F$3/100*F451+'Connecting shares (%)'!$G$3/100*H451+'Connecting shares (%)'!$H$3/100*J451)/1000000,0),0)</f>
        <v>0</v>
      </c>
      <c r="U451" s="59">
        <f>IF(E451="East", IF(C451="Central",D451*'Connecting shares (%)'!$M$16*(F451+H451+J451)/(F451+H451+J451+L451+N451+P451),0),0)</f>
        <v>0</v>
      </c>
      <c r="V451" s="59">
        <f>IF(E451="East", IF(C451="Decentral",('Connecting shares (%)'!$F$7/100*F451+'Connecting shares (%)'!$G$7/100*H451+'Connecting shares (%)'!$H$7/100*J451)/1000000,0),0)</f>
        <v>0</v>
      </c>
      <c r="W451" s="61">
        <f>IF(E451="East", IF(C451="Decentral",D451*'Connecting shares (%)'!$M$16*(F451+H451+J451)/(F451+H451+J451+L451+N451+P451),0),0)</f>
        <v>0</v>
      </c>
      <c r="X451" s="59">
        <f>IF(E451="East", IF(C451="Central",('Connecting shares (%)'!$F$5/100*L451+'Connecting shares (%)'!$G$5/100*N451+'Connecting shares (%)'!$H$5/100*P451)/1000000,0),0)</f>
        <v>0</v>
      </c>
      <c r="Y451" s="61">
        <f>IF(E451="East", IF(C451="Central",D451*'Connecting shares (%)'!$M$16*(L451+N451+P451)/(F451+H451+J451+L451+N451+P451),0),0)</f>
        <v>0</v>
      </c>
      <c r="Z451" s="1">
        <f>IF(E451="East", IF(C451="Decentral",('Connecting shares (%)'!$F$9/100*L451+'Connecting shares (%)'!$G$9/100*N451+'Connecting shares (%)'!$H$9/100*P451)/1000000,0),0)</f>
        <v>0</v>
      </c>
      <c r="AA451" s="61">
        <f>IF(E451="East", IF(C451="Decentral",D451*'Connecting shares (%)'!$M$16*(L451+N451+P451)/(F451+H451+J451+L451+N451+P451),0),0)</f>
        <v>0</v>
      </c>
      <c r="AB451" s="59">
        <f>IF(E451="West", IF(C451="Central",('Connecting shares (%)'!$F$11/100*F451+'Connecting shares (%)'!$G$11/100*H451+'Connecting shares (%)'!$H$11/100*J451)/1000000,0),0)</f>
        <v>0</v>
      </c>
      <c r="AC451" s="62">
        <f>IF(E451="west", IF(C451="Central",D451*'Connecting shares (%)'!$M$16*(F451+H451+J451)/(F451+H451+J451+L451+N451+P451),0),0)</f>
        <v>0</v>
      </c>
      <c r="AD451" s="59">
        <f>IF(E451="West", IF(C451="Decentral",('Connecting shares (%)'!$F$15/100*F451+'Connecting shares (%)'!$G$15/100*H451+'Connecting shares (%)'!$H$15/100*J451)/1000000,0),0)</f>
        <v>0.48562327999999899</v>
      </c>
      <c r="AE451" s="61">
        <f>IF(E451="west", IF(C451="Decentral",D451*'Connecting shares (%)'!$M$16*(F451+H451+J451)/(F451+H451+J451+L451+N451+P451),0),0)</f>
        <v>3.7441614304128601</v>
      </c>
      <c r="AF451" s="59">
        <f>IF(E451="West", IF(C451="Central",('Connecting shares (%)'!$F$13/100*L451+'Connecting shares (%)'!$G$13/100*N451+'Connecting shares (%)'!$H$13/100*P451)/1000000,0),0)</f>
        <v>0</v>
      </c>
      <c r="AG451" s="61">
        <f>IF(E451="west", IF(C451="Central",D451*'Connecting shares (%)'!$M$16*(L451+N451+P451)/(F451+H451+J451+L451+N451+P451),0),0)</f>
        <v>0</v>
      </c>
      <c r="AH451" s="1">
        <f>IF(E451="West", IF(C451="Decentral",('Connecting shares (%)'!$F$17/100*L451+'Connecting shares (%)'!$G$17/100*N451+'Connecting shares (%)'!$H$17/100*P451)/1000000,0),0)</f>
        <v>0</v>
      </c>
      <c r="AI451" s="61">
        <f>IF(E451="west", IF(C451="Decentral",D451*'Connecting shares (%)'!$M$16*(L451+N451+P451)/(F451+H451+J451+L451+N451+P451),0),0)</f>
        <v>0</v>
      </c>
      <c r="AK451" s="1">
        <f t="shared" si="56"/>
        <v>0</v>
      </c>
      <c r="AL451" s="1">
        <f t="shared" si="57"/>
        <v>0</v>
      </c>
      <c r="AM451" s="1">
        <f t="shared" si="58"/>
        <v>0</v>
      </c>
      <c r="AN451" s="1">
        <f t="shared" si="59"/>
        <v>0</v>
      </c>
      <c r="AO451" s="1">
        <f t="shared" si="60"/>
        <v>0</v>
      </c>
      <c r="AP451" s="1">
        <f t="shared" si="61"/>
        <v>0</v>
      </c>
      <c r="AQ451" s="1">
        <f t="shared" si="62"/>
        <v>0.48562327999999899</v>
      </c>
      <c r="AR451" s="1">
        <f t="shared" si="63"/>
        <v>3.7441614304128601</v>
      </c>
    </row>
    <row r="452" spans="1:44">
      <c r="A452" s="1">
        <v>451</v>
      </c>
      <c r="B452" s="1" t="s">
        <v>596</v>
      </c>
      <c r="C452" s="1" t="s">
        <v>19</v>
      </c>
      <c r="D452" s="1">
        <v>0.38402003597579998</v>
      </c>
      <c r="E452" s="1" t="s">
        <v>21</v>
      </c>
      <c r="F452" s="1">
        <v>134951.07999999999</v>
      </c>
      <c r="G452" s="1">
        <v>7</v>
      </c>
      <c r="H452" s="1">
        <v>0</v>
      </c>
      <c r="I452" s="1">
        <v>0</v>
      </c>
      <c r="J452" s="1">
        <v>0</v>
      </c>
      <c r="K452" s="1">
        <v>0</v>
      </c>
      <c r="L452" s="1">
        <v>0</v>
      </c>
      <c r="M452" s="1">
        <v>0</v>
      </c>
      <c r="N452" s="1">
        <v>0</v>
      </c>
      <c r="O452" s="1">
        <v>0</v>
      </c>
      <c r="P452" s="1">
        <v>0</v>
      </c>
      <c r="Q452" s="1">
        <v>0</v>
      </c>
      <c r="R452" s="1">
        <v>9283.7696260614193</v>
      </c>
      <c r="S452" s="1">
        <v>384020.03597580001</v>
      </c>
      <c r="T452" s="59">
        <f>IF(E452="East", IF(C452="Central",('Connecting shares (%)'!$F$3/100*F452+'Connecting shares (%)'!$G$3/100*H452+'Connecting shares (%)'!$H$3/100*J452)/1000000,0),0)</f>
        <v>0</v>
      </c>
      <c r="U452" s="59">
        <f>IF(E452="East", IF(C452="Central",D452*'Connecting shares (%)'!$M$16*(F452+H452+J452)/(F452+H452+J452+L452+N452+P452),0),0)</f>
        <v>0</v>
      </c>
      <c r="V452" s="59">
        <f>IF(E452="East", IF(C452="Decentral",('Connecting shares (%)'!$F$7/100*F452+'Connecting shares (%)'!$G$7/100*H452+'Connecting shares (%)'!$H$7/100*J452)/1000000,0),0)</f>
        <v>0</v>
      </c>
      <c r="W452" s="61">
        <f>IF(E452="East", IF(C452="Decentral",D452*'Connecting shares (%)'!$M$16*(F452+H452+J452)/(F452+H452+J452+L452+N452+P452),0),0)</f>
        <v>0</v>
      </c>
      <c r="X452" s="59">
        <f>IF(E452="East", IF(C452="Central",('Connecting shares (%)'!$F$5/100*L452+'Connecting shares (%)'!$G$5/100*N452+'Connecting shares (%)'!$H$5/100*P452)/1000000,0),0)</f>
        <v>0</v>
      </c>
      <c r="Y452" s="61">
        <f>IF(E452="East", IF(C452="Central",D452*'Connecting shares (%)'!$M$16*(L452+N452+P452)/(F452+H452+J452+L452+N452+P452),0),0)</f>
        <v>0</v>
      </c>
      <c r="Z452" s="1">
        <f>IF(E452="East", IF(C452="Decentral",('Connecting shares (%)'!$F$9/100*L452+'Connecting shares (%)'!$G$9/100*N452+'Connecting shares (%)'!$H$9/100*P452)/1000000,0),0)</f>
        <v>0</v>
      </c>
      <c r="AA452" s="61">
        <f>IF(E452="East", IF(C452="Decentral",D452*'Connecting shares (%)'!$M$16*(L452+N452+P452)/(F452+H452+J452+L452+N452+P452),0),0)</f>
        <v>0</v>
      </c>
      <c r="AB452" s="59">
        <f>IF(E452="West", IF(C452="Central",('Connecting shares (%)'!$F$11/100*F452+'Connecting shares (%)'!$G$11/100*H452+'Connecting shares (%)'!$H$11/100*J452)/1000000,0),0)</f>
        <v>0</v>
      </c>
      <c r="AC452" s="62">
        <f>IF(E452="west", IF(C452="Central",D452*'Connecting shares (%)'!$M$16*(F452+H452+J452)/(F452+H452+J452+L452+N452+P452),0),0)</f>
        <v>0</v>
      </c>
      <c r="AD452" s="59">
        <f>IF(E452="West", IF(C452="Decentral",('Connecting shares (%)'!$F$15/100*F452+'Connecting shares (%)'!$G$15/100*H452+'Connecting shares (%)'!$H$15/100*J452)/1000000,0),0)</f>
        <v>0.13495108</v>
      </c>
      <c r="AE452" s="61">
        <f>IF(E452="west", IF(C452="Decentral",D452*'Connecting shares (%)'!$M$16*(F452+H452+J452)/(F452+H452+J452+L452+N452+P452),0),0)</f>
        <v>7.6804007195159993</v>
      </c>
      <c r="AF452" s="59">
        <f>IF(E452="West", IF(C452="Central",('Connecting shares (%)'!$F$13/100*L452+'Connecting shares (%)'!$G$13/100*N452+'Connecting shares (%)'!$H$13/100*P452)/1000000,0),0)</f>
        <v>0</v>
      </c>
      <c r="AG452" s="61">
        <f>IF(E452="west", IF(C452="Central",D452*'Connecting shares (%)'!$M$16*(L452+N452+P452)/(F452+H452+J452+L452+N452+P452),0),0)</f>
        <v>0</v>
      </c>
      <c r="AH452" s="1">
        <f>IF(E452="West", IF(C452="Decentral",('Connecting shares (%)'!$F$17/100*L452+'Connecting shares (%)'!$G$17/100*N452+'Connecting shares (%)'!$H$17/100*P452)/1000000,0),0)</f>
        <v>0</v>
      </c>
      <c r="AI452" s="61">
        <f>IF(E452="west", IF(C452="Decentral",D452*'Connecting shares (%)'!$M$16*(L452+N452+P452)/(F452+H452+J452+L452+N452+P452),0),0)</f>
        <v>0</v>
      </c>
      <c r="AK452" s="1">
        <f t="shared" si="56"/>
        <v>0</v>
      </c>
      <c r="AL452" s="1">
        <f t="shared" si="57"/>
        <v>0</v>
      </c>
      <c r="AM452" s="1">
        <f t="shared" si="58"/>
        <v>0</v>
      </c>
      <c r="AN452" s="1">
        <f t="shared" si="59"/>
        <v>0</v>
      </c>
      <c r="AO452" s="1">
        <f t="shared" si="60"/>
        <v>0</v>
      </c>
      <c r="AP452" s="1">
        <f t="shared" si="61"/>
        <v>0</v>
      </c>
      <c r="AQ452" s="1">
        <f t="shared" si="62"/>
        <v>0.13495108</v>
      </c>
      <c r="AR452" s="1">
        <f t="shared" si="63"/>
        <v>7.6804007195159993</v>
      </c>
    </row>
    <row r="453" spans="1:44">
      <c r="A453" s="1">
        <v>452</v>
      </c>
      <c r="B453" s="1" t="s">
        <v>441</v>
      </c>
      <c r="C453" s="1" t="s">
        <v>20</v>
      </c>
      <c r="D453" s="1">
        <v>8.6606603695565998E-2</v>
      </c>
      <c r="E453" s="1" t="s">
        <v>21</v>
      </c>
      <c r="F453" s="1">
        <v>78635.88</v>
      </c>
      <c r="G453" s="1">
        <v>6</v>
      </c>
      <c r="H453" s="1">
        <v>0</v>
      </c>
      <c r="I453" s="1">
        <v>0</v>
      </c>
      <c r="J453" s="1">
        <v>0</v>
      </c>
      <c r="K453" s="1">
        <v>0</v>
      </c>
      <c r="L453" s="1">
        <v>0</v>
      </c>
      <c r="M453" s="1">
        <v>0</v>
      </c>
      <c r="N453" s="1">
        <v>0</v>
      </c>
      <c r="O453" s="1">
        <v>0</v>
      </c>
      <c r="P453" s="1">
        <v>0</v>
      </c>
      <c r="Q453" s="1">
        <v>0</v>
      </c>
      <c r="R453" s="1">
        <v>5273.46485747935</v>
      </c>
      <c r="S453" s="1">
        <v>86606.603695565602</v>
      </c>
      <c r="T453" s="59">
        <f>IF(E453="East", IF(C453="Central",('Connecting shares (%)'!$F$3/100*F453+'Connecting shares (%)'!$G$3/100*H453+'Connecting shares (%)'!$H$3/100*J453)/1000000,0),0)</f>
        <v>0</v>
      </c>
      <c r="U453" s="59">
        <f>IF(E453="East", IF(C453="Central",D453*'Connecting shares (%)'!$M$16*(F453+H453+J453)/(F453+H453+J453+L453+N453+P453),0),0)</f>
        <v>0</v>
      </c>
      <c r="V453" s="59">
        <f>IF(E453="East", IF(C453="Decentral",('Connecting shares (%)'!$F$7/100*F453+'Connecting shares (%)'!$G$7/100*H453+'Connecting shares (%)'!$H$7/100*J453)/1000000,0),0)</f>
        <v>0</v>
      </c>
      <c r="W453" s="61">
        <f>IF(E453="East", IF(C453="Decentral",D453*'Connecting shares (%)'!$M$16*(F453+H453+J453)/(F453+H453+J453+L453+N453+P453),0),0)</f>
        <v>0</v>
      </c>
      <c r="X453" s="59">
        <f>IF(E453="East", IF(C453="Central",('Connecting shares (%)'!$F$5/100*L453+'Connecting shares (%)'!$G$5/100*N453+'Connecting shares (%)'!$H$5/100*P453)/1000000,0),0)</f>
        <v>0</v>
      </c>
      <c r="Y453" s="61">
        <f>IF(E453="East", IF(C453="Central",D453*'Connecting shares (%)'!$M$16*(L453+N453+P453)/(F453+H453+J453+L453+N453+P453),0),0)</f>
        <v>0</v>
      </c>
      <c r="Z453" s="1">
        <f>IF(E453="East", IF(C453="Decentral",('Connecting shares (%)'!$F$9/100*L453+'Connecting shares (%)'!$G$9/100*N453+'Connecting shares (%)'!$H$9/100*P453)/1000000,0),0)</f>
        <v>0</v>
      </c>
      <c r="AA453" s="61">
        <f>IF(E453="East", IF(C453="Decentral",D453*'Connecting shares (%)'!$M$16*(L453+N453+P453)/(F453+H453+J453+L453+N453+P453),0),0)</f>
        <v>0</v>
      </c>
      <c r="AB453" s="59">
        <f>IF(E453="West", IF(C453="Central",('Connecting shares (%)'!$F$11/100*F453+'Connecting shares (%)'!$G$11/100*H453+'Connecting shares (%)'!$H$11/100*J453)/1000000,0),0)</f>
        <v>7.8635880000000005E-2</v>
      </c>
      <c r="AC453" s="62">
        <f>IF(E453="west", IF(C453="Central",D453*'Connecting shares (%)'!$M$16*(F453+H453+J453)/(F453+H453+J453+L453+N453+P453),0),0)</f>
        <v>1.73213207391132</v>
      </c>
      <c r="AD453" s="59">
        <f>IF(E453="West", IF(C453="Decentral",('Connecting shares (%)'!$F$15/100*F453+'Connecting shares (%)'!$G$15/100*H453+'Connecting shares (%)'!$H$15/100*J453)/1000000,0),0)</f>
        <v>0</v>
      </c>
      <c r="AE453" s="61">
        <f>IF(E453="west", IF(C453="Decentral",D453*'Connecting shares (%)'!$M$16*(F453+H453+J453)/(F453+H453+J453+L453+N453+P453),0),0)</f>
        <v>0</v>
      </c>
      <c r="AF453" s="59">
        <f>IF(E453="West", IF(C453="Central",('Connecting shares (%)'!$F$13/100*L453+'Connecting shares (%)'!$G$13/100*N453+'Connecting shares (%)'!$H$13/100*P453)/1000000,0),0)</f>
        <v>0</v>
      </c>
      <c r="AG453" s="61">
        <f>IF(E453="west", IF(C453="Central",D453*'Connecting shares (%)'!$M$16*(L453+N453+P453)/(F453+H453+J453+L453+N453+P453),0),0)</f>
        <v>0</v>
      </c>
      <c r="AH453" s="1">
        <f>IF(E453="West", IF(C453="Decentral",('Connecting shares (%)'!$F$17/100*L453+'Connecting shares (%)'!$G$17/100*N453+'Connecting shares (%)'!$H$17/100*P453)/1000000,0),0)</f>
        <v>0</v>
      </c>
      <c r="AI453" s="61">
        <f>IF(E453="west", IF(C453="Decentral",D453*'Connecting shares (%)'!$M$16*(L453+N453+P453)/(F453+H453+J453+L453+N453+P453),0),0)</f>
        <v>0</v>
      </c>
      <c r="AK453" s="1">
        <f t="shared" si="56"/>
        <v>0</v>
      </c>
      <c r="AL453" s="1">
        <f t="shared" si="57"/>
        <v>0</v>
      </c>
      <c r="AM453" s="1">
        <f t="shared" si="58"/>
        <v>0</v>
      </c>
      <c r="AN453" s="1">
        <f t="shared" si="59"/>
        <v>0</v>
      </c>
      <c r="AO453" s="1">
        <f t="shared" si="60"/>
        <v>7.8635880000000005E-2</v>
      </c>
      <c r="AP453" s="1">
        <f t="shared" si="61"/>
        <v>1.73213207391132</v>
      </c>
      <c r="AQ453" s="1">
        <f t="shared" si="62"/>
        <v>0</v>
      </c>
      <c r="AR453" s="1">
        <f t="shared" si="63"/>
        <v>0</v>
      </c>
    </row>
    <row r="454" spans="1:44">
      <c r="A454" s="1">
        <v>453</v>
      </c>
      <c r="B454" s="1" t="s">
        <v>198</v>
      </c>
      <c r="C454" s="1" t="s">
        <v>20</v>
      </c>
      <c r="D454" s="1">
        <v>0.34788019523115399</v>
      </c>
      <c r="E454" s="1" t="s">
        <v>21</v>
      </c>
      <c r="F454" s="1">
        <v>196937.57</v>
      </c>
      <c r="G454" s="1">
        <v>8</v>
      </c>
      <c r="H454" s="1">
        <v>0</v>
      </c>
      <c r="I454" s="1">
        <v>0</v>
      </c>
      <c r="J454" s="1">
        <v>0</v>
      </c>
      <c r="K454" s="1">
        <v>0</v>
      </c>
      <c r="L454" s="1">
        <v>0</v>
      </c>
      <c r="M454" s="1">
        <v>0</v>
      </c>
      <c r="N454" s="1">
        <v>0</v>
      </c>
      <c r="O454" s="1">
        <v>0</v>
      </c>
      <c r="P454" s="1">
        <v>0</v>
      </c>
      <c r="Q454" s="1">
        <v>0</v>
      </c>
      <c r="R454" s="1">
        <v>9349.9811836625395</v>
      </c>
      <c r="S454" s="1">
        <v>347880.19523115398</v>
      </c>
      <c r="T454" s="59">
        <f>IF(E454="East", IF(C454="Central",('Connecting shares (%)'!$F$3/100*F454+'Connecting shares (%)'!$G$3/100*H454+'Connecting shares (%)'!$H$3/100*J454)/1000000,0),0)</f>
        <v>0</v>
      </c>
      <c r="U454" s="59">
        <f>IF(E454="East", IF(C454="Central",D454*'Connecting shares (%)'!$M$16*(F454+H454+J454)/(F454+H454+J454+L454+N454+P454),0),0)</f>
        <v>0</v>
      </c>
      <c r="V454" s="59">
        <f>IF(E454="East", IF(C454="Decentral",('Connecting shares (%)'!$F$7/100*F454+'Connecting shares (%)'!$G$7/100*H454+'Connecting shares (%)'!$H$7/100*J454)/1000000,0),0)</f>
        <v>0</v>
      </c>
      <c r="W454" s="61">
        <f>IF(E454="East", IF(C454="Decentral",D454*'Connecting shares (%)'!$M$16*(F454+H454+J454)/(F454+H454+J454+L454+N454+P454),0),0)</f>
        <v>0</v>
      </c>
      <c r="X454" s="59">
        <f>IF(E454="East", IF(C454="Central",('Connecting shares (%)'!$F$5/100*L454+'Connecting shares (%)'!$G$5/100*N454+'Connecting shares (%)'!$H$5/100*P454)/1000000,0),0)</f>
        <v>0</v>
      </c>
      <c r="Y454" s="61">
        <f>IF(E454="East", IF(C454="Central",D454*'Connecting shares (%)'!$M$16*(L454+N454+P454)/(F454+H454+J454+L454+N454+P454),0),0)</f>
        <v>0</v>
      </c>
      <c r="Z454" s="1">
        <f>IF(E454="East", IF(C454="Decentral",('Connecting shares (%)'!$F$9/100*L454+'Connecting shares (%)'!$G$9/100*N454+'Connecting shares (%)'!$H$9/100*P454)/1000000,0),0)</f>
        <v>0</v>
      </c>
      <c r="AA454" s="61">
        <f>IF(E454="East", IF(C454="Decentral",D454*'Connecting shares (%)'!$M$16*(L454+N454+P454)/(F454+H454+J454+L454+N454+P454),0),0)</f>
        <v>0</v>
      </c>
      <c r="AB454" s="59">
        <f>IF(E454="West", IF(C454="Central",('Connecting shares (%)'!$F$11/100*F454+'Connecting shares (%)'!$G$11/100*H454+'Connecting shares (%)'!$H$11/100*J454)/1000000,0),0)</f>
        <v>0.19693757000000001</v>
      </c>
      <c r="AC454" s="62">
        <f>IF(E454="west", IF(C454="Central",D454*'Connecting shares (%)'!$M$16*(F454+H454+J454)/(F454+H454+J454+L454+N454+P454),0),0)</f>
        <v>6.9576039046230793</v>
      </c>
      <c r="AD454" s="59">
        <f>IF(E454="West", IF(C454="Decentral",('Connecting shares (%)'!$F$15/100*F454+'Connecting shares (%)'!$G$15/100*H454+'Connecting shares (%)'!$H$15/100*J454)/1000000,0),0)</f>
        <v>0</v>
      </c>
      <c r="AE454" s="61">
        <f>IF(E454="west", IF(C454="Decentral",D454*'Connecting shares (%)'!$M$16*(F454+H454+J454)/(F454+H454+J454+L454+N454+P454),0),0)</f>
        <v>0</v>
      </c>
      <c r="AF454" s="59">
        <f>IF(E454="West", IF(C454="Central",('Connecting shares (%)'!$F$13/100*L454+'Connecting shares (%)'!$G$13/100*N454+'Connecting shares (%)'!$H$13/100*P454)/1000000,0),0)</f>
        <v>0</v>
      </c>
      <c r="AG454" s="61">
        <f>IF(E454="west", IF(C454="Central",D454*'Connecting shares (%)'!$M$16*(L454+N454+P454)/(F454+H454+J454+L454+N454+P454),0),0)</f>
        <v>0</v>
      </c>
      <c r="AH454" s="1">
        <f>IF(E454="West", IF(C454="Decentral",('Connecting shares (%)'!$F$17/100*L454+'Connecting shares (%)'!$G$17/100*N454+'Connecting shares (%)'!$H$17/100*P454)/1000000,0),0)</f>
        <v>0</v>
      </c>
      <c r="AI454" s="61">
        <f>IF(E454="west", IF(C454="Decentral",D454*'Connecting shares (%)'!$M$16*(L454+N454+P454)/(F454+H454+J454+L454+N454+P454),0),0)</f>
        <v>0</v>
      </c>
      <c r="AK454" s="1">
        <f t="shared" si="56"/>
        <v>0</v>
      </c>
      <c r="AL454" s="1">
        <f t="shared" si="57"/>
        <v>0</v>
      </c>
      <c r="AM454" s="1">
        <f t="shared" si="58"/>
        <v>0</v>
      </c>
      <c r="AN454" s="1">
        <f t="shared" si="59"/>
        <v>0</v>
      </c>
      <c r="AO454" s="1">
        <f t="shared" si="60"/>
        <v>0.19693757000000001</v>
      </c>
      <c r="AP454" s="1">
        <f t="shared" si="61"/>
        <v>6.9576039046230793</v>
      </c>
      <c r="AQ454" s="1">
        <f t="shared" si="62"/>
        <v>0</v>
      </c>
      <c r="AR454" s="1">
        <f t="shared" si="63"/>
        <v>0</v>
      </c>
    </row>
    <row r="455" spans="1:44">
      <c r="A455" s="1">
        <v>454</v>
      </c>
      <c r="B455" s="1" t="s">
        <v>48</v>
      </c>
      <c r="C455" s="1" t="s">
        <v>19</v>
      </c>
      <c r="D455" s="1">
        <v>0.120208732083202</v>
      </c>
      <c r="E455" s="1" t="s">
        <v>21</v>
      </c>
      <c r="F455" s="1">
        <v>184709.61</v>
      </c>
      <c r="G455" s="1">
        <v>12</v>
      </c>
      <c r="H455" s="1">
        <v>0</v>
      </c>
      <c r="I455" s="1">
        <v>0</v>
      </c>
      <c r="J455" s="1">
        <v>0</v>
      </c>
      <c r="K455" s="1">
        <v>0</v>
      </c>
      <c r="L455" s="1">
        <v>13150.47</v>
      </c>
      <c r="M455" s="1">
        <v>2</v>
      </c>
      <c r="N455" s="1">
        <v>0</v>
      </c>
      <c r="O455" s="1">
        <v>0</v>
      </c>
      <c r="P455" s="1">
        <v>0</v>
      </c>
      <c r="Q455" s="1">
        <v>0</v>
      </c>
      <c r="R455" s="1">
        <v>6094.8388895469898</v>
      </c>
      <c r="S455" s="1">
        <v>120208.73208320201</v>
      </c>
      <c r="T455" s="59">
        <f>IF(E455="East", IF(C455="Central",('Connecting shares (%)'!$F$3/100*F455+'Connecting shares (%)'!$G$3/100*H455+'Connecting shares (%)'!$H$3/100*J455)/1000000,0),0)</f>
        <v>0</v>
      </c>
      <c r="U455" s="59">
        <f>IF(E455="East", IF(C455="Central",D455*'Connecting shares (%)'!$M$16*(F455+H455+J455)/(F455+H455+J455+L455+N455+P455),0),0)</f>
        <v>0</v>
      </c>
      <c r="V455" s="59">
        <f>IF(E455="East", IF(C455="Decentral",('Connecting shares (%)'!$F$7/100*F455+'Connecting shares (%)'!$G$7/100*H455+'Connecting shares (%)'!$H$7/100*J455)/1000000,0),0)</f>
        <v>0</v>
      </c>
      <c r="W455" s="61">
        <f>IF(E455="East", IF(C455="Decentral",D455*'Connecting shares (%)'!$M$16*(F455+H455+J455)/(F455+H455+J455+L455+N455+P455),0),0)</f>
        <v>0</v>
      </c>
      <c r="X455" s="59">
        <f>IF(E455="East", IF(C455="Central",('Connecting shares (%)'!$F$5/100*L455+'Connecting shares (%)'!$G$5/100*N455+'Connecting shares (%)'!$H$5/100*P455)/1000000,0),0)</f>
        <v>0</v>
      </c>
      <c r="Y455" s="61">
        <f>IF(E455="East", IF(C455="Central",D455*'Connecting shares (%)'!$M$16*(L455+N455+P455)/(F455+H455+J455+L455+N455+P455),0),0)</f>
        <v>0</v>
      </c>
      <c r="Z455" s="1">
        <f>IF(E455="East", IF(C455="Decentral",('Connecting shares (%)'!$F$9/100*L455+'Connecting shares (%)'!$G$9/100*N455+'Connecting shares (%)'!$H$9/100*P455)/1000000,0),0)</f>
        <v>0</v>
      </c>
      <c r="AA455" s="61">
        <f>IF(E455="East", IF(C455="Decentral",D455*'Connecting shares (%)'!$M$16*(L455+N455+P455)/(F455+H455+J455+L455+N455+P455),0),0)</f>
        <v>0</v>
      </c>
      <c r="AB455" s="59">
        <f>IF(E455="West", IF(C455="Central",('Connecting shares (%)'!$F$11/100*F455+'Connecting shares (%)'!$G$11/100*H455+'Connecting shares (%)'!$H$11/100*J455)/1000000,0),0)</f>
        <v>0</v>
      </c>
      <c r="AC455" s="62">
        <f>IF(E455="west", IF(C455="Central",D455*'Connecting shares (%)'!$M$16*(F455+H455+J455)/(F455+H455+J455+L455+N455+P455),0),0)</f>
        <v>0</v>
      </c>
      <c r="AD455" s="59">
        <f>IF(E455="West", IF(C455="Decentral",('Connecting shares (%)'!$F$15/100*F455+'Connecting shares (%)'!$G$15/100*H455+'Connecting shares (%)'!$H$15/100*J455)/1000000,0),0)</f>
        <v>0.18470961</v>
      </c>
      <c r="AE455" s="61">
        <f>IF(E455="west", IF(C455="Decentral",D455*'Connecting shares (%)'!$M$16*(F455+H455+J455)/(F455+H455+J455+L455+N455+P455),0),0)</f>
        <v>2.2443848220098497</v>
      </c>
      <c r="AF455" s="59">
        <f>IF(E455="West", IF(C455="Central",('Connecting shares (%)'!$F$13/100*L455+'Connecting shares (%)'!$G$13/100*N455+'Connecting shares (%)'!$H$13/100*P455)/1000000,0),0)</f>
        <v>0</v>
      </c>
      <c r="AG455" s="61">
        <f>IF(E455="west", IF(C455="Central",D455*'Connecting shares (%)'!$M$16*(L455+N455+P455)/(F455+H455+J455+L455+N455+P455),0),0)</f>
        <v>0</v>
      </c>
      <c r="AH455" s="1">
        <f>IF(E455="West", IF(C455="Decentral",('Connecting shares (%)'!$F$17/100*L455+'Connecting shares (%)'!$G$17/100*N455+'Connecting shares (%)'!$H$17/100*P455)/1000000,0),0)</f>
        <v>1.3150469999999999E-2</v>
      </c>
      <c r="AI455" s="61">
        <f>IF(E455="west", IF(C455="Decentral",D455*'Connecting shares (%)'!$M$16*(L455+N455+P455)/(F455+H455+J455+L455+N455+P455),0),0)</f>
        <v>0.15978981965419053</v>
      </c>
      <c r="AK455" s="1">
        <f t="shared" si="56"/>
        <v>0</v>
      </c>
      <c r="AL455" s="1">
        <f t="shared" si="57"/>
        <v>0</v>
      </c>
      <c r="AM455" s="1">
        <f t="shared" si="58"/>
        <v>0</v>
      </c>
      <c r="AN455" s="1">
        <f t="shared" si="59"/>
        <v>0</v>
      </c>
      <c r="AO455" s="1">
        <f t="shared" si="60"/>
        <v>0</v>
      </c>
      <c r="AP455" s="1">
        <f t="shared" si="61"/>
        <v>0</v>
      </c>
      <c r="AQ455" s="1">
        <f t="shared" si="62"/>
        <v>0.19786007999999999</v>
      </c>
      <c r="AR455" s="1">
        <f t="shared" si="63"/>
        <v>2.4041746416640404</v>
      </c>
    </row>
    <row r="456" spans="1:44">
      <c r="A456" s="1">
        <v>455</v>
      </c>
      <c r="B456" s="1" t="s">
        <v>863</v>
      </c>
      <c r="C456" s="1" t="s">
        <v>20</v>
      </c>
      <c r="D456" s="1">
        <v>0.16042138695663</v>
      </c>
      <c r="E456" s="1" t="s">
        <v>21</v>
      </c>
      <c r="F456" s="1">
        <v>18687.9199999999</v>
      </c>
      <c r="G456" s="1">
        <v>1</v>
      </c>
      <c r="H456" s="1">
        <v>0</v>
      </c>
      <c r="I456" s="1">
        <v>0</v>
      </c>
      <c r="J456" s="1">
        <v>0</v>
      </c>
      <c r="K456" s="1">
        <v>0</v>
      </c>
      <c r="L456" s="1">
        <v>0</v>
      </c>
      <c r="M456" s="1">
        <v>0</v>
      </c>
      <c r="N456" s="1">
        <v>0</v>
      </c>
      <c r="O456" s="1">
        <v>0</v>
      </c>
      <c r="P456" s="1">
        <v>0</v>
      </c>
      <c r="Q456" s="1">
        <v>0</v>
      </c>
      <c r="R456" s="1">
        <v>7744.5500159519597</v>
      </c>
      <c r="S456" s="1">
        <v>160421.38695662899</v>
      </c>
      <c r="T456" s="59">
        <f>IF(E456="East", IF(C456="Central",('Connecting shares (%)'!$F$3/100*F456+'Connecting shares (%)'!$G$3/100*H456+'Connecting shares (%)'!$H$3/100*J456)/1000000,0),0)</f>
        <v>0</v>
      </c>
      <c r="U456" s="59">
        <f>IF(E456="East", IF(C456="Central",D456*'Connecting shares (%)'!$M$16*(F456+H456+J456)/(F456+H456+J456+L456+N456+P456),0),0)</f>
        <v>0</v>
      </c>
      <c r="V456" s="59">
        <f>IF(E456="East", IF(C456="Decentral",('Connecting shares (%)'!$F$7/100*F456+'Connecting shares (%)'!$G$7/100*H456+'Connecting shares (%)'!$H$7/100*J456)/1000000,0),0)</f>
        <v>0</v>
      </c>
      <c r="W456" s="61">
        <f>IF(E456="East", IF(C456="Decentral",D456*'Connecting shares (%)'!$M$16*(F456+H456+J456)/(F456+H456+J456+L456+N456+P456),0),0)</f>
        <v>0</v>
      </c>
      <c r="X456" s="59">
        <f>IF(E456="East", IF(C456="Central",('Connecting shares (%)'!$F$5/100*L456+'Connecting shares (%)'!$G$5/100*N456+'Connecting shares (%)'!$H$5/100*P456)/1000000,0),0)</f>
        <v>0</v>
      </c>
      <c r="Y456" s="61">
        <f>IF(E456="East", IF(C456="Central",D456*'Connecting shares (%)'!$M$16*(L456+N456+P456)/(F456+H456+J456+L456+N456+P456),0),0)</f>
        <v>0</v>
      </c>
      <c r="Z456" s="1">
        <f>IF(E456="East", IF(C456="Decentral",('Connecting shares (%)'!$F$9/100*L456+'Connecting shares (%)'!$G$9/100*N456+'Connecting shares (%)'!$H$9/100*P456)/1000000,0),0)</f>
        <v>0</v>
      </c>
      <c r="AA456" s="61">
        <f>IF(E456="East", IF(C456="Decentral",D456*'Connecting shares (%)'!$M$16*(L456+N456+P456)/(F456+H456+J456+L456+N456+P456),0),0)</f>
        <v>0</v>
      </c>
      <c r="AB456" s="59">
        <f>IF(E456="West", IF(C456="Central",('Connecting shares (%)'!$F$11/100*F456+'Connecting shares (%)'!$G$11/100*H456+'Connecting shares (%)'!$H$11/100*J456)/1000000,0),0)</f>
        <v>1.86879199999999E-2</v>
      </c>
      <c r="AC456" s="62">
        <f>IF(E456="west", IF(C456="Central",D456*'Connecting shares (%)'!$M$16*(F456+H456+J456)/(F456+H456+J456+L456+N456+P456),0),0)</f>
        <v>3.2084277391325999</v>
      </c>
      <c r="AD456" s="59">
        <f>IF(E456="West", IF(C456="Decentral",('Connecting shares (%)'!$F$15/100*F456+'Connecting shares (%)'!$G$15/100*H456+'Connecting shares (%)'!$H$15/100*J456)/1000000,0),0)</f>
        <v>0</v>
      </c>
      <c r="AE456" s="61">
        <f>IF(E456="west", IF(C456="Decentral",D456*'Connecting shares (%)'!$M$16*(F456+H456+J456)/(F456+H456+J456+L456+N456+P456),0),0)</f>
        <v>0</v>
      </c>
      <c r="AF456" s="59">
        <f>IF(E456="West", IF(C456="Central",('Connecting shares (%)'!$F$13/100*L456+'Connecting shares (%)'!$G$13/100*N456+'Connecting shares (%)'!$H$13/100*P456)/1000000,0),0)</f>
        <v>0</v>
      </c>
      <c r="AG456" s="61">
        <f>IF(E456="west", IF(C456="Central",D456*'Connecting shares (%)'!$M$16*(L456+N456+P456)/(F456+H456+J456+L456+N456+P456),0),0)</f>
        <v>0</v>
      </c>
      <c r="AH456" s="1">
        <f>IF(E456="West", IF(C456="Decentral",('Connecting shares (%)'!$F$17/100*L456+'Connecting shares (%)'!$G$17/100*N456+'Connecting shares (%)'!$H$17/100*P456)/1000000,0),0)</f>
        <v>0</v>
      </c>
      <c r="AI456" s="61">
        <f>IF(E456="west", IF(C456="Decentral",D456*'Connecting shares (%)'!$M$16*(L456+N456+P456)/(F456+H456+J456+L456+N456+P456),0),0)</f>
        <v>0</v>
      </c>
      <c r="AK456" s="1">
        <f t="shared" si="56"/>
        <v>0</v>
      </c>
      <c r="AL456" s="1">
        <f t="shared" si="57"/>
        <v>0</v>
      </c>
      <c r="AM456" s="1">
        <f t="shared" si="58"/>
        <v>0</v>
      </c>
      <c r="AN456" s="1">
        <f t="shared" si="59"/>
        <v>0</v>
      </c>
      <c r="AO456" s="1">
        <f t="shared" si="60"/>
        <v>1.86879199999999E-2</v>
      </c>
      <c r="AP456" s="1">
        <f t="shared" si="61"/>
        <v>3.2084277391325999</v>
      </c>
      <c r="AQ456" s="1">
        <f t="shared" si="62"/>
        <v>0</v>
      </c>
      <c r="AR456" s="1">
        <f t="shared" si="63"/>
        <v>0</v>
      </c>
    </row>
    <row r="457" spans="1:44">
      <c r="A457" s="1">
        <v>456</v>
      </c>
      <c r="B457" s="1" t="s">
        <v>239</v>
      </c>
      <c r="C457" s="1" t="s">
        <v>19</v>
      </c>
      <c r="D457" s="1">
        <v>6.8879116227008E-2</v>
      </c>
      <c r="E457" s="1" t="s">
        <v>21</v>
      </c>
      <c r="F457" s="1">
        <v>30634.909999999902</v>
      </c>
      <c r="G457" s="1">
        <v>3</v>
      </c>
      <c r="H457" s="1">
        <v>0</v>
      </c>
      <c r="I457" s="1">
        <v>0</v>
      </c>
      <c r="J457" s="1">
        <v>0</v>
      </c>
      <c r="K457" s="1">
        <v>0</v>
      </c>
      <c r="L457" s="1">
        <v>0</v>
      </c>
      <c r="M457" s="1">
        <v>0</v>
      </c>
      <c r="N457" s="1">
        <v>0</v>
      </c>
      <c r="O457" s="1">
        <v>0</v>
      </c>
      <c r="P457" s="1">
        <v>0</v>
      </c>
      <c r="Q457" s="1">
        <v>0</v>
      </c>
      <c r="R457" s="1">
        <v>4132.0870646110498</v>
      </c>
      <c r="S457" s="1">
        <v>68879.116227008402</v>
      </c>
      <c r="T457" s="59">
        <f>IF(E457="East", IF(C457="Central",('Connecting shares (%)'!$F$3/100*F457+'Connecting shares (%)'!$G$3/100*H457+'Connecting shares (%)'!$H$3/100*J457)/1000000,0),0)</f>
        <v>0</v>
      </c>
      <c r="U457" s="59">
        <f>IF(E457="East", IF(C457="Central",D457*'Connecting shares (%)'!$M$16*(F457+H457+J457)/(F457+H457+J457+L457+N457+P457),0),0)</f>
        <v>0</v>
      </c>
      <c r="V457" s="59">
        <f>IF(E457="East", IF(C457="Decentral",('Connecting shares (%)'!$F$7/100*F457+'Connecting shares (%)'!$G$7/100*H457+'Connecting shares (%)'!$H$7/100*J457)/1000000,0),0)</f>
        <v>0</v>
      </c>
      <c r="W457" s="61">
        <f>IF(E457="East", IF(C457="Decentral",D457*'Connecting shares (%)'!$M$16*(F457+H457+J457)/(F457+H457+J457+L457+N457+P457),0),0)</f>
        <v>0</v>
      </c>
      <c r="X457" s="59">
        <f>IF(E457="East", IF(C457="Central",('Connecting shares (%)'!$F$5/100*L457+'Connecting shares (%)'!$G$5/100*N457+'Connecting shares (%)'!$H$5/100*P457)/1000000,0),0)</f>
        <v>0</v>
      </c>
      <c r="Y457" s="61">
        <f>IF(E457="East", IF(C457="Central",D457*'Connecting shares (%)'!$M$16*(L457+N457+P457)/(F457+H457+J457+L457+N457+P457),0),0)</f>
        <v>0</v>
      </c>
      <c r="Z457" s="1">
        <f>IF(E457="East", IF(C457="Decentral",('Connecting shares (%)'!$F$9/100*L457+'Connecting shares (%)'!$G$9/100*N457+'Connecting shares (%)'!$H$9/100*P457)/1000000,0),0)</f>
        <v>0</v>
      </c>
      <c r="AA457" s="61">
        <f>IF(E457="East", IF(C457="Decentral",D457*'Connecting shares (%)'!$M$16*(L457+N457+P457)/(F457+H457+J457+L457+N457+P457),0),0)</f>
        <v>0</v>
      </c>
      <c r="AB457" s="59">
        <f>IF(E457="West", IF(C457="Central",('Connecting shares (%)'!$F$11/100*F457+'Connecting shares (%)'!$G$11/100*H457+'Connecting shares (%)'!$H$11/100*J457)/1000000,0),0)</f>
        <v>0</v>
      </c>
      <c r="AC457" s="62">
        <f>IF(E457="west", IF(C457="Central",D457*'Connecting shares (%)'!$M$16*(F457+H457+J457)/(F457+H457+J457+L457+N457+P457),0),0)</f>
        <v>0</v>
      </c>
      <c r="AD457" s="59">
        <f>IF(E457="West", IF(C457="Decentral",('Connecting shares (%)'!$F$15/100*F457+'Connecting shares (%)'!$G$15/100*H457+'Connecting shares (%)'!$H$15/100*J457)/1000000,0),0)</f>
        <v>3.0634909999999901E-2</v>
      </c>
      <c r="AE457" s="61">
        <f>IF(E457="west", IF(C457="Decentral",D457*'Connecting shares (%)'!$M$16*(F457+H457+J457)/(F457+H457+J457+L457+N457+P457),0),0)</f>
        <v>1.3775823245401599</v>
      </c>
      <c r="AF457" s="59">
        <f>IF(E457="West", IF(C457="Central",('Connecting shares (%)'!$F$13/100*L457+'Connecting shares (%)'!$G$13/100*N457+'Connecting shares (%)'!$H$13/100*P457)/1000000,0),0)</f>
        <v>0</v>
      </c>
      <c r="AG457" s="61">
        <f>IF(E457="west", IF(C457="Central",D457*'Connecting shares (%)'!$M$16*(L457+N457+P457)/(F457+H457+J457+L457+N457+P457),0),0)</f>
        <v>0</v>
      </c>
      <c r="AH457" s="1">
        <f>IF(E457="West", IF(C457="Decentral",('Connecting shares (%)'!$F$17/100*L457+'Connecting shares (%)'!$G$17/100*N457+'Connecting shares (%)'!$H$17/100*P457)/1000000,0),0)</f>
        <v>0</v>
      </c>
      <c r="AI457" s="61">
        <f>IF(E457="west", IF(C457="Decentral",D457*'Connecting shares (%)'!$M$16*(L457+N457+P457)/(F457+H457+J457+L457+N457+P457),0),0)</f>
        <v>0</v>
      </c>
      <c r="AK457" s="1">
        <f t="shared" si="56"/>
        <v>0</v>
      </c>
      <c r="AL457" s="1">
        <f t="shared" si="57"/>
        <v>0</v>
      </c>
      <c r="AM457" s="1">
        <f t="shared" si="58"/>
        <v>0</v>
      </c>
      <c r="AN457" s="1">
        <f t="shared" si="59"/>
        <v>0</v>
      </c>
      <c r="AO457" s="1">
        <f t="shared" si="60"/>
        <v>0</v>
      </c>
      <c r="AP457" s="1">
        <f t="shared" si="61"/>
        <v>0</v>
      </c>
      <c r="AQ457" s="1">
        <f t="shared" si="62"/>
        <v>3.0634909999999901E-2</v>
      </c>
      <c r="AR457" s="1">
        <f t="shared" si="63"/>
        <v>1.3775823245401599</v>
      </c>
    </row>
    <row r="458" spans="1:44">
      <c r="A458" s="1">
        <v>457</v>
      </c>
      <c r="B458" s="1" t="s">
        <v>196</v>
      </c>
      <c r="C458" s="1" t="s">
        <v>19</v>
      </c>
      <c r="D458" s="1">
        <v>5.8435179137985002E-2</v>
      </c>
      <c r="E458" s="1" t="s">
        <v>21</v>
      </c>
      <c r="F458" s="1">
        <v>40003.089999999902</v>
      </c>
      <c r="G458" s="1">
        <v>2</v>
      </c>
      <c r="H458" s="1">
        <v>0</v>
      </c>
      <c r="I458" s="1">
        <v>0</v>
      </c>
      <c r="J458" s="1">
        <v>0</v>
      </c>
      <c r="K458" s="1">
        <v>0</v>
      </c>
      <c r="L458" s="1">
        <v>0</v>
      </c>
      <c r="M458" s="1">
        <v>0</v>
      </c>
      <c r="N458" s="1">
        <v>0</v>
      </c>
      <c r="O458" s="1">
        <v>0</v>
      </c>
      <c r="P458" s="1">
        <v>0</v>
      </c>
      <c r="Q458" s="1">
        <v>0</v>
      </c>
      <c r="R458" s="1">
        <v>2761.2537541366501</v>
      </c>
      <c r="S458" s="1">
        <v>58435.1791379852</v>
      </c>
      <c r="T458" s="59">
        <f>IF(E458="East", IF(C458="Central",('Connecting shares (%)'!$F$3/100*F458+'Connecting shares (%)'!$G$3/100*H458+'Connecting shares (%)'!$H$3/100*J458)/1000000,0),0)</f>
        <v>0</v>
      </c>
      <c r="U458" s="59">
        <f>IF(E458="East", IF(C458="Central",D458*'Connecting shares (%)'!$M$16*(F458+H458+J458)/(F458+H458+J458+L458+N458+P458),0),0)</f>
        <v>0</v>
      </c>
      <c r="V458" s="59">
        <f>IF(E458="East", IF(C458="Decentral",('Connecting shares (%)'!$F$7/100*F458+'Connecting shares (%)'!$G$7/100*H458+'Connecting shares (%)'!$H$7/100*J458)/1000000,0),0)</f>
        <v>0</v>
      </c>
      <c r="W458" s="61">
        <f>IF(E458="East", IF(C458="Decentral",D458*'Connecting shares (%)'!$M$16*(F458+H458+J458)/(F458+H458+J458+L458+N458+P458),0),0)</f>
        <v>0</v>
      </c>
      <c r="X458" s="59">
        <f>IF(E458="East", IF(C458="Central",('Connecting shares (%)'!$F$5/100*L458+'Connecting shares (%)'!$G$5/100*N458+'Connecting shares (%)'!$H$5/100*P458)/1000000,0),0)</f>
        <v>0</v>
      </c>
      <c r="Y458" s="61">
        <f>IF(E458="East", IF(C458="Central",D458*'Connecting shares (%)'!$M$16*(L458+N458+P458)/(F458+H458+J458+L458+N458+P458),0),0)</f>
        <v>0</v>
      </c>
      <c r="Z458" s="1">
        <f>IF(E458="East", IF(C458="Decentral",('Connecting shares (%)'!$F$9/100*L458+'Connecting shares (%)'!$G$9/100*N458+'Connecting shares (%)'!$H$9/100*P458)/1000000,0),0)</f>
        <v>0</v>
      </c>
      <c r="AA458" s="61">
        <f>IF(E458="East", IF(C458="Decentral",D458*'Connecting shares (%)'!$M$16*(L458+N458+P458)/(F458+H458+J458+L458+N458+P458),0),0)</f>
        <v>0</v>
      </c>
      <c r="AB458" s="59">
        <f>IF(E458="West", IF(C458="Central",('Connecting shares (%)'!$F$11/100*F458+'Connecting shares (%)'!$G$11/100*H458+'Connecting shares (%)'!$H$11/100*J458)/1000000,0),0)</f>
        <v>0</v>
      </c>
      <c r="AC458" s="62">
        <f>IF(E458="west", IF(C458="Central",D458*'Connecting shares (%)'!$M$16*(F458+H458+J458)/(F458+H458+J458+L458+N458+P458),0),0)</f>
        <v>0</v>
      </c>
      <c r="AD458" s="59">
        <f>IF(E458="West", IF(C458="Decentral",('Connecting shares (%)'!$F$15/100*F458+'Connecting shares (%)'!$G$15/100*H458+'Connecting shares (%)'!$H$15/100*J458)/1000000,0),0)</f>
        <v>4.0003089999999901E-2</v>
      </c>
      <c r="AE458" s="61">
        <f>IF(E458="west", IF(C458="Decentral",D458*'Connecting shares (%)'!$M$16*(F458+H458+J458)/(F458+H458+J458+L458+N458+P458),0),0)</f>
        <v>1.1687035827597001</v>
      </c>
      <c r="AF458" s="59">
        <f>IF(E458="West", IF(C458="Central",('Connecting shares (%)'!$F$13/100*L458+'Connecting shares (%)'!$G$13/100*N458+'Connecting shares (%)'!$H$13/100*P458)/1000000,0),0)</f>
        <v>0</v>
      </c>
      <c r="AG458" s="61">
        <f>IF(E458="west", IF(C458="Central",D458*'Connecting shares (%)'!$M$16*(L458+N458+P458)/(F458+H458+J458+L458+N458+P458),0),0)</f>
        <v>0</v>
      </c>
      <c r="AH458" s="1">
        <f>IF(E458="West", IF(C458="Decentral",('Connecting shares (%)'!$F$17/100*L458+'Connecting shares (%)'!$G$17/100*N458+'Connecting shares (%)'!$H$17/100*P458)/1000000,0),0)</f>
        <v>0</v>
      </c>
      <c r="AI458" s="61">
        <f>IF(E458="west", IF(C458="Decentral",D458*'Connecting shares (%)'!$M$16*(L458+N458+P458)/(F458+H458+J458+L458+N458+P458),0),0)</f>
        <v>0</v>
      </c>
      <c r="AK458" s="1">
        <f t="shared" si="56"/>
        <v>0</v>
      </c>
      <c r="AL458" s="1">
        <f t="shared" si="57"/>
        <v>0</v>
      </c>
      <c r="AM458" s="1">
        <f t="shared" si="58"/>
        <v>0</v>
      </c>
      <c r="AN458" s="1">
        <f t="shared" si="59"/>
        <v>0</v>
      </c>
      <c r="AO458" s="1">
        <f t="shared" si="60"/>
        <v>0</v>
      </c>
      <c r="AP458" s="1">
        <f t="shared" si="61"/>
        <v>0</v>
      </c>
      <c r="AQ458" s="1">
        <f t="shared" si="62"/>
        <v>4.0003089999999901E-2</v>
      </c>
      <c r="AR458" s="1">
        <f t="shared" si="63"/>
        <v>1.1687035827597001</v>
      </c>
    </row>
    <row r="459" spans="1:44">
      <c r="A459" s="1">
        <v>458</v>
      </c>
      <c r="B459" s="1" t="s">
        <v>634</v>
      </c>
      <c r="C459" s="1" t="s">
        <v>20</v>
      </c>
      <c r="D459" s="1">
        <v>0.194337740970527</v>
      </c>
      <c r="E459" s="1" t="s">
        <v>22</v>
      </c>
      <c r="F459" s="1">
        <v>353964.81999999902</v>
      </c>
      <c r="G459" s="1">
        <v>26</v>
      </c>
      <c r="H459" s="1">
        <v>0</v>
      </c>
      <c r="I459" s="1">
        <v>0</v>
      </c>
      <c r="J459" s="1">
        <v>0</v>
      </c>
      <c r="K459" s="1">
        <v>0</v>
      </c>
      <c r="L459" s="1">
        <v>0</v>
      </c>
      <c r="M459" s="1">
        <v>0</v>
      </c>
      <c r="N459" s="1">
        <v>0</v>
      </c>
      <c r="O459" s="1">
        <v>0</v>
      </c>
      <c r="P459" s="1">
        <v>0</v>
      </c>
      <c r="Q459" s="1">
        <v>0</v>
      </c>
      <c r="R459" s="1">
        <v>7107.1897000232102</v>
      </c>
      <c r="S459" s="1">
        <v>194337.74097052601</v>
      </c>
      <c r="T459" s="59">
        <f>IF(E459="East", IF(C459="Central",('Connecting shares (%)'!$F$3/100*F459+'Connecting shares (%)'!$G$3/100*H459+'Connecting shares (%)'!$H$3/100*J459)/1000000,0),0)</f>
        <v>0.35396481999999901</v>
      </c>
      <c r="U459" s="59">
        <f>IF(E459="East", IF(C459="Central",D459*'Connecting shares (%)'!$M$16*(F459+H459+J459)/(F459+H459+J459+L459+N459+P459),0),0)</f>
        <v>3.8867548194105401</v>
      </c>
      <c r="V459" s="59">
        <f>IF(E459="East", IF(C459="Decentral",('Connecting shares (%)'!$F$7/100*F459+'Connecting shares (%)'!$G$7/100*H459+'Connecting shares (%)'!$H$7/100*J459)/1000000,0),0)</f>
        <v>0</v>
      </c>
      <c r="W459" s="61">
        <f>IF(E459="East", IF(C459="Decentral",D459*'Connecting shares (%)'!$M$16*(F459+H459+J459)/(F459+H459+J459+L459+N459+P459),0),0)</f>
        <v>0</v>
      </c>
      <c r="X459" s="59">
        <f>IF(E459="East", IF(C459="Central",('Connecting shares (%)'!$F$5/100*L459+'Connecting shares (%)'!$G$5/100*N459+'Connecting shares (%)'!$H$5/100*P459)/1000000,0),0)</f>
        <v>0</v>
      </c>
      <c r="Y459" s="61">
        <f>IF(E459="East", IF(C459="Central",D459*'Connecting shares (%)'!$M$16*(L459+N459+P459)/(F459+H459+J459+L459+N459+P459),0),0)</f>
        <v>0</v>
      </c>
      <c r="Z459" s="1">
        <f>IF(E459="East", IF(C459="Decentral",('Connecting shares (%)'!$F$9/100*L459+'Connecting shares (%)'!$G$9/100*N459+'Connecting shares (%)'!$H$9/100*P459)/1000000,0),0)</f>
        <v>0</v>
      </c>
      <c r="AA459" s="61">
        <f>IF(E459="East", IF(C459="Decentral",D459*'Connecting shares (%)'!$M$16*(L459+N459+P459)/(F459+H459+J459+L459+N459+P459),0),0)</f>
        <v>0</v>
      </c>
      <c r="AB459" s="59">
        <f>IF(E459="West", IF(C459="Central",('Connecting shares (%)'!$F$11/100*F459+'Connecting shares (%)'!$G$11/100*H459+'Connecting shares (%)'!$H$11/100*J459)/1000000,0),0)</f>
        <v>0</v>
      </c>
      <c r="AC459" s="62">
        <f>IF(E459="west", IF(C459="Central",D459*'Connecting shares (%)'!$M$16*(F459+H459+J459)/(F459+H459+J459+L459+N459+P459),0),0)</f>
        <v>0</v>
      </c>
      <c r="AD459" s="59">
        <f>IF(E459="West", IF(C459="Decentral",('Connecting shares (%)'!$F$15/100*F459+'Connecting shares (%)'!$G$15/100*H459+'Connecting shares (%)'!$H$15/100*J459)/1000000,0),0)</f>
        <v>0</v>
      </c>
      <c r="AE459" s="61">
        <f>IF(E459="west", IF(C459="Decentral",D459*'Connecting shares (%)'!$M$16*(F459+H459+J459)/(F459+H459+J459+L459+N459+P459),0),0)</f>
        <v>0</v>
      </c>
      <c r="AF459" s="59">
        <f>IF(E459="West", IF(C459="Central",('Connecting shares (%)'!$F$13/100*L459+'Connecting shares (%)'!$G$13/100*N459+'Connecting shares (%)'!$H$13/100*P459)/1000000,0),0)</f>
        <v>0</v>
      </c>
      <c r="AG459" s="61">
        <f>IF(E459="west", IF(C459="Central",D459*'Connecting shares (%)'!$M$16*(L459+N459+P459)/(F459+H459+J459+L459+N459+P459),0),0)</f>
        <v>0</v>
      </c>
      <c r="AH459" s="1">
        <f>IF(E459="West", IF(C459="Decentral",('Connecting shares (%)'!$F$17/100*L459+'Connecting shares (%)'!$G$17/100*N459+'Connecting shares (%)'!$H$17/100*P459)/1000000,0),0)</f>
        <v>0</v>
      </c>
      <c r="AI459" s="61">
        <f>IF(E459="west", IF(C459="Decentral",D459*'Connecting shares (%)'!$M$16*(L459+N459+P459)/(F459+H459+J459+L459+N459+P459),0),0)</f>
        <v>0</v>
      </c>
      <c r="AK459" s="1">
        <f t="shared" si="56"/>
        <v>0.35396481999999901</v>
      </c>
      <c r="AL459" s="1">
        <f t="shared" si="57"/>
        <v>3.8867548194105401</v>
      </c>
      <c r="AM459" s="1">
        <f t="shared" si="58"/>
        <v>0</v>
      </c>
      <c r="AN459" s="1">
        <f t="shared" si="59"/>
        <v>0</v>
      </c>
      <c r="AO459" s="1">
        <f t="shared" si="60"/>
        <v>0</v>
      </c>
      <c r="AP459" s="1">
        <f t="shared" si="61"/>
        <v>0</v>
      </c>
      <c r="AQ459" s="1">
        <f t="shared" si="62"/>
        <v>0</v>
      </c>
      <c r="AR459" s="1">
        <f t="shared" si="63"/>
        <v>0</v>
      </c>
    </row>
    <row r="460" spans="1:44">
      <c r="A460" s="1">
        <v>459</v>
      </c>
      <c r="B460" s="1" t="s">
        <v>707</v>
      </c>
      <c r="C460" s="1" t="s">
        <v>19</v>
      </c>
      <c r="D460" s="1">
        <v>9.0500072868911E-2</v>
      </c>
      <c r="E460" s="1" t="s">
        <v>21</v>
      </c>
      <c r="F460" s="1">
        <v>58266.699999999903</v>
      </c>
      <c r="G460" s="1">
        <v>3</v>
      </c>
      <c r="H460" s="1">
        <v>0</v>
      </c>
      <c r="I460" s="1">
        <v>0</v>
      </c>
      <c r="J460" s="1">
        <v>0</v>
      </c>
      <c r="K460" s="1">
        <v>0</v>
      </c>
      <c r="L460" s="1">
        <v>0</v>
      </c>
      <c r="M460" s="1">
        <v>0</v>
      </c>
      <c r="N460" s="1">
        <v>0</v>
      </c>
      <c r="O460" s="1">
        <v>0</v>
      </c>
      <c r="P460" s="1">
        <v>0</v>
      </c>
      <c r="Q460" s="1">
        <v>0</v>
      </c>
      <c r="R460" s="1">
        <v>6352.7219914897796</v>
      </c>
      <c r="S460" s="1">
        <v>90500.072868910705</v>
      </c>
      <c r="T460" s="59">
        <f>IF(E460="East", IF(C460="Central",('Connecting shares (%)'!$F$3/100*F460+'Connecting shares (%)'!$G$3/100*H460+'Connecting shares (%)'!$H$3/100*J460)/1000000,0),0)</f>
        <v>0</v>
      </c>
      <c r="U460" s="59">
        <f>IF(E460="East", IF(C460="Central",D460*'Connecting shares (%)'!$M$16*(F460+H460+J460)/(F460+H460+J460+L460+N460+P460),0),0)</f>
        <v>0</v>
      </c>
      <c r="V460" s="59">
        <f>IF(E460="East", IF(C460="Decentral",('Connecting shares (%)'!$F$7/100*F460+'Connecting shares (%)'!$G$7/100*H460+'Connecting shares (%)'!$H$7/100*J460)/1000000,0),0)</f>
        <v>0</v>
      </c>
      <c r="W460" s="61">
        <f>IF(E460="East", IF(C460="Decentral",D460*'Connecting shares (%)'!$M$16*(F460+H460+J460)/(F460+H460+J460+L460+N460+P460),0),0)</f>
        <v>0</v>
      </c>
      <c r="X460" s="59">
        <f>IF(E460="East", IF(C460="Central",('Connecting shares (%)'!$F$5/100*L460+'Connecting shares (%)'!$G$5/100*N460+'Connecting shares (%)'!$H$5/100*P460)/1000000,0),0)</f>
        <v>0</v>
      </c>
      <c r="Y460" s="61">
        <f>IF(E460="East", IF(C460="Central",D460*'Connecting shares (%)'!$M$16*(L460+N460+P460)/(F460+H460+J460+L460+N460+P460),0),0)</f>
        <v>0</v>
      </c>
      <c r="Z460" s="1">
        <f>IF(E460="East", IF(C460="Decentral",('Connecting shares (%)'!$F$9/100*L460+'Connecting shares (%)'!$G$9/100*N460+'Connecting shares (%)'!$H$9/100*P460)/1000000,0),0)</f>
        <v>0</v>
      </c>
      <c r="AA460" s="61">
        <f>IF(E460="East", IF(C460="Decentral",D460*'Connecting shares (%)'!$M$16*(L460+N460+P460)/(F460+H460+J460+L460+N460+P460),0),0)</f>
        <v>0</v>
      </c>
      <c r="AB460" s="59">
        <f>IF(E460="West", IF(C460="Central",('Connecting shares (%)'!$F$11/100*F460+'Connecting shares (%)'!$G$11/100*H460+'Connecting shares (%)'!$H$11/100*J460)/1000000,0),0)</f>
        <v>0</v>
      </c>
      <c r="AC460" s="62">
        <f>IF(E460="west", IF(C460="Central",D460*'Connecting shares (%)'!$M$16*(F460+H460+J460)/(F460+H460+J460+L460+N460+P460),0),0)</f>
        <v>0</v>
      </c>
      <c r="AD460" s="59">
        <f>IF(E460="West", IF(C460="Decentral",('Connecting shares (%)'!$F$15/100*F460+'Connecting shares (%)'!$G$15/100*H460+'Connecting shares (%)'!$H$15/100*J460)/1000000,0),0)</f>
        <v>5.8266699999999901E-2</v>
      </c>
      <c r="AE460" s="61">
        <f>IF(E460="west", IF(C460="Decentral",D460*'Connecting shares (%)'!$M$16*(F460+H460+J460)/(F460+H460+J460+L460+N460+P460),0),0)</f>
        <v>1.8100014573782199</v>
      </c>
      <c r="AF460" s="59">
        <f>IF(E460="West", IF(C460="Central",('Connecting shares (%)'!$F$13/100*L460+'Connecting shares (%)'!$G$13/100*N460+'Connecting shares (%)'!$H$13/100*P460)/1000000,0),0)</f>
        <v>0</v>
      </c>
      <c r="AG460" s="61">
        <f>IF(E460="west", IF(C460="Central",D460*'Connecting shares (%)'!$M$16*(L460+N460+P460)/(F460+H460+J460+L460+N460+P460),0),0)</f>
        <v>0</v>
      </c>
      <c r="AH460" s="1">
        <f>IF(E460="West", IF(C460="Decentral",('Connecting shares (%)'!$F$17/100*L460+'Connecting shares (%)'!$G$17/100*N460+'Connecting shares (%)'!$H$17/100*P460)/1000000,0),0)</f>
        <v>0</v>
      </c>
      <c r="AI460" s="61">
        <f>IF(E460="west", IF(C460="Decentral",D460*'Connecting shares (%)'!$M$16*(L460+N460+P460)/(F460+H460+J460+L460+N460+P460),0),0)</f>
        <v>0</v>
      </c>
      <c r="AK460" s="1">
        <f t="shared" si="56"/>
        <v>0</v>
      </c>
      <c r="AL460" s="1">
        <f t="shared" si="57"/>
        <v>0</v>
      </c>
      <c r="AM460" s="1">
        <f t="shared" si="58"/>
        <v>0</v>
      </c>
      <c r="AN460" s="1">
        <f t="shared" si="59"/>
        <v>0</v>
      </c>
      <c r="AO460" s="1">
        <f t="shared" si="60"/>
        <v>0</v>
      </c>
      <c r="AP460" s="1">
        <f t="shared" si="61"/>
        <v>0</v>
      </c>
      <c r="AQ460" s="1">
        <f t="shared" si="62"/>
        <v>5.8266699999999901E-2</v>
      </c>
      <c r="AR460" s="1">
        <f t="shared" si="63"/>
        <v>1.8100014573782199</v>
      </c>
    </row>
    <row r="461" spans="1:44">
      <c r="A461" s="1">
        <v>460</v>
      </c>
      <c r="B461" s="1" t="s">
        <v>536</v>
      </c>
      <c r="C461" s="1" t="s">
        <v>19</v>
      </c>
      <c r="D461" s="1">
        <v>0.402287086150174</v>
      </c>
      <c r="E461" s="1" t="s">
        <v>21</v>
      </c>
      <c r="F461" s="1">
        <v>2744711.9499999899</v>
      </c>
      <c r="G461" s="1">
        <v>180</v>
      </c>
      <c r="H461" s="1">
        <v>61549.07</v>
      </c>
      <c r="I461" s="1">
        <v>1</v>
      </c>
      <c r="J461" s="1">
        <v>0</v>
      </c>
      <c r="K461" s="1">
        <v>0</v>
      </c>
      <c r="L461" s="1">
        <v>171426.239999999</v>
      </c>
      <c r="M461" s="1">
        <v>27</v>
      </c>
      <c r="N461" s="1">
        <v>172514.989999999</v>
      </c>
      <c r="O461" s="1">
        <v>1</v>
      </c>
      <c r="P461" s="1">
        <v>0</v>
      </c>
      <c r="Q461" s="1">
        <v>0</v>
      </c>
      <c r="R461" s="1">
        <v>5847.6207240803797</v>
      </c>
      <c r="S461" s="1">
        <v>402287.08615017298</v>
      </c>
      <c r="T461" s="59">
        <f>IF(E461="East", IF(C461="Central",('Connecting shares (%)'!$F$3/100*F461+'Connecting shares (%)'!$G$3/100*H461+'Connecting shares (%)'!$H$3/100*J461)/1000000,0),0)</f>
        <v>0</v>
      </c>
      <c r="U461" s="59">
        <f>IF(E461="East", IF(C461="Central",D461*'Connecting shares (%)'!$M$16*(F461+H461+J461)/(F461+H461+J461+L461+N461+P461),0),0)</f>
        <v>0</v>
      </c>
      <c r="V461" s="59">
        <f>IF(E461="East", IF(C461="Decentral",('Connecting shares (%)'!$F$7/100*F461+'Connecting shares (%)'!$G$7/100*H461+'Connecting shares (%)'!$H$7/100*J461)/1000000,0),0)</f>
        <v>0</v>
      </c>
      <c r="W461" s="61">
        <f>IF(E461="East", IF(C461="Decentral",D461*'Connecting shares (%)'!$M$16*(F461+H461+J461)/(F461+H461+J461+L461+N461+P461),0),0)</f>
        <v>0</v>
      </c>
      <c r="X461" s="59">
        <f>IF(E461="East", IF(C461="Central",('Connecting shares (%)'!$F$5/100*L461+'Connecting shares (%)'!$G$5/100*N461+'Connecting shares (%)'!$H$5/100*P461)/1000000,0),0)</f>
        <v>0</v>
      </c>
      <c r="Y461" s="61">
        <f>IF(E461="East", IF(C461="Central",D461*'Connecting shares (%)'!$M$16*(L461+N461+P461)/(F461+H461+J461+L461+N461+P461),0),0)</f>
        <v>0</v>
      </c>
      <c r="Z461" s="1">
        <f>IF(E461="East", IF(C461="Decentral",('Connecting shares (%)'!$F$9/100*L461+'Connecting shares (%)'!$G$9/100*N461+'Connecting shares (%)'!$H$9/100*P461)/1000000,0),0)</f>
        <v>0</v>
      </c>
      <c r="AA461" s="61">
        <f>IF(E461="East", IF(C461="Decentral",D461*'Connecting shares (%)'!$M$16*(L461+N461+P461)/(F461+H461+J461+L461+N461+P461),0),0)</f>
        <v>0</v>
      </c>
      <c r="AB461" s="59">
        <f>IF(E461="West", IF(C461="Central",('Connecting shares (%)'!$F$11/100*F461+'Connecting shares (%)'!$G$11/100*H461+'Connecting shares (%)'!$H$11/100*J461)/1000000,0),0)</f>
        <v>0</v>
      </c>
      <c r="AC461" s="62">
        <f>IF(E461="west", IF(C461="Central",D461*'Connecting shares (%)'!$M$16*(F461+H461+J461)/(F461+H461+J461+L461+N461+P461),0),0)</f>
        <v>0</v>
      </c>
      <c r="AD461" s="59">
        <f>IF(E461="West", IF(C461="Decentral",('Connecting shares (%)'!$F$15/100*F461+'Connecting shares (%)'!$G$15/100*H461+'Connecting shares (%)'!$H$15/100*J461)/1000000,0),0)</f>
        <v>2.8062610199999898</v>
      </c>
      <c r="AE461" s="61">
        <f>IF(E461="west", IF(C461="Decentral",D461*'Connecting shares (%)'!$M$16*(F461+H461+J461)/(F461+H461+J461+L461+N461+P461),0),0)</f>
        <v>7.1673021547274667</v>
      </c>
      <c r="AF461" s="59">
        <f>IF(E461="West", IF(C461="Central",('Connecting shares (%)'!$F$13/100*L461+'Connecting shares (%)'!$G$13/100*N461+'Connecting shares (%)'!$H$13/100*P461)/1000000,0),0)</f>
        <v>0</v>
      </c>
      <c r="AG461" s="61">
        <f>IF(E461="west", IF(C461="Central",D461*'Connecting shares (%)'!$M$16*(L461+N461+P461)/(F461+H461+J461+L461+N461+P461),0),0)</f>
        <v>0</v>
      </c>
      <c r="AH461" s="1">
        <f>IF(E461="West", IF(C461="Decentral",('Connecting shares (%)'!$F$17/100*L461+'Connecting shares (%)'!$G$17/100*N461+'Connecting shares (%)'!$H$17/100*P461)/1000000,0),0)</f>
        <v>0.34394122999999799</v>
      </c>
      <c r="AI461" s="61">
        <f>IF(E461="west", IF(C461="Decentral",D461*'Connecting shares (%)'!$M$16*(L461+N461+P461)/(F461+H461+J461+L461+N461+P461),0),0)</f>
        <v>0.8784395682760151</v>
      </c>
      <c r="AK461" s="1">
        <f t="shared" si="56"/>
        <v>0</v>
      </c>
      <c r="AL461" s="1">
        <f t="shared" si="57"/>
        <v>0</v>
      </c>
      <c r="AM461" s="1">
        <f t="shared" si="58"/>
        <v>0</v>
      </c>
      <c r="AN461" s="1">
        <f t="shared" si="59"/>
        <v>0</v>
      </c>
      <c r="AO461" s="1">
        <f t="shared" si="60"/>
        <v>0</v>
      </c>
      <c r="AP461" s="1">
        <f t="shared" si="61"/>
        <v>0</v>
      </c>
      <c r="AQ461" s="1">
        <f t="shared" si="62"/>
        <v>3.150202249999988</v>
      </c>
      <c r="AR461" s="1">
        <f t="shared" si="63"/>
        <v>8.0457417230034824</v>
      </c>
    </row>
    <row r="462" spans="1:44">
      <c r="A462" s="1">
        <v>461</v>
      </c>
      <c r="B462" s="1" t="s">
        <v>452</v>
      </c>
      <c r="C462" s="1" t="s">
        <v>19</v>
      </c>
      <c r="D462" s="1">
        <v>0.46760859029626001</v>
      </c>
      <c r="E462" s="1" t="s">
        <v>21</v>
      </c>
      <c r="F462" s="1">
        <v>284168.05</v>
      </c>
      <c r="G462" s="1">
        <v>16</v>
      </c>
      <c r="H462" s="1">
        <v>0</v>
      </c>
      <c r="I462" s="1">
        <v>0</v>
      </c>
      <c r="J462" s="1">
        <v>0</v>
      </c>
      <c r="K462" s="1">
        <v>0</v>
      </c>
      <c r="L462" s="1">
        <v>18332</v>
      </c>
      <c r="M462" s="1">
        <v>1</v>
      </c>
      <c r="N462" s="1">
        <v>0</v>
      </c>
      <c r="O462" s="1">
        <v>0</v>
      </c>
      <c r="P462" s="1">
        <v>0</v>
      </c>
      <c r="Q462" s="1">
        <v>0</v>
      </c>
      <c r="R462" s="1">
        <v>10858.3697013898</v>
      </c>
      <c r="S462" s="1">
        <v>467608.59029626002</v>
      </c>
      <c r="T462" s="59">
        <f>IF(E462="East", IF(C462="Central",('Connecting shares (%)'!$F$3/100*F462+'Connecting shares (%)'!$G$3/100*H462+'Connecting shares (%)'!$H$3/100*J462)/1000000,0),0)</f>
        <v>0</v>
      </c>
      <c r="U462" s="59">
        <f>IF(E462="East", IF(C462="Central",D462*'Connecting shares (%)'!$M$16*(F462+H462+J462)/(F462+H462+J462+L462+N462+P462),0),0)</f>
        <v>0</v>
      </c>
      <c r="V462" s="59">
        <f>IF(E462="East", IF(C462="Decentral",('Connecting shares (%)'!$F$7/100*F462+'Connecting shares (%)'!$G$7/100*H462+'Connecting shares (%)'!$H$7/100*J462)/1000000,0),0)</f>
        <v>0</v>
      </c>
      <c r="W462" s="61">
        <f>IF(E462="East", IF(C462="Decentral",D462*'Connecting shares (%)'!$M$16*(F462+H462+J462)/(F462+H462+J462+L462+N462+P462),0),0)</f>
        <v>0</v>
      </c>
      <c r="X462" s="59">
        <f>IF(E462="East", IF(C462="Central",('Connecting shares (%)'!$F$5/100*L462+'Connecting shares (%)'!$G$5/100*N462+'Connecting shares (%)'!$H$5/100*P462)/1000000,0),0)</f>
        <v>0</v>
      </c>
      <c r="Y462" s="61">
        <f>IF(E462="East", IF(C462="Central",D462*'Connecting shares (%)'!$M$16*(L462+N462+P462)/(F462+H462+J462+L462+N462+P462),0),0)</f>
        <v>0</v>
      </c>
      <c r="Z462" s="1">
        <f>IF(E462="East", IF(C462="Decentral",('Connecting shares (%)'!$F$9/100*L462+'Connecting shares (%)'!$G$9/100*N462+'Connecting shares (%)'!$H$9/100*P462)/1000000,0),0)</f>
        <v>0</v>
      </c>
      <c r="AA462" s="61">
        <f>IF(E462="East", IF(C462="Decentral",D462*'Connecting shares (%)'!$M$16*(L462+N462+P462)/(F462+H462+J462+L462+N462+P462),0),0)</f>
        <v>0</v>
      </c>
      <c r="AB462" s="59">
        <f>IF(E462="West", IF(C462="Central",('Connecting shares (%)'!$F$11/100*F462+'Connecting shares (%)'!$G$11/100*H462+'Connecting shares (%)'!$H$11/100*J462)/1000000,0),0)</f>
        <v>0</v>
      </c>
      <c r="AC462" s="62">
        <f>IF(E462="west", IF(C462="Central",D462*'Connecting shares (%)'!$M$16*(F462+H462+J462)/(F462+H462+J462+L462+N462+P462),0),0)</f>
        <v>0</v>
      </c>
      <c r="AD462" s="59">
        <f>IF(E462="West", IF(C462="Decentral",('Connecting shares (%)'!$F$15/100*F462+'Connecting shares (%)'!$G$15/100*H462+'Connecting shares (%)'!$H$15/100*J462)/1000000,0),0)</f>
        <v>0.28416805000000001</v>
      </c>
      <c r="AE462" s="61">
        <f>IF(E462="west", IF(C462="Decentral",D462*'Connecting shares (%)'!$M$16*(F462+H462+J462)/(F462+H462+J462+L462+N462+P462),0),0)</f>
        <v>8.7854148300297563</v>
      </c>
      <c r="AF462" s="59">
        <f>IF(E462="West", IF(C462="Central",('Connecting shares (%)'!$F$13/100*L462+'Connecting shares (%)'!$G$13/100*N462+'Connecting shares (%)'!$H$13/100*P462)/1000000,0),0)</f>
        <v>0</v>
      </c>
      <c r="AG462" s="61">
        <f>IF(E462="west", IF(C462="Central",D462*'Connecting shares (%)'!$M$16*(L462+N462+P462)/(F462+H462+J462+L462+N462+P462),0),0)</f>
        <v>0</v>
      </c>
      <c r="AH462" s="1">
        <f>IF(E462="West", IF(C462="Decentral",('Connecting shares (%)'!$F$17/100*L462+'Connecting shares (%)'!$G$17/100*N462+'Connecting shares (%)'!$H$17/100*P462)/1000000,0),0)</f>
        <v>1.8332000000000001E-2</v>
      </c>
      <c r="AI462" s="61">
        <f>IF(E462="west", IF(C462="Decentral",D462*'Connecting shares (%)'!$M$16*(L462+N462+P462)/(F462+H462+J462+L462+N462+P462),0),0)</f>
        <v>0.5667569758954446</v>
      </c>
      <c r="AK462" s="1">
        <f t="shared" si="56"/>
        <v>0</v>
      </c>
      <c r="AL462" s="1">
        <f t="shared" si="57"/>
        <v>0</v>
      </c>
      <c r="AM462" s="1">
        <f t="shared" si="58"/>
        <v>0</v>
      </c>
      <c r="AN462" s="1">
        <f t="shared" si="59"/>
        <v>0</v>
      </c>
      <c r="AO462" s="1">
        <f t="shared" si="60"/>
        <v>0</v>
      </c>
      <c r="AP462" s="1">
        <f t="shared" si="61"/>
        <v>0</v>
      </c>
      <c r="AQ462" s="1">
        <f t="shared" si="62"/>
        <v>0.30250005000000002</v>
      </c>
      <c r="AR462" s="1">
        <f t="shared" si="63"/>
        <v>9.3521718059252006</v>
      </c>
    </row>
    <row r="463" spans="1:44">
      <c r="A463" s="1">
        <v>462</v>
      </c>
      <c r="B463" s="1" t="s">
        <v>583</v>
      </c>
      <c r="C463" s="1" t="s">
        <v>19</v>
      </c>
      <c r="D463" s="1">
        <v>1.03616791841876</v>
      </c>
      <c r="E463" s="1" t="s">
        <v>21</v>
      </c>
      <c r="F463" s="1">
        <v>176718.62999999899</v>
      </c>
      <c r="G463" s="1">
        <v>9</v>
      </c>
      <c r="H463" s="1">
        <v>0</v>
      </c>
      <c r="I463" s="1">
        <v>0</v>
      </c>
      <c r="J463" s="1">
        <v>0</v>
      </c>
      <c r="K463" s="1">
        <v>0</v>
      </c>
      <c r="L463" s="1">
        <v>30426.82</v>
      </c>
      <c r="M463" s="1">
        <v>1</v>
      </c>
      <c r="N463" s="1">
        <v>0</v>
      </c>
      <c r="O463" s="1">
        <v>0</v>
      </c>
      <c r="P463" s="1">
        <v>0</v>
      </c>
      <c r="Q463" s="1">
        <v>0</v>
      </c>
      <c r="R463" s="1">
        <v>13529.566552672501</v>
      </c>
      <c r="S463" s="1">
        <v>1036167.9184187599</v>
      </c>
      <c r="T463" s="59">
        <f>IF(E463="East", IF(C463="Central",('Connecting shares (%)'!$F$3/100*F463+'Connecting shares (%)'!$G$3/100*H463+'Connecting shares (%)'!$H$3/100*J463)/1000000,0),0)</f>
        <v>0</v>
      </c>
      <c r="U463" s="59">
        <f>IF(E463="East", IF(C463="Central",D463*'Connecting shares (%)'!$M$16*(F463+H463+J463)/(F463+H463+J463+L463+N463+P463),0),0)</f>
        <v>0</v>
      </c>
      <c r="V463" s="59">
        <f>IF(E463="East", IF(C463="Decentral",('Connecting shares (%)'!$F$7/100*F463+'Connecting shares (%)'!$G$7/100*H463+'Connecting shares (%)'!$H$7/100*J463)/1000000,0),0)</f>
        <v>0</v>
      </c>
      <c r="W463" s="61">
        <f>IF(E463="East", IF(C463="Decentral",D463*'Connecting shares (%)'!$M$16*(F463+H463+J463)/(F463+H463+J463+L463+N463+P463),0),0)</f>
        <v>0</v>
      </c>
      <c r="X463" s="59">
        <f>IF(E463="East", IF(C463="Central",('Connecting shares (%)'!$F$5/100*L463+'Connecting shares (%)'!$G$5/100*N463+'Connecting shares (%)'!$H$5/100*P463)/1000000,0),0)</f>
        <v>0</v>
      </c>
      <c r="Y463" s="61">
        <f>IF(E463="East", IF(C463="Central",D463*'Connecting shares (%)'!$M$16*(L463+N463+P463)/(F463+H463+J463+L463+N463+P463),0),0)</f>
        <v>0</v>
      </c>
      <c r="Z463" s="1">
        <f>IF(E463="East", IF(C463="Decentral",('Connecting shares (%)'!$F$9/100*L463+'Connecting shares (%)'!$G$9/100*N463+'Connecting shares (%)'!$H$9/100*P463)/1000000,0),0)</f>
        <v>0</v>
      </c>
      <c r="AA463" s="61">
        <f>IF(E463="East", IF(C463="Decentral",D463*'Connecting shares (%)'!$M$16*(L463+N463+P463)/(F463+H463+J463+L463+N463+P463),0),0)</f>
        <v>0</v>
      </c>
      <c r="AB463" s="59">
        <f>IF(E463="West", IF(C463="Central",('Connecting shares (%)'!$F$11/100*F463+'Connecting shares (%)'!$G$11/100*H463+'Connecting shares (%)'!$H$11/100*J463)/1000000,0),0)</f>
        <v>0</v>
      </c>
      <c r="AC463" s="62">
        <f>IF(E463="west", IF(C463="Central",D463*'Connecting shares (%)'!$M$16*(F463+H463+J463)/(F463+H463+J463+L463+N463+P463),0),0)</f>
        <v>0</v>
      </c>
      <c r="AD463" s="59">
        <f>IF(E463="West", IF(C463="Decentral",('Connecting shares (%)'!$F$15/100*F463+'Connecting shares (%)'!$G$15/100*H463+'Connecting shares (%)'!$H$15/100*J463)/1000000,0),0)</f>
        <v>0.17671862999999899</v>
      </c>
      <c r="AE463" s="61">
        <f>IF(E463="west", IF(C463="Decentral",D463*'Connecting shares (%)'!$M$16*(F463+H463+J463)/(F463+H463+J463+L463+N463+P463),0),0)</f>
        <v>17.679381805674698</v>
      </c>
      <c r="AF463" s="59">
        <f>IF(E463="West", IF(C463="Central",('Connecting shares (%)'!$F$13/100*L463+'Connecting shares (%)'!$G$13/100*N463+'Connecting shares (%)'!$H$13/100*P463)/1000000,0),0)</f>
        <v>0</v>
      </c>
      <c r="AG463" s="61">
        <f>IF(E463="west", IF(C463="Central",D463*'Connecting shares (%)'!$M$16*(L463+N463+P463)/(F463+H463+J463+L463+N463+P463),0),0)</f>
        <v>0</v>
      </c>
      <c r="AH463" s="1">
        <f>IF(E463="West", IF(C463="Decentral",('Connecting shares (%)'!$F$17/100*L463+'Connecting shares (%)'!$G$17/100*N463+'Connecting shares (%)'!$H$17/100*P463)/1000000,0),0)</f>
        <v>3.042682E-2</v>
      </c>
      <c r="AI463" s="61">
        <f>IF(E463="west", IF(C463="Decentral",D463*'Connecting shares (%)'!$M$16*(L463+N463+P463)/(F463+H463+J463+L463+N463+P463),0),0)</f>
        <v>3.0439765627005033</v>
      </c>
      <c r="AK463" s="1">
        <f t="shared" si="56"/>
        <v>0</v>
      </c>
      <c r="AL463" s="1">
        <f t="shared" si="57"/>
        <v>0</v>
      </c>
      <c r="AM463" s="1">
        <f t="shared" si="58"/>
        <v>0</v>
      </c>
      <c r="AN463" s="1">
        <f t="shared" si="59"/>
        <v>0</v>
      </c>
      <c r="AO463" s="1">
        <f t="shared" si="60"/>
        <v>0</v>
      </c>
      <c r="AP463" s="1">
        <f t="shared" si="61"/>
        <v>0</v>
      </c>
      <c r="AQ463" s="1">
        <f t="shared" si="62"/>
        <v>0.20714544999999898</v>
      </c>
      <c r="AR463" s="1">
        <f t="shared" si="63"/>
        <v>20.723358368375202</v>
      </c>
    </row>
    <row r="464" spans="1:44">
      <c r="A464" s="1">
        <v>463</v>
      </c>
      <c r="B464" s="1" t="s">
        <v>314</v>
      </c>
      <c r="C464" s="1" t="s">
        <v>19</v>
      </c>
      <c r="D464" s="1">
        <v>0.124165120854532</v>
      </c>
      <c r="E464" s="1" t="s">
        <v>21</v>
      </c>
      <c r="F464" s="1">
        <v>211640.9</v>
      </c>
      <c r="G464" s="1">
        <v>14</v>
      </c>
      <c r="H464" s="1">
        <v>0</v>
      </c>
      <c r="I464" s="1">
        <v>0</v>
      </c>
      <c r="J464" s="1">
        <v>0</v>
      </c>
      <c r="K464" s="1">
        <v>0</v>
      </c>
      <c r="L464" s="1">
        <v>0</v>
      </c>
      <c r="M464" s="1">
        <v>0</v>
      </c>
      <c r="N464" s="1">
        <v>0</v>
      </c>
      <c r="O464" s="1">
        <v>0</v>
      </c>
      <c r="P464" s="1">
        <v>0</v>
      </c>
      <c r="Q464" s="1">
        <v>0</v>
      </c>
      <c r="R464" s="1">
        <v>6098.0773030853898</v>
      </c>
      <c r="S464" s="1">
        <v>124165.120854532</v>
      </c>
      <c r="T464" s="59">
        <f>IF(E464="East", IF(C464="Central",('Connecting shares (%)'!$F$3/100*F464+'Connecting shares (%)'!$G$3/100*H464+'Connecting shares (%)'!$H$3/100*J464)/1000000,0),0)</f>
        <v>0</v>
      </c>
      <c r="U464" s="59">
        <f>IF(E464="East", IF(C464="Central",D464*'Connecting shares (%)'!$M$16*(F464+H464+J464)/(F464+H464+J464+L464+N464+P464),0),0)</f>
        <v>0</v>
      </c>
      <c r="V464" s="59">
        <f>IF(E464="East", IF(C464="Decentral",('Connecting shares (%)'!$F$7/100*F464+'Connecting shares (%)'!$G$7/100*H464+'Connecting shares (%)'!$H$7/100*J464)/1000000,0),0)</f>
        <v>0</v>
      </c>
      <c r="W464" s="61">
        <f>IF(E464="East", IF(C464="Decentral",D464*'Connecting shares (%)'!$M$16*(F464+H464+J464)/(F464+H464+J464+L464+N464+P464),0),0)</f>
        <v>0</v>
      </c>
      <c r="X464" s="59">
        <f>IF(E464="East", IF(C464="Central",('Connecting shares (%)'!$F$5/100*L464+'Connecting shares (%)'!$G$5/100*N464+'Connecting shares (%)'!$H$5/100*P464)/1000000,0),0)</f>
        <v>0</v>
      </c>
      <c r="Y464" s="61">
        <f>IF(E464="East", IF(C464="Central",D464*'Connecting shares (%)'!$M$16*(L464+N464+P464)/(F464+H464+J464+L464+N464+P464),0),0)</f>
        <v>0</v>
      </c>
      <c r="Z464" s="1">
        <f>IF(E464="East", IF(C464="Decentral",('Connecting shares (%)'!$F$9/100*L464+'Connecting shares (%)'!$G$9/100*N464+'Connecting shares (%)'!$H$9/100*P464)/1000000,0),0)</f>
        <v>0</v>
      </c>
      <c r="AA464" s="61">
        <f>IF(E464="East", IF(C464="Decentral",D464*'Connecting shares (%)'!$M$16*(L464+N464+P464)/(F464+H464+J464+L464+N464+P464),0),0)</f>
        <v>0</v>
      </c>
      <c r="AB464" s="59">
        <f>IF(E464="West", IF(C464="Central",('Connecting shares (%)'!$F$11/100*F464+'Connecting shares (%)'!$G$11/100*H464+'Connecting shares (%)'!$H$11/100*J464)/1000000,0),0)</f>
        <v>0</v>
      </c>
      <c r="AC464" s="62">
        <f>IF(E464="west", IF(C464="Central",D464*'Connecting shares (%)'!$M$16*(F464+H464+J464)/(F464+H464+J464+L464+N464+P464),0),0)</f>
        <v>0</v>
      </c>
      <c r="AD464" s="59">
        <f>IF(E464="West", IF(C464="Decentral",('Connecting shares (%)'!$F$15/100*F464+'Connecting shares (%)'!$G$15/100*H464+'Connecting shares (%)'!$H$15/100*J464)/1000000,0),0)</f>
        <v>0.21164089999999999</v>
      </c>
      <c r="AE464" s="61">
        <f>IF(E464="west", IF(C464="Decentral",D464*'Connecting shares (%)'!$M$16*(F464+H464+J464)/(F464+H464+J464+L464+N464+P464),0),0)</f>
        <v>2.4833024170906395</v>
      </c>
      <c r="AF464" s="59">
        <f>IF(E464="West", IF(C464="Central",('Connecting shares (%)'!$F$13/100*L464+'Connecting shares (%)'!$G$13/100*N464+'Connecting shares (%)'!$H$13/100*P464)/1000000,0),0)</f>
        <v>0</v>
      </c>
      <c r="AG464" s="61">
        <f>IF(E464="west", IF(C464="Central",D464*'Connecting shares (%)'!$M$16*(L464+N464+P464)/(F464+H464+J464+L464+N464+P464),0),0)</f>
        <v>0</v>
      </c>
      <c r="AH464" s="1">
        <f>IF(E464="West", IF(C464="Decentral",('Connecting shares (%)'!$F$17/100*L464+'Connecting shares (%)'!$G$17/100*N464+'Connecting shares (%)'!$H$17/100*P464)/1000000,0),0)</f>
        <v>0</v>
      </c>
      <c r="AI464" s="61">
        <f>IF(E464="west", IF(C464="Decentral",D464*'Connecting shares (%)'!$M$16*(L464+N464+P464)/(F464+H464+J464+L464+N464+P464),0),0)</f>
        <v>0</v>
      </c>
      <c r="AK464" s="1">
        <f t="shared" si="56"/>
        <v>0</v>
      </c>
      <c r="AL464" s="1">
        <f t="shared" si="57"/>
        <v>0</v>
      </c>
      <c r="AM464" s="1">
        <f t="shared" si="58"/>
        <v>0</v>
      </c>
      <c r="AN464" s="1">
        <f t="shared" si="59"/>
        <v>0</v>
      </c>
      <c r="AO464" s="1">
        <f t="shared" si="60"/>
        <v>0</v>
      </c>
      <c r="AP464" s="1">
        <f t="shared" si="61"/>
        <v>0</v>
      </c>
      <c r="AQ464" s="1">
        <f t="shared" si="62"/>
        <v>0.21164089999999999</v>
      </c>
      <c r="AR464" s="1">
        <f t="shared" si="63"/>
        <v>2.4833024170906395</v>
      </c>
    </row>
    <row r="465" spans="1:44">
      <c r="A465" s="1">
        <v>464</v>
      </c>
      <c r="B465" s="1" t="s">
        <v>249</v>
      </c>
      <c r="C465" s="1" t="s">
        <v>19</v>
      </c>
      <c r="D465" s="1">
        <v>0.41323866285524902</v>
      </c>
      <c r="E465" s="1" t="s">
        <v>21</v>
      </c>
      <c r="F465" s="1">
        <v>278818.56</v>
      </c>
      <c r="G465" s="1">
        <v>15</v>
      </c>
      <c r="H465" s="1">
        <v>0</v>
      </c>
      <c r="I465" s="1">
        <v>0</v>
      </c>
      <c r="J465" s="1">
        <v>0</v>
      </c>
      <c r="K465" s="1">
        <v>0</v>
      </c>
      <c r="L465" s="1">
        <v>19839.11</v>
      </c>
      <c r="M465" s="1">
        <v>2</v>
      </c>
      <c r="N465" s="1">
        <v>0</v>
      </c>
      <c r="O465" s="1">
        <v>0</v>
      </c>
      <c r="P465" s="1">
        <v>0</v>
      </c>
      <c r="Q465" s="1">
        <v>0</v>
      </c>
      <c r="R465" s="1">
        <v>9767.9531870989995</v>
      </c>
      <c r="S465" s="1">
        <v>413238.66285524803</v>
      </c>
      <c r="T465" s="59">
        <f>IF(E465="East", IF(C465="Central",('Connecting shares (%)'!$F$3/100*F465+'Connecting shares (%)'!$G$3/100*H465+'Connecting shares (%)'!$H$3/100*J465)/1000000,0),0)</f>
        <v>0</v>
      </c>
      <c r="U465" s="59">
        <f>IF(E465="East", IF(C465="Central",D465*'Connecting shares (%)'!$M$16*(F465+H465+J465)/(F465+H465+J465+L465+N465+P465),0),0)</f>
        <v>0</v>
      </c>
      <c r="V465" s="59">
        <f>IF(E465="East", IF(C465="Decentral",('Connecting shares (%)'!$F$7/100*F465+'Connecting shares (%)'!$G$7/100*H465+'Connecting shares (%)'!$H$7/100*J465)/1000000,0),0)</f>
        <v>0</v>
      </c>
      <c r="W465" s="61">
        <f>IF(E465="East", IF(C465="Decentral",D465*'Connecting shares (%)'!$M$16*(F465+H465+J465)/(F465+H465+J465+L465+N465+P465),0),0)</f>
        <v>0</v>
      </c>
      <c r="X465" s="59">
        <f>IF(E465="East", IF(C465="Central",('Connecting shares (%)'!$F$5/100*L465+'Connecting shares (%)'!$G$5/100*N465+'Connecting shares (%)'!$H$5/100*P465)/1000000,0),0)</f>
        <v>0</v>
      </c>
      <c r="Y465" s="61">
        <f>IF(E465="East", IF(C465="Central",D465*'Connecting shares (%)'!$M$16*(L465+N465+P465)/(F465+H465+J465+L465+N465+P465),0),0)</f>
        <v>0</v>
      </c>
      <c r="Z465" s="1">
        <f>IF(E465="East", IF(C465="Decentral",('Connecting shares (%)'!$F$9/100*L465+'Connecting shares (%)'!$G$9/100*N465+'Connecting shares (%)'!$H$9/100*P465)/1000000,0),0)</f>
        <v>0</v>
      </c>
      <c r="AA465" s="61">
        <f>IF(E465="East", IF(C465="Decentral",D465*'Connecting shares (%)'!$M$16*(L465+N465+P465)/(F465+H465+J465+L465+N465+P465),0),0)</f>
        <v>0</v>
      </c>
      <c r="AB465" s="59">
        <f>IF(E465="West", IF(C465="Central",('Connecting shares (%)'!$F$11/100*F465+'Connecting shares (%)'!$G$11/100*H465+'Connecting shares (%)'!$H$11/100*J465)/1000000,0),0)</f>
        <v>0</v>
      </c>
      <c r="AC465" s="62">
        <f>IF(E465="west", IF(C465="Central",D465*'Connecting shares (%)'!$M$16*(F465+H465+J465)/(F465+H465+J465+L465+N465+P465),0),0)</f>
        <v>0</v>
      </c>
      <c r="AD465" s="59">
        <f>IF(E465="West", IF(C465="Decentral",('Connecting shares (%)'!$F$15/100*F465+'Connecting shares (%)'!$G$15/100*H465+'Connecting shares (%)'!$H$15/100*J465)/1000000,0),0)</f>
        <v>0.27881855999999999</v>
      </c>
      <c r="AE465" s="61">
        <f>IF(E465="west", IF(C465="Decentral",D465*'Connecting shares (%)'!$M$16*(F465+H465+J465)/(F465+H465+J465+L465+N465+P465),0),0)</f>
        <v>7.7157642670704583</v>
      </c>
      <c r="AF465" s="59">
        <f>IF(E465="West", IF(C465="Central",('Connecting shares (%)'!$F$13/100*L465+'Connecting shares (%)'!$G$13/100*N465+'Connecting shares (%)'!$H$13/100*P465)/1000000,0),0)</f>
        <v>0</v>
      </c>
      <c r="AG465" s="61">
        <f>IF(E465="west", IF(C465="Central",D465*'Connecting shares (%)'!$M$16*(L465+N465+P465)/(F465+H465+J465+L465+N465+P465),0),0)</f>
        <v>0</v>
      </c>
      <c r="AH465" s="1">
        <f>IF(E465="West", IF(C465="Decentral",('Connecting shares (%)'!$F$17/100*L465+'Connecting shares (%)'!$G$17/100*N465+'Connecting shares (%)'!$H$17/100*P465)/1000000,0),0)</f>
        <v>1.983911E-2</v>
      </c>
      <c r="AI465" s="61">
        <f>IF(E465="west", IF(C465="Decentral",D465*'Connecting shares (%)'!$M$16*(L465+N465+P465)/(F465+H465+J465+L465+N465+P465),0),0)</f>
        <v>0.54900899003452353</v>
      </c>
      <c r="AK465" s="1">
        <f t="shared" si="56"/>
        <v>0</v>
      </c>
      <c r="AL465" s="1">
        <f t="shared" si="57"/>
        <v>0</v>
      </c>
      <c r="AM465" s="1">
        <f t="shared" si="58"/>
        <v>0</v>
      </c>
      <c r="AN465" s="1">
        <f t="shared" si="59"/>
        <v>0</v>
      </c>
      <c r="AO465" s="1">
        <f t="shared" si="60"/>
        <v>0</v>
      </c>
      <c r="AP465" s="1">
        <f t="shared" si="61"/>
        <v>0</v>
      </c>
      <c r="AQ465" s="1">
        <f t="shared" si="62"/>
        <v>0.29865766999999999</v>
      </c>
      <c r="AR465" s="1">
        <f t="shared" si="63"/>
        <v>8.2647732571049826</v>
      </c>
    </row>
    <row r="466" spans="1:44">
      <c r="A466" s="1">
        <v>465</v>
      </c>
      <c r="B466" s="1" t="s">
        <v>605</v>
      </c>
      <c r="C466" s="1" t="s">
        <v>19</v>
      </c>
      <c r="D466" s="1">
        <v>0.20435504933513099</v>
      </c>
      <c r="E466" s="1" t="s">
        <v>21</v>
      </c>
      <c r="F466" s="1">
        <v>157479.56999999899</v>
      </c>
      <c r="G466" s="1">
        <v>11</v>
      </c>
      <c r="H466" s="1">
        <v>0</v>
      </c>
      <c r="I466" s="1">
        <v>0</v>
      </c>
      <c r="J466" s="1">
        <v>0</v>
      </c>
      <c r="K466" s="1">
        <v>0</v>
      </c>
      <c r="L466" s="1">
        <v>0</v>
      </c>
      <c r="M466" s="1">
        <v>0</v>
      </c>
      <c r="N466" s="1">
        <v>0</v>
      </c>
      <c r="O466" s="1">
        <v>0</v>
      </c>
      <c r="P466" s="1">
        <v>0</v>
      </c>
      <c r="Q466" s="1">
        <v>0</v>
      </c>
      <c r="R466" s="1">
        <v>8042.7402619744498</v>
      </c>
      <c r="S466" s="1">
        <v>204355.04933513101</v>
      </c>
      <c r="T466" s="59">
        <f>IF(E466="East", IF(C466="Central",('Connecting shares (%)'!$F$3/100*F466+'Connecting shares (%)'!$G$3/100*H466+'Connecting shares (%)'!$H$3/100*J466)/1000000,0),0)</f>
        <v>0</v>
      </c>
      <c r="U466" s="59">
        <f>IF(E466="East", IF(C466="Central",D466*'Connecting shares (%)'!$M$16*(F466+H466+J466)/(F466+H466+J466+L466+N466+P466),0),0)</f>
        <v>0</v>
      </c>
      <c r="V466" s="59">
        <f>IF(E466="East", IF(C466="Decentral",('Connecting shares (%)'!$F$7/100*F466+'Connecting shares (%)'!$G$7/100*H466+'Connecting shares (%)'!$H$7/100*J466)/1000000,0),0)</f>
        <v>0</v>
      </c>
      <c r="W466" s="61">
        <f>IF(E466="East", IF(C466="Decentral",D466*'Connecting shares (%)'!$M$16*(F466+H466+J466)/(F466+H466+J466+L466+N466+P466),0),0)</f>
        <v>0</v>
      </c>
      <c r="X466" s="59">
        <f>IF(E466="East", IF(C466="Central",('Connecting shares (%)'!$F$5/100*L466+'Connecting shares (%)'!$G$5/100*N466+'Connecting shares (%)'!$H$5/100*P466)/1000000,0),0)</f>
        <v>0</v>
      </c>
      <c r="Y466" s="61">
        <f>IF(E466="East", IF(C466="Central",D466*'Connecting shares (%)'!$M$16*(L466+N466+P466)/(F466+H466+J466+L466+N466+P466),0),0)</f>
        <v>0</v>
      </c>
      <c r="Z466" s="1">
        <f>IF(E466="East", IF(C466="Decentral",('Connecting shares (%)'!$F$9/100*L466+'Connecting shares (%)'!$G$9/100*N466+'Connecting shares (%)'!$H$9/100*P466)/1000000,0),0)</f>
        <v>0</v>
      </c>
      <c r="AA466" s="61">
        <f>IF(E466="East", IF(C466="Decentral",D466*'Connecting shares (%)'!$M$16*(L466+N466+P466)/(F466+H466+J466+L466+N466+P466),0),0)</f>
        <v>0</v>
      </c>
      <c r="AB466" s="59">
        <f>IF(E466="West", IF(C466="Central",('Connecting shares (%)'!$F$11/100*F466+'Connecting shares (%)'!$G$11/100*H466+'Connecting shares (%)'!$H$11/100*J466)/1000000,0),0)</f>
        <v>0</v>
      </c>
      <c r="AC466" s="62">
        <f>IF(E466="west", IF(C466="Central",D466*'Connecting shares (%)'!$M$16*(F466+H466+J466)/(F466+H466+J466+L466+N466+P466),0),0)</f>
        <v>0</v>
      </c>
      <c r="AD466" s="59">
        <f>IF(E466="West", IF(C466="Decentral",('Connecting shares (%)'!$F$15/100*F466+'Connecting shares (%)'!$G$15/100*H466+'Connecting shares (%)'!$H$15/100*J466)/1000000,0),0)</f>
        <v>0.15747956999999899</v>
      </c>
      <c r="AE466" s="61">
        <f>IF(E466="west", IF(C466="Decentral",D466*'Connecting shares (%)'!$M$16*(F466+H466+J466)/(F466+H466+J466+L466+N466+P466),0),0)</f>
        <v>4.0871009867026196</v>
      </c>
      <c r="AF466" s="59">
        <f>IF(E466="West", IF(C466="Central",('Connecting shares (%)'!$F$13/100*L466+'Connecting shares (%)'!$G$13/100*N466+'Connecting shares (%)'!$H$13/100*P466)/1000000,0),0)</f>
        <v>0</v>
      </c>
      <c r="AG466" s="61">
        <f>IF(E466="west", IF(C466="Central",D466*'Connecting shares (%)'!$M$16*(L466+N466+P466)/(F466+H466+J466+L466+N466+P466),0),0)</f>
        <v>0</v>
      </c>
      <c r="AH466" s="1">
        <f>IF(E466="West", IF(C466="Decentral",('Connecting shares (%)'!$F$17/100*L466+'Connecting shares (%)'!$G$17/100*N466+'Connecting shares (%)'!$H$17/100*P466)/1000000,0),0)</f>
        <v>0</v>
      </c>
      <c r="AI466" s="61">
        <f>IF(E466="west", IF(C466="Decentral",D466*'Connecting shares (%)'!$M$16*(L466+N466+P466)/(F466+H466+J466+L466+N466+P466),0),0)</f>
        <v>0</v>
      </c>
      <c r="AK466" s="1">
        <f t="shared" si="56"/>
        <v>0</v>
      </c>
      <c r="AL466" s="1">
        <f t="shared" si="57"/>
        <v>0</v>
      </c>
      <c r="AM466" s="1">
        <f t="shared" si="58"/>
        <v>0</v>
      </c>
      <c r="AN466" s="1">
        <f t="shared" si="59"/>
        <v>0</v>
      </c>
      <c r="AO466" s="1">
        <f t="shared" si="60"/>
        <v>0</v>
      </c>
      <c r="AP466" s="1">
        <f t="shared" si="61"/>
        <v>0</v>
      </c>
      <c r="AQ466" s="1">
        <f t="shared" si="62"/>
        <v>0.15747956999999899</v>
      </c>
      <c r="AR466" s="1">
        <f t="shared" si="63"/>
        <v>4.0871009867026196</v>
      </c>
    </row>
    <row r="467" spans="1:44">
      <c r="A467" s="1">
        <v>466</v>
      </c>
      <c r="B467" s="1" t="s">
        <v>373</v>
      </c>
      <c r="C467" s="1" t="s">
        <v>19</v>
      </c>
      <c r="D467" s="1">
        <v>0.33351168294039102</v>
      </c>
      <c r="E467" s="1" t="s">
        <v>21</v>
      </c>
      <c r="F467" s="1">
        <v>163377.85</v>
      </c>
      <c r="G467" s="1">
        <v>11</v>
      </c>
      <c r="H467" s="1">
        <v>0</v>
      </c>
      <c r="I467" s="1">
        <v>0</v>
      </c>
      <c r="J467" s="1">
        <v>0</v>
      </c>
      <c r="K467" s="1">
        <v>0</v>
      </c>
      <c r="L467" s="1">
        <v>0</v>
      </c>
      <c r="M467" s="1">
        <v>0</v>
      </c>
      <c r="N467" s="1">
        <v>0</v>
      </c>
      <c r="O467" s="1">
        <v>0</v>
      </c>
      <c r="P467" s="1">
        <v>0</v>
      </c>
      <c r="Q467" s="1">
        <v>0</v>
      </c>
      <c r="R467" s="1">
        <v>12645.378209517299</v>
      </c>
      <c r="S467" s="1">
        <v>333511.68294039002</v>
      </c>
      <c r="T467" s="59">
        <f>IF(E467="East", IF(C467="Central",('Connecting shares (%)'!$F$3/100*F467+'Connecting shares (%)'!$G$3/100*H467+'Connecting shares (%)'!$H$3/100*J467)/1000000,0),0)</f>
        <v>0</v>
      </c>
      <c r="U467" s="59">
        <f>IF(E467="East", IF(C467="Central",D467*'Connecting shares (%)'!$M$16*(F467+H467+J467)/(F467+H467+J467+L467+N467+P467),0),0)</f>
        <v>0</v>
      </c>
      <c r="V467" s="59">
        <f>IF(E467="East", IF(C467="Decentral",('Connecting shares (%)'!$F$7/100*F467+'Connecting shares (%)'!$G$7/100*H467+'Connecting shares (%)'!$H$7/100*J467)/1000000,0),0)</f>
        <v>0</v>
      </c>
      <c r="W467" s="61">
        <f>IF(E467="East", IF(C467="Decentral",D467*'Connecting shares (%)'!$M$16*(F467+H467+J467)/(F467+H467+J467+L467+N467+P467),0),0)</f>
        <v>0</v>
      </c>
      <c r="X467" s="59">
        <f>IF(E467="East", IF(C467="Central",('Connecting shares (%)'!$F$5/100*L467+'Connecting shares (%)'!$G$5/100*N467+'Connecting shares (%)'!$H$5/100*P467)/1000000,0),0)</f>
        <v>0</v>
      </c>
      <c r="Y467" s="61">
        <f>IF(E467="East", IF(C467="Central",D467*'Connecting shares (%)'!$M$16*(L467+N467+P467)/(F467+H467+J467+L467+N467+P467),0),0)</f>
        <v>0</v>
      </c>
      <c r="Z467" s="1">
        <f>IF(E467="East", IF(C467="Decentral",('Connecting shares (%)'!$F$9/100*L467+'Connecting shares (%)'!$G$9/100*N467+'Connecting shares (%)'!$H$9/100*P467)/1000000,0),0)</f>
        <v>0</v>
      </c>
      <c r="AA467" s="61">
        <f>IF(E467="East", IF(C467="Decentral",D467*'Connecting shares (%)'!$M$16*(L467+N467+P467)/(F467+H467+J467+L467+N467+P467),0),0)</f>
        <v>0</v>
      </c>
      <c r="AB467" s="59">
        <f>IF(E467="West", IF(C467="Central",('Connecting shares (%)'!$F$11/100*F467+'Connecting shares (%)'!$G$11/100*H467+'Connecting shares (%)'!$H$11/100*J467)/1000000,0),0)</f>
        <v>0</v>
      </c>
      <c r="AC467" s="62">
        <f>IF(E467="west", IF(C467="Central",D467*'Connecting shares (%)'!$M$16*(F467+H467+J467)/(F467+H467+J467+L467+N467+P467),0),0)</f>
        <v>0</v>
      </c>
      <c r="AD467" s="59">
        <f>IF(E467="West", IF(C467="Decentral",('Connecting shares (%)'!$F$15/100*F467+'Connecting shares (%)'!$G$15/100*H467+'Connecting shares (%)'!$H$15/100*J467)/1000000,0),0)</f>
        <v>0.16337785000000002</v>
      </c>
      <c r="AE467" s="61">
        <f>IF(E467="west", IF(C467="Decentral",D467*'Connecting shares (%)'!$M$16*(F467+H467+J467)/(F467+H467+J467+L467+N467+P467),0),0)</f>
        <v>6.6702336588078204</v>
      </c>
      <c r="AF467" s="59">
        <f>IF(E467="West", IF(C467="Central",('Connecting shares (%)'!$F$13/100*L467+'Connecting shares (%)'!$G$13/100*N467+'Connecting shares (%)'!$H$13/100*P467)/1000000,0),0)</f>
        <v>0</v>
      </c>
      <c r="AG467" s="61">
        <f>IF(E467="west", IF(C467="Central",D467*'Connecting shares (%)'!$M$16*(L467+N467+P467)/(F467+H467+J467+L467+N467+P467),0),0)</f>
        <v>0</v>
      </c>
      <c r="AH467" s="1">
        <f>IF(E467="West", IF(C467="Decentral",('Connecting shares (%)'!$F$17/100*L467+'Connecting shares (%)'!$G$17/100*N467+'Connecting shares (%)'!$H$17/100*P467)/1000000,0),0)</f>
        <v>0</v>
      </c>
      <c r="AI467" s="61">
        <f>IF(E467="west", IF(C467="Decentral",D467*'Connecting shares (%)'!$M$16*(L467+N467+P467)/(F467+H467+J467+L467+N467+P467),0),0)</f>
        <v>0</v>
      </c>
      <c r="AK467" s="1">
        <f t="shared" si="56"/>
        <v>0</v>
      </c>
      <c r="AL467" s="1">
        <f t="shared" si="57"/>
        <v>0</v>
      </c>
      <c r="AM467" s="1">
        <f t="shared" si="58"/>
        <v>0</v>
      </c>
      <c r="AN467" s="1">
        <f t="shared" si="59"/>
        <v>0</v>
      </c>
      <c r="AO467" s="1">
        <f t="shared" si="60"/>
        <v>0</v>
      </c>
      <c r="AP467" s="1">
        <f t="shared" si="61"/>
        <v>0</v>
      </c>
      <c r="AQ467" s="1">
        <f t="shared" si="62"/>
        <v>0.16337785000000002</v>
      </c>
      <c r="AR467" s="1">
        <f t="shared" si="63"/>
        <v>6.6702336588078204</v>
      </c>
    </row>
    <row r="468" spans="1:44">
      <c r="A468" s="1">
        <v>467</v>
      </c>
      <c r="B468" s="1" t="s">
        <v>561</v>
      </c>
      <c r="C468" s="1" t="s">
        <v>19</v>
      </c>
      <c r="D468" s="1">
        <v>1.02850049939996</v>
      </c>
      <c r="E468" s="1" t="s">
        <v>21</v>
      </c>
      <c r="F468" s="1">
        <v>5481865.5599999903</v>
      </c>
      <c r="G468" s="1">
        <v>367</v>
      </c>
      <c r="H468" s="1">
        <v>113754.06</v>
      </c>
      <c r="I468" s="1">
        <v>1</v>
      </c>
      <c r="J468" s="1">
        <v>0</v>
      </c>
      <c r="K468" s="1">
        <v>0</v>
      </c>
      <c r="L468" s="1">
        <v>450270.29</v>
      </c>
      <c r="M468" s="1">
        <v>49</v>
      </c>
      <c r="N468" s="1">
        <v>0</v>
      </c>
      <c r="O468" s="1">
        <v>0</v>
      </c>
      <c r="P468" s="1">
        <v>0</v>
      </c>
      <c r="Q468" s="1">
        <v>0</v>
      </c>
      <c r="R468" s="1">
        <v>12820.0295065591</v>
      </c>
      <c r="S468" s="1">
        <v>1028500.49939996</v>
      </c>
      <c r="T468" s="59">
        <f>IF(E468="East", IF(C468="Central",('Connecting shares (%)'!$F$3/100*F468+'Connecting shares (%)'!$G$3/100*H468+'Connecting shares (%)'!$H$3/100*J468)/1000000,0),0)</f>
        <v>0</v>
      </c>
      <c r="U468" s="59">
        <f>IF(E468="East", IF(C468="Central",D468*'Connecting shares (%)'!$M$16*(F468+H468+J468)/(F468+H468+J468+L468+N468+P468),0),0)</f>
        <v>0</v>
      </c>
      <c r="V468" s="59">
        <f>IF(E468="East", IF(C468="Decentral",('Connecting shares (%)'!$F$7/100*F468+'Connecting shares (%)'!$G$7/100*H468+'Connecting shares (%)'!$H$7/100*J468)/1000000,0),0)</f>
        <v>0</v>
      </c>
      <c r="W468" s="61">
        <f>IF(E468="East", IF(C468="Decentral",D468*'Connecting shares (%)'!$M$16*(F468+H468+J468)/(F468+H468+J468+L468+N468+P468),0),0)</f>
        <v>0</v>
      </c>
      <c r="X468" s="59">
        <f>IF(E468="East", IF(C468="Central",('Connecting shares (%)'!$F$5/100*L468+'Connecting shares (%)'!$G$5/100*N468+'Connecting shares (%)'!$H$5/100*P468)/1000000,0),0)</f>
        <v>0</v>
      </c>
      <c r="Y468" s="61">
        <f>IF(E468="East", IF(C468="Central",D468*'Connecting shares (%)'!$M$16*(L468+N468+P468)/(F468+H468+J468+L468+N468+P468),0),0)</f>
        <v>0</v>
      </c>
      <c r="Z468" s="1">
        <f>IF(E468="East", IF(C468="Decentral",('Connecting shares (%)'!$F$9/100*L468+'Connecting shares (%)'!$G$9/100*N468+'Connecting shares (%)'!$H$9/100*P468)/1000000,0),0)</f>
        <v>0</v>
      </c>
      <c r="AA468" s="61">
        <f>IF(E468="East", IF(C468="Decentral",D468*'Connecting shares (%)'!$M$16*(L468+N468+P468)/(F468+H468+J468+L468+N468+P468),0),0)</f>
        <v>0</v>
      </c>
      <c r="AB468" s="59">
        <f>IF(E468="West", IF(C468="Central",('Connecting shares (%)'!$F$11/100*F468+'Connecting shares (%)'!$G$11/100*H468+'Connecting shares (%)'!$H$11/100*J468)/1000000,0),0)</f>
        <v>0</v>
      </c>
      <c r="AC468" s="62">
        <f>IF(E468="west", IF(C468="Central",D468*'Connecting shares (%)'!$M$16*(F468+H468+J468)/(F468+H468+J468+L468+N468+P468),0),0)</f>
        <v>0</v>
      </c>
      <c r="AD468" s="59">
        <f>IF(E468="West", IF(C468="Decentral",('Connecting shares (%)'!$F$15/100*F468+'Connecting shares (%)'!$G$15/100*H468+'Connecting shares (%)'!$H$15/100*J468)/1000000,0),0)</f>
        <v>5.5956196199999901</v>
      </c>
      <c r="AE468" s="61">
        <f>IF(E468="west", IF(C468="Decentral",D468*'Connecting shares (%)'!$M$16*(F468+H468+J468)/(F468+H468+J468+L468+N468+P468),0),0)</f>
        <v>19.038049515599642</v>
      </c>
      <c r="AF468" s="59">
        <f>IF(E468="West", IF(C468="Central",('Connecting shares (%)'!$F$13/100*L468+'Connecting shares (%)'!$G$13/100*N468+'Connecting shares (%)'!$H$13/100*P468)/1000000,0),0)</f>
        <v>0</v>
      </c>
      <c r="AG468" s="61">
        <f>IF(E468="west", IF(C468="Central",D468*'Connecting shares (%)'!$M$16*(L468+N468+P468)/(F468+H468+J468+L468+N468+P468),0),0)</f>
        <v>0</v>
      </c>
      <c r="AH468" s="1">
        <f>IF(E468="West", IF(C468="Decentral",('Connecting shares (%)'!$F$17/100*L468+'Connecting shares (%)'!$G$17/100*N468+'Connecting shares (%)'!$H$17/100*P468)/1000000,0),0)</f>
        <v>0.45027028999999996</v>
      </c>
      <c r="AI468" s="61">
        <f>IF(E468="west", IF(C468="Decentral",D468*'Connecting shares (%)'!$M$16*(L468+N468+P468)/(F468+H468+J468+L468+N468+P468),0),0)</f>
        <v>1.5319604723995566</v>
      </c>
      <c r="AK468" s="1">
        <f t="shared" si="56"/>
        <v>0</v>
      </c>
      <c r="AL468" s="1">
        <f t="shared" si="57"/>
        <v>0</v>
      </c>
      <c r="AM468" s="1">
        <f t="shared" si="58"/>
        <v>0</v>
      </c>
      <c r="AN468" s="1">
        <f t="shared" si="59"/>
        <v>0</v>
      </c>
      <c r="AO468" s="1">
        <f t="shared" si="60"/>
        <v>0</v>
      </c>
      <c r="AP468" s="1">
        <f t="shared" si="61"/>
        <v>0</v>
      </c>
      <c r="AQ468" s="1">
        <f t="shared" si="62"/>
        <v>6.0458899099999899</v>
      </c>
      <c r="AR468" s="1">
        <f t="shared" si="63"/>
        <v>20.5700099879992</v>
      </c>
    </row>
    <row r="469" spans="1:44">
      <c r="A469" s="1">
        <v>468</v>
      </c>
      <c r="B469" s="1" t="s">
        <v>379</v>
      </c>
      <c r="C469" s="1" t="s">
        <v>19</v>
      </c>
      <c r="D469" s="1">
        <v>0.51562590577879697</v>
      </c>
      <c r="E469" s="1" t="s">
        <v>21</v>
      </c>
      <c r="F469" s="1">
        <v>199405.46</v>
      </c>
      <c r="G469" s="1">
        <v>11</v>
      </c>
      <c r="H469" s="1">
        <v>0</v>
      </c>
      <c r="I469" s="1">
        <v>0</v>
      </c>
      <c r="J469" s="1">
        <v>0</v>
      </c>
      <c r="K469" s="1">
        <v>0</v>
      </c>
      <c r="L469" s="1">
        <v>0</v>
      </c>
      <c r="M469" s="1">
        <v>0</v>
      </c>
      <c r="N469" s="1">
        <v>0</v>
      </c>
      <c r="O469" s="1">
        <v>0</v>
      </c>
      <c r="P469" s="1">
        <v>0</v>
      </c>
      <c r="Q469" s="1">
        <v>0</v>
      </c>
      <c r="R469" s="1">
        <v>11125.234227008899</v>
      </c>
      <c r="S469" s="1">
        <v>515625.905778796</v>
      </c>
      <c r="T469" s="59">
        <f>IF(E469="East", IF(C469="Central",('Connecting shares (%)'!$F$3/100*F469+'Connecting shares (%)'!$G$3/100*H469+'Connecting shares (%)'!$H$3/100*J469)/1000000,0),0)</f>
        <v>0</v>
      </c>
      <c r="U469" s="59">
        <f>IF(E469="East", IF(C469="Central",D469*'Connecting shares (%)'!$M$16*(F469+H469+J469)/(F469+H469+J469+L469+N469+P469),0),0)</f>
        <v>0</v>
      </c>
      <c r="V469" s="59">
        <f>IF(E469="East", IF(C469="Decentral",('Connecting shares (%)'!$F$7/100*F469+'Connecting shares (%)'!$G$7/100*H469+'Connecting shares (%)'!$H$7/100*J469)/1000000,0),0)</f>
        <v>0</v>
      </c>
      <c r="W469" s="61">
        <f>IF(E469="East", IF(C469="Decentral",D469*'Connecting shares (%)'!$M$16*(F469+H469+J469)/(F469+H469+J469+L469+N469+P469),0),0)</f>
        <v>0</v>
      </c>
      <c r="X469" s="59">
        <f>IF(E469="East", IF(C469="Central",('Connecting shares (%)'!$F$5/100*L469+'Connecting shares (%)'!$G$5/100*N469+'Connecting shares (%)'!$H$5/100*P469)/1000000,0),0)</f>
        <v>0</v>
      </c>
      <c r="Y469" s="61">
        <f>IF(E469="East", IF(C469="Central",D469*'Connecting shares (%)'!$M$16*(L469+N469+P469)/(F469+H469+J469+L469+N469+P469),0),0)</f>
        <v>0</v>
      </c>
      <c r="Z469" s="1">
        <f>IF(E469="East", IF(C469="Decentral",('Connecting shares (%)'!$F$9/100*L469+'Connecting shares (%)'!$G$9/100*N469+'Connecting shares (%)'!$H$9/100*P469)/1000000,0),0)</f>
        <v>0</v>
      </c>
      <c r="AA469" s="61">
        <f>IF(E469="East", IF(C469="Decentral",D469*'Connecting shares (%)'!$M$16*(L469+N469+P469)/(F469+H469+J469+L469+N469+P469),0),0)</f>
        <v>0</v>
      </c>
      <c r="AB469" s="59">
        <f>IF(E469="West", IF(C469="Central",('Connecting shares (%)'!$F$11/100*F469+'Connecting shares (%)'!$G$11/100*H469+'Connecting shares (%)'!$H$11/100*J469)/1000000,0),0)</f>
        <v>0</v>
      </c>
      <c r="AC469" s="62">
        <f>IF(E469="west", IF(C469="Central",D469*'Connecting shares (%)'!$M$16*(F469+H469+J469)/(F469+H469+J469+L469+N469+P469),0),0)</f>
        <v>0</v>
      </c>
      <c r="AD469" s="59">
        <f>IF(E469="West", IF(C469="Decentral",('Connecting shares (%)'!$F$15/100*F469+'Connecting shares (%)'!$G$15/100*H469+'Connecting shares (%)'!$H$15/100*J469)/1000000,0),0)</f>
        <v>0.19940545999999998</v>
      </c>
      <c r="AE469" s="61">
        <f>IF(E469="west", IF(C469="Decentral",D469*'Connecting shares (%)'!$M$16*(F469+H469+J469)/(F469+H469+J469+L469+N469+P469),0),0)</f>
        <v>10.312518115575939</v>
      </c>
      <c r="AF469" s="59">
        <f>IF(E469="West", IF(C469="Central",('Connecting shares (%)'!$F$13/100*L469+'Connecting shares (%)'!$G$13/100*N469+'Connecting shares (%)'!$H$13/100*P469)/1000000,0),0)</f>
        <v>0</v>
      </c>
      <c r="AG469" s="61">
        <f>IF(E469="west", IF(C469="Central",D469*'Connecting shares (%)'!$M$16*(L469+N469+P469)/(F469+H469+J469+L469+N469+P469),0),0)</f>
        <v>0</v>
      </c>
      <c r="AH469" s="1">
        <f>IF(E469="West", IF(C469="Decentral",('Connecting shares (%)'!$F$17/100*L469+'Connecting shares (%)'!$G$17/100*N469+'Connecting shares (%)'!$H$17/100*P469)/1000000,0),0)</f>
        <v>0</v>
      </c>
      <c r="AI469" s="61">
        <f>IF(E469="west", IF(C469="Decentral",D469*'Connecting shares (%)'!$M$16*(L469+N469+P469)/(F469+H469+J469+L469+N469+P469),0),0)</f>
        <v>0</v>
      </c>
      <c r="AK469" s="1">
        <f t="shared" si="56"/>
        <v>0</v>
      </c>
      <c r="AL469" s="1">
        <f t="shared" si="57"/>
        <v>0</v>
      </c>
      <c r="AM469" s="1">
        <f t="shared" si="58"/>
        <v>0</v>
      </c>
      <c r="AN469" s="1">
        <f t="shared" si="59"/>
        <v>0</v>
      </c>
      <c r="AO469" s="1">
        <f t="shared" si="60"/>
        <v>0</v>
      </c>
      <c r="AP469" s="1">
        <f t="shared" si="61"/>
        <v>0</v>
      </c>
      <c r="AQ469" s="1">
        <f t="shared" si="62"/>
        <v>0.19940545999999998</v>
      </c>
      <c r="AR469" s="1">
        <f t="shared" si="63"/>
        <v>10.312518115575939</v>
      </c>
    </row>
    <row r="470" spans="1:44">
      <c r="A470" s="1">
        <v>469</v>
      </c>
      <c r="B470" s="1" t="s">
        <v>213</v>
      </c>
      <c r="C470" s="1" t="s">
        <v>19</v>
      </c>
      <c r="D470" s="1">
        <v>0.34614821389976902</v>
      </c>
      <c r="E470" s="1" t="s">
        <v>22</v>
      </c>
      <c r="F470" s="1">
        <v>2190989.1499999901</v>
      </c>
      <c r="G470" s="1">
        <v>87</v>
      </c>
      <c r="H470" s="1">
        <v>161818.989999999</v>
      </c>
      <c r="I470" s="1">
        <v>3</v>
      </c>
      <c r="J470" s="1">
        <v>0</v>
      </c>
      <c r="K470" s="1">
        <v>0</v>
      </c>
      <c r="L470" s="1">
        <v>349676.40999999898</v>
      </c>
      <c r="M470" s="1">
        <v>19</v>
      </c>
      <c r="N470" s="1">
        <v>1550163.1399999899</v>
      </c>
      <c r="O470" s="1">
        <v>12</v>
      </c>
      <c r="P470" s="1">
        <v>3776778.1799999899</v>
      </c>
      <c r="Q470" s="1">
        <v>4</v>
      </c>
      <c r="R470" s="1">
        <v>9131.5402139082107</v>
      </c>
      <c r="S470" s="1">
        <v>346148.21389976901</v>
      </c>
      <c r="T470" s="59">
        <f>IF(E470="East", IF(C470="Central",('Connecting shares (%)'!$F$3/100*F470+'Connecting shares (%)'!$G$3/100*H470+'Connecting shares (%)'!$H$3/100*J470)/1000000,0),0)</f>
        <v>0</v>
      </c>
      <c r="U470" s="59">
        <f>IF(E470="East", IF(C470="Central",D470*'Connecting shares (%)'!$M$16*(F470+H470+J470)/(F470+H470+J470+L470+N470+P470),0),0)</f>
        <v>0</v>
      </c>
      <c r="V470" s="59">
        <f>IF(E470="East", IF(C470="Decentral",('Connecting shares (%)'!$F$7/100*F470+'Connecting shares (%)'!$G$7/100*H470+'Connecting shares (%)'!$H$7/100*J470)/1000000,0),0)</f>
        <v>2.3528081399999889</v>
      </c>
      <c r="W470" s="61">
        <f>IF(E470="East", IF(C470="Decentral",D470*'Connecting shares (%)'!$M$16*(F470+H470+J470)/(F470+H470+J470+L470+N470+P470),0),0)</f>
        <v>2.0285892129665735</v>
      </c>
      <c r="X470" s="59">
        <f>IF(E470="East", IF(C470="Central",('Connecting shares (%)'!$F$5/100*L470+'Connecting shares (%)'!$G$5/100*N470+'Connecting shares (%)'!$H$5/100*P470)/1000000,0),0)</f>
        <v>0</v>
      </c>
      <c r="Y470" s="61">
        <f>IF(E470="East", IF(C470="Central",D470*'Connecting shares (%)'!$M$16*(L470+N470+P470)/(F470+H470+J470+L470+N470+P470),0),0)</f>
        <v>0</v>
      </c>
      <c r="Z470" s="1">
        <f>IF(E470="East", IF(C470="Decentral",('Connecting shares (%)'!$F$9/100*L470+'Connecting shares (%)'!$G$9/100*N470+'Connecting shares (%)'!$H$9/100*P470)/1000000,0),0)</f>
        <v>5.6766177299999789</v>
      </c>
      <c r="AA470" s="61">
        <f>IF(E470="East", IF(C470="Decentral",D470*'Connecting shares (%)'!$M$16*(L470+N470+P470)/(F470+H470+J470+L470+N470+P470),0),0)</f>
        <v>4.8943750650288074</v>
      </c>
      <c r="AB470" s="59">
        <f>IF(E470="West", IF(C470="Central",('Connecting shares (%)'!$F$11/100*F470+'Connecting shares (%)'!$G$11/100*H470+'Connecting shares (%)'!$H$11/100*J470)/1000000,0),0)</f>
        <v>0</v>
      </c>
      <c r="AC470" s="62">
        <f>IF(E470="west", IF(C470="Central",D470*'Connecting shares (%)'!$M$16*(F470+H470+J470)/(F470+H470+J470+L470+N470+P470),0),0)</f>
        <v>0</v>
      </c>
      <c r="AD470" s="59">
        <f>IF(E470="West", IF(C470="Decentral",('Connecting shares (%)'!$F$15/100*F470+'Connecting shares (%)'!$G$15/100*H470+'Connecting shares (%)'!$H$15/100*J470)/1000000,0),0)</f>
        <v>0</v>
      </c>
      <c r="AE470" s="61">
        <f>IF(E470="west", IF(C470="Decentral",D470*'Connecting shares (%)'!$M$16*(F470+H470+J470)/(F470+H470+J470+L470+N470+P470),0),0)</f>
        <v>0</v>
      </c>
      <c r="AF470" s="59">
        <f>IF(E470="West", IF(C470="Central",('Connecting shares (%)'!$F$13/100*L470+'Connecting shares (%)'!$G$13/100*N470+'Connecting shares (%)'!$H$13/100*P470)/1000000,0),0)</f>
        <v>0</v>
      </c>
      <c r="AG470" s="61">
        <f>IF(E470="west", IF(C470="Central",D470*'Connecting shares (%)'!$M$16*(L470+N470+P470)/(F470+H470+J470+L470+N470+P470),0),0)</f>
        <v>0</v>
      </c>
      <c r="AH470" s="1">
        <f>IF(E470="West", IF(C470="Decentral",('Connecting shares (%)'!$F$17/100*L470+'Connecting shares (%)'!$G$17/100*N470+'Connecting shares (%)'!$H$17/100*P470)/1000000,0),0)</f>
        <v>0</v>
      </c>
      <c r="AI470" s="61">
        <f>IF(E470="west", IF(C470="Decentral",D470*'Connecting shares (%)'!$M$16*(L470+N470+P470)/(F470+H470+J470+L470+N470+P470),0),0)</f>
        <v>0</v>
      </c>
      <c r="AK470" s="1">
        <f t="shared" si="56"/>
        <v>0</v>
      </c>
      <c r="AL470" s="1">
        <f t="shared" si="57"/>
        <v>0</v>
      </c>
      <c r="AM470" s="1">
        <f t="shared" si="58"/>
        <v>8.0294258699999688</v>
      </c>
      <c r="AN470" s="1">
        <f t="shared" si="59"/>
        <v>6.9229642779953808</v>
      </c>
      <c r="AO470" s="1">
        <f t="shared" si="60"/>
        <v>0</v>
      </c>
      <c r="AP470" s="1">
        <f t="shared" si="61"/>
        <v>0</v>
      </c>
      <c r="AQ470" s="1">
        <f t="shared" si="62"/>
        <v>0</v>
      </c>
      <c r="AR470" s="1">
        <f t="shared" si="63"/>
        <v>0</v>
      </c>
    </row>
    <row r="471" spans="1:44">
      <c r="A471" s="1">
        <v>470</v>
      </c>
      <c r="B471" s="1" t="s">
        <v>616</v>
      </c>
      <c r="C471" s="1" t="s">
        <v>20</v>
      </c>
      <c r="D471" s="1">
        <v>1.68122810634979</v>
      </c>
      <c r="E471" s="1" t="s">
        <v>22</v>
      </c>
      <c r="F471" s="1">
        <v>9112594.7599999905</v>
      </c>
      <c r="G471" s="1">
        <v>652</v>
      </c>
      <c r="H471" s="1">
        <v>0</v>
      </c>
      <c r="I471" s="1">
        <v>0</v>
      </c>
      <c r="J471" s="1">
        <v>0</v>
      </c>
      <c r="K471" s="1">
        <v>0</v>
      </c>
      <c r="L471" s="1">
        <v>2008176.45999999</v>
      </c>
      <c r="M471" s="1">
        <v>348</v>
      </c>
      <c r="N471" s="1">
        <v>361941.22999999899</v>
      </c>
      <c r="O471" s="1">
        <v>2</v>
      </c>
      <c r="P471" s="1">
        <v>0</v>
      </c>
      <c r="Q471" s="1">
        <v>0</v>
      </c>
      <c r="R471" s="1">
        <v>13594.271145541899</v>
      </c>
      <c r="S471" s="1">
        <v>1681228.10634979</v>
      </c>
      <c r="T471" s="59">
        <f>IF(E471="East", IF(C471="Central",('Connecting shares (%)'!$F$3/100*F471+'Connecting shares (%)'!$G$3/100*H471+'Connecting shares (%)'!$H$3/100*J471)/1000000,0),0)</f>
        <v>9.1125947599999897</v>
      </c>
      <c r="U471" s="59">
        <f>IF(E471="East", IF(C471="Central",D471*'Connecting shares (%)'!$M$16*(F471+H471+J471)/(F471+H471+J471+L471+N471+P471),0),0)</f>
        <v>26.684201139753931</v>
      </c>
      <c r="V471" s="59">
        <f>IF(E471="East", IF(C471="Decentral",('Connecting shares (%)'!$F$7/100*F471+'Connecting shares (%)'!$G$7/100*H471+'Connecting shares (%)'!$H$7/100*J471)/1000000,0),0)</f>
        <v>0</v>
      </c>
      <c r="W471" s="61">
        <f>IF(E471="East", IF(C471="Decentral",D471*'Connecting shares (%)'!$M$16*(F471+H471+J471)/(F471+H471+J471+L471+N471+P471),0),0)</f>
        <v>0</v>
      </c>
      <c r="X471" s="59">
        <f>IF(E471="East", IF(C471="Central",('Connecting shares (%)'!$F$5/100*L471+'Connecting shares (%)'!$G$5/100*N471+'Connecting shares (%)'!$H$5/100*P471)/1000000,0),0)</f>
        <v>2.3701176899999887</v>
      </c>
      <c r="Y471" s="61">
        <f>IF(E471="East", IF(C471="Central",D471*'Connecting shares (%)'!$M$16*(L471+N471+P471)/(F471+H471+J471+L471+N471+P471),0),0)</f>
        <v>6.9403609872418723</v>
      </c>
      <c r="Z471" s="1">
        <f>IF(E471="East", IF(C471="Decentral",('Connecting shares (%)'!$F$9/100*L471+'Connecting shares (%)'!$G$9/100*N471+'Connecting shares (%)'!$H$9/100*P471)/1000000,0),0)</f>
        <v>0</v>
      </c>
      <c r="AA471" s="61">
        <f>IF(E471="East", IF(C471="Decentral",D471*'Connecting shares (%)'!$M$16*(L471+N471+P471)/(F471+H471+J471+L471+N471+P471),0),0)</f>
        <v>0</v>
      </c>
      <c r="AB471" s="59">
        <f>IF(E471="West", IF(C471="Central",('Connecting shares (%)'!$F$11/100*F471+'Connecting shares (%)'!$G$11/100*H471+'Connecting shares (%)'!$H$11/100*J471)/1000000,0),0)</f>
        <v>0</v>
      </c>
      <c r="AC471" s="62">
        <f>IF(E471="west", IF(C471="Central",D471*'Connecting shares (%)'!$M$16*(F471+H471+J471)/(F471+H471+J471+L471+N471+P471),0),0)</f>
        <v>0</v>
      </c>
      <c r="AD471" s="59">
        <f>IF(E471="West", IF(C471="Decentral",('Connecting shares (%)'!$F$15/100*F471+'Connecting shares (%)'!$G$15/100*H471+'Connecting shares (%)'!$H$15/100*J471)/1000000,0),0)</f>
        <v>0</v>
      </c>
      <c r="AE471" s="61">
        <f>IF(E471="west", IF(C471="Decentral",D471*'Connecting shares (%)'!$M$16*(F471+H471+J471)/(F471+H471+J471+L471+N471+P471),0),0)</f>
        <v>0</v>
      </c>
      <c r="AF471" s="59">
        <f>IF(E471="West", IF(C471="Central",('Connecting shares (%)'!$F$13/100*L471+'Connecting shares (%)'!$G$13/100*N471+'Connecting shares (%)'!$H$13/100*P471)/1000000,0),0)</f>
        <v>0</v>
      </c>
      <c r="AG471" s="61">
        <f>IF(E471="west", IF(C471="Central",D471*'Connecting shares (%)'!$M$16*(L471+N471+P471)/(F471+H471+J471+L471+N471+P471),0),0)</f>
        <v>0</v>
      </c>
      <c r="AH471" s="1">
        <f>IF(E471="West", IF(C471="Decentral",('Connecting shares (%)'!$F$17/100*L471+'Connecting shares (%)'!$G$17/100*N471+'Connecting shares (%)'!$H$17/100*P471)/1000000,0),0)</f>
        <v>0</v>
      </c>
      <c r="AI471" s="61">
        <f>IF(E471="west", IF(C471="Decentral",D471*'Connecting shares (%)'!$M$16*(L471+N471+P471)/(F471+H471+J471+L471+N471+P471),0),0)</f>
        <v>0</v>
      </c>
      <c r="AK471" s="1">
        <f t="shared" si="56"/>
        <v>11.482712449999978</v>
      </c>
      <c r="AL471" s="1">
        <f t="shared" si="57"/>
        <v>33.624562126995805</v>
      </c>
      <c r="AM471" s="1">
        <f t="shared" si="58"/>
        <v>0</v>
      </c>
      <c r="AN471" s="1">
        <f t="shared" si="59"/>
        <v>0</v>
      </c>
      <c r="AO471" s="1">
        <f t="shared" si="60"/>
        <v>0</v>
      </c>
      <c r="AP471" s="1">
        <f t="shared" si="61"/>
        <v>0</v>
      </c>
      <c r="AQ471" s="1">
        <f t="shared" si="62"/>
        <v>0</v>
      </c>
      <c r="AR471" s="1">
        <f t="shared" si="63"/>
        <v>0</v>
      </c>
    </row>
    <row r="472" spans="1:44">
      <c r="A472" s="1">
        <v>471</v>
      </c>
      <c r="B472" s="1" t="s">
        <v>132</v>
      </c>
      <c r="C472" s="1" t="s">
        <v>19</v>
      </c>
      <c r="D472" s="1">
        <v>1.6639796227739001</v>
      </c>
      <c r="E472" s="1" t="s">
        <v>22</v>
      </c>
      <c r="F472" s="1">
        <v>7241509.2699999996</v>
      </c>
      <c r="G472" s="1">
        <v>542</v>
      </c>
      <c r="H472" s="1">
        <v>0</v>
      </c>
      <c r="I472" s="1">
        <v>0</v>
      </c>
      <c r="J472" s="1">
        <v>0</v>
      </c>
      <c r="K472" s="1">
        <v>0</v>
      </c>
      <c r="L472" s="1">
        <v>1045580.61999999</v>
      </c>
      <c r="M472" s="1">
        <v>212</v>
      </c>
      <c r="N472" s="1">
        <v>105614.82</v>
      </c>
      <c r="O472" s="1">
        <v>1</v>
      </c>
      <c r="P472" s="1">
        <v>0</v>
      </c>
      <c r="Q472" s="1">
        <v>0</v>
      </c>
      <c r="R472" s="1">
        <v>19274.3556048262</v>
      </c>
      <c r="S472" s="1">
        <v>1663979.6227738999</v>
      </c>
      <c r="T472" s="59">
        <f>IF(E472="East", IF(C472="Central",('Connecting shares (%)'!$F$3/100*F472+'Connecting shares (%)'!$G$3/100*H472+'Connecting shares (%)'!$H$3/100*J472)/1000000,0),0)</f>
        <v>0</v>
      </c>
      <c r="U472" s="59">
        <f>IF(E472="East", IF(C472="Central",D472*'Connecting shares (%)'!$M$16*(F472+H472+J472)/(F472+H472+J472+L472+N472+P472),0),0)</f>
        <v>0</v>
      </c>
      <c r="V472" s="59">
        <f>IF(E472="East", IF(C472="Decentral",('Connecting shares (%)'!$F$7/100*F472+'Connecting shares (%)'!$G$7/100*H472+'Connecting shares (%)'!$H$7/100*J472)/1000000,0),0)</f>
        <v>7.2415092699999999</v>
      </c>
      <c r="W472" s="61">
        <f>IF(E472="East", IF(C472="Decentral",D472*'Connecting shares (%)'!$M$16*(F472+H472+J472)/(F472+H472+J472+L472+N472+P472),0),0)</f>
        <v>28.714757112926744</v>
      </c>
      <c r="X472" s="59">
        <f>IF(E472="East", IF(C472="Central",('Connecting shares (%)'!$F$5/100*L472+'Connecting shares (%)'!$G$5/100*N472+'Connecting shares (%)'!$H$5/100*P472)/1000000,0),0)</f>
        <v>0</v>
      </c>
      <c r="Y472" s="61">
        <f>IF(E472="East", IF(C472="Central",D472*'Connecting shares (%)'!$M$16*(L472+N472+P472)/(F472+H472+J472+L472+N472+P472),0),0)</f>
        <v>0</v>
      </c>
      <c r="Z472" s="1">
        <f>IF(E472="East", IF(C472="Decentral",('Connecting shares (%)'!$F$9/100*L472+'Connecting shares (%)'!$G$9/100*N472+'Connecting shares (%)'!$H$9/100*P472)/1000000,0),0)</f>
        <v>1.15119543999999</v>
      </c>
      <c r="AA472" s="61">
        <f>IF(E472="East", IF(C472="Decentral",D472*'Connecting shares (%)'!$M$16*(L472+N472+P472)/(F472+H472+J472+L472+N472+P472),0),0)</f>
        <v>4.5648353425512562</v>
      </c>
      <c r="AB472" s="59">
        <f>IF(E472="West", IF(C472="Central",('Connecting shares (%)'!$F$11/100*F472+'Connecting shares (%)'!$G$11/100*H472+'Connecting shares (%)'!$H$11/100*J472)/1000000,0),0)</f>
        <v>0</v>
      </c>
      <c r="AC472" s="62">
        <f>IF(E472="west", IF(C472="Central",D472*'Connecting shares (%)'!$M$16*(F472+H472+J472)/(F472+H472+J472+L472+N472+P472),0),0)</f>
        <v>0</v>
      </c>
      <c r="AD472" s="59">
        <f>IF(E472="West", IF(C472="Decentral",('Connecting shares (%)'!$F$15/100*F472+'Connecting shares (%)'!$G$15/100*H472+'Connecting shares (%)'!$H$15/100*J472)/1000000,0),0)</f>
        <v>0</v>
      </c>
      <c r="AE472" s="61">
        <f>IF(E472="west", IF(C472="Decentral",D472*'Connecting shares (%)'!$M$16*(F472+H472+J472)/(F472+H472+J472+L472+N472+P472),0),0)</f>
        <v>0</v>
      </c>
      <c r="AF472" s="59">
        <f>IF(E472="West", IF(C472="Central",('Connecting shares (%)'!$F$13/100*L472+'Connecting shares (%)'!$G$13/100*N472+'Connecting shares (%)'!$H$13/100*P472)/1000000,0),0)</f>
        <v>0</v>
      </c>
      <c r="AG472" s="61">
        <f>IF(E472="west", IF(C472="Central",D472*'Connecting shares (%)'!$M$16*(L472+N472+P472)/(F472+H472+J472+L472+N472+P472),0),0)</f>
        <v>0</v>
      </c>
      <c r="AH472" s="1">
        <f>IF(E472="West", IF(C472="Decentral",('Connecting shares (%)'!$F$17/100*L472+'Connecting shares (%)'!$G$17/100*N472+'Connecting shares (%)'!$H$17/100*P472)/1000000,0),0)</f>
        <v>0</v>
      </c>
      <c r="AI472" s="61">
        <f>IF(E472="west", IF(C472="Decentral",D472*'Connecting shares (%)'!$M$16*(L472+N472+P472)/(F472+H472+J472+L472+N472+P472),0),0)</f>
        <v>0</v>
      </c>
      <c r="AK472" s="1">
        <f t="shared" si="56"/>
        <v>0</v>
      </c>
      <c r="AL472" s="1">
        <f t="shared" si="57"/>
        <v>0</v>
      </c>
      <c r="AM472" s="1">
        <f t="shared" si="58"/>
        <v>8.3927047099999896</v>
      </c>
      <c r="AN472" s="1">
        <f t="shared" si="59"/>
        <v>33.279592455478003</v>
      </c>
      <c r="AO472" s="1">
        <f t="shared" si="60"/>
        <v>0</v>
      </c>
      <c r="AP472" s="1">
        <f t="shared" si="61"/>
        <v>0</v>
      </c>
      <c r="AQ472" s="1">
        <f t="shared" si="62"/>
        <v>0</v>
      </c>
      <c r="AR472" s="1">
        <f t="shared" si="63"/>
        <v>0</v>
      </c>
    </row>
    <row r="473" spans="1:44">
      <c r="A473" s="1">
        <v>472</v>
      </c>
      <c r="B473" s="1" t="s">
        <v>690</v>
      </c>
      <c r="C473" s="1" t="s">
        <v>19</v>
      </c>
      <c r="D473" s="1">
        <v>0.713900564947334</v>
      </c>
      <c r="E473" s="1" t="s">
        <v>21</v>
      </c>
      <c r="F473" s="1">
        <v>43946.129999999903</v>
      </c>
      <c r="G473" s="1">
        <v>4</v>
      </c>
      <c r="H473" s="1">
        <v>0</v>
      </c>
      <c r="I473" s="1">
        <v>0</v>
      </c>
      <c r="J473" s="1">
        <v>0</v>
      </c>
      <c r="K473" s="1">
        <v>0</v>
      </c>
      <c r="L473" s="1">
        <v>54606.099999999897</v>
      </c>
      <c r="M473" s="1">
        <v>11</v>
      </c>
      <c r="N473" s="1">
        <v>75285.11</v>
      </c>
      <c r="O473" s="1">
        <v>1</v>
      </c>
      <c r="P473" s="1">
        <v>0</v>
      </c>
      <c r="Q473" s="1">
        <v>0</v>
      </c>
      <c r="R473" s="1">
        <v>16793.692745075601</v>
      </c>
      <c r="S473" s="1">
        <v>713900.56494733295</v>
      </c>
      <c r="T473" s="59">
        <f>IF(E473="East", IF(C473="Central",('Connecting shares (%)'!$F$3/100*F473+'Connecting shares (%)'!$G$3/100*H473+'Connecting shares (%)'!$H$3/100*J473)/1000000,0),0)</f>
        <v>0</v>
      </c>
      <c r="U473" s="59">
        <f>IF(E473="East", IF(C473="Central",D473*'Connecting shares (%)'!$M$16*(F473+H473+J473)/(F473+H473+J473+L473+N473+P473),0),0)</f>
        <v>0</v>
      </c>
      <c r="V473" s="59">
        <f>IF(E473="East", IF(C473="Decentral",('Connecting shares (%)'!$F$7/100*F473+'Connecting shares (%)'!$G$7/100*H473+'Connecting shares (%)'!$H$7/100*J473)/1000000,0),0)</f>
        <v>0</v>
      </c>
      <c r="W473" s="61">
        <f>IF(E473="East", IF(C473="Decentral",D473*'Connecting shares (%)'!$M$16*(F473+H473+J473)/(F473+H473+J473+L473+N473+P473),0),0)</f>
        <v>0</v>
      </c>
      <c r="X473" s="59">
        <f>IF(E473="East", IF(C473="Central",('Connecting shares (%)'!$F$5/100*L473+'Connecting shares (%)'!$G$5/100*N473+'Connecting shares (%)'!$H$5/100*P473)/1000000,0),0)</f>
        <v>0</v>
      </c>
      <c r="Y473" s="61">
        <f>IF(E473="East", IF(C473="Central",D473*'Connecting shares (%)'!$M$16*(L473+N473+P473)/(F473+H473+J473+L473+N473+P473),0),0)</f>
        <v>0</v>
      </c>
      <c r="Z473" s="1">
        <f>IF(E473="East", IF(C473="Decentral",('Connecting shares (%)'!$F$9/100*L473+'Connecting shares (%)'!$G$9/100*N473+'Connecting shares (%)'!$H$9/100*P473)/1000000,0),0)</f>
        <v>0</v>
      </c>
      <c r="AA473" s="61">
        <f>IF(E473="East", IF(C473="Decentral",D473*'Connecting shares (%)'!$M$16*(L473+N473+P473)/(F473+H473+J473+L473+N473+P473),0),0)</f>
        <v>0</v>
      </c>
      <c r="AB473" s="59">
        <f>IF(E473="West", IF(C473="Central",('Connecting shares (%)'!$F$11/100*F473+'Connecting shares (%)'!$G$11/100*H473+'Connecting shares (%)'!$H$11/100*J473)/1000000,0),0)</f>
        <v>0</v>
      </c>
      <c r="AC473" s="62">
        <f>IF(E473="west", IF(C473="Central",D473*'Connecting shares (%)'!$M$16*(F473+H473+J473)/(F473+H473+J473+L473+N473+P473),0),0)</f>
        <v>0</v>
      </c>
      <c r="AD473" s="59">
        <f>IF(E473="West", IF(C473="Decentral",('Connecting shares (%)'!$F$15/100*F473+'Connecting shares (%)'!$G$15/100*H473+'Connecting shares (%)'!$H$15/100*J473)/1000000,0),0)</f>
        <v>4.3946129999999903E-2</v>
      </c>
      <c r="AE473" s="61">
        <f>IF(E473="west", IF(C473="Decentral",D473*'Connecting shares (%)'!$M$16*(F473+H473+J473)/(F473+H473+J473+L473+N473+P473),0),0)</f>
        <v>3.6094853998857728</v>
      </c>
      <c r="AF473" s="59">
        <f>IF(E473="West", IF(C473="Central",('Connecting shares (%)'!$F$13/100*L473+'Connecting shares (%)'!$G$13/100*N473+'Connecting shares (%)'!$H$13/100*P473)/1000000,0),0)</f>
        <v>0</v>
      </c>
      <c r="AG473" s="61">
        <f>IF(E473="west", IF(C473="Central",D473*'Connecting shares (%)'!$M$16*(L473+N473+P473)/(F473+H473+J473+L473+N473+P473),0),0)</f>
        <v>0</v>
      </c>
      <c r="AH473" s="1">
        <f>IF(E473="West", IF(C473="Decentral",('Connecting shares (%)'!$F$17/100*L473+'Connecting shares (%)'!$G$17/100*N473+'Connecting shares (%)'!$H$17/100*P473)/1000000,0),0)</f>
        <v>0.1298912099999999</v>
      </c>
      <c r="AI473" s="61">
        <f>IF(E473="west", IF(C473="Decentral",D473*'Connecting shares (%)'!$M$16*(L473+N473+P473)/(F473+H473+J473+L473+N473+P473),0),0)</f>
        <v>10.668525899060908</v>
      </c>
      <c r="AK473" s="1">
        <f t="shared" si="56"/>
        <v>0</v>
      </c>
      <c r="AL473" s="1">
        <f t="shared" si="57"/>
        <v>0</v>
      </c>
      <c r="AM473" s="1">
        <f t="shared" si="58"/>
        <v>0</v>
      </c>
      <c r="AN473" s="1">
        <f t="shared" si="59"/>
        <v>0</v>
      </c>
      <c r="AO473" s="1">
        <f t="shared" si="60"/>
        <v>0</v>
      </c>
      <c r="AP473" s="1">
        <f t="shared" si="61"/>
        <v>0</v>
      </c>
      <c r="AQ473" s="1">
        <f t="shared" si="62"/>
        <v>0.17383733999999978</v>
      </c>
      <c r="AR473" s="1">
        <f t="shared" si="63"/>
        <v>14.27801129894668</v>
      </c>
    </row>
    <row r="474" spans="1:44">
      <c r="A474" s="1">
        <v>473</v>
      </c>
      <c r="B474" s="1" t="s">
        <v>357</v>
      </c>
      <c r="C474" s="1" t="s">
        <v>19</v>
      </c>
      <c r="D474" s="1">
        <v>0.56566550464979104</v>
      </c>
      <c r="E474" s="1" t="s">
        <v>21</v>
      </c>
      <c r="F474" s="1">
        <v>1633204.3499999901</v>
      </c>
      <c r="G474" s="1">
        <v>108</v>
      </c>
      <c r="H474" s="1">
        <v>0</v>
      </c>
      <c r="I474" s="1">
        <v>0</v>
      </c>
      <c r="J474" s="1">
        <v>0</v>
      </c>
      <c r="K474" s="1">
        <v>0</v>
      </c>
      <c r="L474" s="1">
        <v>33527.979999999901</v>
      </c>
      <c r="M474" s="1">
        <v>8</v>
      </c>
      <c r="N474" s="1">
        <v>0</v>
      </c>
      <c r="O474" s="1">
        <v>0</v>
      </c>
      <c r="P474" s="1">
        <v>0</v>
      </c>
      <c r="Q474" s="1">
        <v>0</v>
      </c>
      <c r="R474" s="1">
        <v>14984.639186905501</v>
      </c>
      <c r="S474" s="1">
        <v>565665.50464979</v>
      </c>
      <c r="T474" s="59">
        <f>IF(E474="East", IF(C474="Central",('Connecting shares (%)'!$F$3/100*F474+'Connecting shares (%)'!$G$3/100*H474+'Connecting shares (%)'!$H$3/100*J474)/1000000,0),0)</f>
        <v>0</v>
      </c>
      <c r="U474" s="59">
        <f>IF(E474="East", IF(C474="Central",D474*'Connecting shares (%)'!$M$16*(F474+H474+J474)/(F474+H474+J474+L474+N474+P474),0),0)</f>
        <v>0</v>
      </c>
      <c r="V474" s="59">
        <f>IF(E474="East", IF(C474="Decentral",('Connecting shares (%)'!$F$7/100*F474+'Connecting shares (%)'!$G$7/100*H474+'Connecting shares (%)'!$H$7/100*J474)/1000000,0),0)</f>
        <v>0</v>
      </c>
      <c r="W474" s="61">
        <f>IF(E474="East", IF(C474="Decentral",D474*'Connecting shares (%)'!$M$16*(F474+H474+J474)/(F474+H474+J474+L474+N474+P474),0),0)</f>
        <v>0</v>
      </c>
      <c r="X474" s="59">
        <f>IF(E474="East", IF(C474="Central",('Connecting shares (%)'!$F$5/100*L474+'Connecting shares (%)'!$G$5/100*N474+'Connecting shares (%)'!$H$5/100*P474)/1000000,0),0)</f>
        <v>0</v>
      </c>
      <c r="Y474" s="61">
        <f>IF(E474="East", IF(C474="Central",D474*'Connecting shares (%)'!$M$16*(L474+N474+P474)/(F474+H474+J474+L474+N474+P474),0),0)</f>
        <v>0</v>
      </c>
      <c r="Z474" s="1">
        <f>IF(E474="East", IF(C474="Decentral",('Connecting shares (%)'!$F$9/100*L474+'Connecting shares (%)'!$G$9/100*N474+'Connecting shares (%)'!$H$9/100*P474)/1000000,0),0)</f>
        <v>0</v>
      </c>
      <c r="AA474" s="61">
        <f>IF(E474="East", IF(C474="Decentral",D474*'Connecting shares (%)'!$M$16*(L474+N474+P474)/(F474+H474+J474+L474+N474+P474),0),0)</f>
        <v>0</v>
      </c>
      <c r="AB474" s="59">
        <f>IF(E474="West", IF(C474="Central",('Connecting shares (%)'!$F$11/100*F474+'Connecting shares (%)'!$G$11/100*H474+'Connecting shares (%)'!$H$11/100*J474)/1000000,0),0)</f>
        <v>0</v>
      </c>
      <c r="AC474" s="62">
        <f>IF(E474="west", IF(C474="Central",D474*'Connecting shares (%)'!$M$16*(F474+H474+J474)/(F474+H474+J474+L474+N474+P474),0),0)</f>
        <v>0</v>
      </c>
      <c r="AD474" s="59">
        <f>IF(E474="West", IF(C474="Decentral",('Connecting shares (%)'!$F$15/100*F474+'Connecting shares (%)'!$G$15/100*H474+'Connecting shares (%)'!$H$15/100*J474)/1000000,0),0)</f>
        <v>1.63320434999999</v>
      </c>
      <c r="AE474" s="61">
        <f>IF(E474="west", IF(C474="Decentral",D474*'Connecting shares (%)'!$M$16*(F474+H474+J474)/(F474+H474+J474+L474+N474+P474),0),0)</f>
        <v>11.085731598414291</v>
      </c>
      <c r="AF474" s="59">
        <f>IF(E474="West", IF(C474="Central",('Connecting shares (%)'!$F$13/100*L474+'Connecting shares (%)'!$G$13/100*N474+'Connecting shares (%)'!$H$13/100*P474)/1000000,0),0)</f>
        <v>0</v>
      </c>
      <c r="AG474" s="61">
        <f>IF(E474="west", IF(C474="Central",D474*'Connecting shares (%)'!$M$16*(L474+N474+P474)/(F474+H474+J474+L474+N474+P474),0),0)</f>
        <v>0</v>
      </c>
      <c r="AH474" s="1">
        <f>IF(E474="West", IF(C474="Decentral",('Connecting shares (%)'!$F$17/100*L474+'Connecting shares (%)'!$G$17/100*N474+'Connecting shares (%)'!$H$17/100*P474)/1000000,0),0)</f>
        <v>3.3527979999999902E-2</v>
      </c>
      <c r="AI474" s="61">
        <f>IF(E474="west", IF(C474="Decentral",D474*'Connecting shares (%)'!$M$16*(L474+N474+P474)/(F474+H474+J474+L474+N474+P474),0),0)</f>
        <v>0.22757849458152835</v>
      </c>
      <c r="AK474" s="1">
        <f t="shared" si="56"/>
        <v>0</v>
      </c>
      <c r="AL474" s="1">
        <f t="shared" si="57"/>
        <v>0</v>
      </c>
      <c r="AM474" s="1">
        <f t="shared" si="58"/>
        <v>0</v>
      </c>
      <c r="AN474" s="1">
        <f t="shared" si="59"/>
        <v>0</v>
      </c>
      <c r="AO474" s="1">
        <f t="shared" si="60"/>
        <v>0</v>
      </c>
      <c r="AP474" s="1">
        <f t="shared" si="61"/>
        <v>0</v>
      </c>
      <c r="AQ474" s="1">
        <f t="shared" si="62"/>
        <v>1.6667323299999899</v>
      </c>
      <c r="AR474" s="1">
        <f t="shared" si="63"/>
        <v>11.31331009299582</v>
      </c>
    </row>
    <row r="475" spans="1:44">
      <c r="A475" s="1">
        <v>474</v>
      </c>
      <c r="B475" s="1" t="s">
        <v>601</v>
      </c>
      <c r="C475" s="1" t="s">
        <v>19</v>
      </c>
      <c r="D475" s="1">
        <v>0.596195524529337</v>
      </c>
      <c r="E475" s="1" t="s">
        <v>21</v>
      </c>
      <c r="F475" s="1">
        <v>2309464.73999999</v>
      </c>
      <c r="G475" s="1">
        <v>155</v>
      </c>
      <c r="H475" s="1">
        <v>0</v>
      </c>
      <c r="I475" s="1">
        <v>0</v>
      </c>
      <c r="J475" s="1">
        <v>0</v>
      </c>
      <c r="K475" s="1">
        <v>0</v>
      </c>
      <c r="L475" s="1">
        <v>192868.08</v>
      </c>
      <c r="M475" s="1">
        <v>16</v>
      </c>
      <c r="N475" s="1">
        <v>203018.59</v>
      </c>
      <c r="O475" s="1">
        <v>1</v>
      </c>
      <c r="P475" s="1">
        <v>0</v>
      </c>
      <c r="Q475" s="1">
        <v>0</v>
      </c>
      <c r="R475" s="1">
        <v>20090.597449222201</v>
      </c>
      <c r="S475" s="1">
        <v>596195.52452933602</v>
      </c>
      <c r="T475" s="59">
        <f>IF(E475="East", IF(C475="Central",('Connecting shares (%)'!$F$3/100*F475+'Connecting shares (%)'!$G$3/100*H475+'Connecting shares (%)'!$H$3/100*J475)/1000000,0),0)</f>
        <v>0</v>
      </c>
      <c r="U475" s="59">
        <f>IF(E475="East", IF(C475="Central",D475*'Connecting shares (%)'!$M$16*(F475+H475+J475)/(F475+H475+J475+L475+N475+P475),0),0)</f>
        <v>0</v>
      </c>
      <c r="V475" s="59">
        <f>IF(E475="East", IF(C475="Decentral",('Connecting shares (%)'!$F$7/100*F475+'Connecting shares (%)'!$G$7/100*H475+'Connecting shares (%)'!$H$7/100*J475)/1000000,0),0)</f>
        <v>0</v>
      </c>
      <c r="W475" s="61">
        <f>IF(E475="East", IF(C475="Decentral",D475*'Connecting shares (%)'!$M$16*(F475+H475+J475)/(F475+H475+J475+L475+N475+P475),0),0)</f>
        <v>0</v>
      </c>
      <c r="X475" s="59">
        <f>IF(E475="East", IF(C475="Central",('Connecting shares (%)'!$F$5/100*L475+'Connecting shares (%)'!$G$5/100*N475+'Connecting shares (%)'!$H$5/100*P475)/1000000,0),0)</f>
        <v>0</v>
      </c>
      <c r="Y475" s="61">
        <f>IF(E475="East", IF(C475="Central",D475*'Connecting shares (%)'!$M$16*(L475+N475+P475)/(F475+H475+J475+L475+N475+P475),0),0)</f>
        <v>0</v>
      </c>
      <c r="Z475" s="1">
        <f>IF(E475="East", IF(C475="Decentral",('Connecting shares (%)'!$F$9/100*L475+'Connecting shares (%)'!$G$9/100*N475+'Connecting shares (%)'!$H$9/100*P475)/1000000,0),0)</f>
        <v>0</v>
      </c>
      <c r="AA475" s="61">
        <f>IF(E475="East", IF(C475="Decentral",D475*'Connecting shares (%)'!$M$16*(L475+N475+P475)/(F475+H475+J475+L475+N475+P475),0),0)</f>
        <v>0</v>
      </c>
      <c r="AB475" s="59">
        <f>IF(E475="West", IF(C475="Central",('Connecting shares (%)'!$F$11/100*F475+'Connecting shares (%)'!$G$11/100*H475+'Connecting shares (%)'!$H$11/100*J475)/1000000,0),0)</f>
        <v>0</v>
      </c>
      <c r="AC475" s="62">
        <f>IF(E475="west", IF(C475="Central",D475*'Connecting shares (%)'!$M$16*(F475+H475+J475)/(F475+H475+J475+L475+N475+P475),0),0)</f>
        <v>0</v>
      </c>
      <c r="AD475" s="59">
        <f>IF(E475="West", IF(C475="Decentral",('Connecting shares (%)'!$F$15/100*F475+'Connecting shares (%)'!$G$15/100*H475+'Connecting shares (%)'!$H$15/100*J475)/1000000,0),0)</f>
        <v>2.3094647399999899</v>
      </c>
      <c r="AE475" s="61">
        <f>IF(E475="west", IF(C475="Decentral",D475*'Connecting shares (%)'!$M$16*(F475+H475+J475)/(F475+H475+J475+L475+N475+P475),0),0)</f>
        <v>10.179029141698882</v>
      </c>
      <c r="AF475" s="59">
        <f>IF(E475="West", IF(C475="Central",('Connecting shares (%)'!$F$13/100*L475+'Connecting shares (%)'!$G$13/100*N475+'Connecting shares (%)'!$H$13/100*P475)/1000000,0),0)</f>
        <v>0</v>
      </c>
      <c r="AG475" s="61">
        <f>IF(E475="west", IF(C475="Central",D475*'Connecting shares (%)'!$M$16*(L475+N475+P475)/(F475+H475+J475+L475+N475+P475),0),0)</f>
        <v>0</v>
      </c>
      <c r="AH475" s="1">
        <f>IF(E475="West", IF(C475="Decentral",('Connecting shares (%)'!$F$17/100*L475+'Connecting shares (%)'!$G$17/100*N475+'Connecting shares (%)'!$H$17/100*P475)/1000000,0),0)</f>
        <v>0.39588667</v>
      </c>
      <c r="AI475" s="61">
        <f>IF(E475="west", IF(C475="Decentral",D475*'Connecting shares (%)'!$M$16*(L475+N475+P475)/(F475+H475+J475+L475+N475+P475),0),0)</f>
        <v>1.7448813488878581</v>
      </c>
      <c r="AK475" s="1">
        <f t="shared" si="56"/>
        <v>0</v>
      </c>
      <c r="AL475" s="1">
        <f t="shared" si="57"/>
        <v>0</v>
      </c>
      <c r="AM475" s="1">
        <f t="shared" si="58"/>
        <v>0</v>
      </c>
      <c r="AN475" s="1">
        <f t="shared" si="59"/>
        <v>0</v>
      </c>
      <c r="AO475" s="1">
        <f t="shared" si="60"/>
        <v>0</v>
      </c>
      <c r="AP475" s="1">
        <f t="shared" si="61"/>
        <v>0</v>
      </c>
      <c r="AQ475" s="1">
        <f t="shared" si="62"/>
        <v>2.7053514099999898</v>
      </c>
      <c r="AR475" s="1">
        <f t="shared" si="63"/>
        <v>11.92391049058674</v>
      </c>
    </row>
    <row r="476" spans="1:44">
      <c r="A476" s="1">
        <v>475</v>
      </c>
      <c r="B476" s="1" t="s">
        <v>511</v>
      </c>
      <c r="C476" s="1" t="s">
        <v>19</v>
      </c>
      <c r="D476" s="1">
        <v>0.74681042142311704</v>
      </c>
      <c r="E476" s="1" t="s">
        <v>21</v>
      </c>
      <c r="F476" s="1">
        <v>1041907.96</v>
      </c>
      <c r="G476" s="1">
        <v>71</v>
      </c>
      <c r="H476" s="1">
        <v>169785.5</v>
      </c>
      <c r="I476" s="1">
        <v>1</v>
      </c>
      <c r="J476" s="1">
        <v>0</v>
      </c>
      <c r="K476" s="1">
        <v>0</v>
      </c>
      <c r="L476" s="1">
        <v>81357.509999999893</v>
      </c>
      <c r="M476" s="1">
        <v>13</v>
      </c>
      <c r="N476" s="1">
        <v>73383.75</v>
      </c>
      <c r="O476" s="1">
        <v>1</v>
      </c>
      <c r="P476" s="1">
        <v>0</v>
      </c>
      <c r="Q476" s="1">
        <v>0</v>
      </c>
      <c r="R476" s="1">
        <v>20751.463961749399</v>
      </c>
      <c r="S476" s="1">
        <v>746810.421423116</v>
      </c>
      <c r="T476" s="59">
        <f>IF(E476="East", IF(C476="Central",('Connecting shares (%)'!$F$3/100*F476+'Connecting shares (%)'!$G$3/100*H476+'Connecting shares (%)'!$H$3/100*J476)/1000000,0),0)</f>
        <v>0</v>
      </c>
      <c r="U476" s="59">
        <f>IF(E476="East", IF(C476="Central",D476*'Connecting shares (%)'!$M$16*(F476+H476+J476)/(F476+H476+J476+L476+N476+P476),0),0)</f>
        <v>0</v>
      </c>
      <c r="V476" s="59">
        <f>IF(E476="East", IF(C476="Decentral",('Connecting shares (%)'!$F$7/100*F476+'Connecting shares (%)'!$G$7/100*H476+'Connecting shares (%)'!$H$7/100*J476)/1000000,0),0)</f>
        <v>0</v>
      </c>
      <c r="W476" s="61">
        <f>IF(E476="East", IF(C476="Decentral",D476*'Connecting shares (%)'!$M$16*(F476+H476+J476)/(F476+H476+J476+L476+N476+P476),0),0)</f>
        <v>0</v>
      </c>
      <c r="X476" s="59">
        <f>IF(E476="East", IF(C476="Central",('Connecting shares (%)'!$F$5/100*L476+'Connecting shares (%)'!$G$5/100*N476+'Connecting shares (%)'!$H$5/100*P476)/1000000,0),0)</f>
        <v>0</v>
      </c>
      <c r="Y476" s="61">
        <f>IF(E476="East", IF(C476="Central",D476*'Connecting shares (%)'!$M$16*(L476+N476+P476)/(F476+H476+J476+L476+N476+P476),0),0)</f>
        <v>0</v>
      </c>
      <c r="Z476" s="1">
        <f>IF(E476="East", IF(C476="Decentral",('Connecting shares (%)'!$F$9/100*L476+'Connecting shares (%)'!$G$9/100*N476+'Connecting shares (%)'!$H$9/100*P476)/1000000,0),0)</f>
        <v>0</v>
      </c>
      <c r="AA476" s="61">
        <f>IF(E476="East", IF(C476="Decentral",D476*'Connecting shares (%)'!$M$16*(L476+N476+P476)/(F476+H476+J476+L476+N476+P476),0),0)</f>
        <v>0</v>
      </c>
      <c r="AB476" s="59">
        <f>IF(E476="West", IF(C476="Central",('Connecting shares (%)'!$F$11/100*F476+'Connecting shares (%)'!$G$11/100*H476+'Connecting shares (%)'!$H$11/100*J476)/1000000,0),0)</f>
        <v>0</v>
      </c>
      <c r="AC476" s="62">
        <f>IF(E476="west", IF(C476="Central",D476*'Connecting shares (%)'!$M$16*(F476+H476+J476)/(F476+H476+J476+L476+N476+P476),0),0)</f>
        <v>0</v>
      </c>
      <c r="AD476" s="59">
        <f>IF(E476="West", IF(C476="Decentral",('Connecting shares (%)'!$F$15/100*F476+'Connecting shares (%)'!$G$15/100*H476+'Connecting shares (%)'!$H$15/100*J476)/1000000,0),0)</f>
        <v>1.21169346</v>
      </c>
      <c r="AE476" s="61">
        <f>IF(E476="west", IF(C476="Decentral",D476*'Connecting shares (%)'!$M$16*(F476+H476+J476)/(F476+H476+J476+L476+N476+P476),0),0)</f>
        <v>13.24476449922518</v>
      </c>
      <c r="AF476" s="59">
        <f>IF(E476="West", IF(C476="Central",('Connecting shares (%)'!$F$13/100*L476+'Connecting shares (%)'!$G$13/100*N476+'Connecting shares (%)'!$H$13/100*P476)/1000000,0),0)</f>
        <v>0</v>
      </c>
      <c r="AG476" s="61">
        <f>IF(E476="west", IF(C476="Central",D476*'Connecting shares (%)'!$M$16*(L476+N476+P476)/(F476+H476+J476+L476+N476+P476),0),0)</f>
        <v>0</v>
      </c>
      <c r="AH476" s="1">
        <f>IF(E476="West", IF(C476="Decentral",('Connecting shares (%)'!$F$17/100*L476+'Connecting shares (%)'!$G$17/100*N476+'Connecting shares (%)'!$H$17/100*P476)/1000000,0),0)</f>
        <v>0.15474125999999988</v>
      </c>
      <c r="AI476" s="61">
        <f>IF(E476="west", IF(C476="Decentral",D476*'Connecting shares (%)'!$M$16*(L476+N476+P476)/(F476+H476+J476+L476+N476+P476),0),0)</f>
        <v>1.6914439292371619</v>
      </c>
      <c r="AK476" s="1">
        <f t="shared" si="56"/>
        <v>0</v>
      </c>
      <c r="AL476" s="1">
        <f t="shared" si="57"/>
        <v>0</v>
      </c>
      <c r="AM476" s="1">
        <f t="shared" si="58"/>
        <v>0</v>
      </c>
      <c r="AN476" s="1">
        <f t="shared" si="59"/>
        <v>0</v>
      </c>
      <c r="AO476" s="1">
        <f t="shared" si="60"/>
        <v>0</v>
      </c>
      <c r="AP476" s="1">
        <f t="shared" si="61"/>
        <v>0</v>
      </c>
      <c r="AQ476" s="1">
        <f t="shared" si="62"/>
        <v>1.36643472</v>
      </c>
      <c r="AR476" s="1">
        <f t="shared" si="63"/>
        <v>14.936208428462342</v>
      </c>
    </row>
    <row r="477" spans="1:44">
      <c r="A477" s="1">
        <v>476</v>
      </c>
      <c r="B477" s="1" t="s">
        <v>503</v>
      </c>
      <c r="C477" s="1" t="s">
        <v>19</v>
      </c>
      <c r="D477" s="1">
        <v>3.3378165499777501</v>
      </c>
      <c r="E477" s="1" t="s">
        <v>21</v>
      </c>
      <c r="F477" s="1">
        <v>3494551.6399999899</v>
      </c>
      <c r="G477" s="1">
        <v>278</v>
      </c>
      <c r="H477" s="1">
        <v>86564.949999999895</v>
      </c>
      <c r="I477" s="1">
        <v>1</v>
      </c>
      <c r="J477" s="1">
        <v>0</v>
      </c>
      <c r="K477" s="1">
        <v>0</v>
      </c>
      <c r="L477" s="1">
        <v>275035.049999999</v>
      </c>
      <c r="M477" s="1">
        <v>54</v>
      </c>
      <c r="N477" s="1">
        <v>107956.48</v>
      </c>
      <c r="O477" s="1">
        <v>2</v>
      </c>
      <c r="P477" s="1">
        <v>0</v>
      </c>
      <c r="Q477" s="1">
        <v>0</v>
      </c>
      <c r="R477" s="1">
        <v>30147.988023578</v>
      </c>
      <c r="S477" s="1">
        <v>3337816.5499777501</v>
      </c>
      <c r="T477" s="59">
        <f>IF(E477="East", IF(C477="Central",('Connecting shares (%)'!$F$3/100*F477+'Connecting shares (%)'!$G$3/100*H477+'Connecting shares (%)'!$H$3/100*J477)/1000000,0),0)</f>
        <v>0</v>
      </c>
      <c r="U477" s="59">
        <f>IF(E477="East", IF(C477="Central",D477*'Connecting shares (%)'!$M$16*(F477+H477+J477)/(F477+H477+J477+L477+N477+P477),0),0)</f>
        <v>0</v>
      </c>
      <c r="V477" s="59">
        <f>IF(E477="East", IF(C477="Decentral",('Connecting shares (%)'!$F$7/100*F477+'Connecting shares (%)'!$G$7/100*H477+'Connecting shares (%)'!$H$7/100*J477)/1000000,0),0)</f>
        <v>0</v>
      </c>
      <c r="W477" s="61">
        <f>IF(E477="East", IF(C477="Decentral",D477*'Connecting shares (%)'!$M$16*(F477+H477+J477)/(F477+H477+J477+L477+N477+P477),0),0)</f>
        <v>0</v>
      </c>
      <c r="X477" s="59">
        <f>IF(E477="East", IF(C477="Central",('Connecting shares (%)'!$F$5/100*L477+'Connecting shares (%)'!$G$5/100*N477+'Connecting shares (%)'!$H$5/100*P477)/1000000,0),0)</f>
        <v>0</v>
      </c>
      <c r="Y477" s="61">
        <f>IF(E477="East", IF(C477="Central",D477*'Connecting shares (%)'!$M$16*(L477+N477+P477)/(F477+H477+J477+L477+N477+P477),0),0)</f>
        <v>0</v>
      </c>
      <c r="Z477" s="1">
        <f>IF(E477="East", IF(C477="Decentral",('Connecting shares (%)'!$F$9/100*L477+'Connecting shares (%)'!$G$9/100*N477+'Connecting shares (%)'!$H$9/100*P477)/1000000,0),0)</f>
        <v>0</v>
      </c>
      <c r="AA477" s="61">
        <f>IF(E477="East", IF(C477="Decentral",D477*'Connecting shares (%)'!$M$16*(L477+N477+P477)/(F477+H477+J477+L477+N477+P477),0),0)</f>
        <v>0</v>
      </c>
      <c r="AB477" s="59">
        <f>IF(E477="West", IF(C477="Central",('Connecting shares (%)'!$F$11/100*F477+'Connecting shares (%)'!$G$11/100*H477+'Connecting shares (%)'!$H$11/100*J477)/1000000,0),0)</f>
        <v>0</v>
      </c>
      <c r="AC477" s="62">
        <f>IF(E477="west", IF(C477="Central",D477*'Connecting shares (%)'!$M$16*(F477+H477+J477)/(F477+H477+J477+L477+N477+P477),0),0)</f>
        <v>0</v>
      </c>
      <c r="AD477" s="59">
        <f>IF(E477="West", IF(C477="Decentral",('Connecting shares (%)'!$F$15/100*F477+'Connecting shares (%)'!$G$15/100*H477+'Connecting shares (%)'!$H$15/100*J477)/1000000,0),0)</f>
        <v>3.5811165899999895</v>
      </c>
      <c r="AE477" s="61">
        <f>IF(E477="west", IF(C477="Decentral",D477*'Connecting shares (%)'!$M$16*(F477+H477+J477)/(F477+H477+J477+L477+N477+P477),0),0)</f>
        <v>60.30668114825226</v>
      </c>
      <c r="AF477" s="59">
        <f>IF(E477="West", IF(C477="Central",('Connecting shares (%)'!$F$13/100*L477+'Connecting shares (%)'!$G$13/100*N477+'Connecting shares (%)'!$H$13/100*P477)/1000000,0),0)</f>
        <v>0</v>
      </c>
      <c r="AG477" s="61">
        <f>IF(E477="west", IF(C477="Central",D477*'Connecting shares (%)'!$M$16*(L477+N477+P477)/(F477+H477+J477+L477+N477+P477),0),0)</f>
        <v>0</v>
      </c>
      <c r="AH477" s="1">
        <f>IF(E477="West", IF(C477="Decentral",('Connecting shares (%)'!$F$17/100*L477+'Connecting shares (%)'!$G$17/100*N477+'Connecting shares (%)'!$H$17/100*P477)/1000000,0),0)</f>
        <v>0.38299152999999897</v>
      </c>
      <c r="AI477" s="61">
        <f>IF(E477="west", IF(C477="Decentral",D477*'Connecting shares (%)'!$M$16*(L477+N477+P477)/(F477+H477+J477+L477+N477+P477),0),0)</f>
        <v>6.4496498513027456</v>
      </c>
      <c r="AK477" s="1">
        <f t="shared" si="56"/>
        <v>0</v>
      </c>
      <c r="AL477" s="1">
        <f t="shared" si="57"/>
        <v>0</v>
      </c>
      <c r="AM477" s="1">
        <f t="shared" si="58"/>
        <v>0</v>
      </c>
      <c r="AN477" s="1">
        <f t="shared" si="59"/>
        <v>0</v>
      </c>
      <c r="AO477" s="1">
        <f t="shared" si="60"/>
        <v>0</v>
      </c>
      <c r="AP477" s="1">
        <f t="shared" si="61"/>
        <v>0</v>
      </c>
      <c r="AQ477" s="1">
        <f t="shared" si="62"/>
        <v>3.9641081199999886</v>
      </c>
      <c r="AR477" s="1">
        <f t="shared" si="63"/>
        <v>66.756330999555004</v>
      </c>
    </row>
    <row r="478" spans="1:44">
      <c r="A478" s="1">
        <v>477</v>
      </c>
      <c r="B478" s="1" t="s">
        <v>248</v>
      </c>
      <c r="C478" s="1" t="s">
        <v>19</v>
      </c>
      <c r="D478" s="1">
        <v>2.0132344895305501</v>
      </c>
      <c r="E478" s="1" t="s">
        <v>21</v>
      </c>
      <c r="F478" s="1">
        <v>1225250.27999999</v>
      </c>
      <c r="G478" s="1">
        <v>71</v>
      </c>
      <c r="H478" s="1">
        <v>0</v>
      </c>
      <c r="I478" s="1">
        <v>0</v>
      </c>
      <c r="J478" s="1">
        <v>0</v>
      </c>
      <c r="K478" s="1">
        <v>0</v>
      </c>
      <c r="L478" s="1">
        <v>5885.52</v>
      </c>
      <c r="M478" s="1">
        <v>2</v>
      </c>
      <c r="N478" s="1">
        <v>0</v>
      </c>
      <c r="O478" s="1">
        <v>0</v>
      </c>
      <c r="P478" s="1">
        <v>0</v>
      </c>
      <c r="Q478" s="1">
        <v>0</v>
      </c>
      <c r="R478" s="1">
        <v>25811.2546494899</v>
      </c>
      <c r="S478" s="1">
        <v>2013234.4895305501</v>
      </c>
      <c r="T478" s="59">
        <f>IF(E478="East", IF(C478="Central",('Connecting shares (%)'!$F$3/100*F478+'Connecting shares (%)'!$G$3/100*H478+'Connecting shares (%)'!$H$3/100*J478)/1000000,0),0)</f>
        <v>0</v>
      </c>
      <c r="U478" s="59">
        <f>IF(E478="East", IF(C478="Central",D478*'Connecting shares (%)'!$M$16*(F478+H478+J478)/(F478+H478+J478+L478+N478+P478),0),0)</f>
        <v>0</v>
      </c>
      <c r="V478" s="59">
        <f>IF(E478="East", IF(C478="Decentral",('Connecting shares (%)'!$F$7/100*F478+'Connecting shares (%)'!$G$7/100*H478+'Connecting shares (%)'!$H$7/100*J478)/1000000,0),0)</f>
        <v>0</v>
      </c>
      <c r="W478" s="61">
        <f>IF(E478="East", IF(C478="Decentral",D478*'Connecting shares (%)'!$M$16*(F478+H478+J478)/(F478+H478+J478+L478+N478+P478),0),0)</f>
        <v>0</v>
      </c>
      <c r="X478" s="59">
        <f>IF(E478="East", IF(C478="Central",('Connecting shares (%)'!$F$5/100*L478+'Connecting shares (%)'!$G$5/100*N478+'Connecting shares (%)'!$H$5/100*P478)/1000000,0),0)</f>
        <v>0</v>
      </c>
      <c r="Y478" s="61">
        <f>IF(E478="East", IF(C478="Central",D478*'Connecting shares (%)'!$M$16*(L478+N478+P478)/(F478+H478+J478+L478+N478+P478),0),0)</f>
        <v>0</v>
      </c>
      <c r="Z478" s="1">
        <f>IF(E478="East", IF(C478="Decentral",('Connecting shares (%)'!$F$9/100*L478+'Connecting shares (%)'!$G$9/100*N478+'Connecting shares (%)'!$H$9/100*P478)/1000000,0),0)</f>
        <v>0</v>
      </c>
      <c r="AA478" s="61">
        <f>IF(E478="East", IF(C478="Decentral",D478*'Connecting shares (%)'!$M$16*(L478+N478+P478)/(F478+H478+J478+L478+N478+P478),0),0)</f>
        <v>0</v>
      </c>
      <c r="AB478" s="59">
        <f>IF(E478="West", IF(C478="Central",('Connecting shares (%)'!$F$11/100*F478+'Connecting shares (%)'!$G$11/100*H478+'Connecting shares (%)'!$H$11/100*J478)/1000000,0),0)</f>
        <v>0</v>
      </c>
      <c r="AC478" s="62">
        <f>IF(E478="west", IF(C478="Central",D478*'Connecting shares (%)'!$M$16*(F478+H478+J478)/(F478+H478+J478+L478+N478+P478),0),0)</f>
        <v>0</v>
      </c>
      <c r="AD478" s="59">
        <f>IF(E478="West", IF(C478="Decentral",('Connecting shares (%)'!$F$15/100*F478+'Connecting shares (%)'!$G$15/100*H478+'Connecting shares (%)'!$H$15/100*J478)/1000000,0),0)</f>
        <v>1.22525027999999</v>
      </c>
      <c r="AE478" s="61">
        <f>IF(E478="west", IF(C478="Decentral",D478*'Connecting shares (%)'!$M$16*(F478+H478+J478)/(F478+H478+J478+L478+N478+P478),0),0)</f>
        <v>40.072201978091506</v>
      </c>
      <c r="AF478" s="59">
        <f>IF(E478="West", IF(C478="Central",('Connecting shares (%)'!$F$13/100*L478+'Connecting shares (%)'!$G$13/100*N478+'Connecting shares (%)'!$H$13/100*P478)/1000000,0),0)</f>
        <v>0</v>
      </c>
      <c r="AG478" s="61">
        <f>IF(E478="west", IF(C478="Central",D478*'Connecting shares (%)'!$M$16*(L478+N478+P478)/(F478+H478+J478+L478+N478+P478),0),0)</f>
        <v>0</v>
      </c>
      <c r="AH478" s="1">
        <f>IF(E478="West", IF(C478="Decentral",('Connecting shares (%)'!$F$17/100*L478+'Connecting shares (%)'!$G$17/100*N478+'Connecting shares (%)'!$H$17/100*P478)/1000000,0),0)</f>
        <v>5.8855200000000009E-3</v>
      </c>
      <c r="AI478" s="61">
        <f>IF(E478="west", IF(C478="Decentral",D478*'Connecting shares (%)'!$M$16*(L478+N478+P478)/(F478+H478+J478+L478+N478+P478),0),0)</f>
        <v>0.19248781251949526</v>
      </c>
      <c r="AK478" s="1">
        <f t="shared" si="56"/>
        <v>0</v>
      </c>
      <c r="AL478" s="1">
        <f t="shared" si="57"/>
        <v>0</v>
      </c>
      <c r="AM478" s="1">
        <f t="shared" si="58"/>
        <v>0</v>
      </c>
      <c r="AN478" s="1">
        <f t="shared" si="59"/>
        <v>0</v>
      </c>
      <c r="AO478" s="1">
        <f t="shared" si="60"/>
        <v>0</v>
      </c>
      <c r="AP478" s="1">
        <f t="shared" si="61"/>
        <v>0</v>
      </c>
      <c r="AQ478" s="1">
        <f t="shared" si="62"/>
        <v>1.2311357999999901</v>
      </c>
      <c r="AR478" s="1">
        <f t="shared" si="63"/>
        <v>40.264689790611001</v>
      </c>
    </row>
    <row r="479" spans="1:44">
      <c r="A479" s="1">
        <v>478</v>
      </c>
      <c r="B479" s="1" t="s">
        <v>88</v>
      </c>
      <c r="C479" s="1" t="s">
        <v>19</v>
      </c>
      <c r="D479" s="1">
        <v>0.241009855699827</v>
      </c>
      <c r="E479" s="1" t="s">
        <v>22</v>
      </c>
      <c r="F479" s="1">
        <v>1320799.01</v>
      </c>
      <c r="G479" s="1">
        <v>83</v>
      </c>
      <c r="H479" s="1">
        <v>0</v>
      </c>
      <c r="I479" s="1">
        <v>0</v>
      </c>
      <c r="J479" s="1">
        <v>0</v>
      </c>
      <c r="K479" s="1">
        <v>0</v>
      </c>
      <c r="L479" s="1">
        <v>61142.769999999902</v>
      </c>
      <c r="M479" s="1">
        <v>9</v>
      </c>
      <c r="N479" s="1">
        <v>0</v>
      </c>
      <c r="O479" s="1">
        <v>0</v>
      </c>
      <c r="P479" s="1">
        <v>0</v>
      </c>
      <c r="Q479" s="1">
        <v>0</v>
      </c>
      <c r="R479" s="1">
        <v>3102.8684682439598</v>
      </c>
      <c r="S479" s="1">
        <v>241009.855699826</v>
      </c>
      <c r="T479" s="59">
        <f>IF(E479="East", IF(C479="Central",('Connecting shares (%)'!$F$3/100*F479+'Connecting shares (%)'!$G$3/100*H479+'Connecting shares (%)'!$H$3/100*J479)/1000000,0),0)</f>
        <v>0</v>
      </c>
      <c r="U479" s="59">
        <f>IF(E479="East", IF(C479="Central",D479*'Connecting shares (%)'!$M$16*(F479+H479+J479)/(F479+H479+J479+L479+N479+P479),0),0)</f>
        <v>0</v>
      </c>
      <c r="V479" s="59">
        <f>IF(E479="East", IF(C479="Decentral",('Connecting shares (%)'!$F$7/100*F479+'Connecting shares (%)'!$G$7/100*H479+'Connecting shares (%)'!$H$7/100*J479)/1000000,0),0)</f>
        <v>1.32079901</v>
      </c>
      <c r="W479" s="61">
        <f>IF(E479="East", IF(C479="Decentral",D479*'Connecting shares (%)'!$M$16*(F479+H479+J479)/(F479+H479+J479+L479+N479+P479),0),0)</f>
        <v>4.6069318319412034</v>
      </c>
      <c r="X479" s="59">
        <f>IF(E479="East", IF(C479="Central",('Connecting shares (%)'!$F$5/100*L479+'Connecting shares (%)'!$G$5/100*N479+'Connecting shares (%)'!$H$5/100*P479)/1000000,0),0)</f>
        <v>0</v>
      </c>
      <c r="Y479" s="61">
        <f>IF(E479="East", IF(C479="Central",D479*'Connecting shares (%)'!$M$16*(L479+N479+P479)/(F479+H479+J479+L479+N479+P479),0),0)</f>
        <v>0</v>
      </c>
      <c r="Z479" s="1">
        <f>IF(E479="East", IF(C479="Decentral",('Connecting shares (%)'!$F$9/100*L479+'Connecting shares (%)'!$G$9/100*N479+'Connecting shares (%)'!$H$9/100*P479)/1000000,0),0)</f>
        <v>6.1142769999999902E-2</v>
      </c>
      <c r="AA479" s="61">
        <f>IF(E479="East", IF(C479="Decentral",D479*'Connecting shares (%)'!$M$16*(L479+N479+P479)/(F479+H479+J479+L479+N479+P479),0),0)</f>
        <v>0.21326528205533651</v>
      </c>
      <c r="AB479" s="59">
        <f>IF(E479="West", IF(C479="Central",('Connecting shares (%)'!$F$11/100*F479+'Connecting shares (%)'!$G$11/100*H479+'Connecting shares (%)'!$H$11/100*J479)/1000000,0),0)</f>
        <v>0</v>
      </c>
      <c r="AC479" s="62">
        <f>IF(E479="west", IF(C479="Central",D479*'Connecting shares (%)'!$M$16*(F479+H479+J479)/(F479+H479+J479+L479+N479+P479),0),0)</f>
        <v>0</v>
      </c>
      <c r="AD479" s="59">
        <f>IF(E479="West", IF(C479="Decentral",('Connecting shares (%)'!$F$15/100*F479+'Connecting shares (%)'!$G$15/100*H479+'Connecting shares (%)'!$H$15/100*J479)/1000000,0),0)</f>
        <v>0</v>
      </c>
      <c r="AE479" s="61">
        <f>IF(E479="west", IF(C479="Decentral",D479*'Connecting shares (%)'!$M$16*(F479+H479+J479)/(F479+H479+J479+L479+N479+P479),0),0)</f>
        <v>0</v>
      </c>
      <c r="AF479" s="59">
        <f>IF(E479="West", IF(C479="Central",('Connecting shares (%)'!$F$13/100*L479+'Connecting shares (%)'!$G$13/100*N479+'Connecting shares (%)'!$H$13/100*P479)/1000000,0),0)</f>
        <v>0</v>
      </c>
      <c r="AG479" s="61">
        <f>IF(E479="west", IF(C479="Central",D479*'Connecting shares (%)'!$M$16*(L479+N479+P479)/(F479+H479+J479+L479+N479+P479),0),0)</f>
        <v>0</v>
      </c>
      <c r="AH479" s="1">
        <f>IF(E479="West", IF(C479="Decentral",('Connecting shares (%)'!$F$17/100*L479+'Connecting shares (%)'!$G$17/100*N479+'Connecting shares (%)'!$H$17/100*P479)/1000000,0),0)</f>
        <v>0</v>
      </c>
      <c r="AI479" s="61">
        <f>IF(E479="west", IF(C479="Decentral",D479*'Connecting shares (%)'!$M$16*(L479+N479+P479)/(F479+H479+J479+L479+N479+P479),0),0)</f>
        <v>0</v>
      </c>
      <c r="AK479" s="1">
        <f t="shared" si="56"/>
        <v>0</v>
      </c>
      <c r="AL479" s="1">
        <f t="shared" si="57"/>
        <v>0</v>
      </c>
      <c r="AM479" s="1">
        <f t="shared" si="58"/>
        <v>1.38194178</v>
      </c>
      <c r="AN479" s="1">
        <f t="shared" si="59"/>
        <v>4.8201971139965396</v>
      </c>
      <c r="AO479" s="1">
        <f t="shared" si="60"/>
        <v>0</v>
      </c>
      <c r="AP479" s="1">
        <f t="shared" si="61"/>
        <v>0</v>
      </c>
      <c r="AQ479" s="1">
        <f t="shared" si="62"/>
        <v>0</v>
      </c>
      <c r="AR479" s="1">
        <f t="shared" si="63"/>
        <v>0</v>
      </c>
    </row>
    <row r="480" spans="1:44">
      <c r="A480" s="1">
        <v>479</v>
      </c>
      <c r="B480" s="1" t="s">
        <v>862</v>
      </c>
      <c r="C480" s="1" t="s">
        <v>20</v>
      </c>
      <c r="D480" s="1">
        <v>7.3594402562440001E-2</v>
      </c>
      <c r="E480" s="1" t="s">
        <v>21</v>
      </c>
      <c r="F480" s="1">
        <v>76988.02</v>
      </c>
      <c r="G480" s="1">
        <v>3</v>
      </c>
      <c r="H480" s="1">
        <v>0</v>
      </c>
      <c r="I480" s="1">
        <v>0</v>
      </c>
      <c r="J480" s="1">
        <v>0</v>
      </c>
      <c r="K480" s="1">
        <v>0</v>
      </c>
      <c r="L480" s="1">
        <v>8587.11</v>
      </c>
      <c r="M480" s="1">
        <v>1</v>
      </c>
      <c r="N480" s="1">
        <v>0</v>
      </c>
      <c r="O480" s="1">
        <v>0</v>
      </c>
      <c r="P480" s="1">
        <v>0</v>
      </c>
      <c r="Q480" s="1">
        <v>0</v>
      </c>
      <c r="R480" s="1">
        <v>2831.3182049197599</v>
      </c>
      <c r="S480" s="1">
        <v>73594.402562439704</v>
      </c>
      <c r="T480" s="59">
        <f>IF(E480="East", IF(C480="Central",('Connecting shares (%)'!$F$3/100*F480+'Connecting shares (%)'!$G$3/100*H480+'Connecting shares (%)'!$H$3/100*J480)/1000000,0),0)</f>
        <v>0</v>
      </c>
      <c r="U480" s="59">
        <f>IF(E480="East", IF(C480="Central",D480*'Connecting shares (%)'!$M$16*(F480+H480+J480)/(F480+H480+J480+L480+N480+P480),0),0)</f>
        <v>0</v>
      </c>
      <c r="V480" s="59">
        <f>IF(E480="East", IF(C480="Decentral",('Connecting shares (%)'!$F$7/100*F480+'Connecting shares (%)'!$G$7/100*H480+'Connecting shares (%)'!$H$7/100*J480)/1000000,0),0)</f>
        <v>0</v>
      </c>
      <c r="W480" s="61">
        <f>IF(E480="East", IF(C480="Decentral",D480*'Connecting shares (%)'!$M$16*(F480+H480+J480)/(F480+H480+J480+L480+N480+P480),0),0)</f>
        <v>0</v>
      </c>
      <c r="X480" s="59">
        <f>IF(E480="East", IF(C480="Central",('Connecting shares (%)'!$F$5/100*L480+'Connecting shares (%)'!$G$5/100*N480+'Connecting shares (%)'!$H$5/100*P480)/1000000,0),0)</f>
        <v>0</v>
      </c>
      <c r="Y480" s="61">
        <f>IF(E480="East", IF(C480="Central",D480*'Connecting shares (%)'!$M$16*(L480+N480+P480)/(F480+H480+J480+L480+N480+P480),0),0)</f>
        <v>0</v>
      </c>
      <c r="Z480" s="1">
        <f>IF(E480="East", IF(C480="Decentral",('Connecting shares (%)'!$F$9/100*L480+'Connecting shares (%)'!$G$9/100*N480+'Connecting shares (%)'!$H$9/100*P480)/1000000,0),0)</f>
        <v>0</v>
      </c>
      <c r="AA480" s="61">
        <f>IF(E480="East", IF(C480="Decentral",D480*'Connecting shares (%)'!$M$16*(L480+N480+P480)/(F480+H480+J480+L480+N480+P480),0),0)</f>
        <v>0</v>
      </c>
      <c r="AB480" s="59">
        <f>IF(E480="West", IF(C480="Central",('Connecting shares (%)'!$F$11/100*F480+'Connecting shares (%)'!$G$11/100*H480+'Connecting shares (%)'!$H$11/100*J480)/1000000,0),0)</f>
        <v>7.6988020000000004E-2</v>
      </c>
      <c r="AC480" s="62">
        <f>IF(E480="west", IF(C480="Central",D480*'Connecting shares (%)'!$M$16*(F480+H480+J480)/(F480+H480+J480+L480+N480+P480),0),0)</f>
        <v>1.3241901791712574</v>
      </c>
      <c r="AD480" s="59">
        <f>IF(E480="West", IF(C480="Decentral",('Connecting shares (%)'!$F$15/100*F480+'Connecting shares (%)'!$G$15/100*H480+'Connecting shares (%)'!$H$15/100*J480)/1000000,0),0)</f>
        <v>0</v>
      </c>
      <c r="AE480" s="61">
        <f>IF(E480="west", IF(C480="Decentral",D480*'Connecting shares (%)'!$M$16*(F480+H480+J480)/(F480+H480+J480+L480+N480+P480),0),0)</f>
        <v>0</v>
      </c>
      <c r="AF480" s="59">
        <f>IF(E480="West", IF(C480="Central",('Connecting shares (%)'!$F$13/100*L480+'Connecting shares (%)'!$G$13/100*N480+'Connecting shares (%)'!$H$13/100*P480)/1000000,0),0)</f>
        <v>8.5871100000000002E-3</v>
      </c>
      <c r="AG480" s="61">
        <f>IF(E480="west", IF(C480="Central",D480*'Connecting shares (%)'!$M$16*(L480+N480+P480)/(F480+H480+J480+L480+N480+P480),0),0)</f>
        <v>0.14769787207754265</v>
      </c>
      <c r="AH480" s="1">
        <f>IF(E480="West", IF(C480="Decentral",('Connecting shares (%)'!$F$17/100*L480+'Connecting shares (%)'!$G$17/100*N480+'Connecting shares (%)'!$H$17/100*P480)/1000000,0),0)</f>
        <v>0</v>
      </c>
      <c r="AI480" s="61">
        <f>IF(E480="west", IF(C480="Decentral",D480*'Connecting shares (%)'!$M$16*(L480+N480+P480)/(F480+H480+J480+L480+N480+P480),0),0)</f>
        <v>0</v>
      </c>
      <c r="AK480" s="1">
        <f t="shared" si="56"/>
        <v>0</v>
      </c>
      <c r="AL480" s="1">
        <f t="shared" si="57"/>
        <v>0</v>
      </c>
      <c r="AM480" s="1">
        <f t="shared" si="58"/>
        <v>0</v>
      </c>
      <c r="AN480" s="1">
        <f t="shared" si="59"/>
        <v>0</v>
      </c>
      <c r="AO480" s="1">
        <f t="shared" si="60"/>
        <v>8.5575129999999999E-2</v>
      </c>
      <c r="AP480" s="1">
        <f t="shared" si="61"/>
        <v>1.4718880512488</v>
      </c>
      <c r="AQ480" s="1">
        <f t="shared" si="62"/>
        <v>0</v>
      </c>
      <c r="AR480" s="1">
        <f t="shared" si="63"/>
        <v>0</v>
      </c>
    </row>
    <row r="481" spans="1:44">
      <c r="A481" s="1">
        <v>480</v>
      </c>
      <c r="B481" s="1" t="s">
        <v>176</v>
      </c>
      <c r="C481" s="1" t="s">
        <v>19</v>
      </c>
      <c r="D481" s="1">
        <v>5.8084275157701003E-2</v>
      </c>
      <c r="E481" s="1" t="s">
        <v>22</v>
      </c>
      <c r="F481" s="1">
        <v>72979.979999999894</v>
      </c>
      <c r="G481" s="1">
        <v>4</v>
      </c>
      <c r="H481" s="1">
        <v>0</v>
      </c>
      <c r="I481" s="1">
        <v>0</v>
      </c>
      <c r="J481" s="1">
        <v>0</v>
      </c>
      <c r="K481" s="1">
        <v>0</v>
      </c>
      <c r="L481" s="1">
        <v>33536.54</v>
      </c>
      <c r="M481" s="1">
        <v>4</v>
      </c>
      <c r="N481" s="1">
        <v>0</v>
      </c>
      <c r="O481" s="1">
        <v>0</v>
      </c>
      <c r="P481" s="1">
        <v>0</v>
      </c>
      <c r="Q481" s="1">
        <v>0</v>
      </c>
      <c r="R481" s="1">
        <v>3803.2661571696899</v>
      </c>
      <c r="S481" s="1">
        <v>58084.275157700897</v>
      </c>
      <c r="T481" s="59">
        <f>IF(E481="East", IF(C481="Central",('Connecting shares (%)'!$F$3/100*F481+'Connecting shares (%)'!$G$3/100*H481+'Connecting shares (%)'!$H$3/100*J481)/1000000,0),0)</f>
        <v>0</v>
      </c>
      <c r="U481" s="59">
        <f>IF(E481="East", IF(C481="Central",D481*'Connecting shares (%)'!$M$16*(F481+H481+J481)/(F481+H481+J481+L481+N481+P481),0),0)</f>
        <v>0</v>
      </c>
      <c r="V481" s="59">
        <f>IF(E481="East", IF(C481="Decentral",('Connecting shares (%)'!$F$7/100*F481+'Connecting shares (%)'!$G$7/100*H481+'Connecting shares (%)'!$H$7/100*J481)/1000000,0),0)</f>
        <v>7.2979979999999889E-2</v>
      </c>
      <c r="W481" s="61">
        <f>IF(E481="East", IF(C481="Decentral",D481*'Connecting shares (%)'!$M$16*(F481+H481+J481)/(F481+H481+J481+L481+N481+P481),0),0)</f>
        <v>0.79593085454228396</v>
      </c>
      <c r="X481" s="59">
        <f>IF(E481="East", IF(C481="Central",('Connecting shares (%)'!$F$5/100*L481+'Connecting shares (%)'!$G$5/100*N481+'Connecting shares (%)'!$H$5/100*P481)/1000000,0),0)</f>
        <v>0</v>
      </c>
      <c r="Y481" s="61">
        <f>IF(E481="East", IF(C481="Central",D481*'Connecting shares (%)'!$M$16*(L481+N481+P481)/(F481+H481+J481+L481+N481+P481),0),0)</f>
        <v>0</v>
      </c>
      <c r="Z481" s="1">
        <f>IF(E481="East", IF(C481="Decentral",('Connecting shares (%)'!$F$9/100*L481+'Connecting shares (%)'!$G$9/100*N481+'Connecting shares (%)'!$H$9/100*P481)/1000000,0),0)</f>
        <v>3.3536540000000004E-2</v>
      </c>
      <c r="AA481" s="61">
        <f>IF(E481="East", IF(C481="Decentral",D481*'Connecting shares (%)'!$M$16*(L481+N481+P481)/(F481+H481+J481+L481+N481+P481),0),0)</f>
        <v>0.36575464861173612</v>
      </c>
      <c r="AB481" s="59">
        <f>IF(E481="West", IF(C481="Central",('Connecting shares (%)'!$F$11/100*F481+'Connecting shares (%)'!$G$11/100*H481+'Connecting shares (%)'!$H$11/100*J481)/1000000,0),0)</f>
        <v>0</v>
      </c>
      <c r="AC481" s="62">
        <f>IF(E481="west", IF(C481="Central",D481*'Connecting shares (%)'!$M$16*(F481+H481+J481)/(F481+H481+J481+L481+N481+P481),0),0)</f>
        <v>0</v>
      </c>
      <c r="AD481" s="59">
        <f>IF(E481="West", IF(C481="Decentral",('Connecting shares (%)'!$F$15/100*F481+'Connecting shares (%)'!$G$15/100*H481+'Connecting shares (%)'!$H$15/100*J481)/1000000,0),0)</f>
        <v>0</v>
      </c>
      <c r="AE481" s="61">
        <f>IF(E481="west", IF(C481="Decentral",D481*'Connecting shares (%)'!$M$16*(F481+H481+J481)/(F481+H481+J481+L481+N481+P481),0),0)</f>
        <v>0</v>
      </c>
      <c r="AF481" s="59">
        <f>IF(E481="West", IF(C481="Central",('Connecting shares (%)'!$F$13/100*L481+'Connecting shares (%)'!$G$13/100*N481+'Connecting shares (%)'!$H$13/100*P481)/1000000,0),0)</f>
        <v>0</v>
      </c>
      <c r="AG481" s="61">
        <f>IF(E481="west", IF(C481="Central",D481*'Connecting shares (%)'!$M$16*(L481+N481+P481)/(F481+H481+J481+L481+N481+P481),0),0)</f>
        <v>0</v>
      </c>
      <c r="AH481" s="1">
        <f>IF(E481="West", IF(C481="Decentral",('Connecting shares (%)'!$F$17/100*L481+'Connecting shares (%)'!$G$17/100*N481+'Connecting shares (%)'!$H$17/100*P481)/1000000,0),0)</f>
        <v>0</v>
      </c>
      <c r="AI481" s="61">
        <f>IF(E481="west", IF(C481="Decentral",D481*'Connecting shares (%)'!$M$16*(L481+N481+P481)/(F481+H481+J481+L481+N481+P481),0),0)</f>
        <v>0</v>
      </c>
      <c r="AK481" s="1">
        <f t="shared" si="56"/>
        <v>0</v>
      </c>
      <c r="AL481" s="1">
        <f t="shared" si="57"/>
        <v>0</v>
      </c>
      <c r="AM481" s="1">
        <f t="shared" si="58"/>
        <v>0.10651651999999989</v>
      </c>
      <c r="AN481" s="1">
        <f t="shared" si="59"/>
        <v>1.1616855031540201</v>
      </c>
      <c r="AO481" s="1">
        <f t="shared" si="60"/>
        <v>0</v>
      </c>
      <c r="AP481" s="1">
        <f t="shared" si="61"/>
        <v>0</v>
      </c>
      <c r="AQ481" s="1">
        <f t="shared" si="62"/>
        <v>0</v>
      </c>
      <c r="AR481" s="1">
        <f t="shared" si="63"/>
        <v>0</v>
      </c>
    </row>
    <row r="482" spans="1:44">
      <c r="A482" s="1">
        <v>481</v>
      </c>
      <c r="B482" s="1" t="s">
        <v>402</v>
      </c>
      <c r="C482" s="1" t="s">
        <v>20</v>
      </c>
      <c r="D482" s="1">
        <v>0.106816753370077</v>
      </c>
      <c r="E482" s="1" t="s">
        <v>21</v>
      </c>
      <c r="F482" s="1">
        <v>69130.539999999906</v>
      </c>
      <c r="G482" s="1">
        <v>4</v>
      </c>
      <c r="H482" s="1">
        <v>133314.84</v>
      </c>
      <c r="I482" s="1">
        <v>2</v>
      </c>
      <c r="J482" s="1">
        <v>0</v>
      </c>
      <c r="K482" s="1">
        <v>0</v>
      </c>
      <c r="L482" s="1">
        <v>0</v>
      </c>
      <c r="M482" s="1">
        <v>0</v>
      </c>
      <c r="N482" s="1">
        <v>0</v>
      </c>
      <c r="O482" s="1">
        <v>0</v>
      </c>
      <c r="P482" s="1">
        <v>0</v>
      </c>
      <c r="Q482" s="1">
        <v>0</v>
      </c>
      <c r="R482" s="1">
        <v>5456.9814831579097</v>
      </c>
      <c r="S482" s="1">
        <v>106816.753370077</v>
      </c>
      <c r="T482" s="59">
        <f>IF(E482="East", IF(C482="Central",('Connecting shares (%)'!$F$3/100*F482+'Connecting shares (%)'!$G$3/100*H482+'Connecting shares (%)'!$H$3/100*J482)/1000000,0),0)</f>
        <v>0</v>
      </c>
      <c r="U482" s="59">
        <f>IF(E482="East", IF(C482="Central",D482*'Connecting shares (%)'!$M$16*(F482+H482+J482)/(F482+H482+J482+L482+N482+P482),0),0)</f>
        <v>0</v>
      </c>
      <c r="V482" s="59">
        <f>IF(E482="East", IF(C482="Decentral",('Connecting shares (%)'!$F$7/100*F482+'Connecting shares (%)'!$G$7/100*H482+'Connecting shares (%)'!$H$7/100*J482)/1000000,0),0)</f>
        <v>0</v>
      </c>
      <c r="W482" s="61">
        <f>IF(E482="East", IF(C482="Decentral",D482*'Connecting shares (%)'!$M$16*(F482+H482+J482)/(F482+H482+J482+L482+N482+P482),0),0)</f>
        <v>0</v>
      </c>
      <c r="X482" s="59">
        <f>IF(E482="East", IF(C482="Central",('Connecting shares (%)'!$F$5/100*L482+'Connecting shares (%)'!$G$5/100*N482+'Connecting shares (%)'!$H$5/100*P482)/1000000,0),0)</f>
        <v>0</v>
      </c>
      <c r="Y482" s="61">
        <f>IF(E482="East", IF(C482="Central",D482*'Connecting shares (%)'!$M$16*(L482+N482+P482)/(F482+H482+J482+L482+N482+P482),0),0)</f>
        <v>0</v>
      </c>
      <c r="Z482" s="1">
        <f>IF(E482="East", IF(C482="Decentral",('Connecting shares (%)'!$F$9/100*L482+'Connecting shares (%)'!$G$9/100*N482+'Connecting shares (%)'!$H$9/100*P482)/1000000,0),0)</f>
        <v>0</v>
      </c>
      <c r="AA482" s="61">
        <f>IF(E482="East", IF(C482="Decentral",D482*'Connecting shares (%)'!$M$16*(L482+N482+P482)/(F482+H482+J482+L482+N482+P482),0),0)</f>
        <v>0</v>
      </c>
      <c r="AB482" s="59">
        <f>IF(E482="West", IF(C482="Central",('Connecting shares (%)'!$F$11/100*F482+'Connecting shares (%)'!$G$11/100*H482+'Connecting shares (%)'!$H$11/100*J482)/1000000,0),0)</f>
        <v>0.2024453799999999</v>
      </c>
      <c r="AC482" s="62">
        <f>IF(E482="west", IF(C482="Central",D482*'Connecting shares (%)'!$M$16*(F482+H482+J482)/(F482+H482+J482+L482+N482+P482),0),0)</f>
        <v>2.1363350674015398</v>
      </c>
      <c r="AD482" s="59">
        <f>IF(E482="West", IF(C482="Decentral",('Connecting shares (%)'!$F$15/100*F482+'Connecting shares (%)'!$G$15/100*H482+'Connecting shares (%)'!$H$15/100*J482)/1000000,0),0)</f>
        <v>0</v>
      </c>
      <c r="AE482" s="61">
        <f>IF(E482="west", IF(C482="Decentral",D482*'Connecting shares (%)'!$M$16*(F482+H482+J482)/(F482+H482+J482+L482+N482+P482),0),0)</f>
        <v>0</v>
      </c>
      <c r="AF482" s="59">
        <f>IF(E482="West", IF(C482="Central",('Connecting shares (%)'!$F$13/100*L482+'Connecting shares (%)'!$G$13/100*N482+'Connecting shares (%)'!$H$13/100*P482)/1000000,0),0)</f>
        <v>0</v>
      </c>
      <c r="AG482" s="61">
        <f>IF(E482="west", IF(C482="Central",D482*'Connecting shares (%)'!$M$16*(L482+N482+P482)/(F482+H482+J482+L482+N482+P482),0),0)</f>
        <v>0</v>
      </c>
      <c r="AH482" s="1">
        <f>IF(E482="West", IF(C482="Decentral",('Connecting shares (%)'!$F$17/100*L482+'Connecting shares (%)'!$G$17/100*N482+'Connecting shares (%)'!$H$17/100*P482)/1000000,0),0)</f>
        <v>0</v>
      </c>
      <c r="AI482" s="61">
        <f>IF(E482="west", IF(C482="Decentral",D482*'Connecting shares (%)'!$M$16*(L482+N482+P482)/(F482+H482+J482+L482+N482+P482),0),0)</f>
        <v>0</v>
      </c>
      <c r="AK482" s="1">
        <f t="shared" si="56"/>
        <v>0</v>
      </c>
      <c r="AL482" s="1">
        <f t="shared" si="57"/>
        <v>0</v>
      </c>
      <c r="AM482" s="1">
        <f t="shared" si="58"/>
        <v>0</v>
      </c>
      <c r="AN482" s="1">
        <f t="shared" si="59"/>
        <v>0</v>
      </c>
      <c r="AO482" s="1">
        <f t="shared" si="60"/>
        <v>0.2024453799999999</v>
      </c>
      <c r="AP482" s="1">
        <f t="shared" si="61"/>
        <v>2.1363350674015398</v>
      </c>
      <c r="AQ482" s="1">
        <f t="shared" si="62"/>
        <v>0</v>
      </c>
      <c r="AR482" s="1">
        <f t="shared" si="63"/>
        <v>0</v>
      </c>
    </row>
    <row r="483" spans="1:44">
      <c r="A483" s="1">
        <v>482</v>
      </c>
      <c r="B483" s="1" t="s">
        <v>485</v>
      </c>
      <c r="C483" s="1" t="s">
        <v>19</v>
      </c>
      <c r="D483" s="1">
        <v>7.9354843231302999E-2</v>
      </c>
      <c r="E483" s="1" t="s">
        <v>21</v>
      </c>
      <c r="F483" s="1">
        <v>0</v>
      </c>
      <c r="G483" s="1">
        <v>0</v>
      </c>
      <c r="H483" s="1">
        <v>0</v>
      </c>
      <c r="I483" s="1">
        <v>0</v>
      </c>
      <c r="J483" s="1">
        <v>0</v>
      </c>
      <c r="K483" s="1">
        <v>0</v>
      </c>
      <c r="L483" s="1">
        <v>0</v>
      </c>
      <c r="M483" s="1">
        <v>0</v>
      </c>
      <c r="N483" s="1">
        <v>0</v>
      </c>
      <c r="O483" s="1">
        <v>0</v>
      </c>
      <c r="P483" s="1">
        <v>0</v>
      </c>
      <c r="Q483" s="1">
        <v>0</v>
      </c>
      <c r="R483" s="1">
        <v>4960.8287762201999</v>
      </c>
      <c r="S483" s="1">
        <v>79354.843231302599</v>
      </c>
      <c r="T483" s="59">
        <f>IF(E483="East", IF(C483="Central",('Connecting shares (%)'!$F$3/100*F483+'Connecting shares (%)'!$G$3/100*H483+'Connecting shares (%)'!$H$3/100*J483)/1000000,0),0)</f>
        <v>0</v>
      </c>
      <c r="U483" s="59">
        <f>IF(E483="East", IF(C483="Central",D483*'Connecting shares (%)'!$M$16*(F483+H483+J483)/(F483+H483+J483+L483+N483+P483),0),0)</f>
        <v>0</v>
      </c>
      <c r="V483" s="59">
        <f>IF(E483="East", IF(C483="Decentral",('Connecting shares (%)'!$F$7/100*F483+'Connecting shares (%)'!$G$7/100*H483+'Connecting shares (%)'!$H$7/100*J483)/1000000,0),0)</f>
        <v>0</v>
      </c>
      <c r="W483" s="61">
        <f>IF(E483="East", IF(C483="Decentral",D483*'Connecting shares (%)'!$M$16*(F483+H483+J483)/(F483+H483+J483+L483+N483+P483),0),0)</f>
        <v>0</v>
      </c>
      <c r="X483" s="59">
        <f>IF(E483="East", IF(C483="Central",('Connecting shares (%)'!$F$5/100*L483+'Connecting shares (%)'!$G$5/100*N483+'Connecting shares (%)'!$H$5/100*P483)/1000000,0),0)</f>
        <v>0</v>
      </c>
      <c r="Y483" s="61">
        <f>IF(E483="East", IF(C483="Central",D483*'Connecting shares (%)'!$M$16*(L483+N483+P483)/(F483+H483+J483+L483+N483+P483),0),0)</f>
        <v>0</v>
      </c>
      <c r="Z483" s="1">
        <f>IF(E483="East", IF(C483="Decentral",('Connecting shares (%)'!$F$9/100*L483+'Connecting shares (%)'!$G$9/100*N483+'Connecting shares (%)'!$H$9/100*P483)/1000000,0),0)</f>
        <v>0</v>
      </c>
      <c r="AA483" s="61">
        <f>IF(E483="East", IF(C483="Decentral",D483*'Connecting shares (%)'!$M$16*(L483+N483+P483)/(F483+H483+J483+L483+N483+P483),0),0)</f>
        <v>0</v>
      </c>
      <c r="AB483" s="59">
        <f>IF(E483="West", IF(C483="Central",('Connecting shares (%)'!$F$11/100*F483+'Connecting shares (%)'!$G$11/100*H483+'Connecting shares (%)'!$H$11/100*J483)/1000000,0),0)</f>
        <v>0</v>
      </c>
      <c r="AC483" s="62">
        <f>IF(E483="west", IF(C483="Central",D483*'Connecting shares (%)'!$M$16*(F483+H483+J483)/(F483+H483+J483+L483+N483+P483),0),0)</f>
        <v>0</v>
      </c>
      <c r="AD483" s="59">
        <f>IF(E483="West", IF(C483="Decentral",('Connecting shares (%)'!$F$15/100*F483+'Connecting shares (%)'!$G$15/100*H483+'Connecting shares (%)'!$H$15/100*J483)/1000000,0),0)</f>
        <v>0</v>
      </c>
      <c r="AE483" s="61" t="e">
        <f>IF(E483="west", IF(C483="Decentral",D483*'Connecting shares (%)'!$M$16*(F483+H483+J483)/(F483+H483+J483+L483+N483+P483),0),0)</f>
        <v>#DIV/0!</v>
      </c>
      <c r="AF483" s="59">
        <f>IF(E483="West", IF(C483="Central",('Connecting shares (%)'!$F$13/100*L483+'Connecting shares (%)'!$G$13/100*N483+'Connecting shares (%)'!$H$13/100*P483)/1000000,0),0)</f>
        <v>0</v>
      </c>
      <c r="AG483" s="61">
        <f>IF(E483="west", IF(C483="Central",D483*'Connecting shares (%)'!$M$16*(L483+N483+P483)/(F483+H483+J483+L483+N483+P483),0),0)</f>
        <v>0</v>
      </c>
      <c r="AH483" s="1">
        <f>IF(E483="West", IF(C483="Decentral",('Connecting shares (%)'!$F$17/100*L483+'Connecting shares (%)'!$G$17/100*N483+'Connecting shares (%)'!$H$17/100*P483)/1000000,0),0)</f>
        <v>0</v>
      </c>
      <c r="AI483" s="61" t="e">
        <f>IF(E483="west", IF(C483="Decentral",D483*'Connecting shares (%)'!$M$16*(L483+N483+P483)/(F483+H483+J483+L483+N483+P483),0),0)</f>
        <v>#DIV/0!</v>
      </c>
      <c r="AK483" s="1">
        <f t="shared" si="56"/>
        <v>0</v>
      </c>
      <c r="AL483" s="1">
        <f t="shared" si="57"/>
        <v>0</v>
      </c>
      <c r="AM483" s="1">
        <f t="shared" si="58"/>
        <v>0</v>
      </c>
      <c r="AN483" s="1">
        <f t="shared" si="59"/>
        <v>0</v>
      </c>
      <c r="AO483" s="1">
        <f t="shared" si="60"/>
        <v>0</v>
      </c>
      <c r="AP483" s="1">
        <f t="shared" si="61"/>
        <v>0</v>
      </c>
      <c r="AQ483" s="1">
        <f t="shared" si="62"/>
        <v>0</v>
      </c>
      <c r="AR483" s="1" t="e">
        <f t="shared" si="63"/>
        <v>#DIV/0!</v>
      </c>
    </row>
    <row r="484" spans="1:44">
      <c r="A484" s="1">
        <v>483</v>
      </c>
      <c r="B484" s="1" t="s">
        <v>335</v>
      </c>
      <c r="C484" s="1" t="s">
        <v>19</v>
      </c>
      <c r="D484" s="1">
        <v>0.105960188095956</v>
      </c>
      <c r="E484" s="1" t="s">
        <v>21</v>
      </c>
      <c r="F484" s="1">
        <v>53945.65</v>
      </c>
      <c r="G484" s="1">
        <v>3</v>
      </c>
      <c r="H484" s="1">
        <v>0</v>
      </c>
      <c r="I484" s="1">
        <v>0</v>
      </c>
      <c r="J484" s="1">
        <v>0</v>
      </c>
      <c r="K484" s="1">
        <v>0</v>
      </c>
      <c r="L484" s="1">
        <v>0</v>
      </c>
      <c r="M484" s="1">
        <v>0</v>
      </c>
      <c r="N484" s="1">
        <v>0</v>
      </c>
      <c r="O484" s="1">
        <v>0</v>
      </c>
      <c r="P484" s="1">
        <v>0</v>
      </c>
      <c r="Q484" s="1">
        <v>0</v>
      </c>
      <c r="R484" s="1">
        <v>5518.0702659673598</v>
      </c>
      <c r="S484" s="1">
        <v>105960.188095955</v>
      </c>
      <c r="T484" s="59">
        <f>IF(E484="East", IF(C484="Central",('Connecting shares (%)'!$F$3/100*F484+'Connecting shares (%)'!$G$3/100*H484+'Connecting shares (%)'!$H$3/100*J484)/1000000,0),0)</f>
        <v>0</v>
      </c>
      <c r="U484" s="59">
        <f>IF(E484="East", IF(C484="Central",D484*'Connecting shares (%)'!$M$16*(F484+H484+J484)/(F484+H484+J484+L484+N484+P484),0),0)</f>
        <v>0</v>
      </c>
      <c r="V484" s="59">
        <f>IF(E484="East", IF(C484="Decentral",('Connecting shares (%)'!$F$7/100*F484+'Connecting shares (%)'!$G$7/100*H484+'Connecting shares (%)'!$H$7/100*J484)/1000000,0),0)</f>
        <v>0</v>
      </c>
      <c r="W484" s="61">
        <f>IF(E484="East", IF(C484="Decentral",D484*'Connecting shares (%)'!$M$16*(F484+H484+J484)/(F484+H484+J484+L484+N484+P484),0),0)</f>
        <v>0</v>
      </c>
      <c r="X484" s="59">
        <f>IF(E484="East", IF(C484="Central",('Connecting shares (%)'!$F$5/100*L484+'Connecting shares (%)'!$G$5/100*N484+'Connecting shares (%)'!$H$5/100*P484)/1000000,0),0)</f>
        <v>0</v>
      </c>
      <c r="Y484" s="61">
        <f>IF(E484="East", IF(C484="Central",D484*'Connecting shares (%)'!$M$16*(L484+N484+P484)/(F484+H484+J484+L484+N484+P484),0),0)</f>
        <v>0</v>
      </c>
      <c r="Z484" s="1">
        <f>IF(E484="East", IF(C484="Decentral",('Connecting shares (%)'!$F$9/100*L484+'Connecting shares (%)'!$G$9/100*N484+'Connecting shares (%)'!$H$9/100*P484)/1000000,0),0)</f>
        <v>0</v>
      </c>
      <c r="AA484" s="61">
        <f>IF(E484="East", IF(C484="Decentral",D484*'Connecting shares (%)'!$M$16*(L484+N484+P484)/(F484+H484+J484+L484+N484+P484),0),0)</f>
        <v>0</v>
      </c>
      <c r="AB484" s="59">
        <f>IF(E484="West", IF(C484="Central",('Connecting shares (%)'!$F$11/100*F484+'Connecting shares (%)'!$G$11/100*H484+'Connecting shares (%)'!$H$11/100*J484)/1000000,0),0)</f>
        <v>0</v>
      </c>
      <c r="AC484" s="62">
        <f>IF(E484="west", IF(C484="Central",D484*'Connecting shares (%)'!$M$16*(F484+H484+J484)/(F484+H484+J484+L484+N484+P484),0),0)</f>
        <v>0</v>
      </c>
      <c r="AD484" s="59">
        <f>IF(E484="West", IF(C484="Decentral",('Connecting shares (%)'!$F$15/100*F484+'Connecting shares (%)'!$G$15/100*H484+'Connecting shares (%)'!$H$15/100*J484)/1000000,0),0)</f>
        <v>5.3945650000000005E-2</v>
      </c>
      <c r="AE484" s="61">
        <f>IF(E484="west", IF(C484="Decentral",D484*'Connecting shares (%)'!$M$16*(F484+H484+J484)/(F484+H484+J484+L484+N484+P484),0),0)</f>
        <v>2.11920376191912</v>
      </c>
      <c r="AF484" s="59">
        <f>IF(E484="West", IF(C484="Central",('Connecting shares (%)'!$F$13/100*L484+'Connecting shares (%)'!$G$13/100*N484+'Connecting shares (%)'!$H$13/100*P484)/1000000,0),0)</f>
        <v>0</v>
      </c>
      <c r="AG484" s="61">
        <f>IF(E484="west", IF(C484="Central",D484*'Connecting shares (%)'!$M$16*(L484+N484+P484)/(F484+H484+J484+L484+N484+P484),0),0)</f>
        <v>0</v>
      </c>
      <c r="AH484" s="1">
        <f>IF(E484="West", IF(C484="Decentral",('Connecting shares (%)'!$F$17/100*L484+'Connecting shares (%)'!$G$17/100*N484+'Connecting shares (%)'!$H$17/100*P484)/1000000,0),0)</f>
        <v>0</v>
      </c>
      <c r="AI484" s="61">
        <f>IF(E484="west", IF(C484="Decentral",D484*'Connecting shares (%)'!$M$16*(L484+N484+P484)/(F484+H484+J484+L484+N484+P484),0),0)</f>
        <v>0</v>
      </c>
      <c r="AK484" s="1">
        <f t="shared" si="56"/>
        <v>0</v>
      </c>
      <c r="AL484" s="1">
        <f t="shared" si="57"/>
        <v>0</v>
      </c>
      <c r="AM484" s="1">
        <f t="shared" si="58"/>
        <v>0</v>
      </c>
      <c r="AN484" s="1">
        <f t="shared" si="59"/>
        <v>0</v>
      </c>
      <c r="AO484" s="1">
        <f t="shared" si="60"/>
        <v>0</v>
      </c>
      <c r="AP484" s="1">
        <f t="shared" si="61"/>
        <v>0</v>
      </c>
      <c r="AQ484" s="1">
        <f t="shared" si="62"/>
        <v>5.3945650000000005E-2</v>
      </c>
      <c r="AR484" s="1">
        <f t="shared" si="63"/>
        <v>2.11920376191912</v>
      </c>
    </row>
    <row r="485" spans="1:44">
      <c r="A485" s="1">
        <v>484</v>
      </c>
      <c r="B485" s="1" t="s">
        <v>739</v>
      </c>
      <c r="C485" s="1" t="s">
        <v>20</v>
      </c>
      <c r="D485" s="1">
        <v>0.15468938985045599</v>
      </c>
      <c r="E485" s="1" t="s">
        <v>21</v>
      </c>
      <c r="F485" s="1">
        <v>107657.19</v>
      </c>
      <c r="G485" s="1">
        <v>7</v>
      </c>
      <c r="H485" s="1">
        <v>0</v>
      </c>
      <c r="I485" s="1">
        <v>0</v>
      </c>
      <c r="J485" s="1">
        <v>0</v>
      </c>
      <c r="K485" s="1">
        <v>0</v>
      </c>
      <c r="L485" s="1">
        <v>0</v>
      </c>
      <c r="M485" s="1">
        <v>0</v>
      </c>
      <c r="N485" s="1">
        <v>0</v>
      </c>
      <c r="O485" s="1">
        <v>0</v>
      </c>
      <c r="P485" s="1">
        <v>0</v>
      </c>
      <c r="Q485" s="1">
        <v>0</v>
      </c>
      <c r="R485" s="1">
        <v>6942.4883821134699</v>
      </c>
      <c r="S485" s="1">
        <v>154689.38985045601</v>
      </c>
      <c r="T485" s="59">
        <f>IF(E485="East", IF(C485="Central",('Connecting shares (%)'!$F$3/100*F485+'Connecting shares (%)'!$G$3/100*H485+'Connecting shares (%)'!$H$3/100*J485)/1000000,0),0)</f>
        <v>0</v>
      </c>
      <c r="U485" s="59">
        <f>IF(E485="East", IF(C485="Central",D485*'Connecting shares (%)'!$M$16*(F485+H485+J485)/(F485+H485+J485+L485+N485+P485),0),0)</f>
        <v>0</v>
      </c>
      <c r="V485" s="59">
        <f>IF(E485="East", IF(C485="Decentral",('Connecting shares (%)'!$F$7/100*F485+'Connecting shares (%)'!$G$7/100*H485+'Connecting shares (%)'!$H$7/100*J485)/1000000,0),0)</f>
        <v>0</v>
      </c>
      <c r="W485" s="61">
        <f>IF(E485="East", IF(C485="Decentral",D485*'Connecting shares (%)'!$M$16*(F485+H485+J485)/(F485+H485+J485+L485+N485+P485),0),0)</f>
        <v>0</v>
      </c>
      <c r="X485" s="59">
        <f>IF(E485="East", IF(C485="Central",('Connecting shares (%)'!$F$5/100*L485+'Connecting shares (%)'!$G$5/100*N485+'Connecting shares (%)'!$H$5/100*P485)/1000000,0),0)</f>
        <v>0</v>
      </c>
      <c r="Y485" s="61">
        <f>IF(E485="East", IF(C485="Central",D485*'Connecting shares (%)'!$M$16*(L485+N485+P485)/(F485+H485+J485+L485+N485+P485),0),0)</f>
        <v>0</v>
      </c>
      <c r="Z485" s="1">
        <f>IF(E485="East", IF(C485="Decentral",('Connecting shares (%)'!$F$9/100*L485+'Connecting shares (%)'!$G$9/100*N485+'Connecting shares (%)'!$H$9/100*P485)/1000000,0),0)</f>
        <v>0</v>
      </c>
      <c r="AA485" s="61">
        <f>IF(E485="East", IF(C485="Decentral",D485*'Connecting shares (%)'!$M$16*(L485+N485+P485)/(F485+H485+J485+L485+N485+P485),0),0)</f>
        <v>0</v>
      </c>
      <c r="AB485" s="59">
        <f>IF(E485="West", IF(C485="Central",('Connecting shares (%)'!$F$11/100*F485+'Connecting shares (%)'!$G$11/100*H485+'Connecting shares (%)'!$H$11/100*J485)/1000000,0),0)</f>
        <v>0.10765719</v>
      </c>
      <c r="AC485" s="62">
        <f>IF(E485="west", IF(C485="Central",D485*'Connecting shares (%)'!$M$16*(F485+H485+J485)/(F485+H485+J485+L485+N485+P485),0),0)</f>
        <v>3.0937877970091199</v>
      </c>
      <c r="AD485" s="59">
        <f>IF(E485="West", IF(C485="Decentral",('Connecting shares (%)'!$F$15/100*F485+'Connecting shares (%)'!$G$15/100*H485+'Connecting shares (%)'!$H$15/100*J485)/1000000,0),0)</f>
        <v>0</v>
      </c>
      <c r="AE485" s="61">
        <f>IF(E485="west", IF(C485="Decentral",D485*'Connecting shares (%)'!$M$16*(F485+H485+J485)/(F485+H485+J485+L485+N485+P485),0),0)</f>
        <v>0</v>
      </c>
      <c r="AF485" s="59">
        <f>IF(E485="West", IF(C485="Central",('Connecting shares (%)'!$F$13/100*L485+'Connecting shares (%)'!$G$13/100*N485+'Connecting shares (%)'!$H$13/100*P485)/1000000,0),0)</f>
        <v>0</v>
      </c>
      <c r="AG485" s="61">
        <f>IF(E485="west", IF(C485="Central",D485*'Connecting shares (%)'!$M$16*(L485+N485+P485)/(F485+H485+J485+L485+N485+P485),0),0)</f>
        <v>0</v>
      </c>
      <c r="AH485" s="1">
        <f>IF(E485="West", IF(C485="Decentral",('Connecting shares (%)'!$F$17/100*L485+'Connecting shares (%)'!$G$17/100*N485+'Connecting shares (%)'!$H$17/100*P485)/1000000,0),0)</f>
        <v>0</v>
      </c>
      <c r="AI485" s="61">
        <f>IF(E485="west", IF(C485="Decentral",D485*'Connecting shares (%)'!$M$16*(L485+N485+P485)/(F485+H485+J485+L485+N485+P485),0),0)</f>
        <v>0</v>
      </c>
      <c r="AK485" s="1">
        <f t="shared" si="56"/>
        <v>0</v>
      </c>
      <c r="AL485" s="1">
        <f t="shared" si="57"/>
        <v>0</v>
      </c>
      <c r="AM485" s="1">
        <f t="shared" si="58"/>
        <v>0</v>
      </c>
      <c r="AN485" s="1">
        <f t="shared" si="59"/>
        <v>0</v>
      </c>
      <c r="AO485" s="1">
        <f t="shared" si="60"/>
        <v>0.10765719</v>
      </c>
      <c r="AP485" s="1">
        <f t="shared" si="61"/>
        <v>3.0937877970091199</v>
      </c>
      <c r="AQ485" s="1">
        <f t="shared" si="62"/>
        <v>0</v>
      </c>
      <c r="AR485" s="1">
        <f t="shared" si="63"/>
        <v>0</v>
      </c>
    </row>
    <row r="486" spans="1:44">
      <c r="A486" s="1">
        <v>485</v>
      </c>
      <c r="B486" s="1" t="s">
        <v>242</v>
      </c>
      <c r="C486" s="1" t="s">
        <v>19</v>
      </c>
      <c r="D486" s="1">
        <v>6.4746839543662005E-2</v>
      </c>
      <c r="E486" s="1" t="s">
        <v>21</v>
      </c>
      <c r="F486" s="1">
        <v>140385.62</v>
      </c>
      <c r="G486" s="1">
        <v>7</v>
      </c>
      <c r="H486" s="1">
        <v>0</v>
      </c>
      <c r="I486" s="1">
        <v>0</v>
      </c>
      <c r="J486" s="1">
        <v>0</v>
      </c>
      <c r="K486" s="1">
        <v>0</v>
      </c>
      <c r="L486" s="1">
        <v>0</v>
      </c>
      <c r="M486" s="1">
        <v>0</v>
      </c>
      <c r="N486" s="1">
        <v>0</v>
      </c>
      <c r="O486" s="1">
        <v>0</v>
      </c>
      <c r="P486" s="1">
        <v>0</v>
      </c>
      <c r="Q486" s="1">
        <v>0</v>
      </c>
      <c r="R486" s="1">
        <v>4018.4791554870699</v>
      </c>
      <c r="S486" s="1">
        <v>64746.839543662303</v>
      </c>
      <c r="T486" s="59">
        <f>IF(E486="East", IF(C486="Central",('Connecting shares (%)'!$F$3/100*F486+'Connecting shares (%)'!$G$3/100*H486+'Connecting shares (%)'!$H$3/100*J486)/1000000,0),0)</f>
        <v>0</v>
      </c>
      <c r="U486" s="59">
        <f>IF(E486="East", IF(C486="Central",D486*'Connecting shares (%)'!$M$16*(F486+H486+J486)/(F486+H486+J486+L486+N486+P486),0),0)</f>
        <v>0</v>
      </c>
      <c r="V486" s="59">
        <f>IF(E486="East", IF(C486="Decentral",('Connecting shares (%)'!$F$7/100*F486+'Connecting shares (%)'!$G$7/100*H486+'Connecting shares (%)'!$H$7/100*J486)/1000000,0),0)</f>
        <v>0</v>
      </c>
      <c r="W486" s="61">
        <f>IF(E486="East", IF(C486="Decentral",D486*'Connecting shares (%)'!$M$16*(F486+H486+J486)/(F486+H486+J486+L486+N486+P486),0),0)</f>
        <v>0</v>
      </c>
      <c r="X486" s="59">
        <f>IF(E486="East", IF(C486="Central",('Connecting shares (%)'!$F$5/100*L486+'Connecting shares (%)'!$G$5/100*N486+'Connecting shares (%)'!$H$5/100*P486)/1000000,0),0)</f>
        <v>0</v>
      </c>
      <c r="Y486" s="61">
        <f>IF(E486="East", IF(C486="Central",D486*'Connecting shares (%)'!$M$16*(L486+N486+P486)/(F486+H486+J486+L486+N486+P486),0),0)</f>
        <v>0</v>
      </c>
      <c r="Z486" s="1">
        <f>IF(E486="East", IF(C486="Decentral",('Connecting shares (%)'!$F$9/100*L486+'Connecting shares (%)'!$G$9/100*N486+'Connecting shares (%)'!$H$9/100*P486)/1000000,0),0)</f>
        <v>0</v>
      </c>
      <c r="AA486" s="61">
        <f>IF(E486="East", IF(C486="Decentral",D486*'Connecting shares (%)'!$M$16*(L486+N486+P486)/(F486+H486+J486+L486+N486+P486),0),0)</f>
        <v>0</v>
      </c>
      <c r="AB486" s="59">
        <f>IF(E486="West", IF(C486="Central",('Connecting shares (%)'!$F$11/100*F486+'Connecting shares (%)'!$G$11/100*H486+'Connecting shares (%)'!$H$11/100*J486)/1000000,0),0)</f>
        <v>0</v>
      </c>
      <c r="AC486" s="62">
        <f>IF(E486="west", IF(C486="Central",D486*'Connecting shares (%)'!$M$16*(F486+H486+J486)/(F486+H486+J486+L486+N486+P486),0),0)</f>
        <v>0</v>
      </c>
      <c r="AD486" s="59">
        <f>IF(E486="West", IF(C486="Decentral",('Connecting shares (%)'!$F$15/100*F486+'Connecting shares (%)'!$G$15/100*H486+'Connecting shares (%)'!$H$15/100*J486)/1000000,0),0)</f>
        <v>0.14038561999999999</v>
      </c>
      <c r="AE486" s="61">
        <f>IF(E486="west", IF(C486="Decentral",D486*'Connecting shares (%)'!$M$16*(F486+H486+J486)/(F486+H486+J486+L486+N486+P486),0),0)</f>
        <v>1.2949367908732401</v>
      </c>
      <c r="AF486" s="59">
        <f>IF(E486="West", IF(C486="Central",('Connecting shares (%)'!$F$13/100*L486+'Connecting shares (%)'!$G$13/100*N486+'Connecting shares (%)'!$H$13/100*P486)/1000000,0),0)</f>
        <v>0</v>
      </c>
      <c r="AG486" s="61">
        <f>IF(E486="west", IF(C486="Central",D486*'Connecting shares (%)'!$M$16*(L486+N486+P486)/(F486+H486+J486+L486+N486+P486),0),0)</f>
        <v>0</v>
      </c>
      <c r="AH486" s="1">
        <f>IF(E486="West", IF(C486="Decentral",('Connecting shares (%)'!$F$17/100*L486+'Connecting shares (%)'!$G$17/100*N486+'Connecting shares (%)'!$H$17/100*P486)/1000000,0),0)</f>
        <v>0</v>
      </c>
      <c r="AI486" s="61">
        <f>IF(E486="west", IF(C486="Decentral",D486*'Connecting shares (%)'!$M$16*(L486+N486+P486)/(F486+H486+J486+L486+N486+P486),0),0)</f>
        <v>0</v>
      </c>
      <c r="AK486" s="1">
        <f t="shared" si="56"/>
        <v>0</v>
      </c>
      <c r="AL486" s="1">
        <f t="shared" si="57"/>
        <v>0</v>
      </c>
      <c r="AM486" s="1">
        <f t="shared" si="58"/>
        <v>0</v>
      </c>
      <c r="AN486" s="1">
        <f t="shared" si="59"/>
        <v>0</v>
      </c>
      <c r="AO486" s="1">
        <f t="shared" si="60"/>
        <v>0</v>
      </c>
      <c r="AP486" s="1">
        <f t="shared" si="61"/>
        <v>0</v>
      </c>
      <c r="AQ486" s="1">
        <f t="shared" si="62"/>
        <v>0.14038561999999999</v>
      </c>
      <c r="AR486" s="1">
        <f t="shared" si="63"/>
        <v>1.2949367908732401</v>
      </c>
    </row>
    <row r="487" spans="1:44">
      <c r="A487" s="1">
        <v>486</v>
      </c>
      <c r="B487" s="1" t="s">
        <v>62</v>
      </c>
      <c r="C487" s="1" t="s">
        <v>19</v>
      </c>
      <c r="D487" s="1">
        <v>0.67228393754996496</v>
      </c>
      <c r="E487" s="1" t="s">
        <v>21</v>
      </c>
      <c r="F487" s="1">
        <v>3629936.44</v>
      </c>
      <c r="G487" s="1">
        <v>250</v>
      </c>
      <c r="H487" s="1">
        <v>0</v>
      </c>
      <c r="I487" s="1">
        <v>0</v>
      </c>
      <c r="J487" s="1">
        <v>0</v>
      </c>
      <c r="K487" s="1">
        <v>0</v>
      </c>
      <c r="L487" s="1">
        <v>281533.77999999898</v>
      </c>
      <c r="M487" s="1">
        <v>40</v>
      </c>
      <c r="N487" s="1">
        <v>270252.58999999898</v>
      </c>
      <c r="O487" s="1">
        <v>4</v>
      </c>
      <c r="P487" s="1">
        <v>0</v>
      </c>
      <c r="Q487" s="1">
        <v>0</v>
      </c>
      <c r="R487" s="1">
        <v>6603.1154507825804</v>
      </c>
      <c r="S487" s="1">
        <v>672283.93754996394</v>
      </c>
      <c r="T487" s="59">
        <f>IF(E487="East", IF(C487="Central",('Connecting shares (%)'!$F$3/100*F487+'Connecting shares (%)'!$G$3/100*H487+'Connecting shares (%)'!$H$3/100*J487)/1000000,0),0)</f>
        <v>0</v>
      </c>
      <c r="U487" s="59">
        <f>IF(E487="East", IF(C487="Central",D487*'Connecting shares (%)'!$M$16*(F487+H487+J487)/(F487+H487+J487+L487+N487+P487),0),0)</f>
        <v>0</v>
      </c>
      <c r="V487" s="59">
        <f>IF(E487="East", IF(C487="Decentral",('Connecting shares (%)'!$F$7/100*F487+'Connecting shares (%)'!$G$7/100*H487+'Connecting shares (%)'!$H$7/100*J487)/1000000,0),0)</f>
        <v>0</v>
      </c>
      <c r="W487" s="61">
        <f>IF(E487="East", IF(C487="Decentral",D487*'Connecting shares (%)'!$M$16*(F487+H487+J487)/(F487+H487+J487+L487+N487+P487),0),0)</f>
        <v>0</v>
      </c>
      <c r="X487" s="59">
        <f>IF(E487="East", IF(C487="Central",('Connecting shares (%)'!$F$5/100*L487+'Connecting shares (%)'!$G$5/100*N487+'Connecting shares (%)'!$H$5/100*P487)/1000000,0),0)</f>
        <v>0</v>
      </c>
      <c r="Y487" s="61">
        <f>IF(E487="East", IF(C487="Central",D487*'Connecting shares (%)'!$M$16*(L487+N487+P487)/(F487+H487+J487+L487+N487+P487),0),0)</f>
        <v>0</v>
      </c>
      <c r="Z487" s="1">
        <f>IF(E487="East", IF(C487="Decentral",('Connecting shares (%)'!$F$9/100*L487+'Connecting shares (%)'!$G$9/100*N487+'Connecting shares (%)'!$H$9/100*P487)/1000000,0),0)</f>
        <v>0</v>
      </c>
      <c r="AA487" s="61">
        <f>IF(E487="East", IF(C487="Decentral",D487*'Connecting shares (%)'!$M$16*(L487+N487+P487)/(F487+H487+J487+L487+N487+P487),0),0)</f>
        <v>0</v>
      </c>
      <c r="AB487" s="59">
        <f>IF(E487="West", IF(C487="Central",('Connecting shares (%)'!$F$11/100*F487+'Connecting shares (%)'!$G$11/100*H487+'Connecting shares (%)'!$H$11/100*J487)/1000000,0),0)</f>
        <v>0</v>
      </c>
      <c r="AC487" s="62">
        <f>IF(E487="west", IF(C487="Central",D487*'Connecting shares (%)'!$M$16*(F487+H487+J487)/(F487+H487+J487+L487+N487+P487),0),0)</f>
        <v>0</v>
      </c>
      <c r="AD487" s="59">
        <f>IF(E487="West", IF(C487="Decentral",('Connecting shares (%)'!$F$15/100*F487+'Connecting shares (%)'!$G$15/100*H487+'Connecting shares (%)'!$H$15/100*J487)/1000000,0),0)</f>
        <v>3.6299364399999998</v>
      </c>
      <c r="AE487" s="61">
        <f>IF(E487="west", IF(C487="Decentral",D487*'Connecting shares (%)'!$M$16*(F487+H487+J487)/(F487+H487+J487+L487+N487+P487),0),0)</f>
        <v>11.671495571650784</v>
      </c>
      <c r="AF487" s="59">
        <f>IF(E487="West", IF(C487="Central",('Connecting shares (%)'!$F$13/100*L487+'Connecting shares (%)'!$G$13/100*N487+'Connecting shares (%)'!$H$13/100*P487)/1000000,0),0)</f>
        <v>0</v>
      </c>
      <c r="AG487" s="61">
        <f>IF(E487="west", IF(C487="Central",D487*'Connecting shares (%)'!$M$16*(L487+N487+P487)/(F487+H487+J487+L487+N487+P487),0),0)</f>
        <v>0</v>
      </c>
      <c r="AH487" s="1">
        <f>IF(E487="West", IF(C487="Decentral",('Connecting shares (%)'!$F$17/100*L487+'Connecting shares (%)'!$G$17/100*N487+'Connecting shares (%)'!$H$17/100*P487)/1000000,0),0)</f>
        <v>0.55178636999999797</v>
      </c>
      <c r="AI487" s="61">
        <f>IF(E487="west", IF(C487="Decentral",D487*'Connecting shares (%)'!$M$16*(L487+N487+P487)/(F487+H487+J487+L487+N487+P487),0),0)</f>
        <v>1.774183179348517</v>
      </c>
      <c r="AK487" s="1">
        <f t="shared" si="56"/>
        <v>0</v>
      </c>
      <c r="AL487" s="1">
        <f t="shared" si="57"/>
        <v>0</v>
      </c>
      <c r="AM487" s="1">
        <f t="shared" si="58"/>
        <v>0</v>
      </c>
      <c r="AN487" s="1">
        <f t="shared" si="59"/>
        <v>0</v>
      </c>
      <c r="AO487" s="1">
        <f t="shared" si="60"/>
        <v>0</v>
      </c>
      <c r="AP487" s="1">
        <f t="shared" si="61"/>
        <v>0</v>
      </c>
      <c r="AQ487" s="1">
        <f t="shared" si="62"/>
        <v>4.1817228099999975</v>
      </c>
      <c r="AR487" s="1">
        <f t="shared" si="63"/>
        <v>13.445678750999301</v>
      </c>
    </row>
    <row r="488" spans="1:44">
      <c r="A488" s="1">
        <v>487</v>
      </c>
      <c r="B488" s="1" t="s">
        <v>385</v>
      </c>
      <c r="C488" s="1" t="s">
        <v>19</v>
      </c>
      <c r="D488" s="1">
        <v>0.47123828656647199</v>
      </c>
      <c r="E488" s="1" t="s">
        <v>21</v>
      </c>
      <c r="F488" s="1">
        <v>237076.429999999</v>
      </c>
      <c r="G488" s="1">
        <v>14</v>
      </c>
      <c r="H488" s="1">
        <v>0</v>
      </c>
      <c r="I488" s="1">
        <v>0</v>
      </c>
      <c r="J488" s="1">
        <v>0</v>
      </c>
      <c r="K488" s="1">
        <v>0</v>
      </c>
      <c r="L488" s="1">
        <v>0</v>
      </c>
      <c r="M488" s="1">
        <v>0</v>
      </c>
      <c r="N488" s="1">
        <v>0</v>
      </c>
      <c r="O488" s="1">
        <v>0</v>
      </c>
      <c r="P488" s="1">
        <v>0</v>
      </c>
      <c r="Q488" s="1">
        <v>0</v>
      </c>
      <c r="R488" s="1">
        <v>8244.3547806800707</v>
      </c>
      <c r="S488" s="1">
        <v>471238.28656647197</v>
      </c>
      <c r="T488" s="59">
        <f>IF(E488="East", IF(C488="Central",('Connecting shares (%)'!$F$3/100*F488+'Connecting shares (%)'!$G$3/100*H488+'Connecting shares (%)'!$H$3/100*J488)/1000000,0),0)</f>
        <v>0</v>
      </c>
      <c r="U488" s="59">
        <f>IF(E488="East", IF(C488="Central",D488*'Connecting shares (%)'!$M$16*(F488+H488+J488)/(F488+H488+J488+L488+N488+P488),0),0)</f>
        <v>0</v>
      </c>
      <c r="V488" s="59">
        <f>IF(E488="East", IF(C488="Decentral",('Connecting shares (%)'!$F$7/100*F488+'Connecting shares (%)'!$G$7/100*H488+'Connecting shares (%)'!$H$7/100*J488)/1000000,0),0)</f>
        <v>0</v>
      </c>
      <c r="W488" s="61">
        <f>IF(E488="East", IF(C488="Decentral",D488*'Connecting shares (%)'!$M$16*(F488+H488+J488)/(F488+H488+J488+L488+N488+P488),0),0)</f>
        <v>0</v>
      </c>
      <c r="X488" s="59">
        <f>IF(E488="East", IF(C488="Central",('Connecting shares (%)'!$F$5/100*L488+'Connecting shares (%)'!$G$5/100*N488+'Connecting shares (%)'!$H$5/100*P488)/1000000,0),0)</f>
        <v>0</v>
      </c>
      <c r="Y488" s="61">
        <f>IF(E488="East", IF(C488="Central",D488*'Connecting shares (%)'!$M$16*(L488+N488+P488)/(F488+H488+J488+L488+N488+P488),0),0)</f>
        <v>0</v>
      </c>
      <c r="Z488" s="1">
        <f>IF(E488="East", IF(C488="Decentral",('Connecting shares (%)'!$F$9/100*L488+'Connecting shares (%)'!$G$9/100*N488+'Connecting shares (%)'!$H$9/100*P488)/1000000,0),0)</f>
        <v>0</v>
      </c>
      <c r="AA488" s="61">
        <f>IF(E488="East", IF(C488="Decentral",D488*'Connecting shares (%)'!$M$16*(L488+N488+P488)/(F488+H488+J488+L488+N488+P488),0),0)</f>
        <v>0</v>
      </c>
      <c r="AB488" s="59">
        <f>IF(E488="West", IF(C488="Central",('Connecting shares (%)'!$F$11/100*F488+'Connecting shares (%)'!$G$11/100*H488+'Connecting shares (%)'!$H$11/100*J488)/1000000,0),0)</f>
        <v>0</v>
      </c>
      <c r="AC488" s="62">
        <f>IF(E488="west", IF(C488="Central",D488*'Connecting shares (%)'!$M$16*(F488+H488+J488)/(F488+H488+J488+L488+N488+P488),0),0)</f>
        <v>0</v>
      </c>
      <c r="AD488" s="59">
        <f>IF(E488="West", IF(C488="Decentral",('Connecting shares (%)'!$F$15/100*F488+'Connecting shares (%)'!$G$15/100*H488+'Connecting shares (%)'!$H$15/100*J488)/1000000,0),0)</f>
        <v>0.23707642999999901</v>
      </c>
      <c r="AE488" s="61">
        <f>IF(E488="west", IF(C488="Decentral",D488*'Connecting shares (%)'!$M$16*(F488+H488+J488)/(F488+H488+J488+L488+N488+P488),0),0)</f>
        <v>9.4247657313294404</v>
      </c>
      <c r="AF488" s="59">
        <f>IF(E488="West", IF(C488="Central",('Connecting shares (%)'!$F$13/100*L488+'Connecting shares (%)'!$G$13/100*N488+'Connecting shares (%)'!$H$13/100*P488)/1000000,0),0)</f>
        <v>0</v>
      </c>
      <c r="AG488" s="61">
        <f>IF(E488="west", IF(C488="Central",D488*'Connecting shares (%)'!$M$16*(L488+N488+P488)/(F488+H488+J488+L488+N488+P488),0),0)</f>
        <v>0</v>
      </c>
      <c r="AH488" s="1">
        <f>IF(E488="West", IF(C488="Decentral",('Connecting shares (%)'!$F$17/100*L488+'Connecting shares (%)'!$G$17/100*N488+'Connecting shares (%)'!$H$17/100*P488)/1000000,0),0)</f>
        <v>0</v>
      </c>
      <c r="AI488" s="61">
        <f>IF(E488="west", IF(C488="Decentral",D488*'Connecting shares (%)'!$M$16*(L488+N488+P488)/(F488+H488+J488+L488+N488+P488),0),0)</f>
        <v>0</v>
      </c>
      <c r="AK488" s="1">
        <f t="shared" si="56"/>
        <v>0</v>
      </c>
      <c r="AL488" s="1">
        <f t="shared" si="57"/>
        <v>0</v>
      </c>
      <c r="AM488" s="1">
        <f t="shared" si="58"/>
        <v>0</v>
      </c>
      <c r="AN488" s="1">
        <f t="shared" si="59"/>
        <v>0</v>
      </c>
      <c r="AO488" s="1">
        <f t="shared" si="60"/>
        <v>0</v>
      </c>
      <c r="AP488" s="1">
        <f t="shared" si="61"/>
        <v>0</v>
      </c>
      <c r="AQ488" s="1">
        <f t="shared" si="62"/>
        <v>0.23707642999999901</v>
      </c>
      <c r="AR488" s="1">
        <f t="shared" si="63"/>
        <v>9.4247657313294404</v>
      </c>
    </row>
    <row r="489" spans="1:44">
      <c r="A489" s="1">
        <v>488</v>
      </c>
      <c r="B489" s="1" t="s">
        <v>203</v>
      </c>
      <c r="C489" s="1" t="s">
        <v>19</v>
      </c>
      <c r="D489" s="1">
        <v>0.30781264209994402</v>
      </c>
      <c r="E489" s="1" t="s">
        <v>21</v>
      </c>
      <c r="F489" s="1">
        <v>2015962.47</v>
      </c>
      <c r="G489" s="1">
        <v>143</v>
      </c>
      <c r="H489" s="1">
        <v>0</v>
      </c>
      <c r="I489" s="1">
        <v>0</v>
      </c>
      <c r="J489" s="1">
        <v>0</v>
      </c>
      <c r="K489" s="1">
        <v>0</v>
      </c>
      <c r="L489" s="1">
        <v>10413.059999999899</v>
      </c>
      <c r="M489" s="1">
        <v>1</v>
      </c>
      <c r="N489" s="1">
        <v>0</v>
      </c>
      <c r="O489" s="1">
        <v>0</v>
      </c>
      <c r="P489" s="1">
        <v>0</v>
      </c>
      <c r="Q489" s="1">
        <v>0</v>
      </c>
      <c r="R489" s="1">
        <v>4099.0928327801403</v>
      </c>
      <c r="S489" s="1">
        <v>307812.64209994301</v>
      </c>
      <c r="T489" s="59">
        <f>IF(E489="East", IF(C489="Central",('Connecting shares (%)'!$F$3/100*F489+'Connecting shares (%)'!$G$3/100*H489+'Connecting shares (%)'!$H$3/100*J489)/1000000,0),0)</f>
        <v>0</v>
      </c>
      <c r="U489" s="59">
        <f>IF(E489="East", IF(C489="Central",D489*'Connecting shares (%)'!$M$16*(F489+H489+J489)/(F489+H489+J489+L489+N489+P489),0),0)</f>
        <v>0</v>
      </c>
      <c r="V489" s="59">
        <f>IF(E489="East", IF(C489="Decentral",('Connecting shares (%)'!$F$7/100*F489+'Connecting shares (%)'!$G$7/100*H489+'Connecting shares (%)'!$H$7/100*J489)/1000000,0),0)</f>
        <v>0</v>
      </c>
      <c r="W489" s="61">
        <f>IF(E489="East", IF(C489="Decentral",D489*'Connecting shares (%)'!$M$16*(F489+H489+J489)/(F489+H489+J489+L489+N489+P489),0),0)</f>
        <v>0</v>
      </c>
      <c r="X489" s="59">
        <f>IF(E489="East", IF(C489="Central",('Connecting shares (%)'!$F$5/100*L489+'Connecting shares (%)'!$G$5/100*N489+'Connecting shares (%)'!$H$5/100*P489)/1000000,0),0)</f>
        <v>0</v>
      </c>
      <c r="Y489" s="61">
        <f>IF(E489="East", IF(C489="Central",D489*'Connecting shares (%)'!$M$16*(L489+N489+P489)/(F489+H489+J489+L489+N489+P489),0),0)</f>
        <v>0</v>
      </c>
      <c r="Z489" s="1">
        <f>IF(E489="East", IF(C489="Decentral",('Connecting shares (%)'!$F$9/100*L489+'Connecting shares (%)'!$G$9/100*N489+'Connecting shares (%)'!$H$9/100*P489)/1000000,0),0)</f>
        <v>0</v>
      </c>
      <c r="AA489" s="61">
        <f>IF(E489="East", IF(C489="Decentral",D489*'Connecting shares (%)'!$M$16*(L489+N489+P489)/(F489+H489+J489+L489+N489+P489),0),0)</f>
        <v>0</v>
      </c>
      <c r="AB489" s="59">
        <f>IF(E489="West", IF(C489="Central",('Connecting shares (%)'!$F$11/100*F489+'Connecting shares (%)'!$G$11/100*H489+'Connecting shares (%)'!$H$11/100*J489)/1000000,0),0)</f>
        <v>0</v>
      </c>
      <c r="AC489" s="62">
        <f>IF(E489="west", IF(C489="Central",D489*'Connecting shares (%)'!$M$16*(F489+H489+J489)/(F489+H489+J489+L489+N489+P489),0),0)</f>
        <v>0</v>
      </c>
      <c r="AD489" s="59">
        <f>IF(E489="West", IF(C489="Decentral",('Connecting shares (%)'!$F$15/100*F489+'Connecting shares (%)'!$G$15/100*H489+'Connecting shares (%)'!$H$15/100*J489)/1000000,0),0)</f>
        <v>2.0159624699999998</v>
      </c>
      <c r="AE489" s="61">
        <f>IF(E489="west", IF(C489="Decentral",D489*'Connecting shares (%)'!$M$16*(F489+H489+J489)/(F489+H489+J489+L489+N489+P489),0),0)</f>
        <v>6.1246173286057122</v>
      </c>
      <c r="AF489" s="59">
        <f>IF(E489="West", IF(C489="Central",('Connecting shares (%)'!$F$13/100*L489+'Connecting shares (%)'!$G$13/100*N489+'Connecting shares (%)'!$H$13/100*P489)/1000000,0),0)</f>
        <v>0</v>
      </c>
      <c r="AG489" s="61">
        <f>IF(E489="west", IF(C489="Central",D489*'Connecting shares (%)'!$M$16*(L489+N489+P489)/(F489+H489+J489+L489+N489+P489),0),0)</f>
        <v>0</v>
      </c>
      <c r="AH489" s="1">
        <f>IF(E489="West", IF(C489="Decentral",('Connecting shares (%)'!$F$17/100*L489+'Connecting shares (%)'!$G$17/100*N489+'Connecting shares (%)'!$H$17/100*P489)/1000000,0),0)</f>
        <v>1.0413059999999899E-2</v>
      </c>
      <c r="AI489" s="61">
        <f>IF(E489="west", IF(C489="Decentral",D489*'Connecting shares (%)'!$M$16*(L489+N489+P489)/(F489+H489+J489+L489+N489+P489),0),0)</f>
        <v>3.1635513393168661E-2</v>
      </c>
      <c r="AK489" s="1">
        <f t="shared" si="56"/>
        <v>0</v>
      </c>
      <c r="AL489" s="1">
        <f t="shared" si="57"/>
        <v>0</v>
      </c>
      <c r="AM489" s="1">
        <f t="shared" si="58"/>
        <v>0</v>
      </c>
      <c r="AN489" s="1">
        <f t="shared" si="59"/>
        <v>0</v>
      </c>
      <c r="AO489" s="1">
        <f t="shared" si="60"/>
        <v>0</v>
      </c>
      <c r="AP489" s="1">
        <f t="shared" si="61"/>
        <v>0</v>
      </c>
      <c r="AQ489" s="1">
        <f t="shared" si="62"/>
        <v>2.0263755299999997</v>
      </c>
      <c r="AR489" s="1">
        <f t="shared" si="63"/>
        <v>6.1562528419988807</v>
      </c>
    </row>
    <row r="490" spans="1:44">
      <c r="A490" s="1">
        <v>489</v>
      </c>
      <c r="B490" s="1" t="s">
        <v>279</v>
      </c>
      <c r="C490" s="1" t="s">
        <v>19</v>
      </c>
      <c r="D490" s="1">
        <v>9.4411661837451005E-2</v>
      </c>
      <c r="E490" s="1" t="s">
        <v>21</v>
      </c>
      <c r="F490" s="1">
        <v>44936.480000000003</v>
      </c>
      <c r="G490" s="1">
        <v>3</v>
      </c>
      <c r="H490" s="1">
        <v>0</v>
      </c>
      <c r="I490" s="1">
        <v>0</v>
      </c>
      <c r="J490" s="1">
        <v>0</v>
      </c>
      <c r="K490" s="1">
        <v>0</v>
      </c>
      <c r="L490" s="1">
        <v>0</v>
      </c>
      <c r="M490" s="1">
        <v>0</v>
      </c>
      <c r="N490" s="1">
        <v>0</v>
      </c>
      <c r="O490" s="1">
        <v>0</v>
      </c>
      <c r="P490" s="1">
        <v>0</v>
      </c>
      <c r="Q490" s="1">
        <v>0</v>
      </c>
      <c r="R490" s="1">
        <v>5295.2163590499104</v>
      </c>
      <c r="S490" s="1">
        <v>94411.661837450796</v>
      </c>
      <c r="T490" s="59">
        <f>IF(E490="East", IF(C490="Central",('Connecting shares (%)'!$F$3/100*F490+'Connecting shares (%)'!$G$3/100*H490+'Connecting shares (%)'!$H$3/100*J490)/1000000,0),0)</f>
        <v>0</v>
      </c>
      <c r="U490" s="59">
        <f>IF(E490="East", IF(C490="Central",D490*'Connecting shares (%)'!$M$16*(F490+H490+J490)/(F490+H490+J490+L490+N490+P490),0),0)</f>
        <v>0</v>
      </c>
      <c r="V490" s="59">
        <f>IF(E490="East", IF(C490="Decentral",('Connecting shares (%)'!$F$7/100*F490+'Connecting shares (%)'!$G$7/100*H490+'Connecting shares (%)'!$H$7/100*J490)/1000000,0),0)</f>
        <v>0</v>
      </c>
      <c r="W490" s="61">
        <f>IF(E490="East", IF(C490="Decentral",D490*'Connecting shares (%)'!$M$16*(F490+H490+J490)/(F490+H490+J490+L490+N490+P490),0),0)</f>
        <v>0</v>
      </c>
      <c r="X490" s="59">
        <f>IF(E490="East", IF(C490="Central",('Connecting shares (%)'!$F$5/100*L490+'Connecting shares (%)'!$G$5/100*N490+'Connecting shares (%)'!$H$5/100*P490)/1000000,0),0)</f>
        <v>0</v>
      </c>
      <c r="Y490" s="61">
        <f>IF(E490="East", IF(C490="Central",D490*'Connecting shares (%)'!$M$16*(L490+N490+P490)/(F490+H490+J490+L490+N490+P490),0),0)</f>
        <v>0</v>
      </c>
      <c r="Z490" s="1">
        <f>IF(E490="East", IF(C490="Decentral",('Connecting shares (%)'!$F$9/100*L490+'Connecting shares (%)'!$G$9/100*N490+'Connecting shares (%)'!$H$9/100*P490)/1000000,0),0)</f>
        <v>0</v>
      </c>
      <c r="AA490" s="61">
        <f>IF(E490="East", IF(C490="Decentral",D490*'Connecting shares (%)'!$M$16*(L490+N490+P490)/(F490+H490+J490+L490+N490+P490),0),0)</f>
        <v>0</v>
      </c>
      <c r="AB490" s="59">
        <f>IF(E490="West", IF(C490="Central",('Connecting shares (%)'!$F$11/100*F490+'Connecting shares (%)'!$G$11/100*H490+'Connecting shares (%)'!$H$11/100*J490)/1000000,0),0)</f>
        <v>0</v>
      </c>
      <c r="AC490" s="62">
        <f>IF(E490="west", IF(C490="Central",D490*'Connecting shares (%)'!$M$16*(F490+H490+J490)/(F490+H490+J490+L490+N490+P490),0),0)</f>
        <v>0</v>
      </c>
      <c r="AD490" s="59">
        <f>IF(E490="West", IF(C490="Decentral",('Connecting shares (%)'!$F$15/100*F490+'Connecting shares (%)'!$G$15/100*H490+'Connecting shares (%)'!$H$15/100*J490)/1000000,0),0)</f>
        <v>4.4936480000000001E-2</v>
      </c>
      <c r="AE490" s="61">
        <f>IF(E490="west", IF(C490="Decentral",D490*'Connecting shares (%)'!$M$16*(F490+H490+J490)/(F490+H490+J490+L490+N490+P490),0),0)</f>
        <v>1.88823323674902</v>
      </c>
      <c r="AF490" s="59">
        <f>IF(E490="West", IF(C490="Central",('Connecting shares (%)'!$F$13/100*L490+'Connecting shares (%)'!$G$13/100*N490+'Connecting shares (%)'!$H$13/100*P490)/1000000,0),0)</f>
        <v>0</v>
      </c>
      <c r="AG490" s="61">
        <f>IF(E490="west", IF(C490="Central",D490*'Connecting shares (%)'!$M$16*(L490+N490+P490)/(F490+H490+J490+L490+N490+P490),0),0)</f>
        <v>0</v>
      </c>
      <c r="AH490" s="1">
        <f>IF(E490="West", IF(C490="Decentral",('Connecting shares (%)'!$F$17/100*L490+'Connecting shares (%)'!$G$17/100*N490+'Connecting shares (%)'!$H$17/100*P490)/1000000,0),0)</f>
        <v>0</v>
      </c>
      <c r="AI490" s="61">
        <f>IF(E490="west", IF(C490="Decentral",D490*'Connecting shares (%)'!$M$16*(L490+N490+P490)/(F490+H490+J490+L490+N490+P490),0),0)</f>
        <v>0</v>
      </c>
      <c r="AK490" s="1">
        <f t="shared" si="56"/>
        <v>0</v>
      </c>
      <c r="AL490" s="1">
        <f t="shared" si="57"/>
        <v>0</v>
      </c>
      <c r="AM490" s="1">
        <f t="shared" si="58"/>
        <v>0</v>
      </c>
      <c r="AN490" s="1">
        <f t="shared" si="59"/>
        <v>0</v>
      </c>
      <c r="AO490" s="1">
        <f t="shared" si="60"/>
        <v>0</v>
      </c>
      <c r="AP490" s="1">
        <f t="shared" si="61"/>
        <v>0</v>
      </c>
      <c r="AQ490" s="1">
        <f t="shared" si="62"/>
        <v>4.4936480000000001E-2</v>
      </c>
      <c r="AR490" s="1">
        <f t="shared" si="63"/>
        <v>1.88823323674902</v>
      </c>
    </row>
    <row r="491" spans="1:44">
      <c r="A491" s="1">
        <v>490</v>
      </c>
      <c r="B491" s="1" t="s">
        <v>647</v>
      </c>
      <c r="C491" s="1" t="s">
        <v>19</v>
      </c>
      <c r="D491" s="1">
        <v>0.59861038383422405</v>
      </c>
      <c r="E491" s="1" t="s">
        <v>21</v>
      </c>
      <c r="F491" s="1">
        <v>2159725.86</v>
      </c>
      <c r="G491" s="1">
        <v>169</v>
      </c>
      <c r="H491" s="1">
        <v>52209.04</v>
      </c>
      <c r="I491" s="1">
        <v>1</v>
      </c>
      <c r="J491" s="1">
        <v>0</v>
      </c>
      <c r="K491" s="1">
        <v>0</v>
      </c>
      <c r="L491" s="1">
        <v>254441.429999999</v>
      </c>
      <c r="M491" s="1">
        <v>63</v>
      </c>
      <c r="N491" s="1">
        <v>0</v>
      </c>
      <c r="O491" s="1">
        <v>0</v>
      </c>
      <c r="P491" s="1">
        <v>0</v>
      </c>
      <c r="Q491" s="1">
        <v>0</v>
      </c>
      <c r="R491" s="1">
        <v>9333.5785681067391</v>
      </c>
      <c r="S491" s="1">
        <v>598610.38383422303</v>
      </c>
      <c r="T491" s="59">
        <f>IF(E491="East", IF(C491="Central",('Connecting shares (%)'!$F$3/100*F491+'Connecting shares (%)'!$G$3/100*H491+'Connecting shares (%)'!$H$3/100*J491)/1000000,0),0)</f>
        <v>0</v>
      </c>
      <c r="U491" s="59">
        <f>IF(E491="East", IF(C491="Central",D491*'Connecting shares (%)'!$M$16*(F491+H491+J491)/(F491+H491+J491+L491+N491+P491),0),0)</f>
        <v>0</v>
      </c>
      <c r="V491" s="59">
        <f>IF(E491="East", IF(C491="Decentral",('Connecting shares (%)'!$F$7/100*F491+'Connecting shares (%)'!$G$7/100*H491+'Connecting shares (%)'!$H$7/100*J491)/1000000,0),0)</f>
        <v>0</v>
      </c>
      <c r="W491" s="61">
        <f>IF(E491="East", IF(C491="Decentral",D491*'Connecting shares (%)'!$M$16*(F491+H491+J491)/(F491+H491+J491+L491+N491+P491),0),0)</f>
        <v>0</v>
      </c>
      <c r="X491" s="59">
        <f>IF(E491="East", IF(C491="Central",('Connecting shares (%)'!$F$5/100*L491+'Connecting shares (%)'!$G$5/100*N491+'Connecting shares (%)'!$H$5/100*P491)/1000000,0),0)</f>
        <v>0</v>
      </c>
      <c r="Y491" s="61">
        <f>IF(E491="East", IF(C491="Central",D491*'Connecting shares (%)'!$M$16*(L491+N491+P491)/(F491+H491+J491+L491+N491+P491),0),0)</f>
        <v>0</v>
      </c>
      <c r="Z491" s="1">
        <f>IF(E491="East", IF(C491="Decentral",('Connecting shares (%)'!$F$9/100*L491+'Connecting shares (%)'!$G$9/100*N491+'Connecting shares (%)'!$H$9/100*P491)/1000000,0),0)</f>
        <v>0</v>
      </c>
      <c r="AA491" s="61">
        <f>IF(E491="East", IF(C491="Decentral",D491*'Connecting shares (%)'!$M$16*(L491+N491+P491)/(F491+H491+J491+L491+N491+P491),0),0)</f>
        <v>0</v>
      </c>
      <c r="AB491" s="59">
        <f>IF(E491="West", IF(C491="Central",('Connecting shares (%)'!$F$11/100*F491+'Connecting shares (%)'!$G$11/100*H491+'Connecting shares (%)'!$H$11/100*J491)/1000000,0),0)</f>
        <v>0</v>
      </c>
      <c r="AC491" s="62">
        <f>IF(E491="west", IF(C491="Central",D491*'Connecting shares (%)'!$M$16*(F491+H491+J491)/(F491+H491+J491+L491+N491+P491),0),0)</f>
        <v>0</v>
      </c>
      <c r="AD491" s="59">
        <f>IF(E491="West", IF(C491="Decentral",('Connecting shares (%)'!$F$15/100*F491+'Connecting shares (%)'!$G$15/100*H491+'Connecting shares (%)'!$H$15/100*J491)/1000000,0),0)</f>
        <v>2.2119348999999997</v>
      </c>
      <c r="AE491" s="61">
        <f>IF(E491="west", IF(C491="Decentral",D491*'Connecting shares (%)'!$M$16*(F491+H491+J491)/(F491+H491+J491+L491+N491+P491),0),0)</f>
        <v>10.737105959051402</v>
      </c>
      <c r="AF491" s="59">
        <f>IF(E491="West", IF(C491="Central",('Connecting shares (%)'!$F$13/100*L491+'Connecting shares (%)'!$G$13/100*N491+'Connecting shares (%)'!$H$13/100*P491)/1000000,0),0)</f>
        <v>0</v>
      </c>
      <c r="AG491" s="61">
        <f>IF(E491="west", IF(C491="Central",D491*'Connecting shares (%)'!$M$16*(L491+N491+P491)/(F491+H491+J491+L491+N491+P491),0),0)</f>
        <v>0</v>
      </c>
      <c r="AH491" s="1">
        <f>IF(E491="West", IF(C491="Decentral",('Connecting shares (%)'!$F$17/100*L491+'Connecting shares (%)'!$G$17/100*N491+'Connecting shares (%)'!$H$17/100*P491)/1000000,0),0)</f>
        <v>0.25444142999999902</v>
      </c>
      <c r="AI491" s="61">
        <f>IF(E491="west", IF(C491="Decentral",D491*'Connecting shares (%)'!$M$16*(L491+N491+P491)/(F491+H491+J491+L491+N491+P491),0),0)</f>
        <v>1.2351017176330774</v>
      </c>
      <c r="AK491" s="1">
        <f t="shared" si="56"/>
        <v>0</v>
      </c>
      <c r="AL491" s="1">
        <f t="shared" si="57"/>
        <v>0</v>
      </c>
      <c r="AM491" s="1">
        <f t="shared" si="58"/>
        <v>0</v>
      </c>
      <c r="AN491" s="1">
        <f t="shared" si="59"/>
        <v>0</v>
      </c>
      <c r="AO491" s="1">
        <f t="shared" si="60"/>
        <v>0</v>
      </c>
      <c r="AP491" s="1">
        <f t="shared" si="61"/>
        <v>0</v>
      </c>
      <c r="AQ491" s="1">
        <f t="shared" si="62"/>
        <v>2.4663763299999988</v>
      </c>
      <c r="AR491" s="1">
        <f t="shared" si="63"/>
        <v>11.972207676684478</v>
      </c>
    </row>
    <row r="492" spans="1:44">
      <c r="A492" s="1">
        <v>491</v>
      </c>
      <c r="B492" s="1" t="s">
        <v>160</v>
      </c>
      <c r="C492" s="1" t="s">
        <v>19</v>
      </c>
      <c r="D492" s="1">
        <v>6.5355425239544004E-2</v>
      </c>
      <c r="E492" s="1" t="s">
        <v>22</v>
      </c>
      <c r="F492" s="1">
        <v>214735.16999999899</v>
      </c>
      <c r="G492" s="1">
        <v>16</v>
      </c>
      <c r="H492" s="1">
        <v>0</v>
      </c>
      <c r="I492" s="1">
        <v>0</v>
      </c>
      <c r="J492" s="1">
        <v>0</v>
      </c>
      <c r="K492" s="1">
        <v>0</v>
      </c>
      <c r="L492" s="1">
        <v>0</v>
      </c>
      <c r="M492" s="1">
        <v>0</v>
      </c>
      <c r="N492" s="1">
        <v>0</v>
      </c>
      <c r="O492" s="1">
        <v>0</v>
      </c>
      <c r="P492" s="1">
        <v>0</v>
      </c>
      <c r="Q492" s="1">
        <v>0</v>
      </c>
      <c r="R492" s="1">
        <v>4746.9875312146596</v>
      </c>
      <c r="S492" s="1">
        <v>65355.425239543802</v>
      </c>
      <c r="T492" s="59">
        <f>IF(E492="East", IF(C492="Central",('Connecting shares (%)'!$F$3/100*F492+'Connecting shares (%)'!$G$3/100*H492+'Connecting shares (%)'!$H$3/100*J492)/1000000,0),0)</f>
        <v>0</v>
      </c>
      <c r="U492" s="59">
        <f>IF(E492="East", IF(C492="Central",D492*'Connecting shares (%)'!$M$16*(F492+H492+J492)/(F492+H492+J492+L492+N492+P492),0),0)</f>
        <v>0</v>
      </c>
      <c r="V492" s="59">
        <f>IF(E492="East", IF(C492="Decentral",('Connecting shares (%)'!$F$7/100*F492+'Connecting shares (%)'!$G$7/100*H492+'Connecting shares (%)'!$H$7/100*J492)/1000000,0),0)</f>
        <v>0.214735169999999</v>
      </c>
      <c r="W492" s="61">
        <f>IF(E492="East", IF(C492="Decentral",D492*'Connecting shares (%)'!$M$16*(F492+H492+J492)/(F492+H492+J492+L492+N492+P492),0),0)</f>
        <v>1.3071085047908801</v>
      </c>
      <c r="X492" s="59">
        <f>IF(E492="East", IF(C492="Central",('Connecting shares (%)'!$F$5/100*L492+'Connecting shares (%)'!$G$5/100*N492+'Connecting shares (%)'!$H$5/100*P492)/1000000,0),0)</f>
        <v>0</v>
      </c>
      <c r="Y492" s="61">
        <f>IF(E492="East", IF(C492="Central",D492*'Connecting shares (%)'!$M$16*(L492+N492+P492)/(F492+H492+J492+L492+N492+P492),0),0)</f>
        <v>0</v>
      </c>
      <c r="Z492" s="1">
        <f>IF(E492="East", IF(C492="Decentral",('Connecting shares (%)'!$F$9/100*L492+'Connecting shares (%)'!$G$9/100*N492+'Connecting shares (%)'!$H$9/100*P492)/1000000,0),0)</f>
        <v>0</v>
      </c>
      <c r="AA492" s="61">
        <f>IF(E492="East", IF(C492="Decentral",D492*'Connecting shares (%)'!$M$16*(L492+N492+P492)/(F492+H492+J492+L492+N492+P492),0),0)</f>
        <v>0</v>
      </c>
      <c r="AB492" s="59">
        <f>IF(E492="West", IF(C492="Central",('Connecting shares (%)'!$F$11/100*F492+'Connecting shares (%)'!$G$11/100*H492+'Connecting shares (%)'!$H$11/100*J492)/1000000,0),0)</f>
        <v>0</v>
      </c>
      <c r="AC492" s="62">
        <f>IF(E492="west", IF(C492="Central",D492*'Connecting shares (%)'!$M$16*(F492+H492+J492)/(F492+H492+J492+L492+N492+P492),0),0)</f>
        <v>0</v>
      </c>
      <c r="AD492" s="59">
        <f>IF(E492="West", IF(C492="Decentral",('Connecting shares (%)'!$F$15/100*F492+'Connecting shares (%)'!$G$15/100*H492+'Connecting shares (%)'!$H$15/100*J492)/1000000,0),0)</f>
        <v>0</v>
      </c>
      <c r="AE492" s="61">
        <f>IF(E492="west", IF(C492="Decentral",D492*'Connecting shares (%)'!$M$16*(F492+H492+J492)/(F492+H492+J492+L492+N492+P492),0),0)</f>
        <v>0</v>
      </c>
      <c r="AF492" s="59">
        <f>IF(E492="West", IF(C492="Central",('Connecting shares (%)'!$F$13/100*L492+'Connecting shares (%)'!$G$13/100*N492+'Connecting shares (%)'!$H$13/100*P492)/1000000,0),0)</f>
        <v>0</v>
      </c>
      <c r="AG492" s="61">
        <f>IF(E492="west", IF(C492="Central",D492*'Connecting shares (%)'!$M$16*(L492+N492+P492)/(F492+H492+J492+L492+N492+P492),0),0)</f>
        <v>0</v>
      </c>
      <c r="AH492" s="1">
        <f>IF(E492="West", IF(C492="Decentral",('Connecting shares (%)'!$F$17/100*L492+'Connecting shares (%)'!$G$17/100*N492+'Connecting shares (%)'!$H$17/100*P492)/1000000,0),0)</f>
        <v>0</v>
      </c>
      <c r="AI492" s="61">
        <f>IF(E492="west", IF(C492="Decentral",D492*'Connecting shares (%)'!$M$16*(L492+N492+P492)/(F492+H492+J492+L492+N492+P492),0),0)</f>
        <v>0</v>
      </c>
      <c r="AK492" s="1">
        <f t="shared" si="56"/>
        <v>0</v>
      </c>
      <c r="AL492" s="1">
        <f t="shared" si="57"/>
        <v>0</v>
      </c>
      <c r="AM492" s="1">
        <f t="shared" si="58"/>
        <v>0.214735169999999</v>
      </c>
      <c r="AN492" s="1">
        <f t="shared" si="59"/>
        <v>1.3071085047908801</v>
      </c>
      <c r="AO492" s="1">
        <f t="shared" si="60"/>
        <v>0</v>
      </c>
      <c r="AP492" s="1">
        <f t="shared" si="61"/>
        <v>0</v>
      </c>
      <c r="AQ492" s="1">
        <f t="shared" si="62"/>
        <v>0</v>
      </c>
      <c r="AR492" s="1">
        <f t="shared" si="63"/>
        <v>0</v>
      </c>
    </row>
    <row r="493" spans="1:44">
      <c r="A493" s="1">
        <v>492</v>
      </c>
      <c r="B493" s="1" t="s">
        <v>514</v>
      </c>
      <c r="C493" s="1" t="s">
        <v>19</v>
      </c>
      <c r="D493" s="1">
        <v>8.7590826439087999E-2</v>
      </c>
      <c r="E493" s="1" t="s">
        <v>21</v>
      </c>
      <c r="F493" s="1">
        <v>159269.739999999</v>
      </c>
      <c r="G493" s="1">
        <v>10</v>
      </c>
      <c r="H493" s="1">
        <v>0</v>
      </c>
      <c r="I493" s="1">
        <v>0</v>
      </c>
      <c r="J493" s="1">
        <v>0</v>
      </c>
      <c r="K493" s="1">
        <v>0</v>
      </c>
      <c r="L493" s="1">
        <v>11415.25</v>
      </c>
      <c r="M493" s="1">
        <v>1</v>
      </c>
      <c r="N493" s="1">
        <v>0</v>
      </c>
      <c r="O493" s="1">
        <v>0</v>
      </c>
      <c r="P493" s="1">
        <v>0</v>
      </c>
      <c r="Q493" s="1">
        <v>0</v>
      </c>
      <c r="R493" s="1">
        <v>5344.2560476119997</v>
      </c>
      <c r="S493" s="1">
        <v>87590.826439087497</v>
      </c>
      <c r="T493" s="59">
        <f>IF(E493="East", IF(C493="Central",('Connecting shares (%)'!$F$3/100*F493+'Connecting shares (%)'!$G$3/100*H493+'Connecting shares (%)'!$H$3/100*J493)/1000000,0),0)</f>
        <v>0</v>
      </c>
      <c r="U493" s="59">
        <f>IF(E493="East", IF(C493="Central",D493*'Connecting shares (%)'!$M$16*(F493+H493+J493)/(F493+H493+J493+L493+N493+P493),0),0)</f>
        <v>0</v>
      </c>
      <c r="V493" s="59">
        <f>IF(E493="East", IF(C493="Decentral",('Connecting shares (%)'!$F$7/100*F493+'Connecting shares (%)'!$G$7/100*H493+'Connecting shares (%)'!$H$7/100*J493)/1000000,0),0)</f>
        <v>0</v>
      </c>
      <c r="W493" s="61">
        <f>IF(E493="East", IF(C493="Decentral",D493*'Connecting shares (%)'!$M$16*(F493+H493+J493)/(F493+H493+J493+L493+N493+P493),0),0)</f>
        <v>0</v>
      </c>
      <c r="X493" s="59">
        <f>IF(E493="East", IF(C493="Central",('Connecting shares (%)'!$F$5/100*L493+'Connecting shares (%)'!$G$5/100*N493+'Connecting shares (%)'!$H$5/100*P493)/1000000,0),0)</f>
        <v>0</v>
      </c>
      <c r="Y493" s="61">
        <f>IF(E493="East", IF(C493="Central",D493*'Connecting shares (%)'!$M$16*(L493+N493+P493)/(F493+H493+J493+L493+N493+P493),0),0)</f>
        <v>0</v>
      </c>
      <c r="Z493" s="1">
        <f>IF(E493="East", IF(C493="Decentral",('Connecting shares (%)'!$F$9/100*L493+'Connecting shares (%)'!$G$9/100*N493+'Connecting shares (%)'!$H$9/100*P493)/1000000,0),0)</f>
        <v>0</v>
      </c>
      <c r="AA493" s="61">
        <f>IF(E493="East", IF(C493="Decentral",D493*'Connecting shares (%)'!$M$16*(L493+N493+P493)/(F493+H493+J493+L493+N493+P493),0),0)</f>
        <v>0</v>
      </c>
      <c r="AB493" s="59">
        <f>IF(E493="West", IF(C493="Central",('Connecting shares (%)'!$F$11/100*F493+'Connecting shares (%)'!$G$11/100*H493+'Connecting shares (%)'!$H$11/100*J493)/1000000,0),0)</f>
        <v>0</v>
      </c>
      <c r="AC493" s="62">
        <f>IF(E493="west", IF(C493="Central",D493*'Connecting shares (%)'!$M$16*(F493+H493+J493)/(F493+H493+J493+L493+N493+P493),0),0)</f>
        <v>0</v>
      </c>
      <c r="AD493" s="59">
        <f>IF(E493="West", IF(C493="Decentral",('Connecting shares (%)'!$F$15/100*F493+'Connecting shares (%)'!$G$15/100*H493+'Connecting shares (%)'!$H$15/100*J493)/1000000,0),0)</f>
        <v>0.15926973999999899</v>
      </c>
      <c r="AE493" s="61">
        <f>IF(E493="west", IF(C493="Decentral",D493*'Connecting shares (%)'!$M$16*(F493+H493+J493)/(F493+H493+J493+L493+N493+P493),0),0)</f>
        <v>1.6346567033619845</v>
      </c>
      <c r="AF493" s="59">
        <f>IF(E493="West", IF(C493="Central",('Connecting shares (%)'!$F$13/100*L493+'Connecting shares (%)'!$G$13/100*N493+'Connecting shares (%)'!$H$13/100*P493)/1000000,0),0)</f>
        <v>0</v>
      </c>
      <c r="AG493" s="61">
        <f>IF(E493="west", IF(C493="Central",D493*'Connecting shares (%)'!$M$16*(L493+N493+P493)/(F493+H493+J493+L493+N493+P493),0),0)</f>
        <v>0</v>
      </c>
      <c r="AH493" s="1">
        <f>IF(E493="West", IF(C493="Decentral",('Connecting shares (%)'!$F$17/100*L493+'Connecting shares (%)'!$G$17/100*N493+'Connecting shares (%)'!$H$17/100*P493)/1000000,0),0)</f>
        <v>1.141525E-2</v>
      </c>
      <c r="AI493" s="61">
        <f>IF(E493="west", IF(C493="Decentral",D493*'Connecting shares (%)'!$M$16*(L493+N493+P493)/(F493+H493+J493+L493+N493+P493),0),0)</f>
        <v>0.11715982541977535</v>
      </c>
      <c r="AK493" s="1">
        <f t="shared" si="56"/>
        <v>0</v>
      </c>
      <c r="AL493" s="1">
        <f t="shared" si="57"/>
        <v>0</v>
      </c>
      <c r="AM493" s="1">
        <f t="shared" si="58"/>
        <v>0</v>
      </c>
      <c r="AN493" s="1">
        <f t="shared" si="59"/>
        <v>0</v>
      </c>
      <c r="AO493" s="1">
        <f t="shared" si="60"/>
        <v>0</v>
      </c>
      <c r="AP493" s="1">
        <f t="shared" si="61"/>
        <v>0</v>
      </c>
      <c r="AQ493" s="1">
        <f t="shared" si="62"/>
        <v>0.17068498999999898</v>
      </c>
      <c r="AR493" s="1">
        <f t="shared" si="63"/>
        <v>1.75181652878176</v>
      </c>
    </row>
    <row r="494" spans="1:44">
      <c r="A494" s="1">
        <v>493</v>
      </c>
      <c r="B494" s="1" t="s">
        <v>299</v>
      </c>
      <c r="C494" s="1" t="s">
        <v>19</v>
      </c>
      <c r="D494" s="1">
        <v>0.138438631838781</v>
      </c>
      <c r="E494" s="1" t="s">
        <v>21</v>
      </c>
      <c r="F494" s="1">
        <v>61190.45</v>
      </c>
      <c r="G494" s="1">
        <v>4</v>
      </c>
      <c r="H494" s="1">
        <v>0</v>
      </c>
      <c r="I494" s="1">
        <v>0</v>
      </c>
      <c r="J494" s="1">
        <v>0</v>
      </c>
      <c r="K494" s="1">
        <v>0</v>
      </c>
      <c r="L494" s="1">
        <v>0</v>
      </c>
      <c r="M494" s="1">
        <v>0</v>
      </c>
      <c r="N494" s="1">
        <v>0</v>
      </c>
      <c r="O494" s="1">
        <v>0</v>
      </c>
      <c r="P494" s="1">
        <v>0</v>
      </c>
      <c r="Q494" s="1">
        <v>0</v>
      </c>
      <c r="R494" s="1">
        <v>4900.1544686945999</v>
      </c>
      <c r="S494" s="1">
        <v>138438.631838781</v>
      </c>
      <c r="T494" s="59">
        <f>IF(E494="East", IF(C494="Central",('Connecting shares (%)'!$F$3/100*F494+'Connecting shares (%)'!$G$3/100*H494+'Connecting shares (%)'!$H$3/100*J494)/1000000,0),0)</f>
        <v>0</v>
      </c>
      <c r="U494" s="59">
        <f>IF(E494="East", IF(C494="Central",D494*'Connecting shares (%)'!$M$16*(F494+H494+J494)/(F494+H494+J494+L494+N494+P494),0),0)</f>
        <v>0</v>
      </c>
      <c r="V494" s="59">
        <f>IF(E494="East", IF(C494="Decentral",('Connecting shares (%)'!$F$7/100*F494+'Connecting shares (%)'!$G$7/100*H494+'Connecting shares (%)'!$H$7/100*J494)/1000000,0),0)</f>
        <v>0</v>
      </c>
      <c r="W494" s="61">
        <f>IF(E494="East", IF(C494="Decentral",D494*'Connecting shares (%)'!$M$16*(F494+H494+J494)/(F494+H494+J494+L494+N494+P494),0),0)</f>
        <v>0</v>
      </c>
      <c r="X494" s="59">
        <f>IF(E494="East", IF(C494="Central",('Connecting shares (%)'!$F$5/100*L494+'Connecting shares (%)'!$G$5/100*N494+'Connecting shares (%)'!$H$5/100*P494)/1000000,0),0)</f>
        <v>0</v>
      </c>
      <c r="Y494" s="61">
        <f>IF(E494="East", IF(C494="Central",D494*'Connecting shares (%)'!$M$16*(L494+N494+P494)/(F494+H494+J494+L494+N494+P494),0),0)</f>
        <v>0</v>
      </c>
      <c r="Z494" s="1">
        <f>IF(E494="East", IF(C494="Decentral",('Connecting shares (%)'!$F$9/100*L494+'Connecting shares (%)'!$G$9/100*N494+'Connecting shares (%)'!$H$9/100*P494)/1000000,0),0)</f>
        <v>0</v>
      </c>
      <c r="AA494" s="61">
        <f>IF(E494="East", IF(C494="Decentral",D494*'Connecting shares (%)'!$M$16*(L494+N494+P494)/(F494+H494+J494+L494+N494+P494),0),0)</f>
        <v>0</v>
      </c>
      <c r="AB494" s="59">
        <f>IF(E494="West", IF(C494="Central",('Connecting shares (%)'!$F$11/100*F494+'Connecting shares (%)'!$G$11/100*H494+'Connecting shares (%)'!$H$11/100*J494)/1000000,0),0)</f>
        <v>0</v>
      </c>
      <c r="AC494" s="62">
        <f>IF(E494="west", IF(C494="Central",D494*'Connecting shares (%)'!$M$16*(F494+H494+J494)/(F494+H494+J494+L494+N494+P494),0),0)</f>
        <v>0</v>
      </c>
      <c r="AD494" s="59">
        <f>IF(E494="West", IF(C494="Decentral",('Connecting shares (%)'!$F$15/100*F494+'Connecting shares (%)'!$G$15/100*H494+'Connecting shares (%)'!$H$15/100*J494)/1000000,0),0)</f>
        <v>6.119045E-2</v>
      </c>
      <c r="AE494" s="61">
        <f>IF(E494="west", IF(C494="Decentral",D494*'Connecting shares (%)'!$M$16*(F494+H494+J494)/(F494+H494+J494+L494+N494+P494),0),0)</f>
        <v>2.76877263677562</v>
      </c>
      <c r="AF494" s="59">
        <f>IF(E494="West", IF(C494="Central",('Connecting shares (%)'!$F$13/100*L494+'Connecting shares (%)'!$G$13/100*N494+'Connecting shares (%)'!$H$13/100*P494)/1000000,0),0)</f>
        <v>0</v>
      </c>
      <c r="AG494" s="61">
        <f>IF(E494="west", IF(C494="Central",D494*'Connecting shares (%)'!$M$16*(L494+N494+P494)/(F494+H494+J494+L494+N494+P494),0),0)</f>
        <v>0</v>
      </c>
      <c r="AH494" s="1">
        <f>IF(E494="West", IF(C494="Decentral",('Connecting shares (%)'!$F$17/100*L494+'Connecting shares (%)'!$G$17/100*N494+'Connecting shares (%)'!$H$17/100*P494)/1000000,0),0)</f>
        <v>0</v>
      </c>
      <c r="AI494" s="61">
        <f>IF(E494="west", IF(C494="Decentral",D494*'Connecting shares (%)'!$M$16*(L494+N494+P494)/(F494+H494+J494+L494+N494+P494),0),0)</f>
        <v>0</v>
      </c>
      <c r="AK494" s="1">
        <f t="shared" si="56"/>
        <v>0</v>
      </c>
      <c r="AL494" s="1">
        <f t="shared" si="57"/>
        <v>0</v>
      </c>
      <c r="AM494" s="1">
        <f t="shared" si="58"/>
        <v>0</v>
      </c>
      <c r="AN494" s="1">
        <f t="shared" si="59"/>
        <v>0</v>
      </c>
      <c r="AO494" s="1">
        <f t="shared" si="60"/>
        <v>0</v>
      </c>
      <c r="AP494" s="1">
        <f t="shared" si="61"/>
        <v>0</v>
      </c>
      <c r="AQ494" s="1">
        <f t="shared" si="62"/>
        <v>6.119045E-2</v>
      </c>
      <c r="AR494" s="1">
        <f t="shared" si="63"/>
        <v>2.76877263677562</v>
      </c>
    </row>
    <row r="495" spans="1:44">
      <c r="A495" s="1">
        <v>494</v>
      </c>
      <c r="B495" s="1" t="s">
        <v>719</v>
      </c>
      <c r="C495" s="1" t="s">
        <v>19</v>
      </c>
      <c r="D495" s="1">
        <v>0.10489000276518699</v>
      </c>
      <c r="E495" s="1" t="s">
        <v>21</v>
      </c>
      <c r="F495" s="1">
        <v>290436.18999999901</v>
      </c>
      <c r="G495" s="1">
        <v>17</v>
      </c>
      <c r="H495" s="1">
        <v>0</v>
      </c>
      <c r="I495" s="1">
        <v>0</v>
      </c>
      <c r="J495" s="1">
        <v>0</v>
      </c>
      <c r="K495" s="1">
        <v>0</v>
      </c>
      <c r="L495" s="1">
        <v>0</v>
      </c>
      <c r="M495" s="1">
        <v>0</v>
      </c>
      <c r="N495" s="1">
        <v>0</v>
      </c>
      <c r="O495" s="1">
        <v>0</v>
      </c>
      <c r="P495" s="1">
        <v>0</v>
      </c>
      <c r="Q495" s="1">
        <v>0</v>
      </c>
      <c r="R495" s="1">
        <v>6165.2163117063201</v>
      </c>
      <c r="S495" s="1">
        <v>104890.002765187</v>
      </c>
      <c r="T495" s="59">
        <f>IF(E495="East", IF(C495="Central",('Connecting shares (%)'!$F$3/100*F495+'Connecting shares (%)'!$G$3/100*H495+'Connecting shares (%)'!$H$3/100*J495)/1000000,0),0)</f>
        <v>0</v>
      </c>
      <c r="U495" s="59">
        <f>IF(E495="East", IF(C495="Central",D495*'Connecting shares (%)'!$M$16*(F495+H495+J495)/(F495+H495+J495+L495+N495+P495),0),0)</f>
        <v>0</v>
      </c>
      <c r="V495" s="59">
        <f>IF(E495="East", IF(C495="Decentral",('Connecting shares (%)'!$F$7/100*F495+'Connecting shares (%)'!$G$7/100*H495+'Connecting shares (%)'!$H$7/100*J495)/1000000,0),0)</f>
        <v>0</v>
      </c>
      <c r="W495" s="61">
        <f>IF(E495="East", IF(C495="Decentral",D495*'Connecting shares (%)'!$M$16*(F495+H495+J495)/(F495+H495+J495+L495+N495+P495),0),0)</f>
        <v>0</v>
      </c>
      <c r="X495" s="59">
        <f>IF(E495="East", IF(C495="Central",('Connecting shares (%)'!$F$5/100*L495+'Connecting shares (%)'!$G$5/100*N495+'Connecting shares (%)'!$H$5/100*P495)/1000000,0),0)</f>
        <v>0</v>
      </c>
      <c r="Y495" s="61">
        <f>IF(E495="East", IF(C495="Central",D495*'Connecting shares (%)'!$M$16*(L495+N495+P495)/(F495+H495+J495+L495+N495+P495),0),0)</f>
        <v>0</v>
      </c>
      <c r="Z495" s="1">
        <f>IF(E495="East", IF(C495="Decentral",('Connecting shares (%)'!$F$9/100*L495+'Connecting shares (%)'!$G$9/100*N495+'Connecting shares (%)'!$H$9/100*P495)/1000000,0),0)</f>
        <v>0</v>
      </c>
      <c r="AA495" s="61">
        <f>IF(E495="East", IF(C495="Decentral",D495*'Connecting shares (%)'!$M$16*(L495+N495+P495)/(F495+H495+J495+L495+N495+P495),0),0)</f>
        <v>0</v>
      </c>
      <c r="AB495" s="59">
        <f>IF(E495="West", IF(C495="Central",('Connecting shares (%)'!$F$11/100*F495+'Connecting shares (%)'!$G$11/100*H495+'Connecting shares (%)'!$H$11/100*J495)/1000000,0),0)</f>
        <v>0</v>
      </c>
      <c r="AC495" s="62">
        <f>IF(E495="west", IF(C495="Central",D495*'Connecting shares (%)'!$M$16*(F495+H495+J495)/(F495+H495+J495+L495+N495+P495),0),0)</f>
        <v>0</v>
      </c>
      <c r="AD495" s="59">
        <f>IF(E495="West", IF(C495="Decentral",('Connecting shares (%)'!$F$15/100*F495+'Connecting shares (%)'!$G$15/100*H495+'Connecting shares (%)'!$H$15/100*J495)/1000000,0),0)</f>
        <v>0.29043618999999904</v>
      </c>
      <c r="AE495" s="61">
        <f>IF(E495="west", IF(C495="Decentral",D495*'Connecting shares (%)'!$M$16*(F495+H495+J495)/(F495+H495+J495+L495+N495+P495),0),0)</f>
        <v>2.0978000553037397</v>
      </c>
      <c r="AF495" s="59">
        <f>IF(E495="West", IF(C495="Central",('Connecting shares (%)'!$F$13/100*L495+'Connecting shares (%)'!$G$13/100*N495+'Connecting shares (%)'!$H$13/100*P495)/1000000,0),0)</f>
        <v>0</v>
      </c>
      <c r="AG495" s="61">
        <f>IF(E495="west", IF(C495="Central",D495*'Connecting shares (%)'!$M$16*(L495+N495+P495)/(F495+H495+J495+L495+N495+P495),0),0)</f>
        <v>0</v>
      </c>
      <c r="AH495" s="1">
        <f>IF(E495="West", IF(C495="Decentral",('Connecting shares (%)'!$F$17/100*L495+'Connecting shares (%)'!$G$17/100*N495+'Connecting shares (%)'!$H$17/100*P495)/1000000,0),0)</f>
        <v>0</v>
      </c>
      <c r="AI495" s="61">
        <f>IF(E495="west", IF(C495="Decentral",D495*'Connecting shares (%)'!$M$16*(L495+N495+P495)/(F495+H495+J495+L495+N495+P495),0),0)</f>
        <v>0</v>
      </c>
      <c r="AK495" s="1">
        <f t="shared" si="56"/>
        <v>0</v>
      </c>
      <c r="AL495" s="1">
        <f t="shared" si="57"/>
        <v>0</v>
      </c>
      <c r="AM495" s="1">
        <f t="shared" si="58"/>
        <v>0</v>
      </c>
      <c r="AN495" s="1">
        <f t="shared" si="59"/>
        <v>0</v>
      </c>
      <c r="AO495" s="1">
        <f t="shared" si="60"/>
        <v>0</v>
      </c>
      <c r="AP495" s="1">
        <f t="shared" si="61"/>
        <v>0</v>
      </c>
      <c r="AQ495" s="1">
        <f t="shared" si="62"/>
        <v>0.29043618999999904</v>
      </c>
      <c r="AR495" s="1">
        <f t="shared" si="63"/>
        <v>2.0978000553037397</v>
      </c>
    </row>
    <row r="496" spans="1:44">
      <c r="A496" s="1">
        <v>495</v>
      </c>
      <c r="B496" s="1" t="s">
        <v>350</v>
      </c>
      <c r="C496" s="1" t="s">
        <v>19</v>
      </c>
      <c r="D496" s="1">
        <v>0.15854208587786101</v>
      </c>
      <c r="E496" s="1" t="s">
        <v>21</v>
      </c>
      <c r="F496" s="1">
        <v>79424.409999999902</v>
      </c>
      <c r="G496" s="1">
        <v>7</v>
      </c>
      <c r="H496" s="1">
        <v>0</v>
      </c>
      <c r="I496" s="1">
        <v>0</v>
      </c>
      <c r="J496" s="1">
        <v>0</v>
      </c>
      <c r="K496" s="1">
        <v>0</v>
      </c>
      <c r="L496" s="1">
        <v>0</v>
      </c>
      <c r="M496" s="1">
        <v>0</v>
      </c>
      <c r="N496" s="1">
        <v>0</v>
      </c>
      <c r="O496" s="1">
        <v>0</v>
      </c>
      <c r="P496" s="1">
        <v>0</v>
      </c>
      <c r="Q496" s="1">
        <v>0</v>
      </c>
      <c r="R496" s="1">
        <v>4420.5445818272801</v>
      </c>
      <c r="S496" s="1">
        <v>158542.08587786101</v>
      </c>
      <c r="T496" s="59">
        <f>IF(E496="East", IF(C496="Central",('Connecting shares (%)'!$F$3/100*F496+'Connecting shares (%)'!$G$3/100*H496+'Connecting shares (%)'!$H$3/100*J496)/1000000,0),0)</f>
        <v>0</v>
      </c>
      <c r="U496" s="59">
        <f>IF(E496="East", IF(C496="Central",D496*'Connecting shares (%)'!$M$16*(F496+H496+J496)/(F496+H496+J496+L496+N496+P496),0),0)</f>
        <v>0</v>
      </c>
      <c r="V496" s="59">
        <f>IF(E496="East", IF(C496="Decentral",('Connecting shares (%)'!$F$7/100*F496+'Connecting shares (%)'!$G$7/100*H496+'Connecting shares (%)'!$H$7/100*J496)/1000000,0),0)</f>
        <v>0</v>
      </c>
      <c r="W496" s="61">
        <f>IF(E496="East", IF(C496="Decentral",D496*'Connecting shares (%)'!$M$16*(F496+H496+J496)/(F496+H496+J496+L496+N496+P496),0),0)</f>
        <v>0</v>
      </c>
      <c r="X496" s="59">
        <f>IF(E496="East", IF(C496="Central",('Connecting shares (%)'!$F$5/100*L496+'Connecting shares (%)'!$G$5/100*N496+'Connecting shares (%)'!$H$5/100*P496)/1000000,0),0)</f>
        <v>0</v>
      </c>
      <c r="Y496" s="61">
        <f>IF(E496="East", IF(C496="Central",D496*'Connecting shares (%)'!$M$16*(L496+N496+P496)/(F496+H496+J496+L496+N496+P496),0),0)</f>
        <v>0</v>
      </c>
      <c r="Z496" s="1">
        <f>IF(E496="East", IF(C496="Decentral",('Connecting shares (%)'!$F$9/100*L496+'Connecting shares (%)'!$G$9/100*N496+'Connecting shares (%)'!$H$9/100*P496)/1000000,0),0)</f>
        <v>0</v>
      </c>
      <c r="AA496" s="61">
        <f>IF(E496="East", IF(C496="Decentral",D496*'Connecting shares (%)'!$M$16*(L496+N496+P496)/(F496+H496+J496+L496+N496+P496),0),0)</f>
        <v>0</v>
      </c>
      <c r="AB496" s="59">
        <f>IF(E496="West", IF(C496="Central",('Connecting shares (%)'!$F$11/100*F496+'Connecting shares (%)'!$G$11/100*H496+'Connecting shares (%)'!$H$11/100*J496)/1000000,0),0)</f>
        <v>0</v>
      </c>
      <c r="AC496" s="62">
        <f>IF(E496="west", IF(C496="Central",D496*'Connecting shares (%)'!$M$16*(F496+H496+J496)/(F496+H496+J496+L496+N496+P496),0),0)</f>
        <v>0</v>
      </c>
      <c r="AD496" s="59">
        <f>IF(E496="West", IF(C496="Decentral",('Connecting shares (%)'!$F$15/100*F496+'Connecting shares (%)'!$G$15/100*H496+'Connecting shares (%)'!$H$15/100*J496)/1000000,0),0)</f>
        <v>7.9424409999999904E-2</v>
      </c>
      <c r="AE496" s="61">
        <f>IF(E496="west", IF(C496="Decentral",D496*'Connecting shares (%)'!$M$16*(F496+H496+J496)/(F496+H496+J496+L496+N496+P496),0),0)</f>
        <v>3.1708417175572201</v>
      </c>
      <c r="AF496" s="59">
        <f>IF(E496="West", IF(C496="Central",('Connecting shares (%)'!$F$13/100*L496+'Connecting shares (%)'!$G$13/100*N496+'Connecting shares (%)'!$H$13/100*P496)/1000000,0),0)</f>
        <v>0</v>
      </c>
      <c r="AG496" s="61">
        <f>IF(E496="west", IF(C496="Central",D496*'Connecting shares (%)'!$M$16*(L496+N496+P496)/(F496+H496+J496+L496+N496+P496),0),0)</f>
        <v>0</v>
      </c>
      <c r="AH496" s="1">
        <f>IF(E496="West", IF(C496="Decentral",('Connecting shares (%)'!$F$17/100*L496+'Connecting shares (%)'!$G$17/100*N496+'Connecting shares (%)'!$H$17/100*P496)/1000000,0),0)</f>
        <v>0</v>
      </c>
      <c r="AI496" s="61">
        <f>IF(E496="west", IF(C496="Decentral",D496*'Connecting shares (%)'!$M$16*(L496+N496+P496)/(F496+H496+J496+L496+N496+P496),0),0)</f>
        <v>0</v>
      </c>
      <c r="AK496" s="1">
        <f t="shared" si="56"/>
        <v>0</v>
      </c>
      <c r="AL496" s="1">
        <f t="shared" si="57"/>
        <v>0</v>
      </c>
      <c r="AM496" s="1">
        <f t="shared" si="58"/>
        <v>0</v>
      </c>
      <c r="AN496" s="1">
        <f t="shared" si="59"/>
        <v>0</v>
      </c>
      <c r="AO496" s="1">
        <f t="shared" si="60"/>
        <v>0</v>
      </c>
      <c r="AP496" s="1">
        <f t="shared" si="61"/>
        <v>0</v>
      </c>
      <c r="AQ496" s="1">
        <f t="shared" si="62"/>
        <v>7.9424409999999904E-2</v>
      </c>
      <c r="AR496" s="1">
        <f t="shared" si="63"/>
        <v>3.1708417175572201</v>
      </c>
    </row>
    <row r="497" spans="1:44">
      <c r="A497" s="1">
        <v>496</v>
      </c>
      <c r="B497" s="1" t="s">
        <v>431</v>
      </c>
      <c r="C497" s="1" t="s">
        <v>19</v>
      </c>
      <c r="D497" s="1">
        <v>0.39594803361980702</v>
      </c>
      <c r="E497" s="1" t="s">
        <v>21</v>
      </c>
      <c r="F497" s="1">
        <v>654152.19999999902</v>
      </c>
      <c r="G497" s="1">
        <v>57</v>
      </c>
      <c r="H497" s="1">
        <v>0</v>
      </c>
      <c r="I497" s="1">
        <v>0</v>
      </c>
      <c r="J497" s="1">
        <v>0</v>
      </c>
      <c r="K497" s="1">
        <v>0</v>
      </c>
      <c r="L497" s="1">
        <v>112263.44999999899</v>
      </c>
      <c r="M497" s="1">
        <v>21</v>
      </c>
      <c r="N497" s="1">
        <v>0</v>
      </c>
      <c r="O497" s="1">
        <v>0</v>
      </c>
      <c r="P497" s="1">
        <v>0</v>
      </c>
      <c r="Q497" s="1">
        <v>0</v>
      </c>
      <c r="R497" s="1">
        <v>8691.11348210502</v>
      </c>
      <c r="S497" s="1">
        <v>395948.03361980699</v>
      </c>
      <c r="T497" s="59">
        <f>IF(E497="East", IF(C497="Central",('Connecting shares (%)'!$F$3/100*F497+'Connecting shares (%)'!$G$3/100*H497+'Connecting shares (%)'!$H$3/100*J497)/1000000,0),0)</f>
        <v>0</v>
      </c>
      <c r="U497" s="59">
        <f>IF(E497="East", IF(C497="Central",D497*'Connecting shares (%)'!$M$16*(F497+H497+J497)/(F497+H497+J497+L497+N497+P497),0),0)</f>
        <v>0</v>
      </c>
      <c r="V497" s="59">
        <f>IF(E497="East", IF(C497="Decentral",('Connecting shares (%)'!$F$7/100*F497+'Connecting shares (%)'!$G$7/100*H497+'Connecting shares (%)'!$H$7/100*J497)/1000000,0),0)</f>
        <v>0</v>
      </c>
      <c r="W497" s="61">
        <f>IF(E497="East", IF(C497="Decentral",D497*'Connecting shares (%)'!$M$16*(F497+H497+J497)/(F497+H497+J497+L497+N497+P497),0),0)</f>
        <v>0</v>
      </c>
      <c r="X497" s="59">
        <f>IF(E497="East", IF(C497="Central",('Connecting shares (%)'!$F$5/100*L497+'Connecting shares (%)'!$G$5/100*N497+'Connecting shares (%)'!$H$5/100*P497)/1000000,0),0)</f>
        <v>0</v>
      </c>
      <c r="Y497" s="61">
        <f>IF(E497="East", IF(C497="Central",D497*'Connecting shares (%)'!$M$16*(L497+N497+P497)/(F497+H497+J497+L497+N497+P497),0),0)</f>
        <v>0</v>
      </c>
      <c r="Z497" s="1">
        <f>IF(E497="East", IF(C497="Decentral",('Connecting shares (%)'!$F$9/100*L497+'Connecting shares (%)'!$G$9/100*N497+'Connecting shares (%)'!$H$9/100*P497)/1000000,0),0)</f>
        <v>0</v>
      </c>
      <c r="AA497" s="61">
        <f>IF(E497="East", IF(C497="Decentral",D497*'Connecting shares (%)'!$M$16*(L497+N497+P497)/(F497+H497+J497+L497+N497+P497),0),0)</f>
        <v>0</v>
      </c>
      <c r="AB497" s="59">
        <f>IF(E497="West", IF(C497="Central",('Connecting shares (%)'!$F$11/100*F497+'Connecting shares (%)'!$G$11/100*H497+'Connecting shares (%)'!$H$11/100*J497)/1000000,0),0)</f>
        <v>0</v>
      </c>
      <c r="AC497" s="62">
        <f>IF(E497="west", IF(C497="Central",D497*'Connecting shares (%)'!$M$16*(F497+H497+J497)/(F497+H497+J497+L497+N497+P497),0),0)</f>
        <v>0</v>
      </c>
      <c r="AD497" s="59">
        <f>IF(E497="West", IF(C497="Decentral",('Connecting shares (%)'!$F$15/100*F497+'Connecting shares (%)'!$G$15/100*H497+'Connecting shares (%)'!$H$15/100*J497)/1000000,0),0)</f>
        <v>0.65415219999999907</v>
      </c>
      <c r="AE497" s="61">
        <f>IF(E497="west", IF(C497="Decentral",D497*'Connecting shares (%)'!$M$16*(F497+H497+J497)/(F497+H497+J497+L497+N497+P497),0),0)</f>
        <v>6.7590028277233376</v>
      </c>
      <c r="AF497" s="59">
        <f>IF(E497="West", IF(C497="Central",('Connecting shares (%)'!$F$13/100*L497+'Connecting shares (%)'!$G$13/100*N497+'Connecting shares (%)'!$H$13/100*P497)/1000000,0),0)</f>
        <v>0</v>
      </c>
      <c r="AG497" s="61">
        <f>IF(E497="west", IF(C497="Central",D497*'Connecting shares (%)'!$M$16*(L497+N497+P497)/(F497+H497+J497+L497+N497+P497),0),0)</f>
        <v>0</v>
      </c>
      <c r="AH497" s="1">
        <f>IF(E497="West", IF(C497="Decentral",('Connecting shares (%)'!$F$17/100*L497+'Connecting shares (%)'!$G$17/100*N497+'Connecting shares (%)'!$H$17/100*P497)/1000000,0),0)</f>
        <v>0.11226344999999899</v>
      </c>
      <c r="AI497" s="61">
        <f>IF(E497="west", IF(C497="Decentral",D497*'Connecting shares (%)'!$M$16*(L497+N497+P497)/(F497+H497+J497+L497+N497+P497),0),0)</f>
        <v>1.1599578446728023</v>
      </c>
      <c r="AK497" s="1">
        <f t="shared" si="56"/>
        <v>0</v>
      </c>
      <c r="AL497" s="1">
        <f t="shared" si="57"/>
        <v>0</v>
      </c>
      <c r="AM497" s="1">
        <f t="shared" si="58"/>
        <v>0</v>
      </c>
      <c r="AN497" s="1">
        <f t="shared" si="59"/>
        <v>0</v>
      </c>
      <c r="AO497" s="1">
        <f t="shared" si="60"/>
        <v>0</v>
      </c>
      <c r="AP497" s="1">
        <f t="shared" si="61"/>
        <v>0</v>
      </c>
      <c r="AQ497" s="1">
        <f t="shared" si="62"/>
        <v>0.76641564999999812</v>
      </c>
      <c r="AR497" s="1">
        <f t="shared" si="63"/>
        <v>7.9189606723961399</v>
      </c>
    </row>
    <row r="498" spans="1:44">
      <c r="A498" s="1">
        <v>497</v>
      </c>
      <c r="B498" s="1" t="s">
        <v>861</v>
      </c>
      <c r="C498" s="1" t="s">
        <v>19</v>
      </c>
      <c r="D498" s="1">
        <v>0.31329313116836299</v>
      </c>
      <c r="E498" s="1" t="s">
        <v>21</v>
      </c>
      <c r="F498" s="1">
        <v>358443.11999999901</v>
      </c>
      <c r="G498" s="1">
        <v>26</v>
      </c>
      <c r="H498" s="1">
        <v>0</v>
      </c>
      <c r="I498" s="1">
        <v>0</v>
      </c>
      <c r="J498" s="1">
        <v>0</v>
      </c>
      <c r="K498" s="1">
        <v>0</v>
      </c>
      <c r="L498" s="1">
        <v>0</v>
      </c>
      <c r="M498" s="1">
        <v>0</v>
      </c>
      <c r="N498" s="1">
        <v>0</v>
      </c>
      <c r="O498" s="1">
        <v>0</v>
      </c>
      <c r="P498" s="1">
        <v>0</v>
      </c>
      <c r="Q498" s="1">
        <v>0</v>
      </c>
      <c r="R498" s="1">
        <v>11037.289078352</v>
      </c>
      <c r="S498" s="1">
        <v>313293.13116836199</v>
      </c>
      <c r="T498" s="59">
        <f>IF(E498="East", IF(C498="Central",('Connecting shares (%)'!$F$3/100*F498+'Connecting shares (%)'!$G$3/100*H498+'Connecting shares (%)'!$H$3/100*J498)/1000000,0),0)</f>
        <v>0</v>
      </c>
      <c r="U498" s="59">
        <f>IF(E498="East", IF(C498="Central",D498*'Connecting shares (%)'!$M$16*(F498+H498+J498)/(F498+H498+J498+L498+N498+P498),0),0)</f>
        <v>0</v>
      </c>
      <c r="V498" s="59">
        <f>IF(E498="East", IF(C498="Decentral",('Connecting shares (%)'!$F$7/100*F498+'Connecting shares (%)'!$G$7/100*H498+'Connecting shares (%)'!$H$7/100*J498)/1000000,0),0)</f>
        <v>0</v>
      </c>
      <c r="W498" s="61">
        <f>IF(E498="East", IF(C498="Decentral",D498*'Connecting shares (%)'!$M$16*(F498+H498+J498)/(F498+H498+J498+L498+N498+P498),0),0)</f>
        <v>0</v>
      </c>
      <c r="X498" s="59">
        <f>IF(E498="East", IF(C498="Central",('Connecting shares (%)'!$F$5/100*L498+'Connecting shares (%)'!$G$5/100*N498+'Connecting shares (%)'!$H$5/100*P498)/1000000,0),0)</f>
        <v>0</v>
      </c>
      <c r="Y498" s="61">
        <f>IF(E498="East", IF(C498="Central",D498*'Connecting shares (%)'!$M$16*(L498+N498+P498)/(F498+H498+J498+L498+N498+P498),0),0)</f>
        <v>0</v>
      </c>
      <c r="Z498" s="1">
        <f>IF(E498="East", IF(C498="Decentral",('Connecting shares (%)'!$F$9/100*L498+'Connecting shares (%)'!$G$9/100*N498+'Connecting shares (%)'!$H$9/100*P498)/1000000,0),0)</f>
        <v>0</v>
      </c>
      <c r="AA498" s="61">
        <f>IF(E498="East", IF(C498="Decentral",D498*'Connecting shares (%)'!$M$16*(L498+N498+P498)/(F498+H498+J498+L498+N498+P498),0),0)</f>
        <v>0</v>
      </c>
      <c r="AB498" s="59">
        <f>IF(E498="West", IF(C498="Central",('Connecting shares (%)'!$F$11/100*F498+'Connecting shares (%)'!$G$11/100*H498+'Connecting shares (%)'!$H$11/100*J498)/1000000,0),0)</f>
        <v>0</v>
      </c>
      <c r="AC498" s="62">
        <f>IF(E498="west", IF(C498="Central",D498*'Connecting shares (%)'!$M$16*(F498+H498+J498)/(F498+H498+J498+L498+N498+P498),0),0)</f>
        <v>0</v>
      </c>
      <c r="AD498" s="59">
        <f>IF(E498="West", IF(C498="Decentral",('Connecting shares (%)'!$F$15/100*F498+'Connecting shares (%)'!$G$15/100*H498+'Connecting shares (%)'!$H$15/100*J498)/1000000,0),0)</f>
        <v>0.358443119999999</v>
      </c>
      <c r="AE498" s="61">
        <f>IF(E498="west", IF(C498="Decentral",D498*'Connecting shares (%)'!$M$16*(F498+H498+J498)/(F498+H498+J498+L498+N498+P498),0),0)</f>
        <v>6.2658626233672603</v>
      </c>
      <c r="AF498" s="59">
        <f>IF(E498="West", IF(C498="Central",('Connecting shares (%)'!$F$13/100*L498+'Connecting shares (%)'!$G$13/100*N498+'Connecting shares (%)'!$H$13/100*P498)/1000000,0),0)</f>
        <v>0</v>
      </c>
      <c r="AG498" s="61">
        <f>IF(E498="west", IF(C498="Central",D498*'Connecting shares (%)'!$M$16*(L498+N498+P498)/(F498+H498+J498+L498+N498+P498),0),0)</f>
        <v>0</v>
      </c>
      <c r="AH498" s="1">
        <f>IF(E498="West", IF(C498="Decentral",('Connecting shares (%)'!$F$17/100*L498+'Connecting shares (%)'!$G$17/100*N498+'Connecting shares (%)'!$H$17/100*P498)/1000000,0),0)</f>
        <v>0</v>
      </c>
      <c r="AI498" s="61">
        <f>IF(E498="west", IF(C498="Decentral",D498*'Connecting shares (%)'!$M$16*(L498+N498+P498)/(F498+H498+J498+L498+N498+P498),0),0)</f>
        <v>0</v>
      </c>
      <c r="AK498" s="1">
        <f t="shared" si="56"/>
        <v>0</v>
      </c>
      <c r="AL498" s="1">
        <f t="shared" si="57"/>
        <v>0</v>
      </c>
      <c r="AM498" s="1">
        <f t="shared" si="58"/>
        <v>0</v>
      </c>
      <c r="AN498" s="1">
        <f t="shared" si="59"/>
        <v>0</v>
      </c>
      <c r="AO498" s="1">
        <f t="shared" si="60"/>
        <v>0</v>
      </c>
      <c r="AP498" s="1">
        <f t="shared" si="61"/>
        <v>0</v>
      </c>
      <c r="AQ498" s="1">
        <f t="shared" si="62"/>
        <v>0.358443119999999</v>
      </c>
      <c r="AR498" s="1">
        <f t="shared" si="63"/>
        <v>6.2658626233672603</v>
      </c>
    </row>
    <row r="499" spans="1:44">
      <c r="A499" s="1">
        <v>498</v>
      </c>
      <c r="B499" s="1" t="s">
        <v>639</v>
      </c>
      <c r="C499" s="1" t="s">
        <v>19</v>
      </c>
      <c r="D499" s="1">
        <v>2.0294122276999702</v>
      </c>
      <c r="E499" s="1" t="s">
        <v>22</v>
      </c>
      <c r="F499" s="1">
        <v>14307348.49</v>
      </c>
      <c r="G499" s="1">
        <v>926</v>
      </c>
      <c r="H499" s="1">
        <v>0</v>
      </c>
      <c r="I499" s="1">
        <v>0</v>
      </c>
      <c r="J499" s="1">
        <v>0</v>
      </c>
      <c r="K499" s="1">
        <v>0</v>
      </c>
      <c r="L499" s="1">
        <v>843874.98999999894</v>
      </c>
      <c r="M499" s="1">
        <v>122</v>
      </c>
      <c r="N499" s="1">
        <v>54341.199999999903</v>
      </c>
      <c r="O499" s="1">
        <v>1</v>
      </c>
      <c r="P499" s="1">
        <v>0</v>
      </c>
      <c r="Q499" s="1">
        <v>0</v>
      </c>
      <c r="R499" s="1">
        <v>15398.2314677585</v>
      </c>
      <c r="S499" s="1">
        <v>2029412.2276999699</v>
      </c>
      <c r="T499" s="59">
        <f>IF(E499="East", IF(C499="Central",('Connecting shares (%)'!$F$3/100*F499+'Connecting shares (%)'!$G$3/100*H499+'Connecting shares (%)'!$H$3/100*J499)/1000000,0),0)</f>
        <v>0</v>
      </c>
      <c r="U499" s="59">
        <f>IF(E499="East", IF(C499="Central",D499*'Connecting shares (%)'!$M$16*(F499+H499+J499)/(F499+H499+J499+L499+N499+P499),0),0)</f>
        <v>0</v>
      </c>
      <c r="V499" s="59">
        <f>IF(E499="East", IF(C499="Decentral",('Connecting shares (%)'!$F$7/100*F499+'Connecting shares (%)'!$G$7/100*H499+'Connecting shares (%)'!$H$7/100*J499)/1000000,0),0)</f>
        <v>14.307348490000001</v>
      </c>
      <c r="W499" s="61">
        <f>IF(E499="East", IF(C499="Decentral",D499*'Connecting shares (%)'!$M$16*(F499+H499+J499)/(F499+H499+J499+L499+N499+P499),0),0)</f>
        <v>38.190634261365311</v>
      </c>
      <c r="X499" s="59">
        <f>IF(E499="East", IF(C499="Central",('Connecting shares (%)'!$F$5/100*L499+'Connecting shares (%)'!$G$5/100*N499+'Connecting shares (%)'!$H$5/100*P499)/1000000,0),0)</f>
        <v>0</v>
      </c>
      <c r="Y499" s="61">
        <f>IF(E499="East", IF(C499="Central",D499*'Connecting shares (%)'!$M$16*(L499+N499+P499)/(F499+H499+J499+L499+N499+P499),0),0)</f>
        <v>0</v>
      </c>
      <c r="Z499" s="1">
        <f>IF(E499="East", IF(C499="Decentral",('Connecting shares (%)'!$F$9/100*L499+'Connecting shares (%)'!$G$9/100*N499+'Connecting shares (%)'!$H$9/100*P499)/1000000,0),0)</f>
        <v>0.89821618999999886</v>
      </c>
      <c r="AA499" s="61">
        <f>IF(E499="East", IF(C499="Decentral",D499*'Connecting shares (%)'!$M$16*(L499+N499+P499)/(F499+H499+J499+L499+N499+P499),0),0)</f>
        <v>2.3976102926341012</v>
      </c>
      <c r="AB499" s="59">
        <f>IF(E499="West", IF(C499="Central",('Connecting shares (%)'!$F$11/100*F499+'Connecting shares (%)'!$G$11/100*H499+'Connecting shares (%)'!$H$11/100*J499)/1000000,0),0)</f>
        <v>0</v>
      </c>
      <c r="AC499" s="62">
        <f>IF(E499="west", IF(C499="Central",D499*'Connecting shares (%)'!$M$16*(F499+H499+J499)/(F499+H499+J499+L499+N499+P499),0),0)</f>
        <v>0</v>
      </c>
      <c r="AD499" s="59">
        <f>IF(E499="West", IF(C499="Decentral",('Connecting shares (%)'!$F$15/100*F499+'Connecting shares (%)'!$G$15/100*H499+'Connecting shares (%)'!$H$15/100*J499)/1000000,0),0)</f>
        <v>0</v>
      </c>
      <c r="AE499" s="61">
        <f>IF(E499="west", IF(C499="Decentral",D499*'Connecting shares (%)'!$M$16*(F499+H499+J499)/(F499+H499+J499+L499+N499+P499),0),0)</f>
        <v>0</v>
      </c>
      <c r="AF499" s="59">
        <f>IF(E499="West", IF(C499="Central",('Connecting shares (%)'!$F$13/100*L499+'Connecting shares (%)'!$G$13/100*N499+'Connecting shares (%)'!$H$13/100*P499)/1000000,0),0)</f>
        <v>0</v>
      </c>
      <c r="AG499" s="61">
        <f>IF(E499="west", IF(C499="Central",D499*'Connecting shares (%)'!$M$16*(L499+N499+P499)/(F499+H499+J499+L499+N499+P499),0),0)</f>
        <v>0</v>
      </c>
      <c r="AH499" s="1">
        <f>IF(E499="West", IF(C499="Decentral",('Connecting shares (%)'!$F$17/100*L499+'Connecting shares (%)'!$G$17/100*N499+'Connecting shares (%)'!$H$17/100*P499)/1000000,0),0)</f>
        <v>0</v>
      </c>
      <c r="AI499" s="61">
        <f>IF(E499="west", IF(C499="Decentral",D499*'Connecting shares (%)'!$M$16*(L499+N499+P499)/(F499+H499+J499+L499+N499+P499),0),0)</f>
        <v>0</v>
      </c>
      <c r="AK499" s="1">
        <f t="shared" si="56"/>
        <v>0</v>
      </c>
      <c r="AL499" s="1">
        <f t="shared" si="57"/>
        <v>0</v>
      </c>
      <c r="AM499" s="1">
        <f t="shared" si="58"/>
        <v>15.20556468</v>
      </c>
      <c r="AN499" s="1">
        <f t="shared" si="59"/>
        <v>40.588244553999409</v>
      </c>
      <c r="AO499" s="1">
        <f t="shared" si="60"/>
        <v>0</v>
      </c>
      <c r="AP499" s="1">
        <f t="shared" si="61"/>
        <v>0</v>
      </c>
      <c r="AQ499" s="1">
        <f t="shared" si="62"/>
        <v>0</v>
      </c>
      <c r="AR499" s="1">
        <f t="shared" si="63"/>
        <v>0</v>
      </c>
    </row>
    <row r="500" spans="1:44">
      <c r="A500" s="1">
        <v>499</v>
      </c>
      <c r="B500" s="1" t="s">
        <v>575</v>
      </c>
      <c r="C500" s="1" t="s">
        <v>19</v>
      </c>
      <c r="D500" s="1">
        <v>0.23317723501419299</v>
      </c>
      <c r="E500" s="1" t="s">
        <v>21</v>
      </c>
      <c r="F500" s="1">
        <v>236203.79</v>
      </c>
      <c r="G500" s="1">
        <v>15</v>
      </c>
      <c r="H500" s="1">
        <v>0</v>
      </c>
      <c r="I500" s="1">
        <v>0</v>
      </c>
      <c r="J500" s="1">
        <v>0</v>
      </c>
      <c r="K500" s="1">
        <v>0</v>
      </c>
      <c r="L500" s="1">
        <v>0</v>
      </c>
      <c r="M500" s="1">
        <v>0</v>
      </c>
      <c r="N500" s="1">
        <v>0</v>
      </c>
      <c r="O500" s="1">
        <v>0</v>
      </c>
      <c r="P500" s="1">
        <v>0</v>
      </c>
      <c r="Q500" s="1">
        <v>0</v>
      </c>
      <c r="R500" s="1">
        <v>7231.4289317662297</v>
      </c>
      <c r="S500" s="1">
        <v>233177.23501419299</v>
      </c>
      <c r="T500" s="59">
        <f>IF(E500="East", IF(C500="Central",('Connecting shares (%)'!$F$3/100*F500+'Connecting shares (%)'!$G$3/100*H500+'Connecting shares (%)'!$H$3/100*J500)/1000000,0),0)</f>
        <v>0</v>
      </c>
      <c r="U500" s="59">
        <f>IF(E500="East", IF(C500="Central",D500*'Connecting shares (%)'!$M$16*(F500+H500+J500)/(F500+H500+J500+L500+N500+P500),0),0)</f>
        <v>0</v>
      </c>
      <c r="V500" s="59">
        <f>IF(E500="East", IF(C500="Decentral",('Connecting shares (%)'!$F$7/100*F500+'Connecting shares (%)'!$G$7/100*H500+'Connecting shares (%)'!$H$7/100*J500)/1000000,0),0)</f>
        <v>0</v>
      </c>
      <c r="W500" s="61">
        <f>IF(E500="East", IF(C500="Decentral",D500*'Connecting shares (%)'!$M$16*(F500+H500+J500)/(F500+H500+J500+L500+N500+P500),0),0)</f>
        <v>0</v>
      </c>
      <c r="X500" s="59">
        <f>IF(E500="East", IF(C500="Central",('Connecting shares (%)'!$F$5/100*L500+'Connecting shares (%)'!$G$5/100*N500+'Connecting shares (%)'!$H$5/100*P500)/1000000,0),0)</f>
        <v>0</v>
      </c>
      <c r="Y500" s="61">
        <f>IF(E500="East", IF(C500="Central",D500*'Connecting shares (%)'!$M$16*(L500+N500+P500)/(F500+H500+J500+L500+N500+P500),0),0)</f>
        <v>0</v>
      </c>
      <c r="Z500" s="1">
        <f>IF(E500="East", IF(C500="Decentral",('Connecting shares (%)'!$F$9/100*L500+'Connecting shares (%)'!$G$9/100*N500+'Connecting shares (%)'!$H$9/100*P500)/1000000,0),0)</f>
        <v>0</v>
      </c>
      <c r="AA500" s="61">
        <f>IF(E500="East", IF(C500="Decentral",D500*'Connecting shares (%)'!$M$16*(L500+N500+P500)/(F500+H500+J500+L500+N500+P500),0),0)</f>
        <v>0</v>
      </c>
      <c r="AB500" s="59">
        <f>IF(E500="West", IF(C500="Central",('Connecting shares (%)'!$F$11/100*F500+'Connecting shares (%)'!$G$11/100*H500+'Connecting shares (%)'!$H$11/100*J500)/1000000,0),0)</f>
        <v>0</v>
      </c>
      <c r="AC500" s="62">
        <f>IF(E500="west", IF(C500="Central",D500*'Connecting shares (%)'!$M$16*(F500+H500+J500)/(F500+H500+J500+L500+N500+P500),0),0)</f>
        <v>0</v>
      </c>
      <c r="AD500" s="59">
        <f>IF(E500="West", IF(C500="Decentral",('Connecting shares (%)'!$F$15/100*F500+'Connecting shares (%)'!$G$15/100*H500+'Connecting shares (%)'!$H$15/100*J500)/1000000,0),0)</f>
        <v>0.23620379</v>
      </c>
      <c r="AE500" s="61">
        <f>IF(E500="west", IF(C500="Decentral",D500*'Connecting shares (%)'!$M$16*(F500+H500+J500)/(F500+H500+J500+L500+N500+P500),0),0)</f>
        <v>4.6635447002838601</v>
      </c>
      <c r="AF500" s="59">
        <f>IF(E500="West", IF(C500="Central",('Connecting shares (%)'!$F$13/100*L500+'Connecting shares (%)'!$G$13/100*N500+'Connecting shares (%)'!$H$13/100*P500)/1000000,0),0)</f>
        <v>0</v>
      </c>
      <c r="AG500" s="61">
        <f>IF(E500="west", IF(C500="Central",D500*'Connecting shares (%)'!$M$16*(L500+N500+P500)/(F500+H500+J500+L500+N500+P500),0),0)</f>
        <v>0</v>
      </c>
      <c r="AH500" s="1">
        <f>IF(E500="West", IF(C500="Decentral",('Connecting shares (%)'!$F$17/100*L500+'Connecting shares (%)'!$G$17/100*N500+'Connecting shares (%)'!$H$17/100*P500)/1000000,0),0)</f>
        <v>0</v>
      </c>
      <c r="AI500" s="61">
        <f>IF(E500="west", IF(C500="Decentral",D500*'Connecting shares (%)'!$M$16*(L500+N500+P500)/(F500+H500+J500+L500+N500+P500),0),0)</f>
        <v>0</v>
      </c>
      <c r="AK500" s="1">
        <f t="shared" si="56"/>
        <v>0</v>
      </c>
      <c r="AL500" s="1">
        <f t="shared" si="57"/>
        <v>0</v>
      </c>
      <c r="AM500" s="1">
        <f t="shared" si="58"/>
        <v>0</v>
      </c>
      <c r="AN500" s="1">
        <f t="shared" si="59"/>
        <v>0</v>
      </c>
      <c r="AO500" s="1">
        <f t="shared" si="60"/>
        <v>0</v>
      </c>
      <c r="AP500" s="1">
        <f t="shared" si="61"/>
        <v>0</v>
      </c>
      <c r="AQ500" s="1">
        <f t="shared" si="62"/>
        <v>0.23620379</v>
      </c>
      <c r="AR500" s="1">
        <f t="shared" si="63"/>
        <v>4.6635447002838601</v>
      </c>
    </row>
    <row r="501" spans="1:44">
      <c r="A501" s="1">
        <v>500</v>
      </c>
      <c r="B501" s="1" t="s">
        <v>781</v>
      </c>
      <c r="C501" s="1" t="s">
        <v>20</v>
      </c>
      <c r="D501" s="1">
        <v>0.36107966917159201</v>
      </c>
      <c r="E501" s="1" t="s">
        <v>21</v>
      </c>
      <c r="F501" s="1">
        <v>1363354.49</v>
      </c>
      <c r="G501" s="1">
        <v>83</v>
      </c>
      <c r="H501" s="1">
        <v>52204.98</v>
      </c>
      <c r="I501" s="1">
        <v>1</v>
      </c>
      <c r="J501" s="1">
        <v>0</v>
      </c>
      <c r="K501" s="1">
        <v>0</v>
      </c>
      <c r="L501" s="1">
        <v>0</v>
      </c>
      <c r="M501" s="1">
        <v>0</v>
      </c>
      <c r="N501" s="1">
        <v>0</v>
      </c>
      <c r="O501" s="1">
        <v>0</v>
      </c>
      <c r="P501" s="1">
        <v>0</v>
      </c>
      <c r="Q501" s="1">
        <v>0</v>
      </c>
      <c r="R501" s="1">
        <v>8598.8145716591407</v>
      </c>
      <c r="S501" s="1">
        <v>361079.66917159199</v>
      </c>
      <c r="T501" s="59">
        <f>IF(E501="East", IF(C501="Central",('Connecting shares (%)'!$F$3/100*F501+'Connecting shares (%)'!$G$3/100*H501+'Connecting shares (%)'!$H$3/100*J501)/1000000,0),0)</f>
        <v>0</v>
      </c>
      <c r="U501" s="59">
        <f>IF(E501="East", IF(C501="Central",D501*'Connecting shares (%)'!$M$16*(F501+H501+J501)/(F501+H501+J501+L501+N501+P501),0),0)</f>
        <v>0</v>
      </c>
      <c r="V501" s="59">
        <f>IF(E501="East", IF(C501="Decentral",('Connecting shares (%)'!$F$7/100*F501+'Connecting shares (%)'!$G$7/100*H501+'Connecting shares (%)'!$H$7/100*J501)/1000000,0),0)</f>
        <v>0</v>
      </c>
      <c r="W501" s="61">
        <f>IF(E501="East", IF(C501="Decentral",D501*'Connecting shares (%)'!$M$16*(F501+H501+J501)/(F501+H501+J501+L501+N501+P501),0),0)</f>
        <v>0</v>
      </c>
      <c r="X501" s="59">
        <f>IF(E501="East", IF(C501="Central",('Connecting shares (%)'!$F$5/100*L501+'Connecting shares (%)'!$G$5/100*N501+'Connecting shares (%)'!$H$5/100*P501)/1000000,0),0)</f>
        <v>0</v>
      </c>
      <c r="Y501" s="61">
        <f>IF(E501="East", IF(C501="Central",D501*'Connecting shares (%)'!$M$16*(L501+N501+P501)/(F501+H501+J501+L501+N501+P501),0),0)</f>
        <v>0</v>
      </c>
      <c r="Z501" s="1">
        <f>IF(E501="East", IF(C501="Decentral",('Connecting shares (%)'!$F$9/100*L501+'Connecting shares (%)'!$G$9/100*N501+'Connecting shares (%)'!$H$9/100*P501)/1000000,0),0)</f>
        <v>0</v>
      </c>
      <c r="AA501" s="61">
        <f>IF(E501="East", IF(C501="Decentral",D501*'Connecting shares (%)'!$M$16*(L501+N501+P501)/(F501+H501+J501+L501+N501+P501),0),0)</f>
        <v>0</v>
      </c>
      <c r="AB501" s="59">
        <f>IF(E501="West", IF(C501="Central",('Connecting shares (%)'!$F$11/100*F501+'Connecting shares (%)'!$G$11/100*H501+'Connecting shares (%)'!$H$11/100*J501)/1000000,0),0)</f>
        <v>1.41555947</v>
      </c>
      <c r="AC501" s="62">
        <f>IF(E501="west", IF(C501="Central",D501*'Connecting shares (%)'!$M$16*(F501+H501+J501)/(F501+H501+J501+L501+N501+P501),0),0)</f>
        <v>7.2215933834318404</v>
      </c>
      <c r="AD501" s="59">
        <f>IF(E501="West", IF(C501="Decentral",('Connecting shares (%)'!$F$15/100*F501+'Connecting shares (%)'!$G$15/100*H501+'Connecting shares (%)'!$H$15/100*J501)/1000000,0),0)</f>
        <v>0</v>
      </c>
      <c r="AE501" s="61">
        <f>IF(E501="west", IF(C501="Decentral",D501*'Connecting shares (%)'!$M$16*(F501+H501+J501)/(F501+H501+J501+L501+N501+P501),0),0)</f>
        <v>0</v>
      </c>
      <c r="AF501" s="59">
        <f>IF(E501="West", IF(C501="Central",('Connecting shares (%)'!$F$13/100*L501+'Connecting shares (%)'!$G$13/100*N501+'Connecting shares (%)'!$H$13/100*P501)/1000000,0),0)</f>
        <v>0</v>
      </c>
      <c r="AG501" s="61">
        <f>IF(E501="west", IF(C501="Central",D501*'Connecting shares (%)'!$M$16*(L501+N501+P501)/(F501+H501+J501+L501+N501+P501),0),0)</f>
        <v>0</v>
      </c>
      <c r="AH501" s="1">
        <f>IF(E501="West", IF(C501="Decentral",('Connecting shares (%)'!$F$17/100*L501+'Connecting shares (%)'!$G$17/100*N501+'Connecting shares (%)'!$H$17/100*P501)/1000000,0),0)</f>
        <v>0</v>
      </c>
      <c r="AI501" s="61">
        <f>IF(E501="west", IF(C501="Decentral",D501*'Connecting shares (%)'!$M$16*(L501+N501+P501)/(F501+H501+J501+L501+N501+P501),0),0)</f>
        <v>0</v>
      </c>
      <c r="AK501" s="1">
        <f t="shared" si="56"/>
        <v>0</v>
      </c>
      <c r="AL501" s="1">
        <f t="shared" si="57"/>
        <v>0</v>
      </c>
      <c r="AM501" s="1">
        <f t="shared" si="58"/>
        <v>0</v>
      </c>
      <c r="AN501" s="1">
        <f t="shared" si="59"/>
        <v>0</v>
      </c>
      <c r="AO501" s="1">
        <f t="shared" si="60"/>
        <v>1.41555947</v>
      </c>
      <c r="AP501" s="1">
        <f t="shared" si="61"/>
        <v>7.2215933834318404</v>
      </c>
      <c r="AQ501" s="1">
        <f t="shared" si="62"/>
        <v>0</v>
      </c>
      <c r="AR501" s="1">
        <f t="shared" si="63"/>
        <v>0</v>
      </c>
    </row>
    <row r="502" spans="1:44">
      <c r="A502" s="1">
        <v>501</v>
      </c>
      <c r="B502" s="1" t="s">
        <v>860</v>
      </c>
      <c r="C502" s="1" t="s">
        <v>19</v>
      </c>
      <c r="D502" s="1">
        <v>0.107203080388381</v>
      </c>
      <c r="E502" s="1" t="s">
        <v>21</v>
      </c>
      <c r="F502" s="1">
        <v>122006.56</v>
      </c>
      <c r="G502" s="1">
        <v>9</v>
      </c>
      <c r="H502" s="1">
        <v>0</v>
      </c>
      <c r="I502" s="1">
        <v>0</v>
      </c>
      <c r="J502" s="1">
        <v>0</v>
      </c>
      <c r="K502" s="1">
        <v>0</v>
      </c>
      <c r="L502" s="1">
        <v>20011.0999999999</v>
      </c>
      <c r="M502" s="1">
        <v>3</v>
      </c>
      <c r="N502" s="1">
        <v>0</v>
      </c>
      <c r="O502" s="1">
        <v>0</v>
      </c>
      <c r="P502" s="1">
        <v>0</v>
      </c>
      <c r="Q502" s="1">
        <v>0</v>
      </c>
      <c r="R502" s="1">
        <v>6007.5599718234598</v>
      </c>
      <c r="S502" s="1">
        <v>107203.08038838</v>
      </c>
      <c r="T502" s="59">
        <f>IF(E502="East", IF(C502="Central",('Connecting shares (%)'!$F$3/100*F502+'Connecting shares (%)'!$G$3/100*H502+'Connecting shares (%)'!$H$3/100*J502)/1000000,0),0)</f>
        <v>0</v>
      </c>
      <c r="U502" s="59">
        <f>IF(E502="East", IF(C502="Central",D502*'Connecting shares (%)'!$M$16*(F502+H502+J502)/(F502+H502+J502+L502+N502+P502),0),0)</f>
        <v>0</v>
      </c>
      <c r="V502" s="59">
        <f>IF(E502="East", IF(C502="Decentral",('Connecting shares (%)'!$F$7/100*F502+'Connecting shares (%)'!$G$7/100*H502+'Connecting shares (%)'!$H$7/100*J502)/1000000,0),0)</f>
        <v>0</v>
      </c>
      <c r="W502" s="61">
        <f>IF(E502="East", IF(C502="Decentral",D502*'Connecting shares (%)'!$M$16*(F502+H502+J502)/(F502+H502+J502+L502+N502+P502),0),0)</f>
        <v>0</v>
      </c>
      <c r="X502" s="59">
        <f>IF(E502="East", IF(C502="Central",('Connecting shares (%)'!$F$5/100*L502+'Connecting shares (%)'!$G$5/100*N502+'Connecting shares (%)'!$H$5/100*P502)/1000000,0),0)</f>
        <v>0</v>
      </c>
      <c r="Y502" s="61">
        <f>IF(E502="East", IF(C502="Central",D502*'Connecting shares (%)'!$M$16*(L502+N502+P502)/(F502+H502+J502+L502+N502+P502),0),0)</f>
        <v>0</v>
      </c>
      <c r="Z502" s="1">
        <f>IF(E502="East", IF(C502="Decentral",('Connecting shares (%)'!$F$9/100*L502+'Connecting shares (%)'!$G$9/100*N502+'Connecting shares (%)'!$H$9/100*P502)/1000000,0),0)</f>
        <v>0</v>
      </c>
      <c r="AA502" s="61">
        <f>IF(E502="East", IF(C502="Decentral",D502*'Connecting shares (%)'!$M$16*(L502+N502+P502)/(F502+H502+J502+L502+N502+P502),0),0)</f>
        <v>0</v>
      </c>
      <c r="AB502" s="59">
        <f>IF(E502="West", IF(C502="Central",('Connecting shares (%)'!$F$11/100*F502+'Connecting shares (%)'!$G$11/100*H502+'Connecting shares (%)'!$H$11/100*J502)/1000000,0),0)</f>
        <v>0</v>
      </c>
      <c r="AC502" s="62">
        <f>IF(E502="west", IF(C502="Central",D502*'Connecting shares (%)'!$M$16*(F502+H502+J502)/(F502+H502+J502+L502+N502+P502),0),0)</f>
        <v>0</v>
      </c>
      <c r="AD502" s="59">
        <f>IF(E502="West", IF(C502="Decentral",('Connecting shares (%)'!$F$15/100*F502+'Connecting shares (%)'!$G$15/100*H502+'Connecting shares (%)'!$H$15/100*J502)/1000000,0),0)</f>
        <v>0.12200656</v>
      </c>
      <c r="AE502" s="61">
        <f>IF(E502="west", IF(C502="Decentral",D502*'Connecting shares (%)'!$M$16*(F502+H502+J502)/(F502+H502+J502+L502+N502+P502),0),0)</f>
        <v>1.8419510727876856</v>
      </c>
      <c r="AF502" s="59">
        <f>IF(E502="West", IF(C502="Central",('Connecting shares (%)'!$F$13/100*L502+'Connecting shares (%)'!$G$13/100*N502+'Connecting shares (%)'!$H$13/100*P502)/1000000,0),0)</f>
        <v>0</v>
      </c>
      <c r="AG502" s="61">
        <f>IF(E502="west", IF(C502="Central",D502*'Connecting shares (%)'!$M$16*(L502+N502+P502)/(F502+H502+J502+L502+N502+P502),0),0)</f>
        <v>0</v>
      </c>
      <c r="AH502" s="1">
        <f>IF(E502="West", IF(C502="Decentral",('Connecting shares (%)'!$F$17/100*L502+'Connecting shares (%)'!$G$17/100*N502+'Connecting shares (%)'!$H$17/100*P502)/1000000,0),0)</f>
        <v>2.00110999999999E-2</v>
      </c>
      <c r="AI502" s="61">
        <f>IF(E502="west", IF(C502="Decentral",D502*'Connecting shares (%)'!$M$16*(L502+N502+P502)/(F502+H502+J502+L502+N502+P502),0),0)</f>
        <v>0.30211053497993445</v>
      </c>
      <c r="AK502" s="1">
        <f t="shared" si="56"/>
        <v>0</v>
      </c>
      <c r="AL502" s="1">
        <f t="shared" si="57"/>
        <v>0</v>
      </c>
      <c r="AM502" s="1">
        <f t="shared" si="58"/>
        <v>0</v>
      </c>
      <c r="AN502" s="1">
        <f t="shared" si="59"/>
        <v>0</v>
      </c>
      <c r="AO502" s="1">
        <f t="shared" si="60"/>
        <v>0</v>
      </c>
      <c r="AP502" s="1">
        <f t="shared" si="61"/>
        <v>0</v>
      </c>
      <c r="AQ502" s="1">
        <f t="shared" si="62"/>
        <v>0.14201765999999991</v>
      </c>
      <c r="AR502" s="1">
        <f t="shared" si="63"/>
        <v>2.14406160776762</v>
      </c>
    </row>
    <row r="503" spans="1:44">
      <c r="A503" s="1">
        <v>502</v>
      </c>
      <c r="B503" s="1" t="s">
        <v>116</v>
      </c>
      <c r="C503" s="1" t="s">
        <v>19</v>
      </c>
      <c r="D503" s="1">
        <v>0.69412763920006204</v>
      </c>
      <c r="E503" s="1" t="s">
        <v>22</v>
      </c>
      <c r="F503" s="1">
        <v>3257077.07</v>
      </c>
      <c r="G503" s="1">
        <v>233</v>
      </c>
      <c r="H503" s="1">
        <v>0</v>
      </c>
      <c r="I503" s="1">
        <v>0</v>
      </c>
      <c r="J503" s="1">
        <v>0</v>
      </c>
      <c r="K503" s="1">
        <v>0</v>
      </c>
      <c r="L503" s="1">
        <v>155793.18999999901</v>
      </c>
      <c r="M503" s="1">
        <v>41</v>
      </c>
      <c r="N503" s="1">
        <v>77131.94</v>
      </c>
      <c r="O503" s="1">
        <v>1</v>
      </c>
      <c r="P503" s="1">
        <v>0</v>
      </c>
      <c r="Q503" s="1">
        <v>0</v>
      </c>
      <c r="R503" s="1">
        <v>8200.2902869193094</v>
      </c>
      <c r="S503" s="1">
        <v>694127.63920006098</v>
      </c>
      <c r="T503" s="59">
        <f>IF(E503="East", IF(C503="Central",('Connecting shares (%)'!$F$3/100*F503+'Connecting shares (%)'!$G$3/100*H503+'Connecting shares (%)'!$H$3/100*J503)/1000000,0),0)</f>
        <v>0</v>
      </c>
      <c r="U503" s="59">
        <f>IF(E503="East", IF(C503="Central",D503*'Connecting shares (%)'!$M$16*(F503+H503+J503)/(F503+H503+J503+L503+N503+P503),0),0)</f>
        <v>0</v>
      </c>
      <c r="V503" s="59">
        <f>IF(E503="East", IF(C503="Decentral",('Connecting shares (%)'!$F$7/100*F503+'Connecting shares (%)'!$G$7/100*H503+'Connecting shares (%)'!$H$7/100*J503)/1000000,0),0)</f>
        <v>3.2570770699999998</v>
      </c>
      <c r="W503" s="61">
        <f>IF(E503="East", IF(C503="Decentral",D503*'Connecting shares (%)'!$M$16*(F503+H503+J503)/(F503+H503+J503+L503+N503+P503),0),0)</f>
        <v>12.956021731400376</v>
      </c>
      <c r="X503" s="59">
        <f>IF(E503="East", IF(C503="Central",('Connecting shares (%)'!$F$5/100*L503+'Connecting shares (%)'!$G$5/100*N503+'Connecting shares (%)'!$H$5/100*P503)/1000000,0),0)</f>
        <v>0</v>
      </c>
      <c r="Y503" s="61">
        <f>IF(E503="East", IF(C503="Central",D503*'Connecting shares (%)'!$M$16*(L503+N503+P503)/(F503+H503+J503+L503+N503+P503),0),0)</f>
        <v>0</v>
      </c>
      <c r="Z503" s="1">
        <f>IF(E503="East", IF(C503="Decentral",('Connecting shares (%)'!$F$9/100*L503+'Connecting shares (%)'!$G$9/100*N503+'Connecting shares (%)'!$H$9/100*P503)/1000000,0),0)</f>
        <v>0.23292512999999901</v>
      </c>
      <c r="AA503" s="61">
        <f>IF(E503="East", IF(C503="Decentral",D503*'Connecting shares (%)'!$M$16*(L503+N503+P503)/(F503+H503+J503+L503+N503+P503),0),0)</f>
        <v>0.9265310526008661</v>
      </c>
      <c r="AB503" s="59">
        <f>IF(E503="West", IF(C503="Central",('Connecting shares (%)'!$F$11/100*F503+'Connecting shares (%)'!$G$11/100*H503+'Connecting shares (%)'!$H$11/100*J503)/1000000,0),0)</f>
        <v>0</v>
      </c>
      <c r="AC503" s="62">
        <f>IF(E503="west", IF(C503="Central",D503*'Connecting shares (%)'!$M$16*(F503+H503+J503)/(F503+H503+J503+L503+N503+P503),0),0)</f>
        <v>0</v>
      </c>
      <c r="AD503" s="59">
        <f>IF(E503="West", IF(C503="Decentral",('Connecting shares (%)'!$F$15/100*F503+'Connecting shares (%)'!$G$15/100*H503+'Connecting shares (%)'!$H$15/100*J503)/1000000,0),0)</f>
        <v>0</v>
      </c>
      <c r="AE503" s="61">
        <f>IF(E503="west", IF(C503="Decentral",D503*'Connecting shares (%)'!$M$16*(F503+H503+J503)/(F503+H503+J503+L503+N503+P503),0),0)</f>
        <v>0</v>
      </c>
      <c r="AF503" s="59">
        <f>IF(E503="West", IF(C503="Central",('Connecting shares (%)'!$F$13/100*L503+'Connecting shares (%)'!$G$13/100*N503+'Connecting shares (%)'!$H$13/100*P503)/1000000,0),0)</f>
        <v>0</v>
      </c>
      <c r="AG503" s="61">
        <f>IF(E503="west", IF(C503="Central",D503*'Connecting shares (%)'!$M$16*(L503+N503+P503)/(F503+H503+J503+L503+N503+P503),0),0)</f>
        <v>0</v>
      </c>
      <c r="AH503" s="1">
        <f>IF(E503="West", IF(C503="Decentral",('Connecting shares (%)'!$F$17/100*L503+'Connecting shares (%)'!$G$17/100*N503+'Connecting shares (%)'!$H$17/100*P503)/1000000,0),0)</f>
        <v>0</v>
      </c>
      <c r="AI503" s="61">
        <f>IF(E503="west", IF(C503="Decentral",D503*'Connecting shares (%)'!$M$16*(L503+N503+P503)/(F503+H503+J503+L503+N503+P503),0),0)</f>
        <v>0</v>
      </c>
      <c r="AK503" s="1">
        <f t="shared" si="56"/>
        <v>0</v>
      </c>
      <c r="AL503" s="1">
        <f t="shared" si="57"/>
        <v>0</v>
      </c>
      <c r="AM503" s="1">
        <f t="shared" si="58"/>
        <v>3.4900021999999988</v>
      </c>
      <c r="AN503" s="1">
        <f t="shared" si="59"/>
        <v>13.882552784001243</v>
      </c>
      <c r="AO503" s="1">
        <f t="shared" si="60"/>
        <v>0</v>
      </c>
      <c r="AP503" s="1">
        <f t="shared" si="61"/>
        <v>0</v>
      </c>
      <c r="AQ503" s="1">
        <f t="shared" si="62"/>
        <v>0</v>
      </c>
      <c r="AR503" s="1">
        <f t="shared" si="63"/>
        <v>0</v>
      </c>
    </row>
    <row r="504" spans="1:44">
      <c r="A504" s="1">
        <v>503</v>
      </c>
      <c r="B504" s="1" t="s">
        <v>859</v>
      </c>
      <c r="C504" s="1" t="s">
        <v>20</v>
      </c>
      <c r="D504" s="1">
        <v>0.27245357166563999</v>
      </c>
      <c r="E504" s="1" t="s">
        <v>21</v>
      </c>
      <c r="F504" s="1">
        <v>162934.59</v>
      </c>
      <c r="G504" s="1">
        <v>12</v>
      </c>
      <c r="H504" s="1">
        <v>0</v>
      </c>
      <c r="I504" s="1">
        <v>0</v>
      </c>
      <c r="J504" s="1">
        <v>0</v>
      </c>
      <c r="K504" s="1">
        <v>0</v>
      </c>
      <c r="L504" s="1">
        <v>12880.41</v>
      </c>
      <c r="M504" s="1">
        <v>4</v>
      </c>
      <c r="N504" s="1">
        <v>0</v>
      </c>
      <c r="O504" s="1">
        <v>0</v>
      </c>
      <c r="P504" s="1">
        <v>0</v>
      </c>
      <c r="Q504" s="1">
        <v>0</v>
      </c>
      <c r="R504" s="1">
        <v>11090.9684764215</v>
      </c>
      <c r="S504" s="1">
        <v>272453.57166563999</v>
      </c>
      <c r="T504" s="59">
        <f>IF(E504="East", IF(C504="Central",('Connecting shares (%)'!$F$3/100*F504+'Connecting shares (%)'!$G$3/100*H504+'Connecting shares (%)'!$H$3/100*J504)/1000000,0),0)</f>
        <v>0</v>
      </c>
      <c r="U504" s="59">
        <f>IF(E504="East", IF(C504="Central",D504*'Connecting shares (%)'!$M$16*(F504+H504+J504)/(F504+H504+J504+L504+N504+P504),0),0)</f>
        <v>0</v>
      </c>
      <c r="V504" s="59">
        <f>IF(E504="East", IF(C504="Decentral",('Connecting shares (%)'!$F$7/100*F504+'Connecting shares (%)'!$G$7/100*H504+'Connecting shares (%)'!$H$7/100*J504)/1000000,0),0)</f>
        <v>0</v>
      </c>
      <c r="W504" s="61">
        <f>IF(E504="East", IF(C504="Decentral",D504*'Connecting shares (%)'!$M$16*(F504+H504+J504)/(F504+H504+J504+L504+N504+P504),0),0)</f>
        <v>0</v>
      </c>
      <c r="X504" s="59">
        <f>IF(E504="East", IF(C504="Central",('Connecting shares (%)'!$F$5/100*L504+'Connecting shares (%)'!$G$5/100*N504+'Connecting shares (%)'!$H$5/100*P504)/1000000,0),0)</f>
        <v>0</v>
      </c>
      <c r="Y504" s="61">
        <f>IF(E504="East", IF(C504="Central",D504*'Connecting shares (%)'!$M$16*(L504+N504+P504)/(F504+H504+J504+L504+N504+P504),0),0)</f>
        <v>0</v>
      </c>
      <c r="Z504" s="1">
        <f>IF(E504="East", IF(C504="Decentral",('Connecting shares (%)'!$F$9/100*L504+'Connecting shares (%)'!$G$9/100*N504+'Connecting shares (%)'!$H$9/100*P504)/1000000,0),0)</f>
        <v>0</v>
      </c>
      <c r="AA504" s="61">
        <f>IF(E504="East", IF(C504="Decentral",D504*'Connecting shares (%)'!$M$16*(L504+N504+P504)/(F504+H504+J504+L504+N504+P504),0),0)</f>
        <v>0</v>
      </c>
      <c r="AB504" s="59">
        <f>IF(E504="West", IF(C504="Central",('Connecting shares (%)'!$F$11/100*F504+'Connecting shares (%)'!$G$11/100*H504+'Connecting shares (%)'!$H$11/100*J504)/1000000,0),0)</f>
        <v>0.16293458999999999</v>
      </c>
      <c r="AC504" s="62">
        <f>IF(E504="west", IF(C504="Central",D504*'Connecting shares (%)'!$M$16*(F504+H504+J504)/(F504+H504+J504+L504+N504+P504),0),0)</f>
        <v>5.0498661653871029</v>
      </c>
      <c r="AD504" s="59">
        <f>IF(E504="West", IF(C504="Decentral",('Connecting shares (%)'!$F$15/100*F504+'Connecting shares (%)'!$G$15/100*H504+'Connecting shares (%)'!$H$15/100*J504)/1000000,0),0)</f>
        <v>0</v>
      </c>
      <c r="AE504" s="61">
        <f>IF(E504="west", IF(C504="Decentral",D504*'Connecting shares (%)'!$M$16*(F504+H504+J504)/(F504+H504+J504+L504+N504+P504),0),0)</f>
        <v>0</v>
      </c>
      <c r="AF504" s="59">
        <f>IF(E504="West", IF(C504="Central",('Connecting shares (%)'!$F$13/100*L504+'Connecting shares (%)'!$G$13/100*N504+'Connecting shares (%)'!$H$13/100*P504)/1000000,0),0)</f>
        <v>1.288041E-2</v>
      </c>
      <c r="AG504" s="61">
        <f>IF(E504="west", IF(C504="Central",D504*'Connecting shares (%)'!$M$16*(L504+N504+P504)/(F504+H504+J504+L504+N504+P504),0),0)</f>
        <v>0.39920526792569755</v>
      </c>
      <c r="AH504" s="1">
        <f>IF(E504="West", IF(C504="Decentral",('Connecting shares (%)'!$F$17/100*L504+'Connecting shares (%)'!$G$17/100*N504+'Connecting shares (%)'!$H$17/100*P504)/1000000,0),0)</f>
        <v>0</v>
      </c>
      <c r="AI504" s="61">
        <f>IF(E504="west", IF(C504="Decentral",D504*'Connecting shares (%)'!$M$16*(L504+N504+P504)/(F504+H504+J504+L504+N504+P504),0),0)</f>
        <v>0</v>
      </c>
      <c r="AK504" s="1">
        <f t="shared" si="56"/>
        <v>0</v>
      </c>
      <c r="AL504" s="1">
        <f t="shared" si="57"/>
        <v>0</v>
      </c>
      <c r="AM504" s="1">
        <f t="shared" si="58"/>
        <v>0</v>
      </c>
      <c r="AN504" s="1">
        <f t="shared" si="59"/>
        <v>0</v>
      </c>
      <c r="AO504" s="1">
        <f t="shared" si="60"/>
        <v>0.175815</v>
      </c>
      <c r="AP504" s="1">
        <f t="shared" si="61"/>
        <v>5.4490714333128007</v>
      </c>
      <c r="AQ504" s="1">
        <f t="shared" si="62"/>
        <v>0</v>
      </c>
      <c r="AR504" s="1">
        <f t="shared" si="63"/>
        <v>0</v>
      </c>
    </row>
    <row r="505" spans="1:44">
      <c r="A505" s="1">
        <v>504</v>
      </c>
      <c r="B505" s="1" t="s">
        <v>858</v>
      </c>
      <c r="C505" s="1" t="s">
        <v>19</v>
      </c>
      <c r="D505" s="1">
        <v>1.5399629803274699</v>
      </c>
      <c r="E505" s="1" t="s">
        <v>22</v>
      </c>
      <c r="F505" s="1">
        <v>4424870.25</v>
      </c>
      <c r="G505" s="1">
        <v>257</v>
      </c>
      <c r="H505" s="1">
        <v>0</v>
      </c>
      <c r="I505" s="1">
        <v>0</v>
      </c>
      <c r="J505" s="1">
        <v>0</v>
      </c>
      <c r="K505" s="1">
        <v>0</v>
      </c>
      <c r="L505" s="1">
        <v>349459.929999999</v>
      </c>
      <c r="M505" s="1">
        <v>21</v>
      </c>
      <c r="N505" s="1">
        <v>0</v>
      </c>
      <c r="O505" s="1">
        <v>0</v>
      </c>
      <c r="P505" s="1">
        <v>0</v>
      </c>
      <c r="Q505" s="1">
        <v>0</v>
      </c>
      <c r="R505" s="1">
        <v>12576.0419415873</v>
      </c>
      <c r="S505" s="1">
        <v>1539962.98032747</v>
      </c>
      <c r="T505" s="59">
        <f>IF(E505="East", IF(C505="Central",('Connecting shares (%)'!$F$3/100*F505+'Connecting shares (%)'!$G$3/100*H505+'Connecting shares (%)'!$H$3/100*J505)/1000000,0),0)</f>
        <v>0</v>
      </c>
      <c r="U505" s="59">
        <f>IF(E505="East", IF(C505="Central",D505*'Connecting shares (%)'!$M$16*(F505+H505+J505)/(F505+H505+J505+L505+N505+P505),0),0)</f>
        <v>0</v>
      </c>
      <c r="V505" s="59">
        <f>IF(E505="East", IF(C505="Decentral",('Connecting shares (%)'!$F$7/100*F505+'Connecting shares (%)'!$G$7/100*H505+'Connecting shares (%)'!$H$7/100*J505)/1000000,0),0)</f>
        <v>4.4248702499999997</v>
      </c>
      <c r="W505" s="61">
        <f>IF(E505="East", IF(C505="Decentral",D505*'Connecting shares (%)'!$M$16*(F505+H505+J505)/(F505+H505+J505+L505+N505+P505),0),0)</f>
        <v>28.544889527319445</v>
      </c>
      <c r="X505" s="59">
        <f>IF(E505="East", IF(C505="Central",('Connecting shares (%)'!$F$5/100*L505+'Connecting shares (%)'!$G$5/100*N505+'Connecting shares (%)'!$H$5/100*P505)/1000000,0),0)</f>
        <v>0</v>
      </c>
      <c r="Y505" s="61">
        <f>IF(E505="East", IF(C505="Central",D505*'Connecting shares (%)'!$M$16*(L505+N505+P505)/(F505+H505+J505+L505+N505+P505),0),0)</f>
        <v>0</v>
      </c>
      <c r="Z505" s="1">
        <f>IF(E505="East", IF(C505="Decentral",('Connecting shares (%)'!$F$9/100*L505+'Connecting shares (%)'!$G$9/100*N505+'Connecting shares (%)'!$H$9/100*P505)/1000000,0),0)</f>
        <v>0.34945992999999903</v>
      </c>
      <c r="AA505" s="61">
        <f>IF(E505="East", IF(C505="Decentral",D505*'Connecting shares (%)'!$M$16*(L505+N505+P505)/(F505+H505+J505+L505+N505+P505),0),0)</f>
        <v>2.2543700792299526</v>
      </c>
      <c r="AB505" s="59">
        <f>IF(E505="West", IF(C505="Central",('Connecting shares (%)'!$F$11/100*F505+'Connecting shares (%)'!$G$11/100*H505+'Connecting shares (%)'!$H$11/100*J505)/1000000,0),0)</f>
        <v>0</v>
      </c>
      <c r="AC505" s="62">
        <f>IF(E505="west", IF(C505="Central",D505*'Connecting shares (%)'!$M$16*(F505+H505+J505)/(F505+H505+J505+L505+N505+P505),0),0)</f>
        <v>0</v>
      </c>
      <c r="AD505" s="59">
        <f>IF(E505="West", IF(C505="Decentral",('Connecting shares (%)'!$F$15/100*F505+'Connecting shares (%)'!$G$15/100*H505+'Connecting shares (%)'!$H$15/100*J505)/1000000,0),0)</f>
        <v>0</v>
      </c>
      <c r="AE505" s="61">
        <f>IF(E505="west", IF(C505="Decentral",D505*'Connecting shares (%)'!$M$16*(F505+H505+J505)/(F505+H505+J505+L505+N505+P505),0),0)</f>
        <v>0</v>
      </c>
      <c r="AF505" s="59">
        <f>IF(E505="West", IF(C505="Central",('Connecting shares (%)'!$F$13/100*L505+'Connecting shares (%)'!$G$13/100*N505+'Connecting shares (%)'!$H$13/100*P505)/1000000,0),0)</f>
        <v>0</v>
      </c>
      <c r="AG505" s="61">
        <f>IF(E505="west", IF(C505="Central",D505*'Connecting shares (%)'!$M$16*(L505+N505+P505)/(F505+H505+J505+L505+N505+P505),0),0)</f>
        <v>0</v>
      </c>
      <c r="AH505" s="1">
        <f>IF(E505="West", IF(C505="Decentral",('Connecting shares (%)'!$F$17/100*L505+'Connecting shares (%)'!$G$17/100*N505+'Connecting shares (%)'!$H$17/100*P505)/1000000,0),0)</f>
        <v>0</v>
      </c>
      <c r="AI505" s="61">
        <f>IF(E505="west", IF(C505="Decentral",D505*'Connecting shares (%)'!$M$16*(L505+N505+P505)/(F505+H505+J505+L505+N505+P505),0),0)</f>
        <v>0</v>
      </c>
      <c r="AK505" s="1">
        <f t="shared" si="56"/>
        <v>0</v>
      </c>
      <c r="AL505" s="1">
        <f t="shared" si="57"/>
        <v>0</v>
      </c>
      <c r="AM505" s="1">
        <f t="shared" si="58"/>
        <v>4.7743301799999989</v>
      </c>
      <c r="AN505" s="1">
        <f t="shared" si="59"/>
        <v>30.799259606549398</v>
      </c>
      <c r="AO505" s="1">
        <f t="shared" si="60"/>
        <v>0</v>
      </c>
      <c r="AP505" s="1">
        <f t="shared" si="61"/>
        <v>0</v>
      </c>
      <c r="AQ505" s="1">
        <f t="shared" si="62"/>
        <v>0</v>
      </c>
      <c r="AR505" s="1">
        <f t="shared" si="63"/>
        <v>0</v>
      </c>
    </row>
    <row r="506" spans="1:44">
      <c r="A506" s="1">
        <v>505</v>
      </c>
      <c r="B506" s="1" t="s">
        <v>555</v>
      </c>
      <c r="C506" s="1" t="s">
        <v>19</v>
      </c>
      <c r="D506" s="1">
        <v>0.72598204449494197</v>
      </c>
      <c r="E506" s="1" t="s">
        <v>21</v>
      </c>
      <c r="F506" s="1">
        <v>3482879.3899999899</v>
      </c>
      <c r="G506" s="1">
        <v>257</v>
      </c>
      <c r="H506" s="1">
        <v>60127.139999999898</v>
      </c>
      <c r="I506" s="1">
        <v>1</v>
      </c>
      <c r="J506" s="1">
        <v>0</v>
      </c>
      <c r="K506" s="1">
        <v>0</v>
      </c>
      <c r="L506" s="1">
        <v>137396.84999999899</v>
      </c>
      <c r="M506" s="1">
        <v>11</v>
      </c>
      <c r="N506" s="1">
        <v>0</v>
      </c>
      <c r="O506" s="1">
        <v>0</v>
      </c>
      <c r="P506" s="1">
        <v>0</v>
      </c>
      <c r="Q506" s="1">
        <v>0</v>
      </c>
      <c r="R506" s="1">
        <v>11479.8255855398</v>
      </c>
      <c r="S506" s="1">
        <v>725982.04449494102</v>
      </c>
      <c r="T506" s="59">
        <f>IF(E506="East", IF(C506="Central",('Connecting shares (%)'!$F$3/100*F506+'Connecting shares (%)'!$G$3/100*H506+'Connecting shares (%)'!$H$3/100*J506)/1000000,0),0)</f>
        <v>0</v>
      </c>
      <c r="U506" s="59">
        <f>IF(E506="East", IF(C506="Central",D506*'Connecting shares (%)'!$M$16*(F506+H506+J506)/(F506+H506+J506+L506+N506+P506),0),0)</f>
        <v>0</v>
      </c>
      <c r="V506" s="59">
        <f>IF(E506="East", IF(C506="Decentral",('Connecting shares (%)'!$F$7/100*F506+'Connecting shares (%)'!$G$7/100*H506+'Connecting shares (%)'!$H$7/100*J506)/1000000,0),0)</f>
        <v>0</v>
      </c>
      <c r="W506" s="61">
        <f>IF(E506="East", IF(C506="Decentral",D506*'Connecting shares (%)'!$M$16*(F506+H506+J506)/(F506+H506+J506+L506+N506+P506),0),0)</f>
        <v>0</v>
      </c>
      <c r="X506" s="59">
        <f>IF(E506="East", IF(C506="Central",('Connecting shares (%)'!$F$5/100*L506+'Connecting shares (%)'!$G$5/100*N506+'Connecting shares (%)'!$H$5/100*P506)/1000000,0),0)</f>
        <v>0</v>
      </c>
      <c r="Y506" s="61">
        <f>IF(E506="East", IF(C506="Central",D506*'Connecting shares (%)'!$M$16*(L506+N506+P506)/(F506+H506+J506+L506+N506+P506),0),0)</f>
        <v>0</v>
      </c>
      <c r="Z506" s="1">
        <f>IF(E506="East", IF(C506="Decentral",('Connecting shares (%)'!$F$9/100*L506+'Connecting shares (%)'!$G$9/100*N506+'Connecting shares (%)'!$H$9/100*P506)/1000000,0),0)</f>
        <v>0</v>
      </c>
      <c r="AA506" s="61">
        <f>IF(E506="East", IF(C506="Decentral",D506*'Connecting shares (%)'!$M$16*(L506+N506+P506)/(F506+H506+J506+L506+N506+P506),0),0)</f>
        <v>0</v>
      </c>
      <c r="AB506" s="59">
        <f>IF(E506="West", IF(C506="Central",('Connecting shares (%)'!$F$11/100*F506+'Connecting shares (%)'!$G$11/100*H506+'Connecting shares (%)'!$H$11/100*J506)/1000000,0),0)</f>
        <v>0</v>
      </c>
      <c r="AC506" s="62">
        <f>IF(E506="west", IF(C506="Central",D506*'Connecting shares (%)'!$M$16*(F506+H506+J506)/(F506+H506+J506+L506+N506+P506),0),0)</f>
        <v>0</v>
      </c>
      <c r="AD506" s="59">
        <f>IF(E506="West", IF(C506="Decentral",('Connecting shares (%)'!$F$15/100*F506+'Connecting shares (%)'!$G$15/100*H506+'Connecting shares (%)'!$H$15/100*J506)/1000000,0),0)</f>
        <v>3.5430065299999902</v>
      </c>
      <c r="AE506" s="61">
        <f>IF(E506="west", IF(C506="Decentral",D506*'Connecting shares (%)'!$M$16*(F506+H506+J506)/(F506+H506+J506+L506+N506+P506),0),0)</f>
        <v>13.977593533827971</v>
      </c>
      <c r="AF506" s="59">
        <f>IF(E506="West", IF(C506="Central",('Connecting shares (%)'!$F$13/100*L506+'Connecting shares (%)'!$G$13/100*N506+'Connecting shares (%)'!$H$13/100*P506)/1000000,0),0)</f>
        <v>0</v>
      </c>
      <c r="AG506" s="61">
        <f>IF(E506="west", IF(C506="Central",D506*'Connecting shares (%)'!$M$16*(L506+N506+P506)/(F506+H506+J506+L506+N506+P506),0),0)</f>
        <v>0</v>
      </c>
      <c r="AH506" s="1">
        <f>IF(E506="West", IF(C506="Decentral",('Connecting shares (%)'!$F$17/100*L506+'Connecting shares (%)'!$G$17/100*N506+'Connecting shares (%)'!$H$17/100*P506)/1000000,0),0)</f>
        <v>0.13739684999999899</v>
      </c>
      <c r="AI506" s="61">
        <f>IF(E506="west", IF(C506="Decentral",D506*'Connecting shares (%)'!$M$16*(L506+N506+P506)/(F506+H506+J506+L506+N506+P506),0),0)</f>
        <v>0.54204735607086874</v>
      </c>
      <c r="AK506" s="1">
        <f t="shared" si="56"/>
        <v>0</v>
      </c>
      <c r="AL506" s="1">
        <f t="shared" si="57"/>
        <v>0</v>
      </c>
      <c r="AM506" s="1">
        <f t="shared" si="58"/>
        <v>0</v>
      </c>
      <c r="AN506" s="1">
        <f t="shared" si="59"/>
        <v>0</v>
      </c>
      <c r="AO506" s="1">
        <f t="shared" si="60"/>
        <v>0</v>
      </c>
      <c r="AP506" s="1">
        <f t="shared" si="61"/>
        <v>0</v>
      </c>
      <c r="AQ506" s="1">
        <f t="shared" si="62"/>
        <v>3.6804033799999893</v>
      </c>
      <c r="AR506" s="1">
        <f t="shared" si="63"/>
        <v>14.51964088989884</v>
      </c>
    </row>
    <row r="507" spans="1:44">
      <c r="A507" s="1">
        <v>506</v>
      </c>
      <c r="B507" s="1" t="s">
        <v>433</v>
      </c>
      <c r="C507" s="1" t="s">
        <v>19</v>
      </c>
      <c r="D507" s="1">
        <v>0.685352734622802</v>
      </c>
      <c r="E507" s="1" t="s">
        <v>21</v>
      </c>
      <c r="F507" s="1">
        <v>1176577.71</v>
      </c>
      <c r="G507" s="1">
        <v>79</v>
      </c>
      <c r="H507" s="1">
        <v>0</v>
      </c>
      <c r="I507" s="1">
        <v>0</v>
      </c>
      <c r="J507" s="1">
        <v>0</v>
      </c>
      <c r="K507" s="1">
        <v>0</v>
      </c>
      <c r="L507" s="1">
        <v>35340.97</v>
      </c>
      <c r="M507" s="1">
        <v>1</v>
      </c>
      <c r="N507" s="1">
        <v>0</v>
      </c>
      <c r="O507" s="1">
        <v>0</v>
      </c>
      <c r="P507" s="1">
        <v>0</v>
      </c>
      <c r="Q507" s="1">
        <v>0</v>
      </c>
      <c r="R507" s="1">
        <v>16631.282010352301</v>
      </c>
      <c r="S507" s="1">
        <v>685352.734622802</v>
      </c>
      <c r="T507" s="59">
        <f>IF(E507="East", IF(C507="Central",('Connecting shares (%)'!$F$3/100*F507+'Connecting shares (%)'!$G$3/100*H507+'Connecting shares (%)'!$H$3/100*J507)/1000000,0),0)</f>
        <v>0</v>
      </c>
      <c r="U507" s="59">
        <f>IF(E507="East", IF(C507="Central",D507*'Connecting shares (%)'!$M$16*(F507+H507+J507)/(F507+H507+J507+L507+N507+P507),0),0)</f>
        <v>0</v>
      </c>
      <c r="V507" s="59">
        <f>IF(E507="East", IF(C507="Decentral",('Connecting shares (%)'!$F$7/100*F507+'Connecting shares (%)'!$G$7/100*H507+'Connecting shares (%)'!$H$7/100*J507)/1000000,0),0)</f>
        <v>0</v>
      </c>
      <c r="W507" s="61">
        <f>IF(E507="East", IF(C507="Decentral",D507*'Connecting shares (%)'!$M$16*(F507+H507+J507)/(F507+H507+J507+L507+N507+P507),0),0)</f>
        <v>0</v>
      </c>
      <c r="X507" s="59">
        <f>IF(E507="East", IF(C507="Central",('Connecting shares (%)'!$F$5/100*L507+'Connecting shares (%)'!$G$5/100*N507+'Connecting shares (%)'!$H$5/100*P507)/1000000,0),0)</f>
        <v>0</v>
      </c>
      <c r="Y507" s="61">
        <f>IF(E507="East", IF(C507="Central",D507*'Connecting shares (%)'!$M$16*(L507+N507+P507)/(F507+H507+J507+L507+N507+P507),0),0)</f>
        <v>0</v>
      </c>
      <c r="Z507" s="1">
        <f>IF(E507="East", IF(C507="Decentral",('Connecting shares (%)'!$F$9/100*L507+'Connecting shares (%)'!$G$9/100*N507+'Connecting shares (%)'!$H$9/100*P507)/1000000,0),0)</f>
        <v>0</v>
      </c>
      <c r="AA507" s="61">
        <f>IF(E507="East", IF(C507="Decentral",D507*'Connecting shares (%)'!$M$16*(L507+N507+P507)/(F507+H507+J507+L507+N507+P507),0),0)</f>
        <v>0</v>
      </c>
      <c r="AB507" s="59">
        <f>IF(E507="West", IF(C507="Central",('Connecting shares (%)'!$F$11/100*F507+'Connecting shares (%)'!$G$11/100*H507+'Connecting shares (%)'!$H$11/100*J507)/1000000,0),0)</f>
        <v>0</v>
      </c>
      <c r="AC507" s="62">
        <f>IF(E507="west", IF(C507="Central",D507*'Connecting shares (%)'!$M$16*(F507+H507+J507)/(F507+H507+J507+L507+N507+P507),0),0)</f>
        <v>0</v>
      </c>
      <c r="AD507" s="59">
        <f>IF(E507="West", IF(C507="Decentral",('Connecting shares (%)'!$F$15/100*F507+'Connecting shares (%)'!$G$15/100*H507+'Connecting shares (%)'!$H$15/100*J507)/1000000,0),0)</f>
        <v>1.1765777099999999</v>
      </c>
      <c r="AE507" s="61">
        <f>IF(E507="west", IF(C507="Decentral",D507*'Connecting shares (%)'!$M$16*(F507+H507+J507)/(F507+H507+J507+L507+N507+P507),0),0)</f>
        <v>13.307340902522174</v>
      </c>
      <c r="AF507" s="59">
        <f>IF(E507="West", IF(C507="Central",('Connecting shares (%)'!$F$13/100*L507+'Connecting shares (%)'!$G$13/100*N507+'Connecting shares (%)'!$H$13/100*P507)/1000000,0),0)</f>
        <v>0</v>
      </c>
      <c r="AG507" s="61">
        <f>IF(E507="west", IF(C507="Central",D507*'Connecting shares (%)'!$M$16*(L507+N507+P507)/(F507+H507+J507+L507+N507+P507),0),0)</f>
        <v>0</v>
      </c>
      <c r="AH507" s="1">
        <f>IF(E507="West", IF(C507="Decentral",('Connecting shares (%)'!$F$17/100*L507+'Connecting shares (%)'!$G$17/100*N507+'Connecting shares (%)'!$H$17/100*P507)/1000000,0),0)</f>
        <v>3.5340969999999999E-2</v>
      </c>
      <c r="AI507" s="61">
        <f>IF(E507="west", IF(C507="Decentral",D507*'Connecting shares (%)'!$M$16*(L507+N507+P507)/(F507+H507+J507+L507+N507+P507),0),0)</f>
        <v>0.39971378993386603</v>
      </c>
      <c r="AK507" s="1">
        <f t="shared" si="56"/>
        <v>0</v>
      </c>
      <c r="AL507" s="1">
        <f t="shared" si="57"/>
        <v>0</v>
      </c>
      <c r="AM507" s="1">
        <f t="shared" si="58"/>
        <v>0</v>
      </c>
      <c r="AN507" s="1">
        <f t="shared" si="59"/>
        <v>0</v>
      </c>
      <c r="AO507" s="1">
        <f t="shared" si="60"/>
        <v>0</v>
      </c>
      <c r="AP507" s="1">
        <f t="shared" si="61"/>
        <v>0</v>
      </c>
      <c r="AQ507" s="1">
        <f t="shared" si="62"/>
        <v>1.2119186799999999</v>
      </c>
      <c r="AR507" s="1">
        <f t="shared" si="63"/>
        <v>13.70705469245604</v>
      </c>
    </row>
    <row r="508" spans="1:44">
      <c r="A508" s="1">
        <v>507</v>
      </c>
      <c r="B508" s="1" t="s">
        <v>556</v>
      </c>
      <c r="C508" s="1" t="s">
        <v>19</v>
      </c>
      <c r="D508" s="1">
        <v>1.01514703137162</v>
      </c>
      <c r="E508" s="1" t="s">
        <v>21</v>
      </c>
      <c r="F508" s="1">
        <v>4283488.6699999897</v>
      </c>
      <c r="G508" s="1">
        <v>306</v>
      </c>
      <c r="H508" s="1">
        <v>0</v>
      </c>
      <c r="I508" s="1">
        <v>0</v>
      </c>
      <c r="J508" s="1">
        <v>0</v>
      </c>
      <c r="K508" s="1">
        <v>0</v>
      </c>
      <c r="L508" s="1">
        <v>233019.69999999899</v>
      </c>
      <c r="M508" s="1">
        <v>47</v>
      </c>
      <c r="N508" s="1">
        <v>0</v>
      </c>
      <c r="O508" s="1">
        <v>0</v>
      </c>
      <c r="P508" s="1">
        <v>0</v>
      </c>
      <c r="Q508" s="1">
        <v>0</v>
      </c>
      <c r="R508" s="1">
        <v>15394.6488878413</v>
      </c>
      <c r="S508" s="1">
        <v>1015147.03137162</v>
      </c>
      <c r="T508" s="59">
        <f>IF(E508="East", IF(C508="Central",('Connecting shares (%)'!$F$3/100*F508+'Connecting shares (%)'!$G$3/100*H508+'Connecting shares (%)'!$H$3/100*J508)/1000000,0),0)</f>
        <v>0</v>
      </c>
      <c r="U508" s="59">
        <f>IF(E508="East", IF(C508="Central",D508*'Connecting shares (%)'!$M$16*(F508+H508+J508)/(F508+H508+J508+L508+N508+P508),0),0)</f>
        <v>0</v>
      </c>
      <c r="V508" s="59">
        <f>IF(E508="East", IF(C508="Decentral",('Connecting shares (%)'!$F$7/100*F508+'Connecting shares (%)'!$G$7/100*H508+'Connecting shares (%)'!$H$7/100*J508)/1000000,0),0)</f>
        <v>0</v>
      </c>
      <c r="W508" s="61">
        <f>IF(E508="East", IF(C508="Decentral",D508*'Connecting shares (%)'!$M$16*(F508+H508+J508)/(F508+H508+J508+L508+N508+P508),0),0)</f>
        <v>0</v>
      </c>
      <c r="X508" s="59">
        <f>IF(E508="East", IF(C508="Central",('Connecting shares (%)'!$F$5/100*L508+'Connecting shares (%)'!$G$5/100*N508+'Connecting shares (%)'!$H$5/100*P508)/1000000,0),0)</f>
        <v>0</v>
      </c>
      <c r="Y508" s="61">
        <f>IF(E508="East", IF(C508="Central",D508*'Connecting shares (%)'!$M$16*(L508+N508+P508)/(F508+H508+J508+L508+N508+P508),0),0)</f>
        <v>0</v>
      </c>
      <c r="Z508" s="1">
        <f>IF(E508="East", IF(C508="Decentral",('Connecting shares (%)'!$F$9/100*L508+'Connecting shares (%)'!$G$9/100*N508+'Connecting shares (%)'!$H$9/100*P508)/1000000,0),0)</f>
        <v>0</v>
      </c>
      <c r="AA508" s="61">
        <f>IF(E508="East", IF(C508="Decentral",D508*'Connecting shares (%)'!$M$16*(L508+N508+P508)/(F508+H508+J508+L508+N508+P508),0),0)</f>
        <v>0</v>
      </c>
      <c r="AB508" s="59">
        <f>IF(E508="West", IF(C508="Central",('Connecting shares (%)'!$F$11/100*F508+'Connecting shares (%)'!$G$11/100*H508+'Connecting shares (%)'!$H$11/100*J508)/1000000,0),0)</f>
        <v>0</v>
      </c>
      <c r="AC508" s="62">
        <f>IF(E508="west", IF(C508="Central",D508*'Connecting shares (%)'!$M$16*(F508+H508+J508)/(F508+H508+J508+L508+N508+P508),0),0)</f>
        <v>0</v>
      </c>
      <c r="AD508" s="59">
        <f>IF(E508="West", IF(C508="Decentral",('Connecting shares (%)'!$F$15/100*F508+'Connecting shares (%)'!$G$15/100*H508+'Connecting shares (%)'!$H$15/100*J508)/1000000,0),0)</f>
        <v>4.2834886699999899</v>
      </c>
      <c r="AE508" s="61">
        <f>IF(E508="west", IF(C508="Decentral",D508*'Connecting shares (%)'!$M$16*(F508+H508+J508)/(F508+H508+J508+L508+N508+P508),0),0)</f>
        <v>19.255453332701205</v>
      </c>
      <c r="AF508" s="59">
        <f>IF(E508="West", IF(C508="Central",('Connecting shares (%)'!$F$13/100*L508+'Connecting shares (%)'!$G$13/100*N508+'Connecting shares (%)'!$H$13/100*P508)/1000000,0),0)</f>
        <v>0</v>
      </c>
      <c r="AG508" s="61">
        <f>IF(E508="west", IF(C508="Central",D508*'Connecting shares (%)'!$M$16*(L508+N508+P508)/(F508+H508+J508+L508+N508+P508),0),0)</f>
        <v>0</v>
      </c>
      <c r="AH508" s="1">
        <f>IF(E508="West", IF(C508="Decentral",('Connecting shares (%)'!$F$17/100*L508+'Connecting shares (%)'!$G$17/100*N508+'Connecting shares (%)'!$H$17/100*P508)/1000000,0),0)</f>
        <v>0.233019699999999</v>
      </c>
      <c r="AI508" s="61">
        <f>IF(E508="west", IF(C508="Decentral",D508*'Connecting shares (%)'!$M$16*(L508+N508+P508)/(F508+H508+J508+L508+N508+P508),0),0)</f>
        <v>1.0474872947311953</v>
      </c>
      <c r="AK508" s="1">
        <f t="shared" si="56"/>
        <v>0</v>
      </c>
      <c r="AL508" s="1">
        <f t="shared" si="57"/>
        <v>0</v>
      </c>
      <c r="AM508" s="1">
        <f t="shared" si="58"/>
        <v>0</v>
      </c>
      <c r="AN508" s="1">
        <f t="shared" si="59"/>
        <v>0</v>
      </c>
      <c r="AO508" s="1">
        <f t="shared" si="60"/>
        <v>0</v>
      </c>
      <c r="AP508" s="1">
        <f t="shared" si="61"/>
        <v>0</v>
      </c>
      <c r="AQ508" s="1">
        <f t="shared" si="62"/>
        <v>4.5165083699999888</v>
      </c>
      <c r="AR508" s="1">
        <f t="shared" si="63"/>
        <v>20.302940627432399</v>
      </c>
    </row>
    <row r="509" spans="1:44">
      <c r="A509" s="1">
        <v>508</v>
      </c>
      <c r="B509" s="1" t="s">
        <v>567</v>
      </c>
      <c r="C509" s="1" t="s">
        <v>19</v>
      </c>
      <c r="D509" s="1">
        <v>0.56343496422864703</v>
      </c>
      <c r="E509" s="1" t="s">
        <v>21</v>
      </c>
      <c r="F509" s="1">
        <v>603521.07999999903</v>
      </c>
      <c r="G509" s="1">
        <v>34</v>
      </c>
      <c r="H509" s="1">
        <v>0</v>
      </c>
      <c r="I509" s="1">
        <v>0</v>
      </c>
      <c r="J509" s="1">
        <v>0</v>
      </c>
      <c r="K509" s="1">
        <v>0</v>
      </c>
      <c r="L509" s="1">
        <v>32839.209999999897</v>
      </c>
      <c r="M509" s="1">
        <v>4</v>
      </c>
      <c r="N509" s="1">
        <v>0</v>
      </c>
      <c r="O509" s="1">
        <v>0</v>
      </c>
      <c r="P509" s="1">
        <v>0</v>
      </c>
      <c r="Q509" s="1">
        <v>0</v>
      </c>
      <c r="R509" s="1">
        <v>14286.6800758641</v>
      </c>
      <c r="S509" s="1">
        <v>563434.96422864601</v>
      </c>
      <c r="T509" s="59">
        <f>IF(E509="East", IF(C509="Central",('Connecting shares (%)'!$F$3/100*F509+'Connecting shares (%)'!$G$3/100*H509+'Connecting shares (%)'!$H$3/100*J509)/1000000,0),0)</f>
        <v>0</v>
      </c>
      <c r="U509" s="59">
        <f>IF(E509="East", IF(C509="Central",D509*'Connecting shares (%)'!$M$16*(F509+H509+J509)/(F509+H509+J509+L509+N509+P509),0),0)</f>
        <v>0</v>
      </c>
      <c r="V509" s="59">
        <f>IF(E509="East", IF(C509="Decentral",('Connecting shares (%)'!$F$7/100*F509+'Connecting shares (%)'!$G$7/100*H509+'Connecting shares (%)'!$H$7/100*J509)/1000000,0),0)</f>
        <v>0</v>
      </c>
      <c r="W509" s="61">
        <f>IF(E509="East", IF(C509="Decentral",D509*'Connecting shares (%)'!$M$16*(F509+H509+J509)/(F509+H509+J509+L509+N509+P509),0),0)</f>
        <v>0</v>
      </c>
      <c r="X509" s="59">
        <f>IF(E509="East", IF(C509="Central",('Connecting shares (%)'!$F$5/100*L509+'Connecting shares (%)'!$G$5/100*N509+'Connecting shares (%)'!$H$5/100*P509)/1000000,0),0)</f>
        <v>0</v>
      </c>
      <c r="Y509" s="61">
        <f>IF(E509="East", IF(C509="Central",D509*'Connecting shares (%)'!$M$16*(L509+N509+P509)/(F509+H509+J509+L509+N509+P509),0),0)</f>
        <v>0</v>
      </c>
      <c r="Z509" s="1">
        <f>IF(E509="East", IF(C509="Decentral",('Connecting shares (%)'!$F$9/100*L509+'Connecting shares (%)'!$G$9/100*N509+'Connecting shares (%)'!$H$9/100*P509)/1000000,0),0)</f>
        <v>0</v>
      </c>
      <c r="AA509" s="61">
        <f>IF(E509="East", IF(C509="Decentral",D509*'Connecting shares (%)'!$M$16*(L509+N509+P509)/(F509+H509+J509+L509+N509+P509),0),0)</f>
        <v>0</v>
      </c>
      <c r="AB509" s="59">
        <f>IF(E509="West", IF(C509="Central",('Connecting shares (%)'!$F$11/100*F509+'Connecting shares (%)'!$G$11/100*H509+'Connecting shares (%)'!$H$11/100*J509)/1000000,0),0)</f>
        <v>0</v>
      </c>
      <c r="AC509" s="62">
        <f>IF(E509="west", IF(C509="Central",D509*'Connecting shares (%)'!$M$16*(F509+H509+J509)/(F509+H509+J509+L509+N509+P509),0),0)</f>
        <v>0</v>
      </c>
      <c r="AD509" s="59">
        <f>IF(E509="West", IF(C509="Decentral",('Connecting shares (%)'!$F$15/100*F509+'Connecting shares (%)'!$G$15/100*H509+'Connecting shares (%)'!$H$15/100*J509)/1000000,0),0)</f>
        <v>0.60352107999999904</v>
      </c>
      <c r="AE509" s="61">
        <f>IF(E509="west", IF(C509="Decentral",D509*'Connecting shares (%)'!$M$16*(F509+H509+J509)/(F509+H509+J509+L509+N509+P509),0),0)</f>
        <v>10.687180940251142</v>
      </c>
      <c r="AF509" s="59">
        <f>IF(E509="West", IF(C509="Central",('Connecting shares (%)'!$F$13/100*L509+'Connecting shares (%)'!$G$13/100*N509+'Connecting shares (%)'!$H$13/100*P509)/1000000,0),0)</f>
        <v>0</v>
      </c>
      <c r="AG509" s="61">
        <f>IF(E509="west", IF(C509="Central",D509*'Connecting shares (%)'!$M$16*(L509+N509+P509)/(F509+H509+J509+L509+N509+P509),0),0)</f>
        <v>0</v>
      </c>
      <c r="AH509" s="1">
        <f>IF(E509="West", IF(C509="Decentral",('Connecting shares (%)'!$F$17/100*L509+'Connecting shares (%)'!$G$17/100*N509+'Connecting shares (%)'!$H$17/100*P509)/1000000,0),0)</f>
        <v>3.2839209999999897E-2</v>
      </c>
      <c r="AI509" s="61">
        <f>IF(E509="west", IF(C509="Decentral",D509*'Connecting shares (%)'!$M$16*(L509+N509+P509)/(F509+H509+J509+L509+N509+P509),0),0)</f>
        <v>0.58151834432179927</v>
      </c>
      <c r="AK509" s="1">
        <f t="shared" si="56"/>
        <v>0</v>
      </c>
      <c r="AL509" s="1">
        <f t="shared" si="57"/>
        <v>0</v>
      </c>
      <c r="AM509" s="1">
        <f t="shared" si="58"/>
        <v>0</v>
      </c>
      <c r="AN509" s="1">
        <f t="shared" si="59"/>
        <v>0</v>
      </c>
      <c r="AO509" s="1">
        <f t="shared" si="60"/>
        <v>0</v>
      </c>
      <c r="AP509" s="1">
        <f t="shared" si="61"/>
        <v>0</v>
      </c>
      <c r="AQ509" s="1">
        <f t="shared" si="62"/>
        <v>0.63636028999999894</v>
      </c>
      <c r="AR509" s="1">
        <f t="shared" si="63"/>
        <v>11.268699284572941</v>
      </c>
    </row>
    <row r="510" spans="1:44">
      <c r="A510" s="1">
        <v>509</v>
      </c>
      <c r="B510" s="1" t="s">
        <v>649</v>
      </c>
      <c r="C510" s="1" t="s">
        <v>19</v>
      </c>
      <c r="D510" s="1">
        <v>0.16673898108315399</v>
      </c>
      <c r="E510" s="1" t="s">
        <v>22</v>
      </c>
      <c r="F510" s="1">
        <v>229015.51</v>
      </c>
      <c r="G510" s="1">
        <v>12</v>
      </c>
      <c r="H510" s="1">
        <v>0</v>
      </c>
      <c r="I510" s="1">
        <v>0</v>
      </c>
      <c r="J510" s="1">
        <v>0</v>
      </c>
      <c r="K510" s="1">
        <v>0</v>
      </c>
      <c r="L510" s="1">
        <v>0</v>
      </c>
      <c r="M510" s="1">
        <v>0</v>
      </c>
      <c r="N510" s="1">
        <v>0</v>
      </c>
      <c r="O510" s="1">
        <v>0</v>
      </c>
      <c r="P510" s="1">
        <v>0</v>
      </c>
      <c r="Q510" s="1">
        <v>0</v>
      </c>
      <c r="R510" s="1">
        <v>8423.7931069138904</v>
      </c>
      <c r="S510" s="1">
        <v>166738.98108315401</v>
      </c>
      <c r="T510" s="59">
        <f>IF(E510="East", IF(C510="Central",('Connecting shares (%)'!$F$3/100*F510+'Connecting shares (%)'!$G$3/100*H510+'Connecting shares (%)'!$H$3/100*J510)/1000000,0),0)</f>
        <v>0</v>
      </c>
      <c r="U510" s="59">
        <f>IF(E510="East", IF(C510="Central",D510*'Connecting shares (%)'!$M$16*(F510+H510+J510)/(F510+H510+J510+L510+N510+P510),0),0)</f>
        <v>0</v>
      </c>
      <c r="V510" s="59">
        <f>IF(E510="East", IF(C510="Decentral",('Connecting shares (%)'!$F$7/100*F510+'Connecting shares (%)'!$G$7/100*H510+'Connecting shares (%)'!$H$7/100*J510)/1000000,0),0)</f>
        <v>0.22901551000000001</v>
      </c>
      <c r="W510" s="61">
        <f>IF(E510="East", IF(C510="Decentral",D510*'Connecting shares (%)'!$M$16*(F510+H510+J510)/(F510+H510+J510+L510+N510+P510),0),0)</f>
        <v>3.3347796216630798</v>
      </c>
      <c r="X510" s="59">
        <f>IF(E510="East", IF(C510="Central",('Connecting shares (%)'!$F$5/100*L510+'Connecting shares (%)'!$G$5/100*N510+'Connecting shares (%)'!$H$5/100*P510)/1000000,0),0)</f>
        <v>0</v>
      </c>
      <c r="Y510" s="61">
        <f>IF(E510="East", IF(C510="Central",D510*'Connecting shares (%)'!$M$16*(L510+N510+P510)/(F510+H510+J510+L510+N510+P510),0),0)</f>
        <v>0</v>
      </c>
      <c r="Z510" s="1">
        <f>IF(E510="East", IF(C510="Decentral",('Connecting shares (%)'!$F$9/100*L510+'Connecting shares (%)'!$G$9/100*N510+'Connecting shares (%)'!$H$9/100*P510)/1000000,0),0)</f>
        <v>0</v>
      </c>
      <c r="AA510" s="61">
        <f>IF(E510="East", IF(C510="Decentral",D510*'Connecting shares (%)'!$M$16*(L510+N510+P510)/(F510+H510+J510+L510+N510+P510),0),0)</f>
        <v>0</v>
      </c>
      <c r="AB510" s="59">
        <f>IF(E510="West", IF(C510="Central",('Connecting shares (%)'!$F$11/100*F510+'Connecting shares (%)'!$G$11/100*H510+'Connecting shares (%)'!$H$11/100*J510)/1000000,0),0)</f>
        <v>0</v>
      </c>
      <c r="AC510" s="62">
        <f>IF(E510="west", IF(C510="Central",D510*'Connecting shares (%)'!$M$16*(F510+H510+J510)/(F510+H510+J510+L510+N510+P510),0),0)</f>
        <v>0</v>
      </c>
      <c r="AD510" s="59">
        <f>IF(E510="West", IF(C510="Decentral",('Connecting shares (%)'!$F$15/100*F510+'Connecting shares (%)'!$G$15/100*H510+'Connecting shares (%)'!$H$15/100*J510)/1000000,0),0)</f>
        <v>0</v>
      </c>
      <c r="AE510" s="61">
        <f>IF(E510="west", IF(C510="Decentral",D510*'Connecting shares (%)'!$M$16*(F510+H510+J510)/(F510+H510+J510+L510+N510+P510),0),0)</f>
        <v>0</v>
      </c>
      <c r="AF510" s="59">
        <f>IF(E510="West", IF(C510="Central",('Connecting shares (%)'!$F$13/100*L510+'Connecting shares (%)'!$G$13/100*N510+'Connecting shares (%)'!$H$13/100*P510)/1000000,0),0)</f>
        <v>0</v>
      </c>
      <c r="AG510" s="61">
        <f>IF(E510="west", IF(C510="Central",D510*'Connecting shares (%)'!$M$16*(L510+N510+P510)/(F510+H510+J510+L510+N510+P510),0),0)</f>
        <v>0</v>
      </c>
      <c r="AH510" s="1">
        <f>IF(E510="West", IF(C510="Decentral",('Connecting shares (%)'!$F$17/100*L510+'Connecting shares (%)'!$G$17/100*N510+'Connecting shares (%)'!$H$17/100*P510)/1000000,0),0)</f>
        <v>0</v>
      </c>
      <c r="AI510" s="61">
        <f>IF(E510="west", IF(C510="Decentral",D510*'Connecting shares (%)'!$M$16*(L510+N510+P510)/(F510+H510+J510+L510+N510+P510),0),0)</f>
        <v>0</v>
      </c>
      <c r="AK510" s="1">
        <f t="shared" si="56"/>
        <v>0</v>
      </c>
      <c r="AL510" s="1">
        <f t="shared" si="57"/>
        <v>0</v>
      </c>
      <c r="AM510" s="1">
        <f t="shared" si="58"/>
        <v>0.22901551000000001</v>
      </c>
      <c r="AN510" s="1">
        <f t="shared" si="59"/>
        <v>3.3347796216630798</v>
      </c>
      <c r="AO510" s="1">
        <f t="shared" si="60"/>
        <v>0</v>
      </c>
      <c r="AP510" s="1">
        <f t="shared" si="61"/>
        <v>0</v>
      </c>
      <c r="AQ510" s="1">
        <f t="shared" si="62"/>
        <v>0</v>
      </c>
      <c r="AR510" s="1">
        <f t="shared" si="63"/>
        <v>0</v>
      </c>
    </row>
    <row r="511" spans="1:44">
      <c r="A511" s="1">
        <v>510</v>
      </c>
      <c r="B511" s="1" t="s">
        <v>662</v>
      </c>
      <c r="C511" s="1" t="s">
        <v>19</v>
      </c>
      <c r="D511" s="1">
        <v>1.2654257179503099</v>
      </c>
      <c r="E511" s="1" t="s">
        <v>22</v>
      </c>
      <c r="F511" s="1">
        <v>10185735.939999901</v>
      </c>
      <c r="G511" s="1">
        <v>584</v>
      </c>
      <c r="H511" s="1">
        <v>0</v>
      </c>
      <c r="I511" s="1">
        <v>0</v>
      </c>
      <c r="J511" s="1">
        <v>0</v>
      </c>
      <c r="K511" s="1">
        <v>0</v>
      </c>
      <c r="L511" s="1">
        <v>1506912.51</v>
      </c>
      <c r="M511" s="1">
        <v>186</v>
      </c>
      <c r="N511" s="1">
        <v>88183.58</v>
      </c>
      <c r="O511" s="1">
        <v>1</v>
      </c>
      <c r="P511" s="1">
        <v>0</v>
      </c>
      <c r="Q511" s="1">
        <v>0</v>
      </c>
      <c r="R511" s="1">
        <v>9967.1257398263606</v>
      </c>
      <c r="S511" s="1">
        <v>1265425.7179503101</v>
      </c>
      <c r="T511" s="59">
        <f>IF(E511="East", IF(C511="Central",('Connecting shares (%)'!$F$3/100*F511+'Connecting shares (%)'!$G$3/100*H511+'Connecting shares (%)'!$H$3/100*J511)/1000000,0),0)</f>
        <v>0</v>
      </c>
      <c r="U511" s="59">
        <f>IF(E511="East", IF(C511="Central",D511*'Connecting shares (%)'!$M$16*(F511+H511+J511)/(F511+H511+J511+L511+N511+P511),0),0)</f>
        <v>0</v>
      </c>
      <c r="V511" s="59">
        <f>IF(E511="East", IF(C511="Decentral",('Connecting shares (%)'!$F$7/100*F511+'Connecting shares (%)'!$G$7/100*H511+'Connecting shares (%)'!$H$7/100*J511)/1000000,0),0)</f>
        <v>10.185735939999901</v>
      </c>
      <c r="W511" s="61">
        <f>IF(E511="East", IF(C511="Decentral",D511*'Connecting shares (%)'!$M$16*(F511+H511+J511)/(F511+H511+J511+L511+N511+P511),0),0)</f>
        <v>21.881802884387202</v>
      </c>
      <c r="X511" s="59">
        <f>IF(E511="East", IF(C511="Central",('Connecting shares (%)'!$F$5/100*L511+'Connecting shares (%)'!$G$5/100*N511+'Connecting shares (%)'!$H$5/100*P511)/1000000,0),0)</f>
        <v>0</v>
      </c>
      <c r="Y511" s="61">
        <f>IF(E511="East", IF(C511="Central",D511*'Connecting shares (%)'!$M$16*(L511+N511+P511)/(F511+H511+J511+L511+N511+P511),0),0)</f>
        <v>0</v>
      </c>
      <c r="Z511" s="1">
        <f>IF(E511="East", IF(C511="Decentral",('Connecting shares (%)'!$F$9/100*L511+'Connecting shares (%)'!$G$9/100*N511+'Connecting shares (%)'!$H$9/100*P511)/1000000,0),0)</f>
        <v>1.5950960900000002</v>
      </c>
      <c r="AA511" s="61">
        <f>IF(E511="East", IF(C511="Decentral",D511*'Connecting shares (%)'!$M$16*(L511+N511+P511)/(F511+H511+J511+L511+N511+P511),0),0)</f>
        <v>3.4267114746189948</v>
      </c>
      <c r="AB511" s="59">
        <f>IF(E511="West", IF(C511="Central",('Connecting shares (%)'!$F$11/100*F511+'Connecting shares (%)'!$G$11/100*H511+'Connecting shares (%)'!$H$11/100*J511)/1000000,0),0)</f>
        <v>0</v>
      </c>
      <c r="AC511" s="62">
        <f>IF(E511="west", IF(C511="Central",D511*'Connecting shares (%)'!$M$16*(F511+H511+J511)/(F511+H511+J511+L511+N511+P511),0),0)</f>
        <v>0</v>
      </c>
      <c r="AD511" s="59">
        <f>IF(E511="West", IF(C511="Decentral",('Connecting shares (%)'!$F$15/100*F511+'Connecting shares (%)'!$G$15/100*H511+'Connecting shares (%)'!$H$15/100*J511)/1000000,0),0)</f>
        <v>0</v>
      </c>
      <c r="AE511" s="61">
        <f>IF(E511="west", IF(C511="Decentral",D511*'Connecting shares (%)'!$M$16*(F511+H511+J511)/(F511+H511+J511+L511+N511+P511),0),0)</f>
        <v>0</v>
      </c>
      <c r="AF511" s="59">
        <f>IF(E511="West", IF(C511="Central",('Connecting shares (%)'!$F$13/100*L511+'Connecting shares (%)'!$G$13/100*N511+'Connecting shares (%)'!$H$13/100*P511)/1000000,0),0)</f>
        <v>0</v>
      </c>
      <c r="AG511" s="61">
        <f>IF(E511="west", IF(C511="Central",D511*'Connecting shares (%)'!$M$16*(L511+N511+P511)/(F511+H511+J511+L511+N511+P511),0),0)</f>
        <v>0</v>
      </c>
      <c r="AH511" s="1">
        <f>IF(E511="West", IF(C511="Decentral",('Connecting shares (%)'!$F$17/100*L511+'Connecting shares (%)'!$G$17/100*N511+'Connecting shares (%)'!$H$17/100*P511)/1000000,0),0)</f>
        <v>0</v>
      </c>
      <c r="AI511" s="61">
        <f>IF(E511="west", IF(C511="Decentral",D511*'Connecting shares (%)'!$M$16*(L511+N511+P511)/(F511+H511+J511+L511+N511+P511),0),0)</f>
        <v>0</v>
      </c>
      <c r="AK511" s="1">
        <f t="shared" si="56"/>
        <v>0</v>
      </c>
      <c r="AL511" s="1">
        <f t="shared" si="57"/>
        <v>0</v>
      </c>
      <c r="AM511" s="1">
        <f t="shared" si="58"/>
        <v>11.780832029999901</v>
      </c>
      <c r="AN511" s="1">
        <f t="shared" si="59"/>
        <v>25.308514359006196</v>
      </c>
      <c r="AO511" s="1">
        <f t="shared" si="60"/>
        <v>0</v>
      </c>
      <c r="AP511" s="1">
        <f t="shared" si="61"/>
        <v>0</v>
      </c>
      <c r="AQ511" s="1">
        <f t="shared" si="62"/>
        <v>0</v>
      </c>
      <c r="AR511" s="1">
        <f t="shared" si="63"/>
        <v>0</v>
      </c>
    </row>
    <row r="512" spans="1:44">
      <c r="A512" s="1">
        <v>511</v>
      </c>
      <c r="B512" s="1" t="s">
        <v>470</v>
      </c>
      <c r="C512" s="1" t="s">
        <v>19</v>
      </c>
      <c r="D512" s="1">
        <v>0.37589896892739</v>
      </c>
      <c r="E512" s="1" t="s">
        <v>21</v>
      </c>
      <c r="F512" s="1">
        <v>253008.44</v>
      </c>
      <c r="G512" s="1">
        <v>14</v>
      </c>
      <c r="H512" s="1">
        <v>74919.05</v>
      </c>
      <c r="I512" s="1">
        <v>1</v>
      </c>
      <c r="J512" s="1">
        <v>0</v>
      </c>
      <c r="K512" s="1">
        <v>0</v>
      </c>
      <c r="L512" s="1">
        <v>0</v>
      </c>
      <c r="M512" s="1">
        <v>0</v>
      </c>
      <c r="N512" s="1">
        <v>0</v>
      </c>
      <c r="O512" s="1">
        <v>0</v>
      </c>
      <c r="P512" s="1">
        <v>0</v>
      </c>
      <c r="Q512" s="1">
        <v>0</v>
      </c>
      <c r="R512" s="1">
        <v>11765.8554441303</v>
      </c>
      <c r="S512" s="1">
        <v>375898.96892739</v>
      </c>
      <c r="T512" s="59">
        <f>IF(E512="East", IF(C512="Central",('Connecting shares (%)'!$F$3/100*F512+'Connecting shares (%)'!$G$3/100*H512+'Connecting shares (%)'!$H$3/100*J512)/1000000,0),0)</f>
        <v>0</v>
      </c>
      <c r="U512" s="59">
        <f>IF(E512="East", IF(C512="Central",D512*'Connecting shares (%)'!$M$16*(F512+H512+J512)/(F512+H512+J512+L512+N512+P512),0),0)</f>
        <v>0</v>
      </c>
      <c r="V512" s="59">
        <f>IF(E512="East", IF(C512="Decentral",('Connecting shares (%)'!$F$7/100*F512+'Connecting shares (%)'!$G$7/100*H512+'Connecting shares (%)'!$H$7/100*J512)/1000000,0),0)</f>
        <v>0</v>
      </c>
      <c r="W512" s="61">
        <f>IF(E512="East", IF(C512="Decentral",D512*'Connecting shares (%)'!$M$16*(F512+H512+J512)/(F512+H512+J512+L512+N512+P512),0),0)</f>
        <v>0</v>
      </c>
      <c r="X512" s="59">
        <f>IF(E512="East", IF(C512="Central",('Connecting shares (%)'!$F$5/100*L512+'Connecting shares (%)'!$G$5/100*N512+'Connecting shares (%)'!$H$5/100*P512)/1000000,0),0)</f>
        <v>0</v>
      </c>
      <c r="Y512" s="61">
        <f>IF(E512="East", IF(C512="Central",D512*'Connecting shares (%)'!$M$16*(L512+N512+P512)/(F512+H512+J512+L512+N512+P512),0),0)</f>
        <v>0</v>
      </c>
      <c r="Z512" s="1">
        <f>IF(E512="East", IF(C512="Decentral",('Connecting shares (%)'!$F$9/100*L512+'Connecting shares (%)'!$G$9/100*N512+'Connecting shares (%)'!$H$9/100*P512)/1000000,0),0)</f>
        <v>0</v>
      </c>
      <c r="AA512" s="61">
        <f>IF(E512="East", IF(C512="Decentral",D512*'Connecting shares (%)'!$M$16*(L512+N512+P512)/(F512+H512+J512+L512+N512+P512),0),0)</f>
        <v>0</v>
      </c>
      <c r="AB512" s="59">
        <f>IF(E512="West", IF(C512="Central",('Connecting shares (%)'!$F$11/100*F512+'Connecting shares (%)'!$G$11/100*H512+'Connecting shares (%)'!$H$11/100*J512)/1000000,0),0)</f>
        <v>0</v>
      </c>
      <c r="AC512" s="62">
        <f>IF(E512="west", IF(C512="Central",D512*'Connecting shares (%)'!$M$16*(F512+H512+J512)/(F512+H512+J512+L512+N512+P512),0),0)</f>
        <v>0</v>
      </c>
      <c r="AD512" s="59">
        <f>IF(E512="West", IF(C512="Decentral",('Connecting shares (%)'!$F$15/100*F512+'Connecting shares (%)'!$G$15/100*H512+'Connecting shares (%)'!$H$15/100*J512)/1000000,0),0)</f>
        <v>0.32792748999999999</v>
      </c>
      <c r="AE512" s="61">
        <f>IF(E512="west", IF(C512="Decentral",D512*'Connecting shares (%)'!$M$16*(F512+H512+J512)/(F512+H512+J512+L512+N512+P512),0),0)</f>
        <v>7.5179793785478006</v>
      </c>
      <c r="AF512" s="59">
        <f>IF(E512="West", IF(C512="Central",('Connecting shares (%)'!$F$13/100*L512+'Connecting shares (%)'!$G$13/100*N512+'Connecting shares (%)'!$H$13/100*P512)/1000000,0),0)</f>
        <v>0</v>
      </c>
      <c r="AG512" s="61">
        <f>IF(E512="west", IF(C512="Central",D512*'Connecting shares (%)'!$M$16*(L512+N512+P512)/(F512+H512+J512+L512+N512+P512),0),0)</f>
        <v>0</v>
      </c>
      <c r="AH512" s="1">
        <f>IF(E512="West", IF(C512="Decentral",('Connecting shares (%)'!$F$17/100*L512+'Connecting shares (%)'!$G$17/100*N512+'Connecting shares (%)'!$H$17/100*P512)/1000000,0),0)</f>
        <v>0</v>
      </c>
      <c r="AI512" s="61">
        <f>IF(E512="west", IF(C512="Decentral",D512*'Connecting shares (%)'!$M$16*(L512+N512+P512)/(F512+H512+J512+L512+N512+P512),0),0)</f>
        <v>0</v>
      </c>
      <c r="AK512" s="1">
        <f t="shared" si="56"/>
        <v>0</v>
      </c>
      <c r="AL512" s="1">
        <f t="shared" si="57"/>
        <v>0</v>
      </c>
      <c r="AM512" s="1">
        <f t="shared" si="58"/>
        <v>0</v>
      </c>
      <c r="AN512" s="1">
        <f t="shared" si="59"/>
        <v>0</v>
      </c>
      <c r="AO512" s="1">
        <f t="shared" si="60"/>
        <v>0</v>
      </c>
      <c r="AP512" s="1">
        <f t="shared" si="61"/>
        <v>0</v>
      </c>
      <c r="AQ512" s="1">
        <f t="shared" si="62"/>
        <v>0.32792748999999999</v>
      </c>
      <c r="AR512" s="1">
        <f t="shared" si="63"/>
        <v>7.5179793785478006</v>
      </c>
    </row>
    <row r="513" spans="1:44">
      <c r="A513" s="1">
        <v>512</v>
      </c>
      <c r="B513" s="1" t="s">
        <v>405</v>
      </c>
      <c r="C513" s="1" t="s">
        <v>19</v>
      </c>
      <c r="D513" s="1">
        <v>0.559322757815507</v>
      </c>
      <c r="E513" s="1" t="s">
        <v>21</v>
      </c>
      <c r="F513" s="1">
        <v>41444.31</v>
      </c>
      <c r="G513" s="1">
        <v>3</v>
      </c>
      <c r="H513" s="1">
        <v>0</v>
      </c>
      <c r="I513" s="1">
        <v>0</v>
      </c>
      <c r="J513" s="1">
        <v>0</v>
      </c>
      <c r="K513" s="1">
        <v>0</v>
      </c>
      <c r="L513" s="1">
        <v>0</v>
      </c>
      <c r="M513" s="1">
        <v>0</v>
      </c>
      <c r="N513" s="1">
        <v>0</v>
      </c>
      <c r="O513" s="1">
        <v>0</v>
      </c>
      <c r="P513" s="1">
        <v>0</v>
      </c>
      <c r="Q513" s="1">
        <v>0</v>
      </c>
      <c r="R513" s="1">
        <v>13617.041884566301</v>
      </c>
      <c r="S513" s="1">
        <v>559322.75781550596</v>
      </c>
      <c r="T513" s="59">
        <f>IF(E513="East", IF(C513="Central",('Connecting shares (%)'!$F$3/100*F513+'Connecting shares (%)'!$G$3/100*H513+'Connecting shares (%)'!$H$3/100*J513)/1000000,0),0)</f>
        <v>0</v>
      </c>
      <c r="U513" s="59">
        <f>IF(E513="East", IF(C513="Central",D513*'Connecting shares (%)'!$M$16*(F513+H513+J513)/(F513+H513+J513+L513+N513+P513),0),0)</f>
        <v>0</v>
      </c>
      <c r="V513" s="59">
        <f>IF(E513="East", IF(C513="Decentral",('Connecting shares (%)'!$F$7/100*F513+'Connecting shares (%)'!$G$7/100*H513+'Connecting shares (%)'!$H$7/100*J513)/1000000,0),0)</f>
        <v>0</v>
      </c>
      <c r="W513" s="61">
        <f>IF(E513="East", IF(C513="Decentral",D513*'Connecting shares (%)'!$M$16*(F513+H513+J513)/(F513+H513+J513+L513+N513+P513),0),0)</f>
        <v>0</v>
      </c>
      <c r="X513" s="59">
        <f>IF(E513="East", IF(C513="Central",('Connecting shares (%)'!$F$5/100*L513+'Connecting shares (%)'!$G$5/100*N513+'Connecting shares (%)'!$H$5/100*P513)/1000000,0),0)</f>
        <v>0</v>
      </c>
      <c r="Y513" s="61">
        <f>IF(E513="East", IF(C513="Central",D513*'Connecting shares (%)'!$M$16*(L513+N513+P513)/(F513+H513+J513+L513+N513+P513),0),0)</f>
        <v>0</v>
      </c>
      <c r="Z513" s="1">
        <f>IF(E513="East", IF(C513="Decentral",('Connecting shares (%)'!$F$9/100*L513+'Connecting shares (%)'!$G$9/100*N513+'Connecting shares (%)'!$H$9/100*P513)/1000000,0),0)</f>
        <v>0</v>
      </c>
      <c r="AA513" s="61">
        <f>IF(E513="East", IF(C513="Decentral",D513*'Connecting shares (%)'!$M$16*(L513+N513+P513)/(F513+H513+J513+L513+N513+P513),0),0)</f>
        <v>0</v>
      </c>
      <c r="AB513" s="59">
        <f>IF(E513="West", IF(C513="Central",('Connecting shares (%)'!$F$11/100*F513+'Connecting shares (%)'!$G$11/100*H513+'Connecting shares (%)'!$H$11/100*J513)/1000000,0),0)</f>
        <v>0</v>
      </c>
      <c r="AC513" s="62">
        <f>IF(E513="west", IF(C513="Central",D513*'Connecting shares (%)'!$M$16*(F513+H513+J513)/(F513+H513+J513+L513+N513+P513),0),0)</f>
        <v>0</v>
      </c>
      <c r="AD513" s="59">
        <f>IF(E513="West", IF(C513="Decentral",('Connecting shares (%)'!$F$15/100*F513+'Connecting shares (%)'!$G$15/100*H513+'Connecting shares (%)'!$H$15/100*J513)/1000000,0),0)</f>
        <v>4.1444309999999998E-2</v>
      </c>
      <c r="AE513" s="61">
        <f>IF(E513="west", IF(C513="Decentral",D513*'Connecting shares (%)'!$M$16*(F513+H513+J513)/(F513+H513+J513+L513+N513+P513),0),0)</f>
        <v>11.18645515631014</v>
      </c>
      <c r="AF513" s="59">
        <f>IF(E513="West", IF(C513="Central",('Connecting shares (%)'!$F$13/100*L513+'Connecting shares (%)'!$G$13/100*N513+'Connecting shares (%)'!$H$13/100*P513)/1000000,0),0)</f>
        <v>0</v>
      </c>
      <c r="AG513" s="61">
        <f>IF(E513="west", IF(C513="Central",D513*'Connecting shares (%)'!$M$16*(L513+N513+P513)/(F513+H513+J513+L513+N513+P513),0),0)</f>
        <v>0</v>
      </c>
      <c r="AH513" s="1">
        <f>IF(E513="West", IF(C513="Decentral",('Connecting shares (%)'!$F$17/100*L513+'Connecting shares (%)'!$G$17/100*N513+'Connecting shares (%)'!$H$17/100*P513)/1000000,0),0)</f>
        <v>0</v>
      </c>
      <c r="AI513" s="61">
        <f>IF(E513="west", IF(C513="Decentral",D513*'Connecting shares (%)'!$M$16*(L513+N513+P513)/(F513+H513+J513+L513+N513+P513),0),0)</f>
        <v>0</v>
      </c>
      <c r="AK513" s="1">
        <f t="shared" si="56"/>
        <v>0</v>
      </c>
      <c r="AL513" s="1">
        <f t="shared" si="57"/>
        <v>0</v>
      </c>
      <c r="AM513" s="1">
        <f t="shared" si="58"/>
        <v>0</v>
      </c>
      <c r="AN513" s="1">
        <f t="shared" si="59"/>
        <v>0</v>
      </c>
      <c r="AO513" s="1">
        <f t="shared" si="60"/>
        <v>0</v>
      </c>
      <c r="AP513" s="1">
        <f t="shared" si="61"/>
        <v>0</v>
      </c>
      <c r="AQ513" s="1">
        <f t="shared" si="62"/>
        <v>4.1444309999999998E-2</v>
      </c>
      <c r="AR513" s="1">
        <f t="shared" si="63"/>
        <v>11.18645515631014</v>
      </c>
    </row>
    <row r="514" spans="1:44">
      <c r="A514" s="1">
        <v>513</v>
      </c>
      <c r="B514" s="1" t="s">
        <v>594</v>
      </c>
      <c r="C514" s="1" t="s">
        <v>19</v>
      </c>
      <c r="D514" s="1">
        <v>0.20685119708737101</v>
      </c>
      <c r="E514" s="1" t="s">
        <v>21</v>
      </c>
      <c r="F514" s="1">
        <v>198753.07</v>
      </c>
      <c r="G514" s="1">
        <v>11</v>
      </c>
      <c r="H514" s="1">
        <v>0</v>
      </c>
      <c r="I514" s="1">
        <v>0</v>
      </c>
      <c r="J514" s="1">
        <v>0</v>
      </c>
      <c r="K514" s="1">
        <v>0</v>
      </c>
      <c r="L514" s="1">
        <v>0</v>
      </c>
      <c r="M514" s="1">
        <v>0</v>
      </c>
      <c r="N514" s="1">
        <v>0</v>
      </c>
      <c r="O514" s="1">
        <v>0</v>
      </c>
      <c r="P514" s="1">
        <v>0</v>
      </c>
      <c r="Q514" s="1">
        <v>0</v>
      </c>
      <c r="R514" s="1">
        <v>9679.9901029869598</v>
      </c>
      <c r="S514" s="1">
        <v>206851.19708737099</v>
      </c>
      <c r="T514" s="59">
        <f>IF(E514="East", IF(C514="Central",('Connecting shares (%)'!$F$3/100*F514+'Connecting shares (%)'!$G$3/100*H514+'Connecting shares (%)'!$H$3/100*J514)/1000000,0),0)</f>
        <v>0</v>
      </c>
      <c r="U514" s="59">
        <f>IF(E514="East", IF(C514="Central",D514*'Connecting shares (%)'!$M$16*(F514+H514+J514)/(F514+H514+J514+L514+N514+P514),0),0)</f>
        <v>0</v>
      </c>
      <c r="V514" s="59">
        <f>IF(E514="East", IF(C514="Decentral",('Connecting shares (%)'!$F$7/100*F514+'Connecting shares (%)'!$G$7/100*H514+'Connecting shares (%)'!$H$7/100*J514)/1000000,0),0)</f>
        <v>0</v>
      </c>
      <c r="W514" s="61">
        <f>IF(E514="East", IF(C514="Decentral",D514*'Connecting shares (%)'!$M$16*(F514+H514+J514)/(F514+H514+J514+L514+N514+P514),0),0)</f>
        <v>0</v>
      </c>
      <c r="X514" s="59">
        <f>IF(E514="East", IF(C514="Central",('Connecting shares (%)'!$F$5/100*L514+'Connecting shares (%)'!$G$5/100*N514+'Connecting shares (%)'!$H$5/100*P514)/1000000,0),0)</f>
        <v>0</v>
      </c>
      <c r="Y514" s="61">
        <f>IF(E514="East", IF(C514="Central",D514*'Connecting shares (%)'!$M$16*(L514+N514+P514)/(F514+H514+J514+L514+N514+P514),0),0)</f>
        <v>0</v>
      </c>
      <c r="Z514" s="1">
        <f>IF(E514="East", IF(C514="Decentral",('Connecting shares (%)'!$F$9/100*L514+'Connecting shares (%)'!$G$9/100*N514+'Connecting shares (%)'!$H$9/100*P514)/1000000,0),0)</f>
        <v>0</v>
      </c>
      <c r="AA514" s="61">
        <f>IF(E514="East", IF(C514="Decentral",D514*'Connecting shares (%)'!$M$16*(L514+N514+P514)/(F514+H514+J514+L514+N514+P514),0),0)</f>
        <v>0</v>
      </c>
      <c r="AB514" s="59">
        <f>IF(E514="West", IF(C514="Central",('Connecting shares (%)'!$F$11/100*F514+'Connecting shares (%)'!$G$11/100*H514+'Connecting shares (%)'!$H$11/100*J514)/1000000,0),0)</f>
        <v>0</v>
      </c>
      <c r="AC514" s="62">
        <f>IF(E514="west", IF(C514="Central",D514*'Connecting shares (%)'!$M$16*(F514+H514+J514)/(F514+H514+J514+L514+N514+P514),0),0)</f>
        <v>0</v>
      </c>
      <c r="AD514" s="59">
        <f>IF(E514="West", IF(C514="Decentral",('Connecting shares (%)'!$F$15/100*F514+'Connecting shares (%)'!$G$15/100*H514+'Connecting shares (%)'!$H$15/100*J514)/1000000,0),0)</f>
        <v>0.19875307</v>
      </c>
      <c r="AE514" s="61">
        <f>IF(E514="west", IF(C514="Decentral",D514*'Connecting shares (%)'!$M$16*(F514+H514+J514)/(F514+H514+J514+L514+N514+P514),0),0)</f>
        <v>4.1370239417474206</v>
      </c>
      <c r="AF514" s="59">
        <f>IF(E514="West", IF(C514="Central",('Connecting shares (%)'!$F$13/100*L514+'Connecting shares (%)'!$G$13/100*N514+'Connecting shares (%)'!$H$13/100*P514)/1000000,0),0)</f>
        <v>0</v>
      </c>
      <c r="AG514" s="61">
        <f>IF(E514="west", IF(C514="Central",D514*'Connecting shares (%)'!$M$16*(L514+N514+P514)/(F514+H514+J514+L514+N514+P514),0),0)</f>
        <v>0</v>
      </c>
      <c r="AH514" s="1">
        <f>IF(E514="West", IF(C514="Decentral",('Connecting shares (%)'!$F$17/100*L514+'Connecting shares (%)'!$G$17/100*N514+'Connecting shares (%)'!$H$17/100*P514)/1000000,0),0)</f>
        <v>0</v>
      </c>
      <c r="AI514" s="61">
        <f>IF(E514="west", IF(C514="Decentral",D514*'Connecting shares (%)'!$M$16*(L514+N514+P514)/(F514+H514+J514+L514+N514+P514),0),0)</f>
        <v>0</v>
      </c>
      <c r="AK514" s="1">
        <f t="shared" ref="AK514:AK577" si="64">T514+X514</f>
        <v>0</v>
      </c>
      <c r="AL514" s="1">
        <f t="shared" ref="AL514:AL577" si="65">U514+Y514</f>
        <v>0</v>
      </c>
      <c r="AM514" s="1">
        <f t="shared" ref="AM514:AM577" si="66">V514+Z514</f>
        <v>0</v>
      </c>
      <c r="AN514" s="1">
        <f t="shared" ref="AN514:AN577" si="67">W514+AA514</f>
        <v>0</v>
      </c>
      <c r="AO514" s="1">
        <f t="shared" ref="AO514:AO577" si="68">AF514+AB514</f>
        <v>0</v>
      </c>
      <c r="AP514" s="1">
        <f t="shared" ref="AP514:AP577" si="69">AG514+AC514</f>
        <v>0</v>
      </c>
      <c r="AQ514" s="1">
        <f t="shared" ref="AQ514:AQ577" si="70">AH514+AD514</f>
        <v>0.19875307</v>
      </c>
      <c r="AR514" s="1">
        <f t="shared" ref="AR514:AR577" si="71">AI514+AE514</f>
        <v>4.1370239417474206</v>
      </c>
    </row>
    <row r="515" spans="1:44">
      <c r="A515" s="1">
        <v>514</v>
      </c>
      <c r="B515" s="1" t="s">
        <v>598</v>
      </c>
      <c r="C515" s="1" t="s">
        <v>19</v>
      </c>
      <c r="D515" s="1">
        <v>1.5316299551105601</v>
      </c>
      <c r="E515" s="1" t="s">
        <v>22</v>
      </c>
      <c r="F515" s="1">
        <v>6086243.54</v>
      </c>
      <c r="G515" s="1">
        <v>417</v>
      </c>
      <c r="H515" s="1">
        <v>84650.19</v>
      </c>
      <c r="I515" s="1">
        <v>1</v>
      </c>
      <c r="J515" s="1">
        <v>0</v>
      </c>
      <c r="K515" s="1">
        <v>0</v>
      </c>
      <c r="L515" s="1">
        <v>514283.80999999901</v>
      </c>
      <c r="M515" s="1">
        <v>58</v>
      </c>
      <c r="N515" s="1">
        <v>0</v>
      </c>
      <c r="O515" s="1">
        <v>0</v>
      </c>
      <c r="P515" s="1">
        <v>0</v>
      </c>
      <c r="Q515" s="1">
        <v>0</v>
      </c>
      <c r="R515" s="1">
        <v>24218.916035654602</v>
      </c>
      <c r="S515" s="1">
        <v>1531629.9551105599</v>
      </c>
      <c r="T515" s="59">
        <f>IF(E515="East", IF(C515="Central",('Connecting shares (%)'!$F$3/100*F515+'Connecting shares (%)'!$G$3/100*H515+'Connecting shares (%)'!$H$3/100*J515)/1000000,0),0)</f>
        <v>0</v>
      </c>
      <c r="U515" s="59">
        <f>IF(E515="East", IF(C515="Central",D515*'Connecting shares (%)'!$M$16*(F515+H515+J515)/(F515+H515+J515+L515+N515+P515),0),0)</f>
        <v>0</v>
      </c>
      <c r="V515" s="59">
        <f>IF(E515="East", IF(C515="Decentral",('Connecting shares (%)'!$F$7/100*F515+'Connecting shares (%)'!$G$7/100*H515+'Connecting shares (%)'!$H$7/100*J515)/1000000,0),0)</f>
        <v>6.1708937300000004</v>
      </c>
      <c r="W515" s="61">
        <f>IF(E515="East", IF(C515="Decentral",D515*'Connecting shares (%)'!$M$16*(F515+H515+J515)/(F515+H515+J515+L515+N515+P515),0),0)</f>
        <v>28.276064861762638</v>
      </c>
      <c r="X515" s="59">
        <f>IF(E515="East", IF(C515="Central",('Connecting shares (%)'!$F$5/100*L515+'Connecting shares (%)'!$G$5/100*N515+'Connecting shares (%)'!$H$5/100*P515)/1000000,0),0)</f>
        <v>0</v>
      </c>
      <c r="Y515" s="61">
        <f>IF(E515="East", IF(C515="Central",D515*'Connecting shares (%)'!$M$16*(L515+N515+P515)/(F515+H515+J515+L515+N515+P515),0),0)</f>
        <v>0</v>
      </c>
      <c r="Z515" s="1">
        <f>IF(E515="East", IF(C515="Decentral",('Connecting shares (%)'!$F$9/100*L515+'Connecting shares (%)'!$G$9/100*N515+'Connecting shares (%)'!$H$9/100*P515)/1000000,0),0)</f>
        <v>0.51428380999999901</v>
      </c>
      <c r="AA515" s="61">
        <f>IF(E515="East", IF(C515="Decentral",D515*'Connecting shares (%)'!$M$16*(L515+N515+P515)/(F515+H515+J515+L515+N515+P515),0),0)</f>
        <v>2.3565342404485685</v>
      </c>
      <c r="AB515" s="59">
        <f>IF(E515="West", IF(C515="Central",('Connecting shares (%)'!$F$11/100*F515+'Connecting shares (%)'!$G$11/100*H515+'Connecting shares (%)'!$H$11/100*J515)/1000000,0),0)</f>
        <v>0</v>
      </c>
      <c r="AC515" s="62">
        <f>IF(E515="west", IF(C515="Central",D515*'Connecting shares (%)'!$M$16*(F515+H515+J515)/(F515+H515+J515+L515+N515+P515),0),0)</f>
        <v>0</v>
      </c>
      <c r="AD515" s="59">
        <f>IF(E515="West", IF(C515="Decentral",('Connecting shares (%)'!$F$15/100*F515+'Connecting shares (%)'!$G$15/100*H515+'Connecting shares (%)'!$H$15/100*J515)/1000000,0),0)</f>
        <v>0</v>
      </c>
      <c r="AE515" s="61">
        <f>IF(E515="west", IF(C515="Decentral",D515*'Connecting shares (%)'!$M$16*(F515+H515+J515)/(F515+H515+J515+L515+N515+P515),0),0)</f>
        <v>0</v>
      </c>
      <c r="AF515" s="59">
        <f>IF(E515="West", IF(C515="Central",('Connecting shares (%)'!$F$13/100*L515+'Connecting shares (%)'!$G$13/100*N515+'Connecting shares (%)'!$H$13/100*P515)/1000000,0),0)</f>
        <v>0</v>
      </c>
      <c r="AG515" s="61">
        <f>IF(E515="west", IF(C515="Central",D515*'Connecting shares (%)'!$M$16*(L515+N515+P515)/(F515+H515+J515+L515+N515+P515),0),0)</f>
        <v>0</v>
      </c>
      <c r="AH515" s="1">
        <f>IF(E515="West", IF(C515="Decentral",('Connecting shares (%)'!$F$17/100*L515+'Connecting shares (%)'!$G$17/100*N515+'Connecting shares (%)'!$H$17/100*P515)/1000000,0),0)</f>
        <v>0</v>
      </c>
      <c r="AI515" s="61">
        <f>IF(E515="west", IF(C515="Decentral",D515*'Connecting shares (%)'!$M$16*(L515+N515+P515)/(F515+H515+J515+L515+N515+P515),0),0)</f>
        <v>0</v>
      </c>
      <c r="AK515" s="1">
        <f t="shared" si="64"/>
        <v>0</v>
      </c>
      <c r="AL515" s="1">
        <f t="shared" si="65"/>
        <v>0</v>
      </c>
      <c r="AM515" s="1">
        <f t="shared" si="66"/>
        <v>6.6851775399999998</v>
      </c>
      <c r="AN515" s="1">
        <f t="shared" si="67"/>
        <v>30.632599102211206</v>
      </c>
      <c r="AO515" s="1">
        <f t="shared" si="68"/>
        <v>0</v>
      </c>
      <c r="AP515" s="1">
        <f t="shared" si="69"/>
        <v>0</v>
      </c>
      <c r="AQ515" s="1">
        <f t="shared" si="70"/>
        <v>0</v>
      </c>
      <c r="AR515" s="1">
        <f t="shared" si="71"/>
        <v>0</v>
      </c>
    </row>
    <row r="516" spans="1:44">
      <c r="A516" s="1">
        <v>515</v>
      </c>
      <c r="B516" s="1" t="s">
        <v>628</v>
      </c>
      <c r="C516" s="1" t="s">
        <v>19</v>
      </c>
      <c r="D516" s="1">
        <v>1.01298623324319</v>
      </c>
      <c r="E516" s="1" t="s">
        <v>21</v>
      </c>
      <c r="F516" s="1">
        <v>1939499.54</v>
      </c>
      <c r="G516" s="1">
        <v>122</v>
      </c>
      <c r="H516" s="1">
        <v>0</v>
      </c>
      <c r="I516" s="1">
        <v>0</v>
      </c>
      <c r="J516" s="1">
        <v>0</v>
      </c>
      <c r="K516" s="1">
        <v>0</v>
      </c>
      <c r="L516" s="1">
        <v>97278.549999999901</v>
      </c>
      <c r="M516" s="1">
        <v>11</v>
      </c>
      <c r="N516" s="1">
        <v>0</v>
      </c>
      <c r="O516" s="1">
        <v>0</v>
      </c>
      <c r="P516" s="1">
        <v>0</v>
      </c>
      <c r="Q516" s="1">
        <v>0</v>
      </c>
      <c r="R516" s="1">
        <v>19424.5887852745</v>
      </c>
      <c r="S516" s="1">
        <v>1012986.23324319</v>
      </c>
      <c r="T516" s="59">
        <f>IF(E516="East", IF(C516="Central",('Connecting shares (%)'!$F$3/100*F516+'Connecting shares (%)'!$G$3/100*H516+'Connecting shares (%)'!$H$3/100*J516)/1000000,0),0)</f>
        <v>0</v>
      </c>
      <c r="U516" s="59">
        <f>IF(E516="East", IF(C516="Central",D516*'Connecting shares (%)'!$M$16*(F516+H516+J516)/(F516+H516+J516+L516+N516+P516),0),0)</f>
        <v>0</v>
      </c>
      <c r="V516" s="59">
        <f>IF(E516="East", IF(C516="Decentral",('Connecting shares (%)'!$F$7/100*F516+'Connecting shares (%)'!$G$7/100*H516+'Connecting shares (%)'!$H$7/100*J516)/1000000,0),0)</f>
        <v>0</v>
      </c>
      <c r="W516" s="61">
        <f>IF(E516="East", IF(C516="Decentral",D516*'Connecting shares (%)'!$M$16*(F516+H516+J516)/(F516+H516+J516+L516+N516+P516),0),0)</f>
        <v>0</v>
      </c>
      <c r="X516" s="59">
        <f>IF(E516="East", IF(C516="Central",('Connecting shares (%)'!$F$5/100*L516+'Connecting shares (%)'!$G$5/100*N516+'Connecting shares (%)'!$H$5/100*P516)/1000000,0),0)</f>
        <v>0</v>
      </c>
      <c r="Y516" s="61">
        <f>IF(E516="East", IF(C516="Central",D516*'Connecting shares (%)'!$M$16*(L516+N516+P516)/(F516+H516+J516+L516+N516+P516),0),0)</f>
        <v>0</v>
      </c>
      <c r="Z516" s="1">
        <f>IF(E516="East", IF(C516="Decentral",('Connecting shares (%)'!$F$9/100*L516+'Connecting shares (%)'!$G$9/100*N516+'Connecting shares (%)'!$H$9/100*P516)/1000000,0),0)</f>
        <v>0</v>
      </c>
      <c r="AA516" s="61">
        <f>IF(E516="East", IF(C516="Decentral",D516*'Connecting shares (%)'!$M$16*(L516+N516+P516)/(F516+H516+J516+L516+N516+P516),0),0)</f>
        <v>0</v>
      </c>
      <c r="AB516" s="59">
        <f>IF(E516="West", IF(C516="Central",('Connecting shares (%)'!$F$11/100*F516+'Connecting shares (%)'!$G$11/100*H516+'Connecting shares (%)'!$H$11/100*J516)/1000000,0),0)</f>
        <v>0</v>
      </c>
      <c r="AC516" s="62">
        <f>IF(E516="west", IF(C516="Central",D516*'Connecting shares (%)'!$M$16*(F516+H516+J516)/(F516+H516+J516+L516+N516+P516),0),0)</f>
        <v>0</v>
      </c>
      <c r="AD516" s="59">
        <f>IF(E516="West", IF(C516="Decentral",('Connecting shares (%)'!$F$15/100*F516+'Connecting shares (%)'!$G$15/100*H516+'Connecting shares (%)'!$H$15/100*J516)/1000000,0),0)</f>
        <v>1.9394995400000001</v>
      </c>
      <c r="AE516" s="61">
        <f>IF(E516="west", IF(C516="Decentral",D516*'Connecting shares (%)'!$M$16*(F516+H516+J516)/(F516+H516+J516+L516+N516+P516),0),0)</f>
        <v>19.29210003826681</v>
      </c>
      <c r="AF516" s="59">
        <f>IF(E516="West", IF(C516="Central",('Connecting shares (%)'!$F$13/100*L516+'Connecting shares (%)'!$G$13/100*N516+'Connecting shares (%)'!$H$13/100*P516)/1000000,0),0)</f>
        <v>0</v>
      </c>
      <c r="AG516" s="61">
        <f>IF(E516="west", IF(C516="Central",D516*'Connecting shares (%)'!$M$16*(L516+N516+P516)/(F516+H516+J516+L516+N516+P516),0),0)</f>
        <v>0</v>
      </c>
      <c r="AH516" s="1">
        <f>IF(E516="West", IF(C516="Decentral",('Connecting shares (%)'!$F$17/100*L516+'Connecting shares (%)'!$G$17/100*N516+'Connecting shares (%)'!$H$17/100*P516)/1000000,0),0)</f>
        <v>9.7278549999999894E-2</v>
      </c>
      <c r="AI516" s="61">
        <f>IF(E516="west", IF(C516="Decentral",D516*'Connecting shares (%)'!$M$16*(L516+N516+P516)/(F516+H516+J516+L516+N516+P516),0),0)</f>
        <v>0.967624626596992</v>
      </c>
      <c r="AK516" s="1">
        <f t="shared" si="64"/>
        <v>0</v>
      </c>
      <c r="AL516" s="1">
        <f t="shared" si="65"/>
        <v>0</v>
      </c>
      <c r="AM516" s="1">
        <f t="shared" si="66"/>
        <v>0</v>
      </c>
      <c r="AN516" s="1">
        <f t="shared" si="67"/>
        <v>0</v>
      </c>
      <c r="AO516" s="1">
        <f t="shared" si="68"/>
        <v>0</v>
      </c>
      <c r="AP516" s="1">
        <f t="shared" si="69"/>
        <v>0</v>
      </c>
      <c r="AQ516" s="1">
        <f t="shared" si="70"/>
        <v>2.0367780899999999</v>
      </c>
      <c r="AR516" s="1">
        <f t="shared" si="71"/>
        <v>20.259724664863803</v>
      </c>
    </row>
    <row r="517" spans="1:44">
      <c r="A517" s="1">
        <v>516</v>
      </c>
      <c r="B517" s="1" t="s">
        <v>483</v>
      </c>
      <c r="C517" s="1" t="s">
        <v>20</v>
      </c>
      <c r="D517" s="1">
        <v>1.6042059739653101</v>
      </c>
      <c r="E517" s="1" t="s">
        <v>21</v>
      </c>
      <c r="F517" s="1">
        <v>3387247.24</v>
      </c>
      <c r="G517" s="1">
        <v>249</v>
      </c>
      <c r="H517" s="1">
        <v>0</v>
      </c>
      <c r="I517" s="1">
        <v>0</v>
      </c>
      <c r="J517" s="1">
        <v>0</v>
      </c>
      <c r="K517" s="1">
        <v>0</v>
      </c>
      <c r="L517" s="1">
        <v>161937.28</v>
      </c>
      <c r="M517" s="1">
        <v>30</v>
      </c>
      <c r="N517" s="1">
        <v>0</v>
      </c>
      <c r="O517" s="1">
        <v>0</v>
      </c>
      <c r="P517" s="1">
        <v>0</v>
      </c>
      <c r="Q517" s="1">
        <v>0</v>
      </c>
      <c r="R517" s="1">
        <v>23355.7501561102</v>
      </c>
      <c r="S517" s="1">
        <v>1604205.97396531</v>
      </c>
      <c r="T517" s="59">
        <f>IF(E517="East", IF(C517="Central",('Connecting shares (%)'!$F$3/100*F517+'Connecting shares (%)'!$G$3/100*H517+'Connecting shares (%)'!$H$3/100*J517)/1000000,0),0)</f>
        <v>0</v>
      </c>
      <c r="U517" s="59">
        <f>IF(E517="East", IF(C517="Central",D517*'Connecting shares (%)'!$M$16*(F517+H517+J517)/(F517+H517+J517+L517+N517+P517),0),0)</f>
        <v>0</v>
      </c>
      <c r="V517" s="59">
        <f>IF(E517="East", IF(C517="Decentral",('Connecting shares (%)'!$F$7/100*F517+'Connecting shares (%)'!$G$7/100*H517+'Connecting shares (%)'!$H$7/100*J517)/1000000,0),0)</f>
        <v>0</v>
      </c>
      <c r="W517" s="61">
        <f>IF(E517="East", IF(C517="Decentral",D517*'Connecting shares (%)'!$M$16*(F517+H517+J517)/(F517+H517+J517+L517+N517+P517),0),0)</f>
        <v>0</v>
      </c>
      <c r="X517" s="59">
        <f>IF(E517="East", IF(C517="Central",('Connecting shares (%)'!$F$5/100*L517+'Connecting shares (%)'!$G$5/100*N517+'Connecting shares (%)'!$H$5/100*P517)/1000000,0),0)</f>
        <v>0</v>
      </c>
      <c r="Y517" s="61">
        <f>IF(E517="East", IF(C517="Central",D517*'Connecting shares (%)'!$M$16*(L517+N517+P517)/(F517+H517+J517+L517+N517+P517),0),0)</f>
        <v>0</v>
      </c>
      <c r="Z517" s="1">
        <f>IF(E517="East", IF(C517="Decentral",('Connecting shares (%)'!$F$9/100*L517+'Connecting shares (%)'!$G$9/100*N517+'Connecting shares (%)'!$H$9/100*P517)/1000000,0),0)</f>
        <v>0</v>
      </c>
      <c r="AA517" s="61">
        <f>IF(E517="East", IF(C517="Decentral",D517*'Connecting shares (%)'!$M$16*(L517+N517+P517)/(F517+H517+J517+L517+N517+P517),0),0)</f>
        <v>0</v>
      </c>
      <c r="AB517" s="59">
        <f>IF(E517="West", IF(C517="Central",('Connecting shares (%)'!$F$11/100*F517+'Connecting shares (%)'!$G$11/100*H517+'Connecting shares (%)'!$H$11/100*J517)/1000000,0),0)</f>
        <v>3.3872472400000002</v>
      </c>
      <c r="AC517" s="62">
        <f>IF(E517="west", IF(C517="Central",D517*'Connecting shares (%)'!$M$16*(F517+H517+J517)/(F517+H517+J517+L517+N517+P517),0),0)</f>
        <v>30.620229672958839</v>
      </c>
      <c r="AD517" s="59">
        <f>IF(E517="West", IF(C517="Decentral",('Connecting shares (%)'!$F$15/100*F517+'Connecting shares (%)'!$G$15/100*H517+'Connecting shares (%)'!$H$15/100*J517)/1000000,0),0)</f>
        <v>0</v>
      </c>
      <c r="AE517" s="61">
        <f>IF(E517="west", IF(C517="Decentral",D517*'Connecting shares (%)'!$M$16*(F517+H517+J517)/(F517+H517+J517+L517+N517+P517),0),0)</f>
        <v>0</v>
      </c>
      <c r="AF517" s="59">
        <f>IF(E517="West", IF(C517="Central",('Connecting shares (%)'!$F$13/100*L517+'Connecting shares (%)'!$G$13/100*N517+'Connecting shares (%)'!$H$13/100*P517)/1000000,0),0)</f>
        <v>0.16193727999999999</v>
      </c>
      <c r="AG517" s="61">
        <f>IF(E517="west", IF(C517="Central",D517*'Connecting shares (%)'!$M$16*(L517+N517+P517)/(F517+H517+J517+L517+N517+P517),0),0)</f>
        <v>1.4638898063473642</v>
      </c>
      <c r="AH517" s="1">
        <f>IF(E517="West", IF(C517="Decentral",('Connecting shares (%)'!$F$17/100*L517+'Connecting shares (%)'!$G$17/100*N517+'Connecting shares (%)'!$H$17/100*P517)/1000000,0),0)</f>
        <v>0</v>
      </c>
      <c r="AI517" s="61">
        <f>IF(E517="west", IF(C517="Decentral",D517*'Connecting shares (%)'!$M$16*(L517+N517+P517)/(F517+H517+J517+L517+N517+P517),0),0)</f>
        <v>0</v>
      </c>
      <c r="AK517" s="1">
        <f t="shared" si="64"/>
        <v>0</v>
      </c>
      <c r="AL517" s="1">
        <f t="shared" si="65"/>
        <v>0</v>
      </c>
      <c r="AM517" s="1">
        <f t="shared" si="66"/>
        <v>0</v>
      </c>
      <c r="AN517" s="1">
        <f t="shared" si="67"/>
        <v>0</v>
      </c>
      <c r="AO517" s="1">
        <f t="shared" si="68"/>
        <v>3.5491845200000003</v>
      </c>
      <c r="AP517" s="1">
        <f t="shared" si="69"/>
        <v>32.084119479306203</v>
      </c>
      <c r="AQ517" s="1">
        <f t="shared" si="70"/>
        <v>0</v>
      </c>
      <c r="AR517" s="1">
        <f t="shared" si="71"/>
        <v>0</v>
      </c>
    </row>
    <row r="518" spans="1:44">
      <c r="A518" s="1">
        <v>517</v>
      </c>
      <c r="B518" s="1" t="s">
        <v>702</v>
      </c>
      <c r="C518" s="1" t="s">
        <v>19</v>
      </c>
      <c r="D518" s="1">
        <v>0.54674667279869804</v>
      </c>
      <c r="E518" s="1" t="s">
        <v>21</v>
      </c>
      <c r="F518" s="1">
        <v>973995.45999999903</v>
      </c>
      <c r="G518" s="1">
        <v>79</v>
      </c>
      <c r="H518" s="1">
        <v>0</v>
      </c>
      <c r="I518" s="1">
        <v>0</v>
      </c>
      <c r="J518" s="1">
        <v>0</v>
      </c>
      <c r="K518" s="1">
        <v>0</v>
      </c>
      <c r="L518" s="1">
        <v>22951.4</v>
      </c>
      <c r="M518" s="1">
        <v>1</v>
      </c>
      <c r="N518" s="1">
        <v>0</v>
      </c>
      <c r="O518" s="1">
        <v>0</v>
      </c>
      <c r="P518" s="1">
        <v>0</v>
      </c>
      <c r="Q518" s="1">
        <v>0</v>
      </c>
      <c r="R518" s="1">
        <v>16908.709301148301</v>
      </c>
      <c r="S518" s="1">
        <v>546746.67279869795</v>
      </c>
      <c r="T518" s="59">
        <f>IF(E518="East", IF(C518="Central",('Connecting shares (%)'!$F$3/100*F518+'Connecting shares (%)'!$G$3/100*H518+'Connecting shares (%)'!$H$3/100*J518)/1000000,0),0)</f>
        <v>0</v>
      </c>
      <c r="U518" s="59">
        <f>IF(E518="East", IF(C518="Central",D518*'Connecting shares (%)'!$M$16*(F518+H518+J518)/(F518+H518+J518+L518+N518+P518),0),0)</f>
        <v>0</v>
      </c>
      <c r="V518" s="59">
        <f>IF(E518="East", IF(C518="Decentral",('Connecting shares (%)'!$F$7/100*F518+'Connecting shares (%)'!$G$7/100*H518+'Connecting shares (%)'!$H$7/100*J518)/1000000,0),0)</f>
        <v>0</v>
      </c>
      <c r="W518" s="61">
        <f>IF(E518="East", IF(C518="Decentral",D518*'Connecting shares (%)'!$M$16*(F518+H518+J518)/(F518+H518+J518+L518+N518+P518),0),0)</f>
        <v>0</v>
      </c>
      <c r="X518" s="59">
        <f>IF(E518="East", IF(C518="Central",('Connecting shares (%)'!$F$5/100*L518+'Connecting shares (%)'!$G$5/100*N518+'Connecting shares (%)'!$H$5/100*P518)/1000000,0),0)</f>
        <v>0</v>
      </c>
      <c r="Y518" s="61">
        <f>IF(E518="East", IF(C518="Central",D518*'Connecting shares (%)'!$M$16*(L518+N518+P518)/(F518+H518+J518+L518+N518+P518),0),0)</f>
        <v>0</v>
      </c>
      <c r="Z518" s="1">
        <f>IF(E518="East", IF(C518="Decentral",('Connecting shares (%)'!$F$9/100*L518+'Connecting shares (%)'!$G$9/100*N518+'Connecting shares (%)'!$H$9/100*P518)/1000000,0),0)</f>
        <v>0</v>
      </c>
      <c r="AA518" s="61">
        <f>IF(E518="East", IF(C518="Decentral",D518*'Connecting shares (%)'!$M$16*(L518+N518+P518)/(F518+H518+J518+L518+N518+P518),0),0)</f>
        <v>0</v>
      </c>
      <c r="AB518" s="59">
        <f>IF(E518="West", IF(C518="Central",('Connecting shares (%)'!$F$11/100*F518+'Connecting shares (%)'!$G$11/100*H518+'Connecting shares (%)'!$H$11/100*J518)/1000000,0),0)</f>
        <v>0</v>
      </c>
      <c r="AC518" s="62">
        <f>IF(E518="west", IF(C518="Central",D518*'Connecting shares (%)'!$M$16*(F518+H518+J518)/(F518+H518+J518+L518+N518+P518),0),0)</f>
        <v>0</v>
      </c>
      <c r="AD518" s="59">
        <f>IF(E518="West", IF(C518="Decentral",('Connecting shares (%)'!$F$15/100*F518+'Connecting shares (%)'!$G$15/100*H518+'Connecting shares (%)'!$H$15/100*J518)/1000000,0),0)</f>
        <v>0.97399545999999904</v>
      </c>
      <c r="AE518" s="61">
        <f>IF(E518="west", IF(C518="Decentral",D518*'Connecting shares (%)'!$M$16*(F518+H518+J518)/(F518+H518+J518+L518+N518+P518),0),0)</f>
        <v>10.683192824862047</v>
      </c>
      <c r="AF518" s="59">
        <f>IF(E518="West", IF(C518="Central",('Connecting shares (%)'!$F$13/100*L518+'Connecting shares (%)'!$G$13/100*N518+'Connecting shares (%)'!$H$13/100*P518)/1000000,0),0)</f>
        <v>0</v>
      </c>
      <c r="AG518" s="61">
        <f>IF(E518="west", IF(C518="Central",D518*'Connecting shares (%)'!$M$16*(L518+N518+P518)/(F518+H518+J518+L518+N518+P518),0),0)</f>
        <v>0</v>
      </c>
      <c r="AH518" s="1">
        <f>IF(E518="West", IF(C518="Decentral",('Connecting shares (%)'!$F$17/100*L518+'Connecting shares (%)'!$G$17/100*N518+'Connecting shares (%)'!$H$17/100*P518)/1000000,0),0)</f>
        <v>2.29514E-2</v>
      </c>
      <c r="AI518" s="61">
        <f>IF(E518="west", IF(C518="Decentral",D518*'Connecting shares (%)'!$M$16*(L518+N518+P518)/(F518+H518+J518+L518+N518+P518),0),0)</f>
        <v>0.25174063111191408</v>
      </c>
      <c r="AK518" s="1">
        <f t="shared" si="64"/>
        <v>0</v>
      </c>
      <c r="AL518" s="1">
        <f t="shared" si="65"/>
        <v>0</v>
      </c>
      <c r="AM518" s="1">
        <f t="shared" si="66"/>
        <v>0</v>
      </c>
      <c r="AN518" s="1">
        <f t="shared" si="67"/>
        <v>0</v>
      </c>
      <c r="AO518" s="1">
        <f t="shared" si="68"/>
        <v>0</v>
      </c>
      <c r="AP518" s="1">
        <f t="shared" si="69"/>
        <v>0</v>
      </c>
      <c r="AQ518" s="1">
        <f t="shared" si="70"/>
        <v>0.99694685999999899</v>
      </c>
      <c r="AR518" s="1">
        <f t="shared" si="71"/>
        <v>10.934933455973962</v>
      </c>
    </row>
    <row r="519" spans="1:44">
      <c r="A519" s="1">
        <v>518</v>
      </c>
      <c r="B519" s="1" t="s">
        <v>602</v>
      </c>
      <c r="C519" s="1" t="s">
        <v>19</v>
      </c>
      <c r="D519" s="1">
        <v>0.92385275545458001</v>
      </c>
      <c r="E519" s="1" t="s">
        <v>21</v>
      </c>
      <c r="F519" s="1">
        <v>3537610.7299999902</v>
      </c>
      <c r="G519" s="1">
        <v>218</v>
      </c>
      <c r="H519" s="1">
        <v>120660.55</v>
      </c>
      <c r="I519" s="1">
        <v>2</v>
      </c>
      <c r="J519" s="1">
        <v>0</v>
      </c>
      <c r="K519" s="1">
        <v>0</v>
      </c>
      <c r="L519" s="1">
        <v>91105.489999999903</v>
      </c>
      <c r="M519" s="1">
        <v>5</v>
      </c>
      <c r="N519" s="1">
        <v>82567.899999999907</v>
      </c>
      <c r="O519" s="1">
        <v>1</v>
      </c>
      <c r="P519" s="1">
        <v>0</v>
      </c>
      <c r="Q519" s="1">
        <v>0</v>
      </c>
      <c r="R519" s="1">
        <v>17842.560509429299</v>
      </c>
      <c r="S519" s="1">
        <v>923852.75545457995</v>
      </c>
      <c r="T519" s="59">
        <f>IF(E519="East", IF(C519="Central",('Connecting shares (%)'!$F$3/100*F519+'Connecting shares (%)'!$G$3/100*H519+'Connecting shares (%)'!$H$3/100*J519)/1000000,0),0)</f>
        <v>0</v>
      </c>
      <c r="U519" s="59">
        <f>IF(E519="East", IF(C519="Central",D519*'Connecting shares (%)'!$M$16*(F519+H519+J519)/(F519+H519+J519+L519+N519+P519),0),0)</f>
        <v>0</v>
      </c>
      <c r="V519" s="59">
        <f>IF(E519="East", IF(C519="Decentral",('Connecting shares (%)'!$F$7/100*F519+'Connecting shares (%)'!$G$7/100*H519+'Connecting shares (%)'!$H$7/100*J519)/1000000,0),0)</f>
        <v>0</v>
      </c>
      <c r="W519" s="61">
        <f>IF(E519="East", IF(C519="Decentral",D519*'Connecting shares (%)'!$M$16*(F519+H519+J519)/(F519+H519+J519+L519+N519+P519),0),0)</f>
        <v>0</v>
      </c>
      <c r="X519" s="59">
        <f>IF(E519="East", IF(C519="Central",('Connecting shares (%)'!$F$5/100*L519+'Connecting shares (%)'!$G$5/100*N519+'Connecting shares (%)'!$H$5/100*P519)/1000000,0),0)</f>
        <v>0</v>
      </c>
      <c r="Y519" s="61">
        <f>IF(E519="East", IF(C519="Central",D519*'Connecting shares (%)'!$M$16*(L519+N519+P519)/(F519+H519+J519+L519+N519+P519),0),0)</f>
        <v>0</v>
      </c>
      <c r="Z519" s="1">
        <f>IF(E519="East", IF(C519="Decentral",('Connecting shares (%)'!$F$9/100*L519+'Connecting shares (%)'!$G$9/100*N519+'Connecting shares (%)'!$H$9/100*P519)/1000000,0),0)</f>
        <v>0</v>
      </c>
      <c r="AA519" s="61">
        <f>IF(E519="East", IF(C519="Decentral",D519*'Connecting shares (%)'!$M$16*(L519+N519+P519)/(F519+H519+J519+L519+N519+P519),0),0)</f>
        <v>0</v>
      </c>
      <c r="AB519" s="59">
        <f>IF(E519="West", IF(C519="Central",('Connecting shares (%)'!$F$11/100*F519+'Connecting shares (%)'!$G$11/100*H519+'Connecting shares (%)'!$H$11/100*J519)/1000000,0),0)</f>
        <v>0</v>
      </c>
      <c r="AC519" s="62">
        <f>IF(E519="west", IF(C519="Central",D519*'Connecting shares (%)'!$M$16*(F519+H519+J519)/(F519+H519+J519+L519+N519+P519),0),0)</f>
        <v>0</v>
      </c>
      <c r="AD519" s="59">
        <f>IF(E519="West", IF(C519="Decentral",('Connecting shares (%)'!$F$15/100*F519+'Connecting shares (%)'!$G$15/100*H519+'Connecting shares (%)'!$H$15/100*J519)/1000000,0),0)</f>
        <v>3.6582712799999899</v>
      </c>
      <c r="AE519" s="61">
        <f>IF(E519="west", IF(C519="Decentral",D519*'Connecting shares (%)'!$M$16*(F519+H519+J519)/(F519+H519+J519+L519+N519+P519),0),0)</f>
        <v>17.639628404281492</v>
      </c>
      <c r="AF519" s="59">
        <f>IF(E519="West", IF(C519="Central",('Connecting shares (%)'!$F$13/100*L519+'Connecting shares (%)'!$G$13/100*N519+'Connecting shares (%)'!$H$13/100*P519)/1000000,0),0)</f>
        <v>0</v>
      </c>
      <c r="AG519" s="61">
        <f>IF(E519="west", IF(C519="Central",D519*'Connecting shares (%)'!$M$16*(L519+N519+P519)/(F519+H519+J519+L519+N519+P519),0),0)</f>
        <v>0</v>
      </c>
      <c r="AH519" s="1">
        <f>IF(E519="West", IF(C519="Decentral",('Connecting shares (%)'!$F$17/100*L519+'Connecting shares (%)'!$G$17/100*N519+'Connecting shares (%)'!$H$17/100*P519)/1000000,0),0)</f>
        <v>0.17367338999999982</v>
      </c>
      <c r="AI519" s="61">
        <f>IF(E519="west", IF(C519="Decentral",D519*'Connecting shares (%)'!$M$16*(L519+N519+P519)/(F519+H519+J519+L519+N519+P519),0),0)</f>
        <v>0.83742670481010972</v>
      </c>
      <c r="AK519" s="1">
        <f t="shared" si="64"/>
        <v>0</v>
      </c>
      <c r="AL519" s="1">
        <f t="shared" si="65"/>
        <v>0</v>
      </c>
      <c r="AM519" s="1">
        <f t="shared" si="66"/>
        <v>0</v>
      </c>
      <c r="AN519" s="1">
        <f t="shared" si="67"/>
        <v>0</v>
      </c>
      <c r="AO519" s="1">
        <f t="shared" si="68"/>
        <v>0</v>
      </c>
      <c r="AP519" s="1">
        <f t="shared" si="69"/>
        <v>0</v>
      </c>
      <c r="AQ519" s="1">
        <f t="shared" si="70"/>
        <v>3.8319446699999897</v>
      </c>
      <c r="AR519" s="1">
        <f t="shared" si="71"/>
        <v>18.477055109091602</v>
      </c>
    </row>
    <row r="520" spans="1:44">
      <c r="A520" s="1">
        <v>519</v>
      </c>
      <c r="B520" s="1" t="s">
        <v>330</v>
      </c>
      <c r="C520" s="1" t="s">
        <v>19</v>
      </c>
      <c r="D520" s="1">
        <v>2.4434332176947202</v>
      </c>
      <c r="E520" s="1" t="s">
        <v>21</v>
      </c>
      <c r="F520" s="1">
        <v>8502190.0299999807</v>
      </c>
      <c r="G520" s="1">
        <v>578</v>
      </c>
      <c r="H520" s="1">
        <v>0</v>
      </c>
      <c r="I520" s="1">
        <v>0</v>
      </c>
      <c r="J520" s="1">
        <v>0</v>
      </c>
      <c r="K520" s="1">
        <v>0</v>
      </c>
      <c r="L520" s="1">
        <v>348894.69999999902</v>
      </c>
      <c r="M520" s="1">
        <v>41</v>
      </c>
      <c r="N520" s="1">
        <v>0</v>
      </c>
      <c r="O520" s="1">
        <v>0</v>
      </c>
      <c r="P520" s="1">
        <v>0</v>
      </c>
      <c r="Q520" s="1">
        <v>0</v>
      </c>
      <c r="R520" s="1">
        <v>27857.379294423401</v>
      </c>
      <c r="S520" s="1">
        <v>2443433.2176947198</v>
      </c>
      <c r="T520" s="59">
        <f>IF(E520="East", IF(C520="Central",('Connecting shares (%)'!$F$3/100*F520+'Connecting shares (%)'!$G$3/100*H520+'Connecting shares (%)'!$H$3/100*J520)/1000000,0),0)</f>
        <v>0</v>
      </c>
      <c r="U520" s="59">
        <f>IF(E520="East", IF(C520="Central",D520*'Connecting shares (%)'!$M$16*(F520+H520+J520)/(F520+H520+J520+L520+N520+P520),0),0)</f>
        <v>0</v>
      </c>
      <c r="V520" s="59">
        <f>IF(E520="East", IF(C520="Decentral",('Connecting shares (%)'!$F$7/100*F520+'Connecting shares (%)'!$G$7/100*H520+'Connecting shares (%)'!$H$7/100*J520)/1000000,0),0)</f>
        <v>0</v>
      </c>
      <c r="W520" s="61">
        <f>IF(E520="East", IF(C520="Decentral",D520*'Connecting shares (%)'!$M$16*(F520+H520+J520)/(F520+H520+J520+L520+N520+P520),0),0)</f>
        <v>0</v>
      </c>
      <c r="X520" s="59">
        <f>IF(E520="East", IF(C520="Central",('Connecting shares (%)'!$F$5/100*L520+'Connecting shares (%)'!$G$5/100*N520+'Connecting shares (%)'!$H$5/100*P520)/1000000,0),0)</f>
        <v>0</v>
      </c>
      <c r="Y520" s="61">
        <f>IF(E520="East", IF(C520="Central",D520*'Connecting shares (%)'!$M$16*(L520+N520+P520)/(F520+H520+J520+L520+N520+P520),0),0)</f>
        <v>0</v>
      </c>
      <c r="Z520" s="1">
        <f>IF(E520="East", IF(C520="Decentral",('Connecting shares (%)'!$F$9/100*L520+'Connecting shares (%)'!$G$9/100*N520+'Connecting shares (%)'!$H$9/100*P520)/1000000,0),0)</f>
        <v>0</v>
      </c>
      <c r="AA520" s="61">
        <f>IF(E520="East", IF(C520="Decentral",D520*'Connecting shares (%)'!$M$16*(L520+N520+P520)/(F520+H520+J520+L520+N520+P520),0),0)</f>
        <v>0</v>
      </c>
      <c r="AB520" s="59">
        <f>IF(E520="West", IF(C520="Central",('Connecting shares (%)'!$F$11/100*F520+'Connecting shares (%)'!$G$11/100*H520+'Connecting shares (%)'!$H$11/100*J520)/1000000,0),0)</f>
        <v>0</v>
      </c>
      <c r="AC520" s="62">
        <f>IF(E520="west", IF(C520="Central",D520*'Connecting shares (%)'!$M$16*(F520+H520+J520)/(F520+H520+J520+L520+N520+P520),0),0)</f>
        <v>0</v>
      </c>
      <c r="AD520" s="59">
        <f>IF(E520="West", IF(C520="Decentral",('Connecting shares (%)'!$F$15/100*F520+'Connecting shares (%)'!$G$15/100*H520+'Connecting shares (%)'!$H$15/100*J520)/1000000,0),0)</f>
        <v>8.50219002999998</v>
      </c>
      <c r="AE520" s="61">
        <f>IF(E520="west", IF(C520="Decentral",D520*'Connecting shares (%)'!$M$16*(F520+H520+J520)/(F520+H520+J520+L520+N520+P520),0),0)</f>
        <v>46.94234475474255</v>
      </c>
      <c r="AF520" s="59">
        <f>IF(E520="West", IF(C520="Central",('Connecting shares (%)'!$F$13/100*L520+'Connecting shares (%)'!$G$13/100*N520+'Connecting shares (%)'!$H$13/100*P520)/1000000,0),0)</f>
        <v>0</v>
      </c>
      <c r="AG520" s="61">
        <f>IF(E520="west", IF(C520="Central",D520*'Connecting shares (%)'!$M$16*(L520+N520+P520)/(F520+H520+J520+L520+N520+P520),0),0)</f>
        <v>0</v>
      </c>
      <c r="AH520" s="1">
        <f>IF(E520="West", IF(C520="Decentral",('Connecting shares (%)'!$F$17/100*L520+'Connecting shares (%)'!$G$17/100*N520+'Connecting shares (%)'!$H$17/100*P520)/1000000,0),0)</f>
        <v>0.348894699999999</v>
      </c>
      <c r="AI520" s="61">
        <f>IF(E520="west", IF(C520="Decentral",D520*'Connecting shares (%)'!$M$16*(L520+N520+P520)/(F520+H520+J520+L520+N520+P520),0),0)</f>
        <v>1.9263195991518511</v>
      </c>
      <c r="AK520" s="1">
        <f t="shared" si="64"/>
        <v>0</v>
      </c>
      <c r="AL520" s="1">
        <f t="shared" si="65"/>
        <v>0</v>
      </c>
      <c r="AM520" s="1">
        <f t="shared" si="66"/>
        <v>0</v>
      </c>
      <c r="AN520" s="1">
        <f t="shared" si="67"/>
        <v>0</v>
      </c>
      <c r="AO520" s="1">
        <f t="shared" si="68"/>
        <v>0</v>
      </c>
      <c r="AP520" s="1">
        <f t="shared" si="69"/>
        <v>0</v>
      </c>
      <c r="AQ520" s="1">
        <f t="shared" si="70"/>
        <v>8.8510847299999789</v>
      </c>
      <c r="AR520" s="1">
        <f t="shared" si="71"/>
        <v>48.868664353894403</v>
      </c>
    </row>
    <row r="521" spans="1:44">
      <c r="A521" s="1">
        <v>520</v>
      </c>
      <c r="B521" s="1" t="s">
        <v>296</v>
      </c>
      <c r="C521" s="1" t="s">
        <v>19</v>
      </c>
      <c r="D521" s="1">
        <v>7.1477817897867002E-2</v>
      </c>
      <c r="E521" s="1" t="s">
        <v>21</v>
      </c>
      <c r="F521" s="1">
        <v>241715.59</v>
      </c>
      <c r="G521" s="1">
        <v>12</v>
      </c>
      <c r="H521" s="1">
        <v>0</v>
      </c>
      <c r="I521" s="1">
        <v>0</v>
      </c>
      <c r="J521" s="1">
        <v>0</v>
      </c>
      <c r="K521" s="1">
        <v>0</v>
      </c>
      <c r="L521" s="1">
        <v>0</v>
      </c>
      <c r="M521" s="1">
        <v>0</v>
      </c>
      <c r="N521" s="1">
        <v>0</v>
      </c>
      <c r="O521" s="1">
        <v>0</v>
      </c>
      <c r="P521" s="1">
        <v>0</v>
      </c>
      <c r="Q521" s="1">
        <v>0</v>
      </c>
      <c r="R521" s="1">
        <v>3891.1714083362899</v>
      </c>
      <c r="S521" s="1">
        <v>71477.817897866902</v>
      </c>
      <c r="T521" s="59">
        <f>IF(E521="East", IF(C521="Central",('Connecting shares (%)'!$F$3/100*F521+'Connecting shares (%)'!$G$3/100*H521+'Connecting shares (%)'!$H$3/100*J521)/1000000,0),0)</f>
        <v>0</v>
      </c>
      <c r="U521" s="59">
        <f>IF(E521="East", IF(C521="Central",D521*'Connecting shares (%)'!$M$16*(F521+H521+J521)/(F521+H521+J521+L521+N521+P521),0),0)</f>
        <v>0</v>
      </c>
      <c r="V521" s="59">
        <f>IF(E521="East", IF(C521="Decentral",('Connecting shares (%)'!$F$7/100*F521+'Connecting shares (%)'!$G$7/100*H521+'Connecting shares (%)'!$H$7/100*J521)/1000000,0),0)</f>
        <v>0</v>
      </c>
      <c r="W521" s="61">
        <f>IF(E521="East", IF(C521="Decentral",D521*'Connecting shares (%)'!$M$16*(F521+H521+J521)/(F521+H521+J521+L521+N521+P521),0),0)</f>
        <v>0</v>
      </c>
      <c r="X521" s="59">
        <f>IF(E521="East", IF(C521="Central",('Connecting shares (%)'!$F$5/100*L521+'Connecting shares (%)'!$G$5/100*N521+'Connecting shares (%)'!$H$5/100*P521)/1000000,0),0)</f>
        <v>0</v>
      </c>
      <c r="Y521" s="61">
        <f>IF(E521="East", IF(C521="Central",D521*'Connecting shares (%)'!$M$16*(L521+N521+P521)/(F521+H521+J521+L521+N521+P521),0),0)</f>
        <v>0</v>
      </c>
      <c r="Z521" s="1">
        <f>IF(E521="East", IF(C521="Decentral",('Connecting shares (%)'!$F$9/100*L521+'Connecting shares (%)'!$G$9/100*N521+'Connecting shares (%)'!$H$9/100*P521)/1000000,0),0)</f>
        <v>0</v>
      </c>
      <c r="AA521" s="61">
        <f>IF(E521="East", IF(C521="Decentral",D521*'Connecting shares (%)'!$M$16*(L521+N521+P521)/(F521+H521+J521+L521+N521+P521),0),0)</f>
        <v>0</v>
      </c>
      <c r="AB521" s="59">
        <f>IF(E521="West", IF(C521="Central",('Connecting shares (%)'!$F$11/100*F521+'Connecting shares (%)'!$G$11/100*H521+'Connecting shares (%)'!$H$11/100*J521)/1000000,0),0)</f>
        <v>0</v>
      </c>
      <c r="AC521" s="62">
        <f>IF(E521="west", IF(C521="Central",D521*'Connecting shares (%)'!$M$16*(F521+H521+J521)/(F521+H521+J521+L521+N521+P521),0),0)</f>
        <v>0</v>
      </c>
      <c r="AD521" s="59">
        <f>IF(E521="West", IF(C521="Decentral",('Connecting shares (%)'!$F$15/100*F521+'Connecting shares (%)'!$G$15/100*H521+'Connecting shares (%)'!$H$15/100*J521)/1000000,0),0)</f>
        <v>0.24171559000000001</v>
      </c>
      <c r="AE521" s="61">
        <f>IF(E521="west", IF(C521="Decentral",D521*'Connecting shares (%)'!$M$16*(F521+H521+J521)/(F521+H521+J521+L521+N521+P521),0),0)</f>
        <v>1.42955635795734</v>
      </c>
      <c r="AF521" s="59">
        <f>IF(E521="West", IF(C521="Central",('Connecting shares (%)'!$F$13/100*L521+'Connecting shares (%)'!$G$13/100*N521+'Connecting shares (%)'!$H$13/100*P521)/1000000,0),0)</f>
        <v>0</v>
      </c>
      <c r="AG521" s="61">
        <f>IF(E521="west", IF(C521="Central",D521*'Connecting shares (%)'!$M$16*(L521+N521+P521)/(F521+H521+J521+L521+N521+P521),0),0)</f>
        <v>0</v>
      </c>
      <c r="AH521" s="1">
        <f>IF(E521="West", IF(C521="Decentral",('Connecting shares (%)'!$F$17/100*L521+'Connecting shares (%)'!$G$17/100*N521+'Connecting shares (%)'!$H$17/100*P521)/1000000,0),0)</f>
        <v>0</v>
      </c>
      <c r="AI521" s="61">
        <f>IF(E521="west", IF(C521="Decentral",D521*'Connecting shares (%)'!$M$16*(L521+N521+P521)/(F521+H521+J521+L521+N521+P521),0),0)</f>
        <v>0</v>
      </c>
      <c r="AK521" s="1">
        <f t="shared" si="64"/>
        <v>0</v>
      </c>
      <c r="AL521" s="1">
        <f t="shared" si="65"/>
        <v>0</v>
      </c>
      <c r="AM521" s="1">
        <f t="shared" si="66"/>
        <v>0</v>
      </c>
      <c r="AN521" s="1">
        <f t="shared" si="67"/>
        <v>0</v>
      </c>
      <c r="AO521" s="1">
        <f t="shared" si="68"/>
        <v>0</v>
      </c>
      <c r="AP521" s="1">
        <f t="shared" si="69"/>
        <v>0</v>
      </c>
      <c r="AQ521" s="1">
        <f t="shared" si="70"/>
        <v>0.24171559000000001</v>
      </c>
      <c r="AR521" s="1">
        <f t="shared" si="71"/>
        <v>1.42955635795734</v>
      </c>
    </row>
    <row r="522" spans="1:44">
      <c r="A522" s="1">
        <v>521</v>
      </c>
      <c r="B522" s="1" t="s">
        <v>484</v>
      </c>
      <c r="C522" s="1" t="s">
        <v>19</v>
      </c>
      <c r="D522" s="1">
        <v>0.13696185036869701</v>
      </c>
      <c r="E522" s="1" t="s">
        <v>21</v>
      </c>
      <c r="F522" s="1">
        <v>64315.839999999997</v>
      </c>
      <c r="G522" s="1">
        <v>4</v>
      </c>
      <c r="H522" s="1">
        <v>0</v>
      </c>
      <c r="I522" s="1">
        <v>0</v>
      </c>
      <c r="J522" s="1">
        <v>0</v>
      </c>
      <c r="K522" s="1">
        <v>0</v>
      </c>
      <c r="L522" s="1">
        <v>0</v>
      </c>
      <c r="M522" s="1">
        <v>0</v>
      </c>
      <c r="N522" s="1">
        <v>0</v>
      </c>
      <c r="O522" s="1">
        <v>0</v>
      </c>
      <c r="P522" s="1">
        <v>0</v>
      </c>
      <c r="Q522" s="1">
        <v>0</v>
      </c>
      <c r="R522" s="1">
        <v>5550.9535655173104</v>
      </c>
      <c r="S522" s="1">
        <v>136961.850368696</v>
      </c>
      <c r="T522" s="59">
        <f>IF(E522="East", IF(C522="Central",('Connecting shares (%)'!$F$3/100*F522+'Connecting shares (%)'!$G$3/100*H522+'Connecting shares (%)'!$H$3/100*J522)/1000000,0),0)</f>
        <v>0</v>
      </c>
      <c r="U522" s="59">
        <f>IF(E522="East", IF(C522="Central",D522*'Connecting shares (%)'!$M$16*(F522+H522+J522)/(F522+H522+J522+L522+N522+P522),0),0)</f>
        <v>0</v>
      </c>
      <c r="V522" s="59">
        <f>IF(E522="East", IF(C522="Decentral",('Connecting shares (%)'!$F$7/100*F522+'Connecting shares (%)'!$G$7/100*H522+'Connecting shares (%)'!$H$7/100*J522)/1000000,0),0)</f>
        <v>0</v>
      </c>
      <c r="W522" s="61">
        <f>IF(E522="East", IF(C522="Decentral",D522*'Connecting shares (%)'!$M$16*(F522+H522+J522)/(F522+H522+J522+L522+N522+P522),0),0)</f>
        <v>0</v>
      </c>
      <c r="X522" s="59">
        <f>IF(E522="East", IF(C522="Central",('Connecting shares (%)'!$F$5/100*L522+'Connecting shares (%)'!$G$5/100*N522+'Connecting shares (%)'!$H$5/100*P522)/1000000,0),0)</f>
        <v>0</v>
      </c>
      <c r="Y522" s="61">
        <f>IF(E522="East", IF(C522="Central",D522*'Connecting shares (%)'!$M$16*(L522+N522+P522)/(F522+H522+J522+L522+N522+P522),0),0)</f>
        <v>0</v>
      </c>
      <c r="Z522" s="1">
        <f>IF(E522="East", IF(C522="Decentral",('Connecting shares (%)'!$F$9/100*L522+'Connecting shares (%)'!$G$9/100*N522+'Connecting shares (%)'!$H$9/100*P522)/1000000,0),0)</f>
        <v>0</v>
      </c>
      <c r="AA522" s="61">
        <f>IF(E522="East", IF(C522="Decentral",D522*'Connecting shares (%)'!$M$16*(L522+N522+P522)/(F522+H522+J522+L522+N522+P522),0),0)</f>
        <v>0</v>
      </c>
      <c r="AB522" s="59">
        <f>IF(E522="West", IF(C522="Central",('Connecting shares (%)'!$F$11/100*F522+'Connecting shares (%)'!$G$11/100*H522+'Connecting shares (%)'!$H$11/100*J522)/1000000,0),0)</f>
        <v>0</v>
      </c>
      <c r="AC522" s="62">
        <f>IF(E522="west", IF(C522="Central",D522*'Connecting shares (%)'!$M$16*(F522+H522+J522)/(F522+H522+J522+L522+N522+P522),0),0)</f>
        <v>0</v>
      </c>
      <c r="AD522" s="59">
        <f>IF(E522="West", IF(C522="Decentral",('Connecting shares (%)'!$F$15/100*F522+'Connecting shares (%)'!$G$15/100*H522+'Connecting shares (%)'!$H$15/100*J522)/1000000,0),0)</f>
        <v>6.4315839999999999E-2</v>
      </c>
      <c r="AE522" s="61">
        <f>IF(E522="west", IF(C522="Decentral",D522*'Connecting shares (%)'!$M$16*(F522+H522+J522)/(F522+H522+J522+L522+N522+P522),0),0)</f>
        <v>2.7392370073739403</v>
      </c>
      <c r="AF522" s="59">
        <f>IF(E522="West", IF(C522="Central",('Connecting shares (%)'!$F$13/100*L522+'Connecting shares (%)'!$G$13/100*N522+'Connecting shares (%)'!$H$13/100*P522)/1000000,0),0)</f>
        <v>0</v>
      </c>
      <c r="AG522" s="61">
        <f>IF(E522="west", IF(C522="Central",D522*'Connecting shares (%)'!$M$16*(L522+N522+P522)/(F522+H522+J522+L522+N522+P522),0),0)</f>
        <v>0</v>
      </c>
      <c r="AH522" s="1">
        <f>IF(E522="West", IF(C522="Decentral",('Connecting shares (%)'!$F$17/100*L522+'Connecting shares (%)'!$G$17/100*N522+'Connecting shares (%)'!$H$17/100*P522)/1000000,0),0)</f>
        <v>0</v>
      </c>
      <c r="AI522" s="61">
        <f>IF(E522="west", IF(C522="Decentral",D522*'Connecting shares (%)'!$M$16*(L522+N522+P522)/(F522+H522+J522+L522+N522+P522),0),0)</f>
        <v>0</v>
      </c>
      <c r="AK522" s="1">
        <f t="shared" si="64"/>
        <v>0</v>
      </c>
      <c r="AL522" s="1">
        <f t="shared" si="65"/>
        <v>0</v>
      </c>
      <c r="AM522" s="1">
        <f t="shared" si="66"/>
        <v>0</v>
      </c>
      <c r="AN522" s="1">
        <f t="shared" si="67"/>
        <v>0</v>
      </c>
      <c r="AO522" s="1">
        <f t="shared" si="68"/>
        <v>0</v>
      </c>
      <c r="AP522" s="1">
        <f t="shared" si="69"/>
        <v>0</v>
      </c>
      <c r="AQ522" s="1">
        <f t="shared" si="70"/>
        <v>6.4315839999999999E-2</v>
      </c>
      <c r="AR522" s="1">
        <f t="shared" si="71"/>
        <v>2.7392370073739403</v>
      </c>
    </row>
    <row r="523" spans="1:44">
      <c r="A523" s="1">
        <v>522</v>
      </c>
      <c r="B523" s="1" t="s">
        <v>753</v>
      </c>
      <c r="C523" s="1" t="s">
        <v>20</v>
      </c>
      <c r="D523" s="1">
        <v>6.0933786584812001E-2</v>
      </c>
      <c r="E523" s="1" t="s">
        <v>21</v>
      </c>
      <c r="F523" s="1">
        <v>117949.56</v>
      </c>
      <c r="G523" s="1">
        <v>6</v>
      </c>
      <c r="H523" s="1">
        <v>0</v>
      </c>
      <c r="I523" s="1">
        <v>0</v>
      </c>
      <c r="J523" s="1">
        <v>0</v>
      </c>
      <c r="K523" s="1">
        <v>0</v>
      </c>
      <c r="L523" s="1">
        <v>0</v>
      </c>
      <c r="M523" s="1">
        <v>0</v>
      </c>
      <c r="N523" s="1">
        <v>0</v>
      </c>
      <c r="O523" s="1">
        <v>0</v>
      </c>
      <c r="P523" s="1">
        <v>0</v>
      </c>
      <c r="Q523" s="1">
        <v>0</v>
      </c>
      <c r="R523" s="1">
        <v>4094.0141980019098</v>
      </c>
      <c r="S523" s="1">
        <v>60933.786584811998</v>
      </c>
      <c r="T523" s="59">
        <f>IF(E523="East", IF(C523="Central",('Connecting shares (%)'!$F$3/100*F523+'Connecting shares (%)'!$G$3/100*H523+'Connecting shares (%)'!$H$3/100*J523)/1000000,0),0)</f>
        <v>0</v>
      </c>
      <c r="U523" s="59">
        <f>IF(E523="East", IF(C523="Central",D523*'Connecting shares (%)'!$M$16*(F523+H523+J523)/(F523+H523+J523+L523+N523+P523),0),0)</f>
        <v>0</v>
      </c>
      <c r="V523" s="59">
        <f>IF(E523="East", IF(C523="Decentral",('Connecting shares (%)'!$F$7/100*F523+'Connecting shares (%)'!$G$7/100*H523+'Connecting shares (%)'!$H$7/100*J523)/1000000,0),0)</f>
        <v>0</v>
      </c>
      <c r="W523" s="61">
        <f>IF(E523="East", IF(C523="Decentral",D523*'Connecting shares (%)'!$M$16*(F523+H523+J523)/(F523+H523+J523+L523+N523+P523),0),0)</f>
        <v>0</v>
      </c>
      <c r="X523" s="59">
        <f>IF(E523="East", IF(C523="Central",('Connecting shares (%)'!$F$5/100*L523+'Connecting shares (%)'!$G$5/100*N523+'Connecting shares (%)'!$H$5/100*P523)/1000000,0),0)</f>
        <v>0</v>
      </c>
      <c r="Y523" s="61">
        <f>IF(E523="East", IF(C523="Central",D523*'Connecting shares (%)'!$M$16*(L523+N523+P523)/(F523+H523+J523+L523+N523+P523),0),0)</f>
        <v>0</v>
      </c>
      <c r="Z523" s="1">
        <f>IF(E523="East", IF(C523="Decentral",('Connecting shares (%)'!$F$9/100*L523+'Connecting shares (%)'!$G$9/100*N523+'Connecting shares (%)'!$H$9/100*P523)/1000000,0),0)</f>
        <v>0</v>
      </c>
      <c r="AA523" s="61">
        <f>IF(E523="East", IF(C523="Decentral",D523*'Connecting shares (%)'!$M$16*(L523+N523+P523)/(F523+H523+J523+L523+N523+P523),0),0)</f>
        <v>0</v>
      </c>
      <c r="AB523" s="59">
        <f>IF(E523="West", IF(C523="Central",('Connecting shares (%)'!$F$11/100*F523+'Connecting shares (%)'!$G$11/100*H523+'Connecting shares (%)'!$H$11/100*J523)/1000000,0),0)</f>
        <v>0.11794955999999999</v>
      </c>
      <c r="AC523" s="62">
        <f>IF(E523="west", IF(C523="Central",D523*'Connecting shares (%)'!$M$16*(F523+H523+J523)/(F523+H523+J523+L523+N523+P523),0),0)</f>
        <v>1.21867573169624</v>
      </c>
      <c r="AD523" s="59">
        <f>IF(E523="West", IF(C523="Decentral",('Connecting shares (%)'!$F$15/100*F523+'Connecting shares (%)'!$G$15/100*H523+'Connecting shares (%)'!$H$15/100*J523)/1000000,0),0)</f>
        <v>0</v>
      </c>
      <c r="AE523" s="61">
        <f>IF(E523="west", IF(C523="Decentral",D523*'Connecting shares (%)'!$M$16*(F523+H523+J523)/(F523+H523+J523+L523+N523+P523),0),0)</f>
        <v>0</v>
      </c>
      <c r="AF523" s="59">
        <f>IF(E523="West", IF(C523="Central",('Connecting shares (%)'!$F$13/100*L523+'Connecting shares (%)'!$G$13/100*N523+'Connecting shares (%)'!$H$13/100*P523)/1000000,0),0)</f>
        <v>0</v>
      </c>
      <c r="AG523" s="61">
        <f>IF(E523="west", IF(C523="Central",D523*'Connecting shares (%)'!$M$16*(L523+N523+P523)/(F523+H523+J523+L523+N523+P523),0),0)</f>
        <v>0</v>
      </c>
      <c r="AH523" s="1">
        <f>IF(E523="West", IF(C523="Decentral",('Connecting shares (%)'!$F$17/100*L523+'Connecting shares (%)'!$G$17/100*N523+'Connecting shares (%)'!$H$17/100*P523)/1000000,0),0)</f>
        <v>0</v>
      </c>
      <c r="AI523" s="61">
        <f>IF(E523="west", IF(C523="Decentral",D523*'Connecting shares (%)'!$M$16*(L523+N523+P523)/(F523+H523+J523+L523+N523+P523),0),0)</f>
        <v>0</v>
      </c>
      <c r="AK523" s="1">
        <f t="shared" si="64"/>
        <v>0</v>
      </c>
      <c r="AL523" s="1">
        <f t="shared" si="65"/>
        <v>0</v>
      </c>
      <c r="AM523" s="1">
        <f t="shared" si="66"/>
        <v>0</v>
      </c>
      <c r="AN523" s="1">
        <f t="shared" si="67"/>
        <v>0</v>
      </c>
      <c r="AO523" s="1">
        <f t="shared" si="68"/>
        <v>0.11794955999999999</v>
      </c>
      <c r="AP523" s="1">
        <f t="shared" si="69"/>
        <v>1.21867573169624</v>
      </c>
      <c r="AQ523" s="1">
        <f t="shared" si="70"/>
        <v>0</v>
      </c>
      <c r="AR523" s="1">
        <f t="shared" si="71"/>
        <v>0</v>
      </c>
    </row>
    <row r="524" spans="1:44">
      <c r="A524" s="1">
        <v>523</v>
      </c>
      <c r="B524" s="1" t="s">
        <v>393</v>
      </c>
      <c r="C524" s="1" t="s">
        <v>19</v>
      </c>
      <c r="D524" s="1">
        <v>0.122417530557399</v>
      </c>
      <c r="E524" s="1" t="s">
        <v>21</v>
      </c>
      <c r="F524" s="1">
        <v>148021.959999999</v>
      </c>
      <c r="G524" s="1">
        <v>11</v>
      </c>
      <c r="H524" s="1">
        <v>0</v>
      </c>
      <c r="I524" s="1">
        <v>0</v>
      </c>
      <c r="J524" s="1">
        <v>0</v>
      </c>
      <c r="K524" s="1">
        <v>0</v>
      </c>
      <c r="L524" s="1">
        <v>0</v>
      </c>
      <c r="M524" s="1">
        <v>0</v>
      </c>
      <c r="N524" s="1">
        <v>0</v>
      </c>
      <c r="O524" s="1">
        <v>0</v>
      </c>
      <c r="P524" s="1">
        <v>0</v>
      </c>
      <c r="Q524" s="1">
        <v>0</v>
      </c>
      <c r="R524" s="1">
        <v>5348.5820741192101</v>
      </c>
      <c r="S524" s="1">
        <v>122417.530557398</v>
      </c>
      <c r="T524" s="59">
        <f>IF(E524="East", IF(C524="Central",('Connecting shares (%)'!$F$3/100*F524+'Connecting shares (%)'!$G$3/100*H524+'Connecting shares (%)'!$H$3/100*J524)/1000000,0),0)</f>
        <v>0</v>
      </c>
      <c r="U524" s="59">
        <f>IF(E524="East", IF(C524="Central",D524*'Connecting shares (%)'!$M$16*(F524+H524+J524)/(F524+H524+J524+L524+N524+P524),0),0)</f>
        <v>0</v>
      </c>
      <c r="V524" s="59">
        <f>IF(E524="East", IF(C524="Decentral",('Connecting shares (%)'!$F$7/100*F524+'Connecting shares (%)'!$G$7/100*H524+'Connecting shares (%)'!$H$7/100*J524)/1000000,0),0)</f>
        <v>0</v>
      </c>
      <c r="W524" s="61">
        <f>IF(E524="East", IF(C524="Decentral",D524*'Connecting shares (%)'!$M$16*(F524+H524+J524)/(F524+H524+J524+L524+N524+P524),0),0)</f>
        <v>0</v>
      </c>
      <c r="X524" s="59">
        <f>IF(E524="East", IF(C524="Central",('Connecting shares (%)'!$F$5/100*L524+'Connecting shares (%)'!$G$5/100*N524+'Connecting shares (%)'!$H$5/100*P524)/1000000,0),0)</f>
        <v>0</v>
      </c>
      <c r="Y524" s="61">
        <f>IF(E524="East", IF(C524="Central",D524*'Connecting shares (%)'!$M$16*(L524+N524+P524)/(F524+H524+J524+L524+N524+P524),0),0)</f>
        <v>0</v>
      </c>
      <c r="Z524" s="1">
        <f>IF(E524="East", IF(C524="Decentral",('Connecting shares (%)'!$F$9/100*L524+'Connecting shares (%)'!$G$9/100*N524+'Connecting shares (%)'!$H$9/100*P524)/1000000,0),0)</f>
        <v>0</v>
      </c>
      <c r="AA524" s="61">
        <f>IF(E524="East", IF(C524="Decentral",D524*'Connecting shares (%)'!$M$16*(L524+N524+P524)/(F524+H524+J524+L524+N524+P524),0),0)</f>
        <v>0</v>
      </c>
      <c r="AB524" s="59">
        <f>IF(E524="West", IF(C524="Central",('Connecting shares (%)'!$F$11/100*F524+'Connecting shares (%)'!$G$11/100*H524+'Connecting shares (%)'!$H$11/100*J524)/1000000,0),0)</f>
        <v>0</v>
      </c>
      <c r="AC524" s="62">
        <f>IF(E524="west", IF(C524="Central",D524*'Connecting shares (%)'!$M$16*(F524+H524+J524)/(F524+H524+J524+L524+N524+P524),0),0)</f>
        <v>0</v>
      </c>
      <c r="AD524" s="59">
        <f>IF(E524="West", IF(C524="Decentral",('Connecting shares (%)'!$F$15/100*F524+'Connecting shares (%)'!$G$15/100*H524+'Connecting shares (%)'!$H$15/100*J524)/1000000,0),0)</f>
        <v>0.14802195999999901</v>
      </c>
      <c r="AE524" s="61">
        <f>IF(E524="west", IF(C524="Decentral",D524*'Connecting shares (%)'!$M$16*(F524+H524+J524)/(F524+H524+J524+L524+N524+P524),0),0)</f>
        <v>2.4483506111479798</v>
      </c>
      <c r="AF524" s="59">
        <f>IF(E524="West", IF(C524="Central",('Connecting shares (%)'!$F$13/100*L524+'Connecting shares (%)'!$G$13/100*N524+'Connecting shares (%)'!$H$13/100*P524)/1000000,0),0)</f>
        <v>0</v>
      </c>
      <c r="AG524" s="61">
        <f>IF(E524="west", IF(C524="Central",D524*'Connecting shares (%)'!$M$16*(L524+N524+P524)/(F524+H524+J524+L524+N524+P524),0),0)</f>
        <v>0</v>
      </c>
      <c r="AH524" s="1">
        <f>IF(E524="West", IF(C524="Decentral",('Connecting shares (%)'!$F$17/100*L524+'Connecting shares (%)'!$G$17/100*N524+'Connecting shares (%)'!$H$17/100*P524)/1000000,0),0)</f>
        <v>0</v>
      </c>
      <c r="AI524" s="61">
        <f>IF(E524="west", IF(C524="Decentral",D524*'Connecting shares (%)'!$M$16*(L524+N524+P524)/(F524+H524+J524+L524+N524+P524),0),0)</f>
        <v>0</v>
      </c>
      <c r="AK524" s="1">
        <f t="shared" si="64"/>
        <v>0</v>
      </c>
      <c r="AL524" s="1">
        <f t="shared" si="65"/>
        <v>0</v>
      </c>
      <c r="AM524" s="1">
        <f t="shared" si="66"/>
        <v>0</v>
      </c>
      <c r="AN524" s="1">
        <f t="shared" si="67"/>
        <v>0</v>
      </c>
      <c r="AO524" s="1">
        <f t="shared" si="68"/>
        <v>0</v>
      </c>
      <c r="AP524" s="1">
        <f t="shared" si="69"/>
        <v>0</v>
      </c>
      <c r="AQ524" s="1">
        <f t="shared" si="70"/>
        <v>0.14802195999999901</v>
      </c>
      <c r="AR524" s="1">
        <f t="shared" si="71"/>
        <v>2.4483506111479798</v>
      </c>
    </row>
    <row r="525" spans="1:44">
      <c r="A525" s="1">
        <v>524</v>
      </c>
      <c r="B525" s="1" t="s">
        <v>857</v>
      </c>
      <c r="C525" s="1" t="s">
        <v>19</v>
      </c>
      <c r="D525" s="1">
        <v>7.5652252920256E-2</v>
      </c>
      <c r="E525" s="1" t="s">
        <v>21</v>
      </c>
      <c r="F525" s="1">
        <v>23250.5</v>
      </c>
      <c r="G525" s="1">
        <v>1</v>
      </c>
      <c r="H525" s="1">
        <v>0</v>
      </c>
      <c r="I525" s="1">
        <v>0</v>
      </c>
      <c r="J525" s="1">
        <v>0</v>
      </c>
      <c r="K525" s="1">
        <v>0</v>
      </c>
      <c r="L525" s="1">
        <v>0</v>
      </c>
      <c r="M525" s="1">
        <v>0</v>
      </c>
      <c r="N525" s="1">
        <v>0</v>
      </c>
      <c r="O525" s="1">
        <v>0</v>
      </c>
      <c r="P525" s="1">
        <v>0</v>
      </c>
      <c r="Q525" s="1">
        <v>0</v>
      </c>
      <c r="R525" s="1">
        <v>3581.3809308175901</v>
      </c>
      <c r="S525" s="1">
        <v>75652.252920255705</v>
      </c>
      <c r="T525" s="59">
        <f>IF(E525="East", IF(C525="Central",('Connecting shares (%)'!$F$3/100*F525+'Connecting shares (%)'!$G$3/100*H525+'Connecting shares (%)'!$H$3/100*J525)/1000000,0),0)</f>
        <v>0</v>
      </c>
      <c r="U525" s="59">
        <f>IF(E525="East", IF(C525="Central",D525*'Connecting shares (%)'!$M$16*(F525+H525+J525)/(F525+H525+J525+L525+N525+P525),0),0)</f>
        <v>0</v>
      </c>
      <c r="V525" s="59">
        <f>IF(E525="East", IF(C525="Decentral",('Connecting shares (%)'!$F$7/100*F525+'Connecting shares (%)'!$G$7/100*H525+'Connecting shares (%)'!$H$7/100*J525)/1000000,0),0)</f>
        <v>0</v>
      </c>
      <c r="W525" s="61">
        <f>IF(E525="East", IF(C525="Decentral",D525*'Connecting shares (%)'!$M$16*(F525+H525+J525)/(F525+H525+J525+L525+N525+P525),0),0)</f>
        <v>0</v>
      </c>
      <c r="X525" s="59">
        <f>IF(E525="East", IF(C525="Central",('Connecting shares (%)'!$F$5/100*L525+'Connecting shares (%)'!$G$5/100*N525+'Connecting shares (%)'!$H$5/100*P525)/1000000,0),0)</f>
        <v>0</v>
      </c>
      <c r="Y525" s="61">
        <f>IF(E525="East", IF(C525="Central",D525*'Connecting shares (%)'!$M$16*(L525+N525+P525)/(F525+H525+J525+L525+N525+P525),0),0)</f>
        <v>0</v>
      </c>
      <c r="Z525" s="1">
        <f>IF(E525="East", IF(C525="Decentral",('Connecting shares (%)'!$F$9/100*L525+'Connecting shares (%)'!$G$9/100*N525+'Connecting shares (%)'!$H$9/100*P525)/1000000,0),0)</f>
        <v>0</v>
      </c>
      <c r="AA525" s="61">
        <f>IF(E525="East", IF(C525="Decentral",D525*'Connecting shares (%)'!$M$16*(L525+N525+P525)/(F525+H525+J525+L525+N525+P525),0),0)</f>
        <v>0</v>
      </c>
      <c r="AB525" s="59">
        <f>IF(E525="West", IF(C525="Central",('Connecting shares (%)'!$F$11/100*F525+'Connecting shares (%)'!$G$11/100*H525+'Connecting shares (%)'!$H$11/100*J525)/1000000,0),0)</f>
        <v>0</v>
      </c>
      <c r="AC525" s="62">
        <f>IF(E525="west", IF(C525="Central",D525*'Connecting shares (%)'!$M$16*(F525+H525+J525)/(F525+H525+J525+L525+N525+P525),0),0)</f>
        <v>0</v>
      </c>
      <c r="AD525" s="59">
        <f>IF(E525="West", IF(C525="Decentral",('Connecting shares (%)'!$F$15/100*F525+'Connecting shares (%)'!$G$15/100*H525+'Connecting shares (%)'!$H$15/100*J525)/1000000,0),0)</f>
        <v>2.32505E-2</v>
      </c>
      <c r="AE525" s="61">
        <f>IF(E525="west", IF(C525="Decentral",D525*'Connecting shares (%)'!$M$16*(F525+H525+J525)/(F525+H525+J525+L525+N525+P525),0),0)</f>
        <v>1.5130450584051203</v>
      </c>
      <c r="AF525" s="59">
        <f>IF(E525="West", IF(C525="Central",('Connecting shares (%)'!$F$13/100*L525+'Connecting shares (%)'!$G$13/100*N525+'Connecting shares (%)'!$H$13/100*P525)/1000000,0),0)</f>
        <v>0</v>
      </c>
      <c r="AG525" s="61">
        <f>IF(E525="west", IF(C525="Central",D525*'Connecting shares (%)'!$M$16*(L525+N525+P525)/(F525+H525+J525+L525+N525+P525),0),0)</f>
        <v>0</v>
      </c>
      <c r="AH525" s="1">
        <f>IF(E525="West", IF(C525="Decentral",('Connecting shares (%)'!$F$17/100*L525+'Connecting shares (%)'!$G$17/100*N525+'Connecting shares (%)'!$H$17/100*P525)/1000000,0),0)</f>
        <v>0</v>
      </c>
      <c r="AI525" s="61">
        <f>IF(E525="west", IF(C525="Decentral",D525*'Connecting shares (%)'!$M$16*(L525+N525+P525)/(F525+H525+J525+L525+N525+P525),0),0)</f>
        <v>0</v>
      </c>
      <c r="AK525" s="1">
        <f t="shared" si="64"/>
        <v>0</v>
      </c>
      <c r="AL525" s="1">
        <f t="shared" si="65"/>
        <v>0</v>
      </c>
      <c r="AM525" s="1">
        <f t="shared" si="66"/>
        <v>0</v>
      </c>
      <c r="AN525" s="1">
        <f t="shared" si="67"/>
        <v>0</v>
      </c>
      <c r="AO525" s="1">
        <f t="shared" si="68"/>
        <v>0</v>
      </c>
      <c r="AP525" s="1">
        <f t="shared" si="69"/>
        <v>0</v>
      </c>
      <c r="AQ525" s="1">
        <f t="shared" si="70"/>
        <v>2.32505E-2</v>
      </c>
      <c r="AR525" s="1">
        <f t="shared" si="71"/>
        <v>1.5130450584051203</v>
      </c>
    </row>
    <row r="526" spans="1:44">
      <c r="A526" s="1">
        <v>525</v>
      </c>
      <c r="B526" s="1" t="s">
        <v>360</v>
      </c>
      <c r="C526" s="1" t="s">
        <v>19</v>
      </c>
      <c r="D526" s="1">
        <v>9.0392860324008006E-2</v>
      </c>
      <c r="E526" s="1" t="s">
        <v>21</v>
      </c>
      <c r="F526" s="1">
        <v>109890.73</v>
      </c>
      <c r="G526" s="1">
        <v>7</v>
      </c>
      <c r="H526" s="1">
        <v>0</v>
      </c>
      <c r="I526" s="1">
        <v>0</v>
      </c>
      <c r="J526" s="1">
        <v>0</v>
      </c>
      <c r="K526" s="1">
        <v>0</v>
      </c>
      <c r="L526" s="1">
        <v>59483.22</v>
      </c>
      <c r="M526" s="1">
        <v>6</v>
      </c>
      <c r="N526" s="1">
        <v>0</v>
      </c>
      <c r="O526" s="1">
        <v>0</v>
      </c>
      <c r="P526" s="1">
        <v>0</v>
      </c>
      <c r="Q526" s="1">
        <v>0</v>
      </c>
      <c r="R526" s="1">
        <v>5317.3504852087499</v>
      </c>
      <c r="S526" s="1">
        <v>90392.860324008405</v>
      </c>
      <c r="T526" s="59">
        <f>IF(E526="East", IF(C526="Central",('Connecting shares (%)'!$F$3/100*F526+'Connecting shares (%)'!$G$3/100*H526+'Connecting shares (%)'!$H$3/100*J526)/1000000,0),0)</f>
        <v>0</v>
      </c>
      <c r="U526" s="59">
        <f>IF(E526="East", IF(C526="Central",D526*'Connecting shares (%)'!$M$16*(F526+H526+J526)/(F526+H526+J526+L526+N526+P526),0),0)</f>
        <v>0</v>
      </c>
      <c r="V526" s="59">
        <f>IF(E526="East", IF(C526="Decentral",('Connecting shares (%)'!$F$7/100*F526+'Connecting shares (%)'!$G$7/100*H526+'Connecting shares (%)'!$H$7/100*J526)/1000000,0),0)</f>
        <v>0</v>
      </c>
      <c r="W526" s="61">
        <f>IF(E526="East", IF(C526="Decentral",D526*'Connecting shares (%)'!$M$16*(F526+H526+J526)/(F526+H526+J526+L526+N526+P526),0),0)</f>
        <v>0</v>
      </c>
      <c r="X526" s="59">
        <f>IF(E526="East", IF(C526="Central",('Connecting shares (%)'!$F$5/100*L526+'Connecting shares (%)'!$G$5/100*N526+'Connecting shares (%)'!$H$5/100*P526)/1000000,0),0)</f>
        <v>0</v>
      </c>
      <c r="Y526" s="61">
        <f>IF(E526="East", IF(C526="Central",D526*'Connecting shares (%)'!$M$16*(L526+N526+P526)/(F526+H526+J526+L526+N526+P526),0),0)</f>
        <v>0</v>
      </c>
      <c r="Z526" s="1">
        <f>IF(E526="East", IF(C526="Decentral",('Connecting shares (%)'!$F$9/100*L526+'Connecting shares (%)'!$G$9/100*N526+'Connecting shares (%)'!$H$9/100*P526)/1000000,0),0)</f>
        <v>0</v>
      </c>
      <c r="AA526" s="61">
        <f>IF(E526="East", IF(C526="Decentral",D526*'Connecting shares (%)'!$M$16*(L526+N526+P526)/(F526+H526+J526+L526+N526+P526),0),0)</f>
        <v>0</v>
      </c>
      <c r="AB526" s="59">
        <f>IF(E526="West", IF(C526="Central",('Connecting shares (%)'!$F$11/100*F526+'Connecting shares (%)'!$G$11/100*H526+'Connecting shares (%)'!$H$11/100*J526)/1000000,0),0)</f>
        <v>0</v>
      </c>
      <c r="AC526" s="62">
        <f>IF(E526="west", IF(C526="Central",D526*'Connecting shares (%)'!$M$16*(F526+H526+J526)/(F526+H526+J526+L526+N526+P526),0),0)</f>
        <v>0</v>
      </c>
      <c r="AD526" s="59">
        <f>IF(E526="West", IF(C526="Decentral",('Connecting shares (%)'!$F$15/100*F526+'Connecting shares (%)'!$G$15/100*H526+'Connecting shares (%)'!$H$15/100*J526)/1000000,0),0)</f>
        <v>0.10989072999999999</v>
      </c>
      <c r="AE526" s="61">
        <f>IF(E526="west", IF(C526="Decentral",D526*'Connecting shares (%)'!$M$16*(F526+H526+J526)/(F526+H526+J526+L526+N526+P526),0),0)</f>
        <v>1.1729474819230792</v>
      </c>
      <c r="AF526" s="59">
        <f>IF(E526="West", IF(C526="Central",('Connecting shares (%)'!$F$13/100*L526+'Connecting shares (%)'!$G$13/100*N526+'Connecting shares (%)'!$H$13/100*P526)/1000000,0),0)</f>
        <v>0</v>
      </c>
      <c r="AG526" s="61">
        <f>IF(E526="west", IF(C526="Central",D526*'Connecting shares (%)'!$M$16*(L526+N526+P526)/(F526+H526+J526+L526+N526+P526),0),0)</f>
        <v>0</v>
      </c>
      <c r="AH526" s="1">
        <f>IF(E526="West", IF(C526="Decentral",('Connecting shares (%)'!$F$17/100*L526+'Connecting shares (%)'!$G$17/100*N526+'Connecting shares (%)'!$H$17/100*P526)/1000000,0),0)</f>
        <v>5.9483220000000003E-2</v>
      </c>
      <c r="AI526" s="61">
        <f>IF(E526="west", IF(C526="Decentral",D526*'Connecting shares (%)'!$M$16*(L526+N526+P526)/(F526+H526+J526+L526+N526+P526),0),0)</f>
        <v>0.63490972455708083</v>
      </c>
      <c r="AK526" s="1">
        <f t="shared" si="64"/>
        <v>0</v>
      </c>
      <c r="AL526" s="1">
        <f t="shared" si="65"/>
        <v>0</v>
      </c>
      <c r="AM526" s="1">
        <f t="shared" si="66"/>
        <v>0</v>
      </c>
      <c r="AN526" s="1">
        <f t="shared" si="67"/>
        <v>0</v>
      </c>
      <c r="AO526" s="1">
        <f t="shared" si="68"/>
        <v>0</v>
      </c>
      <c r="AP526" s="1">
        <f t="shared" si="69"/>
        <v>0</v>
      </c>
      <c r="AQ526" s="1">
        <f t="shared" si="70"/>
        <v>0.16937395</v>
      </c>
      <c r="AR526" s="1">
        <f t="shared" si="71"/>
        <v>1.8078572064801599</v>
      </c>
    </row>
    <row r="527" spans="1:44">
      <c r="A527" s="1">
        <v>526</v>
      </c>
      <c r="B527" s="1" t="s">
        <v>522</v>
      </c>
      <c r="C527" s="1" t="s">
        <v>19</v>
      </c>
      <c r="D527" s="1">
        <v>0.228673540638797</v>
      </c>
      <c r="E527" s="1" t="s">
        <v>21</v>
      </c>
      <c r="F527" s="1">
        <v>1338745.6499999899</v>
      </c>
      <c r="G527" s="1">
        <v>80</v>
      </c>
      <c r="H527" s="1">
        <v>52683.25</v>
      </c>
      <c r="I527" s="1">
        <v>1</v>
      </c>
      <c r="J527" s="1">
        <v>0</v>
      </c>
      <c r="K527" s="1">
        <v>0</v>
      </c>
      <c r="L527" s="1">
        <v>0</v>
      </c>
      <c r="M527" s="1">
        <v>0</v>
      </c>
      <c r="N527" s="1">
        <v>0</v>
      </c>
      <c r="O527" s="1">
        <v>0</v>
      </c>
      <c r="P527" s="1">
        <v>0</v>
      </c>
      <c r="Q527" s="1">
        <v>0</v>
      </c>
      <c r="R527" s="1">
        <v>4293.9823346808698</v>
      </c>
      <c r="S527" s="1">
        <v>228673.54063879701</v>
      </c>
      <c r="T527" s="59">
        <f>IF(E527="East", IF(C527="Central",('Connecting shares (%)'!$F$3/100*F527+'Connecting shares (%)'!$G$3/100*H527+'Connecting shares (%)'!$H$3/100*J527)/1000000,0),0)</f>
        <v>0</v>
      </c>
      <c r="U527" s="59">
        <f>IF(E527="East", IF(C527="Central",D527*'Connecting shares (%)'!$M$16*(F527+H527+J527)/(F527+H527+J527+L527+N527+P527),0),0)</f>
        <v>0</v>
      </c>
      <c r="V527" s="59">
        <f>IF(E527="East", IF(C527="Decentral",('Connecting shares (%)'!$F$7/100*F527+'Connecting shares (%)'!$G$7/100*H527+'Connecting shares (%)'!$H$7/100*J527)/1000000,0),0)</f>
        <v>0</v>
      </c>
      <c r="W527" s="61">
        <f>IF(E527="East", IF(C527="Decentral",D527*'Connecting shares (%)'!$M$16*(F527+H527+J527)/(F527+H527+J527+L527+N527+P527),0),0)</f>
        <v>0</v>
      </c>
      <c r="X527" s="59">
        <f>IF(E527="East", IF(C527="Central",('Connecting shares (%)'!$F$5/100*L527+'Connecting shares (%)'!$G$5/100*N527+'Connecting shares (%)'!$H$5/100*P527)/1000000,0),0)</f>
        <v>0</v>
      </c>
      <c r="Y527" s="61">
        <f>IF(E527="East", IF(C527="Central",D527*'Connecting shares (%)'!$M$16*(L527+N527+P527)/(F527+H527+J527+L527+N527+P527),0),0)</f>
        <v>0</v>
      </c>
      <c r="Z527" s="1">
        <f>IF(E527="East", IF(C527="Decentral",('Connecting shares (%)'!$F$9/100*L527+'Connecting shares (%)'!$G$9/100*N527+'Connecting shares (%)'!$H$9/100*P527)/1000000,0),0)</f>
        <v>0</v>
      </c>
      <c r="AA527" s="61">
        <f>IF(E527="East", IF(C527="Decentral",D527*'Connecting shares (%)'!$M$16*(L527+N527+P527)/(F527+H527+J527+L527+N527+P527),0),0)</f>
        <v>0</v>
      </c>
      <c r="AB527" s="59">
        <f>IF(E527="West", IF(C527="Central",('Connecting shares (%)'!$F$11/100*F527+'Connecting shares (%)'!$G$11/100*H527+'Connecting shares (%)'!$H$11/100*J527)/1000000,0),0)</f>
        <v>0</v>
      </c>
      <c r="AC527" s="62">
        <f>IF(E527="west", IF(C527="Central",D527*'Connecting shares (%)'!$M$16*(F527+H527+J527)/(F527+H527+J527+L527+N527+P527),0),0)</f>
        <v>0</v>
      </c>
      <c r="AD527" s="59">
        <f>IF(E527="West", IF(C527="Decentral",('Connecting shares (%)'!$F$15/100*F527+'Connecting shares (%)'!$G$15/100*H527+'Connecting shares (%)'!$H$15/100*J527)/1000000,0),0)</f>
        <v>1.39142889999999</v>
      </c>
      <c r="AE527" s="61">
        <f>IF(E527="west", IF(C527="Decentral",D527*'Connecting shares (%)'!$M$16*(F527+H527+J527)/(F527+H527+J527+L527+N527+P527),0),0)</f>
        <v>4.5734708127759403</v>
      </c>
      <c r="AF527" s="59">
        <f>IF(E527="West", IF(C527="Central",('Connecting shares (%)'!$F$13/100*L527+'Connecting shares (%)'!$G$13/100*N527+'Connecting shares (%)'!$H$13/100*P527)/1000000,0),0)</f>
        <v>0</v>
      </c>
      <c r="AG527" s="61">
        <f>IF(E527="west", IF(C527="Central",D527*'Connecting shares (%)'!$M$16*(L527+N527+P527)/(F527+H527+J527+L527+N527+P527),0),0)</f>
        <v>0</v>
      </c>
      <c r="AH527" s="1">
        <f>IF(E527="West", IF(C527="Decentral",('Connecting shares (%)'!$F$17/100*L527+'Connecting shares (%)'!$G$17/100*N527+'Connecting shares (%)'!$H$17/100*P527)/1000000,0),0)</f>
        <v>0</v>
      </c>
      <c r="AI527" s="61">
        <f>IF(E527="west", IF(C527="Decentral",D527*'Connecting shares (%)'!$M$16*(L527+N527+P527)/(F527+H527+J527+L527+N527+P527),0),0)</f>
        <v>0</v>
      </c>
      <c r="AK527" s="1">
        <f t="shared" si="64"/>
        <v>0</v>
      </c>
      <c r="AL527" s="1">
        <f t="shared" si="65"/>
        <v>0</v>
      </c>
      <c r="AM527" s="1">
        <f t="shared" si="66"/>
        <v>0</v>
      </c>
      <c r="AN527" s="1">
        <f t="shared" si="67"/>
        <v>0</v>
      </c>
      <c r="AO527" s="1">
        <f t="shared" si="68"/>
        <v>0</v>
      </c>
      <c r="AP527" s="1">
        <f t="shared" si="69"/>
        <v>0</v>
      </c>
      <c r="AQ527" s="1">
        <f t="shared" si="70"/>
        <v>1.39142889999999</v>
      </c>
      <c r="AR527" s="1">
        <f t="shared" si="71"/>
        <v>4.5734708127759403</v>
      </c>
    </row>
    <row r="528" spans="1:44">
      <c r="A528" s="1">
        <v>527</v>
      </c>
      <c r="B528" s="1" t="s">
        <v>162</v>
      </c>
      <c r="C528" s="1" t="s">
        <v>19</v>
      </c>
      <c r="D528" s="1">
        <v>3.1280010146713E-2</v>
      </c>
      <c r="E528" s="1" t="s">
        <v>22</v>
      </c>
      <c r="F528" s="1">
        <v>10074.5</v>
      </c>
      <c r="G528" s="1">
        <v>1</v>
      </c>
      <c r="H528" s="1">
        <v>0</v>
      </c>
      <c r="I528" s="1">
        <v>0</v>
      </c>
      <c r="J528" s="1">
        <v>0</v>
      </c>
      <c r="K528" s="1">
        <v>0</v>
      </c>
      <c r="L528" s="1">
        <v>0</v>
      </c>
      <c r="M528" s="1">
        <v>0</v>
      </c>
      <c r="N528" s="1">
        <v>0</v>
      </c>
      <c r="O528" s="1">
        <v>0</v>
      </c>
      <c r="P528" s="1">
        <v>0</v>
      </c>
      <c r="Q528" s="1">
        <v>0</v>
      </c>
      <c r="R528" s="1">
        <v>3627.8809515462299</v>
      </c>
      <c r="S528" s="1">
        <v>31280.010146713099</v>
      </c>
      <c r="T528" s="59">
        <f>IF(E528="East", IF(C528="Central",('Connecting shares (%)'!$F$3/100*F528+'Connecting shares (%)'!$G$3/100*H528+'Connecting shares (%)'!$H$3/100*J528)/1000000,0),0)</f>
        <v>0</v>
      </c>
      <c r="U528" s="59">
        <f>IF(E528="East", IF(C528="Central",D528*'Connecting shares (%)'!$M$16*(F528+H528+J528)/(F528+H528+J528+L528+N528+P528),0),0)</f>
        <v>0</v>
      </c>
      <c r="V528" s="59">
        <f>IF(E528="East", IF(C528="Decentral",('Connecting shares (%)'!$F$7/100*F528+'Connecting shares (%)'!$G$7/100*H528+'Connecting shares (%)'!$H$7/100*J528)/1000000,0),0)</f>
        <v>1.00745E-2</v>
      </c>
      <c r="W528" s="61">
        <f>IF(E528="East", IF(C528="Decentral",D528*'Connecting shares (%)'!$M$16*(F528+H528+J528)/(F528+H528+J528+L528+N528+P528),0),0)</f>
        <v>0.62560020293426</v>
      </c>
      <c r="X528" s="59">
        <f>IF(E528="East", IF(C528="Central",('Connecting shares (%)'!$F$5/100*L528+'Connecting shares (%)'!$G$5/100*N528+'Connecting shares (%)'!$H$5/100*P528)/1000000,0),0)</f>
        <v>0</v>
      </c>
      <c r="Y528" s="61">
        <f>IF(E528="East", IF(C528="Central",D528*'Connecting shares (%)'!$M$16*(L528+N528+P528)/(F528+H528+J528+L528+N528+P528),0),0)</f>
        <v>0</v>
      </c>
      <c r="Z528" s="1">
        <f>IF(E528="East", IF(C528="Decentral",('Connecting shares (%)'!$F$9/100*L528+'Connecting shares (%)'!$G$9/100*N528+'Connecting shares (%)'!$H$9/100*P528)/1000000,0),0)</f>
        <v>0</v>
      </c>
      <c r="AA528" s="61">
        <f>IF(E528="East", IF(C528="Decentral",D528*'Connecting shares (%)'!$M$16*(L528+N528+P528)/(F528+H528+J528+L528+N528+P528),0),0)</f>
        <v>0</v>
      </c>
      <c r="AB528" s="59">
        <f>IF(E528="West", IF(C528="Central",('Connecting shares (%)'!$F$11/100*F528+'Connecting shares (%)'!$G$11/100*H528+'Connecting shares (%)'!$H$11/100*J528)/1000000,0),0)</f>
        <v>0</v>
      </c>
      <c r="AC528" s="62">
        <f>IF(E528="west", IF(C528="Central",D528*'Connecting shares (%)'!$M$16*(F528+H528+J528)/(F528+H528+J528+L528+N528+P528),0),0)</f>
        <v>0</v>
      </c>
      <c r="AD528" s="59">
        <f>IF(E528="West", IF(C528="Decentral",('Connecting shares (%)'!$F$15/100*F528+'Connecting shares (%)'!$G$15/100*H528+'Connecting shares (%)'!$H$15/100*J528)/1000000,0),0)</f>
        <v>0</v>
      </c>
      <c r="AE528" s="61">
        <f>IF(E528="west", IF(C528="Decentral",D528*'Connecting shares (%)'!$M$16*(F528+H528+J528)/(F528+H528+J528+L528+N528+P528),0),0)</f>
        <v>0</v>
      </c>
      <c r="AF528" s="59">
        <f>IF(E528="West", IF(C528="Central",('Connecting shares (%)'!$F$13/100*L528+'Connecting shares (%)'!$G$13/100*N528+'Connecting shares (%)'!$H$13/100*P528)/1000000,0),0)</f>
        <v>0</v>
      </c>
      <c r="AG528" s="61">
        <f>IF(E528="west", IF(C528="Central",D528*'Connecting shares (%)'!$M$16*(L528+N528+P528)/(F528+H528+J528+L528+N528+P528),0),0)</f>
        <v>0</v>
      </c>
      <c r="AH528" s="1">
        <f>IF(E528="West", IF(C528="Decentral",('Connecting shares (%)'!$F$17/100*L528+'Connecting shares (%)'!$G$17/100*N528+'Connecting shares (%)'!$H$17/100*P528)/1000000,0),0)</f>
        <v>0</v>
      </c>
      <c r="AI528" s="61">
        <f>IF(E528="west", IF(C528="Decentral",D528*'Connecting shares (%)'!$M$16*(L528+N528+P528)/(F528+H528+J528+L528+N528+P528),0),0)</f>
        <v>0</v>
      </c>
      <c r="AK528" s="1">
        <f t="shared" si="64"/>
        <v>0</v>
      </c>
      <c r="AL528" s="1">
        <f t="shared" si="65"/>
        <v>0</v>
      </c>
      <c r="AM528" s="1">
        <f t="shared" si="66"/>
        <v>1.00745E-2</v>
      </c>
      <c r="AN528" s="1">
        <f t="shared" si="67"/>
        <v>0.62560020293426</v>
      </c>
      <c r="AO528" s="1">
        <f t="shared" si="68"/>
        <v>0</v>
      </c>
      <c r="AP528" s="1">
        <f t="shared" si="69"/>
        <v>0</v>
      </c>
      <c r="AQ528" s="1">
        <f t="shared" si="70"/>
        <v>0</v>
      </c>
      <c r="AR528" s="1">
        <f t="shared" si="71"/>
        <v>0</v>
      </c>
    </row>
    <row r="529" spans="1:44">
      <c r="A529" s="1">
        <v>528</v>
      </c>
      <c r="B529" s="1" t="s">
        <v>266</v>
      </c>
      <c r="C529" s="1" t="s">
        <v>19</v>
      </c>
      <c r="D529" s="1">
        <v>9.7367773051192999E-2</v>
      </c>
      <c r="E529" s="1" t="s">
        <v>21</v>
      </c>
      <c r="F529" s="1">
        <v>78446.41</v>
      </c>
      <c r="G529" s="1">
        <v>6</v>
      </c>
      <c r="H529" s="1">
        <v>0</v>
      </c>
      <c r="I529" s="1">
        <v>0</v>
      </c>
      <c r="J529" s="1">
        <v>0</v>
      </c>
      <c r="K529" s="1">
        <v>0</v>
      </c>
      <c r="L529" s="1">
        <v>24415.75</v>
      </c>
      <c r="M529" s="1">
        <v>1</v>
      </c>
      <c r="N529" s="1">
        <v>0</v>
      </c>
      <c r="O529" s="1">
        <v>0</v>
      </c>
      <c r="P529" s="1">
        <v>0</v>
      </c>
      <c r="Q529" s="1">
        <v>0</v>
      </c>
      <c r="R529" s="1">
        <v>5285.5562428353396</v>
      </c>
      <c r="S529" s="1">
        <v>97367.773051192795</v>
      </c>
      <c r="T529" s="59">
        <f>IF(E529="East", IF(C529="Central",('Connecting shares (%)'!$F$3/100*F529+'Connecting shares (%)'!$G$3/100*H529+'Connecting shares (%)'!$H$3/100*J529)/1000000,0),0)</f>
        <v>0</v>
      </c>
      <c r="U529" s="59">
        <f>IF(E529="East", IF(C529="Central",D529*'Connecting shares (%)'!$M$16*(F529+H529+J529)/(F529+H529+J529+L529+N529+P529),0),0)</f>
        <v>0</v>
      </c>
      <c r="V529" s="59">
        <f>IF(E529="East", IF(C529="Decentral",('Connecting shares (%)'!$F$7/100*F529+'Connecting shares (%)'!$G$7/100*H529+'Connecting shares (%)'!$H$7/100*J529)/1000000,0),0)</f>
        <v>0</v>
      </c>
      <c r="W529" s="61">
        <f>IF(E529="East", IF(C529="Decentral",D529*'Connecting shares (%)'!$M$16*(F529+H529+J529)/(F529+H529+J529+L529+N529+P529),0),0)</f>
        <v>0</v>
      </c>
      <c r="X529" s="59">
        <f>IF(E529="East", IF(C529="Central",('Connecting shares (%)'!$F$5/100*L529+'Connecting shares (%)'!$G$5/100*N529+'Connecting shares (%)'!$H$5/100*P529)/1000000,0),0)</f>
        <v>0</v>
      </c>
      <c r="Y529" s="61">
        <f>IF(E529="East", IF(C529="Central",D529*'Connecting shares (%)'!$M$16*(L529+N529+P529)/(F529+H529+J529+L529+N529+P529),0),0)</f>
        <v>0</v>
      </c>
      <c r="Z529" s="1">
        <f>IF(E529="East", IF(C529="Decentral",('Connecting shares (%)'!$F$9/100*L529+'Connecting shares (%)'!$G$9/100*N529+'Connecting shares (%)'!$H$9/100*P529)/1000000,0),0)</f>
        <v>0</v>
      </c>
      <c r="AA529" s="61">
        <f>IF(E529="East", IF(C529="Decentral",D529*'Connecting shares (%)'!$M$16*(L529+N529+P529)/(F529+H529+J529+L529+N529+P529),0),0)</f>
        <v>0</v>
      </c>
      <c r="AB529" s="59">
        <f>IF(E529="West", IF(C529="Central",('Connecting shares (%)'!$F$11/100*F529+'Connecting shares (%)'!$G$11/100*H529+'Connecting shares (%)'!$H$11/100*J529)/1000000,0),0)</f>
        <v>0</v>
      </c>
      <c r="AC529" s="62">
        <f>IF(E529="west", IF(C529="Central",D529*'Connecting shares (%)'!$M$16*(F529+H529+J529)/(F529+H529+J529+L529+N529+P529),0),0)</f>
        <v>0</v>
      </c>
      <c r="AD529" s="59">
        <f>IF(E529="West", IF(C529="Decentral",('Connecting shares (%)'!$F$15/100*F529+'Connecting shares (%)'!$G$15/100*H529+'Connecting shares (%)'!$H$15/100*J529)/1000000,0),0)</f>
        <v>7.8446410000000008E-2</v>
      </c>
      <c r="AE529" s="61">
        <f>IF(E529="west", IF(C529="Decentral",D529*'Connecting shares (%)'!$M$16*(F529+H529+J529)/(F529+H529+J529+L529+N529+P529),0),0)</f>
        <v>1.4851238289300628</v>
      </c>
      <c r="AF529" s="59">
        <f>IF(E529="West", IF(C529="Central",('Connecting shares (%)'!$F$13/100*L529+'Connecting shares (%)'!$G$13/100*N529+'Connecting shares (%)'!$H$13/100*P529)/1000000,0),0)</f>
        <v>0</v>
      </c>
      <c r="AG529" s="61">
        <f>IF(E529="west", IF(C529="Central",D529*'Connecting shares (%)'!$M$16*(L529+N529+P529)/(F529+H529+J529+L529+N529+P529),0),0)</f>
        <v>0</v>
      </c>
      <c r="AH529" s="1">
        <f>IF(E529="West", IF(C529="Decentral",('Connecting shares (%)'!$F$17/100*L529+'Connecting shares (%)'!$G$17/100*N529+'Connecting shares (%)'!$H$17/100*P529)/1000000,0),0)</f>
        <v>2.441575E-2</v>
      </c>
      <c r="AI529" s="61">
        <f>IF(E529="west", IF(C529="Decentral",D529*'Connecting shares (%)'!$M$16*(L529+N529+P529)/(F529+H529+J529+L529+N529+P529),0),0)</f>
        <v>0.46223163209379725</v>
      </c>
      <c r="AK529" s="1">
        <f t="shared" si="64"/>
        <v>0</v>
      </c>
      <c r="AL529" s="1">
        <f t="shared" si="65"/>
        <v>0</v>
      </c>
      <c r="AM529" s="1">
        <f t="shared" si="66"/>
        <v>0</v>
      </c>
      <c r="AN529" s="1">
        <f t="shared" si="67"/>
        <v>0</v>
      </c>
      <c r="AO529" s="1">
        <f t="shared" si="68"/>
        <v>0</v>
      </c>
      <c r="AP529" s="1">
        <f t="shared" si="69"/>
        <v>0</v>
      </c>
      <c r="AQ529" s="1">
        <f t="shared" si="70"/>
        <v>0.10286216000000001</v>
      </c>
      <c r="AR529" s="1">
        <f t="shared" si="71"/>
        <v>1.9473554610238599</v>
      </c>
    </row>
    <row r="530" spans="1:44">
      <c r="A530" s="1">
        <v>529</v>
      </c>
      <c r="B530" s="1" t="s">
        <v>351</v>
      </c>
      <c r="C530" s="1" t="s">
        <v>19</v>
      </c>
      <c r="D530" s="1">
        <v>5.2978344203961997E-2</v>
      </c>
      <c r="E530" s="1" t="s">
        <v>21</v>
      </c>
      <c r="F530" s="1">
        <v>34880.059999999903</v>
      </c>
      <c r="G530" s="1">
        <v>3</v>
      </c>
      <c r="H530" s="1">
        <v>0</v>
      </c>
      <c r="I530" s="1">
        <v>0</v>
      </c>
      <c r="J530" s="1">
        <v>0</v>
      </c>
      <c r="K530" s="1">
        <v>0</v>
      </c>
      <c r="L530" s="1">
        <v>0</v>
      </c>
      <c r="M530" s="1">
        <v>0</v>
      </c>
      <c r="N530" s="1">
        <v>0</v>
      </c>
      <c r="O530" s="1">
        <v>0</v>
      </c>
      <c r="P530" s="1">
        <v>0</v>
      </c>
      <c r="Q530" s="1">
        <v>0</v>
      </c>
      <c r="R530" s="1">
        <v>3374.4087678640599</v>
      </c>
      <c r="S530" s="1">
        <v>52978.344203961802</v>
      </c>
      <c r="T530" s="59">
        <f>IF(E530="East", IF(C530="Central",('Connecting shares (%)'!$F$3/100*F530+'Connecting shares (%)'!$G$3/100*H530+'Connecting shares (%)'!$H$3/100*J530)/1000000,0),0)</f>
        <v>0</v>
      </c>
      <c r="U530" s="59">
        <f>IF(E530="East", IF(C530="Central",D530*'Connecting shares (%)'!$M$16*(F530+H530+J530)/(F530+H530+J530+L530+N530+P530),0),0)</f>
        <v>0</v>
      </c>
      <c r="V530" s="59">
        <f>IF(E530="East", IF(C530="Decentral",('Connecting shares (%)'!$F$7/100*F530+'Connecting shares (%)'!$G$7/100*H530+'Connecting shares (%)'!$H$7/100*J530)/1000000,0),0)</f>
        <v>0</v>
      </c>
      <c r="W530" s="61">
        <f>IF(E530="East", IF(C530="Decentral",D530*'Connecting shares (%)'!$M$16*(F530+H530+J530)/(F530+H530+J530+L530+N530+P530),0),0)</f>
        <v>0</v>
      </c>
      <c r="X530" s="59">
        <f>IF(E530="East", IF(C530="Central",('Connecting shares (%)'!$F$5/100*L530+'Connecting shares (%)'!$G$5/100*N530+'Connecting shares (%)'!$H$5/100*P530)/1000000,0),0)</f>
        <v>0</v>
      </c>
      <c r="Y530" s="61">
        <f>IF(E530="East", IF(C530="Central",D530*'Connecting shares (%)'!$M$16*(L530+N530+P530)/(F530+H530+J530+L530+N530+P530),0),0)</f>
        <v>0</v>
      </c>
      <c r="Z530" s="1">
        <f>IF(E530="East", IF(C530="Decentral",('Connecting shares (%)'!$F$9/100*L530+'Connecting shares (%)'!$G$9/100*N530+'Connecting shares (%)'!$H$9/100*P530)/1000000,0),0)</f>
        <v>0</v>
      </c>
      <c r="AA530" s="61">
        <f>IF(E530="East", IF(C530="Decentral",D530*'Connecting shares (%)'!$M$16*(L530+N530+P530)/(F530+H530+J530+L530+N530+P530),0),0)</f>
        <v>0</v>
      </c>
      <c r="AB530" s="59">
        <f>IF(E530="West", IF(C530="Central",('Connecting shares (%)'!$F$11/100*F530+'Connecting shares (%)'!$G$11/100*H530+'Connecting shares (%)'!$H$11/100*J530)/1000000,0),0)</f>
        <v>0</v>
      </c>
      <c r="AC530" s="62">
        <f>IF(E530="west", IF(C530="Central",D530*'Connecting shares (%)'!$M$16*(F530+H530+J530)/(F530+H530+J530+L530+N530+P530),0),0)</f>
        <v>0</v>
      </c>
      <c r="AD530" s="59">
        <f>IF(E530="West", IF(C530="Decentral",('Connecting shares (%)'!$F$15/100*F530+'Connecting shares (%)'!$G$15/100*H530+'Connecting shares (%)'!$H$15/100*J530)/1000000,0),0)</f>
        <v>3.48800599999999E-2</v>
      </c>
      <c r="AE530" s="61">
        <f>IF(E530="west", IF(C530="Decentral",D530*'Connecting shares (%)'!$M$16*(F530+H530+J530)/(F530+H530+J530+L530+N530+P530),0),0)</f>
        <v>1.0595668840792398</v>
      </c>
      <c r="AF530" s="59">
        <f>IF(E530="West", IF(C530="Central",('Connecting shares (%)'!$F$13/100*L530+'Connecting shares (%)'!$G$13/100*N530+'Connecting shares (%)'!$H$13/100*P530)/1000000,0),0)</f>
        <v>0</v>
      </c>
      <c r="AG530" s="61">
        <f>IF(E530="west", IF(C530="Central",D530*'Connecting shares (%)'!$M$16*(L530+N530+P530)/(F530+H530+J530+L530+N530+P530),0),0)</f>
        <v>0</v>
      </c>
      <c r="AH530" s="1">
        <f>IF(E530="West", IF(C530="Decentral",('Connecting shares (%)'!$F$17/100*L530+'Connecting shares (%)'!$G$17/100*N530+'Connecting shares (%)'!$H$17/100*P530)/1000000,0),0)</f>
        <v>0</v>
      </c>
      <c r="AI530" s="61">
        <f>IF(E530="west", IF(C530="Decentral",D530*'Connecting shares (%)'!$M$16*(L530+N530+P530)/(F530+H530+J530+L530+N530+P530),0),0)</f>
        <v>0</v>
      </c>
      <c r="AK530" s="1">
        <f t="shared" si="64"/>
        <v>0</v>
      </c>
      <c r="AL530" s="1">
        <f t="shared" si="65"/>
        <v>0</v>
      </c>
      <c r="AM530" s="1">
        <f t="shared" si="66"/>
        <v>0</v>
      </c>
      <c r="AN530" s="1">
        <f t="shared" si="67"/>
        <v>0</v>
      </c>
      <c r="AO530" s="1">
        <f t="shared" si="68"/>
        <v>0</v>
      </c>
      <c r="AP530" s="1">
        <f t="shared" si="69"/>
        <v>0</v>
      </c>
      <c r="AQ530" s="1">
        <f t="shared" si="70"/>
        <v>3.48800599999999E-2</v>
      </c>
      <c r="AR530" s="1">
        <f t="shared" si="71"/>
        <v>1.0595668840792398</v>
      </c>
    </row>
    <row r="531" spans="1:44">
      <c r="A531" s="1">
        <v>530</v>
      </c>
      <c r="B531" s="1" t="s">
        <v>791</v>
      </c>
      <c r="C531" s="1" t="s">
        <v>20</v>
      </c>
      <c r="D531" s="1">
        <v>7.3777024158620003E-2</v>
      </c>
      <c r="E531" s="1" t="s">
        <v>21</v>
      </c>
      <c r="F531" s="1">
        <v>16441.3499999999</v>
      </c>
      <c r="G531" s="1">
        <v>1</v>
      </c>
      <c r="H531" s="1">
        <v>0</v>
      </c>
      <c r="I531" s="1">
        <v>0</v>
      </c>
      <c r="J531" s="1">
        <v>0</v>
      </c>
      <c r="K531" s="1">
        <v>0</v>
      </c>
      <c r="L531" s="1">
        <v>0</v>
      </c>
      <c r="M531" s="1">
        <v>0</v>
      </c>
      <c r="N531" s="1">
        <v>0</v>
      </c>
      <c r="O531" s="1">
        <v>0</v>
      </c>
      <c r="P531" s="1">
        <v>0</v>
      </c>
      <c r="Q531" s="1">
        <v>0</v>
      </c>
      <c r="R531" s="1">
        <v>3801.2249517571499</v>
      </c>
      <c r="S531" s="1">
        <v>73777.024158619999</v>
      </c>
      <c r="T531" s="59">
        <f>IF(E531="East", IF(C531="Central",('Connecting shares (%)'!$F$3/100*F531+'Connecting shares (%)'!$G$3/100*H531+'Connecting shares (%)'!$H$3/100*J531)/1000000,0),0)</f>
        <v>0</v>
      </c>
      <c r="U531" s="59">
        <f>IF(E531="East", IF(C531="Central",D531*'Connecting shares (%)'!$M$16*(F531+H531+J531)/(F531+H531+J531+L531+N531+P531),0),0)</f>
        <v>0</v>
      </c>
      <c r="V531" s="59">
        <f>IF(E531="East", IF(C531="Decentral",('Connecting shares (%)'!$F$7/100*F531+'Connecting shares (%)'!$G$7/100*H531+'Connecting shares (%)'!$H$7/100*J531)/1000000,0),0)</f>
        <v>0</v>
      </c>
      <c r="W531" s="61">
        <f>IF(E531="East", IF(C531="Decentral",D531*'Connecting shares (%)'!$M$16*(F531+H531+J531)/(F531+H531+J531+L531+N531+P531),0),0)</f>
        <v>0</v>
      </c>
      <c r="X531" s="59">
        <f>IF(E531="East", IF(C531="Central",('Connecting shares (%)'!$F$5/100*L531+'Connecting shares (%)'!$G$5/100*N531+'Connecting shares (%)'!$H$5/100*P531)/1000000,0),0)</f>
        <v>0</v>
      </c>
      <c r="Y531" s="61">
        <f>IF(E531="East", IF(C531="Central",D531*'Connecting shares (%)'!$M$16*(L531+N531+P531)/(F531+H531+J531+L531+N531+P531),0),0)</f>
        <v>0</v>
      </c>
      <c r="Z531" s="1">
        <f>IF(E531="East", IF(C531="Decentral",('Connecting shares (%)'!$F$9/100*L531+'Connecting shares (%)'!$G$9/100*N531+'Connecting shares (%)'!$H$9/100*P531)/1000000,0),0)</f>
        <v>0</v>
      </c>
      <c r="AA531" s="61">
        <f>IF(E531="East", IF(C531="Decentral",D531*'Connecting shares (%)'!$M$16*(L531+N531+P531)/(F531+H531+J531+L531+N531+P531),0),0)</f>
        <v>0</v>
      </c>
      <c r="AB531" s="59">
        <f>IF(E531="West", IF(C531="Central",('Connecting shares (%)'!$F$11/100*F531+'Connecting shares (%)'!$G$11/100*H531+'Connecting shares (%)'!$H$11/100*J531)/1000000,0),0)</f>
        <v>1.64413499999999E-2</v>
      </c>
      <c r="AC531" s="62">
        <f>IF(E531="west", IF(C531="Central",D531*'Connecting shares (%)'!$M$16*(F531+H531+J531)/(F531+H531+J531+L531+N531+P531),0),0)</f>
        <v>1.4755404831723999</v>
      </c>
      <c r="AD531" s="59">
        <f>IF(E531="West", IF(C531="Decentral",('Connecting shares (%)'!$F$15/100*F531+'Connecting shares (%)'!$G$15/100*H531+'Connecting shares (%)'!$H$15/100*J531)/1000000,0),0)</f>
        <v>0</v>
      </c>
      <c r="AE531" s="61">
        <f>IF(E531="west", IF(C531="Decentral",D531*'Connecting shares (%)'!$M$16*(F531+H531+J531)/(F531+H531+J531+L531+N531+P531),0),0)</f>
        <v>0</v>
      </c>
      <c r="AF531" s="59">
        <f>IF(E531="West", IF(C531="Central",('Connecting shares (%)'!$F$13/100*L531+'Connecting shares (%)'!$G$13/100*N531+'Connecting shares (%)'!$H$13/100*P531)/1000000,0),0)</f>
        <v>0</v>
      </c>
      <c r="AG531" s="61">
        <f>IF(E531="west", IF(C531="Central",D531*'Connecting shares (%)'!$M$16*(L531+N531+P531)/(F531+H531+J531+L531+N531+P531),0),0)</f>
        <v>0</v>
      </c>
      <c r="AH531" s="1">
        <f>IF(E531="West", IF(C531="Decentral",('Connecting shares (%)'!$F$17/100*L531+'Connecting shares (%)'!$G$17/100*N531+'Connecting shares (%)'!$H$17/100*P531)/1000000,0),0)</f>
        <v>0</v>
      </c>
      <c r="AI531" s="61">
        <f>IF(E531="west", IF(C531="Decentral",D531*'Connecting shares (%)'!$M$16*(L531+N531+P531)/(F531+H531+J531+L531+N531+P531),0),0)</f>
        <v>0</v>
      </c>
      <c r="AK531" s="1">
        <f t="shared" si="64"/>
        <v>0</v>
      </c>
      <c r="AL531" s="1">
        <f t="shared" si="65"/>
        <v>0</v>
      </c>
      <c r="AM531" s="1">
        <f t="shared" si="66"/>
        <v>0</v>
      </c>
      <c r="AN531" s="1">
        <f t="shared" si="67"/>
        <v>0</v>
      </c>
      <c r="AO531" s="1">
        <f t="shared" si="68"/>
        <v>1.64413499999999E-2</v>
      </c>
      <c r="AP531" s="1">
        <f t="shared" si="69"/>
        <v>1.4755404831723999</v>
      </c>
      <c r="AQ531" s="1">
        <f t="shared" si="70"/>
        <v>0</v>
      </c>
      <c r="AR531" s="1">
        <f t="shared" si="71"/>
        <v>0</v>
      </c>
    </row>
    <row r="532" spans="1:44">
      <c r="A532" s="1">
        <v>531</v>
      </c>
      <c r="B532" s="1" t="s">
        <v>268</v>
      </c>
      <c r="C532" s="1" t="s">
        <v>19</v>
      </c>
      <c r="D532" s="1">
        <v>0.182211723462509</v>
      </c>
      <c r="E532" s="1" t="s">
        <v>21</v>
      </c>
      <c r="F532" s="1">
        <v>287606.07999999903</v>
      </c>
      <c r="G532" s="1">
        <v>17</v>
      </c>
      <c r="H532" s="1">
        <v>0</v>
      </c>
      <c r="I532" s="1">
        <v>0</v>
      </c>
      <c r="J532" s="1">
        <v>0</v>
      </c>
      <c r="K532" s="1">
        <v>0</v>
      </c>
      <c r="L532" s="1">
        <v>0</v>
      </c>
      <c r="M532" s="1">
        <v>0</v>
      </c>
      <c r="N532" s="1">
        <v>0</v>
      </c>
      <c r="O532" s="1">
        <v>0</v>
      </c>
      <c r="P532" s="1">
        <v>0</v>
      </c>
      <c r="Q532" s="1">
        <v>0</v>
      </c>
      <c r="R532" s="1">
        <v>6286.7076547057804</v>
      </c>
      <c r="S532" s="1">
        <v>182211.723462508</v>
      </c>
      <c r="T532" s="59">
        <f>IF(E532="East", IF(C532="Central",('Connecting shares (%)'!$F$3/100*F532+'Connecting shares (%)'!$G$3/100*H532+'Connecting shares (%)'!$H$3/100*J532)/1000000,0),0)</f>
        <v>0</v>
      </c>
      <c r="U532" s="59">
        <f>IF(E532="East", IF(C532="Central",D532*'Connecting shares (%)'!$M$16*(F532+H532+J532)/(F532+H532+J532+L532+N532+P532),0),0)</f>
        <v>0</v>
      </c>
      <c r="V532" s="59">
        <f>IF(E532="East", IF(C532="Decentral",('Connecting shares (%)'!$F$7/100*F532+'Connecting shares (%)'!$G$7/100*H532+'Connecting shares (%)'!$H$7/100*J532)/1000000,0),0)</f>
        <v>0</v>
      </c>
      <c r="W532" s="61">
        <f>IF(E532="East", IF(C532="Decentral",D532*'Connecting shares (%)'!$M$16*(F532+H532+J532)/(F532+H532+J532+L532+N532+P532),0),0)</f>
        <v>0</v>
      </c>
      <c r="X532" s="59">
        <f>IF(E532="East", IF(C532="Central",('Connecting shares (%)'!$F$5/100*L532+'Connecting shares (%)'!$G$5/100*N532+'Connecting shares (%)'!$H$5/100*P532)/1000000,0),0)</f>
        <v>0</v>
      </c>
      <c r="Y532" s="61">
        <f>IF(E532="East", IF(C532="Central",D532*'Connecting shares (%)'!$M$16*(L532+N532+P532)/(F532+H532+J532+L532+N532+P532),0),0)</f>
        <v>0</v>
      </c>
      <c r="Z532" s="1">
        <f>IF(E532="East", IF(C532="Decentral",('Connecting shares (%)'!$F$9/100*L532+'Connecting shares (%)'!$G$9/100*N532+'Connecting shares (%)'!$H$9/100*P532)/1000000,0),0)</f>
        <v>0</v>
      </c>
      <c r="AA532" s="61">
        <f>IF(E532="East", IF(C532="Decentral",D532*'Connecting shares (%)'!$M$16*(L532+N532+P532)/(F532+H532+J532+L532+N532+P532),0),0)</f>
        <v>0</v>
      </c>
      <c r="AB532" s="59">
        <f>IF(E532="West", IF(C532="Central",('Connecting shares (%)'!$F$11/100*F532+'Connecting shares (%)'!$G$11/100*H532+'Connecting shares (%)'!$H$11/100*J532)/1000000,0),0)</f>
        <v>0</v>
      </c>
      <c r="AC532" s="62">
        <f>IF(E532="west", IF(C532="Central",D532*'Connecting shares (%)'!$M$16*(F532+H532+J532)/(F532+H532+J532+L532+N532+P532),0),0)</f>
        <v>0</v>
      </c>
      <c r="AD532" s="59">
        <f>IF(E532="West", IF(C532="Decentral",('Connecting shares (%)'!$F$15/100*F532+'Connecting shares (%)'!$G$15/100*H532+'Connecting shares (%)'!$H$15/100*J532)/1000000,0),0)</f>
        <v>0.28760607999999904</v>
      </c>
      <c r="AE532" s="61">
        <f>IF(E532="west", IF(C532="Decentral",D532*'Connecting shares (%)'!$M$16*(F532+H532+J532)/(F532+H532+J532+L532+N532+P532),0),0)</f>
        <v>3.64423446925018</v>
      </c>
      <c r="AF532" s="59">
        <f>IF(E532="West", IF(C532="Central",('Connecting shares (%)'!$F$13/100*L532+'Connecting shares (%)'!$G$13/100*N532+'Connecting shares (%)'!$H$13/100*P532)/1000000,0),0)</f>
        <v>0</v>
      </c>
      <c r="AG532" s="61">
        <f>IF(E532="west", IF(C532="Central",D532*'Connecting shares (%)'!$M$16*(L532+N532+P532)/(F532+H532+J532+L532+N532+P532),0),0)</f>
        <v>0</v>
      </c>
      <c r="AH532" s="1">
        <f>IF(E532="West", IF(C532="Decentral",('Connecting shares (%)'!$F$17/100*L532+'Connecting shares (%)'!$G$17/100*N532+'Connecting shares (%)'!$H$17/100*P532)/1000000,0),0)</f>
        <v>0</v>
      </c>
      <c r="AI532" s="61">
        <f>IF(E532="west", IF(C532="Decentral",D532*'Connecting shares (%)'!$M$16*(L532+N532+P532)/(F532+H532+J532+L532+N532+P532),0),0)</f>
        <v>0</v>
      </c>
      <c r="AK532" s="1">
        <f t="shared" si="64"/>
        <v>0</v>
      </c>
      <c r="AL532" s="1">
        <f t="shared" si="65"/>
        <v>0</v>
      </c>
      <c r="AM532" s="1">
        <f t="shared" si="66"/>
        <v>0</v>
      </c>
      <c r="AN532" s="1">
        <f t="shared" si="67"/>
        <v>0</v>
      </c>
      <c r="AO532" s="1">
        <f t="shared" si="68"/>
        <v>0</v>
      </c>
      <c r="AP532" s="1">
        <f t="shared" si="69"/>
        <v>0</v>
      </c>
      <c r="AQ532" s="1">
        <f t="shared" si="70"/>
        <v>0.28760607999999904</v>
      </c>
      <c r="AR532" s="1">
        <f t="shared" si="71"/>
        <v>3.64423446925018</v>
      </c>
    </row>
    <row r="533" spans="1:44">
      <c r="A533" s="1">
        <v>532</v>
      </c>
      <c r="B533" s="1" t="s">
        <v>178</v>
      </c>
      <c r="C533" s="1" t="s">
        <v>19</v>
      </c>
      <c r="D533" s="1">
        <v>0.27501874420002698</v>
      </c>
      <c r="E533" s="1" t="s">
        <v>22</v>
      </c>
      <c r="F533" s="1">
        <v>862332.06</v>
      </c>
      <c r="G533" s="1">
        <v>52</v>
      </c>
      <c r="H533" s="1">
        <v>0</v>
      </c>
      <c r="I533" s="1">
        <v>0</v>
      </c>
      <c r="J533" s="1">
        <v>0</v>
      </c>
      <c r="K533" s="1">
        <v>0</v>
      </c>
      <c r="L533" s="1">
        <v>49094.81</v>
      </c>
      <c r="M533" s="1">
        <v>2</v>
      </c>
      <c r="N533" s="1">
        <v>0</v>
      </c>
      <c r="O533" s="1">
        <v>0</v>
      </c>
      <c r="P533" s="1">
        <v>0</v>
      </c>
      <c r="Q533" s="1">
        <v>0</v>
      </c>
      <c r="R533" s="1">
        <v>7958.8733548375303</v>
      </c>
      <c r="S533" s="1">
        <v>275018.74420002702</v>
      </c>
      <c r="T533" s="59">
        <f>IF(E533="East", IF(C533="Central",('Connecting shares (%)'!$F$3/100*F533+'Connecting shares (%)'!$G$3/100*H533+'Connecting shares (%)'!$H$3/100*J533)/1000000,0),0)</f>
        <v>0</v>
      </c>
      <c r="U533" s="59">
        <f>IF(E533="East", IF(C533="Central",D533*'Connecting shares (%)'!$M$16*(F533+H533+J533)/(F533+H533+J533+L533+N533+P533),0),0)</f>
        <v>0</v>
      </c>
      <c r="V533" s="59">
        <f>IF(E533="East", IF(C533="Decentral",('Connecting shares (%)'!$F$7/100*F533+'Connecting shares (%)'!$G$7/100*H533+'Connecting shares (%)'!$H$7/100*J533)/1000000,0),0)</f>
        <v>0.86233206000000007</v>
      </c>
      <c r="W533" s="61">
        <f>IF(E533="East", IF(C533="Decentral",D533*'Connecting shares (%)'!$M$16*(F533+H533+J533)/(F533+H533+J533+L533+N533+P533),0),0)</f>
        <v>5.2040923530073737</v>
      </c>
      <c r="X533" s="59">
        <f>IF(E533="East", IF(C533="Central",('Connecting shares (%)'!$F$5/100*L533+'Connecting shares (%)'!$G$5/100*N533+'Connecting shares (%)'!$H$5/100*P533)/1000000,0),0)</f>
        <v>0</v>
      </c>
      <c r="Y533" s="61">
        <f>IF(E533="East", IF(C533="Central",D533*'Connecting shares (%)'!$M$16*(L533+N533+P533)/(F533+H533+J533+L533+N533+P533),0),0)</f>
        <v>0</v>
      </c>
      <c r="Z533" s="1">
        <f>IF(E533="East", IF(C533="Decentral",('Connecting shares (%)'!$F$9/100*L533+'Connecting shares (%)'!$G$9/100*N533+'Connecting shares (%)'!$H$9/100*P533)/1000000,0),0)</f>
        <v>4.9094809999999996E-2</v>
      </c>
      <c r="AA533" s="61">
        <f>IF(E533="East", IF(C533="Decentral",D533*'Connecting shares (%)'!$M$16*(L533+N533+P533)/(F533+H533+J533+L533+N533+P533),0),0)</f>
        <v>0.29628253099316509</v>
      </c>
      <c r="AB533" s="59">
        <f>IF(E533="West", IF(C533="Central",('Connecting shares (%)'!$F$11/100*F533+'Connecting shares (%)'!$G$11/100*H533+'Connecting shares (%)'!$H$11/100*J533)/1000000,0),0)</f>
        <v>0</v>
      </c>
      <c r="AC533" s="62">
        <f>IF(E533="west", IF(C533="Central",D533*'Connecting shares (%)'!$M$16*(F533+H533+J533)/(F533+H533+J533+L533+N533+P533),0),0)</f>
        <v>0</v>
      </c>
      <c r="AD533" s="59">
        <f>IF(E533="West", IF(C533="Decentral",('Connecting shares (%)'!$F$15/100*F533+'Connecting shares (%)'!$G$15/100*H533+'Connecting shares (%)'!$H$15/100*J533)/1000000,0),0)</f>
        <v>0</v>
      </c>
      <c r="AE533" s="61">
        <f>IF(E533="west", IF(C533="Decentral",D533*'Connecting shares (%)'!$M$16*(F533+H533+J533)/(F533+H533+J533+L533+N533+P533),0),0)</f>
        <v>0</v>
      </c>
      <c r="AF533" s="59">
        <f>IF(E533="West", IF(C533="Central",('Connecting shares (%)'!$F$13/100*L533+'Connecting shares (%)'!$G$13/100*N533+'Connecting shares (%)'!$H$13/100*P533)/1000000,0),0)</f>
        <v>0</v>
      </c>
      <c r="AG533" s="61">
        <f>IF(E533="west", IF(C533="Central",D533*'Connecting shares (%)'!$M$16*(L533+N533+P533)/(F533+H533+J533+L533+N533+P533),0),0)</f>
        <v>0</v>
      </c>
      <c r="AH533" s="1">
        <f>IF(E533="West", IF(C533="Decentral",('Connecting shares (%)'!$F$17/100*L533+'Connecting shares (%)'!$G$17/100*N533+'Connecting shares (%)'!$H$17/100*P533)/1000000,0),0)</f>
        <v>0</v>
      </c>
      <c r="AI533" s="61">
        <f>IF(E533="west", IF(C533="Decentral",D533*'Connecting shares (%)'!$M$16*(L533+N533+P533)/(F533+H533+J533+L533+N533+P533),0),0)</f>
        <v>0</v>
      </c>
      <c r="AK533" s="1">
        <f t="shared" si="64"/>
        <v>0</v>
      </c>
      <c r="AL533" s="1">
        <f t="shared" si="65"/>
        <v>0</v>
      </c>
      <c r="AM533" s="1">
        <f t="shared" si="66"/>
        <v>0.91142687000000011</v>
      </c>
      <c r="AN533" s="1">
        <f t="shared" si="67"/>
        <v>5.5003748840005384</v>
      </c>
      <c r="AO533" s="1">
        <f t="shared" si="68"/>
        <v>0</v>
      </c>
      <c r="AP533" s="1">
        <f t="shared" si="69"/>
        <v>0</v>
      </c>
      <c r="AQ533" s="1">
        <f t="shared" si="70"/>
        <v>0</v>
      </c>
      <c r="AR533" s="1">
        <f t="shared" si="71"/>
        <v>0</v>
      </c>
    </row>
    <row r="534" spans="1:44">
      <c r="A534" s="1">
        <v>533</v>
      </c>
      <c r="B534" s="1" t="s">
        <v>339</v>
      </c>
      <c r="C534" s="1" t="s">
        <v>19</v>
      </c>
      <c r="D534" s="1">
        <v>0.59973488539991304</v>
      </c>
      <c r="E534" s="1" t="s">
        <v>21</v>
      </c>
      <c r="F534" s="1">
        <v>2798324.7</v>
      </c>
      <c r="G534" s="1">
        <v>180</v>
      </c>
      <c r="H534" s="1">
        <v>53019.529999999897</v>
      </c>
      <c r="I534" s="1">
        <v>1</v>
      </c>
      <c r="J534" s="1">
        <v>0</v>
      </c>
      <c r="K534" s="1">
        <v>0</v>
      </c>
      <c r="L534" s="1">
        <v>92819.25</v>
      </c>
      <c r="M534" s="1">
        <v>6</v>
      </c>
      <c r="N534" s="1">
        <v>50173.18</v>
      </c>
      <c r="O534" s="1">
        <v>1</v>
      </c>
      <c r="P534" s="1">
        <v>0</v>
      </c>
      <c r="Q534" s="1">
        <v>0</v>
      </c>
      <c r="R534" s="1">
        <v>8916.0035373285591</v>
      </c>
      <c r="S534" s="1">
        <v>599734.88539991202</v>
      </c>
      <c r="T534" s="59">
        <f>IF(E534="East", IF(C534="Central",('Connecting shares (%)'!$F$3/100*F534+'Connecting shares (%)'!$G$3/100*H534+'Connecting shares (%)'!$H$3/100*J534)/1000000,0),0)</f>
        <v>0</v>
      </c>
      <c r="U534" s="59">
        <f>IF(E534="East", IF(C534="Central",D534*'Connecting shares (%)'!$M$16*(F534+H534+J534)/(F534+H534+J534+L534+N534+P534),0),0)</f>
        <v>0</v>
      </c>
      <c r="V534" s="59">
        <f>IF(E534="East", IF(C534="Decentral",('Connecting shares (%)'!$F$7/100*F534+'Connecting shares (%)'!$G$7/100*H534+'Connecting shares (%)'!$H$7/100*J534)/1000000,0),0)</f>
        <v>0</v>
      </c>
      <c r="W534" s="61">
        <f>IF(E534="East", IF(C534="Decentral",D534*'Connecting shares (%)'!$M$16*(F534+H534+J534)/(F534+H534+J534+L534+N534+P534),0),0)</f>
        <v>0</v>
      </c>
      <c r="X534" s="59">
        <f>IF(E534="East", IF(C534="Central",('Connecting shares (%)'!$F$5/100*L534+'Connecting shares (%)'!$G$5/100*N534+'Connecting shares (%)'!$H$5/100*P534)/1000000,0),0)</f>
        <v>0</v>
      </c>
      <c r="Y534" s="61">
        <f>IF(E534="East", IF(C534="Central",D534*'Connecting shares (%)'!$M$16*(L534+N534+P534)/(F534+H534+J534+L534+N534+P534),0),0)</f>
        <v>0</v>
      </c>
      <c r="Z534" s="1">
        <f>IF(E534="East", IF(C534="Decentral",('Connecting shares (%)'!$F$9/100*L534+'Connecting shares (%)'!$G$9/100*N534+'Connecting shares (%)'!$H$9/100*P534)/1000000,0),0)</f>
        <v>0</v>
      </c>
      <c r="AA534" s="61">
        <f>IF(E534="East", IF(C534="Decentral",D534*'Connecting shares (%)'!$M$16*(L534+N534+P534)/(F534+H534+J534+L534+N534+P534),0),0)</f>
        <v>0</v>
      </c>
      <c r="AB534" s="59">
        <f>IF(E534="West", IF(C534="Central",('Connecting shares (%)'!$F$11/100*F534+'Connecting shares (%)'!$G$11/100*H534+'Connecting shares (%)'!$H$11/100*J534)/1000000,0),0)</f>
        <v>0</v>
      </c>
      <c r="AC534" s="62">
        <f>IF(E534="west", IF(C534="Central",D534*'Connecting shares (%)'!$M$16*(F534+H534+J534)/(F534+H534+J534+L534+N534+P534),0),0)</f>
        <v>0</v>
      </c>
      <c r="AD534" s="59">
        <f>IF(E534="West", IF(C534="Decentral",('Connecting shares (%)'!$F$15/100*F534+'Connecting shares (%)'!$G$15/100*H534+'Connecting shares (%)'!$H$15/100*J534)/1000000,0),0)</f>
        <v>2.85134423</v>
      </c>
      <c r="AE534" s="61">
        <f>IF(E534="west", IF(C534="Decentral",D534*'Connecting shares (%)'!$M$16*(F534+H534+J534)/(F534+H534+J534+L534+N534+P534),0),0)</f>
        <v>11.421899400014381</v>
      </c>
      <c r="AF534" s="59">
        <f>IF(E534="West", IF(C534="Central",('Connecting shares (%)'!$F$13/100*L534+'Connecting shares (%)'!$G$13/100*N534+'Connecting shares (%)'!$H$13/100*P534)/1000000,0),0)</f>
        <v>0</v>
      </c>
      <c r="AG534" s="61">
        <f>IF(E534="west", IF(C534="Central",D534*'Connecting shares (%)'!$M$16*(L534+N534+P534)/(F534+H534+J534+L534+N534+P534),0),0)</f>
        <v>0</v>
      </c>
      <c r="AH534" s="1">
        <f>IF(E534="West", IF(C534="Decentral",('Connecting shares (%)'!$F$17/100*L534+'Connecting shares (%)'!$G$17/100*N534+'Connecting shares (%)'!$H$17/100*P534)/1000000,0),0)</f>
        <v>0.14299243</v>
      </c>
      <c r="AI534" s="61">
        <f>IF(E534="west", IF(C534="Decentral",D534*'Connecting shares (%)'!$M$16*(L534+N534+P534)/(F534+H534+J534+L534+N534+P534),0),0)</f>
        <v>0.57279830798387965</v>
      </c>
      <c r="AK534" s="1">
        <f t="shared" si="64"/>
        <v>0</v>
      </c>
      <c r="AL534" s="1">
        <f t="shared" si="65"/>
        <v>0</v>
      </c>
      <c r="AM534" s="1">
        <f t="shared" si="66"/>
        <v>0</v>
      </c>
      <c r="AN534" s="1">
        <f t="shared" si="67"/>
        <v>0</v>
      </c>
      <c r="AO534" s="1">
        <f t="shared" si="68"/>
        <v>0</v>
      </c>
      <c r="AP534" s="1">
        <f t="shared" si="69"/>
        <v>0</v>
      </c>
      <c r="AQ534" s="1">
        <f t="shared" si="70"/>
        <v>2.9943366600000001</v>
      </c>
      <c r="AR534" s="1">
        <f t="shared" si="71"/>
        <v>11.99469770799826</v>
      </c>
    </row>
    <row r="535" spans="1:44">
      <c r="A535" s="1">
        <v>534</v>
      </c>
      <c r="B535" s="1" t="s">
        <v>748</v>
      </c>
      <c r="C535" s="1" t="s">
        <v>19</v>
      </c>
      <c r="D535" s="1">
        <v>0.42897984586942201</v>
      </c>
      <c r="E535" s="1" t="s">
        <v>21</v>
      </c>
      <c r="F535" s="1">
        <v>912741.63</v>
      </c>
      <c r="G535" s="1">
        <v>58</v>
      </c>
      <c r="H535" s="1">
        <v>0</v>
      </c>
      <c r="I535" s="1">
        <v>0</v>
      </c>
      <c r="J535" s="1">
        <v>0</v>
      </c>
      <c r="K535" s="1">
        <v>0</v>
      </c>
      <c r="L535" s="1">
        <v>6343.72</v>
      </c>
      <c r="M535" s="1">
        <v>2</v>
      </c>
      <c r="N535" s="1">
        <v>0</v>
      </c>
      <c r="O535" s="1">
        <v>0</v>
      </c>
      <c r="P535" s="1">
        <v>0</v>
      </c>
      <c r="Q535" s="1">
        <v>0</v>
      </c>
      <c r="R535" s="1">
        <v>8991.0274271215603</v>
      </c>
      <c r="S535" s="1">
        <v>428979.84586942103</v>
      </c>
      <c r="T535" s="59">
        <f>IF(E535="East", IF(C535="Central",('Connecting shares (%)'!$F$3/100*F535+'Connecting shares (%)'!$G$3/100*H535+'Connecting shares (%)'!$H$3/100*J535)/1000000,0),0)</f>
        <v>0</v>
      </c>
      <c r="U535" s="59">
        <f>IF(E535="East", IF(C535="Central",D535*'Connecting shares (%)'!$M$16*(F535+H535+J535)/(F535+H535+J535+L535+N535+P535),0),0)</f>
        <v>0</v>
      </c>
      <c r="V535" s="59">
        <f>IF(E535="East", IF(C535="Decentral",('Connecting shares (%)'!$F$7/100*F535+'Connecting shares (%)'!$G$7/100*H535+'Connecting shares (%)'!$H$7/100*J535)/1000000,0),0)</f>
        <v>0</v>
      </c>
      <c r="W535" s="61">
        <f>IF(E535="East", IF(C535="Decentral",D535*'Connecting shares (%)'!$M$16*(F535+H535+J535)/(F535+H535+J535+L535+N535+P535),0),0)</f>
        <v>0</v>
      </c>
      <c r="X535" s="59">
        <f>IF(E535="East", IF(C535="Central",('Connecting shares (%)'!$F$5/100*L535+'Connecting shares (%)'!$G$5/100*N535+'Connecting shares (%)'!$H$5/100*P535)/1000000,0),0)</f>
        <v>0</v>
      </c>
      <c r="Y535" s="61">
        <f>IF(E535="East", IF(C535="Central",D535*'Connecting shares (%)'!$M$16*(L535+N535+P535)/(F535+H535+J535+L535+N535+P535),0),0)</f>
        <v>0</v>
      </c>
      <c r="Z535" s="1">
        <f>IF(E535="East", IF(C535="Decentral",('Connecting shares (%)'!$F$9/100*L535+'Connecting shares (%)'!$G$9/100*N535+'Connecting shares (%)'!$H$9/100*P535)/1000000,0),0)</f>
        <v>0</v>
      </c>
      <c r="AA535" s="61">
        <f>IF(E535="East", IF(C535="Decentral",D535*'Connecting shares (%)'!$M$16*(L535+N535+P535)/(F535+H535+J535+L535+N535+P535),0),0)</f>
        <v>0</v>
      </c>
      <c r="AB535" s="59">
        <f>IF(E535="West", IF(C535="Central",('Connecting shares (%)'!$F$11/100*F535+'Connecting shares (%)'!$G$11/100*H535+'Connecting shares (%)'!$H$11/100*J535)/1000000,0),0)</f>
        <v>0</v>
      </c>
      <c r="AC535" s="62">
        <f>IF(E535="west", IF(C535="Central",D535*'Connecting shares (%)'!$M$16*(F535+H535+J535)/(F535+H535+J535+L535+N535+P535),0),0)</f>
        <v>0</v>
      </c>
      <c r="AD535" s="59">
        <f>IF(E535="West", IF(C535="Decentral",('Connecting shares (%)'!$F$15/100*F535+'Connecting shares (%)'!$G$15/100*H535+'Connecting shares (%)'!$H$15/100*J535)/1000000,0),0)</f>
        <v>0.91274162999999997</v>
      </c>
      <c r="AE535" s="61">
        <f>IF(E535="west", IF(C535="Decentral",D535*'Connecting shares (%)'!$M$16*(F535+H535+J535)/(F535+H535+J535+L535+N535+P535),0),0)</f>
        <v>8.5203787386232417</v>
      </c>
      <c r="AF535" s="59">
        <f>IF(E535="West", IF(C535="Central",('Connecting shares (%)'!$F$13/100*L535+'Connecting shares (%)'!$G$13/100*N535+'Connecting shares (%)'!$H$13/100*P535)/1000000,0),0)</f>
        <v>0</v>
      </c>
      <c r="AG535" s="61">
        <f>IF(E535="west", IF(C535="Central",D535*'Connecting shares (%)'!$M$16*(L535+N535+P535)/(F535+H535+J535+L535+N535+P535),0),0)</f>
        <v>0</v>
      </c>
      <c r="AH535" s="1">
        <f>IF(E535="West", IF(C535="Decentral",('Connecting shares (%)'!$F$17/100*L535+'Connecting shares (%)'!$G$17/100*N535+'Connecting shares (%)'!$H$17/100*P535)/1000000,0),0)</f>
        <v>6.3437200000000006E-3</v>
      </c>
      <c r="AI535" s="61">
        <f>IF(E535="west", IF(C535="Decentral",D535*'Connecting shares (%)'!$M$16*(L535+N535+P535)/(F535+H535+J535+L535+N535+P535),0),0)</f>
        <v>5.9218178765198901E-2</v>
      </c>
      <c r="AK535" s="1">
        <f t="shared" si="64"/>
        <v>0</v>
      </c>
      <c r="AL535" s="1">
        <f t="shared" si="65"/>
        <v>0</v>
      </c>
      <c r="AM535" s="1">
        <f t="shared" si="66"/>
        <v>0</v>
      </c>
      <c r="AN535" s="1">
        <f t="shared" si="67"/>
        <v>0</v>
      </c>
      <c r="AO535" s="1">
        <f t="shared" si="68"/>
        <v>0</v>
      </c>
      <c r="AP535" s="1">
        <f t="shared" si="69"/>
        <v>0</v>
      </c>
      <c r="AQ535" s="1">
        <f t="shared" si="70"/>
        <v>0.91908535000000002</v>
      </c>
      <c r="AR535" s="1">
        <f t="shared" si="71"/>
        <v>8.5795969173884412</v>
      </c>
    </row>
    <row r="536" spans="1:44">
      <c r="A536" s="1">
        <v>535</v>
      </c>
      <c r="B536" s="1" t="s">
        <v>856</v>
      </c>
      <c r="C536" s="1" t="s">
        <v>19</v>
      </c>
      <c r="D536" s="1">
        <v>9.2511309070789999E-2</v>
      </c>
      <c r="E536" s="1" t="s">
        <v>21</v>
      </c>
      <c r="F536" s="1">
        <v>59323.659999999902</v>
      </c>
      <c r="G536" s="1">
        <v>4</v>
      </c>
      <c r="H536" s="1">
        <v>0</v>
      </c>
      <c r="I536" s="1">
        <v>0</v>
      </c>
      <c r="J536" s="1">
        <v>0</v>
      </c>
      <c r="K536" s="1">
        <v>0</v>
      </c>
      <c r="L536" s="1">
        <v>0</v>
      </c>
      <c r="M536" s="1">
        <v>0</v>
      </c>
      <c r="N536" s="1">
        <v>0</v>
      </c>
      <c r="O536" s="1">
        <v>0</v>
      </c>
      <c r="P536" s="1">
        <v>0</v>
      </c>
      <c r="Q536" s="1">
        <v>0</v>
      </c>
      <c r="R536" s="1">
        <v>5172.5784175613899</v>
      </c>
      <c r="S536" s="1">
        <v>92511.309070789895</v>
      </c>
      <c r="T536" s="59">
        <f>IF(E536="East", IF(C536="Central",('Connecting shares (%)'!$F$3/100*F536+'Connecting shares (%)'!$G$3/100*H536+'Connecting shares (%)'!$H$3/100*J536)/1000000,0),0)</f>
        <v>0</v>
      </c>
      <c r="U536" s="59">
        <f>IF(E536="East", IF(C536="Central",D536*'Connecting shares (%)'!$M$16*(F536+H536+J536)/(F536+H536+J536+L536+N536+P536),0),0)</f>
        <v>0</v>
      </c>
      <c r="V536" s="59">
        <f>IF(E536="East", IF(C536="Decentral",('Connecting shares (%)'!$F$7/100*F536+'Connecting shares (%)'!$G$7/100*H536+'Connecting shares (%)'!$H$7/100*J536)/1000000,0),0)</f>
        <v>0</v>
      </c>
      <c r="W536" s="61">
        <f>IF(E536="East", IF(C536="Decentral",D536*'Connecting shares (%)'!$M$16*(F536+H536+J536)/(F536+H536+J536+L536+N536+P536),0),0)</f>
        <v>0</v>
      </c>
      <c r="X536" s="59">
        <f>IF(E536="East", IF(C536="Central",('Connecting shares (%)'!$F$5/100*L536+'Connecting shares (%)'!$G$5/100*N536+'Connecting shares (%)'!$H$5/100*P536)/1000000,0),0)</f>
        <v>0</v>
      </c>
      <c r="Y536" s="61">
        <f>IF(E536="East", IF(C536="Central",D536*'Connecting shares (%)'!$M$16*(L536+N536+P536)/(F536+H536+J536+L536+N536+P536),0),0)</f>
        <v>0</v>
      </c>
      <c r="Z536" s="1">
        <f>IF(E536="East", IF(C536="Decentral",('Connecting shares (%)'!$F$9/100*L536+'Connecting shares (%)'!$G$9/100*N536+'Connecting shares (%)'!$H$9/100*P536)/1000000,0),0)</f>
        <v>0</v>
      </c>
      <c r="AA536" s="61">
        <f>IF(E536="East", IF(C536="Decentral",D536*'Connecting shares (%)'!$M$16*(L536+N536+P536)/(F536+H536+J536+L536+N536+P536),0),0)</f>
        <v>0</v>
      </c>
      <c r="AB536" s="59">
        <f>IF(E536="West", IF(C536="Central",('Connecting shares (%)'!$F$11/100*F536+'Connecting shares (%)'!$G$11/100*H536+'Connecting shares (%)'!$H$11/100*J536)/1000000,0),0)</f>
        <v>0</v>
      </c>
      <c r="AC536" s="62">
        <f>IF(E536="west", IF(C536="Central",D536*'Connecting shares (%)'!$M$16*(F536+H536+J536)/(F536+H536+J536+L536+N536+P536),0),0)</f>
        <v>0</v>
      </c>
      <c r="AD536" s="59">
        <f>IF(E536="West", IF(C536="Decentral",('Connecting shares (%)'!$F$15/100*F536+'Connecting shares (%)'!$G$15/100*H536+'Connecting shares (%)'!$H$15/100*J536)/1000000,0),0)</f>
        <v>5.9323659999999903E-2</v>
      </c>
      <c r="AE536" s="61">
        <f>IF(E536="west", IF(C536="Decentral",D536*'Connecting shares (%)'!$M$16*(F536+H536+J536)/(F536+H536+J536+L536+N536+P536),0),0)</f>
        <v>1.8502261814157999</v>
      </c>
      <c r="AF536" s="59">
        <f>IF(E536="West", IF(C536="Central",('Connecting shares (%)'!$F$13/100*L536+'Connecting shares (%)'!$G$13/100*N536+'Connecting shares (%)'!$H$13/100*P536)/1000000,0),0)</f>
        <v>0</v>
      </c>
      <c r="AG536" s="61">
        <f>IF(E536="west", IF(C536="Central",D536*'Connecting shares (%)'!$M$16*(L536+N536+P536)/(F536+H536+J536+L536+N536+P536),0),0)</f>
        <v>0</v>
      </c>
      <c r="AH536" s="1">
        <f>IF(E536="West", IF(C536="Decentral",('Connecting shares (%)'!$F$17/100*L536+'Connecting shares (%)'!$G$17/100*N536+'Connecting shares (%)'!$H$17/100*P536)/1000000,0),0)</f>
        <v>0</v>
      </c>
      <c r="AI536" s="61">
        <f>IF(E536="west", IF(C536="Decentral",D536*'Connecting shares (%)'!$M$16*(L536+N536+P536)/(F536+H536+J536+L536+N536+P536),0),0)</f>
        <v>0</v>
      </c>
      <c r="AK536" s="1">
        <f t="shared" si="64"/>
        <v>0</v>
      </c>
      <c r="AL536" s="1">
        <f t="shared" si="65"/>
        <v>0</v>
      </c>
      <c r="AM536" s="1">
        <f t="shared" si="66"/>
        <v>0</v>
      </c>
      <c r="AN536" s="1">
        <f t="shared" si="67"/>
        <v>0</v>
      </c>
      <c r="AO536" s="1">
        <f t="shared" si="68"/>
        <v>0</v>
      </c>
      <c r="AP536" s="1">
        <f t="shared" si="69"/>
        <v>0</v>
      </c>
      <c r="AQ536" s="1">
        <f t="shared" si="70"/>
        <v>5.9323659999999903E-2</v>
      </c>
      <c r="AR536" s="1">
        <f t="shared" si="71"/>
        <v>1.8502261814157999</v>
      </c>
    </row>
    <row r="537" spans="1:44">
      <c r="A537" s="1">
        <v>536</v>
      </c>
      <c r="B537" s="1" t="s">
        <v>252</v>
      </c>
      <c r="C537" s="1" t="s">
        <v>20</v>
      </c>
      <c r="D537" s="1">
        <v>0.423986881123463</v>
      </c>
      <c r="E537" s="1" t="s">
        <v>21</v>
      </c>
      <c r="F537" s="1">
        <v>494251.09999999899</v>
      </c>
      <c r="G537" s="1">
        <v>25</v>
      </c>
      <c r="H537" s="1">
        <v>0</v>
      </c>
      <c r="I537" s="1">
        <v>0</v>
      </c>
      <c r="J537" s="1">
        <v>0</v>
      </c>
      <c r="K537" s="1">
        <v>0</v>
      </c>
      <c r="L537" s="1">
        <v>0</v>
      </c>
      <c r="M537" s="1">
        <v>0</v>
      </c>
      <c r="N537" s="1">
        <v>0</v>
      </c>
      <c r="O537" s="1">
        <v>0</v>
      </c>
      <c r="P537" s="1">
        <v>0</v>
      </c>
      <c r="Q537" s="1">
        <v>0</v>
      </c>
      <c r="R537" s="1">
        <v>10379.0984908543</v>
      </c>
      <c r="S537" s="1">
        <v>423986.88112346298</v>
      </c>
      <c r="T537" s="59">
        <f>IF(E537="East", IF(C537="Central",('Connecting shares (%)'!$F$3/100*F537+'Connecting shares (%)'!$G$3/100*H537+'Connecting shares (%)'!$H$3/100*J537)/1000000,0),0)</f>
        <v>0</v>
      </c>
      <c r="U537" s="59">
        <f>IF(E537="East", IF(C537="Central",D537*'Connecting shares (%)'!$M$16*(F537+H537+J537)/(F537+H537+J537+L537+N537+P537),0),0)</f>
        <v>0</v>
      </c>
      <c r="V537" s="59">
        <f>IF(E537="East", IF(C537="Decentral",('Connecting shares (%)'!$F$7/100*F537+'Connecting shares (%)'!$G$7/100*H537+'Connecting shares (%)'!$H$7/100*J537)/1000000,0),0)</f>
        <v>0</v>
      </c>
      <c r="W537" s="61">
        <f>IF(E537="East", IF(C537="Decentral",D537*'Connecting shares (%)'!$M$16*(F537+H537+J537)/(F537+H537+J537+L537+N537+P537),0),0)</f>
        <v>0</v>
      </c>
      <c r="X537" s="59">
        <f>IF(E537="East", IF(C537="Central",('Connecting shares (%)'!$F$5/100*L537+'Connecting shares (%)'!$G$5/100*N537+'Connecting shares (%)'!$H$5/100*P537)/1000000,0),0)</f>
        <v>0</v>
      </c>
      <c r="Y537" s="61">
        <f>IF(E537="East", IF(C537="Central",D537*'Connecting shares (%)'!$M$16*(L537+N537+P537)/(F537+H537+J537+L537+N537+P537),0),0)</f>
        <v>0</v>
      </c>
      <c r="Z537" s="1">
        <f>IF(E537="East", IF(C537="Decentral",('Connecting shares (%)'!$F$9/100*L537+'Connecting shares (%)'!$G$9/100*N537+'Connecting shares (%)'!$H$9/100*P537)/1000000,0),0)</f>
        <v>0</v>
      </c>
      <c r="AA537" s="61">
        <f>IF(E537="East", IF(C537="Decentral",D537*'Connecting shares (%)'!$M$16*(L537+N537+P537)/(F537+H537+J537+L537+N537+P537),0),0)</f>
        <v>0</v>
      </c>
      <c r="AB537" s="59">
        <f>IF(E537="West", IF(C537="Central",('Connecting shares (%)'!$F$11/100*F537+'Connecting shares (%)'!$G$11/100*H537+'Connecting shares (%)'!$H$11/100*J537)/1000000,0),0)</f>
        <v>0.494251099999999</v>
      </c>
      <c r="AC537" s="62">
        <f>IF(E537="west", IF(C537="Central",D537*'Connecting shares (%)'!$M$16*(F537+H537+J537)/(F537+H537+J537+L537+N537+P537),0),0)</f>
        <v>8.4797376224692602</v>
      </c>
      <c r="AD537" s="59">
        <f>IF(E537="West", IF(C537="Decentral",('Connecting shares (%)'!$F$15/100*F537+'Connecting shares (%)'!$G$15/100*H537+'Connecting shares (%)'!$H$15/100*J537)/1000000,0),0)</f>
        <v>0</v>
      </c>
      <c r="AE537" s="61">
        <f>IF(E537="west", IF(C537="Decentral",D537*'Connecting shares (%)'!$M$16*(F537+H537+J537)/(F537+H537+J537+L537+N537+P537),0),0)</f>
        <v>0</v>
      </c>
      <c r="AF537" s="59">
        <f>IF(E537="West", IF(C537="Central",('Connecting shares (%)'!$F$13/100*L537+'Connecting shares (%)'!$G$13/100*N537+'Connecting shares (%)'!$H$13/100*P537)/1000000,0),0)</f>
        <v>0</v>
      </c>
      <c r="AG537" s="61">
        <f>IF(E537="west", IF(C537="Central",D537*'Connecting shares (%)'!$M$16*(L537+N537+P537)/(F537+H537+J537+L537+N537+P537),0),0)</f>
        <v>0</v>
      </c>
      <c r="AH537" s="1">
        <f>IF(E537="West", IF(C537="Decentral",('Connecting shares (%)'!$F$17/100*L537+'Connecting shares (%)'!$G$17/100*N537+'Connecting shares (%)'!$H$17/100*P537)/1000000,0),0)</f>
        <v>0</v>
      </c>
      <c r="AI537" s="61">
        <f>IF(E537="west", IF(C537="Decentral",D537*'Connecting shares (%)'!$M$16*(L537+N537+P537)/(F537+H537+J537+L537+N537+P537),0),0)</f>
        <v>0</v>
      </c>
      <c r="AK537" s="1">
        <f t="shared" si="64"/>
        <v>0</v>
      </c>
      <c r="AL537" s="1">
        <f t="shared" si="65"/>
        <v>0</v>
      </c>
      <c r="AM537" s="1">
        <f t="shared" si="66"/>
        <v>0</v>
      </c>
      <c r="AN537" s="1">
        <f t="shared" si="67"/>
        <v>0</v>
      </c>
      <c r="AO537" s="1">
        <f t="shared" si="68"/>
        <v>0.494251099999999</v>
      </c>
      <c r="AP537" s="1">
        <f t="shared" si="69"/>
        <v>8.4797376224692602</v>
      </c>
      <c r="AQ537" s="1">
        <f t="shared" si="70"/>
        <v>0</v>
      </c>
      <c r="AR537" s="1">
        <f t="shared" si="71"/>
        <v>0</v>
      </c>
    </row>
    <row r="538" spans="1:44">
      <c r="A538" s="1">
        <v>537</v>
      </c>
      <c r="B538" s="1" t="s">
        <v>152</v>
      </c>
      <c r="C538" s="1" t="s">
        <v>19</v>
      </c>
      <c r="D538" s="1">
        <v>1.5710372193503299</v>
      </c>
      <c r="E538" s="1" t="s">
        <v>22</v>
      </c>
      <c r="F538" s="1">
        <v>10037830.0599999</v>
      </c>
      <c r="G538" s="1">
        <v>615</v>
      </c>
      <c r="H538" s="1">
        <v>70765.289999999906</v>
      </c>
      <c r="I538" s="1">
        <v>1</v>
      </c>
      <c r="J538" s="1">
        <v>0</v>
      </c>
      <c r="K538" s="1">
        <v>0</v>
      </c>
      <c r="L538" s="1">
        <v>488719.33</v>
      </c>
      <c r="M538" s="1">
        <v>66</v>
      </c>
      <c r="N538" s="1">
        <v>0</v>
      </c>
      <c r="O538" s="1">
        <v>0</v>
      </c>
      <c r="P538" s="1">
        <v>0</v>
      </c>
      <c r="Q538" s="1">
        <v>0</v>
      </c>
      <c r="R538" s="1">
        <v>11302.957032434701</v>
      </c>
      <c r="S538" s="1">
        <v>1571037.2193503301</v>
      </c>
      <c r="T538" s="59">
        <f>IF(E538="East", IF(C538="Central",('Connecting shares (%)'!$F$3/100*F538+'Connecting shares (%)'!$G$3/100*H538+'Connecting shares (%)'!$H$3/100*J538)/1000000,0),0)</f>
        <v>0</v>
      </c>
      <c r="U538" s="59">
        <f>IF(E538="East", IF(C538="Central",D538*'Connecting shares (%)'!$M$16*(F538+H538+J538)/(F538+H538+J538+L538+N538+P538),0),0)</f>
        <v>0</v>
      </c>
      <c r="V538" s="59">
        <f>IF(E538="East", IF(C538="Decentral",('Connecting shares (%)'!$F$7/100*F538+'Connecting shares (%)'!$G$7/100*H538+'Connecting shares (%)'!$H$7/100*J538)/1000000,0),0)</f>
        <v>10.108595349999899</v>
      </c>
      <c r="W538" s="61">
        <f>IF(E538="East", IF(C538="Decentral",D538*'Connecting shares (%)'!$M$16*(F538+H538+J538)/(F538+H538+J538+L538+N538+P538),0),0)</f>
        <v>29.971705115397537</v>
      </c>
      <c r="X538" s="59">
        <f>IF(E538="East", IF(C538="Central",('Connecting shares (%)'!$F$5/100*L538+'Connecting shares (%)'!$G$5/100*N538+'Connecting shares (%)'!$H$5/100*P538)/1000000,0),0)</f>
        <v>0</v>
      </c>
      <c r="Y538" s="61">
        <f>IF(E538="East", IF(C538="Central",D538*'Connecting shares (%)'!$M$16*(L538+N538+P538)/(F538+H538+J538+L538+N538+P538),0),0)</f>
        <v>0</v>
      </c>
      <c r="Z538" s="1">
        <f>IF(E538="East", IF(C538="Decentral",('Connecting shares (%)'!$F$9/100*L538+'Connecting shares (%)'!$G$9/100*N538+'Connecting shares (%)'!$H$9/100*P538)/1000000,0),0)</f>
        <v>0.48871933000000001</v>
      </c>
      <c r="AA538" s="61">
        <f>IF(E538="East", IF(C538="Decentral",D538*'Connecting shares (%)'!$M$16*(L538+N538+P538)/(F538+H538+J538+L538+N538+P538),0),0)</f>
        <v>1.449039271609067</v>
      </c>
      <c r="AB538" s="59">
        <f>IF(E538="West", IF(C538="Central",('Connecting shares (%)'!$F$11/100*F538+'Connecting shares (%)'!$G$11/100*H538+'Connecting shares (%)'!$H$11/100*J538)/1000000,0),0)</f>
        <v>0</v>
      </c>
      <c r="AC538" s="62">
        <f>IF(E538="west", IF(C538="Central",D538*'Connecting shares (%)'!$M$16*(F538+H538+J538)/(F538+H538+J538+L538+N538+P538),0),0)</f>
        <v>0</v>
      </c>
      <c r="AD538" s="59">
        <f>IF(E538="West", IF(C538="Decentral",('Connecting shares (%)'!$F$15/100*F538+'Connecting shares (%)'!$G$15/100*H538+'Connecting shares (%)'!$H$15/100*J538)/1000000,0),0)</f>
        <v>0</v>
      </c>
      <c r="AE538" s="61">
        <f>IF(E538="west", IF(C538="Decentral",D538*'Connecting shares (%)'!$M$16*(F538+H538+J538)/(F538+H538+J538+L538+N538+P538),0),0)</f>
        <v>0</v>
      </c>
      <c r="AF538" s="59">
        <f>IF(E538="West", IF(C538="Central",('Connecting shares (%)'!$F$13/100*L538+'Connecting shares (%)'!$G$13/100*N538+'Connecting shares (%)'!$H$13/100*P538)/1000000,0),0)</f>
        <v>0</v>
      </c>
      <c r="AG538" s="61">
        <f>IF(E538="west", IF(C538="Central",D538*'Connecting shares (%)'!$M$16*(L538+N538+P538)/(F538+H538+J538+L538+N538+P538),0),0)</f>
        <v>0</v>
      </c>
      <c r="AH538" s="1">
        <f>IF(E538="West", IF(C538="Decentral",('Connecting shares (%)'!$F$17/100*L538+'Connecting shares (%)'!$G$17/100*N538+'Connecting shares (%)'!$H$17/100*P538)/1000000,0),0)</f>
        <v>0</v>
      </c>
      <c r="AI538" s="61">
        <f>IF(E538="west", IF(C538="Decentral",D538*'Connecting shares (%)'!$M$16*(L538+N538+P538)/(F538+H538+J538+L538+N538+P538),0),0)</f>
        <v>0</v>
      </c>
      <c r="AK538" s="1">
        <f t="shared" si="64"/>
        <v>0</v>
      </c>
      <c r="AL538" s="1">
        <f t="shared" si="65"/>
        <v>0</v>
      </c>
      <c r="AM538" s="1">
        <f t="shared" si="66"/>
        <v>10.597314679999899</v>
      </c>
      <c r="AN538" s="1">
        <f t="shared" si="67"/>
        <v>31.420744387006604</v>
      </c>
      <c r="AO538" s="1">
        <f t="shared" si="68"/>
        <v>0</v>
      </c>
      <c r="AP538" s="1">
        <f t="shared" si="69"/>
        <v>0</v>
      </c>
      <c r="AQ538" s="1">
        <f t="shared" si="70"/>
        <v>0</v>
      </c>
      <c r="AR538" s="1">
        <f t="shared" si="71"/>
        <v>0</v>
      </c>
    </row>
    <row r="539" spans="1:44">
      <c r="A539" s="1">
        <v>538</v>
      </c>
      <c r="B539" s="1" t="s">
        <v>674</v>
      </c>
      <c r="C539" s="1" t="s">
        <v>19</v>
      </c>
      <c r="D539" s="1">
        <v>2.1381057422499699</v>
      </c>
      <c r="E539" s="1" t="s">
        <v>22</v>
      </c>
      <c r="F539" s="1">
        <v>18555089.309999902</v>
      </c>
      <c r="G539" s="1">
        <v>1154</v>
      </c>
      <c r="H539" s="1">
        <v>118669.239999999</v>
      </c>
      <c r="I539" s="1">
        <v>2</v>
      </c>
      <c r="J539" s="1">
        <v>0</v>
      </c>
      <c r="K539" s="1">
        <v>0</v>
      </c>
      <c r="L539" s="1">
        <v>2308582.27</v>
      </c>
      <c r="M539" s="1">
        <v>422</v>
      </c>
      <c r="N539" s="1">
        <v>0</v>
      </c>
      <c r="O539" s="1">
        <v>0</v>
      </c>
      <c r="P539" s="1">
        <v>0</v>
      </c>
      <c r="Q539" s="1">
        <v>0</v>
      </c>
      <c r="R539" s="1">
        <v>11437.297602458701</v>
      </c>
      <c r="S539" s="1">
        <v>2138105.7422499699</v>
      </c>
      <c r="T539" s="59">
        <f>IF(E539="East", IF(C539="Central",('Connecting shares (%)'!$F$3/100*F539+'Connecting shares (%)'!$G$3/100*H539+'Connecting shares (%)'!$H$3/100*J539)/1000000,0),0)</f>
        <v>0</v>
      </c>
      <c r="U539" s="59">
        <f>IF(E539="East", IF(C539="Central",D539*'Connecting shares (%)'!$M$16*(F539+H539+J539)/(F539+H539+J539+L539+N539+P539),0),0)</f>
        <v>0</v>
      </c>
      <c r="V539" s="59">
        <f>IF(E539="East", IF(C539="Decentral",('Connecting shares (%)'!$F$7/100*F539+'Connecting shares (%)'!$G$7/100*H539+'Connecting shares (%)'!$H$7/100*J539)/1000000,0),0)</f>
        <v>18.673758549999899</v>
      </c>
      <c r="W539" s="61">
        <f>IF(E539="East", IF(C539="Decentral",D539*'Connecting shares (%)'!$M$16*(F539+H539+J539)/(F539+H539+J539+L539+N539+P539),0),0)</f>
        <v>38.057212708209597</v>
      </c>
      <c r="X539" s="59">
        <f>IF(E539="East", IF(C539="Central",('Connecting shares (%)'!$F$5/100*L539+'Connecting shares (%)'!$G$5/100*N539+'Connecting shares (%)'!$H$5/100*P539)/1000000,0),0)</f>
        <v>0</v>
      </c>
      <c r="Y539" s="61">
        <f>IF(E539="East", IF(C539="Central",D539*'Connecting shares (%)'!$M$16*(L539+N539+P539)/(F539+H539+J539+L539+N539+P539),0),0)</f>
        <v>0</v>
      </c>
      <c r="Z539" s="1">
        <f>IF(E539="East", IF(C539="Decentral",('Connecting shares (%)'!$F$9/100*L539+'Connecting shares (%)'!$G$9/100*N539+'Connecting shares (%)'!$H$9/100*P539)/1000000,0),0)</f>
        <v>2.30858227</v>
      </c>
      <c r="AA539" s="61">
        <f>IF(E539="East", IF(C539="Decentral",D539*'Connecting shares (%)'!$M$16*(L539+N539+P539)/(F539+H539+J539+L539+N539+P539),0),0)</f>
        <v>4.7049021367898014</v>
      </c>
      <c r="AB539" s="59">
        <f>IF(E539="West", IF(C539="Central",('Connecting shares (%)'!$F$11/100*F539+'Connecting shares (%)'!$G$11/100*H539+'Connecting shares (%)'!$H$11/100*J539)/1000000,0),0)</f>
        <v>0</v>
      </c>
      <c r="AC539" s="62">
        <f>IF(E539="west", IF(C539="Central",D539*'Connecting shares (%)'!$M$16*(F539+H539+J539)/(F539+H539+J539+L539+N539+P539),0),0)</f>
        <v>0</v>
      </c>
      <c r="AD539" s="59">
        <f>IF(E539="West", IF(C539="Decentral",('Connecting shares (%)'!$F$15/100*F539+'Connecting shares (%)'!$G$15/100*H539+'Connecting shares (%)'!$H$15/100*J539)/1000000,0),0)</f>
        <v>0</v>
      </c>
      <c r="AE539" s="61">
        <f>IF(E539="west", IF(C539="Decentral",D539*'Connecting shares (%)'!$M$16*(F539+H539+J539)/(F539+H539+J539+L539+N539+P539),0),0)</f>
        <v>0</v>
      </c>
      <c r="AF539" s="59">
        <f>IF(E539="West", IF(C539="Central",('Connecting shares (%)'!$F$13/100*L539+'Connecting shares (%)'!$G$13/100*N539+'Connecting shares (%)'!$H$13/100*P539)/1000000,0),0)</f>
        <v>0</v>
      </c>
      <c r="AG539" s="61">
        <f>IF(E539="west", IF(C539="Central",D539*'Connecting shares (%)'!$M$16*(L539+N539+P539)/(F539+H539+J539+L539+N539+P539),0),0)</f>
        <v>0</v>
      </c>
      <c r="AH539" s="1">
        <f>IF(E539="West", IF(C539="Decentral",('Connecting shares (%)'!$F$17/100*L539+'Connecting shares (%)'!$G$17/100*N539+'Connecting shares (%)'!$H$17/100*P539)/1000000,0),0)</f>
        <v>0</v>
      </c>
      <c r="AI539" s="61">
        <f>IF(E539="west", IF(C539="Decentral",D539*'Connecting shares (%)'!$M$16*(L539+N539+P539)/(F539+H539+J539+L539+N539+P539),0),0)</f>
        <v>0</v>
      </c>
      <c r="AK539" s="1">
        <f t="shared" si="64"/>
        <v>0</v>
      </c>
      <c r="AL539" s="1">
        <f t="shared" si="65"/>
        <v>0</v>
      </c>
      <c r="AM539" s="1">
        <f t="shared" si="66"/>
        <v>20.982340819999898</v>
      </c>
      <c r="AN539" s="1">
        <f t="shared" si="67"/>
        <v>42.762114844999402</v>
      </c>
      <c r="AO539" s="1">
        <f t="shared" si="68"/>
        <v>0</v>
      </c>
      <c r="AP539" s="1">
        <f t="shared" si="69"/>
        <v>0</v>
      </c>
      <c r="AQ539" s="1">
        <f t="shared" si="70"/>
        <v>0</v>
      </c>
      <c r="AR539" s="1">
        <f t="shared" si="71"/>
        <v>0</v>
      </c>
    </row>
    <row r="540" spans="1:44">
      <c r="A540" s="1">
        <v>539</v>
      </c>
      <c r="B540" s="1" t="s">
        <v>855</v>
      </c>
      <c r="C540" s="1" t="s">
        <v>19</v>
      </c>
      <c r="D540" s="1">
        <v>1.0793956167899901</v>
      </c>
      <c r="E540" s="1" t="s">
        <v>22</v>
      </c>
      <c r="F540" s="1">
        <v>6663978.3399999896</v>
      </c>
      <c r="G540" s="1">
        <v>439</v>
      </c>
      <c r="H540" s="1">
        <v>111561.289999999</v>
      </c>
      <c r="I540" s="1">
        <v>2</v>
      </c>
      <c r="J540" s="1">
        <v>0</v>
      </c>
      <c r="K540" s="1">
        <v>0</v>
      </c>
      <c r="L540" s="1">
        <v>1211711.95999999</v>
      </c>
      <c r="M540" s="1">
        <v>91</v>
      </c>
      <c r="N540" s="1">
        <v>225677.37</v>
      </c>
      <c r="O540" s="1">
        <v>3</v>
      </c>
      <c r="P540" s="1">
        <v>0</v>
      </c>
      <c r="Q540" s="1">
        <v>0</v>
      </c>
      <c r="R540" s="1">
        <v>9995.6067941376295</v>
      </c>
      <c r="S540" s="1">
        <v>1079395.6167899901</v>
      </c>
      <c r="T540" s="59">
        <f>IF(E540="East", IF(C540="Central",('Connecting shares (%)'!$F$3/100*F540+'Connecting shares (%)'!$G$3/100*H540+'Connecting shares (%)'!$H$3/100*J540)/1000000,0),0)</f>
        <v>0</v>
      </c>
      <c r="U540" s="59">
        <f>IF(E540="East", IF(C540="Central",D540*'Connecting shares (%)'!$M$16*(F540+H540+J540)/(F540+H540+J540+L540+N540+P540),0),0)</f>
        <v>0</v>
      </c>
      <c r="V540" s="59">
        <f>IF(E540="East", IF(C540="Decentral",('Connecting shares (%)'!$F$7/100*F540+'Connecting shares (%)'!$G$7/100*H540+'Connecting shares (%)'!$H$7/100*J540)/1000000,0),0)</f>
        <v>6.7755396299999884</v>
      </c>
      <c r="W540" s="61">
        <f>IF(E540="East", IF(C540="Decentral",D540*'Connecting shares (%)'!$M$16*(F540+H540+J540)/(F540+H540+J540+L540+N540+P540),0),0)</f>
        <v>17.809694479590089</v>
      </c>
      <c r="X540" s="59">
        <f>IF(E540="East", IF(C540="Central",('Connecting shares (%)'!$F$5/100*L540+'Connecting shares (%)'!$G$5/100*N540+'Connecting shares (%)'!$H$5/100*P540)/1000000,0),0)</f>
        <v>0</v>
      </c>
      <c r="Y540" s="61">
        <f>IF(E540="East", IF(C540="Central",D540*'Connecting shares (%)'!$M$16*(L540+N540+P540)/(F540+H540+J540+L540+N540+P540),0),0)</f>
        <v>0</v>
      </c>
      <c r="Z540" s="1">
        <f>IF(E540="East", IF(C540="Decentral",('Connecting shares (%)'!$F$9/100*L540+'Connecting shares (%)'!$G$9/100*N540+'Connecting shares (%)'!$H$9/100*P540)/1000000,0),0)</f>
        <v>1.4373893299999898</v>
      </c>
      <c r="AA540" s="61">
        <f>IF(E540="East", IF(C540="Decentral",D540*'Connecting shares (%)'!$M$16*(L540+N540+P540)/(F540+H540+J540+L540+N540+P540),0),0)</f>
        <v>3.7782178562097135</v>
      </c>
      <c r="AB540" s="59">
        <f>IF(E540="West", IF(C540="Central",('Connecting shares (%)'!$F$11/100*F540+'Connecting shares (%)'!$G$11/100*H540+'Connecting shares (%)'!$H$11/100*J540)/1000000,0),0)</f>
        <v>0</v>
      </c>
      <c r="AC540" s="62">
        <f>IF(E540="west", IF(C540="Central",D540*'Connecting shares (%)'!$M$16*(F540+H540+J540)/(F540+H540+J540+L540+N540+P540),0),0)</f>
        <v>0</v>
      </c>
      <c r="AD540" s="59">
        <f>IF(E540="West", IF(C540="Decentral",('Connecting shares (%)'!$F$15/100*F540+'Connecting shares (%)'!$G$15/100*H540+'Connecting shares (%)'!$H$15/100*J540)/1000000,0),0)</f>
        <v>0</v>
      </c>
      <c r="AE540" s="61">
        <f>IF(E540="west", IF(C540="Decentral",D540*'Connecting shares (%)'!$M$16*(F540+H540+J540)/(F540+H540+J540+L540+N540+P540),0),0)</f>
        <v>0</v>
      </c>
      <c r="AF540" s="59">
        <f>IF(E540="West", IF(C540="Central",('Connecting shares (%)'!$F$13/100*L540+'Connecting shares (%)'!$G$13/100*N540+'Connecting shares (%)'!$H$13/100*P540)/1000000,0),0)</f>
        <v>0</v>
      </c>
      <c r="AG540" s="61">
        <f>IF(E540="west", IF(C540="Central",D540*'Connecting shares (%)'!$M$16*(L540+N540+P540)/(F540+H540+J540+L540+N540+P540),0),0)</f>
        <v>0</v>
      </c>
      <c r="AH540" s="1">
        <f>IF(E540="West", IF(C540="Decentral",('Connecting shares (%)'!$F$17/100*L540+'Connecting shares (%)'!$G$17/100*N540+'Connecting shares (%)'!$H$17/100*P540)/1000000,0),0)</f>
        <v>0</v>
      </c>
      <c r="AI540" s="61">
        <f>IF(E540="west", IF(C540="Decentral",D540*'Connecting shares (%)'!$M$16*(L540+N540+P540)/(F540+H540+J540+L540+N540+P540),0),0)</f>
        <v>0</v>
      </c>
      <c r="AK540" s="1">
        <f t="shared" si="64"/>
        <v>0</v>
      </c>
      <c r="AL540" s="1">
        <f t="shared" si="65"/>
        <v>0</v>
      </c>
      <c r="AM540" s="1">
        <f t="shared" si="66"/>
        <v>8.212928959999978</v>
      </c>
      <c r="AN540" s="1">
        <f t="shared" si="67"/>
        <v>21.587912335799803</v>
      </c>
      <c r="AO540" s="1">
        <f t="shared" si="68"/>
        <v>0</v>
      </c>
      <c r="AP540" s="1">
        <f t="shared" si="69"/>
        <v>0</v>
      </c>
      <c r="AQ540" s="1">
        <f t="shared" si="70"/>
        <v>0</v>
      </c>
      <c r="AR540" s="1">
        <f t="shared" si="71"/>
        <v>0</v>
      </c>
    </row>
    <row r="541" spans="1:44">
      <c r="A541" s="1">
        <v>540</v>
      </c>
      <c r="B541" s="1" t="s">
        <v>518</v>
      </c>
      <c r="C541" s="1" t="s">
        <v>20</v>
      </c>
      <c r="D541" s="1">
        <v>0.57258884909257501</v>
      </c>
      <c r="E541" s="1" t="s">
        <v>21</v>
      </c>
      <c r="F541" s="1">
        <v>385262.38</v>
      </c>
      <c r="G541" s="1">
        <v>24</v>
      </c>
      <c r="H541" s="1">
        <v>0</v>
      </c>
      <c r="I541" s="1">
        <v>0</v>
      </c>
      <c r="J541" s="1">
        <v>0</v>
      </c>
      <c r="K541" s="1">
        <v>0</v>
      </c>
      <c r="L541" s="1">
        <v>73217.69</v>
      </c>
      <c r="M541" s="1">
        <v>9</v>
      </c>
      <c r="N541" s="1">
        <v>0</v>
      </c>
      <c r="O541" s="1">
        <v>0</v>
      </c>
      <c r="P541" s="1">
        <v>0</v>
      </c>
      <c r="Q541" s="1">
        <v>0</v>
      </c>
      <c r="R541" s="1">
        <v>13708.5319531449</v>
      </c>
      <c r="S541" s="1">
        <v>572588.84909257398</v>
      </c>
      <c r="T541" s="59">
        <f>IF(E541="East", IF(C541="Central",('Connecting shares (%)'!$F$3/100*F541+'Connecting shares (%)'!$G$3/100*H541+'Connecting shares (%)'!$H$3/100*J541)/1000000,0),0)</f>
        <v>0</v>
      </c>
      <c r="U541" s="59">
        <f>IF(E541="East", IF(C541="Central",D541*'Connecting shares (%)'!$M$16*(F541+H541+J541)/(F541+H541+J541+L541+N541+P541),0),0)</f>
        <v>0</v>
      </c>
      <c r="V541" s="59">
        <f>IF(E541="East", IF(C541="Decentral",('Connecting shares (%)'!$F$7/100*F541+'Connecting shares (%)'!$G$7/100*H541+'Connecting shares (%)'!$H$7/100*J541)/1000000,0),0)</f>
        <v>0</v>
      </c>
      <c r="W541" s="61">
        <f>IF(E541="East", IF(C541="Decentral",D541*'Connecting shares (%)'!$M$16*(F541+H541+J541)/(F541+H541+J541+L541+N541+P541),0),0)</f>
        <v>0</v>
      </c>
      <c r="X541" s="59">
        <f>IF(E541="East", IF(C541="Central",('Connecting shares (%)'!$F$5/100*L541+'Connecting shares (%)'!$G$5/100*N541+'Connecting shares (%)'!$H$5/100*P541)/1000000,0),0)</f>
        <v>0</v>
      </c>
      <c r="Y541" s="61">
        <f>IF(E541="East", IF(C541="Central",D541*'Connecting shares (%)'!$M$16*(L541+N541+P541)/(F541+H541+J541+L541+N541+P541),0),0)</f>
        <v>0</v>
      </c>
      <c r="Z541" s="1">
        <f>IF(E541="East", IF(C541="Decentral",('Connecting shares (%)'!$F$9/100*L541+'Connecting shares (%)'!$G$9/100*N541+'Connecting shares (%)'!$H$9/100*P541)/1000000,0),0)</f>
        <v>0</v>
      </c>
      <c r="AA541" s="61">
        <f>IF(E541="East", IF(C541="Decentral",D541*'Connecting shares (%)'!$M$16*(L541+N541+P541)/(F541+H541+J541+L541+N541+P541),0),0)</f>
        <v>0</v>
      </c>
      <c r="AB541" s="59">
        <f>IF(E541="West", IF(C541="Central",('Connecting shares (%)'!$F$11/100*F541+'Connecting shares (%)'!$G$11/100*H541+'Connecting shares (%)'!$H$11/100*J541)/1000000,0),0)</f>
        <v>0.38526238000000002</v>
      </c>
      <c r="AC541" s="62">
        <f>IF(E541="west", IF(C541="Central",D541*'Connecting shares (%)'!$M$16*(F541+H541+J541)/(F541+H541+J541+L541+N541+P541),0),0)</f>
        <v>9.6229675921514453</v>
      </c>
      <c r="AD541" s="59">
        <f>IF(E541="West", IF(C541="Decentral",('Connecting shares (%)'!$F$15/100*F541+'Connecting shares (%)'!$G$15/100*H541+'Connecting shares (%)'!$H$15/100*J541)/1000000,0),0)</f>
        <v>0</v>
      </c>
      <c r="AE541" s="61">
        <f>IF(E541="west", IF(C541="Decentral",D541*'Connecting shares (%)'!$M$16*(F541+H541+J541)/(F541+H541+J541+L541+N541+P541),0),0)</f>
        <v>0</v>
      </c>
      <c r="AF541" s="59">
        <f>IF(E541="West", IF(C541="Central",('Connecting shares (%)'!$F$13/100*L541+'Connecting shares (%)'!$G$13/100*N541+'Connecting shares (%)'!$H$13/100*P541)/1000000,0),0)</f>
        <v>7.3217690000000002E-2</v>
      </c>
      <c r="AG541" s="61">
        <f>IF(E541="west", IF(C541="Central",D541*'Connecting shares (%)'!$M$16*(L541+N541+P541)/(F541+H541+J541+L541+N541+P541),0),0)</f>
        <v>1.8288093897000557</v>
      </c>
      <c r="AH541" s="1">
        <f>IF(E541="West", IF(C541="Decentral",('Connecting shares (%)'!$F$17/100*L541+'Connecting shares (%)'!$G$17/100*N541+'Connecting shares (%)'!$H$17/100*P541)/1000000,0),0)</f>
        <v>0</v>
      </c>
      <c r="AI541" s="61">
        <f>IF(E541="west", IF(C541="Decentral",D541*'Connecting shares (%)'!$M$16*(L541+N541+P541)/(F541+H541+J541+L541+N541+P541),0),0)</f>
        <v>0</v>
      </c>
      <c r="AK541" s="1">
        <f t="shared" si="64"/>
        <v>0</v>
      </c>
      <c r="AL541" s="1">
        <f t="shared" si="65"/>
        <v>0</v>
      </c>
      <c r="AM541" s="1">
        <f t="shared" si="66"/>
        <v>0</v>
      </c>
      <c r="AN541" s="1">
        <f t="shared" si="67"/>
        <v>0</v>
      </c>
      <c r="AO541" s="1">
        <f t="shared" si="68"/>
        <v>0.45848007000000002</v>
      </c>
      <c r="AP541" s="1">
        <f t="shared" si="69"/>
        <v>11.4517769818515</v>
      </c>
      <c r="AQ541" s="1">
        <f t="shared" si="70"/>
        <v>0</v>
      </c>
      <c r="AR541" s="1">
        <f t="shared" si="71"/>
        <v>0</v>
      </c>
    </row>
    <row r="542" spans="1:44">
      <c r="A542" s="1">
        <v>541</v>
      </c>
      <c r="B542" s="1" t="s">
        <v>317</v>
      </c>
      <c r="C542" s="1" t="s">
        <v>19</v>
      </c>
      <c r="D542" s="1">
        <v>0.492024137284785</v>
      </c>
      <c r="E542" s="1" t="s">
        <v>21</v>
      </c>
      <c r="F542" s="1">
        <v>149348.25</v>
      </c>
      <c r="G542" s="1">
        <v>9</v>
      </c>
      <c r="H542" s="1">
        <v>0</v>
      </c>
      <c r="I542" s="1">
        <v>0</v>
      </c>
      <c r="J542" s="1">
        <v>0</v>
      </c>
      <c r="K542" s="1">
        <v>0</v>
      </c>
      <c r="L542" s="1">
        <v>8000.64</v>
      </c>
      <c r="M542" s="1">
        <v>2</v>
      </c>
      <c r="N542" s="1">
        <v>0</v>
      </c>
      <c r="O542" s="1">
        <v>0</v>
      </c>
      <c r="P542" s="1">
        <v>0</v>
      </c>
      <c r="Q542" s="1">
        <v>0</v>
      </c>
      <c r="R542" s="1">
        <v>9395.3682976919499</v>
      </c>
      <c r="S542" s="1">
        <v>492024.13728478499</v>
      </c>
      <c r="T542" s="59">
        <f>IF(E542="East", IF(C542="Central",('Connecting shares (%)'!$F$3/100*F542+'Connecting shares (%)'!$G$3/100*H542+'Connecting shares (%)'!$H$3/100*J542)/1000000,0),0)</f>
        <v>0</v>
      </c>
      <c r="U542" s="59">
        <f>IF(E542="East", IF(C542="Central",D542*'Connecting shares (%)'!$M$16*(F542+H542+J542)/(F542+H542+J542+L542+N542+P542),0),0)</f>
        <v>0</v>
      </c>
      <c r="V542" s="59">
        <f>IF(E542="East", IF(C542="Decentral",('Connecting shares (%)'!$F$7/100*F542+'Connecting shares (%)'!$G$7/100*H542+'Connecting shares (%)'!$H$7/100*J542)/1000000,0),0)</f>
        <v>0</v>
      </c>
      <c r="W542" s="61">
        <f>IF(E542="East", IF(C542="Decentral",D542*'Connecting shares (%)'!$M$16*(F542+H542+J542)/(F542+H542+J542+L542+N542+P542),0),0)</f>
        <v>0</v>
      </c>
      <c r="X542" s="59">
        <f>IF(E542="East", IF(C542="Central",('Connecting shares (%)'!$F$5/100*L542+'Connecting shares (%)'!$G$5/100*N542+'Connecting shares (%)'!$H$5/100*P542)/1000000,0),0)</f>
        <v>0</v>
      </c>
      <c r="Y542" s="61">
        <f>IF(E542="East", IF(C542="Central",D542*'Connecting shares (%)'!$M$16*(L542+N542+P542)/(F542+H542+J542+L542+N542+P542),0),0)</f>
        <v>0</v>
      </c>
      <c r="Z542" s="1">
        <f>IF(E542="East", IF(C542="Decentral",('Connecting shares (%)'!$F$9/100*L542+'Connecting shares (%)'!$G$9/100*N542+'Connecting shares (%)'!$H$9/100*P542)/1000000,0),0)</f>
        <v>0</v>
      </c>
      <c r="AA542" s="61">
        <f>IF(E542="East", IF(C542="Decentral",D542*'Connecting shares (%)'!$M$16*(L542+N542+P542)/(F542+H542+J542+L542+N542+P542),0),0)</f>
        <v>0</v>
      </c>
      <c r="AB542" s="59">
        <f>IF(E542="West", IF(C542="Central",('Connecting shares (%)'!$F$11/100*F542+'Connecting shares (%)'!$G$11/100*H542+'Connecting shares (%)'!$H$11/100*J542)/1000000,0),0)</f>
        <v>0</v>
      </c>
      <c r="AC542" s="62">
        <f>IF(E542="west", IF(C542="Central",D542*'Connecting shares (%)'!$M$16*(F542+H542+J542)/(F542+H542+J542+L542+N542+P542),0),0)</f>
        <v>0</v>
      </c>
      <c r="AD542" s="59">
        <f>IF(E542="West", IF(C542="Decentral",('Connecting shares (%)'!$F$15/100*F542+'Connecting shares (%)'!$G$15/100*H542+'Connecting shares (%)'!$H$15/100*J542)/1000000,0),0)</f>
        <v>0.14934824999999999</v>
      </c>
      <c r="AE542" s="61">
        <f>IF(E542="west", IF(C542="Decentral",D542*'Connecting shares (%)'!$M$16*(F542+H542+J542)/(F542+H542+J542+L542+N542+P542),0),0)</f>
        <v>9.3401286607414118</v>
      </c>
      <c r="AF542" s="59">
        <f>IF(E542="West", IF(C542="Central",('Connecting shares (%)'!$F$13/100*L542+'Connecting shares (%)'!$G$13/100*N542+'Connecting shares (%)'!$H$13/100*P542)/1000000,0),0)</f>
        <v>0</v>
      </c>
      <c r="AG542" s="61">
        <f>IF(E542="west", IF(C542="Central",D542*'Connecting shares (%)'!$M$16*(L542+N542+P542)/(F542+H542+J542+L542+N542+P542),0),0)</f>
        <v>0</v>
      </c>
      <c r="AH542" s="1">
        <f>IF(E542="West", IF(C542="Decentral",('Connecting shares (%)'!$F$17/100*L542+'Connecting shares (%)'!$G$17/100*N542+'Connecting shares (%)'!$H$17/100*P542)/1000000,0),0)</f>
        <v>8.0006399999999998E-3</v>
      </c>
      <c r="AI542" s="61">
        <f>IF(E542="west", IF(C542="Decentral",D542*'Connecting shares (%)'!$M$16*(L542+N542+P542)/(F542+H542+J542+L542+N542+P542),0),0)</f>
        <v>0.50035408495428757</v>
      </c>
      <c r="AK542" s="1">
        <f t="shared" si="64"/>
        <v>0</v>
      </c>
      <c r="AL542" s="1">
        <f t="shared" si="65"/>
        <v>0</v>
      </c>
      <c r="AM542" s="1">
        <f t="shared" si="66"/>
        <v>0</v>
      </c>
      <c r="AN542" s="1">
        <f t="shared" si="67"/>
        <v>0</v>
      </c>
      <c r="AO542" s="1">
        <f t="shared" si="68"/>
        <v>0</v>
      </c>
      <c r="AP542" s="1">
        <f t="shared" si="69"/>
        <v>0</v>
      </c>
      <c r="AQ542" s="1">
        <f t="shared" si="70"/>
        <v>0.15734888999999999</v>
      </c>
      <c r="AR542" s="1">
        <f t="shared" si="71"/>
        <v>9.8404827456956987</v>
      </c>
    </row>
    <row r="543" spans="1:44">
      <c r="A543" s="1">
        <v>542</v>
      </c>
      <c r="B543" s="1" t="s">
        <v>100</v>
      </c>
      <c r="C543" s="1" t="s">
        <v>19</v>
      </c>
      <c r="D543" s="1">
        <v>0.28595826581809303</v>
      </c>
      <c r="E543" s="1" t="s">
        <v>22</v>
      </c>
      <c r="F543" s="1">
        <v>557291.35</v>
      </c>
      <c r="G543" s="1">
        <v>38</v>
      </c>
      <c r="H543" s="1">
        <v>0</v>
      </c>
      <c r="I543" s="1">
        <v>0</v>
      </c>
      <c r="J543" s="1">
        <v>0</v>
      </c>
      <c r="K543" s="1">
        <v>0</v>
      </c>
      <c r="L543" s="1">
        <v>33693.449999999903</v>
      </c>
      <c r="M543" s="1">
        <v>2</v>
      </c>
      <c r="N543" s="1">
        <v>0</v>
      </c>
      <c r="O543" s="1">
        <v>0</v>
      </c>
      <c r="P543" s="1">
        <v>0</v>
      </c>
      <c r="Q543" s="1">
        <v>0</v>
      </c>
      <c r="R543" s="1">
        <v>14577.3234842159</v>
      </c>
      <c r="S543" s="1">
        <v>285958.26581809297</v>
      </c>
      <c r="T543" s="59">
        <f>IF(E543="East", IF(C543="Central",('Connecting shares (%)'!$F$3/100*F543+'Connecting shares (%)'!$G$3/100*H543+'Connecting shares (%)'!$H$3/100*J543)/1000000,0),0)</f>
        <v>0</v>
      </c>
      <c r="U543" s="59">
        <f>IF(E543="East", IF(C543="Central",D543*'Connecting shares (%)'!$M$16*(F543+H543+J543)/(F543+H543+J543+L543+N543+P543),0),0)</f>
        <v>0</v>
      </c>
      <c r="V543" s="59">
        <f>IF(E543="East", IF(C543="Decentral",('Connecting shares (%)'!$F$7/100*F543+'Connecting shares (%)'!$G$7/100*H543+'Connecting shares (%)'!$H$7/100*J543)/1000000,0),0)</f>
        <v>0.55729134999999996</v>
      </c>
      <c r="W543" s="61">
        <f>IF(E543="East", IF(C543="Decentral",D543*'Connecting shares (%)'!$M$16*(F543+H543+J543)/(F543+H543+J543+L543+N543+P543),0),0)</f>
        <v>5.3931020899834969</v>
      </c>
      <c r="X543" s="59">
        <f>IF(E543="East", IF(C543="Central",('Connecting shares (%)'!$F$5/100*L543+'Connecting shares (%)'!$G$5/100*N543+'Connecting shares (%)'!$H$5/100*P543)/1000000,0),0)</f>
        <v>0</v>
      </c>
      <c r="Y543" s="61">
        <f>IF(E543="East", IF(C543="Central",D543*'Connecting shares (%)'!$M$16*(L543+N543+P543)/(F543+H543+J543+L543+N543+P543),0),0)</f>
        <v>0</v>
      </c>
      <c r="Z543" s="1">
        <f>IF(E543="East", IF(C543="Decentral",('Connecting shares (%)'!$F$9/100*L543+'Connecting shares (%)'!$G$9/100*N543+'Connecting shares (%)'!$H$9/100*P543)/1000000,0),0)</f>
        <v>3.3693449999999903E-2</v>
      </c>
      <c r="AA543" s="61">
        <f>IF(E543="East", IF(C543="Decentral",D543*'Connecting shares (%)'!$M$16*(L543+N543+P543)/(F543+H543+J543+L543+N543+P543),0),0)</f>
        <v>0.32606322637836366</v>
      </c>
      <c r="AB543" s="59">
        <f>IF(E543="West", IF(C543="Central",('Connecting shares (%)'!$F$11/100*F543+'Connecting shares (%)'!$G$11/100*H543+'Connecting shares (%)'!$H$11/100*J543)/1000000,0),0)</f>
        <v>0</v>
      </c>
      <c r="AC543" s="62">
        <f>IF(E543="west", IF(C543="Central",D543*'Connecting shares (%)'!$M$16*(F543+H543+J543)/(F543+H543+J543+L543+N543+P543),0),0)</f>
        <v>0</v>
      </c>
      <c r="AD543" s="59">
        <f>IF(E543="West", IF(C543="Decentral",('Connecting shares (%)'!$F$15/100*F543+'Connecting shares (%)'!$G$15/100*H543+'Connecting shares (%)'!$H$15/100*J543)/1000000,0),0)</f>
        <v>0</v>
      </c>
      <c r="AE543" s="61">
        <f>IF(E543="west", IF(C543="Decentral",D543*'Connecting shares (%)'!$M$16*(F543+H543+J543)/(F543+H543+J543+L543+N543+P543),0),0)</f>
        <v>0</v>
      </c>
      <c r="AF543" s="59">
        <f>IF(E543="West", IF(C543="Central",('Connecting shares (%)'!$F$13/100*L543+'Connecting shares (%)'!$G$13/100*N543+'Connecting shares (%)'!$H$13/100*P543)/1000000,0),0)</f>
        <v>0</v>
      </c>
      <c r="AG543" s="61">
        <f>IF(E543="west", IF(C543="Central",D543*'Connecting shares (%)'!$M$16*(L543+N543+P543)/(F543+H543+J543+L543+N543+P543),0),0)</f>
        <v>0</v>
      </c>
      <c r="AH543" s="1">
        <f>IF(E543="West", IF(C543="Decentral",('Connecting shares (%)'!$F$17/100*L543+'Connecting shares (%)'!$G$17/100*N543+'Connecting shares (%)'!$H$17/100*P543)/1000000,0),0)</f>
        <v>0</v>
      </c>
      <c r="AI543" s="61">
        <f>IF(E543="west", IF(C543="Decentral",D543*'Connecting shares (%)'!$M$16*(L543+N543+P543)/(F543+H543+J543+L543+N543+P543),0),0)</f>
        <v>0</v>
      </c>
      <c r="AK543" s="1">
        <f t="shared" si="64"/>
        <v>0</v>
      </c>
      <c r="AL543" s="1">
        <f t="shared" si="65"/>
        <v>0</v>
      </c>
      <c r="AM543" s="1">
        <f t="shared" si="66"/>
        <v>0.59098479999999987</v>
      </c>
      <c r="AN543" s="1">
        <f t="shared" si="67"/>
        <v>5.7191653163618605</v>
      </c>
      <c r="AO543" s="1">
        <f t="shared" si="68"/>
        <v>0</v>
      </c>
      <c r="AP543" s="1">
        <f t="shared" si="69"/>
        <v>0</v>
      </c>
      <c r="AQ543" s="1">
        <f t="shared" si="70"/>
        <v>0</v>
      </c>
      <c r="AR543" s="1">
        <f t="shared" si="71"/>
        <v>0</v>
      </c>
    </row>
    <row r="544" spans="1:44">
      <c r="A544" s="1">
        <v>543</v>
      </c>
      <c r="B544" s="1" t="s">
        <v>473</v>
      </c>
      <c r="C544" s="1" t="s">
        <v>19</v>
      </c>
      <c r="D544" s="1">
        <v>0.898848614934319</v>
      </c>
      <c r="E544" s="1" t="s">
        <v>21</v>
      </c>
      <c r="F544" s="1">
        <v>5636917.0799999898</v>
      </c>
      <c r="G544" s="1">
        <v>344</v>
      </c>
      <c r="H544" s="1">
        <v>0</v>
      </c>
      <c r="I544" s="1">
        <v>0</v>
      </c>
      <c r="J544" s="1">
        <v>0</v>
      </c>
      <c r="K544" s="1">
        <v>0</v>
      </c>
      <c r="L544" s="1">
        <v>2079780.8</v>
      </c>
      <c r="M544" s="1">
        <v>153</v>
      </c>
      <c r="N544" s="1">
        <v>1124900.54</v>
      </c>
      <c r="O544" s="1">
        <v>13</v>
      </c>
      <c r="P544" s="1">
        <v>425345.09999999899</v>
      </c>
      <c r="Q544" s="1">
        <v>1</v>
      </c>
      <c r="R544" s="1">
        <v>10267.885173273</v>
      </c>
      <c r="S544" s="1">
        <v>898848.614934318</v>
      </c>
      <c r="T544" s="59">
        <f>IF(E544="East", IF(C544="Central",('Connecting shares (%)'!$F$3/100*F544+'Connecting shares (%)'!$G$3/100*H544+'Connecting shares (%)'!$H$3/100*J544)/1000000,0),0)</f>
        <v>0</v>
      </c>
      <c r="U544" s="59">
        <f>IF(E544="East", IF(C544="Central",D544*'Connecting shares (%)'!$M$16*(F544+H544+J544)/(F544+H544+J544+L544+N544+P544),0),0)</f>
        <v>0</v>
      </c>
      <c r="V544" s="59">
        <f>IF(E544="East", IF(C544="Decentral",('Connecting shares (%)'!$F$7/100*F544+'Connecting shares (%)'!$G$7/100*H544+'Connecting shares (%)'!$H$7/100*J544)/1000000,0),0)</f>
        <v>0</v>
      </c>
      <c r="W544" s="61">
        <f>IF(E544="East", IF(C544="Decentral",D544*'Connecting shares (%)'!$M$16*(F544+H544+J544)/(F544+H544+J544+L544+N544+P544),0),0)</f>
        <v>0</v>
      </c>
      <c r="X544" s="59">
        <f>IF(E544="East", IF(C544="Central",('Connecting shares (%)'!$F$5/100*L544+'Connecting shares (%)'!$G$5/100*N544+'Connecting shares (%)'!$H$5/100*P544)/1000000,0),0)</f>
        <v>0</v>
      </c>
      <c r="Y544" s="61">
        <f>IF(E544="East", IF(C544="Central",D544*'Connecting shares (%)'!$M$16*(L544+N544+P544)/(F544+H544+J544+L544+N544+P544),0),0)</f>
        <v>0</v>
      </c>
      <c r="Z544" s="1">
        <f>IF(E544="East", IF(C544="Decentral",('Connecting shares (%)'!$F$9/100*L544+'Connecting shares (%)'!$G$9/100*N544+'Connecting shares (%)'!$H$9/100*P544)/1000000,0),0)</f>
        <v>0</v>
      </c>
      <c r="AA544" s="61">
        <f>IF(E544="East", IF(C544="Decentral",D544*'Connecting shares (%)'!$M$16*(L544+N544+P544)/(F544+H544+J544+L544+N544+P544),0),0)</f>
        <v>0</v>
      </c>
      <c r="AB544" s="59">
        <f>IF(E544="West", IF(C544="Central",('Connecting shares (%)'!$F$11/100*F544+'Connecting shares (%)'!$G$11/100*H544+'Connecting shares (%)'!$H$11/100*J544)/1000000,0),0)</f>
        <v>0</v>
      </c>
      <c r="AC544" s="62">
        <f>IF(E544="west", IF(C544="Central",D544*'Connecting shares (%)'!$M$16*(F544+H544+J544)/(F544+H544+J544+L544+N544+P544),0),0)</f>
        <v>0</v>
      </c>
      <c r="AD544" s="59">
        <f>IF(E544="West", IF(C544="Decentral",('Connecting shares (%)'!$F$15/100*F544+'Connecting shares (%)'!$G$15/100*H544+'Connecting shares (%)'!$H$15/100*J544)/1000000,0),0)</f>
        <v>5.6369170799999901</v>
      </c>
      <c r="AE544" s="61">
        <f>IF(E544="west", IF(C544="Decentral",D544*'Connecting shares (%)'!$M$16*(F544+H544+J544)/(F544+H544+J544+L544+N544+P544),0),0)</f>
        <v>10.935072818610644</v>
      </c>
      <c r="AF544" s="59">
        <f>IF(E544="West", IF(C544="Central",('Connecting shares (%)'!$F$13/100*L544+'Connecting shares (%)'!$G$13/100*N544+'Connecting shares (%)'!$H$13/100*P544)/1000000,0),0)</f>
        <v>0</v>
      </c>
      <c r="AG544" s="61">
        <f>IF(E544="west", IF(C544="Central",D544*'Connecting shares (%)'!$M$16*(L544+N544+P544)/(F544+H544+J544+L544+N544+P544),0),0)</f>
        <v>0</v>
      </c>
      <c r="AH544" s="1">
        <f>IF(E544="West", IF(C544="Decentral",('Connecting shares (%)'!$F$17/100*L544+'Connecting shares (%)'!$G$17/100*N544+'Connecting shares (%)'!$H$17/100*P544)/1000000,0),0)</f>
        <v>3.6300264399999991</v>
      </c>
      <c r="AI544" s="61">
        <f>IF(E544="west", IF(C544="Decentral",D544*'Connecting shares (%)'!$M$16*(L544+N544+P544)/(F544+H544+J544+L544+N544+P544),0),0)</f>
        <v>7.0418994800757337</v>
      </c>
      <c r="AK544" s="1">
        <f t="shared" si="64"/>
        <v>0</v>
      </c>
      <c r="AL544" s="1">
        <f t="shared" si="65"/>
        <v>0</v>
      </c>
      <c r="AM544" s="1">
        <f t="shared" si="66"/>
        <v>0</v>
      </c>
      <c r="AN544" s="1">
        <f t="shared" si="67"/>
        <v>0</v>
      </c>
      <c r="AO544" s="1">
        <f t="shared" si="68"/>
        <v>0</v>
      </c>
      <c r="AP544" s="1">
        <f t="shared" si="69"/>
        <v>0</v>
      </c>
      <c r="AQ544" s="1">
        <f t="shared" si="70"/>
        <v>9.2669435199999892</v>
      </c>
      <c r="AR544" s="1">
        <f t="shared" si="71"/>
        <v>17.976972298686377</v>
      </c>
    </row>
    <row r="545" spans="1:44">
      <c r="A545" s="1">
        <v>544</v>
      </c>
      <c r="B545" s="1" t="s">
        <v>570</v>
      </c>
      <c r="C545" s="1" t="s">
        <v>19</v>
      </c>
      <c r="D545" s="1">
        <v>0.27093611408927698</v>
      </c>
      <c r="E545" s="1" t="s">
        <v>21</v>
      </c>
      <c r="F545" s="1">
        <v>173473.26</v>
      </c>
      <c r="G545" s="1">
        <v>10</v>
      </c>
      <c r="H545" s="1">
        <v>0</v>
      </c>
      <c r="I545" s="1">
        <v>0</v>
      </c>
      <c r="J545" s="1">
        <v>0</v>
      </c>
      <c r="K545" s="1">
        <v>0</v>
      </c>
      <c r="L545" s="1">
        <v>0</v>
      </c>
      <c r="M545" s="1">
        <v>0</v>
      </c>
      <c r="N545" s="1">
        <v>0</v>
      </c>
      <c r="O545" s="1">
        <v>0</v>
      </c>
      <c r="P545" s="1">
        <v>0</v>
      </c>
      <c r="Q545" s="1">
        <v>0</v>
      </c>
      <c r="R545" s="1">
        <v>10146.669083765</v>
      </c>
      <c r="S545" s="1">
        <v>270936.11408927699</v>
      </c>
      <c r="T545" s="59">
        <f>IF(E545="East", IF(C545="Central",('Connecting shares (%)'!$F$3/100*F545+'Connecting shares (%)'!$G$3/100*H545+'Connecting shares (%)'!$H$3/100*J545)/1000000,0),0)</f>
        <v>0</v>
      </c>
      <c r="U545" s="59">
        <f>IF(E545="East", IF(C545="Central",D545*'Connecting shares (%)'!$M$16*(F545+H545+J545)/(F545+H545+J545+L545+N545+P545),0),0)</f>
        <v>0</v>
      </c>
      <c r="V545" s="59">
        <f>IF(E545="East", IF(C545="Decentral",('Connecting shares (%)'!$F$7/100*F545+'Connecting shares (%)'!$G$7/100*H545+'Connecting shares (%)'!$H$7/100*J545)/1000000,0),0)</f>
        <v>0</v>
      </c>
      <c r="W545" s="61">
        <f>IF(E545="East", IF(C545="Decentral",D545*'Connecting shares (%)'!$M$16*(F545+H545+J545)/(F545+H545+J545+L545+N545+P545),0),0)</f>
        <v>0</v>
      </c>
      <c r="X545" s="59">
        <f>IF(E545="East", IF(C545="Central",('Connecting shares (%)'!$F$5/100*L545+'Connecting shares (%)'!$G$5/100*N545+'Connecting shares (%)'!$H$5/100*P545)/1000000,0),0)</f>
        <v>0</v>
      </c>
      <c r="Y545" s="61">
        <f>IF(E545="East", IF(C545="Central",D545*'Connecting shares (%)'!$M$16*(L545+N545+P545)/(F545+H545+J545+L545+N545+P545),0),0)</f>
        <v>0</v>
      </c>
      <c r="Z545" s="1">
        <f>IF(E545="East", IF(C545="Decentral",('Connecting shares (%)'!$F$9/100*L545+'Connecting shares (%)'!$G$9/100*N545+'Connecting shares (%)'!$H$9/100*P545)/1000000,0),0)</f>
        <v>0</v>
      </c>
      <c r="AA545" s="61">
        <f>IF(E545="East", IF(C545="Decentral",D545*'Connecting shares (%)'!$M$16*(L545+N545+P545)/(F545+H545+J545+L545+N545+P545),0),0)</f>
        <v>0</v>
      </c>
      <c r="AB545" s="59">
        <f>IF(E545="West", IF(C545="Central",('Connecting shares (%)'!$F$11/100*F545+'Connecting shares (%)'!$G$11/100*H545+'Connecting shares (%)'!$H$11/100*J545)/1000000,0),0)</f>
        <v>0</v>
      </c>
      <c r="AC545" s="62">
        <f>IF(E545="west", IF(C545="Central",D545*'Connecting shares (%)'!$M$16*(F545+H545+J545)/(F545+H545+J545+L545+N545+P545),0),0)</f>
        <v>0</v>
      </c>
      <c r="AD545" s="59">
        <f>IF(E545="West", IF(C545="Decentral",('Connecting shares (%)'!$F$15/100*F545+'Connecting shares (%)'!$G$15/100*H545+'Connecting shares (%)'!$H$15/100*J545)/1000000,0),0)</f>
        <v>0.17347326000000002</v>
      </c>
      <c r="AE545" s="61">
        <f>IF(E545="west", IF(C545="Decentral",D545*'Connecting shares (%)'!$M$16*(F545+H545+J545)/(F545+H545+J545+L545+N545+P545),0),0)</f>
        <v>5.4187222817855396</v>
      </c>
      <c r="AF545" s="59">
        <f>IF(E545="West", IF(C545="Central",('Connecting shares (%)'!$F$13/100*L545+'Connecting shares (%)'!$G$13/100*N545+'Connecting shares (%)'!$H$13/100*P545)/1000000,0),0)</f>
        <v>0</v>
      </c>
      <c r="AG545" s="61">
        <f>IF(E545="west", IF(C545="Central",D545*'Connecting shares (%)'!$M$16*(L545+N545+P545)/(F545+H545+J545+L545+N545+P545),0),0)</f>
        <v>0</v>
      </c>
      <c r="AH545" s="1">
        <f>IF(E545="West", IF(C545="Decentral",('Connecting shares (%)'!$F$17/100*L545+'Connecting shares (%)'!$G$17/100*N545+'Connecting shares (%)'!$H$17/100*P545)/1000000,0),0)</f>
        <v>0</v>
      </c>
      <c r="AI545" s="61">
        <f>IF(E545="west", IF(C545="Decentral",D545*'Connecting shares (%)'!$M$16*(L545+N545+P545)/(F545+H545+J545+L545+N545+P545),0),0)</f>
        <v>0</v>
      </c>
      <c r="AK545" s="1">
        <f t="shared" si="64"/>
        <v>0</v>
      </c>
      <c r="AL545" s="1">
        <f t="shared" si="65"/>
        <v>0</v>
      </c>
      <c r="AM545" s="1">
        <f t="shared" si="66"/>
        <v>0</v>
      </c>
      <c r="AN545" s="1">
        <f t="shared" si="67"/>
        <v>0</v>
      </c>
      <c r="AO545" s="1">
        <f t="shared" si="68"/>
        <v>0</v>
      </c>
      <c r="AP545" s="1">
        <f t="shared" si="69"/>
        <v>0</v>
      </c>
      <c r="AQ545" s="1">
        <f t="shared" si="70"/>
        <v>0.17347326000000002</v>
      </c>
      <c r="AR545" s="1">
        <f t="shared" si="71"/>
        <v>5.4187222817855396</v>
      </c>
    </row>
    <row r="546" spans="1:44">
      <c r="A546" s="1">
        <v>545</v>
      </c>
      <c r="B546" s="1" t="s">
        <v>854</v>
      </c>
      <c r="C546" s="1" t="s">
        <v>20</v>
      </c>
      <c r="D546" s="1">
        <v>0.29202059168031902</v>
      </c>
      <c r="E546" s="1" t="s">
        <v>21</v>
      </c>
      <c r="F546" s="1">
        <v>67807.58</v>
      </c>
      <c r="G546" s="1">
        <v>4</v>
      </c>
      <c r="H546" s="1">
        <v>0</v>
      </c>
      <c r="I546" s="1">
        <v>0</v>
      </c>
      <c r="J546" s="1">
        <v>0</v>
      </c>
      <c r="K546" s="1">
        <v>0</v>
      </c>
      <c r="L546" s="1">
        <v>0</v>
      </c>
      <c r="M546" s="1">
        <v>0</v>
      </c>
      <c r="N546" s="1">
        <v>0</v>
      </c>
      <c r="O546" s="1">
        <v>0</v>
      </c>
      <c r="P546" s="1">
        <v>0</v>
      </c>
      <c r="Q546" s="1">
        <v>0</v>
      </c>
      <c r="R546" s="1">
        <v>8461.1362848020108</v>
      </c>
      <c r="S546" s="1">
        <v>292020.59168031899</v>
      </c>
      <c r="T546" s="59">
        <f>IF(E546="East", IF(C546="Central",('Connecting shares (%)'!$F$3/100*F546+'Connecting shares (%)'!$G$3/100*H546+'Connecting shares (%)'!$H$3/100*J546)/1000000,0),0)</f>
        <v>0</v>
      </c>
      <c r="U546" s="59">
        <f>IF(E546="East", IF(C546="Central",D546*'Connecting shares (%)'!$M$16*(F546+H546+J546)/(F546+H546+J546+L546+N546+P546),0),0)</f>
        <v>0</v>
      </c>
      <c r="V546" s="59">
        <f>IF(E546="East", IF(C546="Decentral",('Connecting shares (%)'!$F$7/100*F546+'Connecting shares (%)'!$G$7/100*H546+'Connecting shares (%)'!$H$7/100*J546)/1000000,0),0)</f>
        <v>0</v>
      </c>
      <c r="W546" s="61">
        <f>IF(E546="East", IF(C546="Decentral",D546*'Connecting shares (%)'!$M$16*(F546+H546+J546)/(F546+H546+J546+L546+N546+P546),0),0)</f>
        <v>0</v>
      </c>
      <c r="X546" s="59">
        <f>IF(E546="East", IF(C546="Central",('Connecting shares (%)'!$F$5/100*L546+'Connecting shares (%)'!$G$5/100*N546+'Connecting shares (%)'!$H$5/100*P546)/1000000,0),0)</f>
        <v>0</v>
      </c>
      <c r="Y546" s="61">
        <f>IF(E546="East", IF(C546="Central",D546*'Connecting shares (%)'!$M$16*(L546+N546+P546)/(F546+H546+J546+L546+N546+P546),0),0)</f>
        <v>0</v>
      </c>
      <c r="Z546" s="1">
        <f>IF(E546="East", IF(C546="Decentral",('Connecting shares (%)'!$F$9/100*L546+'Connecting shares (%)'!$G$9/100*N546+'Connecting shares (%)'!$H$9/100*P546)/1000000,0),0)</f>
        <v>0</v>
      </c>
      <c r="AA546" s="61">
        <f>IF(E546="East", IF(C546="Decentral",D546*'Connecting shares (%)'!$M$16*(L546+N546+P546)/(F546+H546+J546+L546+N546+P546),0),0)</f>
        <v>0</v>
      </c>
      <c r="AB546" s="59">
        <f>IF(E546="West", IF(C546="Central",('Connecting shares (%)'!$F$11/100*F546+'Connecting shares (%)'!$G$11/100*H546+'Connecting shares (%)'!$H$11/100*J546)/1000000,0),0)</f>
        <v>6.7807580000000006E-2</v>
      </c>
      <c r="AC546" s="62">
        <f>IF(E546="west", IF(C546="Central",D546*'Connecting shares (%)'!$M$16*(F546+H546+J546)/(F546+H546+J546+L546+N546+P546),0),0)</f>
        <v>5.8404118336063799</v>
      </c>
      <c r="AD546" s="59">
        <f>IF(E546="West", IF(C546="Decentral",('Connecting shares (%)'!$F$15/100*F546+'Connecting shares (%)'!$G$15/100*H546+'Connecting shares (%)'!$H$15/100*J546)/1000000,0),0)</f>
        <v>0</v>
      </c>
      <c r="AE546" s="61">
        <f>IF(E546="west", IF(C546="Decentral",D546*'Connecting shares (%)'!$M$16*(F546+H546+J546)/(F546+H546+J546+L546+N546+P546),0),0)</f>
        <v>0</v>
      </c>
      <c r="AF546" s="59">
        <f>IF(E546="West", IF(C546="Central",('Connecting shares (%)'!$F$13/100*L546+'Connecting shares (%)'!$G$13/100*N546+'Connecting shares (%)'!$H$13/100*P546)/1000000,0),0)</f>
        <v>0</v>
      </c>
      <c r="AG546" s="61">
        <f>IF(E546="west", IF(C546="Central",D546*'Connecting shares (%)'!$M$16*(L546+N546+P546)/(F546+H546+J546+L546+N546+P546),0),0)</f>
        <v>0</v>
      </c>
      <c r="AH546" s="1">
        <f>IF(E546="West", IF(C546="Decentral",('Connecting shares (%)'!$F$17/100*L546+'Connecting shares (%)'!$G$17/100*N546+'Connecting shares (%)'!$H$17/100*P546)/1000000,0),0)</f>
        <v>0</v>
      </c>
      <c r="AI546" s="61">
        <f>IF(E546="west", IF(C546="Decentral",D546*'Connecting shares (%)'!$M$16*(L546+N546+P546)/(F546+H546+J546+L546+N546+P546),0),0)</f>
        <v>0</v>
      </c>
      <c r="AK546" s="1">
        <f t="shared" si="64"/>
        <v>0</v>
      </c>
      <c r="AL546" s="1">
        <f t="shared" si="65"/>
        <v>0</v>
      </c>
      <c r="AM546" s="1">
        <f t="shared" si="66"/>
        <v>0</v>
      </c>
      <c r="AN546" s="1">
        <f t="shared" si="67"/>
        <v>0</v>
      </c>
      <c r="AO546" s="1">
        <f t="shared" si="68"/>
        <v>6.7807580000000006E-2</v>
      </c>
      <c r="AP546" s="1">
        <f t="shared" si="69"/>
        <v>5.8404118336063799</v>
      </c>
      <c r="AQ546" s="1">
        <f t="shared" si="70"/>
        <v>0</v>
      </c>
      <c r="AR546" s="1">
        <f t="shared" si="71"/>
        <v>0</v>
      </c>
    </row>
    <row r="547" spans="1:44">
      <c r="A547" s="1">
        <v>546</v>
      </c>
      <c r="B547" s="1" t="s">
        <v>468</v>
      </c>
      <c r="C547" s="1" t="s">
        <v>19</v>
      </c>
      <c r="D547" s="1">
        <v>1.3453617861500899</v>
      </c>
      <c r="E547" s="1" t="s">
        <v>21</v>
      </c>
      <c r="F547" s="1">
        <v>5759408.7999999896</v>
      </c>
      <c r="G547" s="1">
        <v>396</v>
      </c>
      <c r="H547" s="1">
        <v>0</v>
      </c>
      <c r="I547" s="1">
        <v>0</v>
      </c>
      <c r="J547" s="1">
        <v>0</v>
      </c>
      <c r="K547" s="1">
        <v>0</v>
      </c>
      <c r="L547" s="1">
        <v>576154.63</v>
      </c>
      <c r="M547" s="1">
        <v>44</v>
      </c>
      <c r="N547" s="1">
        <v>350006.609999999</v>
      </c>
      <c r="O547" s="1">
        <v>5</v>
      </c>
      <c r="P547" s="1">
        <v>0</v>
      </c>
      <c r="Q547" s="1">
        <v>0</v>
      </c>
      <c r="R547" s="1">
        <v>13531.8387577742</v>
      </c>
      <c r="S547" s="1">
        <v>1345361.7861500799</v>
      </c>
      <c r="T547" s="59">
        <f>IF(E547="East", IF(C547="Central",('Connecting shares (%)'!$F$3/100*F547+'Connecting shares (%)'!$G$3/100*H547+'Connecting shares (%)'!$H$3/100*J547)/1000000,0),0)</f>
        <v>0</v>
      </c>
      <c r="U547" s="59">
        <f>IF(E547="East", IF(C547="Central",D547*'Connecting shares (%)'!$M$16*(F547+H547+J547)/(F547+H547+J547+L547+N547+P547),0),0)</f>
        <v>0</v>
      </c>
      <c r="V547" s="59">
        <f>IF(E547="East", IF(C547="Decentral",('Connecting shares (%)'!$F$7/100*F547+'Connecting shares (%)'!$G$7/100*H547+'Connecting shares (%)'!$H$7/100*J547)/1000000,0),0)</f>
        <v>0</v>
      </c>
      <c r="W547" s="61">
        <f>IF(E547="East", IF(C547="Decentral",D547*'Connecting shares (%)'!$M$16*(F547+H547+J547)/(F547+H547+J547+L547+N547+P547),0),0)</f>
        <v>0</v>
      </c>
      <c r="X547" s="59">
        <f>IF(E547="East", IF(C547="Central",('Connecting shares (%)'!$F$5/100*L547+'Connecting shares (%)'!$G$5/100*N547+'Connecting shares (%)'!$H$5/100*P547)/1000000,0),0)</f>
        <v>0</v>
      </c>
      <c r="Y547" s="61">
        <f>IF(E547="East", IF(C547="Central",D547*'Connecting shares (%)'!$M$16*(L547+N547+P547)/(F547+H547+J547+L547+N547+P547),0),0)</f>
        <v>0</v>
      </c>
      <c r="Z547" s="1">
        <f>IF(E547="East", IF(C547="Decentral",('Connecting shares (%)'!$F$9/100*L547+'Connecting shares (%)'!$G$9/100*N547+'Connecting shares (%)'!$H$9/100*P547)/1000000,0),0)</f>
        <v>0</v>
      </c>
      <c r="AA547" s="61">
        <f>IF(E547="East", IF(C547="Decentral",D547*'Connecting shares (%)'!$M$16*(L547+N547+P547)/(F547+H547+J547+L547+N547+P547),0),0)</f>
        <v>0</v>
      </c>
      <c r="AB547" s="59">
        <f>IF(E547="West", IF(C547="Central",('Connecting shares (%)'!$F$11/100*F547+'Connecting shares (%)'!$G$11/100*H547+'Connecting shares (%)'!$H$11/100*J547)/1000000,0),0)</f>
        <v>0</v>
      </c>
      <c r="AC547" s="62">
        <f>IF(E547="west", IF(C547="Central",D547*'Connecting shares (%)'!$M$16*(F547+H547+J547)/(F547+H547+J547+L547+N547+P547),0),0)</f>
        <v>0</v>
      </c>
      <c r="AD547" s="59">
        <f>IF(E547="West", IF(C547="Decentral",('Connecting shares (%)'!$F$15/100*F547+'Connecting shares (%)'!$G$15/100*H547+'Connecting shares (%)'!$H$15/100*J547)/1000000,0),0)</f>
        <v>5.7594087999999894</v>
      </c>
      <c r="AE547" s="61">
        <f>IF(E547="west", IF(C547="Decentral",D547*'Connecting shares (%)'!$M$16*(F547+H547+J547)/(F547+H547+J547+L547+N547+P547),0),0)</f>
        <v>23.179739241312458</v>
      </c>
      <c r="AF547" s="59">
        <f>IF(E547="West", IF(C547="Central",('Connecting shares (%)'!$F$13/100*L547+'Connecting shares (%)'!$G$13/100*N547+'Connecting shares (%)'!$H$13/100*P547)/1000000,0),0)</f>
        <v>0</v>
      </c>
      <c r="AG547" s="61">
        <f>IF(E547="west", IF(C547="Central",D547*'Connecting shares (%)'!$M$16*(L547+N547+P547)/(F547+H547+J547+L547+N547+P547),0),0)</f>
        <v>0</v>
      </c>
      <c r="AH547" s="1">
        <f>IF(E547="West", IF(C547="Decentral",('Connecting shares (%)'!$F$17/100*L547+'Connecting shares (%)'!$G$17/100*N547+'Connecting shares (%)'!$H$17/100*P547)/1000000,0),0)</f>
        <v>0.92616123999999911</v>
      </c>
      <c r="AI547" s="61">
        <f>IF(E547="west", IF(C547="Decentral",D547*'Connecting shares (%)'!$M$16*(L547+N547+P547)/(F547+H547+J547+L547+N547+P547),0),0)</f>
        <v>3.7274964816893394</v>
      </c>
      <c r="AK547" s="1">
        <f t="shared" si="64"/>
        <v>0</v>
      </c>
      <c r="AL547" s="1">
        <f t="shared" si="65"/>
        <v>0</v>
      </c>
      <c r="AM547" s="1">
        <f t="shared" si="66"/>
        <v>0</v>
      </c>
      <c r="AN547" s="1">
        <f t="shared" si="67"/>
        <v>0</v>
      </c>
      <c r="AO547" s="1">
        <f t="shared" si="68"/>
        <v>0</v>
      </c>
      <c r="AP547" s="1">
        <f t="shared" si="69"/>
        <v>0</v>
      </c>
      <c r="AQ547" s="1">
        <f t="shared" si="70"/>
        <v>6.6855700399999884</v>
      </c>
      <c r="AR547" s="1">
        <f t="shared" si="71"/>
        <v>26.907235723001797</v>
      </c>
    </row>
    <row r="548" spans="1:44">
      <c r="A548" s="1">
        <v>547</v>
      </c>
      <c r="B548" s="1" t="s">
        <v>112</v>
      </c>
      <c r="C548" s="1" t="s">
        <v>19</v>
      </c>
      <c r="D548" s="1">
        <v>1.6273367552001401</v>
      </c>
      <c r="E548" s="1" t="s">
        <v>22</v>
      </c>
      <c r="F548" s="1">
        <v>7269276.3200000003</v>
      </c>
      <c r="G548" s="1">
        <v>509</v>
      </c>
      <c r="H548" s="1">
        <v>0</v>
      </c>
      <c r="I548" s="1">
        <v>0</v>
      </c>
      <c r="J548" s="1">
        <v>0</v>
      </c>
      <c r="K548" s="1">
        <v>0</v>
      </c>
      <c r="L548" s="1">
        <v>168339.27999999901</v>
      </c>
      <c r="M548" s="1">
        <v>16</v>
      </c>
      <c r="N548" s="1">
        <v>0</v>
      </c>
      <c r="O548" s="1">
        <v>0</v>
      </c>
      <c r="P548" s="1">
        <v>0</v>
      </c>
      <c r="Q548" s="1">
        <v>0</v>
      </c>
      <c r="R548" s="1">
        <v>14850.3452839897</v>
      </c>
      <c r="S548" s="1">
        <v>1627336.7552001399</v>
      </c>
      <c r="T548" s="59">
        <f>IF(E548="East", IF(C548="Central",('Connecting shares (%)'!$F$3/100*F548+'Connecting shares (%)'!$G$3/100*H548+'Connecting shares (%)'!$H$3/100*J548)/1000000,0),0)</f>
        <v>0</v>
      </c>
      <c r="U548" s="59">
        <f>IF(E548="East", IF(C548="Central",D548*'Connecting shares (%)'!$M$16*(F548+H548+J548)/(F548+H548+J548+L548+N548+P548),0),0)</f>
        <v>0</v>
      </c>
      <c r="V548" s="59">
        <f>IF(E548="East", IF(C548="Decentral",('Connecting shares (%)'!$F$7/100*F548+'Connecting shares (%)'!$G$7/100*H548+'Connecting shares (%)'!$H$7/100*J548)/1000000,0),0)</f>
        <v>7.2692763200000003</v>
      </c>
      <c r="W548" s="61">
        <f>IF(E548="East", IF(C548="Decentral",D548*'Connecting shares (%)'!$M$16*(F548+H548+J548)/(F548+H548+J548+L548+N548+P548),0),0)</f>
        <v>31.810088543005676</v>
      </c>
      <c r="X548" s="59">
        <f>IF(E548="East", IF(C548="Central",('Connecting shares (%)'!$F$5/100*L548+'Connecting shares (%)'!$G$5/100*N548+'Connecting shares (%)'!$H$5/100*P548)/1000000,0),0)</f>
        <v>0</v>
      </c>
      <c r="Y548" s="61">
        <f>IF(E548="East", IF(C548="Central",D548*'Connecting shares (%)'!$M$16*(L548+N548+P548)/(F548+H548+J548+L548+N548+P548),0),0)</f>
        <v>0</v>
      </c>
      <c r="Z548" s="1">
        <f>IF(E548="East", IF(C548="Decentral",('Connecting shares (%)'!$F$9/100*L548+'Connecting shares (%)'!$G$9/100*N548+'Connecting shares (%)'!$H$9/100*P548)/1000000,0),0)</f>
        <v>0.16833927999999901</v>
      </c>
      <c r="AA548" s="61">
        <f>IF(E548="East", IF(C548="Decentral",D548*'Connecting shares (%)'!$M$16*(L548+N548+P548)/(F548+H548+J548+L548+N548+P548),0),0)</f>
        <v>0.736646560997119</v>
      </c>
      <c r="AB548" s="59">
        <f>IF(E548="West", IF(C548="Central",('Connecting shares (%)'!$F$11/100*F548+'Connecting shares (%)'!$G$11/100*H548+'Connecting shares (%)'!$H$11/100*J548)/1000000,0),0)</f>
        <v>0</v>
      </c>
      <c r="AC548" s="62">
        <f>IF(E548="west", IF(C548="Central",D548*'Connecting shares (%)'!$M$16*(F548+H548+J548)/(F548+H548+J548+L548+N548+P548),0),0)</f>
        <v>0</v>
      </c>
      <c r="AD548" s="59">
        <f>IF(E548="West", IF(C548="Decentral",('Connecting shares (%)'!$F$15/100*F548+'Connecting shares (%)'!$G$15/100*H548+'Connecting shares (%)'!$H$15/100*J548)/1000000,0),0)</f>
        <v>0</v>
      </c>
      <c r="AE548" s="61">
        <f>IF(E548="west", IF(C548="Decentral",D548*'Connecting shares (%)'!$M$16*(F548+H548+J548)/(F548+H548+J548+L548+N548+P548),0),0)</f>
        <v>0</v>
      </c>
      <c r="AF548" s="59">
        <f>IF(E548="West", IF(C548="Central",('Connecting shares (%)'!$F$13/100*L548+'Connecting shares (%)'!$G$13/100*N548+'Connecting shares (%)'!$H$13/100*P548)/1000000,0),0)</f>
        <v>0</v>
      </c>
      <c r="AG548" s="61">
        <f>IF(E548="west", IF(C548="Central",D548*'Connecting shares (%)'!$M$16*(L548+N548+P548)/(F548+H548+J548+L548+N548+P548),0),0)</f>
        <v>0</v>
      </c>
      <c r="AH548" s="1">
        <f>IF(E548="West", IF(C548="Decentral",('Connecting shares (%)'!$F$17/100*L548+'Connecting shares (%)'!$G$17/100*N548+'Connecting shares (%)'!$H$17/100*P548)/1000000,0),0)</f>
        <v>0</v>
      </c>
      <c r="AI548" s="61">
        <f>IF(E548="west", IF(C548="Decentral",D548*'Connecting shares (%)'!$M$16*(L548+N548+P548)/(F548+H548+J548+L548+N548+P548),0),0)</f>
        <v>0</v>
      </c>
      <c r="AK548" s="1">
        <f t="shared" si="64"/>
        <v>0</v>
      </c>
      <c r="AL548" s="1">
        <f t="shared" si="65"/>
        <v>0</v>
      </c>
      <c r="AM548" s="1">
        <f t="shared" si="66"/>
        <v>7.4376155999999991</v>
      </c>
      <c r="AN548" s="1">
        <f t="shared" si="67"/>
        <v>32.546735104002792</v>
      </c>
      <c r="AO548" s="1">
        <f t="shared" si="68"/>
        <v>0</v>
      </c>
      <c r="AP548" s="1">
        <f t="shared" si="69"/>
        <v>0</v>
      </c>
      <c r="AQ548" s="1">
        <f t="shared" si="70"/>
        <v>0</v>
      </c>
      <c r="AR548" s="1">
        <f t="shared" si="71"/>
        <v>0</v>
      </c>
    </row>
    <row r="549" spans="1:44">
      <c r="A549" s="1">
        <v>548</v>
      </c>
      <c r="B549" s="1" t="s">
        <v>853</v>
      </c>
      <c r="C549" s="1" t="s">
        <v>19</v>
      </c>
      <c r="D549" s="1">
        <v>0.28743381586585898</v>
      </c>
      <c r="E549" s="1" t="s">
        <v>21</v>
      </c>
      <c r="F549" s="1">
        <v>265855.049999999</v>
      </c>
      <c r="G549" s="1">
        <v>15</v>
      </c>
      <c r="H549" s="1">
        <v>0</v>
      </c>
      <c r="I549" s="1">
        <v>0</v>
      </c>
      <c r="J549" s="1">
        <v>0</v>
      </c>
      <c r="K549" s="1">
        <v>0</v>
      </c>
      <c r="L549" s="1">
        <v>24383.5799999999</v>
      </c>
      <c r="M549" s="1">
        <v>3</v>
      </c>
      <c r="N549" s="1">
        <v>0</v>
      </c>
      <c r="O549" s="1">
        <v>0</v>
      </c>
      <c r="P549" s="1">
        <v>0</v>
      </c>
      <c r="Q549" s="1">
        <v>0</v>
      </c>
      <c r="R549" s="1">
        <v>11433.1878582589</v>
      </c>
      <c r="S549" s="1">
        <v>287433.81586585898</v>
      </c>
      <c r="T549" s="59">
        <f>IF(E549="East", IF(C549="Central",('Connecting shares (%)'!$F$3/100*F549+'Connecting shares (%)'!$G$3/100*H549+'Connecting shares (%)'!$H$3/100*J549)/1000000,0),0)</f>
        <v>0</v>
      </c>
      <c r="U549" s="59">
        <f>IF(E549="East", IF(C549="Central",D549*'Connecting shares (%)'!$M$16*(F549+H549+J549)/(F549+H549+J549+L549+N549+P549),0),0)</f>
        <v>0</v>
      </c>
      <c r="V549" s="59">
        <f>IF(E549="East", IF(C549="Decentral",('Connecting shares (%)'!$F$7/100*F549+'Connecting shares (%)'!$G$7/100*H549+'Connecting shares (%)'!$H$7/100*J549)/1000000,0),0)</f>
        <v>0</v>
      </c>
      <c r="W549" s="61">
        <f>IF(E549="East", IF(C549="Decentral",D549*'Connecting shares (%)'!$M$16*(F549+H549+J549)/(F549+H549+J549+L549+N549+P549),0),0)</f>
        <v>0</v>
      </c>
      <c r="X549" s="59">
        <f>IF(E549="East", IF(C549="Central",('Connecting shares (%)'!$F$5/100*L549+'Connecting shares (%)'!$G$5/100*N549+'Connecting shares (%)'!$H$5/100*P549)/1000000,0),0)</f>
        <v>0</v>
      </c>
      <c r="Y549" s="61">
        <f>IF(E549="East", IF(C549="Central",D549*'Connecting shares (%)'!$M$16*(L549+N549+P549)/(F549+H549+J549+L549+N549+P549),0),0)</f>
        <v>0</v>
      </c>
      <c r="Z549" s="1">
        <f>IF(E549="East", IF(C549="Decentral",('Connecting shares (%)'!$F$9/100*L549+'Connecting shares (%)'!$G$9/100*N549+'Connecting shares (%)'!$H$9/100*P549)/1000000,0),0)</f>
        <v>0</v>
      </c>
      <c r="AA549" s="61">
        <f>IF(E549="East", IF(C549="Decentral",D549*'Connecting shares (%)'!$M$16*(L549+N549+P549)/(F549+H549+J549+L549+N549+P549),0),0)</f>
        <v>0</v>
      </c>
      <c r="AB549" s="59">
        <f>IF(E549="West", IF(C549="Central",('Connecting shares (%)'!$F$11/100*F549+'Connecting shares (%)'!$G$11/100*H549+'Connecting shares (%)'!$H$11/100*J549)/1000000,0),0)</f>
        <v>0</v>
      </c>
      <c r="AC549" s="62">
        <f>IF(E549="west", IF(C549="Central",D549*'Connecting shares (%)'!$M$16*(F549+H549+J549)/(F549+H549+J549+L549+N549+P549),0),0)</f>
        <v>0</v>
      </c>
      <c r="AD549" s="59">
        <f>IF(E549="West", IF(C549="Decentral",('Connecting shares (%)'!$F$15/100*F549+'Connecting shares (%)'!$G$15/100*H549+'Connecting shares (%)'!$H$15/100*J549)/1000000,0),0)</f>
        <v>0.26585504999999898</v>
      </c>
      <c r="AE549" s="61">
        <f>IF(E549="west", IF(C549="Decentral",D549*'Connecting shares (%)'!$M$16*(F549+H549+J549)/(F549+H549+J549+L549+N549+P549),0),0)</f>
        <v>5.265717488310135</v>
      </c>
      <c r="AF549" s="59">
        <f>IF(E549="West", IF(C549="Central",('Connecting shares (%)'!$F$13/100*L549+'Connecting shares (%)'!$G$13/100*N549+'Connecting shares (%)'!$H$13/100*P549)/1000000,0),0)</f>
        <v>0</v>
      </c>
      <c r="AG549" s="61">
        <f>IF(E549="west", IF(C549="Central",D549*'Connecting shares (%)'!$M$16*(L549+N549+P549)/(F549+H549+J549+L549+N549+P549),0),0)</f>
        <v>0</v>
      </c>
      <c r="AH549" s="1">
        <f>IF(E549="West", IF(C549="Decentral",('Connecting shares (%)'!$F$17/100*L549+'Connecting shares (%)'!$G$17/100*N549+'Connecting shares (%)'!$H$17/100*P549)/1000000,0),0)</f>
        <v>2.4383579999999901E-2</v>
      </c>
      <c r="AI549" s="61">
        <f>IF(E549="west", IF(C549="Decentral",D549*'Connecting shares (%)'!$M$16*(L549+N549+P549)/(F549+H549+J549+L549+N549+P549),0),0)</f>
        <v>0.48295882900704423</v>
      </c>
      <c r="AK549" s="1">
        <f t="shared" si="64"/>
        <v>0</v>
      </c>
      <c r="AL549" s="1">
        <f t="shared" si="65"/>
        <v>0</v>
      </c>
      <c r="AM549" s="1">
        <f t="shared" si="66"/>
        <v>0</v>
      </c>
      <c r="AN549" s="1">
        <f t="shared" si="67"/>
        <v>0</v>
      </c>
      <c r="AO549" s="1">
        <f t="shared" si="68"/>
        <v>0</v>
      </c>
      <c r="AP549" s="1">
        <f t="shared" si="69"/>
        <v>0</v>
      </c>
      <c r="AQ549" s="1">
        <f t="shared" si="70"/>
        <v>0.29023862999999889</v>
      </c>
      <c r="AR549" s="1">
        <f t="shared" si="71"/>
        <v>5.7486763173171793</v>
      </c>
    </row>
    <row r="550" spans="1:44">
      <c r="A550" s="1">
        <v>549</v>
      </c>
      <c r="B550" s="1" t="s">
        <v>683</v>
      </c>
      <c r="C550" s="1" t="s">
        <v>19</v>
      </c>
      <c r="D550" s="1">
        <v>2.1384614459828399</v>
      </c>
      <c r="E550" s="1" t="s">
        <v>22</v>
      </c>
      <c r="F550" s="1">
        <v>18265534.879999999</v>
      </c>
      <c r="G550" s="1">
        <v>1184</v>
      </c>
      <c r="H550" s="1">
        <v>0</v>
      </c>
      <c r="I550" s="1">
        <v>0</v>
      </c>
      <c r="J550" s="1">
        <v>0</v>
      </c>
      <c r="K550" s="1">
        <v>0</v>
      </c>
      <c r="L550" s="1">
        <v>4473135.3399999896</v>
      </c>
      <c r="M550" s="1">
        <v>416</v>
      </c>
      <c r="N550" s="1">
        <v>2487700.6299999901</v>
      </c>
      <c r="O550" s="1">
        <v>28</v>
      </c>
      <c r="P550" s="1">
        <v>0</v>
      </c>
      <c r="Q550" s="1">
        <v>0</v>
      </c>
      <c r="R550" s="1">
        <v>13076.7261000534</v>
      </c>
      <c r="S550" s="1">
        <v>2138461.4459828399</v>
      </c>
      <c r="T550" s="59">
        <f>IF(E550="East", IF(C550="Central",('Connecting shares (%)'!$F$3/100*F550+'Connecting shares (%)'!$G$3/100*H550+'Connecting shares (%)'!$H$3/100*J550)/1000000,0),0)</f>
        <v>0</v>
      </c>
      <c r="U550" s="59">
        <f>IF(E550="East", IF(C550="Central",D550*'Connecting shares (%)'!$M$16*(F550+H550+J550)/(F550+H550+J550+L550+N550+P550),0),0)</f>
        <v>0</v>
      </c>
      <c r="V550" s="59">
        <f>IF(E550="East", IF(C550="Decentral",('Connecting shares (%)'!$F$7/100*F550+'Connecting shares (%)'!$G$7/100*H550+'Connecting shares (%)'!$H$7/100*J550)/1000000,0),0)</f>
        <v>18.265534880000001</v>
      </c>
      <c r="W550" s="61">
        <f>IF(E550="East", IF(C550="Decentral",D550*'Connecting shares (%)'!$M$16*(F550+H550+J550)/(F550+H550+J550+L550+N550+P550),0),0)</f>
        <v>30.967706265314678</v>
      </c>
      <c r="X550" s="59">
        <f>IF(E550="East", IF(C550="Central",('Connecting shares (%)'!$F$5/100*L550+'Connecting shares (%)'!$G$5/100*N550+'Connecting shares (%)'!$H$5/100*P550)/1000000,0),0)</f>
        <v>0</v>
      </c>
      <c r="Y550" s="61">
        <f>IF(E550="East", IF(C550="Central",D550*'Connecting shares (%)'!$M$16*(L550+N550+P550)/(F550+H550+J550+L550+N550+P550),0),0)</f>
        <v>0</v>
      </c>
      <c r="Z550" s="1">
        <f>IF(E550="East", IF(C550="Decentral",('Connecting shares (%)'!$F$9/100*L550+'Connecting shares (%)'!$G$9/100*N550+'Connecting shares (%)'!$H$9/100*P550)/1000000,0),0)</f>
        <v>6.9608359699999802</v>
      </c>
      <c r="AA550" s="61">
        <f>IF(E550="East", IF(C550="Decentral",D550*'Connecting shares (%)'!$M$16*(L550+N550+P550)/(F550+H550+J550+L550+N550+P550),0),0)</f>
        <v>11.801522654342119</v>
      </c>
      <c r="AB550" s="59">
        <f>IF(E550="West", IF(C550="Central",('Connecting shares (%)'!$F$11/100*F550+'Connecting shares (%)'!$G$11/100*H550+'Connecting shares (%)'!$H$11/100*J550)/1000000,0),0)</f>
        <v>0</v>
      </c>
      <c r="AC550" s="62">
        <f>IF(E550="west", IF(C550="Central",D550*'Connecting shares (%)'!$M$16*(F550+H550+J550)/(F550+H550+J550+L550+N550+P550),0),0)</f>
        <v>0</v>
      </c>
      <c r="AD550" s="59">
        <f>IF(E550="West", IF(C550="Decentral",('Connecting shares (%)'!$F$15/100*F550+'Connecting shares (%)'!$G$15/100*H550+'Connecting shares (%)'!$H$15/100*J550)/1000000,0),0)</f>
        <v>0</v>
      </c>
      <c r="AE550" s="61">
        <f>IF(E550="west", IF(C550="Decentral",D550*'Connecting shares (%)'!$M$16*(F550+H550+J550)/(F550+H550+J550+L550+N550+P550),0),0)</f>
        <v>0</v>
      </c>
      <c r="AF550" s="59">
        <f>IF(E550="West", IF(C550="Central",('Connecting shares (%)'!$F$13/100*L550+'Connecting shares (%)'!$G$13/100*N550+'Connecting shares (%)'!$H$13/100*P550)/1000000,0),0)</f>
        <v>0</v>
      </c>
      <c r="AG550" s="61">
        <f>IF(E550="west", IF(C550="Central",D550*'Connecting shares (%)'!$M$16*(L550+N550+P550)/(F550+H550+J550+L550+N550+P550),0),0)</f>
        <v>0</v>
      </c>
      <c r="AH550" s="1">
        <f>IF(E550="West", IF(C550="Decentral",('Connecting shares (%)'!$F$17/100*L550+'Connecting shares (%)'!$G$17/100*N550+'Connecting shares (%)'!$H$17/100*P550)/1000000,0),0)</f>
        <v>0</v>
      </c>
      <c r="AI550" s="61">
        <f>IF(E550="west", IF(C550="Decentral",D550*'Connecting shares (%)'!$M$16*(L550+N550+P550)/(F550+H550+J550+L550+N550+P550),0),0)</f>
        <v>0</v>
      </c>
      <c r="AK550" s="1">
        <f t="shared" si="64"/>
        <v>0</v>
      </c>
      <c r="AL550" s="1">
        <f t="shared" si="65"/>
        <v>0</v>
      </c>
      <c r="AM550" s="1">
        <f t="shared" si="66"/>
        <v>25.226370849999981</v>
      </c>
      <c r="AN550" s="1">
        <f t="shared" si="67"/>
        <v>42.769228919656797</v>
      </c>
      <c r="AO550" s="1">
        <f t="shared" si="68"/>
        <v>0</v>
      </c>
      <c r="AP550" s="1">
        <f t="shared" si="69"/>
        <v>0</v>
      </c>
      <c r="AQ550" s="1">
        <f t="shared" si="70"/>
        <v>0</v>
      </c>
      <c r="AR550" s="1">
        <f t="shared" si="71"/>
        <v>0</v>
      </c>
    </row>
    <row r="551" spans="1:44">
      <c r="A551" s="1">
        <v>550</v>
      </c>
      <c r="B551" s="1" t="s">
        <v>184</v>
      </c>
      <c r="C551" s="1" t="s">
        <v>19</v>
      </c>
      <c r="D551" s="1">
        <v>2.8779962857000201</v>
      </c>
      <c r="E551" s="1" t="s">
        <v>22</v>
      </c>
      <c r="F551" s="1">
        <v>21018229.509999901</v>
      </c>
      <c r="G551" s="1">
        <v>1439</v>
      </c>
      <c r="H551" s="1">
        <v>0</v>
      </c>
      <c r="I551" s="1">
        <v>0</v>
      </c>
      <c r="J551" s="1">
        <v>0</v>
      </c>
      <c r="K551" s="1">
        <v>0</v>
      </c>
      <c r="L551" s="1">
        <v>2447750.2099999902</v>
      </c>
      <c r="M551" s="1">
        <v>474</v>
      </c>
      <c r="N551" s="1">
        <v>0</v>
      </c>
      <c r="O551" s="1">
        <v>0</v>
      </c>
      <c r="P551" s="1">
        <v>713188.75</v>
      </c>
      <c r="Q551" s="1">
        <v>1</v>
      </c>
      <c r="R551" s="1">
        <v>19281.136241254699</v>
      </c>
      <c r="S551" s="1">
        <v>2877996.2857000199</v>
      </c>
      <c r="T551" s="59">
        <f>IF(E551="East", IF(C551="Central",('Connecting shares (%)'!$F$3/100*F551+'Connecting shares (%)'!$G$3/100*H551+'Connecting shares (%)'!$H$3/100*J551)/1000000,0),0)</f>
        <v>0</v>
      </c>
      <c r="U551" s="59">
        <f>IF(E551="East", IF(C551="Central",D551*'Connecting shares (%)'!$M$16*(F551+H551+J551)/(F551+H551+J551+L551+N551+P551),0),0)</f>
        <v>0</v>
      </c>
      <c r="V551" s="59">
        <f>IF(E551="East", IF(C551="Decentral",('Connecting shares (%)'!$F$7/100*F551+'Connecting shares (%)'!$G$7/100*H551+'Connecting shares (%)'!$H$7/100*J551)/1000000,0),0)</f>
        <v>21.018229509999902</v>
      </c>
      <c r="W551" s="61">
        <f>IF(E551="East", IF(C551="Decentral",D551*'Connecting shares (%)'!$M$16*(F551+H551+J551)/(F551+H551+J551+L551+N551+P551),0),0)</f>
        <v>50.035125514612496</v>
      </c>
      <c r="X551" s="59">
        <f>IF(E551="East", IF(C551="Central",('Connecting shares (%)'!$F$5/100*L551+'Connecting shares (%)'!$G$5/100*N551+'Connecting shares (%)'!$H$5/100*P551)/1000000,0),0)</f>
        <v>0</v>
      </c>
      <c r="Y551" s="61">
        <f>IF(E551="East", IF(C551="Central",D551*'Connecting shares (%)'!$M$16*(L551+N551+P551)/(F551+H551+J551+L551+N551+P551),0),0)</f>
        <v>0</v>
      </c>
      <c r="Z551" s="1">
        <f>IF(E551="East", IF(C551="Decentral",('Connecting shares (%)'!$F$9/100*L551+'Connecting shares (%)'!$G$9/100*N551+'Connecting shares (%)'!$H$9/100*P551)/1000000,0),0)</f>
        <v>3.16093895999999</v>
      </c>
      <c r="AA551" s="61">
        <f>IF(E551="East", IF(C551="Decentral",D551*'Connecting shares (%)'!$M$16*(L551+N551+P551)/(F551+H551+J551+L551+N551+P551),0),0)</f>
        <v>7.5248001993879132</v>
      </c>
      <c r="AB551" s="59">
        <f>IF(E551="West", IF(C551="Central",('Connecting shares (%)'!$F$11/100*F551+'Connecting shares (%)'!$G$11/100*H551+'Connecting shares (%)'!$H$11/100*J551)/1000000,0),0)</f>
        <v>0</v>
      </c>
      <c r="AC551" s="62">
        <f>IF(E551="west", IF(C551="Central",D551*'Connecting shares (%)'!$M$16*(F551+H551+J551)/(F551+H551+J551+L551+N551+P551),0),0)</f>
        <v>0</v>
      </c>
      <c r="AD551" s="59">
        <f>IF(E551="West", IF(C551="Decentral",('Connecting shares (%)'!$F$15/100*F551+'Connecting shares (%)'!$G$15/100*H551+'Connecting shares (%)'!$H$15/100*J551)/1000000,0),0)</f>
        <v>0</v>
      </c>
      <c r="AE551" s="61">
        <f>IF(E551="west", IF(C551="Decentral",D551*'Connecting shares (%)'!$M$16*(F551+H551+J551)/(F551+H551+J551+L551+N551+P551),0),0)</f>
        <v>0</v>
      </c>
      <c r="AF551" s="59">
        <f>IF(E551="West", IF(C551="Central",('Connecting shares (%)'!$F$13/100*L551+'Connecting shares (%)'!$G$13/100*N551+'Connecting shares (%)'!$H$13/100*P551)/1000000,0),0)</f>
        <v>0</v>
      </c>
      <c r="AG551" s="61">
        <f>IF(E551="west", IF(C551="Central",D551*'Connecting shares (%)'!$M$16*(L551+N551+P551)/(F551+H551+J551+L551+N551+P551),0),0)</f>
        <v>0</v>
      </c>
      <c r="AH551" s="1">
        <f>IF(E551="West", IF(C551="Decentral",('Connecting shares (%)'!$F$17/100*L551+'Connecting shares (%)'!$G$17/100*N551+'Connecting shares (%)'!$H$17/100*P551)/1000000,0),0)</f>
        <v>0</v>
      </c>
      <c r="AI551" s="61">
        <f>IF(E551="west", IF(C551="Decentral",D551*'Connecting shares (%)'!$M$16*(L551+N551+P551)/(F551+H551+J551+L551+N551+P551),0),0)</f>
        <v>0</v>
      </c>
      <c r="AK551" s="1">
        <f t="shared" si="64"/>
        <v>0</v>
      </c>
      <c r="AL551" s="1">
        <f t="shared" si="65"/>
        <v>0</v>
      </c>
      <c r="AM551" s="1">
        <f t="shared" si="66"/>
        <v>24.17916846999989</v>
      </c>
      <c r="AN551" s="1">
        <f t="shared" si="67"/>
        <v>57.559925714000407</v>
      </c>
      <c r="AO551" s="1">
        <f t="shared" si="68"/>
        <v>0</v>
      </c>
      <c r="AP551" s="1">
        <f t="shared" si="69"/>
        <v>0</v>
      </c>
      <c r="AQ551" s="1">
        <f t="shared" si="70"/>
        <v>0</v>
      </c>
      <c r="AR551" s="1">
        <f t="shared" si="71"/>
        <v>0</v>
      </c>
    </row>
    <row r="552" spans="1:44">
      <c r="A552" s="1">
        <v>551</v>
      </c>
      <c r="B552" s="1" t="s">
        <v>609</v>
      </c>
      <c r="C552" s="1" t="s">
        <v>20</v>
      </c>
      <c r="D552" s="1">
        <v>3.3184667217711699</v>
      </c>
      <c r="E552" s="1" t="s">
        <v>21</v>
      </c>
      <c r="F552" s="1">
        <v>12834831.609999901</v>
      </c>
      <c r="G552" s="1">
        <v>851</v>
      </c>
      <c r="H552" s="1">
        <v>0</v>
      </c>
      <c r="I552" s="1">
        <v>0</v>
      </c>
      <c r="J552" s="1">
        <v>0</v>
      </c>
      <c r="K552" s="1">
        <v>0</v>
      </c>
      <c r="L552" s="1">
        <v>851669.2</v>
      </c>
      <c r="M552" s="1">
        <v>188</v>
      </c>
      <c r="N552" s="1">
        <v>0</v>
      </c>
      <c r="O552" s="1">
        <v>0</v>
      </c>
      <c r="P552" s="1">
        <v>0</v>
      </c>
      <c r="Q552" s="1">
        <v>0</v>
      </c>
      <c r="R552" s="1">
        <v>31867.5132838383</v>
      </c>
      <c r="S552" s="1">
        <v>3318466.7217711699</v>
      </c>
      <c r="T552" s="59">
        <f>IF(E552="East", IF(C552="Central",('Connecting shares (%)'!$F$3/100*F552+'Connecting shares (%)'!$G$3/100*H552+'Connecting shares (%)'!$H$3/100*J552)/1000000,0),0)</f>
        <v>0</v>
      </c>
      <c r="U552" s="59">
        <f>IF(E552="East", IF(C552="Central",D552*'Connecting shares (%)'!$M$16*(F552+H552+J552)/(F552+H552+J552+L552+N552+P552),0),0)</f>
        <v>0</v>
      </c>
      <c r="V552" s="59">
        <f>IF(E552="East", IF(C552="Decentral",('Connecting shares (%)'!$F$7/100*F552+'Connecting shares (%)'!$G$7/100*H552+'Connecting shares (%)'!$H$7/100*J552)/1000000,0),0)</f>
        <v>0</v>
      </c>
      <c r="W552" s="61">
        <f>IF(E552="East", IF(C552="Decentral",D552*'Connecting shares (%)'!$M$16*(F552+H552+J552)/(F552+H552+J552+L552+N552+P552),0),0)</f>
        <v>0</v>
      </c>
      <c r="X552" s="59">
        <f>IF(E552="East", IF(C552="Central",('Connecting shares (%)'!$F$5/100*L552+'Connecting shares (%)'!$G$5/100*N552+'Connecting shares (%)'!$H$5/100*P552)/1000000,0),0)</f>
        <v>0</v>
      </c>
      <c r="Y552" s="61">
        <f>IF(E552="East", IF(C552="Central",D552*'Connecting shares (%)'!$M$16*(L552+N552+P552)/(F552+H552+J552+L552+N552+P552),0),0)</f>
        <v>0</v>
      </c>
      <c r="Z552" s="1">
        <f>IF(E552="East", IF(C552="Decentral",('Connecting shares (%)'!$F$9/100*L552+'Connecting shares (%)'!$G$9/100*N552+'Connecting shares (%)'!$H$9/100*P552)/1000000,0),0)</f>
        <v>0</v>
      </c>
      <c r="AA552" s="61">
        <f>IF(E552="East", IF(C552="Decentral",D552*'Connecting shares (%)'!$M$16*(L552+N552+P552)/(F552+H552+J552+L552+N552+P552),0),0)</f>
        <v>0</v>
      </c>
      <c r="AB552" s="59">
        <f>IF(E552="West", IF(C552="Central",('Connecting shares (%)'!$F$11/100*F552+'Connecting shares (%)'!$G$11/100*H552+'Connecting shares (%)'!$H$11/100*J552)/1000000,0),0)</f>
        <v>12.834831609999901</v>
      </c>
      <c r="AC552" s="62">
        <f>IF(E552="west", IF(C552="Central",D552*'Connecting shares (%)'!$M$16*(F552+H552+J552)/(F552+H552+J552+L552+N552+P552),0),0)</f>
        <v>62.239373187633149</v>
      </c>
      <c r="AD552" s="59">
        <f>IF(E552="West", IF(C552="Decentral",('Connecting shares (%)'!$F$15/100*F552+'Connecting shares (%)'!$G$15/100*H552+'Connecting shares (%)'!$H$15/100*J552)/1000000,0),0)</f>
        <v>0</v>
      </c>
      <c r="AE552" s="61">
        <f>IF(E552="west", IF(C552="Decentral",D552*'Connecting shares (%)'!$M$16*(F552+H552+J552)/(F552+H552+J552+L552+N552+P552),0),0)</f>
        <v>0</v>
      </c>
      <c r="AF552" s="59">
        <f>IF(E552="West", IF(C552="Central",('Connecting shares (%)'!$F$13/100*L552+'Connecting shares (%)'!$G$13/100*N552+'Connecting shares (%)'!$H$13/100*P552)/1000000,0),0)</f>
        <v>0.8516691999999999</v>
      </c>
      <c r="AG552" s="61">
        <f>IF(E552="west", IF(C552="Central",D552*'Connecting shares (%)'!$M$16*(L552+N552+P552)/(F552+H552+J552+L552+N552+P552),0),0)</f>
        <v>4.129961247790253</v>
      </c>
      <c r="AH552" s="1">
        <f>IF(E552="West", IF(C552="Decentral",('Connecting shares (%)'!$F$17/100*L552+'Connecting shares (%)'!$G$17/100*N552+'Connecting shares (%)'!$H$17/100*P552)/1000000,0),0)</f>
        <v>0</v>
      </c>
      <c r="AI552" s="61">
        <f>IF(E552="west", IF(C552="Decentral",D552*'Connecting shares (%)'!$M$16*(L552+N552+P552)/(F552+H552+J552+L552+N552+P552),0),0)</f>
        <v>0</v>
      </c>
      <c r="AK552" s="1">
        <f t="shared" si="64"/>
        <v>0</v>
      </c>
      <c r="AL552" s="1">
        <f t="shared" si="65"/>
        <v>0</v>
      </c>
      <c r="AM552" s="1">
        <f t="shared" si="66"/>
        <v>0</v>
      </c>
      <c r="AN552" s="1">
        <f t="shared" si="67"/>
        <v>0</v>
      </c>
      <c r="AO552" s="1">
        <f t="shared" si="68"/>
        <v>13.686500809999901</v>
      </c>
      <c r="AP552" s="1">
        <f t="shared" si="69"/>
        <v>66.369334435423397</v>
      </c>
      <c r="AQ552" s="1">
        <f t="shared" si="70"/>
        <v>0</v>
      </c>
      <c r="AR552" s="1">
        <f t="shared" si="71"/>
        <v>0</v>
      </c>
    </row>
    <row r="553" spans="1:44">
      <c r="A553" s="1">
        <v>552</v>
      </c>
      <c r="B553" s="1" t="s">
        <v>155</v>
      </c>
      <c r="C553" s="1" t="s">
        <v>19</v>
      </c>
      <c r="D553" s="1">
        <v>3.26324282581432</v>
      </c>
      <c r="E553" s="1" t="s">
        <v>22</v>
      </c>
      <c r="F553" s="1">
        <v>14136349.57</v>
      </c>
      <c r="G553" s="1">
        <v>972</v>
      </c>
      <c r="H553" s="1">
        <v>0</v>
      </c>
      <c r="I553" s="1">
        <v>0</v>
      </c>
      <c r="J553" s="1">
        <v>0</v>
      </c>
      <c r="K553" s="1">
        <v>0</v>
      </c>
      <c r="L553" s="1">
        <v>1677465.8499999901</v>
      </c>
      <c r="M553" s="1">
        <v>271</v>
      </c>
      <c r="N553" s="1">
        <v>0</v>
      </c>
      <c r="O553" s="1">
        <v>0</v>
      </c>
      <c r="P553" s="1">
        <v>0</v>
      </c>
      <c r="Q553" s="1">
        <v>0</v>
      </c>
      <c r="R553" s="1">
        <v>30246.105646864598</v>
      </c>
      <c r="S553" s="1">
        <v>3263242.8258143198</v>
      </c>
      <c r="T553" s="59">
        <f>IF(E553="East", IF(C553="Central",('Connecting shares (%)'!$F$3/100*F553+'Connecting shares (%)'!$G$3/100*H553+'Connecting shares (%)'!$H$3/100*J553)/1000000,0),0)</f>
        <v>0</v>
      </c>
      <c r="U553" s="59">
        <f>IF(E553="East", IF(C553="Central",D553*'Connecting shares (%)'!$M$16*(F553+H553+J553)/(F553+H553+J553+L553+N553+P553),0),0)</f>
        <v>0</v>
      </c>
      <c r="V553" s="59">
        <f>IF(E553="East", IF(C553="Decentral",('Connecting shares (%)'!$F$7/100*F553+'Connecting shares (%)'!$G$7/100*H553+'Connecting shares (%)'!$H$7/100*J553)/1000000,0),0)</f>
        <v>14.13634957</v>
      </c>
      <c r="W553" s="61">
        <f>IF(E553="East", IF(C553="Decentral",D553*'Connecting shares (%)'!$M$16*(F553+H553+J553)/(F553+H553+J553+L553+N553+P553),0),0)</f>
        <v>58.341823389647068</v>
      </c>
      <c r="X553" s="59">
        <f>IF(E553="East", IF(C553="Central",('Connecting shares (%)'!$F$5/100*L553+'Connecting shares (%)'!$G$5/100*N553+'Connecting shares (%)'!$H$5/100*P553)/1000000,0),0)</f>
        <v>0</v>
      </c>
      <c r="Y553" s="61">
        <f>IF(E553="East", IF(C553="Central",D553*'Connecting shares (%)'!$M$16*(L553+N553+P553)/(F553+H553+J553+L553+N553+P553),0),0)</f>
        <v>0</v>
      </c>
      <c r="Z553" s="1">
        <f>IF(E553="East", IF(C553="Decentral",('Connecting shares (%)'!$F$9/100*L553+'Connecting shares (%)'!$G$9/100*N553+'Connecting shares (%)'!$H$9/100*P553)/1000000,0),0)</f>
        <v>1.6774658499999902</v>
      </c>
      <c r="AA553" s="61">
        <f>IF(E553="East", IF(C553="Decentral",D553*'Connecting shares (%)'!$M$16*(L553+N553+P553)/(F553+H553+J553+L553+N553+P553),0),0)</f>
        <v>6.9230331266393277</v>
      </c>
      <c r="AB553" s="59">
        <f>IF(E553="West", IF(C553="Central",('Connecting shares (%)'!$F$11/100*F553+'Connecting shares (%)'!$G$11/100*H553+'Connecting shares (%)'!$H$11/100*J553)/1000000,0),0)</f>
        <v>0</v>
      </c>
      <c r="AC553" s="62">
        <f>IF(E553="west", IF(C553="Central",D553*'Connecting shares (%)'!$M$16*(F553+H553+J553)/(F553+H553+J553+L553+N553+P553),0),0)</f>
        <v>0</v>
      </c>
      <c r="AD553" s="59">
        <f>IF(E553="West", IF(C553="Decentral",('Connecting shares (%)'!$F$15/100*F553+'Connecting shares (%)'!$G$15/100*H553+'Connecting shares (%)'!$H$15/100*J553)/1000000,0),0)</f>
        <v>0</v>
      </c>
      <c r="AE553" s="61">
        <f>IF(E553="west", IF(C553="Decentral",D553*'Connecting shares (%)'!$M$16*(F553+H553+J553)/(F553+H553+J553+L553+N553+P553),0),0)</f>
        <v>0</v>
      </c>
      <c r="AF553" s="59">
        <f>IF(E553="West", IF(C553="Central",('Connecting shares (%)'!$F$13/100*L553+'Connecting shares (%)'!$G$13/100*N553+'Connecting shares (%)'!$H$13/100*P553)/1000000,0),0)</f>
        <v>0</v>
      </c>
      <c r="AG553" s="61">
        <f>IF(E553="west", IF(C553="Central",D553*'Connecting shares (%)'!$M$16*(L553+N553+P553)/(F553+H553+J553+L553+N553+P553),0),0)</f>
        <v>0</v>
      </c>
      <c r="AH553" s="1">
        <f>IF(E553="West", IF(C553="Decentral",('Connecting shares (%)'!$F$17/100*L553+'Connecting shares (%)'!$G$17/100*N553+'Connecting shares (%)'!$H$17/100*P553)/1000000,0),0)</f>
        <v>0</v>
      </c>
      <c r="AI553" s="61">
        <f>IF(E553="west", IF(C553="Decentral",D553*'Connecting shares (%)'!$M$16*(L553+N553+P553)/(F553+H553+J553+L553+N553+P553),0),0)</f>
        <v>0</v>
      </c>
      <c r="AK553" s="1">
        <f t="shared" si="64"/>
        <v>0</v>
      </c>
      <c r="AL553" s="1">
        <f t="shared" si="65"/>
        <v>0</v>
      </c>
      <c r="AM553" s="1">
        <f t="shared" si="66"/>
        <v>15.81381541999999</v>
      </c>
      <c r="AN553" s="1">
        <f t="shared" si="67"/>
        <v>65.2648565162864</v>
      </c>
      <c r="AO553" s="1">
        <f t="shared" si="68"/>
        <v>0</v>
      </c>
      <c r="AP553" s="1">
        <f t="shared" si="69"/>
        <v>0</v>
      </c>
      <c r="AQ553" s="1">
        <f t="shared" si="70"/>
        <v>0</v>
      </c>
      <c r="AR553" s="1">
        <f t="shared" si="71"/>
        <v>0</v>
      </c>
    </row>
    <row r="554" spans="1:44">
      <c r="A554" s="1">
        <v>553</v>
      </c>
      <c r="B554" s="1" t="s">
        <v>661</v>
      </c>
      <c r="C554" s="1" t="s">
        <v>19</v>
      </c>
      <c r="D554" s="1">
        <v>2.5854108996906402</v>
      </c>
      <c r="E554" s="1" t="s">
        <v>22</v>
      </c>
      <c r="F554" s="1">
        <v>2562767.89</v>
      </c>
      <c r="G554" s="1">
        <v>164</v>
      </c>
      <c r="H554" s="1">
        <v>0</v>
      </c>
      <c r="I554" s="1">
        <v>0</v>
      </c>
      <c r="J554" s="1">
        <v>0</v>
      </c>
      <c r="K554" s="1">
        <v>0</v>
      </c>
      <c r="L554" s="1">
        <v>316943.20999999897</v>
      </c>
      <c r="M554" s="1">
        <v>39</v>
      </c>
      <c r="N554" s="1">
        <v>250575.89</v>
      </c>
      <c r="O554" s="1">
        <v>1</v>
      </c>
      <c r="P554" s="1">
        <v>0</v>
      </c>
      <c r="Q554" s="1">
        <v>0</v>
      </c>
      <c r="R554" s="1">
        <v>19802.615391103602</v>
      </c>
      <c r="S554" s="1">
        <v>2585410.8996906299</v>
      </c>
      <c r="T554" s="59">
        <f>IF(E554="East", IF(C554="Central",('Connecting shares (%)'!$F$3/100*F554+'Connecting shares (%)'!$G$3/100*H554+'Connecting shares (%)'!$H$3/100*J554)/1000000,0),0)</f>
        <v>0</v>
      </c>
      <c r="U554" s="59">
        <f>IF(E554="East", IF(C554="Central",D554*'Connecting shares (%)'!$M$16*(F554+H554+J554)/(F554+H554+J554+L554+N554+P554),0),0)</f>
        <v>0</v>
      </c>
      <c r="V554" s="59">
        <f>IF(E554="East", IF(C554="Decentral",('Connecting shares (%)'!$F$7/100*F554+'Connecting shares (%)'!$G$7/100*H554+'Connecting shares (%)'!$H$7/100*J554)/1000000,0),0)</f>
        <v>2.5627678899999999</v>
      </c>
      <c r="W554" s="61">
        <f>IF(E554="East", IF(C554="Decentral",D554*'Connecting shares (%)'!$M$16*(F554+H554+J554)/(F554+H554+J554+L554+N554+P554),0),0)</f>
        <v>42.33354997385198</v>
      </c>
      <c r="X554" s="59">
        <f>IF(E554="East", IF(C554="Central",('Connecting shares (%)'!$F$5/100*L554+'Connecting shares (%)'!$G$5/100*N554+'Connecting shares (%)'!$H$5/100*P554)/1000000,0),0)</f>
        <v>0</v>
      </c>
      <c r="Y554" s="61">
        <f>IF(E554="East", IF(C554="Central",D554*'Connecting shares (%)'!$M$16*(L554+N554+P554)/(F554+H554+J554+L554+N554+P554),0),0)</f>
        <v>0</v>
      </c>
      <c r="Z554" s="1">
        <f>IF(E554="East", IF(C554="Decentral",('Connecting shares (%)'!$F$9/100*L554+'Connecting shares (%)'!$G$9/100*N554+'Connecting shares (%)'!$H$9/100*P554)/1000000,0),0)</f>
        <v>0.56751909999999894</v>
      </c>
      <c r="AA554" s="61">
        <f>IF(E554="East", IF(C554="Decentral",D554*'Connecting shares (%)'!$M$16*(L554+N554+P554)/(F554+H554+J554+L554+N554+P554),0),0)</f>
        <v>9.374668019960815</v>
      </c>
      <c r="AB554" s="59">
        <f>IF(E554="West", IF(C554="Central",('Connecting shares (%)'!$F$11/100*F554+'Connecting shares (%)'!$G$11/100*H554+'Connecting shares (%)'!$H$11/100*J554)/1000000,0),0)</f>
        <v>0</v>
      </c>
      <c r="AC554" s="62">
        <f>IF(E554="west", IF(C554="Central",D554*'Connecting shares (%)'!$M$16*(F554+H554+J554)/(F554+H554+J554+L554+N554+P554),0),0)</f>
        <v>0</v>
      </c>
      <c r="AD554" s="59">
        <f>IF(E554="West", IF(C554="Decentral",('Connecting shares (%)'!$F$15/100*F554+'Connecting shares (%)'!$G$15/100*H554+'Connecting shares (%)'!$H$15/100*J554)/1000000,0),0)</f>
        <v>0</v>
      </c>
      <c r="AE554" s="61">
        <f>IF(E554="west", IF(C554="Decentral",D554*'Connecting shares (%)'!$M$16*(F554+H554+J554)/(F554+H554+J554+L554+N554+P554),0),0)</f>
        <v>0</v>
      </c>
      <c r="AF554" s="59">
        <f>IF(E554="West", IF(C554="Central",('Connecting shares (%)'!$F$13/100*L554+'Connecting shares (%)'!$G$13/100*N554+'Connecting shares (%)'!$H$13/100*P554)/1000000,0),0)</f>
        <v>0</v>
      </c>
      <c r="AG554" s="61">
        <f>IF(E554="west", IF(C554="Central",D554*'Connecting shares (%)'!$M$16*(L554+N554+P554)/(F554+H554+J554+L554+N554+P554),0),0)</f>
        <v>0</v>
      </c>
      <c r="AH554" s="1">
        <f>IF(E554="West", IF(C554="Decentral",('Connecting shares (%)'!$F$17/100*L554+'Connecting shares (%)'!$G$17/100*N554+'Connecting shares (%)'!$H$17/100*P554)/1000000,0),0)</f>
        <v>0</v>
      </c>
      <c r="AI554" s="61">
        <f>IF(E554="west", IF(C554="Decentral",D554*'Connecting shares (%)'!$M$16*(L554+N554+P554)/(F554+H554+J554+L554+N554+P554),0),0)</f>
        <v>0</v>
      </c>
      <c r="AK554" s="1">
        <f t="shared" si="64"/>
        <v>0</v>
      </c>
      <c r="AL554" s="1">
        <f t="shared" si="65"/>
        <v>0</v>
      </c>
      <c r="AM554" s="1">
        <f t="shared" si="66"/>
        <v>3.1302869899999988</v>
      </c>
      <c r="AN554" s="1">
        <f t="shared" si="67"/>
        <v>51.708217993812795</v>
      </c>
      <c r="AO554" s="1">
        <f t="shared" si="68"/>
        <v>0</v>
      </c>
      <c r="AP554" s="1">
        <f t="shared" si="69"/>
        <v>0</v>
      </c>
      <c r="AQ554" s="1">
        <f t="shared" si="70"/>
        <v>0</v>
      </c>
      <c r="AR554" s="1">
        <f t="shared" si="71"/>
        <v>0</v>
      </c>
    </row>
    <row r="555" spans="1:44">
      <c r="A555" s="1">
        <v>554</v>
      </c>
      <c r="B555" s="1" t="s">
        <v>319</v>
      </c>
      <c r="C555" s="1" t="s">
        <v>19</v>
      </c>
      <c r="D555" s="1">
        <v>5.9435122965456999E-2</v>
      </c>
      <c r="E555" s="1" t="s">
        <v>21</v>
      </c>
      <c r="F555" s="1">
        <v>27783.61</v>
      </c>
      <c r="G555" s="1">
        <v>2</v>
      </c>
      <c r="H555" s="1">
        <v>0</v>
      </c>
      <c r="I555" s="1">
        <v>0</v>
      </c>
      <c r="J555" s="1">
        <v>0</v>
      </c>
      <c r="K555" s="1">
        <v>0</v>
      </c>
      <c r="L555" s="1">
        <v>0</v>
      </c>
      <c r="M555" s="1">
        <v>0</v>
      </c>
      <c r="N555" s="1">
        <v>0</v>
      </c>
      <c r="O555" s="1">
        <v>0</v>
      </c>
      <c r="P555" s="1">
        <v>0</v>
      </c>
      <c r="Q555" s="1">
        <v>0</v>
      </c>
      <c r="R555" s="1">
        <v>3925.2030747850599</v>
      </c>
      <c r="S555" s="1">
        <v>59435.122965457202</v>
      </c>
      <c r="T555" s="59">
        <f>IF(E555="East", IF(C555="Central",('Connecting shares (%)'!$F$3/100*F555+'Connecting shares (%)'!$G$3/100*H555+'Connecting shares (%)'!$H$3/100*J555)/1000000,0),0)</f>
        <v>0</v>
      </c>
      <c r="U555" s="59">
        <f>IF(E555="East", IF(C555="Central",D555*'Connecting shares (%)'!$M$16*(F555+H555+J555)/(F555+H555+J555+L555+N555+P555),0),0)</f>
        <v>0</v>
      </c>
      <c r="V555" s="59">
        <f>IF(E555="East", IF(C555="Decentral",('Connecting shares (%)'!$F$7/100*F555+'Connecting shares (%)'!$G$7/100*H555+'Connecting shares (%)'!$H$7/100*J555)/1000000,0),0)</f>
        <v>0</v>
      </c>
      <c r="W555" s="61">
        <f>IF(E555="East", IF(C555="Decentral",D555*'Connecting shares (%)'!$M$16*(F555+H555+J555)/(F555+H555+J555+L555+N555+P555),0),0)</f>
        <v>0</v>
      </c>
      <c r="X555" s="59">
        <f>IF(E555="East", IF(C555="Central",('Connecting shares (%)'!$F$5/100*L555+'Connecting shares (%)'!$G$5/100*N555+'Connecting shares (%)'!$H$5/100*P555)/1000000,0),0)</f>
        <v>0</v>
      </c>
      <c r="Y555" s="61">
        <f>IF(E555="East", IF(C555="Central",D555*'Connecting shares (%)'!$M$16*(L555+N555+P555)/(F555+H555+J555+L555+N555+P555),0),0)</f>
        <v>0</v>
      </c>
      <c r="Z555" s="1">
        <f>IF(E555="East", IF(C555="Decentral",('Connecting shares (%)'!$F$9/100*L555+'Connecting shares (%)'!$G$9/100*N555+'Connecting shares (%)'!$H$9/100*P555)/1000000,0),0)</f>
        <v>0</v>
      </c>
      <c r="AA555" s="61">
        <f>IF(E555="East", IF(C555="Decentral",D555*'Connecting shares (%)'!$M$16*(L555+N555+P555)/(F555+H555+J555+L555+N555+P555),0),0)</f>
        <v>0</v>
      </c>
      <c r="AB555" s="59">
        <f>IF(E555="West", IF(C555="Central",('Connecting shares (%)'!$F$11/100*F555+'Connecting shares (%)'!$G$11/100*H555+'Connecting shares (%)'!$H$11/100*J555)/1000000,0),0)</f>
        <v>0</v>
      </c>
      <c r="AC555" s="62">
        <f>IF(E555="west", IF(C555="Central",D555*'Connecting shares (%)'!$M$16*(F555+H555+J555)/(F555+H555+J555+L555+N555+P555),0),0)</f>
        <v>0</v>
      </c>
      <c r="AD555" s="59">
        <f>IF(E555="West", IF(C555="Decentral",('Connecting shares (%)'!$F$15/100*F555+'Connecting shares (%)'!$G$15/100*H555+'Connecting shares (%)'!$H$15/100*J555)/1000000,0),0)</f>
        <v>2.778361E-2</v>
      </c>
      <c r="AE555" s="61">
        <f>IF(E555="west", IF(C555="Decentral",D555*'Connecting shares (%)'!$M$16*(F555+H555+J555)/(F555+H555+J555+L555+N555+P555),0),0)</f>
        <v>1.18870245930914</v>
      </c>
      <c r="AF555" s="59">
        <f>IF(E555="West", IF(C555="Central",('Connecting shares (%)'!$F$13/100*L555+'Connecting shares (%)'!$G$13/100*N555+'Connecting shares (%)'!$H$13/100*P555)/1000000,0),0)</f>
        <v>0</v>
      </c>
      <c r="AG555" s="61">
        <f>IF(E555="west", IF(C555="Central",D555*'Connecting shares (%)'!$M$16*(L555+N555+P555)/(F555+H555+J555+L555+N555+P555),0),0)</f>
        <v>0</v>
      </c>
      <c r="AH555" s="1">
        <f>IF(E555="West", IF(C555="Decentral",('Connecting shares (%)'!$F$17/100*L555+'Connecting shares (%)'!$G$17/100*N555+'Connecting shares (%)'!$H$17/100*P555)/1000000,0),0)</f>
        <v>0</v>
      </c>
      <c r="AI555" s="61">
        <f>IF(E555="west", IF(C555="Decentral",D555*'Connecting shares (%)'!$M$16*(L555+N555+P555)/(F555+H555+J555+L555+N555+P555),0),0)</f>
        <v>0</v>
      </c>
      <c r="AK555" s="1">
        <f t="shared" si="64"/>
        <v>0</v>
      </c>
      <c r="AL555" s="1">
        <f t="shared" si="65"/>
        <v>0</v>
      </c>
      <c r="AM555" s="1">
        <f t="shared" si="66"/>
        <v>0</v>
      </c>
      <c r="AN555" s="1">
        <f t="shared" si="67"/>
        <v>0</v>
      </c>
      <c r="AO555" s="1">
        <f t="shared" si="68"/>
        <v>0</v>
      </c>
      <c r="AP555" s="1">
        <f t="shared" si="69"/>
        <v>0</v>
      </c>
      <c r="AQ555" s="1">
        <f t="shared" si="70"/>
        <v>2.778361E-2</v>
      </c>
      <c r="AR555" s="1">
        <f t="shared" si="71"/>
        <v>1.18870245930914</v>
      </c>
    </row>
    <row r="556" spans="1:44">
      <c r="A556" s="1">
        <v>555</v>
      </c>
      <c r="B556" s="1" t="s">
        <v>738</v>
      </c>
      <c r="C556" s="1" t="s">
        <v>20</v>
      </c>
      <c r="D556" s="1">
        <v>9.5454845989075998E-2</v>
      </c>
      <c r="E556" s="1" t="s">
        <v>21</v>
      </c>
      <c r="F556" s="1">
        <v>146511.31999999899</v>
      </c>
      <c r="G556" s="1">
        <v>10</v>
      </c>
      <c r="H556" s="1">
        <v>0</v>
      </c>
      <c r="I556" s="1">
        <v>0</v>
      </c>
      <c r="J556" s="1">
        <v>0</v>
      </c>
      <c r="K556" s="1">
        <v>0</v>
      </c>
      <c r="L556" s="1">
        <v>9414.7199999999993</v>
      </c>
      <c r="M556" s="1">
        <v>2</v>
      </c>
      <c r="N556" s="1">
        <v>0</v>
      </c>
      <c r="O556" s="1">
        <v>0</v>
      </c>
      <c r="P556" s="1">
        <v>0</v>
      </c>
      <c r="Q556" s="1">
        <v>0</v>
      </c>
      <c r="R556" s="1">
        <v>4485.0694147225204</v>
      </c>
      <c r="S556" s="1">
        <v>95454.845989075693</v>
      </c>
      <c r="T556" s="59">
        <f>IF(E556="East", IF(C556="Central",('Connecting shares (%)'!$F$3/100*F556+'Connecting shares (%)'!$G$3/100*H556+'Connecting shares (%)'!$H$3/100*J556)/1000000,0),0)</f>
        <v>0</v>
      </c>
      <c r="U556" s="59">
        <f>IF(E556="East", IF(C556="Central",D556*'Connecting shares (%)'!$M$16*(F556+H556+J556)/(F556+H556+J556+L556+N556+P556),0),0)</f>
        <v>0</v>
      </c>
      <c r="V556" s="59">
        <f>IF(E556="East", IF(C556="Decentral",('Connecting shares (%)'!$F$7/100*F556+'Connecting shares (%)'!$G$7/100*H556+'Connecting shares (%)'!$H$7/100*J556)/1000000,0),0)</f>
        <v>0</v>
      </c>
      <c r="W556" s="61">
        <f>IF(E556="East", IF(C556="Decentral",D556*'Connecting shares (%)'!$M$16*(F556+H556+J556)/(F556+H556+J556+L556+N556+P556),0),0)</f>
        <v>0</v>
      </c>
      <c r="X556" s="59">
        <f>IF(E556="East", IF(C556="Central",('Connecting shares (%)'!$F$5/100*L556+'Connecting shares (%)'!$G$5/100*N556+'Connecting shares (%)'!$H$5/100*P556)/1000000,0),0)</f>
        <v>0</v>
      </c>
      <c r="Y556" s="61">
        <f>IF(E556="East", IF(C556="Central",D556*'Connecting shares (%)'!$M$16*(L556+N556+P556)/(F556+H556+J556+L556+N556+P556),0),0)</f>
        <v>0</v>
      </c>
      <c r="Z556" s="1">
        <f>IF(E556="East", IF(C556="Decentral",('Connecting shares (%)'!$F$9/100*L556+'Connecting shares (%)'!$G$9/100*N556+'Connecting shares (%)'!$H$9/100*P556)/1000000,0),0)</f>
        <v>0</v>
      </c>
      <c r="AA556" s="61">
        <f>IF(E556="East", IF(C556="Decentral",D556*'Connecting shares (%)'!$M$16*(L556+N556+P556)/(F556+H556+J556+L556+N556+P556),0),0)</f>
        <v>0</v>
      </c>
      <c r="AB556" s="59">
        <f>IF(E556="West", IF(C556="Central",('Connecting shares (%)'!$F$11/100*F556+'Connecting shares (%)'!$G$11/100*H556+'Connecting shares (%)'!$H$11/100*J556)/1000000,0),0)</f>
        <v>0.146511319999999</v>
      </c>
      <c r="AC556" s="62">
        <f>IF(E556="west", IF(C556="Central",D556*'Connecting shares (%)'!$M$16*(F556+H556+J556)/(F556+H556+J556+L556+N556+P556),0),0)</f>
        <v>1.7938268022783395</v>
      </c>
      <c r="AD556" s="59">
        <f>IF(E556="West", IF(C556="Decentral",('Connecting shares (%)'!$F$15/100*F556+'Connecting shares (%)'!$G$15/100*H556+'Connecting shares (%)'!$H$15/100*J556)/1000000,0),0)</f>
        <v>0</v>
      </c>
      <c r="AE556" s="61">
        <f>IF(E556="west", IF(C556="Decentral",D556*'Connecting shares (%)'!$M$16*(F556+H556+J556)/(F556+H556+J556+L556+N556+P556),0),0)</f>
        <v>0</v>
      </c>
      <c r="AF556" s="59">
        <f>IF(E556="West", IF(C556="Central",('Connecting shares (%)'!$F$13/100*L556+'Connecting shares (%)'!$G$13/100*N556+'Connecting shares (%)'!$H$13/100*P556)/1000000,0),0)</f>
        <v>9.4147199999999997E-3</v>
      </c>
      <c r="AG556" s="61">
        <f>IF(E556="west", IF(C556="Central",D556*'Connecting shares (%)'!$M$16*(L556+N556+P556)/(F556+H556+J556+L556+N556+P556),0),0)</f>
        <v>0.11527011750318028</v>
      </c>
      <c r="AH556" s="1">
        <f>IF(E556="West", IF(C556="Decentral",('Connecting shares (%)'!$F$17/100*L556+'Connecting shares (%)'!$G$17/100*N556+'Connecting shares (%)'!$H$17/100*P556)/1000000,0),0)</f>
        <v>0</v>
      </c>
      <c r="AI556" s="61">
        <f>IF(E556="west", IF(C556="Decentral",D556*'Connecting shares (%)'!$M$16*(L556+N556+P556)/(F556+H556+J556+L556+N556+P556),0),0)</f>
        <v>0</v>
      </c>
      <c r="AK556" s="1">
        <f t="shared" si="64"/>
        <v>0</v>
      </c>
      <c r="AL556" s="1">
        <f t="shared" si="65"/>
        <v>0</v>
      </c>
      <c r="AM556" s="1">
        <f t="shared" si="66"/>
        <v>0</v>
      </c>
      <c r="AN556" s="1">
        <f t="shared" si="67"/>
        <v>0</v>
      </c>
      <c r="AO556" s="1">
        <f t="shared" si="68"/>
        <v>0.15592603999999899</v>
      </c>
      <c r="AP556" s="1">
        <f t="shared" si="69"/>
        <v>1.9090969197815197</v>
      </c>
      <c r="AQ556" s="1">
        <f t="shared" si="70"/>
        <v>0</v>
      </c>
      <c r="AR556" s="1">
        <f t="shared" si="71"/>
        <v>0</v>
      </c>
    </row>
    <row r="557" spans="1:44">
      <c r="A557" s="1">
        <v>556</v>
      </c>
      <c r="B557" s="1" t="s">
        <v>852</v>
      </c>
      <c r="C557" s="1" t="s">
        <v>19</v>
      </c>
      <c r="D557" s="1">
        <v>1.9059458377531001E-2</v>
      </c>
      <c r="E557" s="1" t="s">
        <v>21</v>
      </c>
      <c r="F557" s="1">
        <v>0</v>
      </c>
      <c r="G557" s="1">
        <v>0</v>
      </c>
      <c r="H557" s="1">
        <v>0</v>
      </c>
      <c r="I557" s="1">
        <v>0</v>
      </c>
      <c r="J557" s="1">
        <v>0</v>
      </c>
      <c r="K557" s="1">
        <v>0</v>
      </c>
      <c r="L557" s="1">
        <v>0</v>
      </c>
      <c r="M557" s="1">
        <v>0</v>
      </c>
      <c r="N557" s="1">
        <v>0</v>
      </c>
      <c r="O557" s="1">
        <v>0</v>
      </c>
      <c r="P557" s="1">
        <v>0</v>
      </c>
      <c r="Q557" s="1">
        <v>0</v>
      </c>
      <c r="R557" s="1">
        <v>2103.5607848652398</v>
      </c>
      <c r="S557" s="1">
        <v>19059.4583775313</v>
      </c>
      <c r="T557" s="59">
        <f>IF(E557="East", IF(C557="Central",('Connecting shares (%)'!$F$3/100*F557+'Connecting shares (%)'!$G$3/100*H557+'Connecting shares (%)'!$H$3/100*J557)/1000000,0),0)</f>
        <v>0</v>
      </c>
      <c r="U557" s="59">
        <f>IF(E557="East", IF(C557="Central",D557*'Connecting shares (%)'!$M$16*(F557+H557+J557)/(F557+H557+J557+L557+N557+P557),0),0)</f>
        <v>0</v>
      </c>
      <c r="V557" s="59">
        <f>IF(E557="East", IF(C557="Decentral",('Connecting shares (%)'!$F$7/100*F557+'Connecting shares (%)'!$G$7/100*H557+'Connecting shares (%)'!$H$7/100*J557)/1000000,0),0)</f>
        <v>0</v>
      </c>
      <c r="W557" s="61">
        <f>IF(E557="East", IF(C557="Decentral",D557*'Connecting shares (%)'!$M$16*(F557+H557+J557)/(F557+H557+J557+L557+N557+P557),0),0)</f>
        <v>0</v>
      </c>
      <c r="X557" s="59">
        <f>IF(E557="East", IF(C557="Central",('Connecting shares (%)'!$F$5/100*L557+'Connecting shares (%)'!$G$5/100*N557+'Connecting shares (%)'!$H$5/100*P557)/1000000,0),0)</f>
        <v>0</v>
      </c>
      <c r="Y557" s="61">
        <f>IF(E557="East", IF(C557="Central",D557*'Connecting shares (%)'!$M$16*(L557+N557+P557)/(F557+H557+J557+L557+N557+P557),0),0)</f>
        <v>0</v>
      </c>
      <c r="Z557" s="1">
        <f>IF(E557="East", IF(C557="Decentral",('Connecting shares (%)'!$F$9/100*L557+'Connecting shares (%)'!$G$9/100*N557+'Connecting shares (%)'!$H$9/100*P557)/1000000,0),0)</f>
        <v>0</v>
      </c>
      <c r="AA557" s="61">
        <f>IF(E557="East", IF(C557="Decentral",D557*'Connecting shares (%)'!$M$16*(L557+N557+P557)/(F557+H557+J557+L557+N557+P557),0),0)</f>
        <v>0</v>
      </c>
      <c r="AB557" s="59">
        <f>IF(E557="West", IF(C557="Central",('Connecting shares (%)'!$F$11/100*F557+'Connecting shares (%)'!$G$11/100*H557+'Connecting shares (%)'!$H$11/100*J557)/1000000,0),0)</f>
        <v>0</v>
      </c>
      <c r="AC557" s="62">
        <f>IF(E557="west", IF(C557="Central",D557*'Connecting shares (%)'!$M$16*(F557+H557+J557)/(F557+H557+J557+L557+N557+P557),0),0)</f>
        <v>0</v>
      </c>
      <c r="AD557" s="59">
        <f>IF(E557="West", IF(C557="Decentral",('Connecting shares (%)'!$F$15/100*F557+'Connecting shares (%)'!$G$15/100*H557+'Connecting shares (%)'!$H$15/100*J557)/1000000,0),0)</f>
        <v>0</v>
      </c>
      <c r="AE557" s="61" t="e">
        <f>IF(E557="west", IF(C557="Decentral",D557*'Connecting shares (%)'!$M$16*(F557+H557+J557)/(F557+H557+J557+L557+N557+P557),0),0)</f>
        <v>#DIV/0!</v>
      </c>
      <c r="AF557" s="59">
        <f>IF(E557="West", IF(C557="Central",('Connecting shares (%)'!$F$13/100*L557+'Connecting shares (%)'!$G$13/100*N557+'Connecting shares (%)'!$H$13/100*P557)/1000000,0),0)</f>
        <v>0</v>
      </c>
      <c r="AG557" s="61">
        <f>IF(E557="west", IF(C557="Central",D557*'Connecting shares (%)'!$M$16*(L557+N557+P557)/(F557+H557+J557+L557+N557+P557),0),0)</f>
        <v>0</v>
      </c>
      <c r="AH557" s="1">
        <f>IF(E557="West", IF(C557="Decentral",('Connecting shares (%)'!$F$17/100*L557+'Connecting shares (%)'!$G$17/100*N557+'Connecting shares (%)'!$H$17/100*P557)/1000000,0),0)</f>
        <v>0</v>
      </c>
      <c r="AI557" s="61" t="e">
        <f>IF(E557="west", IF(C557="Decentral",D557*'Connecting shares (%)'!$M$16*(L557+N557+P557)/(F557+H557+J557+L557+N557+P557),0),0)</f>
        <v>#DIV/0!</v>
      </c>
      <c r="AK557" s="1">
        <f t="shared" si="64"/>
        <v>0</v>
      </c>
      <c r="AL557" s="1">
        <f t="shared" si="65"/>
        <v>0</v>
      </c>
      <c r="AM557" s="1">
        <f t="shared" si="66"/>
        <v>0</v>
      </c>
      <c r="AN557" s="1">
        <f t="shared" si="67"/>
        <v>0</v>
      </c>
      <c r="AO557" s="1">
        <f t="shared" si="68"/>
        <v>0</v>
      </c>
      <c r="AP557" s="1">
        <f t="shared" si="69"/>
        <v>0</v>
      </c>
      <c r="AQ557" s="1">
        <f t="shared" si="70"/>
        <v>0</v>
      </c>
      <c r="AR557" s="1" t="e">
        <f t="shared" si="71"/>
        <v>#DIV/0!</v>
      </c>
    </row>
    <row r="558" spans="1:44">
      <c r="A558" s="1">
        <v>557</v>
      </c>
      <c r="B558" s="1" t="s">
        <v>414</v>
      </c>
      <c r="C558" s="1" t="s">
        <v>19</v>
      </c>
      <c r="D558" s="1">
        <v>6.7989667679065002E-2</v>
      </c>
      <c r="E558" s="1" t="s">
        <v>21</v>
      </c>
      <c r="F558" s="1">
        <v>39929.160000000003</v>
      </c>
      <c r="G558" s="1">
        <v>2</v>
      </c>
      <c r="H558" s="1">
        <v>0</v>
      </c>
      <c r="I558" s="1">
        <v>0</v>
      </c>
      <c r="J558" s="1">
        <v>0</v>
      </c>
      <c r="K558" s="1">
        <v>0</v>
      </c>
      <c r="L558" s="1">
        <v>0</v>
      </c>
      <c r="M558" s="1">
        <v>0</v>
      </c>
      <c r="N558" s="1">
        <v>0</v>
      </c>
      <c r="O558" s="1">
        <v>0</v>
      </c>
      <c r="P558" s="1">
        <v>0</v>
      </c>
      <c r="Q558" s="1">
        <v>0</v>
      </c>
      <c r="R558" s="1">
        <v>3797.8049366759101</v>
      </c>
      <c r="S558" s="1">
        <v>67989.667679064907</v>
      </c>
      <c r="T558" s="59">
        <f>IF(E558="East", IF(C558="Central",('Connecting shares (%)'!$F$3/100*F558+'Connecting shares (%)'!$G$3/100*H558+'Connecting shares (%)'!$H$3/100*J558)/1000000,0),0)</f>
        <v>0</v>
      </c>
      <c r="U558" s="59">
        <f>IF(E558="East", IF(C558="Central",D558*'Connecting shares (%)'!$M$16*(F558+H558+J558)/(F558+H558+J558+L558+N558+P558),0),0)</f>
        <v>0</v>
      </c>
      <c r="V558" s="59">
        <f>IF(E558="East", IF(C558="Decentral",('Connecting shares (%)'!$F$7/100*F558+'Connecting shares (%)'!$G$7/100*H558+'Connecting shares (%)'!$H$7/100*J558)/1000000,0),0)</f>
        <v>0</v>
      </c>
      <c r="W558" s="61">
        <f>IF(E558="East", IF(C558="Decentral",D558*'Connecting shares (%)'!$M$16*(F558+H558+J558)/(F558+H558+J558+L558+N558+P558),0),0)</f>
        <v>0</v>
      </c>
      <c r="X558" s="59">
        <f>IF(E558="East", IF(C558="Central",('Connecting shares (%)'!$F$5/100*L558+'Connecting shares (%)'!$G$5/100*N558+'Connecting shares (%)'!$H$5/100*P558)/1000000,0),0)</f>
        <v>0</v>
      </c>
      <c r="Y558" s="61">
        <f>IF(E558="East", IF(C558="Central",D558*'Connecting shares (%)'!$M$16*(L558+N558+P558)/(F558+H558+J558+L558+N558+P558),0),0)</f>
        <v>0</v>
      </c>
      <c r="Z558" s="1">
        <f>IF(E558="East", IF(C558="Decentral",('Connecting shares (%)'!$F$9/100*L558+'Connecting shares (%)'!$G$9/100*N558+'Connecting shares (%)'!$H$9/100*P558)/1000000,0),0)</f>
        <v>0</v>
      </c>
      <c r="AA558" s="61">
        <f>IF(E558="East", IF(C558="Decentral",D558*'Connecting shares (%)'!$M$16*(L558+N558+P558)/(F558+H558+J558+L558+N558+P558),0),0)</f>
        <v>0</v>
      </c>
      <c r="AB558" s="59">
        <f>IF(E558="West", IF(C558="Central",('Connecting shares (%)'!$F$11/100*F558+'Connecting shares (%)'!$G$11/100*H558+'Connecting shares (%)'!$H$11/100*J558)/1000000,0),0)</f>
        <v>0</v>
      </c>
      <c r="AC558" s="62">
        <f>IF(E558="west", IF(C558="Central",D558*'Connecting shares (%)'!$M$16*(F558+H558+J558)/(F558+H558+J558+L558+N558+P558),0),0)</f>
        <v>0</v>
      </c>
      <c r="AD558" s="59">
        <f>IF(E558="West", IF(C558="Decentral",('Connecting shares (%)'!$F$15/100*F558+'Connecting shares (%)'!$G$15/100*H558+'Connecting shares (%)'!$H$15/100*J558)/1000000,0),0)</f>
        <v>3.9929160000000005E-2</v>
      </c>
      <c r="AE558" s="61">
        <f>IF(E558="west", IF(C558="Decentral",D558*'Connecting shares (%)'!$M$16*(F558+H558+J558)/(F558+H558+J558+L558+N558+P558),0),0)</f>
        <v>1.3597933535813</v>
      </c>
      <c r="AF558" s="59">
        <f>IF(E558="West", IF(C558="Central",('Connecting shares (%)'!$F$13/100*L558+'Connecting shares (%)'!$G$13/100*N558+'Connecting shares (%)'!$H$13/100*P558)/1000000,0),0)</f>
        <v>0</v>
      </c>
      <c r="AG558" s="61">
        <f>IF(E558="west", IF(C558="Central",D558*'Connecting shares (%)'!$M$16*(L558+N558+P558)/(F558+H558+J558+L558+N558+P558),0),0)</f>
        <v>0</v>
      </c>
      <c r="AH558" s="1">
        <f>IF(E558="West", IF(C558="Decentral",('Connecting shares (%)'!$F$17/100*L558+'Connecting shares (%)'!$G$17/100*N558+'Connecting shares (%)'!$H$17/100*P558)/1000000,0),0)</f>
        <v>0</v>
      </c>
      <c r="AI558" s="61">
        <f>IF(E558="west", IF(C558="Decentral",D558*'Connecting shares (%)'!$M$16*(L558+N558+P558)/(F558+H558+J558+L558+N558+P558),0),0)</f>
        <v>0</v>
      </c>
      <c r="AK558" s="1">
        <f t="shared" si="64"/>
        <v>0</v>
      </c>
      <c r="AL558" s="1">
        <f t="shared" si="65"/>
        <v>0</v>
      </c>
      <c r="AM558" s="1">
        <f t="shared" si="66"/>
        <v>0</v>
      </c>
      <c r="AN558" s="1">
        <f t="shared" si="67"/>
        <v>0</v>
      </c>
      <c r="AO558" s="1">
        <f t="shared" si="68"/>
        <v>0</v>
      </c>
      <c r="AP558" s="1">
        <f t="shared" si="69"/>
        <v>0</v>
      </c>
      <c r="AQ558" s="1">
        <f t="shared" si="70"/>
        <v>3.9929160000000005E-2</v>
      </c>
      <c r="AR558" s="1">
        <f t="shared" si="71"/>
        <v>1.3597933535813</v>
      </c>
    </row>
    <row r="559" spans="1:44">
      <c r="A559" s="1">
        <v>558</v>
      </c>
      <c r="B559" s="1" t="s">
        <v>656</v>
      </c>
      <c r="C559" s="1" t="s">
        <v>20</v>
      </c>
      <c r="D559" s="1">
        <v>3.2652648338933998E-2</v>
      </c>
      <c r="E559" s="1" t="s">
        <v>21</v>
      </c>
      <c r="F559" s="1">
        <v>43821.120000000003</v>
      </c>
      <c r="G559" s="1">
        <v>3</v>
      </c>
      <c r="H559" s="1">
        <v>0</v>
      </c>
      <c r="I559" s="1">
        <v>0</v>
      </c>
      <c r="J559" s="1">
        <v>0</v>
      </c>
      <c r="K559" s="1">
        <v>0</v>
      </c>
      <c r="L559" s="1">
        <v>0</v>
      </c>
      <c r="M559" s="1">
        <v>0</v>
      </c>
      <c r="N559" s="1">
        <v>0</v>
      </c>
      <c r="O559" s="1">
        <v>0</v>
      </c>
      <c r="P559" s="1">
        <v>0</v>
      </c>
      <c r="Q559" s="1">
        <v>0</v>
      </c>
      <c r="R559" s="1">
        <v>2500.8838849346298</v>
      </c>
      <c r="S559" s="1">
        <v>32652.648338933501</v>
      </c>
      <c r="T559" s="59">
        <f>IF(E559="East", IF(C559="Central",('Connecting shares (%)'!$F$3/100*F559+'Connecting shares (%)'!$G$3/100*H559+'Connecting shares (%)'!$H$3/100*J559)/1000000,0),0)</f>
        <v>0</v>
      </c>
      <c r="U559" s="59">
        <f>IF(E559="East", IF(C559="Central",D559*'Connecting shares (%)'!$M$16*(F559+H559+J559)/(F559+H559+J559+L559+N559+P559),0),0)</f>
        <v>0</v>
      </c>
      <c r="V559" s="59">
        <f>IF(E559="East", IF(C559="Decentral",('Connecting shares (%)'!$F$7/100*F559+'Connecting shares (%)'!$G$7/100*H559+'Connecting shares (%)'!$H$7/100*J559)/1000000,0),0)</f>
        <v>0</v>
      </c>
      <c r="W559" s="61">
        <f>IF(E559="East", IF(C559="Decentral",D559*'Connecting shares (%)'!$M$16*(F559+H559+J559)/(F559+H559+J559+L559+N559+P559),0),0)</f>
        <v>0</v>
      </c>
      <c r="X559" s="59">
        <f>IF(E559="East", IF(C559="Central",('Connecting shares (%)'!$F$5/100*L559+'Connecting shares (%)'!$G$5/100*N559+'Connecting shares (%)'!$H$5/100*P559)/1000000,0),0)</f>
        <v>0</v>
      </c>
      <c r="Y559" s="61">
        <f>IF(E559="East", IF(C559="Central",D559*'Connecting shares (%)'!$M$16*(L559+N559+P559)/(F559+H559+J559+L559+N559+P559),0),0)</f>
        <v>0</v>
      </c>
      <c r="Z559" s="1">
        <f>IF(E559="East", IF(C559="Decentral",('Connecting shares (%)'!$F$9/100*L559+'Connecting shares (%)'!$G$9/100*N559+'Connecting shares (%)'!$H$9/100*P559)/1000000,0),0)</f>
        <v>0</v>
      </c>
      <c r="AA559" s="61">
        <f>IF(E559="East", IF(C559="Decentral",D559*'Connecting shares (%)'!$M$16*(L559+N559+P559)/(F559+H559+J559+L559+N559+P559),0),0)</f>
        <v>0</v>
      </c>
      <c r="AB559" s="59">
        <f>IF(E559="West", IF(C559="Central",('Connecting shares (%)'!$F$11/100*F559+'Connecting shares (%)'!$G$11/100*H559+'Connecting shares (%)'!$H$11/100*J559)/1000000,0),0)</f>
        <v>4.3821120000000005E-2</v>
      </c>
      <c r="AC559" s="62">
        <f>IF(E559="west", IF(C559="Central",D559*'Connecting shares (%)'!$M$16*(F559+H559+J559)/(F559+H559+J559+L559+N559+P559),0),0)</f>
        <v>0.65305296677867997</v>
      </c>
      <c r="AD559" s="59">
        <f>IF(E559="West", IF(C559="Decentral",('Connecting shares (%)'!$F$15/100*F559+'Connecting shares (%)'!$G$15/100*H559+'Connecting shares (%)'!$H$15/100*J559)/1000000,0),0)</f>
        <v>0</v>
      </c>
      <c r="AE559" s="61">
        <f>IF(E559="west", IF(C559="Decentral",D559*'Connecting shares (%)'!$M$16*(F559+H559+J559)/(F559+H559+J559+L559+N559+P559),0),0)</f>
        <v>0</v>
      </c>
      <c r="AF559" s="59">
        <f>IF(E559="West", IF(C559="Central",('Connecting shares (%)'!$F$13/100*L559+'Connecting shares (%)'!$G$13/100*N559+'Connecting shares (%)'!$H$13/100*P559)/1000000,0),0)</f>
        <v>0</v>
      </c>
      <c r="AG559" s="61">
        <f>IF(E559="west", IF(C559="Central",D559*'Connecting shares (%)'!$M$16*(L559+N559+P559)/(F559+H559+J559+L559+N559+P559),0),0)</f>
        <v>0</v>
      </c>
      <c r="AH559" s="1">
        <f>IF(E559="West", IF(C559="Decentral",('Connecting shares (%)'!$F$17/100*L559+'Connecting shares (%)'!$G$17/100*N559+'Connecting shares (%)'!$H$17/100*P559)/1000000,0),0)</f>
        <v>0</v>
      </c>
      <c r="AI559" s="61">
        <f>IF(E559="west", IF(C559="Decentral",D559*'Connecting shares (%)'!$M$16*(L559+N559+P559)/(F559+H559+J559+L559+N559+P559),0),0)</f>
        <v>0</v>
      </c>
      <c r="AK559" s="1">
        <f t="shared" si="64"/>
        <v>0</v>
      </c>
      <c r="AL559" s="1">
        <f t="shared" si="65"/>
        <v>0</v>
      </c>
      <c r="AM559" s="1">
        <f t="shared" si="66"/>
        <v>0</v>
      </c>
      <c r="AN559" s="1">
        <f t="shared" si="67"/>
        <v>0</v>
      </c>
      <c r="AO559" s="1">
        <f t="shared" si="68"/>
        <v>4.3821120000000005E-2</v>
      </c>
      <c r="AP559" s="1">
        <f t="shared" si="69"/>
        <v>0.65305296677867997</v>
      </c>
      <c r="AQ559" s="1">
        <f t="shared" si="70"/>
        <v>0</v>
      </c>
      <c r="AR559" s="1">
        <f t="shared" si="71"/>
        <v>0</v>
      </c>
    </row>
    <row r="560" spans="1:44">
      <c r="A560" s="1">
        <v>559</v>
      </c>
      <c r="B560" s="1" t="s">
        <v>202</v>
      </c>
      <c r="C560" s="1" t="s">
        <v>19</v>
      </c>
      <c r="D560" s="1">
        <v>0.109050788001075</v>
      </c>
      <c r="E560" s="1" t="s">
        <v>21</v>
      </c>
      <c r="F560" s="1">
        <v>88486.669999999896</v>
      </c>
      <c r="G560" s="1">
        <v>4</v>
      </c>
      <c r="H560" s="1">
        <v>0</v>
      </c>
      <c r="I560" s="1">
        <v>0</v>
      </c>
      <c r="J560" s="1">
        <v>0</v>
      </c>
      <c r="K560" s="1">
        <v>0</v>
      </c>
      <c r="L560" s="1">
        <v>8276.52</v>
      </c>
      <c r="M560" s="1">
        <v>1</v>
      </c>
      <c r="N560" s="1">
        <v>0</v>
      </c>
      <c r="O560" s="1">
        <v>0</v>
      </c>
      <c r="P560" s="1">
        <v>0</v>
      </c>
      <c r="Q560" s="1">
        <v>0</v>
      </c>
      <c r="R560" s="1">
        <v>5637.7224340143603</v>
      </c>
      <c r="S560" s="1">
        <v>109050.78800107499</v>
      </c>
      <c r="T560" s="59">
        <f>IF(E560="East", IF(C560="Central",('Connecting shares (%)'!$F$3/100*F560+'Connecting shares (%)'!$G$3/100*H560+'Connecting shares (%)'!$H$3/100*J560)/1000000,0),0)</f>
        <v>0</v>
      </c>
      <c r="U560" s="59">
        <f>IF(E560="East", IF(C560="Central",D560*'Connecting shares (%)'!$M$16*(F560+H560+J560)/(F560+H560+J560+L560+N560+P560),0),0)</f>
        <v>0</v>
      </c>
      <c r="V560" s="59">
        <f>IF(E560="East", IF(C560="Decentral",('Connecting shares (%)'!$F$7/100*F560+'Connecting shares (%)'!$G$7/100*H560+'Connecting shares (%)'!$H$7/100*J560)/1000000,0),0)</f>
        <v>0</v>
      </c>
      <c r="W560" s="61">
        <f>IF(E560="East", IF(C560="Decentral",D560*'Connecting shares (%)'!$M$16*(F560+H560+J560)/(F560+H560+J560+L560+N560+P560),0),0)</f>
        <v>0</v>
      </c>
      <c r="X560" s="59">
        <f>IF(E560="East", IF(C560="Central",('Connecting shares (%)'!$F$5/100*L560+'Connecting shares (%)'!$G$5/100*N560+'Connecting shares (%)'!$H$5/100*P560)/1000000,0),0)</f>
        <v>0</v>
      </c>
      <c r="Y560" s="61">
        <f>IF(E560="East", IF(C560="Central",D560*'Connecting shares (%)'!$M$16*(L560+N560+P560)/(F560+H560+J560+L560+N560+P560),0),0)</f>
        <v>0</v>
      </c>
      <c r="Z560" s="1">
        <f>IF(E560="East", IF(C560="Decentral",('Connecting shares (%)'!$F$9/100*L560+'Connecting shares (%)'!$G$9/100*N560+'Connecting shares (%)'!$H$9/100*P560)/1000000,0),0)</f>
        <v>0</v>
      </c>
      <c r="AA560" s="61">
        <f>IF(E560="East", IF(C560="Decentral",D560*'Connecting shares (%)'!$M$16*(L560+N560+P560)/(F560+H560+J560+L560+N560+P560),0),0)</f>
        <v>0</v>
      </c>
      <c r="AB560" s="59">
        <f>IF(E560="West", IF(C560="Central",('Connecting shares (%)'!$F$11/100*F560+'Connecting shares (%)'!$G$11/100*H560+'Connecting shares (%)'!$H$11/100*J560)/1000000,0),0)</f>
        <v>0</v>
      </c>
      <c r="AC560" s="62">
        <f>IF(E560="west", IF(C560="Central",D560*'Connecting shares (%)'!$M$16*(F560+H560+J560)/(F560+H560+J560+L560+N560+P560),0),0)</f>
        <v>0</v>
      </c>
      <c r="AD560" s="59">
        <f>IF(E560="West", IF(C560="Decentral",('Connecting shares (%)'!$F$15/100*F560+'Connecting shares (%)'!$G$15/100*H560+'Connecting shares (%)'!$H$15/100*J560)/1000000,0),0)</f>
        <v>8.8486669999999892E-2</v>
      </c>
      <c r="AE560" s="61">
        <f>IF(E560="west", IF(C560="Decentral",D560*'Connecting shares (%)'!$M$16*(F560+H560+J560)/(F560+H560+J560+L560+N560+P560),0),0)</f>
        <v>1.9944652695081839</v>
      </c>
      <c r="AF560" s="59">
        <f>IF(E560="West", IF(C560="Central",('Connecting shares (%)'!$F$13/100*L560+'Connecting shares (%)'!$G$13/100*N560+'Connecting shares (%)'!$H$13/100*P560)/1000000,0),0)</f>
        <v>0</v>
      </c>
      <c r="AG560" s="61">
        <f>IF(E560="west", IF(C560="Central",D560*'Connecting shares (%)'!$M$16*(L560+N560+P560)/(F560+H560+J560+L560+N560+P560),0),0)</f>
        <v>0</v>
      </c>
      <c r="AH560" s="1">
        <f>IF(E560="West", IF(C560="Decentral",('Connecting shares (%)'!$F$17/100*L560+'Connecting shares (%)'!$G$17/100*N560+'Connecting shares (%)'!$H$17/100*P560)/1000000,0),0)</f>
        <v>8.2765200000000008E-3</v>
      </c>
      <c r="AI560" s="61">
        <f>IF(E560="west", IF(C560="Decentral",D560*'Connecting shares (%)'!$M$16*(L560+N560+P560)/(F560+H560+J560+L560+N560+P560),0),0)</f>
        <v>0.18655049051331568</v>
      </c>
      <c r="AK560" s="1">
        <f t="shared" si="64"/>
        <v>0</v>
      </c>
      <c r="AL560" s="1">
        <f t="shared" si="65"/>
        <v>0</v>
      </c>
      <c r="AM560" s="1">
        <f t="shared" si="66"/>
        <v>0</v>
      </c>
      <c r="AN560" s="1">
        <f t="shared" si="67"/>
        <v>0</v>
      </c>
      <c r="AO560" s="1">
        <f t="shared" si="68"/>
        <v>0</v>
      </c>
      <c r="AP560" s="1">
        <f t="shared" si="69"/>
        <v>0</v>
      </c>
      <c r="AQ560" s="1">
        <f t="shared" si="70"/>
        <v>9.6763189999999888E-2</v>
      </c>
      <c r="AR560" s="1">
        <f t="shared" si="71"/>
        <v>2.1810157600214994</v>
      </c>
    </row>
    <row r="561" spans="1:44">
      <c r="A561" s="1">
        <v>560</v>
      </c>
      <c r="B561" s="1" t="s">
        <v>151</v>
      </c>
      <c r="C561" s="1" t="s">
        <v>19</v>
      </c>
      <c r="D561" s="1">
        <v>0.366815531849989</v>
      </c>
      <c r="E561" s="1" t="s">
        <v>22</v>
      </c>
      <c r="F561" s="1">
        <v>3006766.23</v>
      </c>
      <c r="G561" s="1">
        <v>219</v>
      </c>
      <c r="H561" s="1">
        <v>52608.419999999896</v>
      </c>
      <c r="I561" s="1">
        <v>1</v>
      </c>
      <c r="J561" s="1">
        <v>0</v>
      </c>
      <c r="K561" s="1">
        <v>0</v>
      </c>
      <c r="L561" s="1">
        <v>204372.62999999899</v>
      </c>
      <c r="M561" s="1">
        <v>15</v>
      </c>
      <c r="N561" s="1">
        <v>0</v>
      </c>
      <c r="O561" s="1">
        <v>0</v>
      </c>
      <c r="P561" s="1">
        <v>0</v>
      </c>
      <c r="Q561" s="1">
        <v>0</v>
      </c>
      <c r="R561" s="1">
        <v>4567.5952827005704</v>
      </c>
      <c r="S561" s="1">
        <v>366815.53184998798</v>
      </c>
      <c r="T561" s="59">
        <f>IF(E561="East", IF(C561="Central",('Connecting shares (%)'!$F$3/100*F561+'Connecting shares (%)'!$G$3/100*H561+'Connecting shares (%)'!$H$3/100*J561)/1000000,0),0)</f>
        <v>0</v>
      </c>
      <c r="U561" s="59">
        <f>IF(E561="East", IF(C561="Central",D561*'Connecting shares (%)'!$M$16*(F561+H561+J561)/(F561+H561+J561+L561+N561+P561),0),0)</f>
        <v>0</v>
      </c>
      <c r="V561" s="59">
        <f>IF(E561="East", IF(C561="Decentral",('Connecting shares (%)'!$F$7/100*F561+'Connecting shares (%)'!$G$7/100*H561+'Connecting shares (%)'!$H$7/100*J561)/1000000,0),0)</f>
        <v>3.0593746500000001</v>
      </c>
      <c r="W561" s="61">
        <f>IF(E561="East", IF(C561="Decentral",D561*'Connecting shares (%)'!$M$16*(F561+H561+J561)/(F561+H561+J561+L561+N561+P561),0),0)</f>
        <v>6.8769181133909631</v>
      </c>
      <c r="X561" s="59">
        <f>IF(E561="East", IF(C561="Central",('Connecting shares (%)'!$F$5/100*L561+'Connecting shares (%)'!$G$5/100*N561+'Connecting shares (%)'!$H$5/100*P561)/1000000,0),0)</f>
        <v>0</v>
      </c>
      <c r="Y561" s="61">
        <f>IF(E561="East", IF(C561="Central",D561*'Connecting shares (%)'!$M$16*(L561+N561+P561)/(F561+H561+J561+L561+N561+P561),0),0)</f>
        <v>0</v>
      </c>
      <c r="Z561" s="1">
        <f>IF(E561="East", IF(C561="Decentral",('Connecting shares (%)'!$F$9/100*L561+'Connecting shares (%)'!$G$9/100*N561+'Connecting shares (%)'!$H$9/100*P561)/1000000,0),0)</f>
        <v>0.20437262999999897</v>
      </c>
      <c r="AA561" s="61">
        <f>IF(E561="East", IF(C561="Decentral",D561*'Connecting shares (%)'!$M$16*(L561+N561+P561)/(F561+H561+J561+L561+N561+P561),0),0)</f>
        <v>0.45939252360881733</v>
      </c>
      <c r="AB561" s="59">
        <f>IF(E561="West", IF(C561="Central",('Connecting shares (%)'!$F$11/100*F561+'Connecting shares (%)'!$G$11/100*H561+'Connecting shares (%)'!$H$11/100*J561)/1000000,0),0)</f>
        <v>0</v>
      </c>
      <c r="AC561" s="62">
        <f>IF(E561="west", IF(C561="Central",D561*'Connecting shares (%)'!$M$16*(F561+H561+J561)/(F561+H561+J561+L561+N561+P561),0),0)</f>
        <v>0</v>
      </c>
      <c r="AD561" s="59">
        <f>IF(E561="West", IF(C561="Decentral",('Connecting shares (%)'!$F$15/100*F561+'Connecting shares (%)'!$G$15/100*H561+'Connecting shares (%)'!$H$15/100*J561)/1000000,0),0)</f>
        <v>0</v>
      </c>
      <c r="AE561" s="61">
        <f>IF(E561="west", IF(C561="Decentral",D561*'Connecting shares (%)'!$M$16*(F561+H561+J561)/(F561+H561+J561+L561+N561+P561),0),0)</f>
        <v>0</v>
      </c>
      <c r="AF561" s="59">
        <f>IF(E561="West", IF(C561="Central",('Connecting shares (%)'!$F$13/100*L561+'Connecting shares (%)'!$G$13/100*N561+'Connecting shares (%)'!$H$13/100*P561)/1000000,0),0)</f>
        <v>0</v>
      </c>
      <c r="AG561" s="61">
        <f>IF(E561="west", IF(C561="Central",D561*'Connecting shares (%)'!$M$16*(L561+N561+P561)/(F561+H561+J561+L561+N561+P561),0),0)</f>
        <v>0</v>
      </c>
      <c r="AH561" s="1">
        <f>IF(E561="West", IF(C561="Decentral",('Connecting shares (%)'!$F$17/100*L561+'Connecting shares (%)'!$G$17/100*N561+'Connecting shares (%)'!$H$17/100*P561)/1000000,0),0)</f>
        <v>0</v>
      </c>
      <c r="AI561" s="61">
        <f>IF(E561="west", IF(C561="Decentral",D561*'Connecting shares (%)'!$M$16*(L561+N561+P561)/(F561+H561+J561+L561+N561+P561),0),0)</f>
        <v>0</v>
      </c>
      <c r="AK561" s="1">
        <f t="shared" si="64"/>
        <v>0</v>
      </c>
      <c r="AL561" s="1">
        <f t="shared" si="65"/>
        <v>0</v>
      </c>
      <c r="AM561" s="1">
        <f t="shared" si="66"/>
        <v>3.2637472799999991</v>
      </c>
      <c r="AN561" s="1">
        <f t="shared" si="67"/>
        <v>7.3363106369997801</v>
      </c>
      <c r="AO561" s="1">
        <f t="shared" si="68"/>
        <v>0</v>
      </c>
      <c r="AP561" s="1">
        <f t="shared" si="69"/>
        <v>0</v>
      </c>
      <c r="AQ561" s="1">
        <f t="shared" si="70"/>
        <v>0</v>
      </c>
      <c r="AR561" s="1">
        <f t="shared" si="71"/>
        <v>0</v>
      </c>
    </row>
    <row r="562" spans="1:44">
      <c r="A562" s="1">
        <v>561</v>
      </c>
      <c r="B562" s="1" t="s">
        <v>349</v>
      </c>
      <c r="C562" s="1" t="s">
        <v>19</v>
      </c>
      <c r="D562" s="1">
        <v>0.14243762580411001</v>
      </c>
      <c r="E562" s="1" t="s">
        <v>21</v>
      </c>
      <c r="F562" s="1">
        <v>115954.51</v>
      </c>
      <c r="G562" s="1">
        <v>8</v>
      </c>
      <c r="H562" s="1">
        <v>0</v>
      </c>
      <c r="I562" s="1">
        <v>0</v>
      </c>
      <c r="J562" s="1">
        <v>0</v>
      </c>
      <c r="K562" s="1">
        <v>0</v>
      </c>
      <c r="L562" s="1">
        <v>0</v>
      </c>
      <c r="M562" s="1">
        <v>0</v>
      </c>
      <c r="N562" s="1">
        <v>0</v>
      </c>
      <c r="O562" s="1">
        <v>0</v>
      </c>
      <c r="P562" s="1">
        <v>0</v>
      </c>
      <c r="Q562" s="1">
        <v>0</v>
      </c>
      <c r="R562" s="1">
        <v>6446.16863088624</v>
      </c>
      <c r="S562" s="1">
        <v>142437.62580410999</v>
      </c>
      <c r="T562" s="59">
        <f>IF(E562="East", IF(C562="Central",('Connecting shares (%)'!$F$3/100*F562+'Connecting shares (%)'!$G$3/100*H562+'Connecting shares (%)'!$H$3/100*J562)/1000000,0),0)</f>
        <v>0</v>
      </c>
      <c r="U562" s="59">
        <f>IF(E562="East", IF(C562="Central",D562*'Connecting shares (%)'!$M$16*(F562+H562+J562)/(F562+H562+J562+L562+N562+P562),0),0)</f>
        <v>0</v>
      </c>
      <c r="V562" s="59">
        <f>IF(E562="East", IF(C562="Decentral",('Connecting shares (%)'!$F$7/100*F562+'Connecting shares (%)'!$G$7/100*H562+'Connecting shares (%)'!$H$7/100*J562)/1000000,0),0)</f>
        <v>0</v>
      </c>
      <c r="W562" s="61">
        <f>IF(E562="East", IF(C562="Decentral",D562*'Connecting shares (%)'!$M$16*(F562+H562+J562)/(F562+H562+J562+L562+N562+P562),0),0)</f>
        <v>0</v>
      </c>
      <c r="X562" s="59">
        <f>IF(E562="East", IF(C562="Central",('Connecting shares (%)'!$F$5/100*L562+'Connecting shares (%)'!$G$5/100*N562+'Connecting shares (%)'!$H$5/100*P562)/1000000,0),0)</f>
        <v>0</v>
      </c>
      <c r="Y562" s="61">
        <f>IF(E562="East", IF(C562="Central",D562*'Connecting shares (%)'!$M$16*(L562+N562+P562)/(F562+H562+J562+L562+N562+P562),0),0)</f>
        <v>0</v>
      </c>
      <c r="Z562" s="1">
        <f>IF(E562="East", IF(C562="Decentral",('Connecting shares (%)'!$F$9/100*L562+'Connecting shares (%)'!$G$9/100*N562+'Connecting shares (%)'!$H$9/100*P562)/1000000,0),0)</f>
        <v>0</v>
      </c>
      <c r="AA562" s="61">
        <f>IF(E562="East", IF(C562="Decentral",D562*'Connecting shares (%)'!$M$16*(L562+N562+P562)/(F562+H562+J562+L562+N562+P562),0),0)</f>
        <v>0</v>
      </c>
      <c r="AB562" s="59">
        <f>IF(E562="West", IF(C562="Central",('Connecting shares (%)'!$F$11/100*F562+'Connecting shares (%)'!$G$11/100*H562+'Connecting shares (%)'!$H$11/100*J562)/1000000,0),0)</f>
        <v>0</v>
      </c>
      <c r="AC562" s="62">
        <f>IF(E562="west", IF(C562="Central",D562*'Connecting shares (%)'!$M$16*(F562+H562+J562)/(F562+H562+J562+L562+N562+P562),0),0)</f>
        <v>0</v>
      </c>
      <c r="AD562" s="59">
        <f>IF(E562="West", IF(C562="Decentral",('Connecting shares (%)'!$F$15/100*F562+'Connecting shares (%)'!$G$15/100*H562+'Connecting shares (%)'!$H$15/100*J562)/1000000,0),0)</f>
        <v>0.11595451</v>
      </c>
      <c r="AE562" s="61">
        <f>IF(E562="west", IF(C562="Decentral",D562*'Connecting shares (%)'!$M$16*(F562+H562+J562)/(F562+H562+J562+L562+N562+P562),0),0)</f>
        <v>2.8487525160822003</v>
      </c>
      <c r="AF562" s="59">
        <f>IF(E562="West", IF(C562="Central",('Connecting shares (%)'!$F$13/100*L562+'Connecting shares (%)'!$G$13/100*N562+'Connecting shares (%)'!$H$13/100*P562)/1000000,0),0)</f>
        <v>0</v>
      </c>
      <c r="AG562" s="61">
        <f>IF(E562="west", IF(C562="Central",D562*'Connecting shares (%)'!$M$16*(L562+N562+P562)/(F562+H562+J562+L562+N562+P562),0),0)</f>
        <v>0</v>
      </c>
      <c r="AH562" s="1">
        <f>IF(E562="West", IF(C562="Decentral",('Connecting shares (%)'!$F$17/100*L562+'Connecting shares (%)'!$G$17/100*N562+'Connecting shares (%)'!$H$17/100*P562)/1000000,0),0)</f>
        <v>0</v>
      </c>
      <c r="AI562" s="61">
        <f>IF(E562="west", IF(C562="Decentral",D562*'Connecting shares (%)'!$M$16*(L562+N562+P562)/(F562+H562+J562+L562+N562+P562),0),0)</f>
        <v>0</v>
      </c>
      <c r="AK562" s="1">
        <f t="shared" si="64"/>
        <v>0</v>
      </c>
      <c r="AL562" s="1">
        <f t="shared" si="65"/>
        <v>0</v>
      </c>
      <c r="AM562" s="1">
        <f t="shared" si="66"/>
        <v>0</v>
      </c>
      <c r="AN562" s="1">
        <f t="shared" si="67"/>
        <v>0</v>
      </c>
      <c r="AO562" s="1">
        <f t="shared" si="68"/>
        <v>0</v>
      </c>
      <c r="AP562" s="1">
        <f t="shared" si="69"/>
        <v>0</v>
      </c>
      <c r="AQ562" s="1">
        <f t="shared" si="70"/>
        <v>0.11595451</v>
      </c>
      <c r="AR562" s="1">
        <f t="shared" si="71"/>
        <v>2.8487525160822003</v>
      </c>
    </row>
    <row r="563" spans="1:44">
      <c r="A563" s="1">
        <v>562</v>
      </c>
      <c r="B563" s="1" t="s">
        <v>744</v>
      </c>
      <c r="C563" s="1" t="s">
        <v>19</v>
      </c>
      <c r="D563" s="1">
        <v>9.6969564811676998E-2</v>
      </c>
      <c r="E563" s="1" t="s">
        <v>21</v>
      </c>
      <c r="F563" s="1">
        <v>197717.96</v>
      </c>
      <c r="G563" s="1">
        <v>12</v>
      </c>
      <c r="H563" s="1">
        <v>0</v>
      </c>
      <c r="I563" s="1">
        <v>0</v>
      </c>
      <c r="J563" s="1">
        <v>0</v>
      </c>
      <c r="K563" s="1">
        <v>0</v>
      </c>
      <c r="L563" s="1">
        <v>0</v>
      </c>
      <c r="M563" s="1">
        <v>0</v>
      </c>
      <c r="N563" s="1">
        <v>0</v>
      </c>
      <c r="O563" s="1">
        <v>0</v>
      </c>
      <c r="P563" s="1">
        <v>0</v>
      </c>
      <c r="Q563" s="1">
        <v>0</v>
      </c>
      <c r="R563" s="1">
        <v>5289.4309252638404</v>
      </c>
      <c r="S563" s="1">
        <v>96969.564811677206</v>
      </c>
      <c r="T563" s="59">
        <f>IF(E563="East", IF(C563="Central",('Connecting shares (%)'!$F$3/100*F563+'Connecting shares (%)'!$G$3/100*H563+'Connecting shares (%)'!$H$3/100*J563)/1000000,0),0)</f>
        <v>0</v>
      </c>
      <c r="U563" s="59">
        <f>IF(E563="East", IF(C563="Central",D563*'Connecting shares (%)'!$M$16*(F563+H563+J563)/(F563+H563+J563+L563+N563+P563),0),0)</f>
        <v>0</v>
      </c>
      <c r="V563" s="59">
        <f>IF(E563="East", IF(C563="Decentral",('Connecting shares (%)'!$F$7/100*F563+'Connecting shares (%)'!$G$7/100*H563+'Connecting shares (%)'!$H$7/100*J563)/1000000,0),0)</f>
        <v>0</v>
      </c>
      <c r="W563" s="61">
        <f>IF(E563="East", IF(C563="Decentral",D563*'Connecting shares (%)'!$M$16*(F563+H563+J563)/(F563+H563+J563+L563+N563+P563),0),0)</f>
        <v>0</v>
      </c>
      <c r="X563" s="59">
        <f>IF(E563="East", IF(C563="Central",('Connecting shares (%)'!$F$5/100*L563+'Connecting shares (%)'!$G$5/100*N563+'Connecting shares (%)'!$H$5/100*P563)/1000000,0),0)</f>
        <v>0</v>
      </c>
      <c r="Y563" s="61">
        <f>IF(E563="East", IF(C563="Central",D563*'Connecting shares (%)'!$M$16*(L563+N563+P563)/(F563+H563+J563+L563+N563+P563),0),0)</f>
        <v>0</v>
      </c>
      <c r="Z563" s="1">
        <f>IF(E563="East", IF(C563="Decentral",('Connecting shares (%)'!$F$9/100*L563+'Connecting shares (%)'!$G$9/100*N563+'Connecting shares (%)'!$H$9/100*P563)/1000000,0),0)</f>
        <v>0</v>
      </c>
      <c r="AA563" s="61">
        <f>IF(E563="East", IF(C563="Decentral",D563*'Connecting shares (%)'!$M$16*(L563+N563+P563)/(F563+H563+J563+L563+N563+P563),0),0)</f>
        <v>0</v>
      </c>
      <c r="AB563" s="59">
        <f>IF(E563="West", IF(C563="Central",('Connecting shares (%)'!$F$11/100*F563+'Connecting shares (%)'!$G$11/100*H563+'Connecting shares (%)'!$H$11/100*J563)/1000000,0),0)</f>
        <v>0</v>
      </c>
      <c r="AC563" s="62">
        <f>IF(E563="west", IF(C563="Central",D563*'Connecting shares (%)'!$M$16*(F563+H563+J563)/(F563+H563+J563+L563+N563+P563),0),0)</f>
        <v>0</v>
      </c>
      <c r="AD563" s="59">
        <f>IF(E563="West", IF(C563="Decentral",('Connecting shares (%)'!$F$15/100*F563+'Connecting shares (%)'!$G$15/100*H563+'Connecting shares (%)'!$H$15/100*J563)/1000000,0),0)</f>
        <v>0.19771796</v>
      </c>
      <c r="AE563" s="61">
        <f>IF(E563="west", IF(C563="Decentral",D563*'Connecting shares (%)'!$M$16*(F563+H563+J563)/(F563+H563+J563+L563+N563+P563),0),0)</f>
        <v>1.93939129623354</v>
      </c>
      <c r="AF563" s="59">
        <f>IF(E563="West", IF(C563="Central",('Connecting shares (%)'!$F$13/100*L563+'Connecting shares (%)'!$G$13/100*N563+'Connecting shares (%)'!$H$13/100*P563)/1000000,0),0)</f>
        <v>0</v>
      </c>
      <c r="AG563" s="61">
        <f>IF(E563="west", IF(C563="Central",D563*'Connecting shares (%)'!$M$16*(L563+N563+P563)/(F563+H563+J563+L563+N563+P563),0),0)</f>
        <v>0</v>
      </c>
      <c r="AH563" s="1">
        <f>IF(E563="West", IF(C563="Decentral",('Connecting shares (%)'!$F$17/100*L563+'Connecting shares (%)'!$G$17/100*N563+'Connecting shares (%)'!$H$17/100*P563)/1000000,0),0)</f>
        <v>0</v>
      </c>
      <c r="AI563" s="61">
        <f>IF(E563="west", IF(C563="Decentral",D563*'Connecting shares (%)'!$M$16*(L563+N563+P563)/(F563+H563+J563+L563+N563+P563),0),0)</f>
        <v>0</v>
      </c>
      <c r="AK563" s="1">
        <f t="shared" si="64"/>
        <v>0</v>
      </c>
      <c r="AL563" s="1">
        <f t="shared" si="65"/>
        <v>0</v>
      </c>
      <c r="AM563" s="1">
        <f t="shared" si="66"/>
        <v>0</v>
      </c>
      <c r="AN563" s="1">
        <f t="shared" si="67"/>
        <v>0</v>
      </c>
      <c r="AO563" s="1">
        <f t="shared" si="68"/>
        <v>0</v>
      </c>
      <c r="AP563" s="1">
        <f t="shared" si="69"/>
        <v>0</v>
      </c>
      <c r="AQ563" s="1">
        <f t="shared" si="70"/>
        <v>0.19771796</v>
      </c>
      <c r="AR563" s="1">
        <f t="shared" si="71"/>
        <v>1.93939129623354</v>
      </c>
    </row>
    <row r="564" spans="1:44">
      <c r="A564" s="1">
        <v>563</v>
      </c>
      <c r="B564" s="1" t="s">
        <v>464</v>
      </c>
      <c r="C564" s="1" t="s">
        <v>20</v>
      </c>
      <c r="D564" s="1">
        <v>0.20006493098823699</v>
      </c>
      <c r="E564" s="1" t="s">
        <v>21</v>
      </c>
      <c r="F564" s="1">
        <v>27057.119999999999</v>
      </c>
      <c r="G564" s="1">
        <v>2</v>
      </c>
      <c r="H564" s="1">
        <v>0</v>
      </c>
      <c r="I564" s="1">
        <v>0</v>
      </c>
      <c r="J564" s="1">
        <v>0</v>
      </c>
      <c r="K564" s="1">
        <v>0</v>
      </c>
      <c r="L564" s="1">
        <v>0</v>
      </c>
      <c r="M564" s="1">
        <v>0</v>
      </c>
      <c r="N564" s="1">
        <v>0</v>
      </c>
      <c r="O564" s="1">
        <v>0</v>
      </c>
      <c r="P564" s="1">
        <v>0</v>
      </c>
      <c r="Q564" s="1">
        <v>0</v>
      </c>
      <c r="R564" s="1">
        <v>8064.9626598854802</v>
      </c>
      <c r="S564" s="1">
        <v>200064.93098823601</v>
      </c>
      <c r="T564" s="59">
        <f>IF(E564="East", IF(C564="Central",('Connecting shares (%)'!$F$3/100*F564+'Connecting shares (%)'!$G$3/100*H564+'Connecting shares (%)'!$H$3/100*J564)/1000000,0),0)</f>
        <v>0</v>
      </c>
      <c r="U564" s="59">
        <f>IF(E564="East", IF(C564="Central",D564*'Connecting shares (%)'!$M$16*(F564+H564+J564)/(F564+H564+J564+L564+N564+P564),0),0)</f>
        <v>0</v>
      </c>
      <c r="V564" s="59">
        <f>IF(E564="East", IF(C564="Decentral",('Connecting shares (%)'!$F$7/100*F564+'Connecting shares (%)'!$G$7/100*H564+'Connecting shares (%)'!$H$7/100*J564)/1000000,0),0)</f>
        <v>0</v>
      </c>
      <c r="W564" s="61">
        <f>IF(E564="East", IF(C564="Decentral",D564*'Connecting shares (%)'!$M$16*(F564+H564+J564)/(F564+H564+J564+L564+N564+P564),0),0)</f>
        <v>0</v>
      </c>
      <c r="X564" s="59">
        <f>IF(E564="East", IF(C564="Central",('Connecting shares (%)'!$F$5/100*L564+'Connecting shares (%)'!$G$5/100*N564+'Connecting shares (%)'!$H$5/100*P564)/1000000,0),0)</f>
        <v>0</v>
      </c>
      <c r="Y564" s="61">
        <f>IF(E564="East", IF(C564="Central",D564*'Connecting shares (%)'!$M$16*(L564+N564+P564)/(F564+H564+J564+L564+N564+P564),0),0)</f>
        <v>0</v>
      </c>
      <c r="Z564" s="1">
        <f>IF(E564="East", IF(C564="Decentral",('Connecting shares (%)'!$F$9/100*L564+'Connecting shares (%)'!$G$9/100*N564+'Connecting shares (%)'!$H$9/100*P564)/1000000,0),0)</f>
        <v>0</v>
      </c>
      <c r="AA564" s="61">
        <f>IF(E564="East", IF(C564="Decentral",D564*'Connecting shares (%)'!$M$16*(L564+N564+P564)/(F564+H564+J564+L564+N564+P564),0),0)</f>
        <v>0</v>
      </c>
      <c r="AB564" s="59">
        <f>IF(E564="West", IF(C564="Central",('Connecting shares (%)'!$F$11/100*F564+'Connecting shares (%)'!$G$11/100*H564+'Connecting shares (%)'!$H$11/100*J564)/1000000,0),0)</f>
        <v>2.705712E-2</v>
      </c>
      <c r="AC564" s="62">
        <f>IF(E564="west", IF(C564="Central",D564*'Connecting shares (%)'!$M$16*(F564+H564+J564)/(F564+H564+J564+L564+N564+P564),0),0)</f>
        <v>4.0012986197647402</v>
      </c>
      <c r="AD564" s="59">
        <f>IF(E564="West", IF(C564="Decentral",('Connecting shares (%)'!$F$15/100*F564+'Connecting shares (%)'!$G$15/100*H564+'Connecting shares (%)'!$H$15/100*J564)/1000000,0),0)</f>
        <v>0</v>
      </c>
      <c r="AE564" s="61">
        <f>IF(E564="west", IF(C564="Decentral",D564*'Connecting shares (%)'!$M$16*(F564+H564+J564)/(F564+H564+J564+L564+N564+P564),0),0)</f>
        <v>0</v>
      </c>
      <c r="AF564" s="59">
        <f>IF(E564="West", IF(C564="Central",('Connecting shares (%)'!$F$13/100*L564+'Connecting shares (%)'!$G$13/100*N564+'Connecting shares (%)'!$H$13/100*P564)/1000000,0),0)</f>
        <v>0</v>
      </c>
      <c r="AG564" s="61">
        <f>IF(E564="west", IF(C564="Central",D564*'Connecting shares (%)'!$M$16*(L564+N564+P564)/(F564+H564+J564+L564+N564+P564),0),0)</f>
        <v>0</v>
      </c>
      <c r="AH564" s="1">
        <f>IF(E564="West", IF(C564="Decentral",('Connecting shares (%)'!$F$17/100*L564+'Connecting shares (%)'!$G$17/100*N564+'Connecting shares (%)'!$H$17/100*P564)/1000000,0),0)</f>
        <v>0</v>
      </c>
      <c r="AI564" s="61">
        <f>IF(E564="west", IF(C564="Decentral",D564*'Connecting shares (%)'!$M$16*(L564+N564+P564)/(F564+H564+J564+L564+N564+P564),0),0)</f>
        <v>0</v>
      </c>
      <c r="AK564" s="1">
        <f t="shared" si="64"/>
        <v>0</v>
      </c>
      <c r="AL564" s="1">
        <f t="shared" si="65"/>
        <v>0</v>
      </c>
      <c r="AM564" s="1">
        <f t="shared" si="66"/>
        <v>0</v>
      </c>
      <c r="AN564" s="1">
        <f t="shared" si="67"/>
        <v>0</v>
      </c>
      <c r="AO564" s="1">
        <f t="shared" si="68"/>
        <v>2.705712E-2</v>
      </c>
      <c r="AP564" s="1">
        <f t="shared" si="69"/>
        <v>4.0012986197647402</v>
      </c>
      <c r="AQ564" s="1">
        <f t="shared" si="70"/>
        <v>0</v>
      </c>
      <c r="AR564" s="1">
        <f t="shared" si="71"/>
        <v>0</v>
      </c>
    </row>
    <row r="565" spans="1:44">
      <c r="A565" s="1">
        <v>564</v>
      </c>
      <c r="B565" s="1" t="s">
        <v>194</v>
      </c>
      <c r="C565" s="1" t="s">
        <v>19</v>
      </c>
      <c r="D565" s="1">
        <v>8.4161776475428995E-2</v>
      </c>
      <c r="E565" s="1" t="s">
        <v>21</v>
      </c>
      <c r="F565" s="1">
        <v>37006.620000000003</v>
      </c>
      <c r="G565" s="1">
        <v>3</v>
      </c>
      <c r="H565" s="1">
        <v>0</v>
      </c>
      <c r="I565" s="1">
        <v>0</v>
      </c>
      <c r="J565" s="1">
        <v>0</v>
      </c>
      <c r="K565" s="1">
        <v>0</v>
      </c>
      <c r="L565" s="1">
        <v>0</v>
      </c>
      <c r="M565" s="1">
        <v>0</v>
      </c>
      <c r="N565" s="1">
        <v>0</v>
      </c>
      <c r="O565" s="1">
        <v>0</v>
      </c>
      <c r="P565" s="1">
        <v>0</v>
      </c>
      <c r="Q565" s="1">
        <v>0</v>
      </c>
      <c r="R565" s="1">
        <v>4428.8107589520496</v>
      </c>
      <c r="S565" s="1">
        <v>84161.776475428502</v>
      </c>
      <c r="T565" s="59">
        <f>IF(E565="East", IF(C565="Central",('Connecting shares (%)'!$F$3/100*F565+'Connecting shares (%)'!$G$3/100*H565+'Connecting shares (%)'!$H$3/100*J565)/1000000,0),0)</f>
        <v>0</v>
      </c>
      <c r="U565" s="59">
        <f>IF(E565="East", IF(C565="Central",D565*'Connecting shares (%)'!$M$16*(F565+H565+J565)/(F565+H565+J565+L565+N565+P565),0),0)</f>
        <v>0</v>
      </c>
      <c r="V565" s="59">
        <f>IF(E565="East", IF(C565="Decentral",('Connecting shares (%)'!$F$7/100*F565+'Connecting shares (%)'!$G$7/100*H565+'Connecting shares (%)'!$H$7/100*J565)/1000000,0),0)</f>
        <v>0</v>
      </c>
      <c r="W565" s="61">
        <f>IF(E565="East", IF(C565="Decentral",D565*'Connecting shares (%)'!$M$16*(F565+H565+J565)/(F565+H565+J565+L565+N565+P565),0),0)</f>
        <v>0</v>
      </c>
      <c r="X565" s="59">
        <f>IF(E565="East", IF(C565="Central",('Connecting shares (%)'!$F$5/100*L565+'Connecting shares (%)'!$G$5/100*N565+'Connecting shares (%)'!$H$5/100*P565)/1000000,0),0)</f>
        <v>0</v>
      </c>
      <c r="Y565" s="61">
        <f>IF(E565="East", IF(C565="Central",D565*'Connecting shares (%)'!$M$16*(L565+N565+P565)/(F565+H565+J565+L565+N565+P565),0),0)</f>
        <v>0</v>
      </c>
      <c r="Z565" s="1">
        <f>IF(E565="East", IF(C565="Decentral",('Connecting shares (%)'!$F$9/100*L565+'Connecting shares (%)'!$G$9/100*N565+'Connecting shares (%)'!$H$9/100*P565)/1000000,0),0)</f>
        <v>0</v>
      </c>
      <c r="AA565" s="61">
        <f>IF(E565="East", IF(C565="Decentral",D565*'Connecting shares (%)'!$M$16*(L565+N565+P565)/(F565+H565+J565+L565+N565+P565),0),0)</f>
        <v>0</v>
      </c>
      <c r="AB565" s="59">
        <f>IF(E565="West", IF(C565="Central",('Connecting shares (%)'!$F$11/100*F565+'Connecting shares (%)'!$G$11/100*H565+'Connecting shares (%)'!$H$11/100*J565)/1000000,0),0)</f>
        <v>0</v>
      </c>
      <c r="AC565" s="62">
        <f>IF(E565="west", IF(C565="Central",D565*'Connecting shares (%)'!$M$16*(F565+H565+J565)/(F565+H565+J565+L565+N565+P565),0),0)</f>
        <v>0</v>
      </c>
      <c r="AD565" s="59">
        <f>IF(E565="West", IF(C565="Decentral",('Connecting shares (%)'!$F$15/100*F565+'Connecting shares (%)'!$G$15/100*H565+'Connecting shares (%)'!$H$15/100*J565)/1000000,0),0)</f>
        <v>3.7006620000000004E-2</v>
      </c>
      <c r="AE565" s="61">
        <f>IF(E565="west", IF(C565="Decentral",D565*'Connecting shares (%)'!$M$16*(F565+H565+J565)/(F565+H565+J565+L565+N565+P565),0),0)</f>
        <v>1.6832355295085799</v>
      </c>
      <c r="AF565" s="59">
        <f>IF(E565="West", IF(C565="Central",('Connecting shares (%)'!$F$13/100*L565+'Connecting shares (%)'!$G$13/100*N565+'Connecting shares (%)'!$H$13/100*P565)/1000000,0),0)</f>
        <v>0</v>
      </c>
      <c r="AG565" s="61">
        <f>IF(E565="west", IF(C565="Central",D565*'Connecting shares (%)'!$M$16*(L565+N565+P565)/(F565+H565+J565+L565+N565+P565),0),0)</f>
        <v>0</v>
      </c>
      <c r="AH565" s="1">
        <f>IF(E565="West", IF(C565="Decentral",('Connecting shares (%)'!$F$17/100*L565+'Connecting shares (%)'!$G$17/100*N565+'Connecting shares (%)'!$H$17/100*P565)/1000000,0),0)</f>
        <v>0</v>
      </c>
      <c r="AI565" s="61">
        <f>IF(E565="west", IF(C565="Decentral",D565*'Connecting shares (%)'!$M$16*(L565+N565+P565)/(F565+H565+J565+L565+N565+P565),0),0)</f>
        <v>0</v>
      </c>
      <c r="AK565" s="1">
        <f t="shared" si="64"/>
        <v>0</v>
      </c>
      <c r="AL565" s="1">
        <f t="shared" si="65"/>
        <v>0</v>
      </c>
      <c r="AM565" s="1">
        <f t="shared" si="66"/>
        <v>0</v>
      </c>
      <c r="AN565" s="1">
        <f t="shared" si="67"/>
        <v>0</v>
      </c>
      <c r="AO565" s="1">
        <f t="shared" si="68"/>
        <v>0</v>
      </c>
      <c r="AP565" s="1">
        <f t="shared" si="69"/>
        <v>0</v>
      </c>
      <c r="AQ565" s="1">
        <f t="shared" si="70"/>
        <v>3.7006620000000004E-2</v>
      </c>
      <c r="AR565" s="1">
        <f t="shared" si="71"/>
        <v>1.6832355295085799</v>
      </c>
    </row>
    <row r="566" spans="1:44">
      <c r="A566" s="1">
        <v>565</v>
      </c>
      <c r="B566" s="1" t="s">
        <v>153</v>
      </c>
      <c r="C566" s="1" t="s">
        <v>19</v>
      </c>
      <c r="D566" s="1">
        <v>1.84036064730395</v>
      </c>
      <c r="E566" s="1" t="s">
        <v>22</v>
      </c>
      <c r="F566" s="1">
        <v>10275227.02</v>
      </c>
      <c r="G566" s="1">
        <v>695</v>
      </c>
      <c r="H566" s="1">
        <v>56932.87</v>
      </c>
      <c r="I566" s="1">
        <v>1</v>
      </c>
      <c r="J566" s="1">
        <v>0</v>
      </c>
      <c r="K566" s="1">
        <v>0</v>
      </c>
      <c r="L566" s="1">
        <v>851437.93</v>
      </c>
      <c r="M566" s="1">
        <v>150</v>
      </c>
      <c r="N566" s="1">
        <v>0</v>
      </c>
      <c r="O566" s="1">
        <v>0</v>
      </c>
      <c r="P566" s="1">
        <v>345965.91999999899</v>
      </c>
      <c r="Q566" s="1">
        <v>1</v>
      </c>
      <c r="R566" s="1">
        <v>8833.59325887054</v>
      </c>
      <c r="S566" s="1">
        <v>1840360.64730395</v>
      </c>
      <c r="T566" s="59">
        <f>IF(E566="East", IF(C566="Central",('Connecting shares (%)'!$F$3/100*F566+'Connecting shares (%)'!$G$3/100*H566+'Connecting shares (%)'!$H$3/100*J566)/1000000,0),0)</f>
        <v>0</v>
      </c>
      <c r="U566" s="59">
        <f>IF(E566="East", IF(C566="Central",D566*'Connecting shares (%)'!$M$16*(F566+H566+J566)/(F566+H566+J566+L566+N566+P566),0),0)</f>
        <v>0</v>
      </c>
      <c r="V566" s="59">
        <f>IF(E566="East", IF(C566="Decentral",('Connecting shares (%)'!$F$7/100*F566+'Connecting shares (%)'!$G$7/100*H566+'Connecting shares (%)'!$H$7/100*J566)/1000000,0),0)</f>
        <v>10.332159889999998</v>
      </c>
      <c r="W566" s="61">
        <f>IF(E566="East", IF(C566="Decentral",D566*'Connecting shares (%)'!$M$16*(F566+H566+J566)/(F566+H566+J566+L566+N566+P566),0),0)</f>
        <v>32.984596628299329</v>
      </c>
      <c r="X566" s="59">
        <f>IF(E566="East", IF(C566="Central",('Connecting shares (%)'!$F$5/100*L566+'Connecting shares (%)'!$G$5/100*N566+'Connecting shares (%)'!$H$5/100*P566)/1000000,0),0)</f>
        <v>0</v>
      </c>
      <c r="Y566" s="61">
        <f>IF(E566="East", IF(C566="Central",D566*'Connecting shares (%)'!$M$16*(L566+N566+P566)/(F566+H566+J566+L566+N566+P566),0),0)</f>
        <v>0</v>
      </c>
      <c r="Z566" s="1">
        <f>IF(E566="East", IF(C566="Decentral",('Connecting shares (%)'!$F$9/100*L566+'Connecting shares (%)'!$G$9/100*N566+'Connecting shares (%)'!$H$9/100*P566)/1000000,0),0)</f>
        <v>1.1974038499999993</v>
      </c>
      <c r="AA566" s="61">
        <f>IF(E566="East", IF(C566="Decentral",D566*'Connecting shares (%)'!$M$16*(L566+N566+P566)/(F566+H566+J566+L566+N566+P566),0),0)</f>
        <v>3.822616317779671</v>
      </c>
      <c r="AB566" s="59">
        <f>IF(E566="West", IF(C566="Central",('Connecting shares (%)'!$F$11/100*F566+'Connecting shares (%)'!$G$11/100*H566+'Connecting shares (%)'!$H$11/100*J566)/1000000,0),0)</f>
        <v>0</v>
      </c>
      <c r="AC566" s="62">
        <f>IF(E566="west", IF(C566="Central",D566*'Connecting shares (%)'!$M$16*(F566+H566+J566)/(F566+H566+J566+L566+N566+P566),0),0)</f>
        <v>0</v>
      </c>
      <c r="AD566" s="59">
        <f>IF(E566="West", IF(C566="Decentral",('Connecting shares (%)'!$F$15/100*F566+'Connecting shares (%)'!$G$15/100*H566+'Connecting shares (%)'!$H$15/100*J566)/1000000,0),0)</f>
        <v>0</v>
      </c>
      <c r="AE566" s="61">
        <f>IF(E566="west", IF(C566="Decentral",D566*'Connecting shares (%)'!$M$16*(F566+H566+J566)/(F566+H566+J566+L566+N566+P566),0),0)</f>
        <v>0</v>
      </c>
      <c r="AF566" s="59">
        <f>IF(E566="West", IF(C566="Central",('Connecting shares (%)'!$F$13/100*L566+'Connecting shares (%)'!$G$13/100*N566+'Connecting shares (%)'!$H$13/100*P566)/1000000,0),0)</f>
        <v>0</v>
      </c>
      <c r="AG566" s="61">
        <f>IF(E566="west", IF(C566="Central",D566*'Connecting shares (%)'!$M$16*(L566+N566+P566)/(F566+H566+J566+L566+N566+P566),0),0)</f>
        <v>0</v>
      </c>
      <c r="AH566" s="1">
        <f>IF(E566="West", IF(C566="Decentral",('Connecting shares (%)'!$F$17/100*L566+'Connecting shares (%)'!$G$17/100*N566+'Connecting shares (%)'!$H$17/100*P566)/1000000,0),0)</f>
        <v>0</v>
      </c>
      <c r="AI566" s="61">
        <f>IF(E566="west", IF(C566="Decentral",D566*'Connecting shares (%)'!$M$16*(L566+N566+P566)/(F566+H566+J566+L566+N566+P566),0),0)</f>
        <v>0</v>
      </c>
      <c r="AK566" s="1">
        <f t="shared" si="64"/>
        <v>0</v>
      </c>
      <c r="AL566" s="1">
        <f t="shared" si="65"/>
        <v>0</v>
      </c>
      <c r="AM566" s="1">
        <f t="shared" si="66"/>
        <v>11.529563739999997</v>
      </c>
      <c r="AN566" s="1">
        <f t="shared" si="67"/>
        <v>36.807212946078998</v>
      </c>
      <c r="AO566" s="1">
        <f t="shared" si="68"/>
        <v>0</v>
      </c>
      <c r="AP566" s="1">
        <f t="shared" si="69"/>
        <v>0</v>
      </c>
      <c r="AQ566" s="1">
        <f t="shared" si="70"/>
        <v>0</v>
      </c>
      <c r="AR566" s="1">
        <f t="shared" si="71"/>
        <v>0</v>
      </c>
    </row>
    <row r="567" spans="1:44">
      <c r="A567" s="1">
        <v>566</v>
      </c>
      <c r="B567" s="1" t="s">
        <v>721</v>
      </c>
      <c r="C567" s="1" t="s">
        <v>19</v>
      </c>
      <c r="D567" s="1">
        <v>0.13166208030363999</v>
      </c>
      <c r="E567" s="1" t="s">
        <v>21</v>
      </c>
      <c r="F567" s="1">
        <v>375276.5</v>
      </c>
      <c r="G567" s="1">
        <v>21</v>
      </c>
      <c r="H567" s="1">
        <v>0</v>
      </c>
      <c r="I567" s="1">
        <v>0</v>
      </c>
      <c r="J567" s="1">
        <v>0</v>
      </c>
      <c r="K567" s="1">
        <v>0</v>
      </c>
      <c r="L567" s="1">
        <v>0</v>
      </c>
      <c r="M567" s="1">
        <v>0</v>
      </c>
      <c r="N567" s="1">
        <v>0</v>
      </c>
      <c r="O567" s="1">
        <v>0</v>
      </c>
      <c r="P567" s="1">
        <v>0</v>
      </c>
      <c r="Q567" s="1">
        <v>0</v>
      </c>
      <c r="R567" s="1">
        <v>6917.4634169962601</v>
      </c>
      <c r="S567" s="1">
        <v>131662.08030363999</v>
      </c>
      <c r="T567" s="59">
        <f>IF(E567="East", IF(C567="Central",('Connecting shares (%)'!$F$3/100*F567+'Connecting shares (%)'!$G$3/100*H567+'Connecting shares (%)'!$H$3/100*J567)/1000000,0),0)</f>
        <v>0</v>
      </c>
      <c r="U567" s="59">
        <f>IF(E567="East", IF(C567="Central",D567*'Connecting shares (%)'!$M$16*(F567+H567+J567)/(F567+H567+J567+L567+N567+P567),0),0)</f>
        <v>0</v>
      </c>
      <c r="V567" s="59">
        <f>IF(E567="East", IF(C567="Decentral",('Connecting shares (%)'!$F$7/100*F567+'Connecting shares (%)'!$G$7/100*H567+'Connecting shares (%)'!$H$7/100*J567)/1000000,0),0)</f>
        <v>0</v>
      </c>
      <c r="W567" s="61">
        <f>IF(E567="East", IF(C567="Decentral",D567*'Connecting shares (%)'!$M$16*(F567+H567+J567)/(F567+H567+J567+L567+N567+P567),0),0)</f>
        <v>0</v>
      </c>
      <c r="X567" s="59">
        <f>IF(E567="East", IF(C567="Central",('Connecting shares (%)'!$F$5/100*L567+'Connecting shares (%)'!$G$5/100*N567+'Connecting shares (%)'!$H$5/100*P567)/1000000,0),0)</f>
        <v>0</v>
      </c>
      <c r="Y567" s="61">
        <f>IF(E567="East", IF(C567="Central",D567*'Connecting shares (%)'!$M$16*(L567+N567+P567)/(F567+H567+J567+L567+N567+P567),0),0)</f>
        <v>0</v>
      </c>
      <c r="Z567" s="1">
        <f>IF(E567="East", IF(C567="Decentral",('Connecting shares (%)'!$F$9/100*L567+'Connecting shares (%)'!$G$9/100*N567+'Connecting shares (%)'!$H$9/100*P567)/1000000,0),0)</f>
        <v>0</v>
      </c>
      <c r="AA567" s="61">
        <f>IF(E567="East", IF(C567="Decentral",D567*'Connecting shares (%)'!$M$16*(L567+N567+P567)/(F567+H567+J567+L567+N567+P567),0),0)</f>
        <v>0</v>
      </c>
      <c r="AB567" s="59">
        <f>IF(E567="West", IF(C567="Central",('Connecting shares (%)'!$F$11/100*F567+'Connecting shares (%)'!$G$11/100*H567+'Connecting shares (%)'!$H$11/100*J567)/1000000,0),0)</f>
        <v>0</v>
      </c>
      <c r="AC567" s="62">
        <f>IF(E567="west", IF(C567="Central",D567*'Connecting shares (%)'!$M$16*(F567+H567+J567)/(F567+H567+J567+L567+N567+P567),0),0)</f>
        <v>0</v>
      </c>
      <c r="AD567" s="59">
        <f>IF(E567="West", IF(C567="Decentral",('Connecting shares (%)'!$F$15/100*F567+'Connecting shares (%)'!$G$15/100*H567+'Connecting shares (%)'!$H$15/100*J567)/1000000,0),0)</f>
        <v>0.37527650000000001</v>
      </c>
      <c r="AE567" s="61">
        <f>IF(E567="west", IF(C567="Decentral",D567*'Connecting shares (%)'!$M$16*(F567+H567+J567)/(F567+H567+J567+L567+N567+P567),0),0)</f>
        <v>2.6332416060727999</v>
      </c>
      <c r="AF567" s="59">
        <f>IF(E567="West", IF(C567="Central",('Connecting shares (%)'!$F$13/100*L567+'Connecting shares (%)'!$G$13/100*N567+'Connecting shares (%)'!$H$13/100*P567)/1000000,0),0)</f>
        <v>0</v>
      </c>
      <c r="AG567" s="61">
        <f>IF(E567="west", IF(C567="Central",D567*'Connecting shares (%)'!$M$16*(L567+N567+P567)/(F567+H567+J567+L567+N567+P567),0),0)</f>
        <v>0</v>
      </c>
      <c r="AH567" s="1">
        <f>IF(E567="West", IF(C567="Decentral",('Connecting shares (%)'!$F$17/100*L567+'Connecting shares (%)'!$G$17/100*N567+'Connecting shares (%)'!$H$17/100*P567)/1000000,0),0)</f>
        <v>0</v>
      </c>
      <c r="AI567" s="61">
        <f>IF(E567="west", IF(C567="Decentral",D567*'Connecting shares (%)'!$M$16*(L567+N567+P567)/(F567+H567+J567+L567+N567+P567),0),0)</f>
        <v>0</v>
      </c>
      <c r="AK567" s="1">
        <f t="shared" si="64"/>
        <v>0</v>
      </c>
      <c r="AL567" s="1">
        <f t="shared" si="65"/>
        <v>0</v>
      </c>
      <c r="AM567" s="1">
        <f t="shared" si="66"/>
        <v>0</v>
      </c>
      <c r="AN567" s="1">
        <f t="shared" si="67"/>
        <v>0</v>
      </c>
      <c r="AO567" s="1">
        <f t="shared" si="68"/>
        <v>0</v>
      </c>
      <c r="AP567" s="1">
        <f t="shared" si="69"/>
        <v>0</v>
      </c>
      <c r="AQ567" s="1">
        <f t="shared" si="70"/>
        <v>0.37527650000000001</v>
      </c>
      <c r="AR567" s="1">
        <f t="shared" si="71"/>
        <v>2.6332416060727999</v>
      </c>
    </row>
    <row r="568" spans="1:44">
      <c r="A568" s="1">
        <v>567</v>
      </c>
      <c r="B568" s="1" t="s">
        <v>146</v>
      </c>
      <c r="C568" s="1" t="s">
        <v>20</v>
      </c>
      <c r="D568" s="1">
        <v>0.20041831727776899</v>
      </c>
      <c r="E568" s="1" t="s">
        <v>22</v>
      </c>
      <c r="F568" s="1">
        <v>156665.649999999</v>
      </c>
      <c r="G568" s="1">
        <v>9</v>
      </c>
      <c r="H568" s="1">
        <v>0</v>
      </c>
      <c r="I568" s="1">
        <v>0</v>
      </c>
      <c r="J568" s="1">
        <v>0</v>
      </c>
      <c r="K568" s="1">
        <v>0</v>
      </c>
      <c r="L568" s="1">
        <v>0</v>
      </c>
      <c r="M568" s="1">
        <v>0</v>
      </c>
      <c r="N568" s="1">
        <v>0</v>
      </c>
      <c r="O568" s="1">
        <v>0</v>
      </c>
      <c r="P568" s="1">
        <v>0</v>
      </c>
      <c r="Q568" s="1">
        <v>0</v>
      </c>
      <c r="R568" s="1">
        <v>8441.4785487351201</v>
      </c>
      <c r="S568" s="1">
        <v>200418.31727776799</v>
      </c>
      <c r="T568" s="59">
        <f>IF(E568="East", IF(C568="Central",('Connecting shares (%)'!$F$3/100*F568+'Connecting shares (%)'!$G$3/100*H568+'Connecting shares (%)'!$H$3/100*J568)/1000000,0),0)</f>
        <v>0.15666564999999902</v>
      </c>
      <c r="U568" s="59">
        <f>IF(E568="East", IF(C568="Central",D568*'Connecting shares (%)'!$M$16*(F568+H568+J568)/(F568+H568+J568+L568+N568+P568),0),0)</f>
        <v>4.0083663455553795</v>
      </c>
      <c r="V568" s="59">
        <f>IF(E568="East", IF(C568="Decentral",('Connecting shares (%)'!$F$7/100*F568+'Connecting shares (%)'!$G$7/100*H568+'Connecting shares (%)'!$H$7/100*J568)/1000000,0),0)</f>
        <v>0</v>
      </c>
      <c r="W568" s="61">
        <f>IF(E568="East", IF(C568="Decentral",D568*'Connecting shares (%)'!$M$16*(F568+H568+J568)/(F568+H568+J568+L568+N568+P568),0),0)</f>
        <v>0</v>
      </c>
      <c r="X568" s="59">
        <f>IF(E568="East", IF(C568="Central",('Connecting shares (%)'!$F$5/100*L568+'Connecting shares (%)'!$G$5/100*N568+'Connecting shares (%)'!$H$5/100*P568)/1000000,0),0)</f>
        <v>0</v>
      </c>
      <c r="Y568" s="61">
        <f>IF(E568="East", IF(C568="Central",D568*'Connecting shares (%)'!$M$16*(L568+N568+P568)/(F568+H568+J568+L568+N568+P568),0),0)</f>
        <v>0</v>
      </c>
      <c r="Z568" s="1">
        <f>IF(E568="East", IF(C568="Decentral",('Connecting shares (%)'!$F$9/100*L568+'Connecting shares (%)'!$G$9/100*N568+'Connecting shares (%)'!$H$9/100*P568)/1000000,0),0)</f>
        <v>0</v>
      </c>
      <c r="AA568" s="61">
        <f>IF(E568="East", IF(C568="Decentral",D568*'Connecting shares (%)'!$M$16*(L568+N568+P568)/(F568+H568+J568+L568+N568+P568),0),0)</f>
        <v>0</v>
      </c>
      <c r="AB568" s="59">
        <f>IF(E568="West", IF(C568="Central",('Connecting shares (%)'!$F$11/100*F568+'Connecting shares (%)'!$G$11/100*H568+'Connecting shares (%)'!$H$11/100*J568)/1000000,0),0)</f>
        <v>0</v>
      </c>
      <c r="AC568" s="62">
        <f>IF(E568="west", IF(C568="Central",D568*'Connecting shares (%)'!$M$16*(F568+H568+J568)/(F568+H568+J568+L568+N568+P568),0),0)</f>
        <v>0</v>
      </c>
      <c r="AD568" s="59">
        <f>IF(E568="West", IF(C568="Decentral",('Connecting shares (%)'!$F$15/100*F568+'Connecting shares (%)'!$G$15/100*H568+'Connecting shares (%)'!$H$15/100*J568)/1000000,0),0)</f>
        <v>0</v>
      </c>
      <c r="AE568" s="61">
        <f>IF(E568="west", IF(C568="Decentral",D568*'Connecting shares (%)'!$M$16*(F568+H568+J568)/(F568+H568+J568+L568+N568+P568),0),0)</f>
        <v>0</v>
      </c>
      <c r="AF568" s="59">
        <f>IF(E568="West", IF(C568="Central",('Connecting shares (%)'!$F$13/100*L568+'Connecting shares (%)'!$G$13/100*N568+'Connecting shares (%)'!$H$13/100*P568)/1000000,0),0)</f>
        <v>0</v>
      </c>
      <c r="AG568" s="61">
        <f>IF(E568="west", IF(C568="Central",D568*'Connecting shares (%)'!$M$16*(L568+N568+P568)/(F568+H568+J568+L568+N568+P568),0),0)</f>
        <v>0</v>
      </c>
      <c r="AH568" s="1">
        <f>IF(E568="West", IF(C568="Decentral",('Connecting shares (%)'!$F$17/100*L568+'Connecting shares (%)'!$G$17/100*N568+'Connecting shares (%)'!$H$17/100*P568)/1000000,0),0)</f>
        <v>0</v>
      </c>
      <c r="AI568" s="61">
        <f>IF(E568="west", IF(C568="Decentral",D568*'Connecting shares (%)'!$M$16*(L568+N568+P568)/(F568+H568+J568+L568+N568+P568),0),0)</f>
        <v>0</v>
      </c>
      <c r="AK568" s="1">
        <f t="shared" si="64"/>
        <v>0.15666564999999902</v>
      </c>
      <c r="AL568" s="1">
        <f t="shared" si="65"/>
        <v>4.0083663455553795</v>
      </c>
      <c r="AM568" s="1">
        <f t="shared" si="66"/>
        <v>0</v>
      </c>
      <c r="AN568" s="1">
        <f t="shared" si="67"/>
        <v>0</v>
      </c>
      <c r="AO568" s="1">
        <f t="shared" si="68"/>
        <v>0</v>
      </c>
      <c r="AP568" s="1">
        <f t="shared" si="69"/>
        <v>0</v>
      </c>
      <c r="AQ568" s="1">
        <f t="shared" si="70"/>
        <v>0</v>
      </c>
      <c r="AR568" s="1">
        <f t="shared" si="71"/>
        <v>0</v>
      </c>
    </row>
    <row r="569" spans="1:44">
      <c r="A569" s="1">
        <v>568</v>
      </c>
      <c r="B569" s="1" t="s">
        <v>500</v>
      </c>
      <c r="C569" s="1" t="s">
        <v>19</v>
      </c>
      <c r="D569" s="1">
        <v>0.92537056460703404</v>
      </c>
      <c r="E569" s="1" t="s">
        <v>21</v>
      </c>
      <c r="F569" s="1">
        <v>6130495.73999999</v>
      </c>
      <c r="G569" s="1">
        <v>402</v>
      </c>
      <c r="H569" s="1">
        <v>276289.34999999899</v>
      </c>
      <c r="I569" s="1">
        <v>4</v>
      </c>
      <c r="J569" s="1">
        <v>0</v>
      </c>
      <c r="K569" s="1">
        <v>0</v>
      </c>
      <c r="L569" s="1">
        <v>1131014.05</v>
      </c>
      <c r="M569" s="1">
        <v>97</v>
      </c>
      <c r="N569" s="1">
        <v>335907.89999999898</v>
      </c>
      <c r="O569" s="1">
        <v>5</v>
      </c>
      <c r="P569" s="1">
        <v>0</v>
      </c>
      <c r="Q569" s="1">
        <v>0</v>
      </c>
      <c r="R569" s="1">
        <v>9486.7118181698806</v>
      </c>
      <c r="S569" s="1">
        <v>925370.56460703304</v>
      </c>
      <c r="T569" s="59">
        <f>IF(E569="East", IF(C569="Central",('Connecting shares (%)'!$F$3/100*F569+'Connecting shares (%)'!$G$3/100*H569+'Connecting shares (%)'!$H$3/100*J569)/1000000,0),0)</f>
        <v>0</v>
      </c>
      <c r="U569" s="59">
        <f>IF(E569="East", IF(C569="Central",D569*'Connecting shares (%)'!$M$16*(F569+H569+J569)/(F569+H569+J569+L569+N569+P569),0),0)</f>
        <v>0</v>
      </c>
      <c r="V569" s="59">
        <f>IF(E569="East", IF(C569="Decentral",('Connecting shares (%)'!$F$7/100*F569+'Connecting shares (%)'!$G$7/100*H569+'Connecting shares (%)'!$H$7/100*J569)/1000000,0),0)</f>
        <v>0</v>
      </c>
      <c r="W569" s="61">
        <f>IF(E569="East", IF(C569="Decentral",D569*'Connecting shares (%)'!$M$16*(F569+H569+J569)/(F569+H569+J569+L569+N569+P569),0),0)</f>
        <v>0</v>
      </c>
      <c r="X569" s="59">
        <f>IF(E569="East", IF(C569="Central",('Connecting shares (%)'!$F$5/100*L569+'Connecting shares (%)'!$G$5/100*N569+'Connecting shares (%)'!$H$5/100*P569)/1000000,0),0)</f>
        <v>0</v>
      </c>
      <c r="Y569" s="61">
        <f>IF(E569="East", IF(C569="Central",D569*'Connecting shares (%)'!$M$16*(L569+N569+P569)/(F569+H569+J569+L569+N569+P569),0),0)</f>
        <v>0</v>
      </c>
      <c r="Z569" s="1">
        <f>IF(E569="East", IF(C569="Decentral",('Connecting shares (%)'!$F$9/100*L569+'Connecting shares (%)'!$G$9/100*N569+'Connecting shares (%)'!$H$9/100*P569)/1000000,0),0)</f>
        <v>0</v>
      </c>
      <c r="AA569" s="61">
        <f>IF(E569="East", IF(C569="Decentral",D569*'Connecting shares (%)'!$M$16*(L569+N569+P569)/(F569+H569+J569+L569+N569+P569),0),0)</f>
        <v>0</v>
      </c>
      <c r="AB569" s="59">
        <f>IF(E569="West", IF(C569="Central",('Connecting shares (%)'!$F$11/100*F569+'Connecting shares (%)'!$G$11/100*H569+'Connecting shares (%)'!$H$11/100*J569)/1000000,0),0)</f>
        <v>0</v>
      </c>
      <c r="AC569" s="62">
        <f>IF(E569="west", IF(C569="Central",D569*'Connecting shares (%)'!$M$16*(F569+H569+J569)/(F569+H569+J569+L569+N569+P569),0),0)</f>
        <v>0</v>
      </c>
      <c r="AD569" s="59">
        <f>IF(E569="West", IF(C569="Decentral",('Connecting shares (%)'!$F$15/100*F569+'Connecting shares (%)'!$G$15/100*H569+'Connecting shares (%)'!$H$15/100*J569)/1000000,0),0)</f>
        <v>6.406785089999989</v>
      </c>
      <c r="AE569" s="61">
        <f>IF(E569="west", IF(C569="Decentral",D569*'Connecting shares (%)'!$M$16*(F569+H569+J569)/(F569+H569+J569+L569+N569+P569),0),0)</f>
        <v>15.059362269717433</v>
      </c>
      <c r="AF569" s="59">
        <f>IF(E569="West", IF(C569="Central",('Connecting shares (%)'!$F$13/100*L569+'Connecting shares (%)'!$G$13/100*N569+'Connecting shares (%)'!$H$13/100*P569)/1000000,0),0)</f>
        <v>0</v>
      </c>
      <c r="AG569" s="61">
        <f>IF(E569="west", IF(C569="Central",D569*'Connecting shares (%)'!$M$16*(L569+N569+P569)/(F569+H569+J569+L569+N569+P569),0),0)</f>
        <v>0</v>
      </c>
      <c r="AH569" s="1">
        <f>IF(E569="West", IF(C569="Decentral",('Connecting shares (%)'!$F$17/100*L569+'Connecting shares (%)'!$G$17/100*N569+'Connecting shares (%)'!$H$17/100*P569)/1000000,0),0)</f>
        <v>1.466921949999999</v>
      </c>
      <c r="AI569" s="61">
        <f>IF(E569="west", IF(C569="Decentral",D569*'Connecting shares (%)'!$M$16*(L569+N569+P569)/(F569+H569+J569+L569+N569+P569),0),0)</f>
        <v>3.4480490224232483</v>
      </c>
      <c r="AK569" s="1">
        <f t="shared" si="64"/>
        <v>0</v>
      </c>
      <c r="AL569" s="1">
        <f t="shared" si="65"/>
        <v>0</v>
      </c>
      <c r="AM569" s="1">
        <f t="shared" si="66"/>
        <v>0</v>
      </c>
      <c r="AN569" s="1">
        <f t="shared" si="67"/>
        <v>0</v>
      </c>
      <c r="AO569" s="1">
        <f t="shared" si="68"/>
        <v>0</v>
      </c>
      <c r="AP569" s="1">
        <f t="shared" si="69"/>
        <v>0</v>
      </c>
      <c r="AQ569" s="1">
        <f t="shared" si="70"/>
        <v>7.8737070399999878</v>
      </c>
      <c r="AR569" s="1">
        <f t="shared" si="71"/>
        <v>18.507411292140681</v>
      </c>
    </row>
    <row r="570" spans="1:44">
      <c r="A570" s="1">
        <v>569</v>
      </c>
      <c r="B570" s="1" t="s">
        <v>52</v>
      </c>
      <c r="C570" s="1" t="s">
        <v>19</v>
      </c>
      <c r="D570" s="1">
        <v>8.3018987193329993E-2</v>
      </c>
      <c r="E570" s="1" t="s">
        <v>21</v>
      </c>
      <c r="F570" s="1">
        <v>82706.73</v>
      </c>
      <c r="G570" s="1">
        <v>5</v>
      </c>
      <c r="H570" s="1">
        <v>0</v>
      </c>
      <c r="I570" s="1">
        <v>0</v>
      </c>
      <c r="J570" s="1">
        <v>0</v>
      </c>
      <c r="K570" s="1">
        <v>0</v>
      </c>
      <c r="L570" s="1">
        <v>0</v>
      </c>
      <c r="M570" s="1">
        <v>0</v>
      </c>
      <c r="N570" s="1">
        <v>0</v>
      </c>
      <c r="O570" s="1">
        <v>0</v>
      </c>
      <c r="P570" s="1">
        <v>0</v>
      </c>
      <c r="Q570" s="1">
        <v>0</v>
      </c>
      <c r="R570" s="1">
        <v>5955.9040797806401</v>
      </c>
      <c r="S570" s="1">
        <v>83018.987193329798</v>
      </c>
      <c r="T570" s="59">
        <f>IF(E570="East", IF(C570="Central",('Connecting shares (%)'!$F$3/100*F570+'Connecting shares (%)'!$G$3/100*H570+'Connecting shares (%)'!$H$3/100*J570)/1000000,0),0)</f>
        <v>0</v>
      </c>
      <c r="U570" s="59">
        <f>IF(E570="East", IF(C570="Central",D570*'Connecting shares (%)'!$M$16*(F570+H570+J570)/(F570+H570+J570+L570+N570+P570),0),0)</f>
        <v>0</v>
      </c>
      <c r="V570" s="59">
        <f>IF(E570="East", IF(C570="Decentral",('Connecting shares (%)'!$F$7/100*F570+'Connecting shares (%)'!$G$7/100*H570+'Connecting shares (%)'!$H$7/100*J570)/1000000,0),0)</f>
        <v>0</v>
      </c>
      <c r="W570" s="61">
        <f>IF(E570="East", IF(C570="Decentral",D570*'Connecting shares (%)'!$M$16*(F570+H570+J570)/(F570+H570+J570+L570+N570+P570),0),0)</f>
        <v>0</v>
      </c>
      <c r="X570" s="59">
        <f>IF(E570="East", IF(C570="Central",('Connecting shares (%)'!$F$5/100*L570+'Connecting shares (%)'!$G$5/100*N570+'Connecting shares (%)'!$H$5/100*P570)/1000000,0),0)</f>
        <v>0</v>
      </c>
      <c r="Y570" s="61">
        <f>IF(E570="East", IF(C570="Central",D570*'Connecting shares (%)'!$M$16*(L570+N570+P570)/(F570+H570+J570+L570+N570+P570),0),0)</f>
        <v>0</v>
      </c>
      <c r="Z570" s="1">
        <f>IF(E570="East", IF(C570="Decentral",('Connecting shares (%)'!$F$9/100*L570+'Connecting shares (%)'!$G$9/100*N570+'Connecting shares (%)'!$H$9/100*P570)/1000000,0),0)</f>
        <v>0</v>
      </c>
      <c r="AA570" s="61">
        <f>IF(E570="East", IF(C570="Decentral",D570*'Connecting shares (%)'!$M$16*(L570+N570+P570)/(F570+H570+J570+L570+N570+P570),0),0)</f>
        <v>0</v>
      </c>
      <c r="AB570" s="59">
        <f>IF(E570="West", IF(C570="Central",('Connecting shares (%)'!$F$11/100*F570+'Connecting shares (%)'!$G$11/100*H570+'Connecting shares (%)'!$H$11/100*J570)/1000000,0),0)</f>
        <v>0</v>
      </c>
      <c r="AC570" s="62">
        <f>IF(E570="west", IF(C570="Central",D570*'Connecting shares (%)'!$M$16*(F570+H570+J570)/(F570+H570+J570+L570+N570+P570),0),0)</f>
        <v>0</v>
      </c>
      <c r="AD570" s="59">
        <f>IF(E570="West", IF(C570="Decentral",('Connecting shares (%)'!$F$15/100*F570+'Connecting shares (%)'!$G$15/100*H570+'Connecting shares (%)'!$H$15/100*J570)/1000000,0),0)</f>
        <v>8.2706729999999992E-2</v>
      </c>
      <c r="AE570" s="61">
        <f>IF(E570="west", IF(C570="Decentral",D570*'Connecting shares (%)'!$M$16*(F570+H570+J570)/(F570+H570+J570+L570+N570+P570),0),0)</f>
        <v>1.6603797438666001</v>
      </c>
      <c r="AF570" s="59">
        <f>IF(E570="West", IF(C570="Central",('Connecting shares (%)'!$F$13/100*L570+'Connecting shares (%)'!$G$13/100*N570+'Connecting shares (%)'!$H$13/100*P570)/1000000,0),0)</f>
        <v>0</v>
      </c>
      <c r="AG570" s="61">
        <f>IF(E570="west", IF(C570="Central",D570*'Connecting shares (%)'!$M$16*(L570+N570+P570)/(F570+H570+J570+L570+N570+P570),0),0)</f>
        <v>0</v>
      </c>
      <c r="AH570" s="1">
        <f>IF(E570="West", IF(C570="Decentral",('Connecting shares (%)'!$F$17/100*L570+'Connecting shares (%)'!$G$17/100*N570+'Connecting shares (%)'!$H$17/100*P570)/1000000,0),0)</f>
        <v>0</v>
      </c>
      <c r="AI570" s="61">
        <f>IF(E570="west", IF(C570="Decentral",D570*'Connecting shares (%)'!$M$16*(L570+N570+P570)/(F570+H570+J570+L570+N570+P570),0),0)</f>
        <v>0</v>
      </c>
      <c r="AK570" s="1">
        <f t="shared" si="64"/>
        <v>0</v>
      </c>
      <c r="AL570" s="1">
        <f t="shared" si="65"/>
        <v>0</v>
      </c>
      <c r="AM570" s="1">
        <f t="shared" si="66"/>
        <v>0</v>
      </c>
      <c r="AN570" s="1">
        <f t="shared" si="67"/>
        <v>0</v>
      </c>
      <c r="AO570" s="1">
        <f t="shared" si="68"/>
        <v>0</v>
      </c>
      <c r="AP570" s="1">
        <f t="shared" si="69"/>
        <v>0</v>
      </c>
      <c r="AQ570" s="1">
        <f t="shared" si="70"/>
        <v>8.2706729999999992E-2</v>
      </c>
      <c r="AR570" s="1">
        <f t="shared" si="71"/>
        <v>1.6603797438666001</v>
      </c>
    </row>
    <row r="571" spans="1:44">
      <c r="A571" s="1">
        <v>570</v>
      </c>
      <c r="B571" s="1" t="s">
        <v>288</v>
      </c>
      <c r="C571" s="1" t="s">
        <v>19</v>
      </c>
      <c r="D571" s="1">
        <v>0.183262290465044</v>
      </c>
      <c r="E571" s="1" t="s">
        <v>21</v>
      </c>
      <c r="F571" s="1">
        <v>109428.69999999899</v>
      </c>
      <c r="G571" s="1">
        <v>8</v>
      </c>
      <c r="H571" s="1">
        <v>0</v>
      </c>
      <c r="I571" s="1">
        <v>0</v>
      </c>
      <c r="J571" s="1">
        <v>0</v>
      </c>
      <c r="K571" s="1">
        <v>0</v>
      </c>
      <c r="L571" s="1">
        <v>0</v>
      </c>
      <c r="M571" s="1">
        <v>0</v>
      </c>
      <c r="N571" s="1">
        <v>0</v>
      </c>
      <c r="O571" s="1">
        <v>0</v>
      </c>
      <c r="P571" s="1">
        <v>0</v>
      </c>
      <c r="Q571" s="1">
        <v>0</v>
      </c>
      <c r="R571" s="1">
        <v>5733.4846227170501</v>
      </c>
      <c r="S571" s="1">
        <v>183262.29046504301</v>
      </c>
      <c r="T571" s="59">
        <f>IF(E571="East", IF(C571="Central",('Connecting shares (%)'!$F$3/100*F571+'Connecting shares (%)'!$G$3/100*H571+'Connecting shares (%)'!$H$3/100*J571)/1000000,0),0)</f>
        <v>0</v>
      </c>
      <c r="U571" s="59">
        <f>IF(E571="East", IF(C571="Central",D571*'Connecting shares (%)'!$M$16*(F571+H571+J571)/(F571+H571+J571+L571+N571+P571),0),0)</f>
        <v>0</v>
      </c>
      <c r="V571" s="59">
        <f>IF(E571="East", IF(C571="Decentral",('Connecting shares (%)'!$F$7/100*F571+'Connecting shares (%)'!$G$7/100*H571+'Connecting shares (%)'!$H$7/100*J571)/1000000,0),0)</f>
        <v>0</v>
      </c>
      <c r="W571" s="61">
        <f>IF(E571="East", IF(C571="Decentral",D571*'Connecting shares (%)'!$M$16*(F571+H571+J571)/(F571+H571+J571+L571+N571+P571),0),0)</f>
        <v>0</v>
      </c>
      <c r="X571" s="59">
        <f>IF(E571="East", IF(C571="Central",('Connecting shares (%)'!$F$5/100*L571+'Connecting shares (%)'!$G$5/100*N571+'Connecting shares (%)'!$H$5/100*P571)/1000000,0),0)</f>
        <v>0</v>
      </c>
      <c r="Y571" s="61">
        <f>IF(E571="East", IF(C571="Central",D571*'Connecting shares (%)'!$M$16*(L571+N571+P571)/(F571+H571+J571+L571+N571+P571),0),0)</f>
        <v>0</v>
      </c>
      <c r="Z571" s="1">
        <f>IF(E571="East", IF(C571="Decentral",('Connecting shares (%)'!$F$9/100*L571+'Connecting shares (%)'!$G$9/100*N571+'Connecting shares (%)'!$H$9/100*P571)/1000000,0),0)</f>
        <v>0</v>
      </c>
      <c r="AA571" s="61">
        <f>IF(E571="East", IF(C571="Decentral",D571*'Connecting shares (%)'!$M$16*(L571+N571+P571)/(F571+H571+J571+L571+N571+P571),0),0)</f>
        <v>0</v>
      </c>
      <c r="AB571" s="59">
        <f>IF(E571="West", IF(C571="Central",('Connecting shares (%)'!$F$11/100*F571+'Connecting shares (%)'!$G$11/100*H571+'Connecting shares (%)'!$H$11/100*J571)/1000000,0),0)</f>
        <v>0</v>
      </c>
      <c r="AC571" s="62">
        <f>IF(E571="west", IF(C571="Central",D571*'Connecting shares (%)'!$M$16*(F571+H571+J571)/(F571+H571+J571+L571+N571+P571),0),0)</f>
        <v>0</v>
      </c>
      <c r="AD571" s="59">
        <f>IF(E571="West", IF(C571="Decentral",('Connecting shares (%)'!$F$15/100*F571+'Connecting shares (%)'!$G$15/100*H571+'Connecting shares (%)'!$H$15/100*J571)/1000000,0),0)</f>
        <v>0.10942869999999899</v>
      </c>
      <c r="AE571" s="61">
        <f>IF(E571="west", IF(C571="Decentral",D571*'Connecting shares (%)'!$M$16*(F571+H571+J571)/(F571+H571+J571+L571+N571+P571),0),0)</f>
        <v>3.6652458093008802</v>
      </c>
      <c r="AF571" s="59">
        <f>IF(E571="West", IF(C571="Central",('Connecting shares (%)'!$F$13/100*L571+'Connecting shares (%)'!$G$13/100*N571+'Connecting shares (%)'!$H$13/100*P571)/1000000,0),0)</f>
        <v>0</v>
      </c>
      <c r="AG571" s="61">
        <f>IF(E571="west", IF(C571="Central",D571*'Connecting shares (%)'!$M$16*(L571+N571+P571)/(F571+H571+J571+L571+N571+P571),0),0)</f>
        <v>0</v>
      </c>
      <c r="AH571" s="1">
        <f>IF(E571="West", IF(C571="Decentral",('Connecting shares (%)'!$F$17/100*L571+'Connecting shares (%)'!$G$17/100*N571+'Connecting shares (%)'!$H$17/100*P571)/1000000,0),0)</f>
        <v>0</v>
      </c>
      <c r="AI571" s="61">
        <f>IF(E571="west", IF(C571="Decentral",D571*'Connecting shares (%)'!$M$16*(L571+N571+P571)/(F571+H571+J571+L571+N571+P571),0),0)</f>
        <v>0</v>
      </c>
      <c r="AK571" s="1">
        <f t="shared" si="64"/>
        <v>0</v>
      </c>
      <c r="AL571" s="1">
        <f t="shared" si="65"/>
        <v>0</v>
      </c>
      <c r="AM571" s="1">
        <f t="shared" si="66"/>
        <v>0</v>
      </c>
      <c r="AN571" s="1">
        <f t="shared" si="67"/>
        <v>0</v>
      </c>
      <c r="AO571" s="1">
        <f t="shared" si="68"/>
        <v>0</v>
      </c>
      <c r="AP571" s="1">
        <f t="shared" si="69"/>
        <v>0</v>
      </c>
      <c r="AQ571" s="1">
        <f t="shared" si="70"/>
        <v>0.10942869999999899</v>
      </c>
      <c r="AR571" s="1">
        <f t="shared" si="71"/>
        <v>3.6652458093008802</v>
      </c>
    </row>
    <row r="572" spans="1:44">
      <c r="A572" s="1">
        <v>571</v>
      </c>
      <c r="B572" s="1" t="s">
        <v>204</v>
      </c>
      <c r="C572" s="1" t="s">
        <v>19</v>
      </c>
      <c r="D572" s="1">
        <v>0.17232359700138999</v>
      </c>
      <c r="E572" s="1" t="s">
        <v>21</v>
      </c>
      <c r="F572" s="1">
        <v>137400.66</v>
      </c>
      <c r="G572" s="1">
        <v>9</v>
      </c>
      <c r="H572" s="1">
        <v>0</v>
      </c>
      <c r="I572" s="1">
        <v>0</v>
      </c>
      <c r="J572" s="1">
        <v>0</v>
      </c>
      <c r="K572" s="1">
        <v>0</v>
      </c>
      <c r="L572" s="1">
        <v>0</v>
      </c>
      <c r="M572" s="1">
        <v>0</v>
      </c>
      <c r="N572" s="1">
        <v>0</v>
      </c>
      <c r="O572" s="1">
        <v>0</v>
      </c>
      <c r="P572" s="1">
        <v>0</v>
      </c>
      <c r="Q572" s="1">
        <v>0</v>
      </c>
      <c r="R572" s="1">
        <v>7880.9739735595003</v>
      </c>
      <c r="S572" s="1">
        <v>172323.59700138899</v>
      </c>
      <c r="T572" s="59">
        <f>IF(E572="East", IF(C572="Central",('Connecting shares (%)'!$F$3/100*F572+'Connecting shares (%)'!$G$3/100*H572+'Connecting shares (%)'!$H$3/100*J572)/1000000,0),0)</f>
        <v>0</v>
      </c>
      <c r="U572" s="59">
        <f>IF(E572="East", IF(C572="Central",D572*'Connecting shares (%)'!$M$16*(F572+H572+J572)/(F572+H572+J572+L572+N572+P572),0),0)</f>
        <v>0</v>
      </c>
      <c r="V572" s="59">
        <f>IF(E572="East", IF(C572="Decentral",('Connecting shares (%)'!$F$7/100*F572+'Connecting shares (%)'!$G$7/100*H572+'Connecting shares (%)'!$H$7/100*J572)/1000000,0),0)</f>
        <v>0</v>
      </c>
      <c r="W572" s="61">
        <f>IF(E572="East", IF(C572="Decentral",D572*'Connecting shares (%)'!$M$16*(F572+H572+J572)/(F572+H572+J572+L572+N572+P572),0),0)</f>
        <v>0</v>
      </c>
      <c r="X572" s="59">
        <f>IF(E572="East", IF(C572="Central",('Connecting shares (%)'!$F$5/100*L572+'Connecting shares (%)'!$G$5/100*N572+'Connecting shares (%)'!$H$5/100*P572)/1000000,0),0)</f>
        <v>0</v>
      </c>
      <c r="Y572" s="61">
        <f>IF(E572="East", IF(C572="Central",D572*'Connecting shares (%)'!$M$16*(L572+N572+P572)/(F572+H572+J572+L572+N572+P572),0),0)</f>
        <v>0</v>
      </c>
      <c r="Z572" s="1">
        <f>IF(E572="East", IF(C572="Decentral",('Connecting shares (%)'!$F$9/100*L572+'Connecting shares (%)'!$G$9/100*N572+'Connecting shares (%)'!$H$9/100*P572)/1000000,0),0)</f>
        <v>0</v>
      </c>
      <c r="AA572" s="61">
        <f>IF(E572="East", IF(C572="Decentral",D572*'Connecting shares (%)'!$M$16*(L572+N572+P572)/(F572+H572+J572+L572+N572+P572),0),0)</f>
        <v>0</v>
      </c>
      <c r="AB572" s="59">
        <f>IF(E572="West", IF(C572="Central",('Connecting shares (%)'!$F$11/100*F572+'Connecting shares (%)'!$G$11/100*H572+'Connecting shares (%)'!$H$11/100*J572)/1000000,0),0)</f>
        <v>0</v>
      </c>
      <c r="AC572" s="62">
        <f>IF(E572="west", IF(C572="Central",D572*'Connecting shares (%)'!$M$16*(F572+H572+J572)/(F572+H572+J572+L572+N572+P572),0),0)</f>
        <v>0</v>
      </c>
      <c r="AD572" s="59">
        <f>IF(E572="West", IF(C572="Decentral",('Connecting shares (%)'!$F$15/100*F572+'Connecting shares (%)'!$G$15/100*H572+'Connecting shares (%)'!$H$15/100*J572)/1000000,0),0)</f>
        <v>0.13740066000000001</v>
      </c>
      <c r="AE572" s="61">
        <f>IF(E572="west", IF(C572="Decentral",D572*'Connecting shares (%)'!$M$16*(F572+H572+J572)/(F572+H572+J572+L572+N572+P572),0),0)</f>
        <v>3.4464719400277999</v>
      </c>
      <c r="AF572" s="59">
        <f>IF(E572="West", IF(C572="Central",('Connecting shares (%)'!$F$13/100*L572+'Connecting shares (%)'!$G$13/100*N572+'Connecting shares (%)'!$H$13/100*P572)/1000000,0),0)</f>
        <v>0</v>
      </c>
      <c r="AG572" s="61">
        <f>IF(E572="west", IF(C572="Central",D572*'Connecting shares (%)'!$M$16*(L572+N572+P572)/(F572+H572+J572+L572+N572+P572),0),0)</f>
        <v>0</v>
      </c>
      <c r="AH572" s="1">
        <f>IF(E572="West", IF(C572="Decentral",('Connecting shares (%)'!$F$17/100*L572+'Connecting shares (%)'!$G$17/100*N572+'Connecting shares (%)'!$H$17/100*P572)/1000000,0),0)</f>
        <v>0</v>
      </c>
      <c r="AI572" s="61">
        <f>IF(E572="west", IF(C572="Decentral",D572*'Connecting shares (%)'!$M$16*(L572+N572+P572)/(F572+H572+J572+L572+N572+P572),0),0)</f>
        <v>0</v>
      </c>
      <c r="AK572" s="1">
        <f t="shared" si="64"/>
        <v>0</v>
      </c>
      <c r="AL572" s="1">
        <f t="shared" si="65"/>
        <v>0</v>
      </c>
      <c r="AM572" s="1">
        <f t="shared" si="66"/>
        <v>0</v>
      </c>
      <c r="AN572" s="1">
        <f t="shared" si="67"/>
        <v>0</v>
      </c>
      <c r="AO572" s="1">
        <f t="shared" si="68"/>
        <v>0</v>
      </c>
      <c r="AP572" s="1">
        <f t="shared" si="69"/>
        <v>0</v>
      </c>
      <c r="AQ572" s="1">
        <f t="shared" si="70"/>
        <v>0.13740066000000001</v>
      </c>
      <c r="AR572" s="1">
        <f t="shared" si="71"/>
        <v>3.4464719400277999</v>
      </c>
    </row>
    <row r="573" spans="1:44">
      <c r="A573" s="1">
        <v>572</v>
      </c>
      <c r="B573" s="1" t="s">
        <v>851</v>
      </c>
      <c r="C573" s="1" t="s">
        <v>19</v>
      </c>
      <c r="D573" s="1">
        <v>0.19413015535620001</v>
      </c>
      <c r="E573" s="1" t="s">
        <v>21</v>
      </c>
      <c r="F573" s="1">
        <v>193742.63</v>
      </c>
      <c r="G573" s="1">
        <v>12</v>
      </c>
      <c r="H573" s="1">
        <v>0</v>
      </c>
      <c r="I573" s="1">
        <v>0</v>
      </c>
      <c r="J573" s="1">
        <v>0</v>
      </c>
      <c r="K573" s="1">
        <v>0</v>
      </c>
      <c r="L573" s="1">
        <v>9885.3999999999905</v>
      </c>
      <c r="M573" s="1">
        <v>2</v>
      </c>
      <c r="N573" s="1">
        <v>0</v>
      </c>
      <c r="O573" s="1">
        <v>0</v>
      </c>
      <c r="P573" s="1">
        <v>0</v>
      </c>
      <c r="Q573" s="1">
        <v>0</v>
      </c>
      <c r="R573" s="1">
        <v>8775.3424103100497</v>
      </c>
      <c r="S573" s="1">
        <v>194130.15535619899</v>
      </c>
      <c r="T573" s="59">
        <f>IF(E573="East", IF(C573="Central",('Connecting shares (%)'!$F$3/100*F573+'Connecting shares (%)'!$G$3/100*H573+'Connecting shares (%)'!$H$3/100*J573)/1000000,0),0)</f>
        <v>0</v>
      </c>
      <c r="U573" s="59">
        <f>IF(E573="East", IF(C573="Central",D573*'Connecting shares (%)'!$M$16*(F573+H573+J573)/(F573+H573+J573+L573+N573+P573),0),0)</f>
        <v>0</v>
      </c>
      <c r="V573" s="59">
        <f>IF(E573="East", IF(C573="Decentral",('Connecting shares (%)'!$F$7/100*F573+'Connecting shares (%)'!$G$7/100*H573+'Connecting shares (%)'!$H$7/100*J573)/1000000,0),0)</f>
        <v>0</v>
      </c>
      <c r="W573" s="61">
        <f>IF(E573="East", IF(C573="Decentral",D573*'Connecting shares (%)'!$M$16*(F573+H573+J573)/(F573+H573+J573+L573+N573+P573),0),0)</f>
        <v>0</v>
      </c>
      <c r="X573" s="59">
        <f>IF(E573="East", IF(C573="Central",('Connecting shares (%)'!$F$5/100*L573+'Connecting shares (%)'!$G$5/100*N573+'Connecting shares (%)'!$H$5/100*P573)/1000000,0),0)</f>
        <v>0</v>
      </c>
      <c r="Y573" s="61">
        <f>IF(E573="East", IF(C573="Central",D573*'Connecting shares (%)'!$M$16*(L573+N573+P573)/(F573+H573+J573+L573+N573+P573),0),0)</f>
        <v>0</v>
      </c>
      <c r="Z573" s="1">
        <f>IF(E573="East", IF(C573="Decentral",('Connecting shares (%)'!$F$9/100*L573+'Connecting shares (%)'!$G$9/100*N573+'Connecting shares (%)'!$H$9/100*P573)/1000000,0),0)</f>
        <v>0</v>
      </c>
      <c r="AA573" s="61">
        <f>IF(E573="East", IF(C573="Decentral",D573*'Connecting shares (%)'!$M$16*(L573+N573+P573)/(F573+H573+J573+L573+N573+P573),0),0)</f>
        <v>0</v>
      </c>
      <c r="AB573" s="59">
        <f>IF(E573="West", IF(C573="Central",('Connecting shares (%)'!$F$11/100*F573+'Connecting shares (%)'!$G$11/100*H573+'Connecting shares (%)'!$H$11/100*J573)/1000000,0),0)</f>
        <v>0</v>
      </c>
      <c r="AC573" s="62">
        <f>IF(E573="west", IF(C573="Central",D573*'Connecting shares (%)'!$M$16*(F573+H573+J573)/(F573+H573+J573+L573+N573+P573),0),0)</f>
        <v>0</v>
      </c>
      <c r="AD573" s="59">
        <f>IF(E573="West", IF(C573="Decentral",('Connecting shares (%)'!$F$15/100*F573+'Connecting shares (%)'!$G$15/100*H573+'Connecting shares (%)'!$H$15/100*J573)/1000000,0),0)</f>
        <v>0.19374263</v>
      </c>
      <c r="AE573" s="61">
        <f>IF(E573="west", IF(C573="Decentral",D573*'Connecting shares (%)'!$M$16*(F573+H573+J573)/(F573+H573+J573+L573+N573+P573),0),0)</f>
        <v>3.6941168522839196</v>
      </c>
      <c r="AF573" s="59">
        <f>IF(E573="West", IF(C573="Central",('Connecting shares (%)'!$F$13/100*L573+'Connecting shares (%)'!$G$13/100*N573+'Connecting shares (%)'!$H$13/100*P573)/1000000,0),0)</f>
        <v>0</v>
      </c>
      <c r="AG573" s="61">
        <f>IF(E573="west", IF(C573="Central",D573*'Connecting shares (%)'!$M$16*(L573+N573+P573)/(F573+H573+J573+L573+N573+P573),0),0)</f>
        <v>0</v>
      </c>
      <c r="AH573" s="1">
        <f>IF(E573="West", IF(C573="Decentral",('Connecting shares (%)'!$F$17/100*L573+'Connecting shares (%)'!$G$17/100*N573+'Connecting shares (%)'!$H$17/100*P573)/1000000,0),0)</f>
        <v>9.8853999999999904E-3</v>
      </c>
      <c r="AI573" s="61">
        <f>IF(E573="west", IF(C573="Decentral",D573*'Connecting shares (%)'!$M$16*(L573+N573+P573)/(F573+H573+J573+L573+N573+P573),0),0)</f>
        <v>0.18848625484008052</v>
      </c>
      <c r="AK573" s="1">
        <f t="shared" si="64"/>
        <v>0</v>
      </c>
      <c r="AL573" s="1">
        <f t="shared" si="65"/>
        <v>0</v>
      </c>
      <c r="AM573" s="1">
        <f t="shared" si="66"/>
        <v>0</v>
      </c>
      <c r="AN573" s="1">
        <f t="shared" si="67"/>
        <v>0</v>
      </c>
      <c r="AO573" s="1">
        <f t="shared" si="68"/>
        <v>0</v>
      </c>
      <c r="AP573" s="1">
        <f t="shared" si="69"/>
        <v>0</v>
      </c>
      <c r="AQ573" s="1">
        <f t="shared" si="70"/>
        <v>0.20362802999999999</v>
      </c>
      <c r="AR573" s="1">
        <f t="shared" si="71"/>
        <v>3.8826031071239999</v>
      </c>
    </row>
    <row r="574" spans="1:44">
      <c r="A574" s="1">
        <v>573</v>
      </c>
      <c r="B574" s="1" t="s">
        <v>435</v>
      </c>
      <c r="C574" s="1" t="s">
        <v>20</v>
      </c>
      <c r="D574" s="1">
        <v>0.164667900260939</v>
      </c>
      <c r="E574" s="1" t="s">
        <v>21</v>
      </c>
      <c r="F574" s="1">
        <v>64624.8299999999</v>
      </c>
      <c r="G574" s="1">
        <v>6</v>
      </c>
      <c r="H574" s="1">
        <v>0</v>
      </c>
      <c r="I574" s="1">
        <v>0</v>
      </c>
      <c r="J574" s="1">
        <v>0</v>
      </c>
      <c r="K574" s="1">
        <v>0</v>
      </c>
      <c r="L574" s="1">
        <v>0</v>
      </c>
      <c r="M574" s="1">
        <v>0</v>
      </c>
      <c r="N574" s="1">
        <v>0</v>
      </c>
      <c r="O574" s="1">
        <v>0</v>
      </c>
      <c r="P574" s="1">
        <v>0</v>
      </c>
      <c r="Q574" s="1">
        <v>0</v>
      </c>
      <c r="R574" s="1">
        <v>7449.3488667588999</v>
      </c>
      <c r="S574" s="1">
        <v>164667.90026093801</v>
      </c>
      <c r="T574" s="59">
        <f>IF(E574="East", IF(C574="Central",('Connecting shares (%)'!$F$3/100*F574+'Connecting shares (%)'!$G$3/100*H574+'Connecting shares (%)'!$H$3/100*J574)/1000000,0),0)</f>
        <v>0</v>
      </c>
      <c r="U574" s="59">
        <f>IF(E574="East", IF(C574="Central",D574*'Connecting shares (%)'!$M$16*(F574+H574+J574)/(F574+H574+J574+L574+N574+P574),0),0)</f>
        <v>0</v>
      </c>
      <c r="V574" s="59">
        <f>IF(E574="East", IF(C574="Decentral",('Connecting shares (%)'!$F$7/100*F574+'Connecting shares (%)'!$G$7/100*H574+'Connecting shares (%)'!$H$7/100*J574)/1000000,0),0)</f>
        <v>0</v>
      </c>
      <c r="W574" s="61">
        <f>IF(E574="East", IF(C574="Decentral",D574*'Connecting shares (%)'!$M$16*(F574+H574+J574)/(F574+H574+J574+L574+N574+P574),0),0)</f>
        <v>0</v>
      </c>
      <c r="X574" s="59">
        <f>IF(E574="East", IF(C574="Central",('Connecting shares (%)'!$F$5/100*L574+'Connecting shares (%)'!$G$5/100*N574+'Connecting shares (%)'!$H$5/100*P574)/1000000,0),0)</f>
        <v>0</v>
      </c>
      <c r="Y574" s="61">
        <f>IF(E574="East", IF(C574="Central",D574*'Connecting shares (%)'!$M$16*(L574+N574+P574)/(F574+H574+J574+L574+N574+P574),0),0)</f>
        <v>0</v>
      </c>
      <c r="Z574" s="1">
        <f>IF(E574="East", IF(C574="Decentral",('Connecting shares (%)'!$F$9/100*L574+'Connecting shares (%)'!$G$9/100*N574+'Connecting shares (%)'!$H$9/100*P574)/1000000,0),0)</f>
        <v>0</v>
      </c>
      <c r="AA574" s="61">
        <f>IF(E574="East", IF(C574="Decentral",D574*'Connecting shares (%)'!$M$16*(L574+N574+P574)/(F574+H574+J574+L574+N574+P574),0),0)</f>
        <v>0</v>
      </c>
      <c r="AB574" s="59">
        <f>IF(E574="West", IF(C574="Central",('Connecting shares (%)'!$F$11/100*F574+'Connecting shares (%)'!$G$11/100*H574+'Connecting shares (%)'!$H$11/100*J574)/1000000,0),0)</f>
        <v>6.4624829999999897E-2</v>
      </c>
      <c r="AC574" s="62">
        <f>IF(E574="west", IF(C574="Central",D574*'Connecting shares (%)'!$M$16*(F574+H574+J574)/(F574+H574+J574+L574+N574+P574),0),0)</f>
        <v>3.2933580052187801</v>
      </c>
      <c r="AD574" s="59">
        <f>IF(E574="West", IF(C574="Decentral",('Connecting shares (%)'!$F$15/100*F574+'Connecting shares (%)'!$G$15/100*H574+'Connecting shares (%)'!$H$15/100*J574)/1000000,0),0)</f>
        <v>0</v>
      </c>
      <c r="AE574" s="61">
        <f>IF(E574="west", IF(C574="Decentral",D574*'Connecting shares (%)'!$M$16*(F574+H574+J574)/(F574+H574+J574+L574+N574+P574),0),0)</f>
        <v>0</v>
      </c>
      <c r="AF574" s="59">
        <f>IF(E574="West", IF(C574="Central",('Connecting shares (%)'!$F$13/100*L574+'Connecting shares (%)'!$G$13/100*N574+'Connecting shares (%)'!$H$13/100*P574)/1000000,0),0)</f>
        <v>0</v>
      </c>
      <c r="AG574" s="61">
        <f>IF(E574="west", IF(C574="Central",D574*'Connecting shares (%)'!$M$16*(L574+N574+P574)/(F574+H574+J574+L574+N574+P574),0),0)</f>
        <v>0</v>
      </c>
      <c r="AH574" s="1">
        <f>IF(E574="West", IF(C574="Decentral",('Connecting shares (%)'!$F$17/100*L574+'Connecting shares (%)'!$G$17/100*N574+'Connecting shares (%)'!$H$17/100*P574)/1000000,0),0)</f>
        <v>0</v>
      </c>
      <c r="AI574" s="61">
        <f>IF(E574="west", IF(C574="Decentral",D574*'Connecting shares (%)'!$M$16*(L574+N574+P574)/(F574+H574+J574+L574+N574+P574),0),0)</f>
        <v>0</v>
      </c>
      <c r="AK574" s="1">
        <f t="shared" si="64"/>
        <v>0</v>
      </c>
      <c r="AL574" s="1">
        <f t="shared" si="65"/>
        <v>0</v>
      </c>
      <c r="AM574" s="1">
        <f t="shared" si="66"/>
        <v>0</v>
      </c>
      <c r="AN574" s="1">
        <f t="shared" si="67"/>
        <v>0</v>
      </c>
      <c r="AO574" s="1">
        <f t="shared" si="68"/>
        <v>6.4624829999999897E-2</v>
      </c>
      <c r="AP574" s="1">
        <f t="shared" si="69"/>
        <v>3.2933580052187801</v>
      </c>
      <c r="AQ574" s="1">
        <f t="shared" si="70"/>
        <v>0</v>
      </c>
      <c r="AR574" s="1">
        <f t="shared" si="71"/>
        <v>0</v>
      </c>
    </row>
    <row r="575" spans="1:44">
      <c r="A575" s="1">
        <v>574</v>
      </c>
      <c r="B575" s="1" t="s">
        <v>265</v>
      </c>
      <c r="C575" s="1" t="s">
        <v>19</v>
      </c>
      <c r="D575" s="1">
        <v>0.106302902372878</v>
      </c>
      <c r="E575" s="1" t="s">
        <v>21</v>
      </c>
      <c r="F575" s="1">
        <v>194397.269999999</v>
      </c>
      <c r="G575" s="1">
        <v>11</v>
      </c>
      <c r="H575" s="1">
        <v>0</v>
      </c>
      <c r="I575" s="1">
        <v>0</v>
      </c>
      <c r="J575" s="1">
        <v>0</v>
      </c>
      <c r="K575" s="1">
        <v>0</v>
      </c>
      <c r="L575" s="1">
        <v>0</v>
      </c>
      <c r="M575" s="1">
        <v>0</v>
      </c>
      <c r="N575" s="1">
        <v>0</v>
      </c>
      <c r="O575" s="1">
        <v>0</v>
      </c>
      <c r="P575" s="1">
        <v>0</v>
      </c>
      <c r="Q575" s="1">
        <v>0</v>
      </c>
      <c r="R575" s="1">
        <v>6037.0687873849802</v>
      </c>
      <c r="S575" s="1">
        <v>106302.902372878</v>
      </c>
      <c r="T575" s="59">
        <f>IF(E575="East", IF(C575="Central",('Connecting shares (%)'!$F$3/100*F575+'Connecting shares (%)'!$G$3/100*H575+'Connecting shares (%)'!$H$3/100*J575)/1000000,0),0)</f>
        <v>0</v>
      </c>
      <c r="U575" s="59">
        <f>IF(E575="East", IF(C575="Central",D575*'Connecting shares (%)'!$M$16*(F575+H575+J575)/(F575+H575+J575+L575+N575+P575),0),0)</f>
        <v>0</v>
      </c>
      <c r="V575" s="59">
        <f>IF(E575="East", IF(C575="Decentral",('Connecting shares (%)'!$F$7/100*F575+'Connecting shares (%)'!$G$7/100*H575+'Connecting shares (%)'!$H$7/100*J575)/1000000,0),0)</f>
        <v>0</v>
      </c>
      <c r="W575" s="61">
        <f>IF(E575="East", IF(C575="Decentral",D575*'Connecting shares (%)'!$M$16*(F575+H575+J575)/(F575+H575+J575+L575+N575+P575),0),0)</f>
        <v>0</v>
      </c>
      <c r="X575" s="59">
        <f>IF(E575="East", IF(C575="Central",('Connecting shares (%)'!$F$5/100*L575+'Connecting shares (%)'!$G$5/100*N575+'Connecting shares (%)'!$H$5/100*P575)/1000000,0),0)</f>
        <v>0</v>
      </c>
      <c r="Y575" s="61">
        <f>IF(E575="East", IF(C575="Central",D575*'Connecting shares (%)'!$M$16*(L575+N575+P575)/(F575+H575+J575+L575+N575+P575),0),0)</f>
        <v>0</v>
      </c>
      <c r="Z575" s="1">
        <f>IF(E575="East", IF(C575="Decentral",('Connecting shares (%)'!$F$9/100*L575+'Connecting shares (%)'!$G$9/100*N575+'Connecting shares (%)'!$H$9/100*P575)/1000000,0),0)</f>
        <v>0</v>
      </c>
      <c r="AA575" s="61">
        <f>IF(E575="East", IF(C575="Decentral",D575*'Connecting shares (%)'!$M$16*(L575+N575+P575)/(F575+H575+J575+L575+N575+P575),0),0)</f>
        <v>0</v>
      </c>
      <c r="AB575" s="59">
        <f>IF(E575="West", IF(C575="Central",('Connecting shares (%)'!$F$11/100*F575+'Connecting shares (%)'!$G$11/100*H575+'Connecting shares (%)'!$H$11/100*J575)/1000000,0),0)</f>
        <v>0</v>
      </c>
      <c r="AC575" s="62">
        <f>IF(E575="west", IF(C575="Central",D575*'Connecting shares (%)'!$M$16*(F575+H575+J575)/(F575+H575+J575+L575+N575+P575),0),0)</f>
        <v>0</v>
      </c>
      <c r="AD575" s="59">
        <f>IF(E575="West", IF(C575="Decentral",('Connecting shares (%)'!$F$15/100*F575+'Connecting shares (%)'!$G$15/100*H575+'Connecting shares (%)'!$H$15/100*J575)/1000000,0),0)</f>
        <v>0.19439726999999901</v>
      </c>
      <c r="AE575" s="61">
        <f>IF(E575="west", IF(C575="Decentral",D575*'Connecting shares (%)'!$M$16*(F575+H575+J575)/(F575+H575+J575+L575+N575+P575),0),0)</f>
        <v>2.1260580474575601</v>
      </c>
      <c r="AF575" s="59">
        <f>IF(E575="West", IF(C575="Central",('Connecting shares (%)'!$F$13/100*L575+'Connecting shares (%)'!$G$13/100*N575+'Connecting shares (%)'!$H$13/100*P575)/1000000,0),0)</f>
        <v>0</v>
      </c>
      <c r="AG575" s="61">
        <f>IF(E575="west", IF(C575="Central",D575*'Connecting shares (%)'!$M$16*(L575+N575+P575)/(F575+H575+J575+L575+N575+P575),0),0)</f>
        <v>0</v>
      </c>
      <c r="AH575" s="1">
        <f>IF(E575="West", IF(C575="Decentral",('Connecting shares (%)'!$F$17/100*L575+'Connecting shares (%)'!$G$17/100*N575+'Connecting shares (%)'!$H$17/100*P575)/1000000,0),0)</f>
        <v>0</v>
      </c>
      <c r="AI575" s="61">
        <f>IF(E575="west", IF(C575="Decentral",D575*'Connecting shares (%)'!$M$16*(L575+N575+P575)/(F575+H575+J575+L575+N575+P575),0),0)</f>
        <v>0</v>
      </c>
      <c r="AK575" s="1">
        <f t="shared" si="64"/>
        <v>0</v>
      </c>
      <c r="AL575" s="1">
        <f t="shared" si="65"/>
        <v>0</v>
      </c>
      <c r="AM575" s="1">
        <f t="shared" si="66"/>
        <v>0</v>
      </c>
      <c r="AN575" s="1">
        <f t="shared" si="67"/>
        <v>0</v>
      </c>
      <c r="AO575" s="1">
        <f t="shared" si="68"/>
        <v>0</v>
      </c>
      <c r="AP575" s="1">
        <f t="shared" si="69"/>
        <v>0</v>
      </c>
      <c r="AQ575" s="1">
        <f t="shared" si="70"/>
        <v>0.19439726999999901</v>
      </c>
      <c r="AR575" s="1">
        <f t="shared" si="71"/>
        <v>2.1260580474575601</v>
      </c>
    </row>
    <row r="576" spans="1:44">
      <c r="A576" s="1">
        <v>575</v>
      </c>
      <c r="B576" s="1" t="s">
        <v>724</v>
      </c>
      <c r="C576" s="1" t="s">
        <v>20</v>
      </c>
      <c r="D576" s="1">
        <v>9.4820207962828001E-2</v>
      </c>
      <c r="E576" s="1" t="s">
        <v>21</v>
      </c>
      <c r="F576" s="1">
        <v>115998.64</v>
      </c>
      <c r="G576" s="1">
        <v>8</v>
      </c>
      <c r="H576" s="1">
        <v>0</v>
      </c>
      <c r="I576" s="1">
        <v>0</v>
      </c>
      <c r="J576" s="1">
        <v>0</v>
      </c>
      <c r="K576" s="1">
        <v>0</v>
      </c>
      <c r="L576" s="1">
        <v>0</v>
      </c>
      <c r="M576" s="1">
        <v>0</v>
      </c>
      <c r="N576" s="1">
        <v>0</v>
      </c>
      <c r="O576" s="1">
        <v>0</v>
      </c>
      <c r="P576" s="1">
        <v>0</v>
      </c>
      <c r="Q576" s="1">
        <v>0</v>
      </c>
      <c r="R576" s="1">
        <v>5122.4371587759297</v>
      </c>
      <c r="S576" s="1">
        <v>94820.207962828194</v>
      </c>
      <c r="T576" s="59">
        <f>IF(E576="East", IF(C576="Central",('Connecting shares (%)'!$F$3/100*F576+'Connecting shares (%)'!$G$3/100*H576+'Connecting shares (%)'!$H$3/100*J576)/1000000,0),0)</f>
        <v>0</v>
      </c>
      <c r="U576" s="59">
        <f>IF(E576="East", IF(C576="Central",D576*'Connecting shares (%)'!$M$16*(F576+H576+J576)/(F576+H576+J576+L576+N576+P576),0),0)</f>
        <v>0</v>
      </c>
      <c r="V576" s="59">
        <f>IF(E576="East", IF(C576="Decentral",('Connecting shares (%)'!$F$7/100*F576+'Connecting shares (%)'!$G$7/100*H576+'Connecting shares (%)'!$H$7/100*J576)/1000000,0),0)</f>
        <v>0</v>
      </c>
      <c r="W576" s="61">
        <f>IF(E576="East", IF(C576="Decentral",D576*'Connecting shares (%)'!$M$16*(F576+H576+J576)/(F576+H576+J576+L576+N576+P576),0),0)</f>
        <v>0</v>
      </c>
      <c r="X576" s="59">
        <f>IF(E576="East", IF(C576="Central",('Connecting shares (%)'!$F$5/100*L576+'Connecting shares (%)'!$G$5/100*N576+'Connecting shares (%)'!$H$5/100*P576)/1000000,0),0)</f>
        <v>0</v>
      </c>
      <c r="Y576" s="61">
        <f>IF(E576="East", IF(C576="Central",D576*'Connecting shares (%)'!$M$16*(L576+N576+P576)/(F576+H576+J576+L576+N576+P576),0),0)</f>
        <v>0</v>
      </c>
      <c r="Z576" s="1">
        <f>IF(E576="East", IF(C576="Decentral",('Connecting shares (%)'!$F$9/100*L576+'Connecting shares (%)'!$G$9/100*N576+'Connecting shares (%)'!$H$9/100*P576)/1000000,0),0)</f>
        <v>0</v>
      </c>
      <c r="AA576" s="61">
        <f>IF(E576="East", IF(C576="Decentral",D576*'Connecting shares (%)'!$M$16*(L576+N576+P576)/(F576+H576+J576+L576+N576+P576),0),0)</f>
        <v>0</v>
      </c>
      <c r="AB576" s="59">
        <f>IF(E576="West", IF(C576="Central",('Connecting shares (%)'!$F$11/100*F576+'Connecting shares (%)'!$G$11/100*H576+'Connecting shares (%)'!$H$11/100*J576)/1000000,0),0)</f>
        <v>0.11599864</v>
      </c>
      <c r="AC576" s="62">
        <f>IF(E576="west", IF(C576="Central",D576*'Connecting shares (%)'!$M$16*(F576+H576+J576)/(F576+H576+J576+L576+N576+P576),0),0)</f>
        <v>1.8964041592565599</v>
      </c>
      <c r="AD576" s="59">
        <f>IF(E576="West", IF(C576="Decentral",('Connecting shares (%)'!$F$15/100*F576+'Connecting shares (%)'!$G$15/100*H576+'Connecting shares (%)'!$H$15/100*J576)/1000000,0),0)</f>
        <v>0</v>
      </c>
      <c r="AE576" s="61">
        <f>IF(E576="west", IF(C576="Decentral",D576*'Connecting shares (%)'!$M$16*(F576+H576+J576)/(F576+H576+J576+L576+N576+P576),0),0)</f>
        <v>0</v>
      </c>
      <c r="AF576" s="59">
        <f>IF(E576="West", IF(C576="Central",('Connecting shares (%)'!$F$13/100*L576+'Connecting shares (%)'!$G$13/100*N576+'Connecting shares (%)'!$H$13/100*P576)/1000000,0),0)</f>
        <v>0</v>
      </c>
      <c r="AG576" s="61">
        <f>IF(E576="west", IF(C576="Central",D576*'Connecting shares (%)'!$M$16*(L576+N576+P576)/(F576+H576+J576+L576+N576+P576),0),0)</f>
        <v>0</v>
      </c>
      <c r="AH576" s="1">
        <f>IF(E576="West", IF(C576="Decentral",('Connecting shares (%)'!$F$17/100*L576+'Connecting shares (%)'!$G$17/100*N576+'Connecting shares (%)'!$H$17/100*P576)/1000000,0),0)</f>
        <v>0</v>
      </c>
      <c r="AI576" s="61">
        <f>IF(E576="west", IF(C576="Decentral",D576*'Connecting shares (%)'!$M$16*(L576+N576+P576)/(F576+H576+J576+L576+N576+P576),0),0)</f>
        <v>0</v>
      </c>
      <c r="AK576" s="1">
        <f t="shared" si="64"/>
        <v>0</v>
      </c>
      <c r="AL576" s="1">
        <f t="shared" si="65"/>
        <v>0</v>
      </c>
      <c r="AM576" s="1">
        <f t="shared" si="66"/>
        <v>0</v>
      </c>
      <c r="AN576" s="1">
        <f t="shared" si="67"/>
        <v>0</v>
      </c>
      <c r="AO576" s="1">
        <f t="shared" si="68"/>
        <v>0.11599864</v>
      </c>
      <c r="AP576" s="1">
        <f t="shared" si="69"/>
        <v>1.8964041592565599</v>
      </c>
      <c r="AQ576" s="1">
        <f t="shared" si="70"/>
        <v>0</v>
      </c>
      <c r="AR576" s="1">
        <f t="shared" si="71"/>
        <v>0</v>
      </c>
    </row>
    <row r="577" spans="1:44">
      <c r="A577" s="1">
        <v>576</v>
      </c>
      <c r="B577" s="1" t="s">
        <v>235</v>
      </c>
      <c r="C577" s="1" t="s">
        <v>20</v>
      </c>
      <c r="D577" s="1">
        <v>0.42186567927079399</v>
      </c>
      <c r="E577" s="1" t="s">
        <v>21</v>
      </c>
      <c r="F577" s="1">
        <v>170064.69</v>
      </c>
      <c r="G577" s="1">
        <v>8</v>
      </c>
      <c r="H577" s="1">
        <v>0</v>
      </c>
      <c r="I577" s="1">
        <v>0</v>
      </c>
      <c r="J577" s="1">
        <v>0</v>
      </c>
      <c r="K577" s="1">
        <v>0</v>
      </c>
      <c r="L577" s="1">
        <v>0</v>
      </c>
      <c r="M577" s="1">
        <v>0</v>
      </c>
      <c r="N577" s="1">
        <v>0</v>
      </c>
      <c r="O577" s="1">
        <v>0</v>
      </c>
      <c r="P577" s="1">
        <v>0</v>
      </c>
      <c r="Q577" s="1">
        <v>0</v>
      </c>
      <c r="R577" s="1">
        <v>14270.384981412901</v>
      </c>
      <c r="S577" s="1">
        <v>421865.67927079299</v>
      </c>
      <c r="T577" s="59">
        <f>IF(E577="East", IF(C577="Central",('Connecting shares (%)'!$F$3/100*F577+'Connecting shares (%)'!$G$3/100*H577+'Connecting shares (%)'!$H$3/100*J577)/1000000,0),0)</f>
        <v>0</v>
      </c>
      <c r="U577" s="59">
        <f>IF(E577="East", IF(C577="Central",D577*'Connecting shares (%)'!$M$16*(F577+H577+J577)/(F577+H577+J577+L577+N577+P577),0),0)</f>
        <v>0</v>
      </c>
      <c r="V577" s="59">
        <f>IF(E577="East", IF(C577="Decentral",('Connecting shares (%)'!$F$7/100*F577+'Connecting shares (%)'!$G$7/100*H577+'Connecting shares (%)'!$H$7/100*J577)/1000000,0),0)</f>
        <v>0</v>
      </c>
      <c r="W577" s="61">
        <f>IF(E577="East", IF(C577="Decentral",D577*'Connecting shares (%)'!$M$16*(F577+H577+J577)/(F577+H577+J577+L577+N577+P577),0),0)</f>
        <v>0</v>
      </c>
      <c r="X577" s="59">
        <f>IF(E577="East", IF(C577="Central",('Connecting shares (%)'!$F$5/100*L577+'Connecting shares (%)'!$G$5/100*N577+'Connecting shares (%)'!$H$5/100*P577)/1000000,0),0)</f>
        <v>0</v>
      </c>
      <c r="Y577" s="61">
        <f>IF(E577="East", IF(C577="Central",D577*'Connecting shares (%)'!$M$16*(L577+N577+P577)/(F577+H577+J577+L577+N577+P577),0),0)</f>
        <v>0</v>
      </c>
      <c r="Z577" s="1">
        <f>IF(E577="East", IF(C577="Decentral",('Connecting shares (%)'!$F$9/100*L577+'Connecting shares (%)'!$G$9/100*N577+'Connecting shares (%)'!$H$9/100*P577)/1000000,0),0)</f>
        <v>0</v>
      </c>
      <c r="AA577" s="61">
        <f>IF(E577="East", IF(C577="Decentral",D577*'Connecting shares (%)'!$M$16*(L577+N577+P577)/(F577+H577+J577+L577+N577+P577),0),0)</f>
        <v>0</v>
      </c>
      <c r="AB577" s="59">
        <f>IF(E577="West", IF(C577="Central",('Connecting shares (%)'!$F$11/100*F577+'Connecting shares (%)'!$G$11/100*H577+'Connecting shares (%)'!$H$11/100*J577)/1000000,0),0)</f>
        <v>0.17006468999999999</v>
      </c>
      <c r="AC577" s="62">
        <f>IF(E577="west", IF(C577="Central",D577*'Connecting shares (%)'!$M$16*(F577+H577+J577)/(F577+H577+J577+L577+N577+P577),0),0)</f>
        <v>8.4373135854158789</v>
      </c>
      <c r="AD577" s="59">
        <f>IF(E577="West", IF(C577="Decentral",('Connecting shares (%)'!$F$15/100*F577+'Connecting shares (%)'!$G$15/100*H577+'Connecting shares (%)'!$H$15/100*J577)/1000000,0),0)</f>
        <v>0</v>
      </c>
      <c r="AE577" s="61">
        <f>IF(E577="west", IF(C577="Decentral",D577*'Connecting shares (%)'!$M$16*(F577+H577+J577)/(F577+H577+J577+L577+N577+P577),0),0)</f>
        <v>0</v>
      </c>
      <c r="AF577" s="59">
        <f>IF(E577="West", IF(C577="Central",('Connecting shares (%)'!$F$13/100*L577+'Connecting shares (%)'!$G$13/100*N577+'Connecting shares (%)'!$H$13/100*P577)/1000000,0),0)</f>
        <v>0</v>
      </c>
      <c r="AG577" s="61">
        <f>IF(E577="west", IF(C577="Central",D577*'Connecting shares (%)'!$M$16*(L577+N577+P577)/(F577+H577+J577+L577+N577+P577),0),0)</f>
        <v>0</v>
      </c>
      <c r="AH577" s="1">
        <f>IF(E577="West", IF(C577="Decentral",('Connecting shares (%)'!$F$17/100*L577+'Connecting shares (%)'!$G$17/100*N577+'Connecting shares (%)'!$H$17/100*P577)/1000000,0),0)</f>
        <v>0</v>
      </c>
      <c r="AI577" s="61">
        <f>IF(E577="west", IF(C577="Decentral",D577*'Connecting shares (%)'!$M$16*(L577+N577+P577)/(F577+H577+J577+L577+N577+P577),0),0)</f>
        <v>0</v>
      </c>
      <c r="AK577" s="1">
        <f t="shared" si="64"/>
        <v>0</v>
      </c>
      <c r="AL577" s="1">
        <f t="shared" si="65"/>
        <v>0</v>
      </c>
      <c r="AM577" s="1">
        <f t="shared" si="66"/>
        <v>0</v>
      </c>
      <c r="AN577" s="1">
        <f t="shared" si="67"/>
        <v>0</v>
      </c>
      <c r="AO577" s="1">
        <f t="shared" si="68"/>
        <v>0.17006468999999999</v>
      </c>
      <c r="AP577" s="1">
        <f t="shared" si="69"/>
        <v>8.4373135854158789</v>
      </c>
      <c r="AQ577" s="1">
        <f t="shared" si="70"/>
        <v>0</v>
      </c>
      <c r="AR577" s="1">
        <f t="shared" si="71"/>
        <v>0</v>
      </c>
    </row>
    <row r="578" spans="1:44">
      <c r="A578" s="1">
        <v>577</v>
      </c>
      <c r="B578" s="1" t="s">
        <v>612</v>
      </c>
      <c r="C578" s="1" t="s">
        <v>19</v>
      </c>
      <c r="D578" s="1">
        <v>1.56308344187821</v>
      </c>
      <c r="E578" s="1" t="s">
        <v>22</v>
      </c>
      <c r="F578" s="1">
        <v>8707030.2100000195</v>
      </c>
      <c r="G578" s="1">
        <v>588</v>
      </c>
      <c r="H578" s="1">
        <v>0</v>
      </c>
      <c r="I578" s="1">
        <v>0</v>
      </c>
      <c r="J578" s="1">
        <v>0</v>
      </c>
      <c r="K578" s="1">
        <v>0</v>
      </c>
      <c r="L578" s="1">
        <v>1092287.02</v>
      </c>
      <c r="M578" s="1">
        <v>136</v>
      </c>
      <c r="N578" s="1">
        <v>0</v>
      </c>
      <c r="O578" s="1">
        <v>0</v>
      </c>
      <c r="P578" s="1">
        <v>0</v>
      </c>
      <c r="Q578" s="1">
        <v>0</v>
      </c>
      <c r="R578" s="1">
        <v>14786.925980157701</v>
      </c>
      <c r="S578" s="1">
        <v>1563083.4418782101</v>
      </c>
      <c r="T578" s="59">
        <f>IF(E578="East", IF(C578="Central",('Connecting shares (%)'!$F$3/100*F578+'Connecting shares (%)'!$G$3/100*H578+'Connecting shares (%)'!$H$3/100*J578)/1000000,0),0)</f>
        <v>0</v>
      </c>
      <c r="U578" s="59">
        <f>IF(E578="East", IF(C578="Central",D578*'Connecting shares (%)'!$M$16*(F578+H578+J578)/(F578+H578+J578+L578+N578+P578),0),0)</f>
        <v>0</v>
      </c>
      <c r="V578" s="59">
        <f>IF(E578="East", IF(C578="Decentral",('Connecting shares (%)'!$F$7/100*F578+'Connecting shares (%)'!$G$7/100*H578+'Connecting shares (%)'!$H$7/100*J578)/1000000,0),0)</f>
        <v>8.7070302100000188</v>
      </c>
      <c r="W578" s="61">
        <f>IF(E578="East", IF(C578="Decentral",D578*'Connecting shares (%)'!$M$16*(F578+H578+J578)/(F578+H578+J578+L578+N578+P578),0),0)</f>
        <v>27.777067380814568</v>
      </c>
      <c r="X578" s="59">
        <f>IF(E578="East", IF(C578="Central",('Connecting shares (%)'!$F$5/100*L578+'Connecting shares (%)'!$G$5/100*N578+'Connecting shares (%)'!$H$5/100*P578)/1000000,0),0)</f>
        <v>0</v>
      </c>
      <c r="Y578" s="61">
        <f>IF(E578="East", IF(C578="Central",D578*'Connecting shares (%)'!$M$16*(L578+N578+P578)/(F578+H578+J578+L578+N578+P578),0),0)</f>
        <v>0</v>
      </c>
      <c r="Z578" s="1">
        <f>IF(E578="East", IF(C578="Decentral",('Connecting shares (%)'!$F$9/100*L578+'Connecting shares (%)'!$G$9/100*N578+'Connecting shares (%)'!$H$9/100*P578)/1000000,0),0)</f>
        <v>1.0922870200000001</v>
      </c>
      <c r="AA578" s="61">
        <f>IF(E578="East", IF(C578="Decentral",D578*'Connecting shares (%)'!$M$16*(L578+N578+P578)/(F578+H578+J578+L578+N578+P578),0),0)</f>
        <v>3.4846014567496355</v>
      </c>
      <c r="AB578" s="59">
        <f>IF(E578="West", IF(C578="Central",('Connecting shares (%)'!$F$11/100*F578+'Connecting shares (%)'!$G$11/100*H578+'Connecting shares (%)'!$H$11/100*J578)/1000000,0),0)</f>
        <v>0</v>
      </c>
      <c r="AC578" s="62">
        <f>IF(E578="west", IF(C578="Central",D578*'Connecting shares (%)'!$M$16*(F578+H578+J578)/(F578+H578+J578+L578+N578+P578),0),0)</f>
        <v>0</v>
      </c>
      <c r="AD578" s="59">
        <f>IF(E578="West", IF(C578="Decentral",('Connecting shares (%)'!$F$15/100*F578+'Connecting shares (%)'!$G$15/100*H578+'Connecting shares (%)'!$H$15/100*J578)/1000000,0),0)</f>
        <v>0</v>
      </c>
      <c r="AE578" s="61">
        <f>IF(E578="west", IF(C578="Decentral",D578*'Connecting shares (%)'!$M$16*(F578+H578+J578)/(F578+H578+J578+L578+N578+P578),0),0)</f>
        <v>0</v>
      </c>
      <c r="AF578" s="59">
        <f>IF(E578="West", IF(C578="Central",('Connecting shares (%)'!$F$13/100*L578+'Connecting shares (%)'!$G$13/100*N578+'Connecting shares (%)'!$H$13/100*P578)/1000000,0),0)</f>
        <v>0</v>
      </c>
      <c r="AG578" s="61">
        <f>IF(E578="west", IF(C578="Central",D578*'Connecting shares (%)'!$M$16*(L578+N578+P578)/(F578+H578+J578+L578+N578+P578),0),0)</f>
        <v>0</v>
      </c>
      <c r="AH578" s="1">
        <f>IF(E578="West", IF(C578="Decentral",('Connecting shares (%)'!$F$17/100*L578+'Connecting shares (%)'!$G$17/100*N578+'Connecting shares (%)'!$H$17/100*P578)/1000000,0),0)</f>
        <v>0</v>
      </c>
      <c r="AI578" s="61">
        <f>IF(E578="west", IF(C578="Decentral",D578*'Connecting shares (%)'!$M$16*(L578+N578+P578)/(F578+H578+J578+L578+N578+P578),0),0)</f>
        <v>0</v>
      </c>
      <c r="AK578" s="1">
        <f t="shared" ref="AK578:AK641" si="72">T578+X578</f>
        <v>0</v>
      </c>
      <c r="AL578" s="1">
        <f t="shared" ref="AL578:AL641" si="73">U578+Y578</f>
        <v>0</v>
      </c>
      <c r="AM578" s="1">
        <f t="shared" ref="AM578:AM641" si="74">V578+Z578</f>
        <v>9.7993172300000193</v>
      </c>
      <c r="AN578" s="1">
        <f t="shared" ref="AN578:AN641" si="75">W578+AA578</f>
        <v>31.261668837564205</v>
      </c>
      <c r="AO578" s="1">
        <f t="shared" ref="AO578:AO641" si="76">AF578+AB578</f>
        <v>0</v>
      </c>
      <c r="AP578" s="1">
        <f t="shared" ref="AP578:AP641" si="77">AG578+AC578</f>
        <v>0</v>
      </c>
      <c r="AQ578" s="1">
        <f t="shared" ref="AQ578:AQ641" si="78">AH578+AD578</f>
        <v>0</v>
      </c>
      <c r="AR578" s="1">
        <f t="shared" ref="AR578:AR641" si="79">AI578+AE578</f>
        <v>0</v>
      </c>
    </row>
    <row r="579" spans="1:44">
      <c r="A579" s="1">
        <v>578</v>
      </c>
      <c r="B579" s="1" t="s">
        <v>716</v>
      </c>
      <c r="C579" s="1" t="s">
        <v>20</v>
      </c>
      <c r="D579" s="1">
        <v>0.296112946762912</v>
      </c>
      <c r="E579" s="1" t="s">
        <v>21</v>
      </c>
      <c r="F579" s="1">
        <v>126575.25999999901</v>
      </c>
      <c r="G579" s="1">
        <v>18</v>
      </c>
      <c r="H579" s="1">
        <v>0</v>
      </c>
      <c r="I579" s="1">
        <v>0</v>
      </c>
      <c r="J579" s="1">
        <v>0</v>
      </c>
      <c r="K579" s="1">
        <v>0</v>
      </c>
      <c r="L579" s="1">
        <v>19043.96</v>
      </c>
      <c r="M579" s="1">
        <v>8</v>
      </c>
      <c r="N579" s="1">
        <v>0</v>
      </c>
      <c r="O579" s="1">
        <v>0</v>
      </c>
      <c r="P579" s="1">
        <v>0</v>
      </c>
      <c r="Q579" s="1">
        <v>0</v>
      </c>
      <c r="R579" s="1">
        <v>10266.9840752336</v>
      </c>
      <c r="S579" s="1">
        <v>296112.94676291198</v>
      </c>
      <c r="T579" s="59">
        <f>IF(E579="East", IF(C579="Central",('Connecting shares (%)'!$F$3/100*F579+'Connecting shares (%)'!$G$3/100*H579+'Connecting shares (%)'!$H$3/100*J579)/1000000,0),0)</f>
        <v>0</v>
      </c>
      <c r="U579" s="59">
        <f>IF(E579="East", IF(C579="Central",D579*'Connecting shares (%)'!$M$16*(F579+H579+J579)/(F579+H579+J579+L579+N579+P579),0),0)</f>
        <v>0</v>
      </c>
      <c r="V579" s="59">
        <f>IF(E579="East", IF(C579="Decentral",('Connecting shares (%)'!$F$7/100*F579+'Connecting shares (%)'!$G$7/100*H579+'Connecting shares (%)'!$H$7/100*J579)/1000000,0),0)</f>
        <v>0</v>
      </c>
      <c r="W579" s="61">
        <f>IF(E579="East", IF(C579="Decentral",D579*'Connecting shares (%)'!$M$16*(F579+H579+J579)/(F579+H579+J579+L579+N579+P579),0),0)</f>
        <v>0</v>
      </c>
      <c r="X579" s="59">
        <f>IF(E579="East", IF(C579="Central",('Connecting shares (%)'!$F$5/100*L579+'Connecting shares (%)'!$G$5/100*N579+'Connecting shares (%)'!$H$5/100*P579)/1000000,0),0)</f>
        <v>0</v>
      </c>
      <c r="Y579" s="61">
        <f>IF(E579="East", IF(C579="Central",D579*'Connecting shares (%)'!$M$16*(L579+N579+P579)/(F579+H579+J579+L579+N579+P579),0),0)</f>
        <v>0</v>
      </c>
      <c r="Z579" s="1">
        <f>IF(E579="East", IF(C579="Decentral",('Connecting shares (%)'!$F$9/100*L579+'Connecting shares (%)'!$G$9/100*N579+'Connecting shares (%)'!$H$9/100*P579)/1000000,0),0)</f>
        <v>0</v>
      </c>
      <c r="AA579" s="61">
        <f>IF(E579="East", IF(C579="Decentral",D579*'Connecting shares (%)'!$M$16*(L579+N579+P579)/(F579+H579+J579+L579+N579+P579),0),0)</f>
        <v>0</v>
      </c>
      <c r="AB579" s="59">
        <f>IF(E579="West", IF(C579="Central",('Connecting shares (%)'!$F$11/100*F579+'Connecting shares (%)'!$G$11/100*H579+'Connecting shares (%)'!$H$11/100*J579)/1000000,0),0)</f>
        <v>0.126575259999999</v>
      </c>
      <c r="AC579" s="62">
        <f>IF(E579="west", IF(C579="Central",D579*'Connecting shares (%)'!$M$16*(F579+H579+J579)/(F579+H579+J579+L579+N579+P579),0),0)</f>
        <v>5.1477508567731247</v>
      </c>
      <c r="AD579" s="59">
        <f>IF(E579="West", IF(C579="Decentral",('Connecting shares (%)'!$F$15/100*F579+'Connecting shares (%)'!$G$15/100*H579+'Connecting shares (%)'!$H$15/100*J579)/1000000,0),0)</f>
        <v>0</v>
      </c>
      <c r="AE579" s="61">
        <f>IF(E579="west", IF(C579="Decentral",D579*'Connecting shares (%)'!$M$16*(F579+H579+J579)/(F579+H579+J579+L579+N579+P579),0),0)</f>
        <v>0</v>
      </c>
      <c r="AF579" s="59">
        <f>IF(E579="West", IF(C579="Central",('Connecting shares (%)'!$F$13/100*L579+'Connecting shares (%)'!$G$13/100*N579+'Connecting shares (%)'!$H$13/100*P579)/1000000,0),0)</f>
        <v>1.9043959999999999E-2</v>
      </c>
      <c r="AG579" s="61">
        <f>IF(E579="west", IF(C579="Central",D579*'Connecting shares (%)'!$M$16*(L579+N579+P579)/(F579+H579+J579+L579+N579+P579),0),0)</f>
        <v>0.77450807848511527</v>
      </c>
      <c r="AH579" s="1">
        <f>IF(E579="West", IF(C579="Decentral",('Connecting shares (%)'!$F$17/100*L579+'Connecting shares (%)'!$G$17/100*N579+'Connecting shares (%)'!$H$17/100*P579)/1000000,0),0)</f>
        <v>0</v>
      </c>
      <c r="AI579" s="61">
        <f>IF(E579="west", IF(C579="Decentral",D579*'Connecting shares (%)'!$M$16*(L579+N579+P579)/(F579+H579+J579+L579+N579+P579),0),0)</f>
        <v>0</v>
      </c>
      <c r="AK579" s="1">
        <f t="shared" si="72"/>
        <v>0</v>
      </c>
      <c r="AL579" s="1">
        <f t="shared" si="73"/>
        <v>0</v>
      </c>
      <c r="AM579" s="1">
        <f t="shared" si="74"/>
        <v>0</v>
      </c>
      <c r="AN579" s="1">
        <f t="shared" si="75"/>
        <v>0</v>
      </c>
      <c r="AO579" s="1">
        <f t="shared" si="76"/>
        <v>0.14561921999999899</v>
      </c>
      <c r="AP579" s="1">
        <f t="shared" si="77"/>
        <v>5.92225893525824</v>
      </c>
      <c r="AQ579" s="1">
        <f t="shared" si="78"/>
        <v>0</v>
      </c>
      <c r="AR579" s="1">
        <f t="shared" si="79"/>
        <v>0</v>
      </c>
    </row>
    <row r="580" spans="1:44">
      <c r="A580" s="1">
        <v>579</v>
      </c>
      <c r="B580" s="1" t="s">
        <v>599</v>
      </c>
      <c r="C580" s="1" t="s">
        <v>19</v>
      </c>
      <c r="D580" s="1">
        <v>1.4549670793001099</v>
      </c>
      <c r="E580" s="1" t="s">
        <v>21</v>
      </c>
      <c r="F580" s="1">
        <v>1154506.21</v>
      </c>
      <c r="G580" s="1">
        <v>76</v>
      </c>
      <c r="H580" s="1">
        <v>0</v>
      </c>
      <c r="I580" s="1">
        <v>0</v>
      </c>
      <c r="J580" s="1">
        <v>0</v>
      </c>
      <c r="K580" s="1">
        <v>0</v>
      </c>
      <c r="L580" s="1">
        <v>517987.90999999898</v>
      </c>
      <c r="M580" s="1">
        <v>52</v>
      </c>
      <c r="N580" s="1">
        <v>450340.679999999</v>
      </c>
      <c r="O580" s="1">
        <v>6</v>
      </c>
      <c r="P580" s="1">
        <v>0</v>
      </c>
      <c r="Q580" s="1">
        <v>0</v>
      </c>
      <c r="R580" s="1">
        <v>14278.663230485699</v>
      </c>
      <c r="S580" s="1">
        <v>1454967.07930011</v>
      </c>
      <c r="T580" s="59">
        <f>IF(E580="East", IF(C580="Central",('Connecting shares (%)'!$F$3/100*F580+'Connecting shares (%)'!$G$3/100*H580+'Connecting shares (%)'!$H$3/100*J580)/1000000,0),0)</f>
        <v>0</v>
      </c>
      <c r="U580" s="59">
        <f>IF(E580="East", IF(C580="Central",D580*'Connecting shares (%)'!$M$16*(F580+H580+J580)/(F580+H580+J580+L580+N580+P580),0),0)</f>
        <v>0</v>
      </c>
      <c r="V580" s="59">
        <f>IF(E580="East", IF(C580="Decentral",('Connecting shares (%)'!$F$7/100*F580+'Connecting shares (%)'!$G$7/100*H580+'Connecting shares (%)'!$H$7/100*J580)/1000000,0),0)</f>
        <v>0</v>
      </c>
      <c r="W580" s="61">
        <f>IF(E580="East", IF(C580="Decentral",D580*'Connecting shares (%)'!$M$16*(F580+H580+J580)/(F580+H580+J580+L580+N580+P580),0),0)</f>
        <v>0</v>
      </c>
      <c r="X580" s="59">
        <f>IF(E580="East", IF(C580="Central",('Connecting shares (%)'!$F$5/100*L580+'Connecting shares (%)'!$G$5/100*N580+'Connecting shares (%)'!$H$5/100*P580)/1000000,0),0)</f>
        <v>0</v>
      </c>
      <c r="Y580" s="61">
        <f>IF(E580="East", IF(C580="Central",D580*'Connecting shares (%)'!$M$16*(L580+N580+P580)/(F580+H580+J580+L580+N580+P580),0),0)</f>
        <v>0</v>
      </c>
      <c r="Z580" s="1">
        <f>IF(E580="East", IF(C580="Decentral",('Connecting shares (%)'!$F$9/100*L580+'Connecting shares (%)'!$G$9/100*N580+'Connecting shares (%)'!$H$9/100*P580)/1000000,0),0)</f>
        <v>0</v>
      </c>
      <c r="AA580" s="61">
        <f>IF(E580="East", IF(C580="Decentral",D580*'Connecting shares (%)'!$M$16*(L580+N580+P580)/(F580+H580+J580+L580+N580+P580),0),0)</f>
        <v>0</v>
      </c>
      <c r="AB580" s="59">
        <f>IF(E580="West", IF(C580="Central",('Connecting shares (%)'!$F$11/100*F580+'Connecting shares (%)'!$G$11/100*H580+'Connecting shares (%)'!$H$11/100*J580)/1000000,0),0)</f>
        <v>0</v>
      </c>
      <c r="AC580" s="62">
        <f>IF(E580="west", IF(C580="Central",D580*'Connecting shares (%)'!$M$16*(F580+H580+J580)/(F580+H580+J580+L580+N580+P580),0),0)</f>
        <v>0</v>
      </c>
      <c r="AD580" s="59">
        <f>IF(E580="West", IF(C580="Decentral",('Connecting shares (%)'!$F$15/100*F580+'Connecting shares (%)'!$G$15/100*H580+'Connecting shares (%)'!$H$15/100*J580)/1000000,0),0)</f>
        <v>1.1545062099999999</v>
      </c>
      <c r="AE580" s="61">
        <f>IF(E580="west", IF(C580="Decentral",D580*'Connecting shares (%)'!$M$16*(F580+H580+J580)/(F580+H580+J580+L580+N580+P580),0),0)</f>
        <v>15.825711246089812</v>
      </c>
      <c r="AF580" s="59">
        <f>IF(E580="West", IF(C580="Central",('Connecting shares (%)'!$F$13/100*L580+'Connecting shares (%)'!$G$13/100*N580+'Connecting shares (%)'!$H$13/100*P580)/1000000,0),0)</f>
        <v>0</v>
      </c>
      <c r="AG580" s="61">
        <f>IF(E580="west", IF(C580="Central",D580*'Connecting shares (%)'!$M$16*(L580+N580+P580)/(F580+H580+J580+L580+N580+P580),0),0)</f>
        <v>0</v>
      </c>
      <c r="AH580" s="1">
        <f>IF(E580="West", IF(C580="Decentral",('Connecting shares (%)'!$F$17/100*L580+'Connecting shares (%)'!$G$17/100*N580+'Connecting shares (%)'!$H$17/100*P580)/1000000,0),0)</f>
        <v>0.96832858999999794</v>
      </c>
      <c r="AI580" s="61">
        <f>IF(E580="west", IF(C580="Decentral",D580*'Connecting shares (%)'!$M$16*(L580+N580+P580)/(F580+H580+J580+L580+N580+P580),0),0)</f>
        <v>13.273630339912385</v>
      </c>
      <c r="AK580" s="1">
        <f t="shared" si="72"/>
        <v>0</v>
      </c>
      <c r="AL580" s="1">
        <f t="shared" si="73"/>
        <v>0</v>
      </c>
      <c r="AM580" s="1">
        <f t="shared" si="74"/>
        <v>0</v>
      </c>
      <c r="AN580" s="1">
        <f t="shared" si="75"/>
        <v>0</v>
      </c>
      <c r="AO580" s="1">
        <f t="shared" si="76"/>
        <v>0</v>
      </c>
      <c r="AP580" s="1">
        <f t="shared" si="77"/>
        <v>0</v>
      </c>
      <c r="AQ580" s="1">
        <f t="shared" si="78"/>
        <v>2.1228347999999979</v>
      </c>
      <c r="AR580" s="1">
        <f t="shared" si="79"/>
        <v>29.099341586002197</v>
      </c>
    </row>
    <row r="581" spans="1:44">
      <c r="A581" s="1">
        <v>580</v>
      </c>
      <c r="B581" s="1" t="s">
        <v>850</v>
      </c>
      <c r="C581" s="1" t="s">
        <v>20</v>
      </c>
      <c r="D581" s="1">
        <v>1.58254971653531</v>
      </c>
      <c r="E581" s="1" t="s">
        <v>22</v>
      </c>
      <c r="F581" s="1">
        <v>15897887.5399999</v>
      </c>
      <c r="G581" s="1">
        <v>1033</v>
      </c>
      <c r="H581" s="1">
        <v>0</v>
      </c>
      <c r="I581" s="1">
        <v>0</v>
      </c>
      <c r="J581" s="1">
        <v>0</v>
      </c>
      <c r="K581" s="1">
        <v>0</v>
      </c>
      <c r="L581" s="1">
        <v>1375386.5799999901</v>
      </c>
      <c r="M581" s="1">
        <v>285</v>
      </c>
      <c r="N581" s="1">
        <v>137869.6</v>
      </c>
      <c r="O581" s="1">
        <v>2</v>
      </c>
      <c r="P581" s="1">
        <v>323988.45</v>
      </c>
      <c r="Q581" s="1">
        <v>1</v>
      </c>
      <c r="R581" s="1">
        <v>10893.2581338822</v>
      </c>
      <c r="S581" s="1">
        <v>1582549.71653531</v>
      </c>
      <c r="T581" s="59">
        <f>IF(E581="East", IF(C581="Central",('Connecting shares (%)'!$F$3/100*F581+'Connecting shares (%)'!$G$3/100*H581+'Connecting shares (%)'!$H$3/100*J581)/1000000,0),0)</f>
        <v>15.8978875399999</v>
      </c>
      <c r="U581" s="59">
        <f>IF(E581="East", IF(C581="Central",D581*'Connecting shares (%)'!$M$16*(F581+H581+J581)/(F581+H581+J581+L581+N581+P581),0),0)</f>
        <v>28.372156664832154</v>
      </c>
      <c r="V581" s="59">
        <f>IF(E581="East", IF(C581="Decentral",('Connecting shares (%)'!$F$7/100*F581+'Connecting shares (%)'!$G$7/100*H581+'Connecting shares (%)'!$H$7/100*J581)/1000000,0),0)</f>
        <v>0</v>
      </c>
      <c r="W581" s="61">
        <f>IF(E581="East", IF(C581="Decentral",D581*'Connecting shares (%)'!$M$16*(F581+H581+J581)/(F581+H581+J581+L581+N581+P581),0),0)</f>
        <v>0</v>
      </c>
      <c r="X581" s="59">
        <f>IF(E581="East", IF(C581="Central",('Connecting shares (%)'!$F$5/100*L581+'Connecting shares (%)'!$G$5/100*N581+'Connecting shares (%)'!$H$5/100*P581)/1000000,0),0)</f>
        <v>1.8372446299999901</v>
      </c>
      <c r="Y581" s="61">
        <f>IF(E581="East", IF(C581="Central",D581*'Connecting shares (%)'!$M$16*(L581+N581+P581)/(F581+H581+J581+L581+N581+P581),0),0)</f>
        <v>3.2788376658740432</v>
      </c>
      <c r="Z581" s="1">
        <f>IF(E581="East", IF(C581="Decentral",('Connecting shares (%)'!$F$9/100*L581+'Connecting shares (%)'!$G$9/100*N581+'Connecting shares (%)'!$H$9/100*P581)/1000000,0),0)</f>
        <v>0</v>
      </c>
      <c r="AA581" s="61">
        <f>IF(E581="East", IF(C581="Decentral",D581*'Connecting shares (%)'!$M$16*(L581+N581+P581)/(F581+H581+J581+L581+N581+P581),0),0)</f>
        <v>0</v>
      </c>
      <c r="AB581" s="59">
        <f>IF(E581="West", IF(C581="Central",('Connecting shares (%)'!$F$11/100*F581+'Connecting shares (%)'!$G$11/100*H581+'Connecting shares (%)'!$H$11/100*J581)/1000000,0),0)</f>
        <v>0</v>
      </c>
      <c r="AC581" s="62">
        <f>IF(E581="west", IF(C581="Central",D581*'Connecting shares (%)'!$M$16*(F581+H581+J581)/(F581+H581+J581+L581+N581+P581),0),0)</f>
        <v>0</v>
      </c>
      <c r="AD581" s="59">
        <f>IF(E581="West", IF(C581="Decentral",('Connecting shares (%)'!$F$15/100*F581+'Connecting shares (%)'!$G$15/100*H581+'Connecting shares (%)'!$H$15/100*J581)/1000000,0),0)</f>
        <v>0</v>
      </c>
      <c r="AE581" s="61">
        <f>IF(E581="west", IF(C581="Decentral",D581*'Connecting shares (%)'!$M$16*(F581+H581+J581)/(F581+H581+J581+L581+N581+P581),0),0)</f>
        <v>0</v>
      </c>
      <c r="AF581" s="59">
        <f>IF(E581="West", IF(C581="Central",('Connecting shares (%)'!$F$13/100*L581+'Connecting shares (%)'!$G$13/100*N581+'Connecting shares (%)'!$H$13/100*P581)/1000000,0),0)</f>
        <v>0</v>
      </c>
      <c r="AG581" s="61">
        <f>IF(E581="west", IF(C581="Central",D581*'Connecting shares (%)'!$M$16*(L581+N581+P581)/(F581+H581+J581+L581+N581+P581),0),0)</f>
        <v>0</v>
      </c>
      <c r="AH581" s="1">
        <f>IF(E581="West", IF(C581="Decentral",('Connecting shares (%)'!$F$17/100*L581+'Connecting shares (%)'!$G$17/100*N581+'Connecting shares (%)'!$H$17/100*P581)/1000000,0),0)</f>
        <v>0</v>
      </c>
      <c r="AI581" s="61">
        <f>IF(E581="west", IF(C581="Decentral",D581*'Connecting shares (%)'!$M$16*(L581+N581+P581)/(F581+H581+J581+L581+N581+P581),0),0)</f>
        <v>0</v>
      </c>
      <c r="AK581" s="1">
        <f t="shared" si="72"/>
        <v>17.73513216999989</v>
      </c>
      <c r="AL581" s="1">
        <f t="shared" si="73"/>
        <v>31.650994330706197</v>
      </c>
      <c r="AM581" s="1">
        <f t="shared" si="74"/>
        <v>0</v>
      </c>
      <c r="AN581" s="1">
        <f t="shared" si="75"/>
        <v>0</v>
      </c>
      <c r="AO581" s="1">
        <f t="shared" si="76"/>
        <v>0</v>
      </c>
      <c r="AP581" s="1">
        <f t="shared" si="77"/>
        <v>0</v>
      </c>
      <c r="AQ581" s="1">
        <f t="shared" si="78"/>
        <v>0</v>
      </c>
      <c r="AR581" s="1">
        <f t="shared" si="79"/>
        <v>0</v>
      </c>
    </row>
    <row r="582" spans="1:44">
      <c r="A582" s="1">
        <v>581</v>
      </c>
      <c r="B582" s="1" t="s">
        <v>106</v>
      </c>
      <c r="C582" s="1" t="s">
        <v>19</v>
      </c>
      <c r="D582" s="1">
        <v>0.571771641150153</v>
      </c>
      <c r="E582" s="1" t="s">
        <v>21</v>
      </c>
      <c r="F582" s="1">
        <v>3212996.0199999898</v>
      </c>
      <c r="G582" s="1">
        <v>218</v>
      </c>
      <c r="H582" s="1">
        <v>0</v>
      </c>
      <c r="I582" s="1">
        <v>0</v>
      </c>
      <c r="J582" s="1">
        <v>0</v>
      </c>
      <c r="K582" s="1">
        <v>0</v>
      </c>
      <c r="L582" s="1">
        <v>30724.879999999899</v>
      </c>
      <c r="M582" s="1">
        <v>5</v>
      </c>
      <c r="N582" s="1">
        <v>0</v>
      </c>
      <c r="O582" s="1">
        <v>0</v>
      </c>
      <c r="P582" s="1">
        <v>0</v>
      </c>
      <c r="Q582" s="1">
        <v>0</v>
      </c>
      <c r="R582" s="1">
        <v>12292.8082000999</v>
      </c>
      <c r="S582" s="1">
        <v>571771.64115015196</v>
      </c>
      <c r="T582" s="59">
        <f>IF(E582="East", IF(C582="Central",('Connecting shares (%)'!$F$3/100*F582+'Connecting shares (%)'!$G$3/100*H582+'Connecting shares (%)'!$H$3/100*J582)/1000000,0),0)</f>
        <v>0</v>
      </c>
      <c r="U582" s="59">
        <f>IF(E582="East", IF(C582="Central",D582*'Connecting shares (%)'!$M$16*(F582+H582+J582)/(F582+H582+J582+L582+N582+P582),0),0)</f>
        <v>0</v>
      </c>
      <c r="V582" s="59">
        <f>IF(E582="East", IF(C582="Decentral",('Connecting shares (%)'!$F$7/100*F582+'Connecting shares (%)'!$G$7/100*H582+'Connecting shares (%)'!$H$7/100*J582)/1000000,0),0)</f>
        <v>0</v>
      </c>
      <c r="W582" s="61">
        <f>IF(E582="East", IF(C582="Decentral",D582*'Connecting shares (%)'!$M$16*(F582+H582+J582)/(F582+H582+J582+L582+N582+P582),0),0)</f>
        <v>0</v>
      </c>
      <c r="X582" s="59">
        <f>IF(E582="East", IF(C582="Central",('Connecting shares (%)'!$F$5/100*L582+'Connecting shares (%)'!$G$5/100*N582+'Connecting shares (%)'!$H$5/100*P582)/1000000,0),0)</f>
        <v>0</v>
      </c>
      <c r="Y582" s="61">
        <f>IF(E582="East", IF(C582="Central",D582*'Connecting shares (%)'!$M$16*(L582+N582+P582)/(F582+H582+J582+L582+N582+P582),0),0)</f>
        <v>0</v>
      </c>
      <c r="Z582" s="1">
        <f>IF(E582="East", IF(C582="Decentral",('Connecting shares (%)'!$F$9/100*L582+'Connecting shares (%)'!$G$9/100*N582+'Connecting shares (%)'!$H$9/100*P582)/1000000,0),0)</f>
        <v>0</v>
      </c>
      <c r="AA582" s="61">
        <f>IF(E582="East", IF(C582="Decentral",D582*'Connecting shares (%)'!$M$16*(L582+N582+P582)/(F582+H582+J582+L582+N582+P582),0),0)</f>
        <v>0</v>
      </c>
      <c r="AB582" s="59">
        <f>IF(E582="West", IF(C582="Central",('Connecting shares (%)'!$F$11/100*F582+'Connecting shares (%)'!$G$11/100*H582+'Connecting shares (%)'!$H$11/100*J582)/1000000,0),0)</f>
        <v>0</v>
      </c>
      <c r="AC582" s="62">
        <f>IF(E582="west", IF(C582="Central",D582*'Connecting shares (%)'!$M$16*(F582+H582+J582)/(F582+H582+J582+L582+N582+P582),0),0)</f>
        <v>0</v>
      </c>
      <c r="AD582" s="59">
        <f>IF(E582="West", IF(C582="Decentral",('Connecting shares (%)'!$F$15/100*F582+'Connecting shares (%)'!$G$15/100*H582+'Connecting shares (%)'!$H$15/100*J582)/1000000,0),0)</f>
        <v>3.2129960199999896</v>
      </c>
      <c r="AE582" s="61">
        <f>IF(E582="west", IF(C582="Decentral",D582*'Connecting shares (%)'!$M$16*(F582+H582+J582)/(F582+H582+J582+L582+N582+P582),0),0)</f>
        <v>11.32711514954514</v>
      </c>
      <c r="AF582" s="59">
        <f>IF(E582="West", IF(C582="Central",('Connecting shares (%)'!$F$13/100*L582+'Connecting shares (%)'!$G$13/100*N582+'Connecting shares (%)'!$H$13/100*P582)/1000000,0),0)</f>
        <v>0</v>
      </c>
      <c r="AG582" s="61">
        <f>IF(E582="west", IF(C582="Central",D582*'Connecting shares (%)'!$M$16*(L582+N582+P582)/(F582+H582+J582+L582+N582+P582),0),0)</f>
        <v>0</v>
      </c>
      <c r="AH582" s="1">
        <f>IF(E582="West", IF(C582="Decentral",('Connecting shares (%)'!$F$17/100*L582+'Connecting shares (%)'!$G$17/100*N582+'Connecting shares (%)'!$H$17/100*P582)/1000000,0),0)</f>
        <v>3.0724879999999899E-2</v>
      </c>
      <c r="AI582" s="61">
        <f>IF(E582="west", IF(C582="Decentral",D582*'Connecting shares (%)'!$M$16*(L582+N582+P582)/(F582+H582+J582+L582+N582+P582),0),0)</f>
        <v>0.10831767345791996</v>
      </c>
      <c r="AK582" s="1">
        <f t="shared" si="72"/>
        <v>0</v>
      </c>
      <c r="AL582" s="1">
        <f t="shared" si="73"/>
        <v>0</v>
      </c>
      <c r="AM582" s="1">
        <f t="shared" si="74"/>
        <v>0</v>
      </c>
      <c r="AN582" s="1">
        <f t="shared" si="75"/>
        <v>0</v>
      </c>
      <c r="AO582" s="1">
        <f t="shared" si="76"/>
        <v>0</v>
      </c>
      <c r="AP582" s="1">
        <f t="shared" si="77"/>
        <v>0</v>
      </c>
      <c r="AQ582" s="1">
        <f t="shared" si="78"/>
        <v>3.2437208999999894</v>
      </c>
      <c r="AR582" s="1">
        <f t="shared" si="79"/>
        <v>11.43543282300306</v>
      </c>
    </row>
    <row r="583" spans="1:44">
      <c r="A583" s="1">
        <v>582</v>
      </c>
      <c r="B583" s="1" t="s">
        <v>579</v>
      </c>
      <c r="C583" s="1" t="s">
        <v>19</v>
      </c>
      <c r="D583" s="1">
        <v>3.04251334992093</v>
      </c>
      <c r="E583" s="1" t="s">
        <v>22</v>
      </c>
      <c r="F583" s="1">
        <v>12819120.300000001</v>
      </c>
      <c r="G583" s="1">
        <v>897</v>
      </c>
      <c r="H583" s="1">
        <v>107493.179999999</v>
      </c>
      <c r="I583" s="1">
        <v>2</v>
      </c>
      <c r="J583" s="1">
        <v>0</v>
      </c>
      <c r="K583" s="1">
        <v>0</v>
      </c>
      <c r="L583" s="1">
        <v>667553.549999999</v>
      </c>
      <c r="M583" s="1">
        <v>63</v>
      </c>
      <c r="N583" s="1">
        <v>85010.199999999895</v>
      </c>
      <c r="O583" s="1">
        <v>1</v>
      </c>
      <c r="P583" s="1">
        <v>0</v>
      </c>
      <c r="Q583" s="1">
        <v>0</v>
      </c>
      <c r="R583" s="1">
        <v>31877.582337465599</v>
      </c>
      <c r="S583" s="1">
        <v>3042513.3499209299</v>
      </c>
      <c r="T583" s="59">
        <f>IF(E583="East", IF(C583="Central",('Connecting shares (%)'!$F$3/100*F583+'Connecting shares (%)'!$G$3/100*H583+'Connecting shares (%)'!$H$3/100*J583)/1000000,0),0)</f>
        <v>0</v>
      </c>
      <c r="U583" s="59">
        <f>IF(E583="East", IF(C583="Central",D583*'Connecting shares (%)'!$M$16*(F583+H583+J583)/(F583+H583+J583+L583+N583+P583),0),0)</f>
        <v>0</v>
      </c>
      <c r="V583" s="59">
        <f>IF(E583="East", IF(C583="Decentral",('Connecting shares (%)'!$F$7/100*F583+'Connecting shares (%)'!$G$7/100*H583+'Connecting shares (%)'!$H$7/100*J583)/1000000,0),0)</f>
        <v>12.92661348</v>
      </c>
      <c r="W583" s="61">
        <f>IF(E583="East", IF(C583="Decentral",D583*'Connecting shares (%)'!$M$16*(F583+H583+J583)/(F583+H583+J583+L583+N583+P583),0),0)</f>
        <v>57.502572590278305</v>
      </c>
      <c r="X583" s="59">
        <f>IF(E583="East", IF(C583="Central",('Connecting shares (%)'!$F$5/100*L583+'Connecting shares (%)'!$G$5/100*N583+'Connecting shares (%)'!$H$5/100*P583)/1000000,0),0)</f>
        <v>0</v>
      </c>
      <c r="Y583" s="61">
        <f>IF(E583="East", IF(C583="Central",D583*'Connecting shares (%)'!$M$16*(L583+N583+P583)/(F583+H583+J583+L583+N583+P583),0),0)</f>
        <v>0</v>
      </c>
      <c r="Z583" s="1">
        <f>IF(E583="East", IF(C583="Decentral",('Connecting shares (%)'!$F$9/100*L583+'Connecting shares (%)'!$G$9/100*N583+'Connecting shares (%)'!$H$9/100*P583)/1000000,0),0)</f>
        <v>0.75256374999999887</v>
      </c>
      <c r="AA583" s="61">
        <f>IF(E583="East", IF(C583="Decentral",D583*'Connecting shares (%)'!$M$16*(L583+N583+P583)/(F583+H583+J583+L583+N583+P583),0),0)</f>
        <v>3.3476944081402977</v>
      </c>
      <c r="AB583" s="59">
        <f>IF(E583="West", IF(C583="Central",('Connecting shares (%)'!$F$11/100*F583+'Connecting shares (%)'!$G$11/100*H583+'Connecting shares (%)'!$H$11/100*J583)/1000000,0),0)</f>
        <v>0</v>
      </c>
      <c r="AC583" s="62">
        <f>IF(E583="west", IF(C583="Central",D583*'Connecting shares (%)'!$M$16*(F583+H583+J583)/(F583+H583+J583+L583+N583+P583),0),0)</f>
        <v>0</v>
      </c>
      <c r="AD583" s="59">
        <f>IF(E583="West", IF(C583="Decentral",('Connecting shares (%)'!$F$15/100*F583+'Connecting shares (%)'!$G$15/100*H583+'Connecting shares (%)'!$H$15/100*J583)/1000000,0),0)</f>
        <v>0</v>
      </c>
      <c r="AE583" s="61">
        <f>IF(E583="west", IF(C583="Decentral",D583*'Connecting shares (%)'!$M$16*(F583+H583+J583)/(F583+H583+J583+L583+N583+P583),0),0)</f>
        <v>0</v>
      </c>
      <c r="AF583" s="59">
        <f>IF(E583="West", IF(C583="Central",('Connecting shares (%)'!$F$13/100*L583+'Connecting shares (%)'!$G$13/100*N583+'Connecting shares (%)'!$H$13/100*P583)/1000000,0),0)</f>
        <v>0</v>
      </c>
      <c r="AG583" s="61">
        <f>IF(E583="west", IF(C583="Central",D583*'Connecting shares (%)'!$M$16*(L583+N583+P583)/(F583+H583+J583+L583+N583+P583),0),0)</f>
        <v>0</v>
      </c>
      <c r="AH583" s="1">
        <f>IF(E583="West", IF(C583="Decentral",('Connecting shares (%)'!$F$17/100*L583+'Connecting shares (%)'!$G$17/100*N583+'Connecting shares (%)'!$H$17/100*P583)/1000000,0),0)</f>
        <v>0</v>
      </c>
      <c r="AI583" s="61">
        <f>IF(E583="west", IF(C583="Decentral",D583*'Connecting shares (%)'!$M$16*(L583+N583+P583)/(F583+H583+J583+L583+N583+P583),0),0)</f>
        <v>0</v>
      </c>
      <c r="AK583" s="1">
        <f t="shared" si="72"/>
        <v>0</v>
      </c>
      <c r="AL583" s="1">
        <f t="shared" si="73"/>
        <v>0</v>
      </c>
      <c r="AM583" s="1">
        <f t="shared" si="74"/>
        <v>13.679177229999999</v>
      </c>
      <c r="AN583" s="1">
        <f t="shared" si="75"/>
        <v>60.850266998418604</v>
      </c>
      <c r="AO583" s="1">
        <f t="shared" si="76"/>
        <v>0</v>
      </c>
      <c r="AP583" s="1">
        <f t="shared" si="77"/>
        <v>0</v>
      </c>
      <c r="AQ583" s="1">
        <f t="shared" si="78"/>
        <v>0</v>
      </c>
      <c r="AR583" s="1">
        <f t="shared" si="79"/>
        <v>0</v>
      </c>
    </row>
    <row r="584" spans="1:44">
      <c r="A584" s="1">
        <v>583</v>
      </c>
      <c r="B584" s="1" t="s">
        <v>767</v>
      </c>
      <c r="C584" s="1" t="s">
        <v>20</v>
      </c>
      <c r="D584" s="1">
        <v>0.61842019560540895</v>
      </c>
      <c r="E584" s="1" t="s">
        <v>21</v>
      </c>
      <c r="F584" s="1">
        <v>871694.85</v>
      </c>
      <c r="G584" s="1">
        <v>55</v>
      </c>
      <c r="H584" s="1">
        <v>0</v>
      </c>
      <c r="I584" s="1">
        <v>0</v>
      </c>
      <c r="J584" s="1">
        <v>0</v>
      </c>
      <c r="K584" s="1">
        <v>0</v>
      </c>
      <c r="L584" s="1">
        <v>0</v>
      </c>
      <c r="M584" s="1">
        <v>0</v>
      </c>
      <c r="N584" s="1">
        <v>0</v>
      </c>
      <c r="O584" s="1">
        <v>0</v>
      </c>
      <c r="P584" s="1">
        <v>0</v>
      </c>
      <c r="Q584" s="1">
        <v>0</v>
      </c>
      <c r="R584" s="1">
        <v>19734.695999630399</v>
      </c>
      <c r="S584" s="1">
        <v>618420.19560540805</v>
      </c>
      <c r="T584" s="59">
        <f>IF(E584="East", IF(C584="Central",('Connecting shares (%)'!$F$3/100*F584+'Connecting shares (%)'!$G$3/100*H584+'Connecting shares (%)'!$H$3/100*J584)/1000000,0),0)</f>
        <v>0</v>
      </c>
      <c r="U584" s="59">
        <f>IF(E584="East", IF(C584="Central",D584*'Connecting shares (%)'!$M$16*(F584+H584+J584)/(F584+H584+J584+L584+N584+P584),0),0)</f>
        <v>0</v>
      </c>
      <c r="V584" s="59">
        <f>IF(E584="East", IF(C584="Decentral",('Connecting shares (%)'!$F$7/100*F584+'Connecting shares (%)'!$G$7/100*H584+'Connecting shares (%)'!$H$7/100*J584)/1000000,0),0)</f>
        <v>0</v>
      </c>
      <c r="W584" s="61">
        <f>IF(E584="East", IF(C584="Decentral",D584*'Connecting shares (%)'!$M$16*(F584+H584+J584)/(F584+H584+J584+L584+N584+P584),0),0)</f>
        <v>0</v>
      </c>
      <c r="X584" s="59">
        <f>IF(E584="East", IF(C584="Central",('Connecting shares (%)'!$F$5/100*L584+'Connecting shares (%)'!$G$5/100*N584+'Connecting shares (%)'!$H$5/100*P584)/1000000,0),0)</f>
        <v>0</v>
      </c>
      <c r="Y584" s="61">
        <f>IF(E584="East", IF(C584="Central",D584*'Connecting shares (%)'!$M$16*(L584+N584+P584)/(F584+H584+J584+L584+N584+P584),0),0)</f>
        <v>0</v>
      </c>
      <c r="Z584" s="1">
        <f>IF(E584="East", IF(C584="Decentral",('Connecting shares (%)'!$F$9/100*L584+'Connecting shares (%)'!$G$9/100*N584+'Connecting shares (%)'!$H$9/100*P584)/1000000,0),0)</f>
        <v>0</v>
      </c>
      <c r="AA584" s="61">
        <f>IF(E584="East", IF(C584="Decentral",D584*'Connecting shares (%)'!$M$16*(L584+N584+P584)/(F584+H584+J584+L584+N584+P584),0),0)</f>
        <v>0</v>
      </c>
      <c r="AB584" s="59">
        <f>IF(E584="West", IF(C584="Central",('Connecting shares (%)'!$F$11/100*F584+'Connecting shares (%)'!$G$11/100*H584+'Connecting shares (%)'!$H$11/100*J584)/1000000,0),0)</f>
        <v>0.87169485000000002</v>
      </c>
      <c r="AC584" s="62">
        <f>IF(E584="west", IF(C584="Central",D584*'Connecting shares (%)'!$M$16*(F584+H584+J584)/(F584+H584+J584+L584+N584+P584),0),0)</f>
        <v>12.368403912108178</v>
      </c>
      <c r="AD584" s="59">
        <f>IF(E584="West", IF(C584="Decentral",('Connecting shares (%)'!$F$15/100*F584+'Connecting shares (%)'!$G$15/100*H584+'Connecting shares (%)'!$H$15/100*J584)/1000000,0),0)</f>
        <v>0</v>
      </c>
      <c r="AE584" s="61">
        <f>IF(E584="west", IF(C584="Decentral",D584*'Connecting shares (%)'!$M$16*(F584+H584+J584)/(F584+H584+J584+L584+N584+P584),0),0)</f>
        <v>0</v>
      </c>
      <c r="AF584" s="59">
        <f>IF(E584="West", IF(C584="Central",('Connecting shares (%)'!$F$13/100*L584+'Connecting shares (%)'!$G$13/100*N584+'Connecting shares (%)'!$H$13/100*P584)/1000000,0),0)</f>
        <v>0</v>
      </c>
      <c r="AG584" s="61">
        <f>IF(E584="west", IF(C584="Central",D584*'Connecting shares (%)'!$M$16*(L584+N584+P584)/(F584+H584+J584+L584+N584+P584),0),0)</f>
        <v>0</v>
      </c>
      <c r="AH584" s="1">
        <f>IF(E584="West", IF(C584="Decentral",('Connecting shares (%)'!$F$17/100*L584+'Connecting shares (%)'!$G$17/100*N584+'Connecting shares (%)'!$H$17/100*P584)/1000000,0),0)</f>
        <v>0</v>
      </c>
      <c r="AI584" s="61">
        <f>IF(E584="west", IF(C584="Decentral",D584*'Connecting shares (%)'!$M$16*(L584+N584+P584)/(F584+H584+J584+L584+N584+P584),0),0)</f>
        <v>0</v>
      </c>
      <c r="AK584" s="1">
        <f t="shared" si="72"/>
        <v>0</v>
      </c>
      <c r="AL584" s="1">
        <f t="shared" si="73"/>
        <v>0</v>
      </c>
      <c r="AM584" s="1">
        <f t="shared" si="74"/>
        <v>0</v>
      </c>
      <c r="AN584" s="1">
        <f t="shared" si="75"/>
        <v>0</v>
      </c>
      <c r="AO584" s="1">
        <f t="shared" si="76"/>
        <v>0.87169485000000002</v>
      </c>
      <c r="AP584" s="1">
        <f t="shared" si="77"/>
        <v>12.368403912108178</v>
      </c>
      <c r="AQ584" s="1">
        <f t="shared" si="78"/>
        <v>0</v>
      </c>
      <c r="AR584" s="1">
        <f t="shared" si="79"/>
        <v>0</v>
      </c>
    </row>
    <row r="585" spans="1:44">
      <c r="A585" s="1">
        <v>584</v>
      </c>
      <c r="B585" s="1" t="s">
        <v>849</v>
      </c>
      <c r="C585" s="1" t="s">
        <v>19</v>
      </c>
      <c r="D585" s="1">
        <v>1.6759734980509999</v>
      </c>
      <c r="E585" s="1" t="s">
        <v>22</v>
      </c>
      <c r="F585" s="1">
        <v>403419.51999999897</v>
      </c>
      <c r="G585" s="1">
        <v>21</v>
      </c>
      <c r="H585" s="1">
        <v>121674.06</v>
      </c>
      <c r="I585" s="1">
        <v>1</v>
      </c>
      <c r="J585" s="1">
        <v>0</v>
      </c>
      <c r="K585" s="1">
        <v>0</v>
      </c>
      <c r="L585" s="1">
        <v>0</v>
      </c>
      <c r="M585" s="1">
        <v>0</v>
      </c>
      <c r="N585" s="1">
        <v>0</v>
      </c>
      <c r="O585" s="1">
        <v>0</v>
      </c>
      <c r="P585" s="1">
        <v>0</v>
      </c>
      <c r="Q585" s="1">
        <v>0</v>
      </c>
      <c r="R585" s="1">
        <v>31910.2801557985</v>
      </c>
      <c r="S585" s="1">
        <v>1675973.4980510001</v>
      </c>
      <c r="T585" s="59">
        <f>IF(E585="East", IF(C585="Central",('Connecting shares (%)'!$F$3/100*F585+'Connecting shares (%)'!$G$3/100*H585+'Connecting shares (%)'!$H$3/100*J585)/1000000,0),0)</f>
        <v>0</v>
      </c>
      <c r="U585" s="59">
        <f>IF(E585="East", IF(C585="Central",D585*'Connecting shares (%)'!$M$16*(F585+H585+J585)/(F585+H585+J585+L585+N585+P585),0),0)</f>
        <v>0</v>
      </c>
      <c r="V585" s="59">
        <f>IF(E585="East", IF(C585="Decentral",('Connecting shares (%)'!$F$7/100*F585+'Connecting shares (%)'!$G$7/100*H585+'Connecting shares (%)'!$H$7/100*J585)/1000000,0),0)</f>
        <v>0.52509357999999895</v>
      </c>
      <c r="W585" s="61">
        <f>IF(E585="East", IF(C585="Decentral",D585*'Connecting shares (%)'!$M$16*(F585+H585+J585)/(F585+H585+J585+L585+N585+P585),0),0)</f>
        <v>33.51946996102</v>
      </c>
      <c r="X585" s="59">
        <f>IF(E585="East", IF(C585="Central",('Connecting shares (%)'!$F$5/100*L585+'Connecting shares (%)'!$G$5/100*N585+'Connecting shares (%)'!$H$5/100*P585)/1000000,0),0)</f>
        <v>0</v>
      </c>
      <c r="Y585" s="61">
        <f>IF(E585="East", IF(C585="Central",D585*'Connecting shares (%)'!$M$16*(L585+N585+P585)/(F585+H585+J585+L585+N585+P585),0),0)</f>
        <v>0</v>
      </c>
      <c r="Z585" s="1">
        <f>IF(E585="East", IF(C585="Decentral",('Connecting shares (%)'!$F$9/100*L585+'Connecting shares (%)'!$G$9/100*N585+'Connecting shares (%)'!$H$9/100*P585)/1000000,0),0)</f>
        <v>0</v>
      </c>
      <c r="AA585" s="61">
        <f>IF(E585="East", IF(C585="Decentral",D585*'Connecting shares (%)'!$M$16*(L585+N585+P585)/(F585+H585+J585+L585+N585+P585),0),0)</f>
        <v>0</v>
      </c>
      <c r="AB585" s="59">
        <f>IF(E585="West", IF(C585="Central",('Connecting shares (%)'!$F$11/100*F585+'Connecting shares (%)'!$G$11/100*H585+'Connecting shares (%)'!$H$11/100*J585)/1000000,0),0)</f>
        <v>0</v>
      </c>
      <c r="AC585" s="62">
        <f>IF(E585="west", IF(C585="Central",D585*'Connecting shares (%)'!$M$16*(F585+H585+J585)/(F585+H585+J585+L585+N585+P585),0),0)</f>
        <v>0</v>
      </c>
      <c r="AD585" s="59">
        <f>IF(E585="West", IF(C585="Decentral",('Connecting shares (%)'!$F$15/100*F585+'Connecting shares (%)'!$G$15/100*H585+'Connecting shares (%)'!$H$15/100*J585)/1000000,0),0)</f>
        <v>0</v>
      </c>
      <c r="AE585" s="61">
        <f>IF(E585="west", IF(C585="Decentral",D585*'Connecting shares (%)'!$M$16*(F585+H585+J585)/(F585+H585+J585+L585+N585+P585),0),0)</f>
        <v>0</v>
      </c>
      <c r="AF585" s="59">
        <f>IF(E585="West", IF(C585="Central",('Connecting shares (%)'!$F$13/100*L585+'Connecting shares (%)'!$G$13/100*N585+'Connecting shares (%)'!$H$13/100*P585)/1000000,0),0)</f>
        <v>0</v>
      </c>
      <c r="AG585" s="61">
        <f>IF(E585="west", IF(C585="Central",D585*'Connecting shares (%)'!$M$16*(L585+N585+P585)/(F585+H585+J585+L585+N585+P585),0),0)</f>
        <v>0</v>
      </c>
      <c r="AH585" s="1">
        <f>IF(E585="West", IF(C585="Decentral",('Connecting shares (%)'!$F$17/100*L585+'Connecting shares (%)'!$G$17/100*N585+'Connecting shares (%)'!$H$17/100*P585)/1000000,0),0)</f>
        <v>0</v>
      </c>
      <c r="AI585" s="61">
        <f>IF(E585="west", IF(C585="Decentral",D585*'Connecting shares (%)'!$M$16*(L585+N585+P585)/(F585+H585+J585+L585+N585+P585),0),0)</f>
        <v>0</v>
      </c>
      <c r="AK585" s="1">
        <f t="shared" si="72"/>
        <v>0</v>
      </c>
      <c r="AL585" s="1">
        <f t="shared" si="73"/>
        <v>0</v>
      </c>
      <c r="AM585" s="1">
        <f t="shared" si="74"/>
        <v>0.52509357999999895</v>
      </c>
      <c r="AN585" s="1">
        <f t="shared" si="75"/>
        <v>33.51946996102</v>
      </c>
      <c r="AO585" s="1">
        <f t="shared" si="76"/>
        <v>0</v>
      </c>
      <c r="AP585" s="1">
        <f t="shared" si="77"/>
        <v>0</v>
      </c>
      <c r="AQ585" s="1">
        <f t="shared" si="78"/>
        <v>0</v>
      </c>
      <c r="AR585" s="1">
        <f t="shared" si="79"/>
        <v>0</v>
      </c>
    </row>
    <row r="586" spans="1:44">
      <c r="A586" s="1">
        <v>585</v>
      </c>
      <c r="B586" s="1" t="s">
        <v>40</v>
      </c>
      <c r="C586" s="1" t="s">
        <v>20</v>
      </c>
      <c r="D586" s="1">
        <v>19.230596959127599</v>
      </c>
      <c r="E586" s="1" t="s">
        <v>21</v>
      </c>
      <c r="F586" s="1">
        <v>3560011.6899999902</v>
      </c>
      <c r="G586" s="1">
        <v>203</v>
      </c>
      <c r="H586" s="1">
        <v>214548.239999999</v>
      </c>
      <c r="I586" s="1">
        <v>3</v>
      </c>
      <c r="J586" s="1">
        <v>0</v>
      </c>
      <c r="K586" s="1">
        <v>0</v>
      </c>
      <c r="L586" s="1">
        <v>78758.61</v>
      </c>
      <c r="M586" s="1">
        <v>7</v>
      </c>
      <c r="N586" s="1">
        <v>0</v>
      </c>
      <c r="O586" s="1">
        <v>0</v>
      </c>
      <c r="P586" s="1">
        <v>0</v>
      </c>
      <c r="Q586" s="1">
        <v>0</v>
      </c>
      <c r="R586" s="1">
        <v>245789.80411351501</v>
      </c>
      <c r="S586" s="1">
        <v>19230596.959127601</v>
      </c>
      <c r="T586" s="59">
        <f>IF(E586="East", IF(C586="Central",('Connecting shares (%)'!$F$3/100*F586+'Connecting shares (%)'!$G$3/100*H586+'Connecting shares (%)'!$H$3/100*J586)/1000000,0),0)</f>
        <v>0</v>
      </c>
      <c r="U586" s="59">
        <f>IF(E586="East", IF(C586="Central",D586*'Connecting shares (%)'!$M$16*(F586+H586+J586)/(F586+H586+J586+L586+N586+P586),0),0)</f>
        <v>0</v>
      </c>
      <c r="V586" s="59">
        <f>IF(E586="East", IF(C586="Decentral",('Connecting shares (%)'!$F$7/100*F586+'Connecting shares (%)'!$G$7/100*H586+'Connecting shares (%)'!$H$7/100*J586)/1000000,0),0)</f>
        <v>0</v>
      </c>
      <c r="W586" s="61">
        <f>IF(E586="East", IF(C586="Decentral",D586*'Connecting shares (%)'!$M$16*(F586+H586+J586)/(F586+H586+J586+L586+N586+P586),0),0)</f>
        <v>0</v>
      </c>
      <c r="X586" s="59">
        <f>IF(E586="East", IF(C586="Central",('Connecting shares (%)'!$F$5/100*L586+'Connecting shares (%)'!$G$5/100*N586+'Connecting shares (%)'!$H$5/100*P586)/1000000,0),0)</f>
        <v>0</v>
      </c>
      <c r="Y586" s="61">
        <f>IF(E586="East", IF(C586="Central",D586*'Connecting shares (%)'!$M$16*(L586+N586+P586)/(F586+H586+J586+L586+N586+P586),0),0)</f>
        <v>0</v>
      </c>
      <c r="Z586" s="1">
        <f>IF(E586="East", IF(C586="Decentral",('Connecting shares (%)'!$F$9/100*L586+'Connecting shares (%)'!$G$9/100*N586+'Connecting shares (%)'!$H$9/100*P586)/1000000,0),0)</f>
        <v>0</v>
      </c>
      <c r="AA586" s="61">
        <f>IF(E586="East", IF(C586="Decentral",D586*'Connecting shares (%)'!$M$16*(L586+N586+P586)/(F586+H586+J586+L586+N586+P586),0),0)</f>
        <v>0</v>
      </c>
      <c r="AB586" s="59">
        <f>IF(E586="West", IF(C586="Central",('Connecting shares (%)'!$F$11/100*F586+'Connecting shares (%)'!$G$11/100*H586+'Connecting shares (%)'!$H$11/100*J586)/1000000,0),0)</f>
        <v>3.774559929999989</v>
      </c>
      <c r="AC586" s="62">
        <f>IF(E586="west", IF(C586="Central",D586*'Connecting shares (%)'!$M$16*(F586+H586+J586)/(F586+H586+J586+L586+N586+P586),0),0)</f>
        <v>376.75079263964966</v>
      </c>
      <c r="AD586" s="59">
        <f>IF(E586="West", IF(C586="Decentral",('Connecting shares (%)'!$F$15/100*F586+'Connecting shares (%)'!$G$15/100*H586+'Connecting shares (%)'!$H$15/100*J586)/1000000,0),0)</f>
        <v>0</v>
      </c>
      <c r="AE586" s="61">
        <f>IF(E586="west", IF(C586="Decentral",D586*'Connecting shares (%)'!$M$16*(F586+H586+J586)/(F586+H586+J586+L586+N586+P586),0),0)</f>
        <v>0</v>
      </c>
      <c r="AF586" s="59">
        <f>IF(E586="West", IF(C586="Central",('Connecting shares (%)'!$F$13/100*L586+'Connecting shares (%)'!$G$13/100*N586+'Connecting shares (%)'!$H$13/100*P586)/1000000,0),0)</f>
        <v>7.8758610000000007E-2</v>
      </c>
      <c r="AG586" s="61">
        <f>IF(E586="west", IF(C586="Central",D586*'Connecting shares (%)'!$M$16*(L586+N586+P586)/(F586+H586+J586+L586+N586+P586),0),0)</f>
        <v>7.8611465429023202</v>
      </c>
      <c r="AH586" s="1">
        <f>IF(E586="West", IF(C586="Decentral",('Connecting shares (%)'!$F$17/100*L586+'Connecting shares (%)'!$G$17/100*N586+'Connecting shares (%)'!$H$17/100*P586)/1000000,0),0)</f>
        <v>0</v>
      </c>
      <c r="AI586" s="61">
        <f>IF(E586="west", IF(C586="Decentral",D586*'Connecting shares (%)'!$M$16*(L586+N586+P586)/(F586+H586+J586+L586+N586+P586),0),0)</f>
        <v>0</v>
      </c>
      <c r="AK586" s="1">
        <f t="shared" si="72"/>
        <v>0</v>
      </c>
      <c r="AL586" s="1">
        <f t="shared" si="73"/>
        <v>0</v>
      </c>
      <c r="AM586" s="1">
        <f t="shared" si="74"/>
        <v>0</v>
      </c>
      <c r="AN586" s="1">
        <f t="shared" si="75"/>
        <v>0</v>
      </c>
      <c r="AO586" s="1">
        <f t="shared" si="76"/>
        <v>3.853318539999989</v>
      </c>
      <c r="AP586" s="1">
        <f t="shared" si="77"/>
        <v>384.61193918255196</v>
      </c>
      <c r="AQ586" s="1">
        <f t="shared" si="78"/>
        <v>0</v>
      </c>
      <c r="AR586" s="1">
        <f t="shared" si="79"/>
        <v>0</v>
      </c>
    </row>
    <row r="587" spans="1:44">
      <c r="A587" s="1">
        <v>586</v>
      </c>
      <c r="B587" s="1" t="s">
        <v>610</v>
      </c>
      <c r="C587" s="1" t="s">
        <v>19</v>
      </c>
      <c r="D587" s="1">
        <v>1.7810083718999401</v>
      </c>
      <c r="E587" s="1" t="s">
        <v>22</v>
      </c>
      <c r="F587" s="1">
        <v>7663547.5700000003</v>
      </c>
      <c r="G587" s="1">
        <v>528</v>
      </c>
      <c r="H587" s="1">
        <v>111931.78</v>
      </c>
      <c r="I587" s="1">
        <v>2</v>
      </c>
      <c r="J587" s="1">
        <v>0</v>
      </c>
      <c r="K587" s="1">
        <v>0</v>
      </c>
      <c r="L587" s="1">
        <v>2121918.09</v>
      </c>
      <c r="M587" s="1">
        <v>286</v>
      </c>
      <c r="N587" s="1">
        <v>504459.989999999</v>
      </c>
      <c r="O587" s="1">
        <v>5</v>
      </c>
      <c r="P587" s="1">
        <v>0</v>
      </c>
      <c r="Q587" s="1">
        <v>0</v>
      </c>
      <c r="R587" s="1">
        <v>14756.713157238601</v>
      </c>
      <c r="S587" s="1">
        <v>1781008.3718999401</v>
      </c>
      <c r="T587" s="59">
        <f>IF(E587="East", IF(C587="Central",('Connecting shares (%)'!$F$3/100*F587+'Connecting shares (%)'!$G$3/100*H587+'Connecting shares (%)'!$H$3/100*J587)/1000000,0),0)</f>
        <v>0</v>
      </c>
      <c r="U587" s="59">
        <f>IF(E587="East", IF(C587="Central",D587*'Connecting shares (%)'!$M$16*(F587+H587+J587)/(F587+H587+J587+L587+N587+P587),0),0)</f>
        <v>0</v>
      </c>
      <c r="V587" s="59">
        <f>IF(E587="East", IF(C587="Decentral",('Connecting shares (%)'!$F$7/100*F587+'Connecting shares (%)'!$G$7/100*H587+'Connecting shares (%)'!$H$7/100*J587)/1000000,0),0)</f>
        <v>7.7754793500000003</v>
      </c>
      <c r="W587" s="61">
        <f>IF(E587="East", IF(C587="Decentral",D587*'Connecting shares (%)'!$M$16*(F587+H587+J587)/(F587+H587+J587+L587+N587+P587),0),0)</f>
        <v>26.626386510442888</v>
      </c>
      <c r="X587" s="59">
        <f>IF(E587="East", IF(C587="Central",('Connecting shares (%)'!$F$5/100*L587+'Connecting shares (%)'!$G$5/100*N587+'Connecting shares (%)'!$H$5/100*P587)/1000000,0),0)</f>
        <v>0</v>
      </c>
      <c r="Y587" s="61">
        <f>IF(E587="East", IF(C587="Central",D587*'Connecting shares (%)'!$M$16*(L587+N587+P587)/(F587+H587+J587+L587+N587+P587),0),0)</f>
        <v>0</v>
      </c>
      <c r="Z587" s="1">
        <f>IF(E587="East", IF(C587="Decentral",('Connecting shares (%)'!$F$9/100*L587+'Connecting shares (%)'!$G$9/100*N587+'Connecting shares (%)'!$H$9/100*P587)/1000000,0),0)</f>
        <v>2.6263780799999985</v>
      </c>
      <c r="AA587" s="61">
        <f>IF(E587="East", IF(C587="Decentral",D587*'Connecting shares (%)'!$M$16*(L587+N587+P587)/(F587+H587+J587+L587+N587+P587),0),0)</f>
        <v>8.993780927555914</v>
      </c>
      <c r="AB587" s="59">
        <f>IF(E587="West", IF(C587="Central",('Connecting shares (%)'!$F$11/100*F587+'Connecting shares (%)'!$G$11/100*H587+'Connecting shares (%)'!$H$11/100*J587)/1000000,0),0)</f>
        <v>0</v>
      </c>
      <c r="AC587" s="62">
        <f>IF(E587="west", IF(C587="Central",D587*'Connecting shares (%)'!$M$16*(F587+H587+J587)/(F587+H587+J587+L587+N587+P587),0),0)</f>
        <v>0</v>
      </c>
      <c r="AD587" s="59">
        <f>IF(E587="West", IF(C587="Decentral",('Connecting shares (%)'!$F$15/100*F587+'Connecting shares (%)'!$G$15/100*H587+'Connecting shares (%)'!$H$15/100*J587)/1000000,0),0)</f>
        <v>0</v>
      </c>
      <c r="AE587" s="61">
        <f>IF(E587="west", IF(C587="Decentral",D587*'Connecting shares (%)'!$M$16*(F587+H587+J587)/(F587+H587+J587+L587+N587+P587),0),0)</f>
        <v>0</v>
      </c>
      <c r="AF587" s="59">
        <f>IF(E587="West", IF(C587="Central",('Connecting shares (%)'!$F$13/100*L587+'Connecting shares (%)'!$G$13/100*N587+'Connecting shares (%)'!$H$13/100*P587)/1000000,0),0)</f>
        <v>0</v>
      </c>
      <c r="AG587" s="61">
        <f>IF(E587="west", IF(C587="Central",D587*'Connecting shares (%)'!$M$16*(L587+N587+P587)/(F587+H587+J587+L587+N587+P587),0),0)</f>
        <v>0</v>
      </c>
      <c r="AH587" s="1">
        <f>IF(E587="West", IF(C587="Decentral",('Connecting shares (%)'!$F$17/100*L587+'Connecting shares (%)'!$G$17/100*N587+'Connecting shares (%)'!$H$17/100*P587)/1000000,0),0)</f>
        <v>0</v>
      </c>
      <c r="AI587" s="61">
        <f>IF(E587="west", IF(C587="Decentral",D587*'Connecting shares (%)'!$M$16*(L587+N587+P587)/(F587+H587+J587+L587+N587+P587),0),0)</f>
        <v>0</v>
      </c>
      <c r="AK587" s="1">
        <f t="shared" si="72"/>
        <v>0</v>
      </c>
      <c r="AL587" s="1">
        <f t="shared" si="73"/>
        <v>0</v>
      </c>
      <c r="AM587" s="1">
        <f t="shared" si="74"/>
        <v>10.40185743</v>
      </c>
      <c r="AN587" s="1">
        <f t="shared" si="75"/>
        <v>35.620167437998802</v>
      </c>
      <c r="AO587" s="1">
        <f t="shared" si="76"/>
        <v>0</v>
      </c>
      <c r="AP587" s="1">
        <f t="shared" si="77"/>
        <v>0</v>
      </c>
      <c r="AQ587" s="1">
        <f t="shared" si="78"/>
        <v>0</v>
      </c>
      <c r="AR587" s="1">
        <f t="shared" si="79"/>
        <v>0</v>
      </c>
    </row>
    <row r="588" spans="1:44">
      <c r="A588" s="1">
        <v>587</v>
      </c>
      <c r="B588" s="1" t="s">
        <v>187</v>
      </c>
      <c r="C588" s="1" t="s">
        <v>19</v>
      </c>
      <c r="D588" s="1">
        <v>3.8370017893349</v>
      </c>
      <c r="E588" s="1" t="s">
        <v>22</v>
      </c>
      <c r="F588" s="1">
        <v>19482381.989999998</v>
      </c>
      <c r="G588" s="1">
        <v>1254</v>
      </c>
      <c r="H588" s="1">
        <v>259151.07</v>
      </c>
      <c r="I588" s="1">
        <v>4</v>
      </c>
      <c r="J588" s="1">
        <v>0</v>
      </c>
      <c r="K588" s="1">
        <v>0</v>
      </c>
      <c r="L588" s="1">
        <v>5103533.3400000101</v>
      </c>
      <c r="M588" s="1">
        <v>561</v>
      </c>
      <c r="N588" s="1">
        <v>1562528.9199999899</v>
      </c>
      <c r="O588" s="1">
        <v>16</v>
      </c>
      <c r="P588" s="1">
        <v>0</v>
      </c>
      <c r="Q588" s="1">
        <v>0</v>
      </c>
      <c r="R588" s="1">
        <v>34659.121412038003</v>
      </c>
      <c r="S588" s="1">
        <v>3837001.7893349002</v>
      </c>
      <c r="T588" s="59">
        <f>IF(E588="East", IF(C588="Central",('Connecting shares (%)'!$F$3/100*F588+'Connecting shares (%)'!$G$3/100*H588+'Connecting shares (%)'!$H$3/100*J588)/1000000,0),0)</f>
        <v>0</v>
      </c>
      <c r="U588" s="59">
        <f>IF(E588="East", IF(C588="Central",D588*'Connecting shares (%)'!$M$16*(F588+H588+J588)/(F588+H588+J588+L588+N588+P588),0),0)</f>
        <v>0</v>
      </c>
      <c r="V588" s="59">
        <f>IF(E588="East", IF(C588="Decentral",('Connecting shares (%)'!$F$7/100*F588+'Connecting shares (%)'!$G$7/100*H588+'Connecting shares (%)'!$H$7/100*J588)/1000000,0),0)</f>
        <v>19.741533059999998</v>
      </c>
      <c r="W588" s="61">
        <f>IF(E588="East", IF(C588="Decentral",D588*'Connecting shares (%)'!$M$16*(F588+H588+J588)/(F588+H588+J588+L588+N588+P588),0),0)</f>
        <v>57.368568972325555</v>
      </c>
      <c r="X588" s="59">
        <f>IF(E588="East", IF(C588="Central",('Connecting shares (%)'!$F$5/100*L588+'Connecting shares (%)'!$G$5/100*N588+'Connecting shares (%)'!$H$5/100*P588)/1000000,0),0)</f>
        <v>0</v>
      </c>
      <c r="Y588" s="61">
        <f>IF(E588="East", IF(C588="Central",D588*'Connecting shares (%)'!$M$16*(L588+N588+P588)/(F588+H588+J588+L588+N588+P588),0),0)</f>
        <v>0</v>
      </c>
      <c r="Z588" s="1">
        <f>IF(E588="East", IF(C588="Decentral",('Connecting shares (%)'!$F$9/100*L588+'Connecting shares (%)'!$G$9/100*N588+'Connecting shares (%)'!$H$9/100*P588)/1000000,0),0)</f>
        <v>6.6660622599999995</v>
      </c>
      <c r="AA588" s="61">
        <f>IF(E588="East", IF(C588="Decentral",D588*'Connecting shares (%)'!$M$16*(L588+N588+P588)/(F588+H588+J588+L588+N588+P588),0),0)</f>
        <v>19.37146681437244</v>
      </c>
      <c r="AB588" s="59">
        <f>IF(E588="West", IF(C588="Central",('Connecting shares (%)'!$F$11/100*F588+'Connecting shares (%)'!$G$11/100*H588+'Connecting shares (%)'!$H$11/100*J588)/1000000,0),0)</f>
        <v>0</v>
      </c>
      <c r="AC588" s="62">
        <f>IF(E588="west", IF(C588="Central",D588*'Connecting shares (%)'!$M$16*(F588+H588+J588)/(F588+H588+J588+L588+N588+P588),0),0)</f>
        <v>0</v>
      </c>
      <c r="AD588" s="59">
        <f>IF(E588="West", IF(C588="Decentral",('Connecting shares (%)'!$F$15/100*F588+'Connecting shares (%)'!$G$15/100*H588+'Connecting shares (%)'!$H$15/100*J588)/1000000,0),0)</f>
        <v>0</v>
      </c>
      <c r="AE588" s="61">
        <f>IF(E588="west", IF(C588="Decentral",D588*'Connecting shares (%)'!$M$16*(F588+H588+J588)/(F588+H588+J588+L588+N588+P588),0),0)</f>
        <v>0</v>
      </c>
      <c r="AF588" s="59">
        <f>IF(E588="West", IF(C588="Central",('Connecting shares (%)'!$F$13/100*L588+'Connecting shares (%)'!$G$13/100*N588+'Connecting shares (%)'!$H$13/100*P588)/1000000,0),0)</f>
        <v>0</v>
      </c>
      <c r="AG588" s="61">
        <f>IF(E588="west", IF(C588="Central",D588*'Connecting shares (%)'!$M$16*(L588+N588+P588)/(F588+H588+J588+L588+N588+P588),0),0)</f>
        <v>0</v>
      </c>
      <c r="AH588" s="1">
        <f>IF(E588="West", IF(C588="Decentral",('Connecting shares (%)'!$F$17/100*L588+'Connecting shares (%)'!$G$17/100*N588+'Connecting shares (%)'!$H$17/100*P588)/1000000,0),0)</f>
        <v>0</v>
      </c>
      <c r="AI588" s="61">
        <f>IF(E588="west", IF(C588="Decentral",D588*'Connecting shares (%)'!$M$16*(L588+N588+P588)/(F588+H588+J588+L588+N588+P588),0),0)</f>
        <v>0</v>
      </c>
      <c r="AK588" s="1">
        <f t="shared" si="72"/>
        <v>0</v>
      </c>
      <c r="AL588" s="1">
        <f t="shared" si="73"/>
        <v>0</v>
      </c>
      <c r="AM588" s="1">
        <f t="shared" si="74"/>
        <v>26.407595319999999</v>
      </c>
      <c r="AN588" s="1">
        <f t="shared" si="75"/>
        <v>76.740035786698002</v>
      </c>
      <c r="AO588" s="1">
        <f t="shared" si="76"/>
        <v>0</v>
      </c>
      <c r="AP588" s="1">
        <f t="shared" si="77"/>
        <v>0</v>
      </c>
      <c r="AQ588" s="1">
        <f t="shared" si="78"/>
        <v>0</v>
      </c>
      <c r="AR588" s="1">
        <f t="shared" si="79"/>
        <v>0</v>
      </c>
    </row>
    <row r="589" spans="1:44">
      <c r="A589" s="1">
        <v>588</v>
      </c>
      <c r="B589" s="1" t="s">
        <v>177</v>
      </c>
      <c r="C589" s="1" t="s">
        <v>19</v>
      </c>
      <c r="D589" s="1">
        <v>5.46520621772971</v>
      </c>
      <c r="E589" s="1" t="s">
        <v>22</v>
      </c>
      <c r="F589" s="1">
        <v>17635830.779999901</v>
      </c>
      <c r="G589" s="1">
        <v>1458</v>
      </c>
      <c r="H589" s="1">
        <v>305356.20999999897</v>
      </c>
      <c r="I589" s="1">
        <v>5</v>
      </c>
      <c r="J589" s="1">
        <v>0</v>
      </c>
      <c r="K589" s="1">
        <v>0</v>
      </c>
      <c r="L589" s="1">
        <v>611116.40000000095</v>
      </c>
      <c r="M589" s="1">
        <v>106</v>
      </c>
      <c r="N589" s="1">
        <v>132205.679999999</v>
      </c>
      <c r="O589" s="1">
        <v>1</v>
      </c>
      <c r="P589" s="1">
        <v>0</v>
      </c>
      <c r="Q589" s="1">
        <v>0</v>
      </c>
      <c r="R589" s="1">
        <v>43289.382746801297</v>
      </c>
      <c r="S589" s="1">
        <v>5465206.21772971</v>
      </c>
      <c r="T589" s="59">
        <f>IF(E589="East", IF(C589="Central",('Connecting shares (%)'!$F$3/100*F589+'Connecting shares (%)'!$G$3/100*H589+'Connecting shares (%)'!$H$3/100*J589)/1000000,0),0)</f>
        <v>0</v>
      </c>
      <c r="U589" s="59">
        <f>IF(E589="East", IF(C589="Central",D589*'Connecting shares (%)'!$M$16*(F589+H589+J589)/(F589+H589+J589+L589+N589+P589),0),0)</f>
        <v>0</v>
      </c>
      <c r="V589" s="59">
        <f>IF(E589="East", IF(C589="Decentral",('Connecting shares (%)'!$F$7/100*F589+'Connecting shares (%)'!$G$7/100*H589+'Connecting shares (%)'!$H$7/100*J589)/1000000,0),0)</f>
        <v>17.941186989999899</v>
      </c>
      <c r="W589" s="61">
        <f>IF(E589="East", IF(C589="Decentral",D589*'Connecting shares (%)'!$M$16*(F589+H589+J589)/(F589+H589+J589+L589+N589+P589),0),0)</f>
        <v>104.95570027968559</v>
      </c>
      <c r="X589" s="59">
        <f>IF(E589="East", IF(C589="Central",('Connecting shares (%)'!$F$5/100*L589+'Connecting shares (%)'!$G$5/100*N589+'Connecting shares (%)'!$H$5/100*P589)/1000000,0),0)</f>
        <v>0</v>
      </c>
      <c r="Y589" s="61">
        <f>IF(E589="East", IF(C589="Central",D589*'Connecting shares (%)'!$M$16*(L589+N589+P589)/(F589+H589+J589+L589+N589+P589),0),0)</f>
        <v>0</v>
      </c>
      <c r="Z589" s="1">
        <f>IF(E589="East", IF(C589="Decentral",('Connecting shares (%)'!$F$9/100*L589+'Connecting shares (%)'!$G$9/100*N589+'Connecting shares (%)'!$H$9/100*P589)/1000000,0),0)</f>
        <v>0.74332208</v>
      </c>
      <c r="AA589" s="61">
        <f>IF(E589="East", IF(C589="Decentral",D589*'Connecting shares (%)'!$M$16*(L589+N589+P589)/(F589+H589+J589+L589+N589+P589),0),0)</f>
        <v>4.3484240749085972</v>
      </c>
      <c r="AB589" s="59">
        <f>IF(E589="West", IF(C589="Central",('Connecting shares (%)'!$F$11/100*F589+'Connecting shares (%)'!$G$11/100*H589+'Connecting shares (%)'!$H$11/100*J589)/1000000,0),0)</f>
        <v>0</v>
      </c>
      <c r="AC589" s="62">
        <f>IF(E589="west", IF(C589="Central",D589*'Connecting shares (%)'!$M$16*(F589+H589+J589)/(F589+H589+J589+L589+N589+P589),0),0)</f>
        <v>0</v>
      </c>
      <c r="AD589" s="59">
        <f>IF(E589="West", IF(C589="Decentral",('Connecting shares (%)'!$F$15/100*F589+'Connecting shares (%)'!$G$15/100*H589+'Connecting shares (%)'!$H$15/100*J589)/1000000,0),0)</f>
        <v>0</v>
      </c>
      <c r="AE589" s="61">
        <f>IF(E589="west", IF(C589="Decentral",D589*'Connecting shares (%)'!$M$16*(F589+H589+J589)/(F589+H589+J589+L589+N589+P589),0),0)</f>
        <v>0</v>
      </c>
      <c r="AF589" s="59">
        <f>IF(E589="West", IF(C589="Central",('Connecting shares (%)'!$F$13/100*L589+'Connecting shares (%)'!$G$13/100*N589+'Connecting shares (%)'!$H$13/100*P589)/1000000,0),0)</f>
        <v>0</v>
      </c>
      <c r="AG589" s="61">
        <f>IF(E589="west", IF(C589="Central",D589*'Connecting shares (%)'!$M$16*(L589+N589+P589)/(F589+H589+J589+L589+N589+P589),0),0)</f>
        <v>0</v>
      </c>
      <c r="AH589" s="1">
        <f>IF(E589="West", IF(C589="Decentral",('Connecting shares (%)'!$F$17/100*L589+'Connecting shares (%)'!$G$17/100*N589+'Connecting shares (%)'!$H$17/100*P589)/1000000,0),0)</f>
        <v>0</v>
      </c>
      <c r="AI589" s="61">
        <f>IF(E589="west", IF(C589="Decentral",D589*'Connecting shares (%)'!$M$16*(L589+N589+P589)/(F589+H589+J589+L589+N589+P589),0),0)</f>
        <v>0</v>
      </c>
      <c r="AK589" s="1">
        <f t="shared" si="72"/>
        <v>0</v>
      </c>
      <c r="AL589" s="1">
        <f t="shared" si="73"/>
        <v>0</v>
      </c>
      <c r="AM589" s="1">
        <f t="shared" si="74"/>
        <v>18.684509069999898</v>
      </c>
      <c r="AN589" s="1">
        <f t="shared" si="75"/>
        <v>109.30412435459418</v>
      </c>
      <c r="AO589" s="1">
        <f t="shared" si="76"/>
        <v>0</v>
      </c>
      <c r="AP589" s="1">
        <f t="shared" si="77"/>
        <v>0</v>
      </c>
      <c r="AQ589" s="1">
        <f t="shared" si="78"/>
        <v>0</v>
      </c>
      <c r="AR589" s="1">
        <f t="shared" si="79"/>
        <v>0</v>
      </c>
    </row>
    <row r="590" spans="1:44">
      <c r="A590" s="1">
        <v>589</v>
      </c>
      <c r="B590" s="1" t="s">
        <v>776</v>
      </c>
      <c r="C590" s="1" t="s">
        <v>19</v>
      </c>
      <c r="D590" s="1">
        <v>1.6890791183473199</v>
      </c>
      <c r="E590" s="1" t="s">
        <v>21</v>
      </c>
      <c r="F590" s="1">
        <v>5026940.5699999901</v>
      </c>
      <c r="G590" s="1">
        <v>360</v>
      </c>
      <c r="H590" s="1">
        <v>57892.69</v>
      </c>
      <c r="I590" s="1">
        <v>1</v>
      </c>
      <c r="J590" s="1">
        <v>0</v>
      </c>
      <c r="K590" s="1">
        <v>0</v>
      </c>
      <c r="L590" s="1">
        <v>565919.56999999995</v>
      </c>
      <c r="M590" s="1">
        <v>98</v>
      </c>
      <c r="N590" s="1">
        <v>87505.72</v>
      </c>
      <c r="O590" s="1">
        <v>1</v>
      </c>
      <c r="P590" s="1">
        <v>0</v>
      </c>
      <c r="Q590" s="1">
        <v>0</v>
      </c>
      <c r="R590" s="1">
        <v>26997.575085285302</v>
      </c>
      <c r="S590" s="1">
        <v>1689079.11834732</v>
      </c>
      <c r="T590" s="59">
        <f>IF(E590="East", IF(C590="Central",('Connecting shares (%)'!$F$3/100*F590+'Connecting shares (%)'!$G$3/100*H590+'Connecting shares (%)'!$H$3/100*J590)/1000000,0),0)</f>
        <v>0</v>
      </c>
      <c r="U590" s="59">
        <f>IF(E590="East", IF(C590="Central",D590*'Connecting shares (%)'!$M$16*(F590+H590+J590)/(F590+H590+J590+L590+N590+P590),0),0)</f>
        <v>0</v>
      </c>
      <c r="V590" s="59">
        <f>IF(E590="East", IF(C590="Decentral",('Connecting shares (%)'!$F$7/100*F590+'Connecting shares (%)'!$G$7/100*H590+'Connecting shares (%)'!$H$7/100*J590)/1000000,0),0)</f>
        <v>0</v>
      </c>
      <c r="W590" s="61">
        <f>IF(E590="East", IF(C590="Decentral",D590*'Connecting shares (%)'!$M$16*(F590+H590+J590)/(F590+H590+J590+L590+N590+P590),0),0)</f>
        <v>0</v>
      </c>
      <c r="X590" s="59">
        <f>IF(E590="East", IF(C590="Central",('Connecting shares (%)'!$F$5/100*L590+'Connecting shares (%)'!$G$5/100*N590+'Connecting shares (%)'!$H$5/100*P590)/1000000,0),0)</f>
        <v>0</v>
      </c>
      <c r="Y590" s="61">
        <f>IF(E590="East", IF(C590="Central",D590*'Connecting shares (%)'!$M$16*(L590+N590+P590)/(F590+H590+J590+L590+N590+P590),0),0)</f>
        <v>0</v>
      </c>
      <c r="Z590" s="1">
        <f>IF(E590="East", IF(C590="Decentral",('Connecting shares (%)'!$F$9/100*L590+'Connecting shares (%)'!$G$9/100*N590+'Connecting shares (%)'!$H$9/100*P590)/1000000,0),0)</f>
        <v>0</v>
      </c>
      <c r="AA590" s="61">
        <f>IF(E590="East", IF(C590="Decentral",D590*'Connecting shares (%)'!$M$16*(L590+N590+P590)/(F590+H590+J590+L590+N590+P590),0),0)</f>
        <v>0</v>
      </c>
      <c r="AB590" s="59">
        <f>IF(E590="West", IF(C590="Central",('Connecting shares (%)'!$F$11/100*F590+'Connecting shares (%)'!$G$11/100*H590+'Connecting shares (%)'!$H$11/100*J590)/1000000,0),0)</f>
        <v>0</v>
      </c>
      <c r="AC590" s="62">
        <f>IF(E590="west", IF(C590="Central",D590*'Connecting shares (%)'!$M$16*(F590+H590+J590)/(F590+H590+J590+L590+N590+P590),0),0)</f>
        <v>0</v>
      </c>
      <c r="AD590" s="59">
        <f>IF(E590="West", IF(C590="Decentral",('Connecting shares (%)'!$F$15/100*F590+'Connecting shares (%)'!$G$15/100*H590+'Connecting shares (%)'!$H$15/100*J590)/1000000,0),0)</f>
        <v>5.0848332599999901</v>
      </c>
      <c r="AE590" s="61">
        <f>IF(E590="west", IF(C590="Decentral",D590*'Connecting shares (%)'!$M$16*(F590+H590+J590)/(F590+H590+J590+L590+N590+P590),0),0)</f>
        <v>29.934815954725238</v>
      </c>
      <c r="AF590" s="59">
        <f>IF(E590="West", IF(C590="Central",('Connecting shares (%)'!$F$13/100*L590+'Connecting shares (%)'!$G$13/100*N590+'Connecting shares (%)'!$H$13/100*P590)/1000000,0),0)</f>
        <v>0</v>
      </c>
      <c r="AG590" s="61">
        <f>IF(E590="west", IF(C590="Central",D590*'Connecting shares (%)'!$M$16*(L590+N590+P590)/(F590+H590+J590+L590+N590+P590),0),0)</f>
        <v>0</v>
      </c>
      <c r="AH590" s="1">
        <f>IF(E590="West", IF(C590="Decentral",('Connecting shares (%)'!$F$17/100*L590+'Connecting shares (%)'!$G$17/100*N590+'Connecting shares (%)'!$H$17/100*P590)/1000000,0),0)</f>
        <v>0.65342528999999994</v>
      </c>
      <c r="AI590" s="61">
        <f>IF(E590="west", IF(C590="Decentral",D590*'Connecting shares (%)'!$M$16*(L590+N590+P590)/(F590+H590+J590+L590+N590+P590),0),0)</f>
        <v>3.8467664122211556</v>
      </c>
      <c r="AK590" s="1">
        <f t="shared" si="72"/>
        <v>0</v>
      </c>
      <c r="AL590" s="1">
        <f t="shared" si="73"/>
        <v>0</v>
      </c>
      <c r="AM590" s="1">
        <f t="shared" si="74"/>
        <v>0</v>
      </c>
      <c r="AN590" s="1">
        <f t="shared" si="75"/>
        <v>0</v>
      </c>
      <c r="AO590" s="1">
        <f t="shared" si="76"/>
        <v>0</v>
      </c>
      <c r="AP590" s="1">
        <f t="shared" si="77"/>
        <v>0</v>
      </c>
      <c r="AQ590" s="1">
        <f t="shared" si="78"/>
        <v>5.7382585499999905</v>
      </c>
      <c r="AR590" s="1">
        <f t="shared" si="79"/>
        <v>33.781582366946395</v>
      </c>
    </row>
    <row r="591" spans="1:44">
      <c r="A591" s="1">
        <v>590</v>
      </c>
      <c r="B591" s="1" t="s">
        <v>621</v>
      </c>
      <c r="C591" s="1" t="s">
        <v>20</v>
      </c>
      <c r="D591" s="1">
        <v>0.955060527581574</v>
      </c>
      <c r="E591" s="1" t="s">
        <v>22</v>
      </c>
      <c r="F591" s="1">
        <v>1734507.44</v>
      </c>
      <c r="G591" s="1">
        <v>124</v>
      </c>
      <c r="H591" s="1">
        <v>0</v>
      </c>
      <c r="I591" s="1">
        <v>0</v>
      </c>
      <c r="J591" s="1">
        <v>0</v>
      </c>
      <c r="K591" s="1">
        <v>0</v>
      </c>
      <c r="L591" s="1">
        <v>243362.08</v>
      </c>
      <c r="M591" s="1">
        <v>38</v>
      </c>
      <c r="N591" s="1">
        <v>287357.72999999899</v>
      </c>
      <c r="O591" s="1">
        <v>2</v>
      </c>
      <c r="P591" s="1">
        <v>569059.48999999894</v>
      </c>
      <c r="Q591" s="1">
        <v>1</v>
      </c>
      <c r="R591" s="1">
        <v>12054.3901362411</v>
      </c>
      <c r="S591" s="1">
        <v>955060.52758157405</v>
      </c>
      <c r="T591" s="59">
        <f>IF(E591="East", IF(C591="Central",('Connecting shares (%)'!$F$3/100*F591+'Connecting shares (%)'!$G$3/100*H591+'Connecting shares (%)'!$H$3/100*J591)/1000000,0),0)</f>
        <v>1.73450744</v>
      </c>
      <c r="U591" s="59">
        <f>IF(E591="East", IF(C591="Central",D591*'Connecting shares (%)'!$M$16*(F591+H591+J591)/(F591+H591+J591+L591+N591+P591),0),0)</f>
        <v>11.689428365604016</v>
      </c>
      <c r="V591" s="59">
        <f>IF(E591="East", IF(C591="Decentral",('Connecting shares (%)'!$F$7/100*F591+'Connecting shares (%)'!$G$7/100*H591+'Connecting shares (%)'!$H$7/100*J591)/1000000,0),0)</f>
        <v>0</v>
      </c>
      <c r="W591" s="61">
        <f>IF(E591="East", IF(C591="Decentral",D591*'Connecting shares (%)'!$M$16*(F591+H591+J591)/(F591+H591+J591+L591+N591+P591),0),0)</f>
        <v>0</v>
      </c>
      <c r="X591" s="59">
        <f>IF(E591="East", IF(C591="Central",('Connecting shares (%)'!$F$5/100*L591+'Connecting shares (%)'!$G$5/100*N591+'Connecting shares (%)'!$H$5/100*P591)/1000000,0),0)</f>
        <v>1.099779299999998</v>
      </c>
      <c r="Y591" s="61">
        <f>IF(E591="East", IF(C591="Central",D591*'Connecting shares (%)'!$M$16*(L591+N591+P591)/(F591+H591+J591+L591+N591+P591),0),0)</f>
        <v>7.411782186027466</v>
      </c>
      <c r="Z591" s="1">
        <f>IF(E591="East", IF(C591="Decentral",('Connecting shares (%)'!$F$9/100*L591+'Connecting shares (%)'!$G$9/100*N591+'Connecting shares (%)'!$H$9/100*P591)/1000000,0),0)</f>
        <v>0</v>
      </c>
      <c r="AA591" s="61">
        <f>IF(E591="East", IF(C591="Decentral",D591*'Connecting shares (%)'!$M$16*(L591+N591+P591)/(F591+H591+J591+L591+N591+P591),0),0)</f>
        <v>0</v>
      </c>
      <c r="AB591" s="59">
        <f>IF(E591="West", IF(C591="Central",('Connecting shares (%)'!$F$11/100*F591+'Connecting shares (%)'!$G$11/100*H591+'Connecting shares (%)'!$H$11/100*J591)/1000000,0),0)</f>
        <v>0</v>
      </c>
      <c r="AC591" s="62">
        <f>IF(E591="west", IF(C591="Central",D591*'Connecting shares (%)'!$M$16*(F591+H591+J591)/(F591+H591+J591+L591+N591+P591),0),0)</f>
        <v>0</v>
      </c>
      <c r="AD591" s="59">
        <f>IF(E591="West", IF(C591="Decentral",('Connecting shares (%)'!$F$15/100*F591+'Connecting shares (%)'!$G$15/100*H591+'Connecting shares (%)'!$H$15/100*J591)/1000000,0),0)</f>
        <v>0</v>
      </c>
      <c r="AE591" s="61">
        <f>IF(E591="west", IF(C591="Decentral",D591*'Connecting shares (%)'!$M$16*(F591+H591+J591)/(F591+H591+J591+L591+N591+P591),0),0)</f>
        <v>0</v>
      </c>
      <c r="AF591" s="59">
        <f>IF(E591="West", IF(C591="Central",('Connecting shares (%)'!$F$13/100*L591+'Connecting shares (%)'!$G$13/100*N591+'Connecting shares (%)'!$H$13/100*P591)/1000000,0),0)</f>
        <v>0</v>
      </c>
      <c r="AG591" s="61">
        <f>IF(E591="west", IF(C591="Central",D591*'Connecting shares (%)'!$M$16*(L591+N591+P591)/(F591+H591+J591+L591+N591+P591),0),0)</f>
        <v>0</v>
      </c>
      <c r="AH591" s="1">
        <f>IF(E591="West", IF(C591="Decentral",('Connecting shares (%)'!$F$17/100*L591+'Connecting shares (%)'!$G$17/100*N591+'Connecting shares (%)'!$H$17/100*P591)/1000000,0),0)</f>
        <v>0</v>
      </c>
      <c r="AI591" s="61">
        <f>IF(E591="west", IF(C591="Decentral",D591*'Connecting shares (%)'!$M$16*(L591+N591+P591)/(F591+H591+J591+L591+N591+P591),0),0)</f>
        <v>0</v>
      </c>
      <c r="AK591" s="1">
        <f t="shared" si="72"/>
        <v>2.8342867399999978</v>
      </c>
      <c r="AL591" s="1">
        <f t="shared" si="73"/>
        <v>19.101210551631482</v>
      </c>
      <c r="AM591" s="1">
        <f t="shared" si="74"/>
        <v>0</v>
      </c>
      <c r="AN591" s="1">
        <f t="shared" si="75"/>
        <v>0</v>
      </c>
      <c r="AO591" s="1">
        <f t="shared" si="76"/>
        <v>0</v>
      </c>
      <c r="AP591" s="1">
        <f t="shared" si="77"/>
        <v>0</v>
      </c>
      <c r="AQ591" s="1">
        <f t="shared" si="78"/>
        <v>0</v>
      </c>
      <c r="AR591" s="1">
        <f t="shared" si="79"/>
        <v>0</v>
      </c>
    </row>
    <row r="592" spans="1:44">
      <c r="A592" s="1">
        <v>591</v>
      </c>
      <c r="B592" s="1" t="s">
        <v>660</v>
      </c>
      <c r="C592" s="1" t="s">
        <v>19</v>
      </c>
      <c r="D592" s="1">
        <v>3.33639412226696</v>
      </c>
      <c r="E592" s="1" t="s">
        <v>21</v>
      </c>
      <c r="F592" s="1">
        <v>359560.609999999</v>
      </c>
      <c r="G592" s="1">
        <v>15</v>
      </c>
      <c r="H592" s="1">
        <v>51033.599999999897</v>
      </c>
      <c r="I592" s="1">
        <v>1</v>
      </c>
      <c r="J592" s="1">
        <v>0</v>
      </c>
      <c r="K592" s="1">
        <v>0</v>
      </c>
      <c r="L592" s="1">
        <v>110353.599999999</v>
      </c>
      <c r="M592" s="1">
        <v>8</v>
      </c>
      <c r="N592" s="1">
        <v>0</v>
      </c>
      <c r="O592" s="1">
        <v>0</v>
      </c>
      <c r="P592" s="1">
        <v>0</v>
      </c>
      <c r="Q592" s="1">
        <v>0</v>
      </c>
      <c r="R592" s="1">
        <v>50193.958909720597</v>
      </c>
      <c r="S592" s="1">
        <v>3336394.1222669599</v>
      </c>
      <c r="T592" s="59">
        <f>IF(E592="East", IF(C592="Central",('Connecting shares (%)'!$F$3/100*F592+'Connecting shares (%)'!$G$3/100*H592+'Connecting shares (%)'!$H$3/100*J592)/1000000,0),0)</f>
        <v>0</v>
      </c>
      <c r="U592" s="59">
        <f>IF(E592="East", IF(C592="Central",D592*'Connecting shares (%)'!$M$16*(F592+H592+J592)/(F592+H592+J592+L592+N592+P592),0),0)</f>
        <v>0</v>
      </c>
      <c r="V592" s="59">
        <f>IF(E592="East", IF(C592="Decentral",('Connecting shares (%)'!$F$7/100*F592+'Connecting shares (%)'!$G$7/100*H592+'Connecting shares (%)'!$H$7/100*J592)/1000000,0),0)</f>
        <v>0</v>
      </c>
      <c r="W592" s="61">
        <f>IF(E592="East", IF(C592="Decentral",D592*'Connecting shares (%)'!$M$16*(F592+H592+J592)/(F592+H592+J592+L592+N592+P592),0),0)</f>
        <v>0</v>
      </c>
      <c r="X592" s="59">
        <f>IF(E592="East", IF(C592="Central",('Connecting shares (%)'!$F$5/100*L592+'Connecting shares (%)'!$G$5/100*N592+'Connecting shares (%)'!$H$5/100*P592)/1000000,0),0)</f>
        <v>0</v>
      </c>
      <c r="Y592" s="61">
        <f>IF(E592="East", IF(C592="Central",D592*'Connecting shares (%)'!$M$16*(L592+N592+P592)/(F592+H592+J592+L592+N592+P592),0),0)</f>
        <v>0</v>
      </c>
      <c r="Z592" s="1">
        <f>IF(E592="East", IF(C592="Decentral",('Connecting shares (%)'!$F$9/100*L592+'Connecting shares (%)'!$G$9/100*N592+'Connecting shares (%)'!$H$9/100*P592)/1000000,0),0)</f>
        <v>0</v>
      </c>
      <c r="AA592" s="61">
        <f>IF(E592="East", IF(C592="Decentral",D592*'Connecting shares (%)'!$M$16*(L592+N592+P592)/(F592+H592+J592+L592+N592+P592),0),0)</f>
        <v>0</v>
      </c>
      <c r="AB592" s="59">
        <f>IF(E592="West", IF(C592="Central",('Connecting shares (%)'!$F$11/100*F592+'Connecting shares (%)'!$G$11/100*H592+'Connecting shares (%)'!$H$11/100*J592)/1000000,0),0)</f>
        <v>0</v>
      </c>
      <c r="AC592" s="62">
        <f>IF(E592="west", IF(C592="Central",D592*'Connecting shares (%)'!$M$16*(F592+H592+J592)/(F592+H592+J592+L592+N592+P592),0),0)</f>
        <v>0</v>
      </c>
      <c r="AD592" s="59">
        <f>IF(E592="West", IF(C592="Decentral",('Connecting shares (%)'!$F$15/100*F592+'Connecting shares (%)'!$G$15/100*H592+'Connecting shares (%)'!$H$15/100*J592)/1000000,0),0)</f>
        <v>0.4105942099999989</v>
      </c>
      <c r="AE592" s="61">
        <f>IF(E592="west", IF(C592="Decentral",D592*'Connecting shares (%)'!$M$16*(F592+H592+J592)/(F592+H592+J592+L592+N592+P592),0),0)</f>
        <v>52.592758145229475</v>
      </c>
      <c r="AF592" s="59">
        <f>IF(E592="West", IF(C592="Central",('Connecting shares (%)'!$F$13/100*L592+'Connecting shares (%)'!$G$13/100*N592+'Connecting shares (%)'!$H$13/100*P592)/1000000,0),0)</f>
        <v>0</v>
      </c>
      <c r="AG592" s="61">
        <f>IF(E592="west", IF(C592="Central",D592*'Connecting shares (%)'!$M$16*(L592+N592+P592)/(F592+H592+J592+L592+N592+P592),0),0)</f>
        <v>0</v>
      </c>
      <c r="AH592" s="1">
        <f>IF(E592="West", IF(C592="Decentral",('Connecting shares (%)'!$F$17/100*L592+'Connecting shares (%)'!$G$17/100*N592+'Connecting shares (%)'!$H$17/100*P592)/1000000,0),0)</f>
        <v>0.110353599999999</v>
      </c>
      <c r="AI592" s="61">
        <f>IF(E592="west", IF(C592="Decentral",D592*'Connecting shares (%)'!$M$16*(L592+N592+P592)/(F592+H592+J592+L592+N592+P592),0),0)</f>
        <v>14.135124300109732</v>
      </c>
      <c r="AK592" s="1">
        <f t="shared" si="72"/>
        <v>0</v>
      </c>
      <c r="AL592" s="1">
        <f t="shared" si="73"/>
        <v>0</v>
      </c>
      <c r="AM592" s="1">
        <f t="shared" si="74"/>
        <v>0</v>
      </c>
      <c r="AN592" s="1">
        <f t="shared" si="75"/>
        <v>0</v>
      </c>
      <c r="AO592" s="1">
        <f t="shared" si="76"/>
        <v>0</v>
      </c>
      <c r="AP592" s="1">
        <f t="shared" si="77"/>
        <v>0</v>
      </c>
      <c r="AQ592" s="1">
        <f t="shared" si="78"/>
        <v>0.5209478099999979</v>
      </c>
      <c r="AR592" s="1">
        <f t="shared" si="79"/>
        <v>66.727882445339205</v>
      </c>
    </row>
    <row r="593" spans="1:44">
      <c r="A593" s="1">
        <v>592</v>
      </c>
      <c r="B593" s="1" t="s">
        <v>582</v>
      </c>
      <c r="C593" s="1" t="s">
        <v>20</v>
      </c>
      <c r="D593" s="1">
        <v>1.3167602935560301</v>
      </c>
      <c r="E593" s="1" t="s">
        <v>21</v>
      </c>
      <c r="F593" s="1">
        <v>234828.46999999901</v>
      </c>
      <c r="G593" s="1">
        <v>14</v>
      </c>
      <c r="H593" s="1">
        <v>0</v>
      </c>
      <c r="I593" s="1">
        <v>0</v>
      </c>
      <c r="J593" s="1">
        <v>0</v>
      </c>
      <c r="K593" s="1">
        <v>0</v>
      </c>
      <c r="L593" s="1">
        <v>27896.07</v>
      </c>
      <c r="M593" s="1">
        <v>1</v>
      </c>
      <c r="N593" s="1">
        <v>0</v>
      </c>
      <c r="O593" s="1">
        <v>0</v>
      </c>
      <c r="P593" s="1">
        <v>0</v>
      </c>
      <c r="Q593" s="1">
        <v>0</v>
      </c>
      <c r="R593" s="1">
        <v>26284.373574873302</v>
      </c>
      <c r="S593" s="1">
        <v>1316760.2935560299</v>
      </c>
      <c r="T593" s="59">
        <f>IF(E593="East", IF(C593="Central",('Connecting shares (%)'!$F$3/100*F593+'Connecting shares (%)'!$G$3/100*H593+'Connecting shares (%)'!$H$3/100*J593)/1000000,0),0)</f>
        <v>0</v>
      </c>
      <c r="U593" s="59">
        <f>IF(E593="East", IF(C593="Central",D593*'Connecting shares (%)'!$M$16*(F593+H593+J593)/(F593+H593+J593+L593+N593+P593),0),0)</f>
        <v>0</v>
      </c>
      <c r="V593" s="59">
        <f>IF(E593="East", IF(C593="Decentral",('Connecting shares (%)'!$F$7/100*F593+'Connecting shares (%)'!$G$7/100*H593+'Connecting shares (%)'!$H$7/100*J593)/1000000,0),0)</f>
        <v>0</v>
      </c>
      <c r="W593" s="61">
        <f>IF(E593="East", IF(C593="Decentral",D593*'Connecting shares (%)'!$M$16*(F593+H593+J593)/(F593+H593+J593+L593+N593+P593),0),0)</f>
        <v>0</v>
      </c>
      <c r="X593" s="59">
        <f>IF(E593="East", IF(C593="Central",('Connecting shares (%)'!$F$5/100*L593+'Connecting shares (%)'!$G$5/100*N593+'Connecting shares (%)'!$H$5/100*P593)/1000000,0),0)</f>
        <v>0</v>
      </c>
      <c r="Y593" s="61">
        <f>IF(E593="East", IF(C593="Central",D593*'Connecting shares (%)'!$M$16*(L593+N593+P593)/(F593+H593+J593+L593+N593+P593),0),0)</f>
        <v>0</v>
      </c>
      <c r="Z593" s="1">
        <f>IF(E593="East", IF(C593="Decentral",('Connecting shares (%)'!$F$9/100*L593+'Connecting shares (%)'!$G$9/100*N593+'Connecting shares (%)'!$H$9/100*P593)/1000000,0),0)</f>
        <v>0</v>
      </c>
      <c r="AA593" s="61">
        <f>IF(E593="East", IF(C593="Decentral",D593*'Connecting shares (%)'!$M$16*(L593+N593+P593)/(F593+H593+J593+L593+N593+P593),0),0)</f>
        <v>0</v>
      </c>
      <c r="AB593" s="59">
        <f>IF(E593="West", IF(C593="Central",('Connecting shares (%)'!$F$11/100*F593+'Connecting shares (%)'!$G$11/100*H593+'Connecting shares (%)'!$H$11/100*J593)/1000000,0),0)</f>
        <v>0.23482846999999901</v>
      </c>
      <c r="AC593" s="62">
        <f>IF(E593="west", IF(C593="Central",D593*'Connecting shares (%)'!$M$16*(F593+H593+J593)/(F593+H593+J593+L593+N593+P593),0),0)</f>
        <v>23.538935882617835</v>
      </c>
      <c r="AD593" s="59">
        <f>IF(E593="West", IF(C593="Decentral",('Connecting shares (%)'!$F$15/100*F593+'Connecting shares (%)'!$G$15/100*H593+'Connecting shares (%)'!$H$15/100*J593)/1000000,0),0)</f>
        <v>0</v>
      </c>
      <c r="AE593" s="61">
        <f>IF(E593="west", IF(C593="Decentral",D593*'Connecting shares (%)'!$M$16*(F593+H593+J593)/(F593+H593+J593+L593+N593+P593),0),0)</f>
        <v>0</v>
      </c>
      <c r="AF593" s="59">
        <f>IF(E593="West", IF(C593="Central",('Connecting shares (%)'!$F$13/100*L593+'Connecting shares (%)'!$G$13/100*N593+'Connecting shares (%)'!$H$13/100*P593)/1000000,0),0)</f>
        <v>2.7896069999999999E-2</v>
      </c>
      <c r="AG593" s="61">
        <f>IF(E593="west", IF(C593="Central",D593*'Connecting shares (%)'!$M$16*(L593+N593+P593)/(F593+H593+J593+L593+N593+P593),0),0)</f>
        <v>2.7962699885027642</v>
      </c>
      <c r="AH593" s="1">
        <f>IF(E593="West", IF(C593="Decentral",('Connecting shares (%)'!$F$17/100*L593+'Connecting shares (%)'!$G$17/100*N593+'Connecting shares (%)'!$H$17/100*P593)/1000000,0),0)</f>
        <v>0</v>
      </c>
      <c r="AI593" s="61">
        <f>IF(E593="west", IF(C593="Decentral",D593*'Connecting shares (%)'!$M$16*(L593+N593+P593)/(F593+H593+J593+L593+N593+P593),0),0)</f>
        <v>0</v>
      </c>
      <c r="AK593" s="1">
        <f t="shared" si="72"/>
        <v>0</v>
      </c>
      <c r="AL593" s="1">
        <f t="shared" si="73"/>
        <v>0</v>
      </c>
      <c r="AM593" s="1">
        <f t="shared" si="74"/>
        <v>0</v>
      </c>
      <c r="AN593" s="1">
        <f t="shared" si="75"/>
        <v>0</v>
      </c>
      <c r="AO593" s="1">
        <f t="shared" si="76"/>
        <v>0.26272453999999901</v>
      </c>
      <c r="AP593" s="1">
        <f t="shared" si="77"/>
        <v>26.3352058711206</v>
      </c>
      <c r="AQ593" s="1">
        <f t="shared" si="78"/>
        <v>0</v>
      </c>
      <c r="AR593" s="1">
        <f t="shared" si="79"/>
        <v>0</v>
      </c>
    </row>
    <row r="594" spans="1:44">
      <c r="A594" s="1">
        <v>593</v>
      </c>
      <c r="B594" s="1" t="s">
        <v>746</v>
      </c>
      <c r="C594" s="1" t="s">
        <v>20</v>
      </c>
      <c r="D594" s="1">
        <v>3.3376607586581799</v>
      </c>
      <c r="E594" s="1" t="s">
        <v>21</v>
      </c>
      <c r="F594" s="1">
        <v>1931005.03</v>
      </c>
      <c r="G594" s="1">
        <v>108</v>
      </c>
      <c r="H594" s="1">
        <v>54331.360000000001</v>
      </c>
      <c r="I594" s="1">
        <v>1</v>
      </c>
      <c r="J594" s="1">
        <v>0</v>
      </c>
      <c r="K594" s="1">
        <v>0</v>
      </c>
      <c r="L594" s="1">
        <v>24732.209999999901</v>
      </c>
      <c r="M594" s="1">
        <v>3</v>
      </c>
      <c r="N594" s="1">
        <v>0</v>
      </c>
      <c r="O594" s="1">
        <v>0</v>
      </c>
      <c r="P594" s="1">
        <v>0</v>
      </c>
      <c r="Q594" s="1">
        <v>0</v>
      </c>
      <c r="R594" s="1">
        <v>30948.2089252759</v>
      </c>
      <c r="S594" s="1">
        <v>3337660.75865818</v>
      </c>
      <c r="T594" s="59">
        <f>IF(E594="East", IF(C594="Central",('Connecting shares (%)'!$F$3/100*F594+'Connecting shares (%)'!$G$3/100*H594+'Connecting shares (%)'!$H$3/100*J594)/1000000,0),0)</f>
        <v>0</v>
      </c>
      <c r="U594" s="59">
        <f>IF(E594="East", IF(C594="Central",D594*'Connecting shares (%)'!$M$16*(F594+H594+J594)/(F594+H594+J594+L594+N594+P594),0),0)</f>
        <v>0</v>
      </c>
      <c r="V594" s="59">
        <f>IF(E594="East", IF(C594="Decentral",('Connecting shares (%)'!$F$7/100*F594+'Connecting shares (%)'!$G$7/100*H594+'Connecting shares (%)'!$H$7/100*J594)/1000000,0),0)</f>
        <v>0</v>
      </c>
      <c r="W594" s="61">
        <f>IF(E594="East", IF(C594="Decentral",D594*'Connecting shares (%)'!$M$16*(F594+H594+J594)/(F594+H594+J594+L594+N594+P594),0),0)</f>
        <v>0</v>
      </c>
      <c r="X594" s="59">
        <f>IF(E594="East", IF(C594="Central",('Connecting shares (%)'!$F$5/100*L594+'Connecting shares (%)'!$G$5/100*N594+'Connecting shares (%)'!$H$5/100*P594)/1000000,0),0)</f>
        <v>0</v>
      </c>
      <c r="Y594" s="61">
        <f>IF(E594="East", IF(C594="Central",D594*'Connecting shares (%)'!$M$16*(L594+N594+P594)/(F594+H594+J594+L594+N594+P594),0),0)</f>
        <v>0</v>
      </c>
      <c r="Z594" s="1">
        <f>IF(E594="East", IF(C594="Decentral",('Connecting shares (%)'!$F$9/100*L594+'Connecting shares (%)'!$G$9/100*N594+'Connecting shares (%)'!$H$9/100*P594)/1000000,0),0)</f>
        <v>0</v>
      </c>
      <c r="AA594" s="61">
        <f>IF(E594="East", IF(C594="Decentral",D594*'Connecting shares (%)'!$M$16*(L594+N594+P594)/(F594+H594+J594+L594+N594+P594),0),0)</f>
        <v>0</v>
      </c>
      <c r="AB594" s="59">
        <f>IF(E594="West", IF(C594="Central",('Connecting shares (%)'!$F$11/100*F594+'Connecting shares (%)'!$G$11/100*H594+'Connecting shares (%)'!$H$11/100*J594)/1000000,0),0)</f>
        <v>1.9853363900000001</v>
      </c>
      <c r="AC594" s="62">
        <f>IF(E594="west", IF(C594="Central",D594*'Connecting shares (%)'!$M$16*(F594+H594+J594)/(F594+H594+J594+L594+N594+P594),0),0)</f>
        <v>65.931872789208214</v>
      </c>
      <c r="AD594" s="59">
        <f>IF(E594="West", IF(C594="Decentral",('Connecting shares (%)'!$F$15/100*F594+'Connecting shares (%)'!$G$15/100*H594+'Connecting shares (%)'!$H$15/100*J594)/1000000,0),0)</f>
        <v>0</v>
      </c>
      <c r="AE594" s="61">
        <f>IF(E594="west", IF(C594="Decentral",D594*'Connecting shares (%)'!$M$16*(F594+H594+J594)/(F594+H594+J594+L594+N594+P594),0),0)</f>
        <v>0</v>
      </c>
      <c r="AF594" s="59">
        <f>IF(E594="West", IF(C594="Central",('Connecting shares (%)'!$F$13/100*L594+'Connecting shares (%)'!$G$13/100*N594+'Connecting shares (%)'!$H$13/100*P594)/1000000,0),0)</f>
        <v>2.47322099999999E-2</v>
      </c>
      <c r="AG594" s="61">
        <f>IF(E594="west", IF(C594="Central",D594*'Connecting shares (%)'!$M$16*(L594+N594+P594)/(F594+H594+J594+L594+N594+P594),0),0)</f>
        <v>0.82134238395538428</v>
      </c>
      <c r="AH594" s="1">
        <f>IF(E594="West", IF(C594="Decentral",('Connecting shares (%)'!$F$17/100*L594+'Connecting shares (%)'!$G$17/100*N594+'Connecting shares (%)'!$H$17/100*P594)/1000000,0),0)</f>
        <v>0</v>
      </c>
      <c r="AI594" s="61">
        <f>IF(E594="west", IF(C594="Decentral",D594*'Connecting shares (%)'!$M$16*(L594+N594+P594)/(F594+H594+J594+L594+N594+P594),0),0)</f>
        <v>0</v>
      </c>
      <c r="AK594" s="1">
        <f t="shared" si="72"/>
        <v>0</v>
      </c>
      <c r="AL594" s="1">
        <f t="shared" si="73"/>
        <v>0</v>
      </c>
      <c r="AM594" s="1">
        <f t="shared" si="74"/>
        <v>0</v>
      </c>
      <c r="AN594" s="1">
        <f t="shared" si="75"/>
        <v>0</v>
      </c>
      <c r="AO594" s="1">
        <f t="shared" si="76"/>
        <v>2.0100685999999999</v>
      </c>
      <c r="AP594" s="1">
        <f t="shared" si="77"/>
        <v>66.753215173163596</v>
      </c>
      <c r="AQ594" s="1">
        <f t="shared" si="78"/>
        <v>0</v>
      </c>
      <c r="AR594" s="1">
        <f t="shared" si="79"/>
        <v>0</v>
      </c>
    </row>
    <row r="595" spans="1:44">
      <c r="A595" s="1">
        <v>594</v>
      </c>
      <c r="B595" s="1" t="s">
        <v>231</v>
      </c>
      <c r="C595" s="1" t="s">
        <v>19</v>
      </c>
      <c r="D595" s="1">
        <v>1.4433922922609701</v>
      </c>
      <c r="E595" s="1" t="s">
        <v>21</v>
      </c>
      <c r="F595" s="1">
        <v>836756.4</v>
      </c>
      <c r="G595" s="1">
        <v>41</v>
      </c>
      <c r="H595" s="1">
        <v>0</v>
      </c>
      <c r="I595" s="1">
        <v>0</v>
      </c>
      <c r="J595" s="1">
        <v>0</v>
      </c>
      <c r="K595" s="1">
        <v>0</v>
      </c>
      <c r="L595" s="1">
        <v>0</v>
      </c>
      <c r="M595" s="1">
        <v>0</v>
      </c>
      <c r="N595" s="1">
        <v>0</v>
      </c>
      <c r="O595" s="1">
        <v>0</v>
      </c>
      <c r="P595" s="1">
        <v>0</v>
      </c>
      <c r="Q595" s="1">
        <v>0</v>
      </c>
      <c r="R595" s="1">
        <v>32209.4118950429</v>
      </c>
      <c r="S595" s="1">
        <v>1443392.29226097</v>
      </c>
      <c r="T595" s="59">
        <f>IF(E595="East", IF(C595="Central",('Connecting shares (%)'!$F$3/100*F595+'Connecting shares (%)'!$G$3/100*H595+'Connecting shares (%)'!$H$3/100*J595)/1000000,0),0)</f>
        <v>0</v>
      </c>
      <c r="U595" s="59">
        <f>IF(E595="East", IF(C595="Central",D595*'Connecting shares (%)'!$M$16*(F595+H595+J595)/(F595+H595+J595+L595+N595+P595),0),0)</f>
        <v>0</v>
      </c>
      <c r="V595" s="59">
        <f>IF(E595="East", IF(C595="Decentral",('Connecting shares (%)'!$F$7/100*F595+'Connecting shares (%)'!$G$7/100*H595+'Connecting shares (%)'!$H$7/100*J595)/1000000,0),0)</f>
        <v>0</v>
      </c>
      <c r="W595" s="61">
        <f>IF(E595="East", IF(C595="Decentral",D595*'Connecting shares (%)'!$M$16*(F595+H595+J595)/(F595+H595+J595+L595+N595+P595),0),0)</f>
        <v>0</v>
      </c>
      <c r="X595" s="59">
        <f>IF(E595="East", IF(C595="Central",('Connecting shares (%)'!$F$5/100*L595+'Connecting shares (%)'!$G$5/100*N595+'Connecting shares (%)'!$H$5/100*P595)/1000000,0),0)</f>
        <v>0</v>
      </c>
      <c r="Y595" s="61">
        <f>IF(E595="East", IF(C595="Central",D595*'Connecting shares (%)'!$M$16*(L595+N595+P595)/(F595+H595+J595+L595+N595+P595),0),0)</f>
        <v>0</v>
      </c>
      <c r="Z595" s="1">
        <f>IF(E595="East", IF(C595="Decentral",('Connecting shares (%)'!$F$9/100*L595+'Connecting shares (%)'!$G$9/100*N595+'Connecting shares (%)'!$H$9/100*P595)/1000000,0),0)</f>
        <v>0</v>
      </c>
      <c r="AA595" s="61">
        <f>IF(E595="East", IF(C595="Decentral",D595*'Connecting shares (%)'!$M$16*(L595+N595+P595)/(F595+H595+J595+L595+N595+P595),0),0)</f>
        <v>0</v>
      </c>
      <c r="AB595" s="59">
        <f>IF(E595="West", IF(C595="Central",('Connecting shares (%)'!$F$11/100*F595+'Connecting shares (%)'!$G$11/100*H595+'Connecting shares (%)'!$H$11/100*J595)/1000000,0),0)</f>
        <v>0</v>
      </c>
      <c r="AC595" s="62">
        <f>IF(E595="west", IF(C595="Central",D595*'Connecting shares (%)'!$M$16*(F595+H595+J595)/(F595+H595+J595+L595+N595+P595),0),0)</f>
        <v>0</v>
      </c>
      <c r="AD595" s="59">
        <f>IF(E595="West", IF(C595="Decentral",('Connecting shares (%)'!$F$15/100*F595+'Connecting shares (%)'!$G$15/100*H595+'Connecting shares (%)'!$H$15/100*J595)/1000000,0),0)</f>
        <v>0.83675640000000007</v>
      </c>
      <c r="AE595" s="61">
        <f>IF(E595="west", IF(C595="Decentral",D595*'Connecting shares (%)'!$M$16*(F595+H595+J595)/(F595+H595+J595+L595+N595+P595),0),0)</f>
        <v>28.867845845219403</v>
      </c>
      <c r="AF595" s="59">
        <f>IF(E595="West", IF(C595="Central",('Connecting shares (%)'!$F$13/100*L595+'Connecting shares (%)'!$G$13/100*N595+'Connecting shares (%)'!$H$13/100*P595)/1000000,0),0)</f>
        <v>0</v>
      </c>
      <c r="AG595" s="61">
        <f>IF(E595="west", IF(C595="Central",D595*'Connecting shares (%)'!$M$16*(L595+N595+P595)/(F595+H595+J595+L595+N595+P595),0),0)</f>
        <v>0</v>
      </c>
      <c r="AH595" s="1">
        <f>IF(E595="West", IF(C595="Decentral",('Connecting shares (%)'!$F$17/100*L595+'Connecting shares (%)'!$G$17/100*N595+'Connecting shares (%)'!$H$17/100*P595)/1000000,0),0)</f>
        <v>0</v>
      </c>
      <c r="AI595" s="61">
        <f>IF(E595="west", IF(C595="Decentral",D595*'Connecting shares (%)'!$M$16*(L595+N595+P595)/(F595+H595+J595+L595+N595+P595),0),0)</f>
        <v>0</v>
      </c>
      <c r="AK595" s="1">
        <f t="shared" si="72"/>
        <v>0</v>
      </c>
      <c r="AL595" s="1">
        <f t="shared" si="73"/>
        <v>0</v>
      </c>
      <c r="AM595" s="1">
        <f t="shared" si="74"/>
        <v>0</v>
      </c>
      <c r="AN595" s="1">
        <f t="shared" si="75"/>
        <v>0</v>
      </c>
      <c r="AO595" s="1">
        <f t="shared" si="76"/>
        <v>0</v>
      </c>
      <c r="AP595" s="1">
        <f t="shared" si="77"/>
        <v>0</v>
      </c>
      <c r="AQ595" s="1">
        <f t="shared" si="78"/>
        <v>0.83675640000000007</v>
      </c>
      <c r="AR595" s="1">
        <f t="shared" si="79"/>
        <v>28.867845845219403</v>
      </c>
    </row>
    <row r="596" spans="1:44">
      <c r="A596" s="1">
        <v>595</v>
      </c>
      <c r="B596" s="1" t="s">
        <v>676</v>
      </c>
      <c r="C596" s="1" t="s">
        <v>20</v>
      </c>
      <c r="D596" s="1">
        <v>0.57999823982725396</v>
      </c>
      <c r="E596" s="1" t="s">
        <v>22</v>
      </c>
      <c r="F596" s="1">
        <v>594342.04</v>
      </c>
      <c r="G596" s="1">
        <v>63</v>
      </c>
      <c r="H596" s="1">
        <v>0</v>
      </c>
      <c r="I596" s="1">
        <v>0</v>
      </c>
      <c r="J596" s="1">
        <v>0</v>
      </c>
      <c r="K596" s="1">
        <v>0</v>
      </c>
      <c r="L596" s="1">
        <v>0</v>
      </c>
      <c r="M596" s="1">
        <v>0</v>
      </c>
      <c r="N596" s="1">
        <v>155641.47</v>
      </c>
      <c r="O596" s="1">
        <v>1</v>
      </c>
      <c r="P596" s="1">
        <v>0</v>
      </c>
      <c r="Q596" s="1">
        <v>0</v>
      </c>
      <c r="R596" s="1">
        <v>18311.871305319</v>
      </c>
      <c r="S596" s="1">
        <v>579998.23982725304</v>
      </c>
      <c r="T596" s="59">
        <f>IF(E596="East", IF(C596="Central",('Connecting shares (%)'!$F$3/100*F596+'Connecting shares (%)'!$G$3/100*H596+'Connecting shares (%)'!$H$3/100*J596)/1000000,0),0)</f>
        <v>0.59434204000000002</v>
      </c>
      <c r="U596" s="59">
        <f>IF(E596="East", IF(C596="Central",D596*'Connecting shares (%)'!$M$16*(F596+H596+J596)/(F596+H596+J596+L596+N596+P596),0),0)</f>
        <v>9.192664437524483</v>
      </c>
      <c r="V596" s="59">
        <f>IF(E596="East", IF(C596="Decentral",('Connecting shares (%)'!$F$7/100*F596+'Connecting shares (%)'!$G$7/100*H596+'Connecting shares (%)'!$H$7/100*J596)/1000000,0),0)</f>
        <v>0</v>
      </c>
      <c r="W596" s="61">
        <f>IF(E596="East", IF(C596="Decentral",D596*'Connecting shares (%)'!$M$16*(F596+H596+J596)/(F596+H596+J596+L596+N596+P596),0),0)</f>
        <v>0</v>
      </c>
      <c r="X596" s="59">
        <f>IF(E596="East", IF(C596="Central",('Connecting shares (%)'!$F$5/100*L596+'Connecting shares (%)'!$G$5/100*N596+'Connecting shares (%)'!$H$5/100*P596)/1000000,0),0)</f>
        <v>0.15564147</v>
      </c>
      <c r="Y596" s="61">
        <f>IF(E596="East", IF(C596="Central",D596*'Connecting shares (%)'!$M$16*(L596+N596+P596)/(F596+H596+J596+L596+N596+P596),0),0)</f>
        <v>2.4073003590205961</v>
      </c>
      <c r="Z596" s="1">
        <f>IF(E596="East", IF(C596="Decentral",('Connecting shares (%)'!$F$9/100*L596+'Connecting shares (%)'!$G$9/100*N596+'Connecting shares (%)'!$H$9/100*P596)/1000000,0),0)</f>
        <v>0</v>
      </c>
      <c r="AA596" s="61">
        <f>IF(E596="East", IF(C596="Decentral",D596*'Connecting shares (%)'!$M$16*(L596+N596+P596)/(F596+H596+J596+L596+N596+P596),0),0)</f>
        <v>0</v>
      </c>
      <c r="AB596" s="59">
        <f>IF(E596="West", IF(C596="Central",('Connecting shares (%)'!$F$11/100*F596+'Connecting shares (%)'!$G$11/100*H596+'Connecting shares (%)'!$H$11/100*J596)/1000000,0),0)</f>
        <v>0</v>
      </c>
      <c r="AC596" s="62">
        <f>IF(E596="west", IF(C596="Central",D596*'Connecting shares (%)'!$M$16*(F596+H596+J596)/(F596+H596+J596+L596+N596+P596),0),0)</f>
        <v>0</v>
      </c>
      <c r="AD596" s="59">
        <f>IF(E596="West", IF(C596="Decentral",('Connecting shares (%)'!$F$15/100*F596+'Connecting shares (%)'!$G$15/100*H596+'Connecting shares (%)'!$H$15/100*J596)/1000000,0),0)</f>
        <v>0</v>
      </c>
      <c r="AE596" s="61">
        <f>IF(E596="west", IF(C596="Decentral",D596*'Connecting shares (%)'!$M$16*(F596+H596+J596)/(F596+H596+J596+L596+N596+P596),0),0)</f>
        <v>0</v>
      </c>
      <c r="AF596" s="59">
        <f>IF(E596="West", IF(C596="Central",('Connecting shares (%)'!$F$13/100*L596+'Connecting shares (%)'!$G$13/100*N596+'Connecting shares (%)'!$H$13/100*P596)/1000000,0),0)</f>
        <v>0</v>
      </c>
      <c r="AG596" s="61">
        <f>IF(E596="west", IF(C596="Central",D596*'Connecting shares (%)'!$M$16*(L596+N596+P596)/(F596+H596+J596+L596+N596+P596),0),0)</f>
        <v>0</v>
      </c>
      <c r="AH596" s="1">
        <f>IF(E596="West", IF(C596="Decentral",('Connecting shares (%)'!$F$17/100*L596+'Connecting shares (%)'!$G$17/100*N596+'Connecting shares (%)'!$H$17/100*P596)/1000000,0),0)</f>
        <v>0</v>
      </c>
      <c r="AI596" s="61">
        <f>IF(E596="west", IF(C596="Decentral",D596*'Connecting shares (%)'!$M$16*(L596+N596+P596)/(F596+H596+J596+L596+N596+P596),0),0)</f>
        <v>0</v>
      </c>
      <c r="AK596" s="1">
        <f t="shared" si="72"/>
        <v>0.74998351000000008</v>
      </c>
      <c r="AL596" s="1">
        <f t="shared" si="73"/>
        <v>11.599964796545079</v>
      </c>
      <c r="AM596" s="1">
        <f t="shared" si="74"/>
        <v>0</v>
      </c>
      <c r="AN596" s="1">
        <f t="shared" si="75"/>
        <v>0</v>
      </c>
      <c r="AO596" s="1">
        <f t="shared" si="76"/>
        <v>0</v>
      </c>
      <c r="AP596" s="1">
        <f t="shared" si="77"/>
        <v>0</v>
      </c>
      <c r="AQ596" s="1">
        <f t="shared" si="78"/>
        <v>0</v>
      </c>
      <c r="AR596" s="1">
        <f t="shared" si="79"/>
        <v>0</v>
      </c>
    </row>
    <row r="597" spans="1:44">
      <c r="A597" s="1">
        <v>596</v>
      </c>
      <c r="B597" s="1" t="s">
        <v>618</v>
      </c>
      <c r="C597" s="1" t="s">
        <v>20</v>
      </c>
      <c r="D597" s="1">
        <v>1.5436629713416301</v>
      </c>
      <c r="E597" s="1" t="s">
        <v>22</v>
      </c>
      <c r="F597" s="1">
        <v>462329.57999999903</v>
      </c>
      <c r="G597" s="1">
        <v>31</v>
      </c>
      <c r="H597" s="1">
        <v>0</v>
      </c>
      <c r="I597" s="1">
        <v>0</v>
      </c>
      <c r="J597" s="1">
        <v>0</v>
      </c>
      <c r="K597" s="1">
        <v>0</v>
      </c>
      <c r="L597" s="1">
        <v>9746.75</v>
      </c>
      <c r="M597" s="1">
        <v>2</v>
      </c>
      <c r="N597" s="1">
        <v>0</v>
      </c>
      <c r="O597" s="1">
        <v>0</v>
      </c>
      <c r="P597" s="1">
        <v>0</v>
      </c>
      <c r="Q597" s="1">
        <v>0</v>
      </c>
      <c r="R597" s="1">
        <v>35578.684085481204</v>
      </c>
      <c r="S597" s="1">
        <v>1543662.97134163</v>
      </c>
      <c r="T597" s="59">
        <f>IF(E597="East", IF(C597="Central",('Connecting shares (%)'!$F$3/100*F597+'Connecting shares (%)'!$G$3/100*H597+'Connecting shares (%)'!$H$3/100*J597)/1000000,0),0)</f>
        <v>0.46232957999999902</v>
      </c>
      <c r="U597" s="59">
        <f>IF(E597="East", IF(C597="Central",D597*'Connecting shares (%)'!$M$16*(F597+H597+J597)/(F597+H597+J597+L597+N597+P597),0),0)</f>
        <v>30.235832972262255</v>
      </c>
      <c r="V597" s="59">
        <f>IF(E597="East", IF(C597="Decentral",('Connecting shares (%)'!$F$7/100*F597+'Connecting shares (%)'!$G$7/100*H597+'Connecting shares (%)'!$H$7/100*J597)/1000000,0),0)</f>
        <v>0</v>
      </c>
      <c r="W597" s="61">
        <f>IF(E597="East", IF(C597="Decentral",D597*'Connecting shares (%)'!$M$16*(F597+H597+J597)/(F597+H597+J597+L597+N597+P597),0),0)</f>
        <v>0</v>
      </c>
      <c r="X597" s="59">
        <f>IF(E597="East", IF(C597="Central",('Connecting shares (%)'!$F$5/100*L597+'Connecting shares (%)'!$G$5/100*N597+'Connecting shares (%)'!$H$5/100*P597)/1000000,0),0)</f>
        <v>9.7467500000000002E-3</v>
      </c>
      <c r="Y597" s="61">
        <f>IF(E597="East", IF(C597="Central",D597*'Connecting shares (%)'!$M$16*(L597+N597+P597)/(F597+H597+J597+L597+N597+P597),0),0)</f>
        <v>0.63742645457034741</v>
      </c>
      <c r="Z597" s="1">
        <f>IF(E597="East", IF(C597="Decentral",('Connecting shares (%)'!$F$9/100*L597+'Connecting shares (%)'!$G$9/100*N597+'Connecting shares (%)'!$H$9/100*P597)/1000000,0),0)</f>
        <v>0</v>
      </c>
      <c r="AA597" s="61">
        <f>IF(E597="East", IF(C597="Decentral",D597*'Connecting shares (%)'!$M$16*(L597+N597+P597)/(F597+H597+J597+L597+N597+P597),0),0)</f>
        <v>0</v>
      </c>
      <c r="AB597" s="59">
        <f>IF(E597="West", IF(C597="Central",('Connecting shares (%)'!$F$11/100*F597+'Connecting shares (%)'!$G$11/100*H597+'Connecting shares (%)'!$H$11/100*J597)/1000000,0),0)</f>
        <v>0</v>
      </c>
      <c r="AC597" s="62">
        <f>IF(E597="west", IF(C597="Central",D597*'Connecting shares (%)'!$M$16*(F597+H597+J597)/(F597+H597+J597+L597+N597+P597),0),0)</f>
        <v>0</v>
      </c>
      <c r="AD597" s="59">
        <f>IF(E597="West", IF(C597="Decentral",('Connecting shares (%)'!$F$15/100*F597+'Connecting shares (%)'!$G$15/100*H597+'Connecting shares (%)'!$H$15/100*J597)/1000000,0),0)</f>
        <v>0</v>
      </c>
      <c r="AE597" s="61">
        <f>IF(E597="west", IF(C597="Decentral",D597*'Connecting shares (%)'!$M$16*(F597+H597+J597)/(F597+H597+J597+L597+N597+P597),0),0)</f>
        <v>0</v>
      </c>
      <c r="AF597" s="59">
        <f>IF(E597="West", IF(C597="Central",('Connecting shares (%)'!$F$13/100*L597+'Connecting shares (%)'!$G$13/100*N597+'Connecting shares (%)'!$H$13/100*P597)/1000000,0),0)</f>
        <v>0</v>
      </c>
      <c r="AG597" s="61">
        <f>IF(E597="west", IF(C597="Central",D597*'Connecting shares (%)'!$M$16*(L597+N597+P597)/(F597+H597+J597+L597+N597+P597),0),0)</f>
        <v>0</v>
      </c>
      <c r="AH597" s="1">
        <f>IF(E597="West", IF(C597="Decentral",('Connecting shares (%)'!$F$17/100*L597+'Connecting shares (%)'!$G$17/100*N597+'Connecting shares (%)'!$H$17/100*P597)/1000000,0),0)</f>
        <v>0</v>
      </c>
      <c r="AI597" s="61">
        <f>IF(E597="west", IF(C597="Decentral",D597*'Connecting shares (%)'!$M$16*(L597+N597+P597)/(F597+H597+J597+L597+N597+P597),0),0)</f>
        <v>0</v>
      </c>
      <c r="AK597" s="1">
        <f t="shared" si="72"/>
        <v>0.47207632999999904</v>
      </c>
      <c r="AL597" s="1">
        <f t="shared" si="73"/>
        <v>30.873259426832604</v>
      </c>
      <c r="AM597" s="1">
        <f t="shared" si="74"/>
        <v>0</v>
      </c>
      <c r="AN597" s="1">
        <f t="shared" si="75"/>
        <v>0</v>
      </c>
      <c r="AO597" s="1">
        <f t="shared" si="76"/>
        <v>0</v>
      </c>
      <c r="AP597" s="1">
        <f t="shared" si="77"/>
        <v>0</v>
      </c>
      <c r="AQ597" s="1">
        <f t="shared" si="78"/>
        <v>0</v>
      </c>
      <c r="AR597" s="1">
        <f t="shared" si="79"/>
        <v>0</v>
      </c>
    </row>
    <row r="598" spans="1:44">
      <c r="A598" s="1">
        <v>597</v>
      </c>
      <c r="B598" s="1" t="s">
        <v>277</v>
      </c>
      <c r="C598" s="1" t="s">
        <v>20</v>
      </c>
      <c r="D598" s="1">
        <v>1.1066903642302901</v>
      </c>
      <c r="E598" s="1" t="s">
        <v>21</v>
      </c>
      <c r="F598" s="1">
        <v>552825.39</v>
      </c>
      <c r="G598" s="1">
        <v>28</v>
      </c>
      <c r="H598" s="1">
        <v>58975.089999999902</v>
      </c>
      <c r="I598" s="1">
        <v>1</v>
      </c>
      <c r="J598" s="1">
        <v>0</v>
      </c>
      <c r="K598" s="1">
        <v>0</v>
      </c>
      <c r="L598" s="1">
        <v>0</v>
      </c>
      <c r="M598" s="1">
        <v>0</v>
      </c>
      <c r="N598" s="1">
        <v>0</v>
      </c>
      <c r="O598" s="1">
        <v>0</v>
      </c>
      <c r="P598" s="1">
        <v>0</v>
      </c>
      <c r="Q598" s="1">
        <v>0</v>
      </c>
      <c r="R598" s="1">
        <v>30732.2340363683</v>
      </c>
      <c r="S598" s="1">
        <v>1106690.3642302901</v>
      </c>
      <c r="T598" s="59">
        <f>IF(E598="East", IF(C598="Central",('Connecting shares (%)'!$F$3/100*F598+'Connecting shares (%)'!$G$3/100*H598+'Connecting shares (%)'!$H$3/100*J598)/1000000,0),0)</f>
        <v>0</v>
      </c>
      <c r="U598" s="59">
        <f>IF(E598="East", IF(C598="Central",D598*'Connecting shares (%)'!$M$16*(F598+H598+J598)/(F598+H598+J598+L598+N598+P598),0),0)</f>
        <v>0</v>
      </c>
      <c r="V598" s="59">
        <f>IF(E598="East", IF(C598="Decentral",('Connecting shares (%)'!$F$7/100*F598+'Connecting shares (%)'!$G$7/100*H598+'Connecting shares (%)'!$H$7/100*J598)/1000000,0),0)</f>
        <v>0</v>
      </c>
      <c r="W598" s="61">
        <f>IF(E598="East", IF(C598="Decentral",D598*'Connecting shares (%)'!$M$16*(F598+H598+J598)/(F598+H598+J598+L598+N598+P598),0),0)</f>
        <v>0</v>
      </c>
      <c r="X598" s="59">
        <f>IF(E598="East", IF(C598="Central",('Connecting shares (%)'!$F$5/100*L598+'Connecting shares (%)'!$G$5/100*N598+'Connecting shares (%)'!$H$5/100*P598)/1000000,0),0)</f>
        <v>0</v>
      </c>
      <c r="Y598" s="61">
        <f>IF(E598="East", IF(C598="Central",D598*'Connecting shares (%)'!$M$16*(L598+N598+P598)/(F598+H598+J598+L598+N598+P598),0),0)</f>
        <v>0</v>
      </c>
      <c r="Z598" s="1">
        <f>IF(E598="East", IF(C598="Decentral",('Connecting shares (%)'!$F$9/100*L598+'Connecting shares (%)'!$G$9/100*N598+'Connecting shares (%)'!$H$9/100*P598)/1000000,0),0)</f>
        <v>0</v>
      </c>
      <c r="AA598" s="61">
        <f>IF(E598="East", IF(C598="Decentral",D598*'Connecting shares (%)'!$M$16*(L598+N598+P598)/(F598+H598+J598+L598+N598+P598),0),0)</f>
        <v>0</v>
      </c>
      <c r="AB598" s="59">
        <f>IF(E598="West", IF(C598="Central",('Connecting shares (%)'!$F$11/100*F598+'Connecting shares (%)'!$G$11/100*H598+'Connecting shares (%)'!$H$11/100*J598)/1000000,0),0)</f>
        <v>0.61180047999999987</v>
      </c>
      <c r="AC598" s="62">
        <f>IF(E598="west", IF(C598="Central",D598*'Connecting shares (%)'!$M$16*(F598+H598+J598)/(F598+H598+J598+L598+N598+P598),0),0)</f>
        <v>22.133807284605801</v>
      </c>
      <c r="AD598" s="59">
        <f>IF(E598="West", IF(C598="Decentral",('Connecting shares (%)'!$F$15/100*F598+'Connecting shares (%)'!$G$15/100*H598+'Connecting shares (%)'!$H$15/100*J598)/1000000,0),0)</f>
        <v>0</v>
      </c>
      <c r="AE598" s="61">
        <f>IF(E598="west", IF(C598="Decentral",D598*'Connecting shares (%)'!$M$16*(F598+H598+J598)/(F598+H598+J598+L598+N598+P598),0),0)</f>
        <v>0</v>
      </c>
      <c r="AF598" s="59">
        <f>IF(E598="West", IF(C598="Central",('Connecting shares (%)'!$F$13/100*L598+'Connecting shares (%)'!$G$13/100*N598+'Connecting shares (%)'!$H$13/100*P598)/1000000,0),0)</f>
        <v>0</v>
      </c>
      <c r="AG598" s="61">
        <f>IF(E598="west", IF(C598="Central",D598*'Connecting shares (%)'!$M$16*(L598+N598+P598)/(F598+H598+J598+L598+N598+P598),0),0)</f>
        <v>0</v>
      </c>
      <c r="AH598" s="1">
        <f>IF(E598="West", IF(C598="Decentral",('Connecting shares (%)'!$F$17/100*L598+'Connecting shares (%)'!$G$17/100*N598+'Connecting shares (%)'!$H$17/100*P598)/1000000,0),0)</f>
        <v>0</v>
      </c>
      <c r="AI598" s="61">
        <f>IF(E598="west", IF(C598="Decentral",D598*'Connecting shares (%)'!$M$16*(L598+N598+P598)/(F598+H598+J598+L598+N598+P598),0),0)</f>
        <v>0</v>
      </c>
      <c r="AK598" s="1">
        <f t="shared" si="72"/>
        <v>0</v>
      </c>
      <c r="AL598" s="1">
        <f t="shared" si="73"/>
        <v>0</v>
      </c>
      <c r="AM598" s="1">
        <f t="shared" si="74"/>
        <v>0</v>
      </c>
      <c r="AN598" s="1">
        <f t="shared" si="75"/>
        <v>0</v>
      </c>
      <c r="AO598" s="1">
        <f t="shared" si="76"/>
        <v>0.61180047999999987</v>
      </c>
      <c r="AP598" s="1">
        <f t="shared" si="77"/>
        <v>22.133807284605801</v>
      </c>
      <c r="AQ598" s="1">
        <f t="shared" si="78"/>
        <v>0</v>
      </c>
      <c r="AR598" s="1">
        <f t="shared" si="79"/>
        <v>0</v>
      </c>
    </row>
    <row r="599" spans="1:44">
      <c r="A599" s="1">
        <v>598</v>
      </c>
      <c r="B599" s="1" t="s">
        <v>164</v>
      </c>
      <c r="C599" s="1" t="s">
        <v>20</v>
      </c>
      <c r="D599" s="1">
        <v>11.7680154051363</v>
      </c>
      <c r="E599" s="1" t="s">
        <v>21</v>
      </c>
      <c r="F599" s="1">
        <v>1100418.8699999901</v>
      </c>
      <c r="G599" s="1">
        <v>66</v>
      </c>
      <c r="H599" s="1">
        <v>0</v>
      </c>
      <c r="I599" s="1">
        <v>0</v>
      </c>
      <c r="J599" s="1">
        <v>0</v>
      </c>
      <c r="K599" s="1">
        <v>0</v>
      </c>
      <c r="L599" s="1">
        <v>68757.119999999893</v>
      </c>
      <c r="M599" s="1">
        <v>3</v>
      </c>
      <c r="N599" s="1">
        <v>0</v>
      </c>
      <c r="O599" s="1">
        <v>0</v>
      </c>
      <c r="P599" s="1">
        <v>0</v>
      </c>
      <c r="Q599" s="1">
        <v>0</v>
      </c>
      <c r="R599" s="1">
        <v>116837.870451786</v>
      </c>
      <c r="S599" s="1">
        <v>11768015.4051363</v>
      </c>
      <c r="T599" s="59">
        <f>IF(E599="East", IF(C599="Central",('Connecting shares (%)'!$F$3/100*F599+'Connecting shares (%)'!$G$3/100*H599+'Connecting shares (%)'!$H$3/100*J599)/1000000,0),0)</f>
        <v>0</v>
      </c>
      <c r="U599" s="59">
        <f>IF(E599="East", IF(C599="Central",D599*'Connecting shares (%)'!$M$16*(F599+H599+J599)/(F599+H599+J599+L599+N599+P599),0),0)</f>
        <v>0</v>
      </c>
      <c r="V599" s="59">
        <f>IF(E599="East", IF(C599="Decentral",('Connecting shares (%)'!$F$7/100*F599+'Connecting shares (%)'!$G$7/100*H599+'Connecting shares (%)'!$H$7/100*J599)/1000000,0),0)</f>
        <v>0</v>
      </c>
      <c r="W599" s="61">
        <f>IF(E599="East", IF(C599="Decentral",D599*'Connecting shares (%)'!$M$16*(F599+H599+J599)/(F599+H599+J599+L599+N599+P599),0),0)</f>
        <v>0</v>
      </c>
      <c r="X599" s="59">
        <f>IF(E599="East", IF(C599="Central",('Connecting shares (%)'!$F$5/100*L599+'Connecting shares (%)'!$G$5/100*N599+'Connecting shares (%)'!$H$5/100*P599)/1000000,0),0)</f>
        <v>0</v>
      </c>
      <c r="Y599" s="61">
        <f>IF(E599="East", IF(C599="Central",D599*'Connecting shares (%)'!$M$16*(L599+N599+P599)/(F599+H599+J599+L599+N599+P599),0),0)</f>
        <v>0</v>
      </c>
      <c r="Z599" s="1">
        <f>IF(E599="East", IF(C599="Decentral",('Connecting shares (%)'!$F$9/100*L599+'Connecting shares (%)'!$G$9/100*N599+'Connecting shares (%)'!$H$9/100*P599)/1000000,0),0)</f>
        <v>0</v>
      </c>
      <c r="AA599" s="61">
        <f>IF(E599="East", IF(C599="Decentral",D599*'Connecting shares (%)'!$M$16*(L599+N599+P599)/(F599+H599+J599+L599+N599+P599),0),0)</f>
        <v>0</v>
      </c>
      <c r="AB599" s="59">
        <f>IF(E599="West", IF(C599="Central",('Connecting shares (%)'!$F$11/100*F599+'Connecting shares (%)'!$G$11/100*H599+'Connecting shares (%)'!$H$11/100*J599)/1000000,0),0)</f>
        <v>1.1004188699999902</v>
      </c>
      <c r="AC599" s="62">
        <f>IF(E599="west", IF(C599="Central",D599*'Connecting shares (%)'!$M$16*(F599+H599+J599)/(F599+H599+J599+L599+N599+P599),0),0)</f>
        <v>221.51919514294289</v>
      </c>
      <c r="AD599" s="59">
        <f>IF(E599="West", IF(C599="Decentral",('Connecting shares (%)'!$F$15/100*F599+'Connecting shares (%)'!$G$15/100*H599+'Connecting shares (%)'!$H$15/100*J599)/1000000,0),0)</f>
        <v>0</v>
      </c>
      <c r="AE599" s="61">
        <f>IF(E599="west", IF(C599="Decentral",D599*'Connecting shares (%)'!$M$16*(F599+H599+J599)/(F599+H599+J599+L599+N599+P599),0),0)</f>
        <v>0</v>
      </c>
      <c r="AF599" s="59">
        <f>IF(E599="West", IF(C599="Central",('Connecting shares (%)'!$F$13/100*L599+'Connecting shares (%)'!$G$13/100*N599+'Connecting shares (%)'!$H$13/100*P599)/1000000,0),0)</f>
        <v>6.8757119999999894E-2</v>
      </c>
      <c r="AG599" s="61">
        <f>IF(E599="west", IF(C599="Central",D599*'Connecting shares (%)'!$M$16*(L599+N599+P599)/(F599+H599+J599+L599+N599+P599),0),0)</f>
        <v>13.841112959783082</v>
      </c>
      <c r="AH599" s="1">
        <f>IF(E599="West", IF(C599="Decentral",('Connecting shares (%)'!$F$17/100*L599+'Connecting shares (%)'!$G$17/100*N599+'Connecting shares (%)'!$H$17/100*P599)/1000000,0),0)</f>
        <v>0</v>
      </c>
      <c r="AI599" s="61">
        <f>IF(E599="west", IF(C599="Decentral",D599*'Connecting shares (%)'!$M$16*(L599+N599+P599)/(F599+H599+J599+L599+N599+P599),0),0)</f>
        <v>0</v>
      </c>
      <c r="AK599" s="1">
        <f t="shared" si="72"/>
        <v>0</v>
      </c>
      <c r="AL599" s="1">
        <f t="shared" si="73"/>
        <v>0</v>
      </c>
      <c r="AM599" s="1">
        <f t="shared" si="74"/>
        <v>0</v>
      </c>
      <c r="AN599" s="1">
        <f t="shared" si="75"/>
        <v>0</v>
      </c>
      <c r="AO599" s="1">
        <f t="shared" si="76"/>
        <v>1.1691759899999901</v>
      </c>
      <c r="AP599" s="1">
        <f t="shared" si="77"/>
        <v>235.36030810272598</v>
      </c>
      <c r="AQ599" s="1">
        <f t="shared" si="78"/>
        <v>0</v>
      </c>
      <c r="AR599" s="1">
        <f t="shared" si="79"/>
        <v>0</v>
      </c>
    </row>
    <row r="600" spans="1:44">
      <c r="A600" s="1">
        <v>599</v>
      </c>
      <c r="B600" s="1" t="s">
        <v>356</v>
      </c>
      <c r="C600" s="1" t="s">
        <v>20</v>
      </c>
      <c r="D600" s="1">
        <v>2.4575736795602499</v>
      </c>
      <c r="E600" s="1" t="s">
        <v>21</v>
      </c>
      <c r="F600" s="1">
        <v>737319.36</v>
      </c>
      <c r="G600" s="1">
        <v>36</v>
      </c>
      <c r="H600" s="1">
        <v>51382.05</v>
      </c>
      <c r="I600" s="1">
        <v>1</v>
      </c>
      <c r="J600" s="1">
        <v>0</v>
      </c>
      <c r="K600" s="1">
        <v>0</v>
      </c>
      <c r="L600" s="1">
        <v>0</v>
      </c>
      <c r="M600" s="1">
        <v>0</v>
      </c>
      <c r="N600" s="1">
        <v>0</v>
      </c>
      <c r="O600" s="1">
        <v>0</v>
      </c>
      <c r="P600" s="1">
        <v>0</v>
      </c>
      <c r="Q600" s="1">
        <v>0</v>
      </c>
      <c r="R600" s="1">
        <v>55020.892148045197</v>
      </c>
      <c r="S600" s="1">
        <v>2457573.6795602501</v>
      </c>
      <c r="T600" s="59">
        <f>IF(E600="East", IF(C600="Central",('Connecting shares (%)'!$F$3/100*F600+'Connecting shares (%)'!$G$3/100*H600+'Connecting shares (%)'!$H$3/100*J600)/1000000,0),0)</f>
        <v>0</v>
      </c>
      <c r="U600" s="59">
        <f>IF(E600="East", IF(C600="Central",D600*'Connecting shares (%)'!$M$16*(F600+H600+J600)/(F600+H600+J600+L600+N600+P600),0),0)</f>
        <v>0</v>
      </c>
      <c r="V600" s="59">
        <f>IF(E600="East", IF(C600="Decentral",('Connecting shares (%)'!$F$7/100*F600+'Connecting shares (%)'!$G$7/100*H600+'Connecting shares (%)'!$H$7/100*J600)/1000000,0),0)</f>
        <v>0</v>
      </c>
      <c r="W600" s="61">
        <f>IF(E600="East", IF(C600="Decentral",D600*'Connecting shares (%)'!$M$16*(F600+H600+J600)/(F600+H600+J600+L600+N600+P600),0),0)</f>
        <v>0</v>
      </c>
      <c r="X600" s="59">
        <f>IF(E600="East", IF(C600="Central",('Connecting shares (%)'!$F$5/100*L600+'Connecting shares (%)'!$G$5/100*N600+'Connecting shares (%)'!$H$5/100*P600)/1000000,0),0)</f>
        <v>0</v>
      </c>
      <c r="Y600" s="61">
        <f>IF(E600="East", IF(C600="Central",D600*'Connecting shares (%)'!$M$16*(L600+N600+P600)/(F600+H600+J600+L600+N600+P600),0),0)</f>
        <v>0</v>
      </c>
      <c r="Z600" s="1">
        <f>IF(E600="East", IF(C600="Decentral",('Connecting shares (%)'!$F$9/100*L600+'Connecting shares (%)'!$G$9/100*N600+'Connecting shares (%)'!$H$9/100*P600)/1000000,0),0)</f>
        <v>0</v>
      </c>
      <c r="AA600" s="61">
        <f>IF(E600="East", IF(C600="Decentral",D600*'Connecting shares (%)'!$M$16*(L600+N600+P600)/(F600+H600+J600+L600+N600+P600),0),0)</f>
        <v>0</v>
      </c>
      <c r="AB600" s="59">
        <f>IF(E600="West", IF(C600="Central",('Connecting shares (%)'!$F$11/100*F600+'Connecting shares (%)'!$G$11/100*H600+'Connecting shares (%)'!$H$11/100*J600)/1000000,0),0)</f>
        <v>0.78870141000000005</v>
      </c>
      <c r="AC600" s="62">
        <f>IF(E600="west", IF(C600="Central",D600*'Connecting shares (%)'!$M$16*(F600+H600+J600)/(F600+H600+J600+L600+N600+P600),0),0)</f>
        <v>49.151473591204997</v>
      </c>
      <c r="AD600" s="59">
        <f>IF(E600="West", IF(C600="Decentral",('Connecting shares (%)'!$F$15/100*F600+'Connecting shares (%)'!$G$15/100*H600+'Connecting shares (%)'!$H$15/100*J600)/1000000,0),0)</f>
        <v>0</v>
      </c>
      <c r="AE600" s="61">
        <f>IF(E600="west", IF(C600="Decentral",D600*'Connecting shares (%)'!$M$16*(F600+H600+J600)/(F600+H600+J600+L600+N600+P600),0),0)</f>
        <v>0</v>
      </c>
      <c r="AF600" s="59">
        <f>IF(E600="West", IF(C600="Central",('Connecting shares (%)'!$F$13/100*L600+'Connecting shares (%)'!$G$13/100*N600+'Connecting shares (%)'!$H$13/100*P600)/1000000,0),0)</f>
        <v>0</v>
      </c>
      <c r="AG600" s="61">
        <f>IF(E600="west", IF(C600="Central",D600*'Connecting shares (%)'!$M$16*(L600+N600+P600)/(F600+H600+J600+L600+N600+P600),0),0)</f>
        <v>0</v>
      </c>
      <c r="AH600" s="1">
        <f>IF(E600="West", IF(C600="Decentral",('Connecting shares (%)'!$F$17/100*L600+'Connecting shares (%)'!$G$17/100*N600+'Connecting shares (%)'!$H$17/100*P600)/1000000,0),0)</f>
        <v>0</v>
      </c>
      <c r="AI600" s="61">
        <f>IF(E600="west", IF(C600="Decentral",D600*'Connecting shares (%)'!$M$16*(L600+N600+P600)/(F600+H600+J600+L600+N600+P600),0),0)</f>
        <v>0</v>
      </c>
      <c r="AK600" s="1">
        <f t="shared" si="72"/>
        <v>0</v>
      </c>
      <c r="AL600" s="1">
        <f t="shared" si="73"/>
        <v>0</v>
      </c>
      <c r="AM600" s="1">
        <f t="shared" si="74"/>
        <v>0</v>
      </c>
      <c r="AN600" s="1">
        <f t="shared" si="75"/>
        <v>0</v>
      </c>
      <c r="AO600" s="1">
        <f t="shared" si="76"/>
        <v>0.78870141000000005</v>
      </c>
      <c r="AP600" s="1">
        <f t="shared" si="77"/>
        <v>49.151473591204997</v>
      </c>
      <c r="AQ600" s="1">
        <f t="shared" si="78"/>
        <v>0</v>
      </c>
      <c r="AR600" s="1">
        <f t="shared" si="79"/>
        <v>0</v>
      </c>
    </row>
    <row r="601" spans="1:44">
      <c r="A601" s="1">
        <v>600</v>
      </c>
      <c r="B601" s="1" t="s">
        <v>481</v>
      </c>
      <c r="C601" s="1" t="s">
        <v>19</v>
      </c>
      <c r="D601" s="1">
        <v>3.8520873577843102</v>
      </c>
      <c r="E601" s="1" t="s">
        <v>21</v>
      </c>
      <c r="F601" s="1">
        <v>3887202.67</v>
      </c>
      <c r="G601" s="1">
        <v>276</v>
      </c>
      <c r="H601" s="1">
        <v>131283.82999999999</v>
      </c>
      <c r="I601" s="1">
        <v>2</v>
      </c>
      <c r="J601" s="1">
        <v>0</v>
      </c>
      <c r="K601" s="1">
        <v>0</v>
      </c>
      <c r="L601" s="1">
        <v>472641.33</v>
      </c>
      <c r="M601" s="1">
        <v>107</v>
      </c>
      <c r="N601" s="1">
        <v>0</v>
      </c>
      <c r="O601" s="1">
        <v>0</v>
      </c>
      <c r="P601" s="1">
        <v>0</v>
      </c>
      <c r="Q601" s="1">
        <v>0</v>
      </c>
      <c r="R601" s="1">
        <v>40735.678018518403</v>
      </c>
      <c r="S601" s="1">
        <v>3852087.3577843099</v>
      </c>
      <c r="T601" s="59">
        <f>IF(E601="East", IF(C601="Central",('Connecting shares (%)'!$F$3/100*F601+'Connecting shares (%)'!$G$3/100*H601+'Connecting shares (%)'!$H$3/100*J601)/1000000,0),0)</f>
        <v>0</v>
      </c>
      <c r="U601" s="59">
        <f>IF(E601="East", IF(C601="Central",D601*'Connecting shares (%)'!$M$16*(F601+H601+J601)/(F601+H601+J601+L601+N601+P601),0),0)</f>
        <v>0</v>
      </c>
      <c r="V601" s="59">
        <f>IF(E601="East", IF(C601="Decentral",('Connecting shares (%)'!$F$7/100*F601+'Connecting shares (%)'!$G$7/100*H601+'Connecting shares (%)'!$H$7/100*J601)/1000000,0),0)</f>
        <v>0</v>
      </c>
      <c r="W601" s="61">
        <f>IF(E601="East", IF(C601="Decentral",D601*'Connecting shares (%)'!$M$16*(F601+H601+J601)/(F601+H601+J601+L601+N601+P601),0),0)</f>
        <v>0</v>
      </c>
      <c r="X601" s="59">
        <f>IF(E601="East", IF(C601="Central",('Connecting shares (%)'!$F$5/100*L601+'Connecting shares (%)'!$G$5/100*N601+'Connecting shares (%)'!$H$5/100*P601)/1000000,0),0)</f>
        <v>0</v>
      </c>
      <c r="Y601" s="61">
        <f>IF(E601="East", IF(C601="Central",D601*'Connecting shares (%)'!$M$16*(L601+N601+P601)/(F601+H601+J601+L601+N601+P601),0),0)</f>
        <v>0</v>
      </c>
      <c r="Z601" s="1">
        <f>IF(E601="East", IF(C601="Decentral",('Connecting shares (%)'!$F$9/100*L601+'Connecting shares (%)'!$G$9/100*N601+'Connecting shares (%)'!$H$9/100*P601)/1000000,0),0)</f>
        <v>0</v>
      </c>
      <c r="AA601" s="61">
        <f>IF(E601="East", IF(C601="Decentral",D601*'Connecting shares (%)'!$M$16*(L601+N601+P601)/(F601+H601+J601+L601+N601+P601),0),0)</f>
        <v>0</v>
      </c>
      <c r="AB601" s="59">
        <f>IF(E601="West", IF(C601="Central",('Connecting shares (%)'!$F$11/100*F601+'Connecting shares (%)'!$G$11/100*H601+'Connecting shares (%)'!$H$11/100*J601)/1000000,0),0)</f>
        <v>0</v>
      </c>
      <c r="AC601" s="62">
        <f>IF(E601="west", IF(C601="Central",D601*'Connecting shares (%)'!$M$16*(F601+H601+J601)/(F601+H601+J601+L601+N601+P601),0),0)</f>
        <v>0</v>
      </c>
      <c r="AD601" s="59">
        <f>IF(E601="West", IF(C601="Decentral",('Connecting shares (%)'!$F$15/100*F601+'Connecting shares (%)'!$G$15/100*H601+'Connecting shares (%)'!$H$15/100*J601)/1000000,0),0)</f>
        <v>4.0184864999999999</v>
      </c>
      <c r="AE601" s="61">
        <f>IF(E601="west", IF(C601="Decentral",D601*'Connecting shares (%)'!$M$16*(F601+H601+J601)/(F601+H601+J601+L601+N601+P601),0),0)</f>
        <v>68.933958818433013</v>
      </c>
      <c r="AF601" s="59">
        <f>IF(E601="West", IF(C601="Central",('Connecting shares (%)'!$F$13/100*L601+'Connecting shares (%)'!$G$13/100*N601+'Connecting shares (%)'!$H$13/100*P601)/1000000,0),0)</f>
        <v>0</v>
      </c>
      <c r="AG601" s="61">
        <f>IF(E601="west", IF(C601="Central",D601*'Connecting shares (%)'!$M$16*(L601+N601+P601)/(F601+H601+J601+L601+N601+P601),0),0)</f>
        <v>0</v>
      </c>
      <c r="AH601" s="1">
        <f>IF(E601="West", IF(C601="Decentral",('Connecting shares (%)'!$F$17/100*L601+'Connecting shares (%)'!$G$17/100*N601+'Connecting shares (%)'!$H$17/100*P601)/1000000,0),0)</f>
        <v>0.47264133000000003</v>
      </c>
      <c r="AI601" s="61">
        <f>IF(E601="west", IF(C601="Decentral",D601*'Connecting shares (%)'!$M$16*(L601+N601+P601)/(F601+H601+J601+L601+N601+P601),0),0)</f>
        <v>8.1077883372531936</v>
      </c>
      <c r="AK601" s="1">
        <f t="shared" si="72"/>
        <v>0</v>
      </c>
      <c r="AL601" s="1">
        <f t="shared" si="73"/>
        <v>0</v>
      </c>
      <c r="AM601" s="1">
        <f t="shared" si="74"/>
        <v>0</v>
      </c>
      <c r="AN601" s="1">
        <f t="shared" si="75"/>
        <v>0</v>
      </c>
      <c r="AO601" s="1">
        <f t="shared" si="76"/>
        <v>0</v>
      </c>
      <c r="AP601" s="1">
        <f t="shared" si="77"/>
        <v>0</v>
      </c>
      <c r="AQ601" s="1">
        <f t="shared" si="78"/>
        <v>4.4911278299999999</v>
      </c>
      <c r="AR601" s="1">
        <f t="shared" si="79"/>
        <v>77.04174715568621</v>
      </c>
    </row>
    <row r="602" spans="1:44">
      <c r="A602" s="1">
        <v>601</v>
      </c>
      <c r="B602" s="1" t="s">
        <v>445</v>
      </c>
      <c r="C602" s="1" t="s">
        <v>20</v>
      </c>
      <c r="D602" s="1">
        <v>4.0454616646129899</v>
      </c>
      <c r="E602" s="1" t="s">
        <v>21</v>
      </c>
      <c r="F602" s="1">
        <v>5688858.8099999903</v>
      </c>
      <c r="G602" s="1">
        <v>362</v>
      </c>
      <c r="H602" s="1">
        <v>71590.44</v>
      </c>
      <c r="I602" s="1">
        <v>1</v>
      </c>
      <c r="J602" s="1">
        <v>0</v>
      </c>
      <c r="K602" s="1">
        <v>0</v>
      </c>
      <c r="L602" s="1">
        <v>404029.39</v>
      </c>
      <c r="M602" s="1">
        <v>20</v>
      </c>
      <c r="N602" s="1">
        <v>56481.089999999902</v>
      </c>
      <c r="O602" s="1">
        <v>1</v>
      </c>
      <c r="P602" s="1">
        <v>0</v>
      </c>
      <c r="Q602" s="1">
        <v>0</v>
      </c>
      <c r="R602" s="1">
        <v>44024.586503203704</v>
      </c>
      <c r="S602" s="1">
        <v>4045461.6646129899</v>
      </c>
      <c r="T602" s="59">
        <f>IF(E602="East", IF(C602="Central",('Connecting shares (%)'!$F$3/100*F602+'Connecting shares (%)'!$G$3/100*H602+'Connecting shares (%)'!$H$3/100*J602)/1000000,0),0)</f>
        <v>0</v>
      </c>
      <c r="U602" s="59">
        <f>IF(E602="East", IF(C602="Central",D602*'Connecting shares (%)'!$M$16*(F602+H602+J602)/(F602+H602+J602+L602+N602+P602),0),0)</f>
        <v>0</v>
      </c>
      <c r="V602" s="59">
        <f>IF(E602="East", IF(C602="Decentral",('Connecting shares (%)'!$F$7/100*F602+'Connecting shares (%)'!$G$7/100*H602+'Connecting shares (%)'!$H$7/100*J602)/1000000,0),0)</f>
        <v>0</v>
      </c>
      <c r="W602" s="61">
        <f>IF(E602="East", IF(C602="Decentral",D602*'Connecting shares (%)'!$M$16*(F602+H602+J602)/(F602+H602+J602+L602+N602+P602),0),0)</f>
        <v>0</v>
      </c>
      <c r="X602" s="59">
        <f>IF(E602="East", IF(C602="Central",('Connecting shares (%)'!$F$5/100*L602+'Connecting shares (%)'!$G$5/100*N602+'Connecting shares (%)'!$H$5/100*P602)/1000000,0),0)</f>
        <v>0</v>
      </c>
      <c r="Y602" s="61">
        <f>IF(E602="East", IF(C602="Central",D602*'Connecting shares (%)'!$M$16*(L602+N602+P602)/(F602+H602+J602+L602+N602+P602),0),0)</f>
        <v>0</v>
      </c>
      <c r="Z602" s="1">
        <f>IF(E602="East", IF(C602="Decentral",('Connecting shares (%)'!$F$9/100*L602+'Connecting shares (%)'!$G$9/100*N602+'Connecting shares (%)'!$H$9/100*P602)/1000000,0),0)</f>
        <v>0</v>
      </c>
      <c r="AA602" s="61">
        <f>IF(E602="East", IF(C602="Decentral",D602*'Connecting shares (%)'!$M$16*(L602+N602+P602)/(F602+H602+J602+L602+N602+P602),0),0)</f>
        <v>0</v>
      </c>
      <c r="AB602" s="59">
        <f>IF(E602="West", IF(C602="Central",('Connecting shares (%)'!$F$11/100*F602+'Connecting shares (%)'!$G$11/100*H602+'Connecting shares (%)'!$H$11/100*J602)/1000000,0),0)</f>
        <v>5.7604492499999909</v>
      </c>
      <c r="AC602" s="62">
        <f>IF(E602="west", IF(C602="Central",D602*'Connecting shares (%)'!$M$16*(F602+H602+J602)/(F602+H602+J602+L602+N602+P602),0),0)</f>
        <v>74.919876106716572</v>
      </c>
      <c r="AD602" s="59">
        <f>IF(E602="West", IF(C602="Decentral",('Connecting shares (%)'!$F$15/100*F602+'Connecting shares (%)'!$G$15/100*H602+'Connecting shares (%)'!$H$15/100*J602)/1000000,0),0)</f>
        <v>0</v>
      </c>
      <c r="AE602" s="61">
        <f>IF(E602="west", IF(C602="Decentral",D602*'Connecting shares (%)'!$M$16*(F602+H602+J602)/(F602+H602+J602+L602+N602+P602),0),0)</f>
        <v>0</v>
      </c>
      <c r="AF602" s="59">
        <f>IF(E602="West", IF(C602="Central",('Connecting shares (%)'!$F$13/100*L602+'Connecting shares (%)'!$G$13/100*N602+'Connecting shares (%)'!$H$13/100*P602)/1000000,0),0)</f>
        <v>0.46051047999999994</v>
      </c>
      <c r="AG602" s="61">
        <f>IF(E602="west", IF(C602="Central",D602*'Connecting shares (%)'!$M$16*(L602+N602+P602)/(F602+H602+J602+L602+N602+P602),0),0)</f>
        <v>5.9893571855432333</v>
      </c>
      <c r="AH602" s="1">
        <f>IF(E602="West", IF(C602="Decentral",('Connecting shares (%)'!$F$17/100*L602+'Connecting shares (%)'!$G$17/100*N602+'Connecting shares (%)'!$H$17/100*P602)/1000000,0),0)</f>
        <v>0</v>
      </c>
      <c r="AI602" s="61">
        <f>IF(E602="west", IF(C602="Decentral",D602*'Connecting shares (%)'!$M$16*(L602+N602+P602)/(F602+H602+J602+L602+N602+P602),0),0)</f>
        <v>0</v>
      </c>
      <c r="AK602" s="1">
        <f t="shared" si="72"/>
        <v>0</v>
      </c>
      <c r="AL602" s="1">
        <f t="shared" si="73"/>
        <v>0</v>
      </c>
      <c r="AM602" s="1">
        <f t="shared" si="74"/>
        <v>0</v>
      </c>
      <c r="AN602" s="1">
        <f t="shared" si="75"/>
        <v>0</v>
      </c>
      <c r="AO602" s="1">
        <f t="shared" si="76"/>
        <v>6.2209597299999908</v>
      </c>
      <c r="AP602" s="1">
        <f t="shared" si="77"/>
        <v>80.909233292259799</v>
      </c>
      <c r="AQ602" s="1">
        <f t="shared" si="78"/>
        <v>0</v>
      </c>
      <c r="AR602" s="1">
        <f t="shared" si="79"/>
        <v>0</v>
      </c>
    </row>
    <row r="603" spans="1:44">
      <c r="A603" s="1">
        <v>602</v>
      </c>
      <c r="B603" s="1" t="s">
        <v>188</v>
      </c>
      <c r="C603" s="1" t="s">
        <v>19</v>
      </c>
      <c r="D603" s="1">
        <v>4.4495880802377599</v>
      </c>
      <c r="E603" s="1" t="s">
        <v>22</v>
      </c>
      <c r="F603" s="1">
        <v>26647029.359999899</v>
      </c>
      <c r="G603" s="1">
        <v>1499</v>
      </c>
      <c r="H603" s="1">
        <v>327047</v>
      </c>
      <c r="I603" s="1">
        <v>4</v>
      </c>
      <c r="J603" s="1">
        <v>0</v>
      </c>
      <c r="K603" s="1">
        <v>0</v>
      </c>
      <c r="L603" s="1">
        <v>3276063.97</v>
      </c>
      <c r="M603" s="1">
        <v>466</v>
      </c>
      <c r="N603" s="1">
        <v>586590.60999999905</v>
      </c>
      <c r="O603" s="1">
        <v>8</v>
      </c>
      <c r="P603" s="1">
        <v>0</v>
      </c>
      <c r="Q603" s="1">
        <v>0</v>
      </c>
      <c r="R603" s="1">
        <v>37284.730430793898</v>
      </c>
      <c r="S603" s="1">
        <v>4449588.0802377602</v>
      </c>
      <c r="T603" s="59">
        <f>IF(E603="East", IF(C603="Central",('Connecting shares (%)'!$F$3/100*F603+'Connecting shares (%)'!$G$3/100*H603+'Connecting shares (%)'!$H$3/100*J603)/1000000,0),0)</f>
        <v>0</v>
      </c>
      <c r="U603" s="59">
        <f>IF(E603="East", IF(C603="Central",D603*'Connecting shares (%)'!$M$16*(F603+H603+J603)/(F603+H603+J603+L603+N603+P603),0),0)</f>
        <v>0</v>
      </c>
      <c r="V603" s="59">
        <f>IF(E603="East", IF(C603="Decentral",('Connecting shares (%)'!$F$7/100*F603+'Connecting shares (%)'!$G$7/100*H603+'Connecting shares (%)'!$H$7/100*J603)/1000000,0),0)</f>
        <v>26.974076359999899</v>
      </c>
      <c r="W603" s="61">
        <f>IF(E603="East", IF(C603="Decentral",D603*'Connecting shares (%)'!$M$16*(F603+H603+J603)/(F603+H603+J603+L603+N603+P603),0),0)</f>
        <v>77.844521768804</v>
      </c>
      <c r="X603" s="59">
        <f>IF(E603="East", IF(C603="Central",('Connecting shares (%)'!$F$5/100*L603+'Connecting shares (%)'!$G$5/100*N603+'Connecting shares (%)'!$H$5/100*P603)/1000000,0),0)</f>
        <v>0</v>
      </c>
      <c r="Y603" s="61">
        <f>IF(E603="East", IF(C603="Central",D603*'Connecting shares (%)'!$M$16*(L603+N603+P603)/(F603+H603+J603+L603+N603+P603),0),0)</f>
        <v>0</v>
      </c>
      <c r="Z603" s="1">
        <f>IF(E603="East", IF(C603="Decentral",('Connecting shares (%)'!$F$9/100*L603+'Connecting shares (%)'!$G$9/100*N603+'Connecting shares (%)'!$H$9/100*P603)/1000000,0),0)</f>
        <v>3.8626545799999992</v>
      </c>
      <c r="AA603" s="61">
        <f>IF(E603="East", IF(C603="Decentral",D603*'Connecting shares (%)'!$M$16*(L603+N603+P603)/(F603+H603+J603+L603+N603+P603),0),0)</f>
        <v>11.147239835951201</v>
      </c>
      <c r="AB603" s="59">
        <f>IF(E603="West", IF(C603="Central",('Connecting shares (%)'!$F$11/100*F603+'Connecting shares (%)'!$G$11/100*H603+'Connecting shares (%)'!$H$11/100*J603)/1000000,0),0)</f>
        <v>0</v>
      </c>
      <c r="AC603" s="62">
        <f>IF(E603="west", IF(C603="Central",D603*'Connecting shares (%)'!$M$16*(F603+H603+J603)/(F603+H603+J603+L603+N603+P603),0),0)</f>
        <v>0</v>
      </c>
      <c r="AD603" s="59">
        <f>IF(E603="West", IF(C603="Decentral",('Connecting shares (%)'!$F$15/100*F603+'Connecting shares (%)'!$G$15/100*H603+'Connecting shares (%)'!$H$15/100*J603)/1000000,0),0)</f>
        <v>0</v>
      </c>
      <c r="AE603" s="61">
        <f>IF(E603="west", IF(C603="Decentral",D603*'Connecting shares (%)'!$M$16*(F603+H603+J603)/(F603+H603+J603+L603+N603+P603),0),0)</f>
        <v>0</v>
      </c>
      <c r="AF603" s="59">
        <f>IF(E603="West", IF(C603="Central",('Connecting shares (%)'!$F$13/100*L603+'Connecting shares (%)'!$G$13/100*N603+'Connecting shares (%)'!$H$13/100*P603)/1000000,0),0)</f>
        <v>0</v>
      </c>
      <c r="AG603" s="61">
        <f>IF(E603="west", IF(C603="Central",D603*'Connecting shares (%)'!$M$16*(L603+N603+P603)/(F603+H603+J603+L603+N603+P603),0),0)</f>
        <v>0</v>
      </c>
      <c r="AH603" s="1">
        <f>IF(E603="West", IF(C603="Decentral",('Connecting shares (%)'!$F$17/100*L603+'Connecting shares (%)'!$G$17/100*N603+'Connecting shares (%)'!$H$17/100*P603)/1000000,0),0)</f>
        <v>0</v>
      </c>
      <c r="AI603" s="61">
        <f>IF(E603="west", IF(C603="Decentral",D603*'Connecting shares (%)'!$M$16*(L603+N603+P603)/(F603+H603+J603+L603+N603+P603),0),0)</f>
        <v>0</v>
      </c>
      <c r="AK603" s="1">
        <f t="shared" si="72"/>
        <v>0</v>
      </c>
      <c r="AL603" s="1">
        <f t="shared" si="73"/>
        <v>0</v>
      </c>
      <c r="AM603" s="1">
        <f t="shared" si="74"/>
        <v>30.836730939999896</v>
      </c>
      <c r="AN603" s="1">
        <f t="shared" si="75"/>
        <v>88.991761604755197</v>
      </c>
      <c r="AO603" s="1">
        <f t="shared" si="76"/>
        <v>0</v>
      </c>
      <c r="AP603" s="1">
        <f t="shared" si="77"/>
        <v>0</v>
      </c>
      <c r="AQ603" s="1">
        <f t="shared" si="78"/>
        <v>0</v>
      </c>
      <c r="AR603" s="1">
        <f t="shared" si="79"/>
        <v>0</v>
      </c>
    </row>
    <row r="604" spans="1:44">
      <c r="A604" s="1">
        <v>603</v>
      </c>
      <c r="B604" s="1" t="s">
        <v>565</v>
      </c>
      <c r="C604" s="1" t="s">
        <v>19</v>
      </c>
      <c r="D604" s="1">
        <v>1.3478657041175599</v>
      </c>
      <c r="E604" s="1" t="s">
        <v>21</v>
      </c>
      <c r="F604" s="1">
        <v>123062.22</v>
      </c>
      <c r="G604" s="1">
        <v>7</v>
      </c>
      <c r="H604" s="1">
        <v>0</v>
      </c>
      <c r="I604" s="1">
        <v>0</v>
      </c>
      <c r="J604" s="1">
        <v>0</v>
      </c>
      <c r="K604" s="1">
        <v>0</v>
      </c>
      <c r="L604" s="1">
        <v>37935.230000000003</v>
      </c>
      <c r="M604" s="1">
        <v>1</v>
      </c>
      <c r="N604" s="1">
        <v>51844.82</v>
      </c>
      <c r="O604" s="1">
        <v>1</v>
      </c>
      <c r="P604" s="1">
        <v>0</v>
      </c>
      <c r="Q604" s="1">
        <v>0</v>
      </c>
      <c r="R604" s="1">
        <v>22143.937474530499</v>
      </c>
      <c r="S604" s="1">
        <v>1347865.7041175601</v>
      </c>
      <c r="T604" s="59">
        <f>IF(E604="East", IF(C604="Central",('Connecting shares (%)'!$F$3/100*F604+'Connecting shares (%)'!$G$3/100*H604+'Connecting shares (%)'!$H$3/100*J604)/1000000,0),0)</f>
        <v>0</v>
      </c>
      <c r="U604" s="59">
        <f>IF(E604="East", IF(C604="Central",D604*'Connecting shares (%)'!$M$16*(F604+H604+J604)/(F604+H604+J604+L604+N604+P604),0),0)</f>
        <v>0</v>
      </c>
      <c r="V604" s="59">
        <f>IF(E604="East", IF(C604="Decentral",('Connecting shares (%)'!$F$7/100*F604+'Connecting shares (%)'!$G$7/100*H604+'Connecting shares (%)'!$H$7/100*J604)/1000000,0),0)</f>
        <v>0</v>
      </c>
      <c r="W604" s="61">
        <f>IF(E604="East", IF(C604="Decentral",D604*'Connecting shares (%)'!$M$16*(F604+H604+J604)/(F604+H604+J604+L604+N604+P604),0),0)</f>
        <v>0</v>
      </c>
      <c r="X604" s="59">
        <f>IF(E604="East", IF(C604="Central",('Connecting shares (%)'!$F$5/100*L604+'Connecting shares (%)'!$G$5/100*N604+'Connecting shares (%)'!$H$5/100*P604)/1000000,0),0)</f>
        <v>0</v>
      </c>
      <c r="Y604" s="61">
        <f>IF(E604="East", IF(C604="Central",D604*'Connecting shares (%)'!$M$16*(L604+N604+P604)/(F604+H604+J604+L604+N604+P604),0),0)</f>
        <v>0</v>
      </c>
      <c r="Z604" s="1">
        <f>IF(E604="East", IF(C604="Decentral",('Connecting shares (%)'!$F$9/100*L604+'Connecting shares (%)'!$G$9/100*N604+'Connecting shares (%)'!$H$9/100*P604)/1000000,0),0)</f>
        <v>0</v>
      </c>
      <c r="AA604" s="61">
        <f>IF(E604="East", IF(C604="Decentral",D604*'Connecting shares (%)'!$M$16*(L604+N604+P604)/(F604+H604+J604+L604+N604+P604),0),0)</f>
        <v>0</v>
      </c>
      <c r="AB604" s="59">
        <f>IF(E604="West", IF(C604="Central",('Connecting shares (%)'!$F$11/100*F604+'Connecting shares (%)'!$G$11/100*H604+'Connecting shares (%)'!$H$11/100*J604)/1000000,0),0)</f>
        <v>0</v>
      </c>
      <c r="AC604" s="62">
        <f>IF(E604="west", IF(C604="Central",D604*'Connecting shares (%)'!$M$16*(F604+H604+J604)/(F604+H604+J604+L604+N604+P604),0),0)</f>
        <v>0</v>
      </c>
      <c r="AD604" s="59">
        <f>IF(E604="West", IF(C604="Decentral",('Connecting shares (%)'!$F$15/100*F604+'Connecting shares (%)'!$G$15/100*H604+'Connecting shares (%)'!$H$15/100*J604)/1000000,0),0)</f>
        <v>0.12306222</v>
      </c>
      <c r="AE604" s="61">
        <f>IF(E604="west", IF(C604="Decentral",D604*'Connecting shares (%)'!$M$16*(F604+H604+J604)/(F604+H604+J604+L604+N604+P604),0),0)</f>
        <v>15.586316177756425</v>
      </c>
      <c r="AF604" s="59">
        <f>IF(E604="West", IF(C604="Central",('Connecting shares (%)'!$F$13/100*L604+'Connecting shares (%)'!$G$13/100*N604+'Connecting shares (%)'!$H$13/100*P604)/1000000,0),0)</f>
        <v>0</v>
      </c>
      <c r="AG604" s="61">
        <f>IF(E604="west", IF(C604="Central",D604*'Connecting shares (%)'!$M$16*(L604+N604+P604)/(F604+H604+J604+L604+N604+P604),0),0)</f>
        <v>0</v>
      </c>
      <c r="AH604" s="1">
        <f>IF(E604="West", IF(C604="Decentral",('Connecting shares (%)'!$F$17/100*L604+'Connecting shares (%)'!$G$17/100*N604+'Connecting shares (%)'!$H$17/100*P604)/1000000,0),0)</f>
        <v>8.978005E-2</v>
      </c>
      <c r="AI604" s="61">
        <f>IF(E604="west", IF(C604="Decentral",D604*'Connecting shares (%)'!$M$16*(L604+N604+P604)/(F604+H604+J604+L604+N604+P604),0),0)</f>
        <v>11.37099790459477</v>
      </c>
      <c r="AK604" s="1">
        <f t="shared" si="72"/>
        <v>0</v>
      </c>
      <c r="AL604" s="1">
        <f t="shared" si="73"/>
        <v>0</v>
      </c>
      <c r="AM604" s="1">
        <f t="shared" si="74"/>
        <v>0</v>
      </c>
      <c r="AN604" s="1">
        <f t="shared" si="75"/>
        <v>0</v>
      </c>
      <c r="AO604" s="1">
        <f t="shared" si="76"/>
        <v>0</v>
      </c>
      <c r="AP604" s="1">
        <f t="shared" si="77"/>
        <v>0</v>
      </c>
      <c r="AQ604" s="1">
        <f t="shared" si="78"/>
        <v>0.21284227</v>
      </c>
      <c r="AR604" s="1">
        <f t="shared" si="79"/>
        <v>26.957314082351196</v>
      </c>
    </row>
    <row r="605" spans="1:44">
      <c r="A605" s="1">
        <v>604</v>
      </c>
      <c r="B605" s="1" t="s">
        <v>141</v>
      </c>
      <c r="C605" s="1" t="s">
        <v>19</v>
      </c>
      <c r="D605" s="1">
        <v>5.12344009438422</v>
      </c>
      <c r="E605" s="1" t="s">
        <v>22</v>
      </c>
      <c r="F605" s="1">
        <v>22780468.859999899</v>
      </c>
      <c r="G605" s="1">
        <v>1558</v>
      </c>
      <c r="H605" s="1">
        <v>281822.89</v>
      </c>
      <c r="I605" s="1">
        <v>3</v>
      </c>
      <c r="J605" s="1">
        <v>0</v>
      </c>
      <c r="K605" s="1">
        <v>0</v>
      </c>
      <c r="L605" s="1">
        <v>8121849.8499999996</v>
      </c>
      <c r="M605" s="1">
        <v>688</v>
      </c>
      <c r="N605" s="1">
        <v>6981518.0800000001</v>
      </c>
      <c r="O605" s="1">
        <v>55</v>
      </c>
      <c r="P605" s="1">
        <v>9067878</v>
      </c>
      <c r="Q605" s="1">
        <v>20</v>
      </c>
      <c r="R605" s="1">
        <v>41784.732346628298</v>
      </c>
      <c r="S605" s="1">
        <v>5123440.0943842204</v>
      </c>
      <c r="T605" s="59">
        <f>IF(E605="East", IF(C605="Central",('Connecting shares (%)'!$F$3/100*F605+'Connecting shares (%)'!$G$3/100*H605+'Connecting shares (%)'!$H$3/100*J605)/1000000,0),0)</f>
        <v>0</v>
      </c>
      <c r="U605" s="59">
        <f>IF(E605="East", IF(C605="Central",D605*'Connecting shares (%)'!$M$16*(F605+H605+J605)/(F605+H605+J605+L605+N605+P605),0),0)</f>
        <v>0</v>
      </c>
      <c r="V605" s="59">
        <f>IF(E605="East", IF(C605="Decentral",('Connecting shares (%)'!$F$7/100*F605+'Connecting shares (%)'!$G$7/100*H605+'Connecting shares (%)'!$H$7/100*J605)/1000000,0),0)</f>
        <v>23.062291749999901</v>
      </c>
      <c r="W605" s="61">
        <f>IF(E605="East", IF(C605="Decentral",D605*'Connecting shares (%)'!$M$16*(F605+H605+J605)/(F605+H605+J605+L605+N605+P605),0),0)</f>
        <v>50.031514057168614</v>
      </c>
      <c r="X605" s="59">
        <f>IF(E605="East", IF(C605="Central",('Connecting shares (%)'!$F$5/100*L605+'Connecting shares (%)'!$G$5/100*N605+'Connecting shares (%)'!$H$5/100*P605)/1000000,0),0)</f>
        <v>0</v>
      </c>
      <c r="Y605" s="61">
        <f>IF(E605="East", IF(C605="Central",D605*'Connecting shares (%)'!$M$16*(L605+N605+P605)/(F605+H605+J605+L605+N605+P605),0),0)</f>
        <v>0</v>
      </c>
      <c r="Z605" s="1">
        <f>IF(E605="East", IF(C605="Decentral",('Connecting shares (%)'!$F$9/100*L605+'Connecting shares (%)'!$G$9/100*N605+'Connecting shares (%)'!$H$9/100*P605)/1000000,0),0)</f>
        <v>24.171245930000001</v>
      </c>
      <c r="AA605" s="61">
        <f>IF(E605="East", IF(C605="Decentral",D605*'Connecting shares (%)'!$M$16*(L605+N605+P605)/(F605+H605+J605+L605+N605+P605),0),0)</f>
        <v>52.4372878305158</v>
      </c>
      <c r="AB605" s="59">
        <f>IF(E605="West", IF(C605="Central",('Connecting shares (%)'!$F$11/100*F605+'Connecting shares (%)'!$G$11/100*H605+'Connecting shares (%)'!$H$11/100*J605)/1000000,0),0)</f>
        <v>0</v>
      </c>
      <c r="AC605" s="62">
        <f>IF(E605="west", IF(C605="Central",D605*'Connecting shares (%)'!$M$16*(F605+H605+J605)/(F605+H605+J605+L605+N605+P605),0),0)</f>
        <v>0</v>
      </c>
      <c r="AD605" s="59">
        <f>IF(E605="West", IF(C605="Decentral",('Connecting shares (%)'!$F$15/100*F605+'Connecting shares (%)'!$G$15/100*H605+'Connecting shares (%)'!$H$15/100*J605)/1000000,0),0)</f>
        <v>0</v>
      </c>
      <c r="AE605" s="61">
        <f>IF(E605="west", IF(C605="Decentral",D605*'Connecting shares (%)'!$M$16*(F605+H605+J605)/(F605+H605+J605+L605+N605+P605),0),0)</f>
        <v>0</v>
      </c>
      <c r="AF605" s="59">
        <f>IF(E605="West", IF(C605="Central",('Connecting shares (%)'!$F$13/100*L605+'Connecting shares (%)'!$G$13/100*N605+'Connecting shares (%)'!$H$13/100*P605)/1000000,0),0)</f>
        <v>0</v>
      </c>
      <c r="AG605" s="61">
        <f>IF(E605="west", IF(C605="Central",D605*'Connecting shares (%)'!$M$16*(L605+N605+P605)/(F605+H605+J605+L605+N605+P605),0),0)</f>
        <v>0</v>
      </c>
      <c r="AH605" s="1">
        <f>IF(E605="West", IF(C605="Decentral",('Connecting shares (%)'!$F$17/100*L605+'Connecting shares (%)'!$G$17/100*N605+'Connecting shares (%)'!$H$17/100*P605)/1000000,0),0)</f>
        <v>0</v>
      </c>
      <c r="AI605" s="61">
        <f>IF(E605="west", IF(C605="Decentral",D605*'Connecting shares (%)'!$M$16*(L605+N605+P605)/(F605+H605+J605+L605+N605+P605),0),0)</f>
        <v>0</v>
      </c>
      <c r="AK605" s="1">
        <f t="shared" si="72"/>
        <v>0</v>
      </c>
      <c r="AL605" s="1">
        <f t="shared" si="73"/>
        <v>0</v>
      </c>
      <c r="AM605" s="1">
        <f t="shared" si="74"/>
        <v>47.233537679999898</v>
      </c>
      <c r="AN605" s="1">
        <f t="shared" si="75"/>
        <v>102.46880188768441</v>
      </c>
      <c r="AO605" s="1">
        <f t="shared" si="76"/>
        <v>0</v>
      </c>
      <c r="AP605" s="1">
        <f t="shared" si="77"/>
        <v>0</v>
      </c>
      <c r="AQ605" s="1">
        <f t="shared" si="78"/>
        <v>0</v>
      </c>
      <c r="AR605" s="1">
        <f t="shared" si="79"/>
        <v>0</v>
      </c>
    </row>
    <row r="606" spans="1:44">
      <c r="A606" s="1">
        <v>605</v>
      </c>
      <c r="B606" s="1" t="s">
        <v>68</v>
      </c>
      <c r="C606" s="1" t="s">
        <v>19</v>
      </c>
      <c r="D606" s="1">
        <v>1.52679261669987</v>
      </c>
      <c r="E606" s="1" t="s">
        <v>21</v>
      </c>
      <c r="F606" s="1">
        <v>6717094.9399999902</v>
      </c>
      <c r="G606" s="1">
        <v>448</v>
      </c>
      <c r="H606" s="1">
        <v>130004.64</v>
      </c>
      <c r="I606" s="1">
        <v>1</v>
      </c>
      <c r="J606" s="1">
        <v>0</v>
      </c>
      <c r="K606" s="1">
        <v>0</v>
      </c>
      <c r="L606" s="1">
        <v>356399.66999999899</v>
      </c>
      <c r="M606" s="1">
        <v>53</v>
      </c>
      <c r="N606" s="1">
        <v>238901.429999999</v>
      </c>
      <c r="O606" s="1">
        <v>4</v>
      </c>
      <c r="P606" s="1">
        <v>0</v>
      </c>
      <c r="Q606" s="1">
        <v>0</v>
      </c>
      <c r="R606" s="1">
        <v>25952.8626243164</v>
      </c>
      <c r="S606" s="1">
        <v>1526792.61669987</v>
      </c>
      <c r="T606" s="59">
        <f>IF(E606="East", IF(C606="Central",('Connecting shares (%)'!$F$3/100*F606+'Connecting shares (%)'!$G$3/100*H606+'Connecting shares (%)'!$H$3/100*J606)/1000000,0),0)</f>
        <v>0</v>
      </c>
      <c r="U606" s="59">
        <f>IF(E606="East", IF(C606="Central",D606*'Connecting shares (%)'!$M$16*(F606+H606+J606)/(F606+H606+J606+L606+N606+P606),0),0)</f>
        <v>0</v>
      </c>
      <c r="V606" s="59">
        <f>IF(E606="East", IF(C606="Decentral",('Connecting shares (%)'!$F$7/100*F606+'Connecting shares (%)'!$G$7/100*H606+'Connecting shares (%)'!$H$7/100*J606)/1000000,0),0)</f>
        <v>0</v>
      </c>
      <c r="W606" s="61">
        <f>IF(E606="East", IF(C606="Decentral",D606*'Connecting shares (%)'!$M$16*(F606+H606+J606)/(F606+H606+J606+L606+N606+P606),0),0)</f>
        <v>0</v>
      </c>
      <c r="X606" s="59">
        <f>IF(E606="East", IF(C606="Central",('Connecting shares (%)'!$F$5/100*L606+'Connecting shares (%)'!$G$5/100*N606+'Connecting shares (%)'!$H$5/100*P606)/1000000,0),0)</f>
        <v>0</v>
      </c>
      <c r="Y606" s="61">
        <f>IF(E606="East", IF(C606="Central",D606*'Connecting shares (%)'!$M$16*(L606+N606+P606)/(F606+H606+J606+L606+N606+P606),0),0)</f>
        <v>0</v>
      </c>
      <c r="Z606" s="1">
        <f>IF(E606="East", IF(C606="Decentral",('Connecting shares (%)'!$F$9/100*L606+'Connecting shares (%)'!$G$9/100*N606+'Connecting shares (%)'!$H$9/100*P606)/1000000,0),0)</f>
        <v>0</v>
      </c>
      <c r="AA606" s="61">
        <f>IF(E606="East", IF(C606="Decentral",D606*'Connecting shares (%)'!$M$16*(L606+N606+P606)/(F606+H606+J606+L606+N606+P606),0),0)</f>
        <v>0</v>
      </c>
      <c r="AB606" s="59">
        <f>IF(E606="West", IF(C606="Central",('Connecting shares (%)'!$F$11/100*F606+'Connecting shares (%)'!$G$11/100*H606+'Connecting shares (%)'!$H$11/100*J606)/1000000,0),0)</f>
        <v>0</v>
      </c>
      <c r="AC606" s="62">
        <f>IF(E606="west", IF(C606="Central",D606*'Connecting shares (%)'!$M$16*(F606+H606+J606)/(F606+H606+J606+L606+N606+P606),0),0)</f>
        <v>0</v>
      </c>
      <c r="AD606" s="59">
        <f>IF(E606="West", IF(C606="Decentral",('Connecting shares (%)'!$F$15/100*F606+'Connecting shares (%)'!$G$15/100*H606+'Connecting shares (%)'!$H$15/100*J606)/1000000,0),0)</f>
        <v>6.8470995799999894</v>
      </c>
      <c r="AE606" s="61">
        <f>IF(E606="west", IF(C606="Decentral",D606*'Connecting shares (%)'!$M$16*(F606+H606+J606)/(F606+H606+J606+L606+N606+P606),0),0)</f>
        <v>28.093357329298701</v>
      </c>
      <c r="AF606" s="59">
        <f>IF(E606="West", IF(C606="Central",('Connecting shares (%)'!$F$13/100*L606+'Connecting shares (%)'!$G$13/100*N606+'Connecting shares (%)'!$H$13/100*P606)/1000000,0),0)</f>
        <v>0</v>
      </c>
      <c r="AG606" s="61">
        <f>IF(E606="west", IF(C606="Central",D606*'Connecting shares (%)'!$M$16*(L606+N606+P606)/(F606+H606+J606+L606+N606+P606),0),0)</f>
        <v>0</v>
      </c>
      <c r="AH606" s="1">
        <f>IF(E606="West", IF(C606="Decentral",('Connecting shares (%)'!$F$17/100*L606+'Connecting shares (%)'!$G$17/100*N606+'Connecting shares (%)'!$H$17/100*P606)/1000000,0),0)</f>
        <v>0.59530109999999803</v>
      </c>
      <c r="AI606" s="61">
        <f>IF(E606="west", IF(C606="Decentral",D606*'Connecting shares (%)'!$M$16*(L606+N606+P606)/(F606+H606+J606+L606+N606+P606),0),0)</f>
        <v>2.4424950046986975</v>
      </c>
      <c r="AK606" s="1">
        <f t="shared" si="72"/>
        <v>0</v>
      </c>
      <c r="AL606" s="1">
        <f t="shared" si="73"/>
        <v>0</v>
      </c>
      <c r="AM606" s="1">
        <f t="shared" si="74"/>
        <v>0</v>
      </c>
      <c r="AN606" s="1">
        <f t="shared" si="75"/>
        <v>0</v>
      </c>
      <c r="AO606" s="1">
        <f t="shared" si="76"/>
        <v>0</v>
      </c>
      <c r="AP606" s="1">
        <f t="shared" si="77"/>
        <v>0</v>
      </c>
      <c r="AQ606" s="1">
        <f t="shared" si="78"/>
        <v>7.4424006799999871</v>
      </c>
      <c r="AR606" s="1">
        <f t="shared" si="79"/>
        <v>30.535852333997397</v>
      </c>
    </row>
    <row r="607" spans="1:44">
      <c r="A607" s="1">
        <v>606</v>
      </c>
      <c r="B607" s="1" t="s">
        <v>785</v>
      </c>
      <c r="C607" s="1" t="s">
        <v>20</v>
      </c>
      <c r="D607" s="1">
        <v>11.366123598896699</v>
      </c>
      <c r="E607" s="1" t="s">
        <v>21</v>
      </c>
      <c r="F607" s="1">
        <v>1018852.59999999</v>
      </c>
      <c r="G607" s="1">
        <v>57</v>
      </c>
      <c r="H607" s="1">
        <v>59517.739999999903</v>
      </c>
      <c r="I607" s="1">
        <v>1</v>
      </c>
      <c r="J607" s="1">
        <v>0</v>
      </c>
      <c r="K607" s="1">
        <v>0</v>
      </c>
      <c r="L607" s="1">
        <v>44031.37</v>
      </c>
      <c r="M607" s="1">
        <v>3</v>
      </c>
      <c r="N607" s="1">
        <v>0</v>
      </c>
      <c r="O607" s="1">
        <v>0</v>
      </c>
      <c r="P607" s="1">
        <v>0</v>
      </c>
      <c r="Q607" s="1">
        <v>0</v>
      </c>
      <c r="R607" s="1">
        <v>202000.00175923301</v>
      </c>
      <c r="S607" s="1">
        <v>11366123.598896701</v>
      </c>
      <c r="T607" s="59">
        <f>IF(E607="East", IF(C607="Central",('Connecting shares (%)'!$F$3/100*F607+'Connecting shares (%)'!$G$3/100*H607+'Connecting shares (%)'!$H$3/100*J607)/1000000,0),0)</f>
        <v>0</v>
      </c>
      <c r="U607" s="59">
        <f>IF(E607="East", IF(C607="Central",D607*'Connecting shares (%)'!$M$16*(F607+H607+J607)/(F607+H607+J607+L607+N607+P607),0),0)</f>
        <v>0</v>
      </c>
      <c r="V607" s="59">
        <f>IF(E607="East", IF(C607="Decentral",('Connecting shares (%)'!$F$7/100*F607+'Connecting shares (%)'!$G$7/100*H607+'Connecting shares (%)'!$H$7/100*J607)/1000000,0),0)</f>
        <v>0</v>
      </c>
      <c r="W607" s="61">
        <f>IF(E607="East", IF(C607="Decentral",D607*'Connecting shares (%)'!$M$16*(F607+H607+J607)/(F607+H607+J607+L607+N607+P607),0),0)</f>
        <v>0</v>
      </c>
      <c r="X607" s="59">
        <f>IF(E607="East", IF(C607="Central",('Connecting shares (%)'!$F$5/100*L607+'Connecting shares (%)'!$G$5/100*N607+'Connecting shares (%)'!$H$5/100*P607)/1000000,0),0)</f>
        <v>0</v>
      </c>
      <c r="Y607" s="61">
        <f>IF(E607="East", IF(C607="Central",D607*'Connecting shares (%)'!$M$16*(L607+N607+P607)/(F607+H607+J607+L607+N607+P607),0),0)</f>
        <v>0</v>
      </c>
      <c r="Z607" s="1">
        <f>IF(E607="East", IF(C607="Decentral",('Connecting shares (%)'!$F$9/100*L607+'Connecting shares (%)'!$G$9/100*N607+'Connecting shares (%)'!$H$9/100*P607)/1000000,0),0)</f>
        <v>0</v>
      </c>
      <c r="AA607" s="61">
        <f>IF(E607="East", IF(C607="Decentral",D607*'Connecting shares (%)'!$M$16*(L607+N607+P607)/(F607+H607+J607+L607+N607+P607),0),0)</f>
        <v>0</v>
      </c>
      <c r="AB607" s="59">
        <f>IF(E607="West", IF(C607="Central",('Connecting shares (%)'!$F$11/100*F607+'Connecting shares (%)'!$G$11/100*H607+'Connecting shares (%)'!$H$11/100*J607)/1000000,0),0)</f>
        <v>1.0783703399999898</v>
      </c>
      <c r="AC607" s="62">
        <f>IF(E607="west", IF(C607="Central",D607*'Connecting shares (%)'!$M$16*(F607+H607+J607)/(F607+H607+J607+L607+N607+P607),0),0)</f>
        <v>218.40470235606199</v>
      </c>
      <c r="AD607" s="59">
        <f>IF(E607="West", IF(C607="Decentral",('Connecting shares (%)'!$F$15/100*F607+'Connecting shares (%)'!$G$15/100*H607+'Connecting shares (%)'!$H$15/100*J607)/1000000,0),0)</f>
        <v>0</v>
      </c>
      <c r="AE607" s="61">
        <f>IF(E607="west", IF(C607="Decentral",D607*'Connecting shares (%)'!$M$16*(F607+H607+J607)/(F607+H607+J607+L607+N607+P607),0),0)</f>
        <v>0</v>
      </c>
      <c r="AF607" s="59">
        <f>IF(E607="West", IF(C607="Central",('Connecting shares (%)'!$F$13/100*L607+'Connecting shares (%)'!$G$13/100*N607+'Connecting shares (%)'!$H$13/100*P607)/1000000,0),0)</f>
        <v>4.403137E-2</v>
      </c>
      <c r="AG607" s="61">
        <f>IF(E607="west", IF(C607="Central",D607*'Connecting shares (%)'!$M$16*(L607+N607+P607)/(F607+H607+J607+L607+N607+P607),0),0)</f>
        <v>8.9177696218719529</v>
      </c>
      <c r="AH607" s="1">
        <f>IF(E607="West", IF(C607="Decentral",('Connecting shares (%)'!$F$17/100*L607+'Connecting shares (%)'!$G$17/100*N607+'Connecting shares (%)'!$H$17/100*P607)/1000000,0),0)</f>
        <v>0</v>
      </c>
      <c r="AI607" s="61">
        <f>IF(E607="west", IF(C607="Decentral",D607*'Connecting shares (%)'!$M$16*(L607+N607+P607)/(F607+H607+J607+L607+N607+P607),0),0)</f>
        <v>0</v>
      </c>
      <c r="AK607" s="1">
        <f t="shared" si="72"/>
        <v>0</v>
      </c>
      <c r="AL607" s="1">
        <f t="shared" si="73"/>
        <v>0</v>
      </c>
      <c r="AM607" s="1">
        <f t="shared" si="74"/>
        <v>0</v>
      </c>
      <c r="AN607" s="1">
        <f t="shared" si="75"/>
        <v>0</v>
      </c>
      <c r="AO607" s="1">
        <f t="shared" si="76"/>
        <v>1.1224017099999897</v>
      </c>
      <c r="AP607" s="1">
        <f t="shared" si="77"/>
        <v>227.32247197793393</v>
      </c>
      <c r="AQ607" s="1">
        <f t="shared" si="78"/>
        <v>0</v>
      </c>
      <c r="AR607" s="1">
        <f t="shared" si="79"/>
        <v>0</v>
      </c>
    </row>
    <row r="608" spans="1:44">
      <c r="A608" s="1">
        <v>607</v>
      </c>
      <c r="B608" s="1" t="s">
        <v>410</v>
      </c>
      <c r="C608" s="1" t="s">
        <v>20</v>
      </c>
      <c r="D608" s="1">
        <v>0.107934677952605</v>
      </c>
      <c r="E608" s="1" t="s">
        <v>21</v>
      </c>
      <c r="F608" s="1">
        <v>214066.15</v>
      </c>
      <c r="G608" s="1">
        <v>12</v>
      </c>
      <c r="H608" s="1">
        <v>0</v>
      </c>
      <c r="I608" s="1">
        <v>0</v>
      </c>
      <c r="J608" s="1">
        <v>0</v>
      </c>
      <c r="K608" s="1">
        <v>0</v>
      </c>
      <c r="L608" s="1">
        <v>0</v>
      </c>
      <c r="M608" s="1">
        <v>0</v>
      </c>
      <c r="N608" s="1">
        <v>0</v>
      </c>
      <c r="O608" s="1">
        <v>0</v>
      </c>
      <c r="P608" s="1">
        <v>0</v>
      </c>
      <c r="Q608" s="1">
        <v>0</v>
      </c>
      <c r="R608" s="1">
        <v>4261.0347466869998</v>
      </c>
      <c r="S608" s="1">
        <v>107934.677952604</v>
      </c>
      <c r="T608" s="59">
        <f>IF(E608="East", IF(C608="Central",('Connecting shares (%)'!$F$3/100*F608+'Connecting shares (%)'!$G$3/100*H608+'Connecting shares (%)'!$H$3/100*J608)/1000000,0),0)</f>
        <v>0</v>
      </c>
      <c r="U608" s="59">
        <f>IF(E608="East", IF(C608="Central",D608*'Connecting shares (%)'!$M$16*(F608+H608+J608)/(F608+H608+J608+L608+N608+P608),0),0)</f>
        <v>0</v>
      </c>
      <c r="V608" s="59">
        <f>IF(E608="East", IF(C608="Decentral",('Connecting shares (%)'!$F$7/100*F608+'Connecting shares (%)'!$G$7/100*H608+'Connecting shares (%)'!$H$7/100*J608)/1000000,0),0)</f>
        <v>0</v>
      </c>
      <c r="W608" s="61">
        <f>IF(E608="East", IF(C608="Decentral",D608*'Connecting shares (%)'!$M$16*(F608+H608+J608)/(F608+H608+J608+L608+N608+P608),0),0)</f>
        <v>0</v>
      </c>
      <c r="X608" s="59">
        <f>IF(E608="East", IF(C608="Central",('Connecting shares (%)'!$F$5/100*L608+'Connecting shares (%)'!$G$5/100*N608+'Connecting shares (%)'!$H$5/100*P608)/1000000,0),0)</f>
        <v>0</v>
      </c>
      <c r="Y608" s="61">
        <f>IF(E608="East", IF(C608="Central",D608*'Connecting shares (%)'!$M$16*(L608+N608+P608)/(F608+H608+J608+L608+N608+P608),0),0)</f>
        <v>0</v>
      </c>
      <c r="Z608" s="1">
        <f>IF(E608="East", IF(C608="Decentral",('Connecting shares (%)'!$F$9/100*L608+'Connecting shares (%)'!$G$9/100*N608+'Connecting shares (%)'!$H$9/100*P608)/1000000,0),0)</f>
        <v>0</v>
      </c>
      <c r="AA608" s="61">
        <f>IF(E608="East", IF(C608="Decentral",D608*'Connecting shares (%)'!$M$16*(L608+N608+P608)/(F608+H608+J608+L608+N608+P608),0),0)</f>
        <v>0</v>
      </c>
      <c r="AB608" s="59">
        <f>IF(E608="West", IF(C608="Central",('Connecting shares (%)'!$F$11/100*F608+'Connecting shares (%)'!$G$11/100*H608+'Connecting shares (%)'!$H$11/100*J608)/1000000,0),0)</f>
        <v>0.21406614999999998</v>
      </c>
      <c r="AC608" s="62">
        <f>IF(E608="west", IF(C608="Central",D608*'Connecting shares (%)'!$M$16*(F608+H608+J608)/(F608+H608+J608+L608+N608+P608),0),0)</f>
        <v>2.1586935590521001</v>
      </c>
      <c r="AD608" s="59">
        <f>IF(E608="West", IF(C608="Decentral",('Connecting shares (%)'!$F$15/100*F608+'Connecting shares (%)'!$G$15/100*H608+'Connecting shares (%)'!$H$15/100*J608)/1000000,0),0)</f>
        <v>0</v>
      </c>
      <c r="AE608" s="61">
        <f>IF(E608="west", IF(C608="Decentral",D608*'Connecting shares (%)'!$M$16*(F608+H608+J608)/(F608+H608+J608+L608+N608+P608),0),0)</f>
        <v>0</v>
      </c>
      <c r="AF608" s="59">
        <f>IF(E608="West", IF(C608="Central",('Connecting shares (%)'!$F$13/100*L608+'Connecting shares (%)'!$G$13/100*N608+'Connecting shares (%)'!$H$13/100*P608)/1000000,0),0)</f>
        <v>0</v>
      </c>
      <c r="AG608" s="61">
        <f>IF(E608="west", IF(C608="Central",D608*'Connecting shares (%)'!$M$16*(L608+N608+P608)/(F608+H608+J608+L608+N608+P608),0),0)</f>
        <v>0</v>
      </c>
      <c r="AH608" s="1">
        <f>IF(E608="West", IF(C608="Decentral",('Connecting shares (%)'!$F$17/100*L608+'Connecting shares (%)'!$G$17/100*N608+'Connecting shares (%)'!$H$17/100*P608)/1000000,0),0)</f>
        <v>0</v>
      </c>
      <c r="AI608" s="61">
        <f>IF(E608="west", IF(C608="Decentral",D608*'Connecting shares (%)'!$M$16*(L608+N608+P608)/(F608+H608+J608+L608+N608+P608),0),0)</f>
        <v>0</v>
      </c>
      <c r="AK608" s="1">
        <f t="shared" si="72"/>
        <v>0</v>
      </c>
      <c r="AL608" s="1">
        <f t="shared" si="73"/>
        <v>0</v>
      </c>
      <c r="AM608" s="1">
        <f t="shared" si="74"/>
        <v>0</v>
      </c>
      <c r="AN608" s="1">
        <f t="shared" si="75"/>
        <v>0</v>
      </c>
      <c r="AO608" s="1">
        <f t="shared" si="76"/>
        <v>0.21406614999999998</v>
      </c>
      <c r="AP608" s="1">
        <f t="shared" si="77"/>
        <v>2.1586935590521001</v>
      </c>
      <c r="AQ608" s="1">
        <f t="shared" si="78"/>
        <v>0</v>
      </c>
      <c r="AR608" s="1">
        <f t="shared" si="79"/>
        <v>0</v>
      </c>
    </row>
    <row r="609" spans="1:44">
      <c r="A609" s="1">
        <v>608</v>
      </c>
      <c r="B609" s="1" t="s">
        <v>58</v>
      </c>
      <c r="C609" s="1" t="s">
        <v>19</v>
      </c>
      <c r="D609" s="1">
        <v>5.2474753368639999E-2</v>
      </c>
      <c r="E609" s="1" t="s">
        <v>21</v>
      </c>
      <c r="F609" s="1">
        <v>107206.87</v>
      </c>
      <c r="G609" s="1">
        <v>5</v>
      </c>
      <c r="H609" s="1">
        <v>0</v>
      </c>
      <c r="I609" s="1">
        <v>0</v>
      </c>
      <c r="J609" s="1">
        <v>0</v>
      </c>
      <c r="K609" s="1">
        <v>0</v>
      </c>
      <c r="L609" s="1">
        <v>0</v>
      </c>
      <c r="M609" s="1">
        <v>0</v>
      </c>
      <c r="N609" s="1">
        <v>0</v>
      </c>
      <c r="O609" s="1">
        <v>0</v>
      </c>
      <c r="P609" s="1">
        <v>0</v>
      </c>
      <c r="Q609" s="1">
        <v>0</v>
      </c>
      <c r="R609" s="1">
        <v>2905.4155738663399</v>
      </c>
      <c r="S609" s="1">
        <v>52474.753368639897</v>
      </c>
      <c r="T609" s="59">
        <f>IF(E609="East", IF(C609="Central",('Connecting shares (%)'!$F$3/100*F609+'Connecting shares (%)'!$G$3/100*H609+'Connecting shares (%)'!$H$3/100*J609)/1000000,0),0)</f>
        <v>0</v>
      </c>
      <c r="U609" s="59">
        <f>IF(E609="East", IF(C609="Central",D609*'Connecting shares (%)'!$M$16*(F609+H609+J609)/(F609+H609+J609+L609+N609+P609),0),0)</f>
        <v>0</v>
      </c>
      <c r="V609" s="59">
        <f>IF(E609="East", IF(C609="Decentral",('Connecting shares (%)'!$F$7/100*F609+'Connecting shares (%)'!$G$7/100*H609+'Connecting shares (%)'!$H$7/100*J609)/1000000,0),0)</f>
        <v>0</v>
      </c>
      <c r="W609" s="61">
        <f>IF(E609="East", IF(C609="Decentral",D609*'Connecting shares (%)'!$M$16*(F609+H609+J609)/(F609+H609+J609+L609+N609+P609),0),0)</f>
        <v>0</v>
      </c>
      <c r="X609" s="59">
        <f>IF(E609="East", IF(C609="Central",('Connecting shares (%)'!$F$5/100*L609+'Connecting shares (%)'!$G$5/100*N609+'Connecting shares (%)'!$H$5/100*P609)/1000000,0),0)</f>
        <v>0</v>
      </c>
      <c r="Y609" s="61">
        <f>IF(E609="East", IF(C609="Central",D609*'Connecting shares (%)'!$M$16*(L609+N609+P609)/(F609+H609+J609+L609+N609+P609),0),0)</f>
        <v>0</v>
      </c>
      <c r="Z609" s="1">
        <f>IF(E609="East", IF(C609="Decentral",('Connecting shares (%)'!$F$9/100*L609+'Connecting shares (%)'!$G$9/100*N609+'Connecting shares (%)'!$H$9/100*P609)/1000000,0),0)</f>
        <v>0</v>
      </c>
      <c r="AA609" s="61">
        <f>IF(E609="East", IF(C609="Decentral",D609*'Connecting shares (%)'!$M$16*(L609+N609+P609)/(F609+H609+J609+L609+N609+P609),0),0)</f>
        <v>0</v>
      </c>
      <c r="AB609" s="59">
        <f>IF(E609="West", IF(C609="Central",('Connecting shares (%)'!$F$11/100*F609+'Connecting shares (%)'!$G$11/100*H609+'Connecting shares (%)'!$H$11/100*J609)/1000000,0),0)</f>
        <v>0</v>
      </c>
      <c r="AC609" s="62">
        <f>IF(E609="west", IF(C609="Central",D609*'Connecting shares (%)'!$M$16*(F609+H609+J609)/(F609+H609+J609+L609+N609+P609),0),0)</f>
        <v>0</v>
      </c>
      <c r="AD609" s="59">
        <f>IF(E609="West", IF(C609="Decentral",('Connecting shares (%)'!$F$15/100*F609+'Connecting shares (%)'!$G$15/100*H609+'Connecting shares (%)'!$H$15/100*J609)/1000000,0),0)</f>
        <v>0.10720687</v>
      </c>
      <c r="AE609" s="61">
        <f>IF(E609="west", IF(C609="Decentral",D609*'Connecting shares (%)'!$M$16*(F609+H609+J609)/(F609+H609+J609+L609+N609+P609),0),0)</f>
        <v>1.0494950673728001</v>
      </c>
      <c r="AF609" s="59">
        <f>IF(E609="West", IF(C609="Central",('Connecting shares (%)'!$F$13/100*L609+'Connecting shares (%)'!$G$13/100*N609+'Connecting shares (%)'!$H$13/100*P609)/1000000,0),0)</f>
        <v>0</v>
      </c>
      <c r="AG609" s="61">
        <f>IF(E609="west", IF(C609="Central",D609*'Connecting shares (%)'!$M$16*(L609+N609+P609)/(F609+H609+J609+L609+N609+P609),0),0)</f>
        <v>0</v>
      </c>
      <c r="AH609" s="1">
        <f>IF(E609="West", IF(C609="Decentral",('Connecting shares (%)'!$F$17/100*L609+'Connecting shares (%)'!$G$17/100*N609+'Connecting shares (%)'!$H$17/100*P609)/1000000,0),0)</f>
        <v>0</v>
      </c>
      <c r="AI609" s="61">
        <f>IF(E609="west", IF(C609="Decentral",D609*'Connecting shares (%)'!$M$16*(L609+N609+P609)/(F609+H609+J609+L609+N609+P609),0),0)</f>
        <v>0</v>
      </c>
      <c r="AK609" s="1">
        <f t="shared" si="72"/>
        <v>0</v>
      </c>
      <c r="AL609" s="1">
        <f t="shared" si="73"/>
        <v>0</v>
      </c>
      <c r="AM609" s="1">
        <f t="shared" si="74"/>
        <v>0</v>
      </c>
      <c r="AN609" s="1">
        <f t="shared" si="75"/>
        <v>0</v>
      </c>
      <c r="AO609" s="1">
        <f t="shared" si="76"/>
        <v>0</v>
      </c>
      <c r="AP609" s="1">
        <f t="shared" si="77"/>
        <v>0</v>
      </c>
      <c r="AQ609" s="1">
        <f t="shared" si="78"/>
        <v>0.10720687</v>
      </c>
      <c r="AR609" s="1">
        <f t="shared" si="79"/>
        <v>1.0494950673728001</v>
      </c>
    </row>
    <row r="610" spans="1:44">
      <c r="A610" s="1">
        <v>609</v>
      </c>
      <c r="B610" s="1" t="s">
        <v>848</v>
      </c>
      <c r="C610" s="1" t="s">
        <v>20</v>
      </c>
      <c r="D610" s="1">
        <v>5.9912118519004999E-2</v>
      </c>
      <c r="E610" s="1" t="s">
        <v>21</v>
      </c>
      <c r="F610" s="1">
        <v>140811.98000000001</v>
      </c>
      <c r="G610" s="1">
        <v>6</v>
      </c>
      <c r="H610" s="1">
        <v>0</v>
      </c>
      <c r="I610" s="1">
        <v>0</v>
      </c>
      <c r="J610" s="1">
        <v>0</v>
      </c>
      <c r="K610" s="1">
        <v>0</v>
      </c>
      <c r="L610" s="1">
        <v>0</v>
      </c>
      <c r="M610" s="1">
        <v>0</v>
      </c>
      <c r="N610" s="1">
        <v>0</v>
      </c>
      <c r="O610" s="1">
        <v>0</v>
      </c>
      <c r="P610" s="1">
        <v>0</v>
      </c>
      <c r="Q610" s="1">
        <v>0</v>
      </c>
      <c r="R610" s="1">
        <v>2321.1055689834402</v>
      </c>
      <c r="S610" s="1">
        <v>59912.1185190045</v>
      </c>
      <c r="T610" s="59">
        <f>IF(E610="East", IF(C610="Central",('Connecting shares (%)'!$F$3/100*F610+'Connecting shares (%)'!$G$3/100*H610+'Connecting shares (%)'!$H$3/100*J610)/1000000,0),0)</f>
        <v>0</v>
      </c>
      <c r="U610" s="59">
        <f>IF(E610="East", IF(C610="Central",D610*'Connecting shares (%)'!$M$16*(F610+H610+J610)/(F610+H610+J610+L610+N610+P610),0),0)</f>
        <v>0</v>
      </c>
      <c r="V610" s="59">
        <f>IF(E610="East", IF(C610="Decentral",('Connecting shares (%)'!$F$7/100*F610+'Connecting shares (%)'!$G$7/100*H610+'Connecting shares (%)'!$H$7/100*J610)/1000000,0),0)</f>
        <v>0</v>
      </c>
      <c r="W610" s="61">
        <f>IF(E610="East", IF(C610="Decentral",D610*'Connecting shares (%)'!$M$16*(F610+H610+J610)/(F610+H610+J610+L610+N610+P610),0),0)</f>
        <v>0</v>
      </c>
      <c r="X610" s="59">
        <f>IF(E610="East", IF(C610="Central",('Connecting shares (%)'!$F$5/100*L610+'Connecting shares (%)'!$G$5/100*N610+'Connecting shares (%)'!$H$5/100*P610)/1000000,0),0)</f>
        <v>0</v>
      </c>
      <c r="Y610" s="61">
        <f>IF(E610="East", IF(C610="Central",D610*'Connecting shares (%)'!$M$16*(L610+N610+P610)/(F610+H610+J610+L610+N610+P610),0),0)</f>
        <v>0</v>
      </c>
      <c r="Z610" s="1">
        <f>IF(E610="East", IF(C610="Decentral",('Connecting shares (%)'!$F$9/100*L610+'Connecting shares (%)'!$G$9/100*N610+'Connecting shares (%)'!$H$9/100*P610)/1000000,0),0)</f>
        <v>0</v>
      </c>
      <c r="AA610" s="61">
        <f>IF(E610="East", IF(C610="Decentral",D610*'Connecting shares (%)'!$M$16*(L610+N610+P610)/(F610+H610+J610+L610+N610+P610),0),0)</f>
        <v>0</v>
      </c>
      <c r="AB610" s="59">
        <f>IF(E610="West", IF(C610="Central",('Connecting shares (%)'!$F$11/100*F610+'Connecting shares (%)'!$G$11/100*H610+'Connecting shares (%)'!$H$11/100*J610)/1000000,0),0)</f>
        <v>0.14081198</v>
      </c>
      <c r="AC610" s="62">
        <f>IF(E610="west", IF(C610="Central",D610*'Connecting shares (%)'!$M$16*(F610+H610+J610)/(F610+H610+J610+L610+N610+P610),0),0)</f>
        <v>1.1982423703801</v>
      </c>
      <c r="AD610" s="59">
        <f>IF(E610="West", IF(C610="Decentral",('Connecting shares (%)'!$F$15/100*F610+'Connecting shares (%)'!$G$15/100*H610+'Connecting shares (%)'!$H$15/100*J610)/1000000,0),0)</f>
        <v>0</v>
      </c>
      <c r="AE610" s="61">
        <f>IF(E610="west", IF(C610="Decentral",D610*'Connecting shares (%)'!$M$16*(F610+H610+J610)/(F610+H610+J610+L610+N610+P610),0),0)</f>
        <v>0</v>
      </c>
      <c r="AF610" s="59">
        <f>IF(E610="West", IF(C610="Central",('Connecting shares (%)'!$F$13/100*L610+'Connecting shares (%)'!$G$13/100*N610+'Connecting shares (%)'!$H$13/100*P610)/1000000,0),0)</f>
        <v>0</v>
      </c>
      <c r="AG610" s="61">
        <f>IF(E610="west", IF(C610="Central",D610*'Connecting shares (%)'!$M$16*(L610+N610+P610)/(F610+H610+J610+L610+N610+P610),0),0)</f>
        <v>0</v>
      </c>
      <c r="AH610" s="1">
        <f>IF(E610="West", IF(C610="Decentral",('Connecting shares (%)'!$F$17/100*L610+'Connecting shares (%)'!$G$17/100*N610+'Connecting shares (%)'!$H$17/100*P610)/1000000,0),0)</f>
        <v>0</v>
      </c>
      <c r="AI610" s="61">
        <f>IF(E610="west", IF(C610="Decentral",D610*'Connecting shares (%)'!$M$16*(L610+N610+P610)/(F610+H610+J610+L610+N610+P610),0),0)</f>
        <v>0</v>
      </c>
      <c r="AK610" s="1">
        <f t="shared" si="72"/>
        <v>0</v>
      </c>
      <c r="AL610" s="1">
        <f t="shared" si="73"/>
        <v>0</v>
      </c>
      <c r="AM610" s="1">
        <f t="shared" si="74"/>
        <v>0</v>
      </c>
      <c r="AN610" s="1">
        <f t="shared" si="75"/>
        <v>0</v>
      </c>
      <c r="AO610" s="1">
        <f t="shared" si="76"/>
        <v>0.14081198</v>
      </c>
      <c r="AP610" s="1">
        <f t="shared" si="77"/>
        <v>1.1982423703801</v>
      </c>
      <c r="AQ610" s="1">
        <f t="shared" si="78"/>
        <v>0</v>
      </c>
      <c r="AR610" s="1">
        <f t="shared" si="79"/>
        <v>0</v>
      </c>
    </row>
    <row r="611" spans="1:44">
      <c r="A611" s="1">
        <v>610</v>
      </c>
      <c r="B611" s="1" t="s">
        <v>173</v>
      </c>
      <c r="C611" s="1" t="s">
        <v>19</v>
      </c>
      <c r="D611" s="1">
        <v>0.111543329704043</v>
      </c>
      <c r="E611" s="1" t="s">
        <v>21</v>
      </c>
      <c r="F611" s="1">
        <v>90976.960000000006</v>
      </c>
      <c r="G611" s="1">
        <v>5</v>
      </c>
      <c r="H611" s="1">
        <v>0</v>
      </c>
      <c r="I611" s="1">
        <v>0</v>
      </c>
      <c r="J611" s="1">
        <v>0</v>
      </c>
      <c r="K611" s="1">
        <v>0</v>
      </c>
      <c r="L611" s="1">
        <v>0</v>
      </c>
      <c r="M611" s="1">
        <v>0</v>
      </c>
      <c r="N611" s="1">
        <v>0</v>
      </c>
      <c r="O611" s="1">
        <v>0</v>
      </c>
      <c r="P611" s="1">
        <v>0</v>
      </c>
      <c r="Q611" s="1">
        <v>0</v>
      </c>
      <c r="R611" s="1">
        <v>5357.1222514159399</v>
      </c>
      <c r="S611" s="1">
        <v>111543.329704043</v>
      </c>
      <c r="T611" s="59">
        <f>IF(E611="East", IF(C611="Central",('Connecting shares (%)'!$F$3/100*F611+'Connecting shares (%)'!$G$3/100*H611+'Connecting shares (%)'!$H$3/100*J611)/1000000,0),0)</f>
        <v>0</v>
      </c>
      <c r="U611" s="59">
        <f>IF(E611="East", IF(C611="Central",D611*'Connecting shares (%)'!$M$16*(F611+H611+J611)/(F611+H611+J611+L611+N611+P611),0),0)</f>
        <v>0</v>
      </c>
      <c r="V611" s="59">
        <f>IF(E611="East", IF(C611="Decentral",('Connecting shares (%)'!$F$7/100*F611+'Connecting shares (%)'!$G$7/100*H611+'Connecting shares (%)'!$H$7/100*J611)/1000000,0),0)</f>
        <v>0</v>
      </c>
      <c r="W611" s="61">
        <f>IF(E611="East", IF(C611="Decentral",D611*'Connecting shares (%)'!$M$16*(F611+H611+J611)/(F611+H611+J611+L611+N611+P611),0),0)</f>
        <v>0</v>
      </c>
      <c r="X611" s="59">
        <f>IF(E611="East", IF(C611="Central",('Connecting shares (%)'!$F$5/100*L611+'Connecting shares (%)'!$G$5/100*N611+'Connecting shares (%)'!$H$5/100*P611)/1000000,0),0)</f>
        <v>0</v>
      </c>
      <c r="Y611" s="61">
        <f>IF(E611="East", IF(C611="Central",D611*'Connecting shares (%)'!$M$16*(L611+N611+P611)/(F611+H611+J611+L611+N611+P611),0),0)</f>
        <v>0</v>
      </c>
      <c r="Z611" s="1">
        <f>IF(E611="East", IF(C611="Decentral",('Connecting shares (%)'!$F$9/100*L611+'Connecting shares (%)'!$G$9/100*N611+'Connecting shares (%)'!$H$9/100*P611)/1000000,0),0)</f>
        <v>0</v>
      </c>
      <c r="AA611" s="61">
        <f>IF(E611="East", IF(C611="Decentral",D611*'Connecting shares (%)'!$M$16*(L611+N611+P611)/(F611+H611+J611+L611+N611+P611),0),0)</f>
        <v>0</v>
      </c>
      <c r="AB611" s="59">
        <f>IF(E611="West", IF(C611="Central",('Connecting shares (%)'!$F$11/100*F611+'Connecting shares (%)'!$G$11/100*H611+'Connecting shares (%)'!$H$11/100*J611)/1000000,0),0)</f>
        <v>0</v>
      </c>
      <c r="AC611" s="62">
        <f>IF(E611="west", IF(C611="Central",D611*'Connecting shares (%)'!$M$16*(F611+H611+J611)/(F611+H611+J611+L611+N611+P611),0),0)</f>
        <v>0</v>
      </c>
      <c r="AD611" s="59">
        <f>IF(E611="West", IF(C611="Decentral",('Connecting shares (%)'!$F$15/100*F611+'Connecting shares (%)'!$G$15/100*H611+'Connecting shares (%)'!$H$15/100*J611)/1000000,0),0)</f>
        <v>9.0976960000000009E-2</v>
      </c>
      <c r="AE611" s="61">
        <f>IF(E611="west", IF(C611="Decentral",D611*'Connecting shares (%)'!$M$16*(F611+H611+J611)/(F611+H611+J611+L611+N611+P611),0),0)</f>
        <v>2.2308665940808599</v>
      </c>
      <c r="AF611" s="59">
        <f>IF(E611="West", IF(C611="Central",('Connecting shares (%)'!$F$13/100*L611+'Connecting shares (%)'!$G$13/100*N611+'Connecting shares (%)'!$H$13/100*P611)/1000000,0),0)</f>
        <v>0</v>
      </c>
      <c r="AG611" s="61">
        <f>IF(E611="west", IF(C611="Central",D611*'Connecting shares (%)'!$M$16*(L611+N611+P611)/(F611+H611+J611+L611+N611+P611),0),0)</f>
        <v>0</v>
      </c>
      <c r="AH611" s="1">
        <f>IF(E611="West", IF(C611="Decentral",('Connecting shares (%)'!$F$17/100*L611+'Connecting shares (%)'!$G$17/100*N611+'Connecting shares (%)'!$H$17/100*P611)/1000000,0),0)</f>
        <v>0</v>
      </c>
      <c r="AI611" s="61">
        <f>IF(E611="west", IF(C611="Decentral",D611*'Connecting shares (%)'!$M$16*(L611+N611+P611)/(F611+H611+J611+L611+N611+P611),0),0)</f>
        <v>0</v>
      </c>
      <c r="AK611" s="1">
        <f t="shared" si="72"/>
        <v>0</v>
      </c>
      <c r="AL611" s="1">
        <f t="shared" si="73"/>
        <v>0</v>
      </c>
      <c r="AM611" s="1">
        <f t="shared" si="74"/>
        <v>0</v>
      </c>
      <c r="AN611" s="1">
        <f t="shared" si="75"/>
        <v>0</v>
      </c>
      <c r="AO611" s="1">
        <f t="shared" si="76"/>
        <v>0</v>
      </c>
      <c r="AP611" s="1">
        <f t="shared" si="77"/>
        <v>0</v>
      </c>
      <c r="AQ611" s="1">
        <f t="shared" si="78"/>
        <v>9.0976960000000009E-2</v>
      </c>
      <c r="AR611" s="1">
        <f t="shared" si="79"/>
        <v>2.2308665940808599</v>
      </c>
    </row>
    <row r="612" spans="1:44">
      <c r="A612" s="1">
        <v>611</v>
      </c>
      <c r="B612" s="1" t="s">
        <v>225</v>
      </c>
      <c r="C612" s="1" t="s">
        <v>19</v>
      </c>
      <c r="D612" s="1">
        <v>0.115756446874363</v>
      </c>
      <c r="E612" s="1" t="s">
        <v>21</v>
      </c>
      <c r="F612" s="1">
        <v>175213.239999999</v>
      </c>
      <c r="G612" s="1">
        <v>8</v>
      </c>
      <c r="H612" s="1">
        <v>0</v>
      </c>
      <c r="I612" s="1">
        <v>0</v>
      </c>
      <c r="J612" s="1">
        <v>0</v>
      </c>
      <c r="K612" s="1">
        <v>0</v>
      </c>
      <c r="L612" s="1">
        <v>0</v>
      </c>
      <c r="M612" s="1">
        <v>0</v>
      </c>
      <c r="N612" s="1">
        <v>0</v>
      </c>
      <c r="O612" s="1">
        <v>0</v>
      </c>
      <c r="P612" s="1">
        <v>0</v>
      </c>
      <c r="Q612" s="1">
        <v>0</v>
      </c>
      <c r="R612" s="1">
        <v>5332.83245379869</v>
      </c>
      <c r="S612" s="1">
        <v>115756.44687436199</v>
      </c>
      <c r="T612" s="59">
        <f>IF(E612="East", IF(C612="Central",('Connecting shares (%)'!$F$3/100*F612+'Connecting shares (%)'!$G$3/100*H612+'Connecting shares (%)'!$H$3/100*J612)/1000000,0),0)</f>
        <v>0</v>
      </c>
      <c r="U612" s="59">
        <f>IF(E612="East", IF(C612="Central",D612*'Connecting shares (%)'!$M$16*(F612+H612+J612)/(F612+H612+J612+L612+N612+P612),0),0)</f>
        <v>0</v>
      </c>
      <c r="V612" s="59">
        <f>IF(E612="East", IF(C612="Decentral",('Connecting shares (%)'!$F$7/100*F612+'Connecting shares (%)'!$G$7/100*H612+'Connecting shares (%)'!$H$7/100*J612)/1000000,0),0)</f>
        <v>0</v>
      </c>
      <c r="W612" s="61">
        <f>IF(E612="East", IF(C612="Decentral",D612*'Connecting shares (%)'!$M$16*(F612+H612+J612)/(F612+H612+J612+L612+N612+P612),0),0)</f>
        <v>0</v>
      </c>
      <c r="X612" s="59">
        <f>IF(E612="East", IF(C612="Central",('Connecting shares (%)'!$F$5/100*L612+'Connecting shares (%)'!$G$5/100*N612+'Connecting shares (%)'!$H$5/100*P612)/1000000,0),0)</f>
        <v>0</v>
      </c>
      <c r="Y612" s="61">
        <f>IF(E612="East", IF(C612="Central",D612*'Connecting shares (%)'!$M$16*(L612+N612+P612)/(F612+H612+J612+L612+N612+P612),0),0)</f>
        <v>0</v>
      </c>
      <c r="Z612" s="1">
        <f>IF(E612="East", IF(C612="Decentral",('Connecting shares (%)'!$F$9/100*L612+'Connecting shares (%)'!$G$9/100*N612+'Connecting shares (%)'!$H$9/100*P612)/1000000,0),0)</f>
        <v>0</v>
      </c>
      <c r="AA612" s="61">
        <f>IF(E612="East", IF(C612="Decentral",D612*'Connecting shares (%)'!$M$16*(L612+N612+P612)/(F612+H612+J612+L612+N612+P612),0),0)</f>
        <v>0</v>
      </c>
      <c r="AB612" s="59">
        <f>IF(E612="West", IF(C612="Central",('Connecting shares (%)'!$F$11/100*F612+'Connecting shares (%)'!$G$11/100*H612+'Connecting shares (%)'!$H$11/100*J612)/1000000,0),0)</f>
        <v>0</v>
      </c>
      <c r="AC612" s="62">
        <f>IF(E612="west", IF(C612="Central",D612*'Connecting shares (%)'!$M$16*(F612+H612+J612)/(F612+H612+J612+L612+N612+P612),0),0)</f>
        <v>0</v>
      </c>
      <c r="AD612" s="59">
        <f>IF(E612="West", IF(C612="Decentral",('Connecting shares (%)'!$F$15/100*F612+'Connecting shares (%)'!$G$15/100*H612+'Connecting shares (%)'!$H$15/100*J612)/1000000,0),0)</f>
        <v>0.17521323999999899</v>
      </c>
      <c r="AE612" s="61">
        <f>IF(E612="west", IF(C612="Decentral",D612*'Connecting shares (%)'!$M$16*(F612+H612+J612)/(F612+H612+J612+L612+N612+P612),0),0)</f>
        <v>2.3151289374872599</v>
      </c>
      <c r="AF612" s="59">
        <f>IF(E612="West", IF(C612="Central",('Connecting shares (%)'!$F$13/100*L612+'Connecting shares (%)'!$G$13/100*N612+'Connecting shares (%)'!$H$13/100*P612)/1000000,0),0)</f>
        <v>0</v>
      </c>
      <c r="AG612" s="61">
        <f>IF(E612="west", IF(C612="Central",D612*'Connecting shares (%)'!$M$16*(L612+N612+P612)/(F612+H612+J612+L612+N612+P612),0),0)</f>
        <v>0</v>
      </c>
      <c r="AH612" s="1">
        <f>IF(E612="West", IF(C612="Decentral",('Connecting shares (%)'!$F$17/100*L612+'Connecting shares (%)'!$G$17/100*N612+'Connecting shares (%)'!$H$17/100*P612)/1000000,0),0)</f>
        <v>0</v>
      </c>
      <c r="AI612" s="61">
        <f>IF(E612="west", IF(C612="Decentral",D612*'Connecting shares (%)'!$M$16*(L612+N612+P612)/(F612+H612+J612+L612+N612+P612),0),0)</f>
        <v>0</v>
      </c>
      <c r="AK612" s="1">
        <f t="shared" si="72"/>
        <v>0</v>
      </c>
      <c r="AL612" s="1">
        <f t="shared" si="73"/>
        <v>0</v>
      </c>
      <c r="AM612" s="1">
        <f t="shared" si="74"/>
        <v>0</v>
      </c>
      <c r="AN612" s="1">
        <f t="shared" si="75"/>
        <v>0</v>
      </c>
      <c r="AO612" s="1">
        <f t="shared" si="76"/>
        <v>0</v>
      </c>
      <c r="AP612" s="1">
        <f t="shared" si="77"/>
        <v>0</v>
      </c>
      <c r="AQ612" s="1">
        <f t="shared" si="78"/>
        <v>0.17521323999999899</v>
      </c>
      <c r="AR612" s="1">
        <f t="shared" si="79"/>
        <v>2.3151289374872599</v>
      </c>
    </row>
    <row r="613" spans="1:44">
      <c r="A613" s="1">
        <v>612</v>
      </c>
      <c r="B613" s="1" t="s">
        <v>124</v>
      </c>
      <c r="C613" s="1" t="s">
        <v>20</v>
      </c>
      <c r="D613" s="1">
        <v>5.4220528221557998E-2</v>
      </c>
      <c r="E613" s="1" t="s">
        <v>22</v>
      </c>
      <c r="F613" s="1">
        <v>98736.949999999895</v>
      </c>
      <c r="G613" s="1">
        <v>7</v>
      </c>
      <c r="H613" s="1">
        <v>0</v>
      </c>
      <c r="I613" s="1">
        <v>0</v>
      </c>
      <c r="J613" s="1">
        <v>0</v>
      </c>
      <c r="K613" s="1">
        <v>0</v>
      </c>
      <c r="L613" s="1">
        <v>0</v>
      </c>
      <c r="M613" s="1">
        <v>0</v>
      </c>
      <c r="N613" s="1">
        <v>0</v>
      </c>
      <c r="O613" s="1">
        <v>0</v>
      </c>
      <c r="P613" s="1">
        <v>0</v>
      </c>
      <c r="Q613" s="1">
        <v>0</v>
      </c>
      <c r="R613" s="1">
        <v>3851.1622691840698</v>
      </c>
      <c r="S613" s="1">
        <v>54220.528221558197</v>
      </c>
      <c r="T613" s="59">
        <f>IF(E613="East", IF(C613="Central",('Connecting shares (%)'!$F$3/100*F613+'Connecting shares (%)'!$G$3/100*H613+'Connecting shares (%)'!$H$3/100*J613)/1000000,0),0)</f>
        <v>9.8736949999999893E-2</v>
      </c>
      <c r="U613" s="59">
        <f>IF(E613="East", IF(C613="Central",D613*'Connecting shares (%)'!$M$16*(F613+H613+J613)/(F613+H613+J613+L613+N613+P613),0),0)</f>
        <v>1.0844105644311599</v>
      </c>
      <c r="V613" s="59">
        <f>IF(E613="East", IF(C613="Decentral",('Connecting shares (%)'!$F$7/100*F613+'Connecting shares (%)'!$G$7/100*H613+'Connecting shares (%)'!$H$7/100*J613)/1000000,0),0)</f>
        <v>0</v>
      </c>
      <c r="W613" s="61">
        <f>IF(E613="East", IF(C613="Decentral",D613*'Connecting shares (%)'!$M$16*(F613+H613+J613)/(F613+H613+J613+L613+N613+P613),0),0)</f>
        <v>0</v>
      </c>
      <c r="X613" s="59">
        <f>IF(E613="East", IF(C613="Central",('Connecting shares (%)'!$F$5/100*L613+'Connecting shares (%)'!$G$5/100*N613+'Connecting shares (%)'!$H$5/100*P613)/1000000,0),0)</f>
        <v>0</v>
      </c>
      <c r="Y613" s="61">
        <f>IF(E613="East", IF(C613="Central",D613*'Connecting shares (%)'!$M$16*(L613+N613+P613)/(F613+H613+J613+L613+N613+P613),0),0)</f>
        <v>0</v>
      </c>
      <c r="Z613" s="1">
        <f>IF(E613="East", IF(C613="Decentral",('Connecting shares (%)'!$F$9/100*L613+'Connecting shares (%)'!$G$9/100*N613+'Connecting shares (%)'!$H$9/100*P613)/1000000,0),0)</f>
        <v>0</v>
      </c>
      <c r="AA613" s="61">
        <f>IF(E613="East", IF(C613="Decentral",D613*'Connecting shares (%)'!$M$16*(L613+N613+P613)/(F613+H613+J613+L613+N613+P613),0),0)</f>
        <v>0</v>
      </c>
      <c r="AB613" s="59">
        <f>IF(E613="West", IF(C613="Central",('Connecting shares (%)'!$F$11/100*F613+'Connecting shares (%)'!$G$11/100*H613+'Connecting shares (%)'!$H$11/100*J613)/1000000,0),0)</f>
        <v>0</v>
      </c>
      <c r="AC613" s="62">
        <f>IF(E613="west", IF(C613="Central",D613*'Connecting shares (%)'!$M$16*(F613+H613+J613)/(F613+H613+J613+L613+N613+P613),0),0)</f>
        <v>0</v>
      </c>
      <c r="AD613" s="59">
        <f>IF(E613="West", IF(C613="Decentral",('Connecting shares (%)'!$F$15/100*F613+'Connecting shares (%)'!$G$15/100*H613+'Connecting shares (%)'!$H$15/100*J613)/1000000,0),0)</f>
        <v>0</v>
      </c>
      <c r="AE613" s="61">
        <f>IF(E613="west", IF(C613="Decentral",D613*'Connecting shares (%)'!$M$16*(F613+H613+J613)/(F613+H613+J613+L613+N613+P613),0),0)</f>
        <v>0</v>
      </c>
      <c r="AF613" s="59">
        <f>IF(E613="West", IF(C613="Central",('Connecting shares (%)'!$F$13/100*L613+'Connecting shares (%)'!$G$13/100*N613+'Connecting shares (%)'!$H$13/100*P613)/1000000,0),0)</f>
        <v>0</v>
      </c>
      <c r="AG613" s="61">
        <f>IF(E613="west", IF(C613="Central",D613*'Connecting shares (%)'!$M$16*(L613+N613+P613)/(F613+H613+J613+L613+N613+P613),0),0)</f>
        <v>0</v>
      </c>
      <c r="AH613" s="1">
        <f>IF(E613="West", IF(C613="Decentral",('Connecting shares (%)'!$F$17/100*L613+'Connecting shares (%)'!$G$17/100*N613+'Connecting shares (%)'!$H$17/100*P613)/1000000,0),0)</f>
        <v>0</v>
      </c>
      <c r="AI613" s="61">
        <f>IF(E613="west", IF(C613="Decentral",D613*'Connecting shares (%)'!$M$16*(L613+N613+P613)/(F613+H613+J613+L613+N613+P613),0),0)</f>
        <v>0</v>
      </c>
      <c r="AK613" s="1">
        <f t="shared" si="72"/>
        <v>9.8736949999999893E-2</v>
      </c>
      <c r="AL613" s="1">
        <f t="shared" si="73"/>
        <v>1.0844105644311599</v>
      </c>
      <c r="AM613" s="1">
        <f t="shared" si="74"/>
        <v>0</v>
      </c>
      <c r="AN613" s="1">
        <f t="shared" si="75"/>
        <v>0</v>
      </c>
      <c r="AO613" s="1">
        <f t="shared" si="76"/>
        <v>0</v>
      </c>
      <c r="AP613" s="1">
        <f t="shared" si="77"/>
        <v>0</v>
      </c>
      <c r="AQ613" s="1">
        <f t="shared" si="78"/>
        <v>0</v>
      </c>
      <c r="AR613" s="1">
        <f t="shared" si="79"/>
        <v>0</v>
      </c>
    </row>
    <row r="614" spans="1:44">
      <c r="A614" s="1">
        <v>613</v>
      </c>
      <c r="B614" s="1" t="s">
        <v>139</v>
      </c>
      <c r="C614" s="1" t="s">
        <v>19</v>
      </c>
      <c r="D614" s="1">
        <v>0.29784992834367602</v>
      </c>
      <c r="E614" s="1" t="s">
        <v>22</v>
      </c>
      <c r="F614" s="1">
        <v>779631.61</v>
      </c>
      <c r="G614" s="1">
        <v>53</v>
      </c>
      <c r="H614" s="1">
        <v>0</v>
      </c>
      <c r="I614" s="1">
        <v>0</v>
      </c>
      <c r="J614" s="1">
        <v>0</v>
      </c>
      <c r="K614" s="1">
        <v>0</v>
      </c>
      <c r="L614" s="1">
        <v>9513.0599999999904</v>
      </c>
      <c r="M614" s="1">
        <v>1</v>
      </c>
      <c r="N614" s="1">
        <v>0</v>
      </c>
      <c r="O614" s="1">
        <v>0</v>
      </c>
      <c r="P614" s="1">
        <v>0</v>
      </c>
      <c r="Q614" s="1">
        <v>0</v>
      </c>
      <c r="R614" s="1">
        <v>5709.0296304064796</v>
      </c>
      <c r="S614" s="1">
        <v>297849.92834367597</v>
      </c>
      <c r="T614" s="59">
        <f>IF(E614="East", IF(C614="Central",('Connecting shares (%)'!$F$3/100*F614+'Connecting shares (%)'!$G$3/100*H614+'Connecting shares (%)'!$H$3/100*J614)/1000000,0),0)</f>
        <v>0</v>
      </c>
      <c r="U614" s="59">
        <f>IF(E614="East", IF(C614="Central",D614*'Connecting shares (%)'!$M$16*(F614+H614+J614)/(F614+H614+J614+L614+N614+P614),0),0)</f>
        <v>0</v>
      </c>
      <c r="V614" s="59">
        <f>IF(E614="East", IF(C614="Decentral",('Connecting shares (%)'!$F$7/100*F614+'Connecting shares (%)'!$G$7/100*H614+'Connecting shares (%)'!$H$7/100*J614)/1000000,0),0)</f>
        <v>0.77963161000000003</v>
      </c>
      <c r="W614" s="61">
        <f>IF(E614="East", IF(C614="Decentral",D614*'Connecting shares (%)'!$M$16*(F614+H614+J614)/(F614+H614+J614+L614+N614+P614),0),0)</f>
        <v>5.8851875454715996</v>
      </c>
      <c r="X614" s="59">
        <f>IF(E614="East", IF(C614="Central",('Connecting shares (%)'!$F$5/100*L614+'Connecting shares (%)'!$G$5/100*N614+'Connecting shares (%)'!$H$5/100*P614)/1000000,0),0)</f>
        <v>0</v>
      </c>
      <c r="Y614" s="61">
        <f>IF(E614="East", IF(C614="Central",D614*'Connecting shares (%)'!$M$16*(L614+N614+P614)/(F614+H614+J614+L614+N614+P614),0),0)</f>
        <v>0</v>
      </c>
      <c r="Z614" s="1">
        <f>IF(E614="East", IF(C614="Decentral",('Connecting shares (%)'!$F$9/100*L614+'Connecting shares (%)'!$G$9/100*N614+'Connecting shares (%)'!$H$9/100*P614)/1000000,0),0)</f>
        <v>9.5130599999999899E-3</v>
      </c>
      <c r="AA614" s="61">
        <f>IF(E614="East", IF(C614="Decentral",D614*'Connecting shares (%)'!$M$16*(L614+N614+P614)/(F614+H614+J614+L614+N614+P614),0),0)</f>
        <v>7.1811021401920846E-2</v>
      </c>
      <c r="AB614" s="59">
        <f>IF(E614="West", IF(C614="Central",('Connecting shares (%)'!$F$11/100*F614+'Connecting shares (%)'!$G$11/100*H614+'Connecting shares (%)'!$H$11/100*J614)/1000000,0),0)</f>
        <v>0</v>
      </c>
      <c r="AC614" s="62">
        <f>IF(E614="west", IF(C614="Central",D614*'Connecting shares (%)'!$M$16*(F614+H614+J614)/(F614+H614+J614+L614+N614+P614),0),0)</f>
        <v>0</v>
      </c>
      <c r="AD614" s="59">
        <f>IF(E614="West", IF(C614="Decentral",('Connecting shares (%)'!$F$15/100*F614+'Connecting shares (%)'!$G$15/100*H614+'Connecting shares (%)'!$H$15/100*J614)/1000000,0),0)</f>
        <v>0</v>
      </c>
      <c r="AE614" s="61">
        <f>IF(E614="west", IF(C614="Decentral",D614*'Connecting shares (%)'!$M$16*(F614+H614+J614)/(F614+H614+J614+L614+N614+P614),0),0)</f>
        <v>0</v>
      </c>
      <c r="AF614" s="59">
        <f>IF(E614="West", IF(C614="Central",('Connecting shares (%)'!$F$13/100*L614+'Connecting shares (%)'!$G$13/100*N614+'Connecting shares (%)'!$H$13/100*P614)/1000000,0),0)</f>
        <v>0</v>
      </c>
      <c r="AG614" s="61">
        <f>IF(E614="west", IF(C614="Central",D614*'Connecting shares (%)'!$M$16*(L614+N614+P614)/(F614+H614+J614+L614+N614+P614),0),0)</f>
        <v>0</v>
      </c>
      <c r="AH614" s="1">
        <f>IF(E614="West", IF(C614="Decentral",('Connecting shares (%)'!$F$17/100*L614+'Connecting shares (%)'!$G$17/100*N614+'Connecting shares (%)'!$H$17/100*P614)/1000000,0),0)</f>
        <v>0</v>
      </c>
      <c r="AI614" s="61">
        <f>IF(E614="west", IF(C614="Decentral",D614*'Connecting shares (%)'!$M$16*(L614+N614+P614)/(F614+H614+J614+L614+N614+P614),0),0)</f>
        <v>0</v>
      </c>
      <c r="AK614" s="1">
        <f t="shared" si="72"/>
        <v>0</v>
      </c>
      <c r="AL614" s="1">
        <f t="shared" si="73"/>
        <v>0</v>
      </c>
      <c r="AM614" s="1">
        <f t="shared" si="74"/>
        <v>0.78914466999999999</v>
      </c>
      <c r="AN614" s="1">
        <f t="shared" si="75"/>
        <v>5.9569985668735201</v>
      </c>
      <c r="AO614" s="1">
        <f t="shared" si="76"/>
        <v>0</v>
      </c>
      <c r="AP614" s="1">
        <f t="shared" si="77"/>
        <v>0</v>
      </c>
      <c r="AQ614" s="1">
        <f t="shared" si="78"/>
        <v>0</v>
      </c>
      <c r="AR614" s="1">
        <f t="shared" si="79"/>
        <v>0</v>
      </c>
    </row>
    <row r="615" spans="1:44">
      <c r="A615" s="1">
        <v>614</v>
      </c>
      <c r="B615" s="1" t="s">
        <v>137</v>
      </c>
      <c r="C615" s="1" t="s">
        <v>19</v>
      </c>
      <c r="D615" s="1">
        <v>0.51161649545002996</v>
      </c>
      <c r="E615" s="1" t="s">
        <v>22</v>
      </c>
      <c r="F615" s="1">
        <v>3585723.92</v>
      </c>
      <c r="G615" s="1">
        <v>258</v>
      </c>
      <c r="H615" s="1">
        <v>0</v>
      </c>
      <c r="I615" s="1">
        <v>0</v>
      </c>
      <c r="J615" s="1">
        <v>0</v>
      </c>
      <c r="K615" s="1">
        <v>0</v>
      </c>
      <c r="L615" s="1">
        <v>251171.609999999</v>
      </c>
      <c r="M615" s="1">
        <v>19</v>
      </c>
      <c r="N615" s="1">
        <v>0</v>
      </c>
      <c r="O615" s="1">
        <v>0</v>
      </c>
      <c r="P615" s="1">
        <v>0</v>
      </c>
      <c r="Q615" s="1">
        <v>0</v>
      </c>
      <c r="R615" s="1">
        <v>5549.9437933920899</v>
      </c>
      <c r="S615" s="1">
        <v>511616.49545003002</v>
      </c>
      <c r="T615" s="59">
        <f>IF(E615="East", IF(C615="Central",('Connecting shares (%)'!$F$3/100*F615+'Connecting shares (%)'!$G$3/100*H615+'Connecting shares (%)'!$H$3/100*J615)/1000000,0),0)</f>
        <v>0</v>
      </c>
      <c r="U615" s="59">
        <f>IF(E615="East", IF(C615="Central",D615*'Connecting shares (%)'!$M$16*(F615+H615+J615)/(F615+H615+J615+L615+N615+P615),0),0)</f>
        <v>0</v>
      </c>
      <c r="V615" s="59">
        <f>IF(E615="East", IF(C615="Decentral",('Connecting shares (%)'!$F$7/100*F615+'Connecting shares (%)'!$G$7/100*H615+'Connecting shares (%)'!$H$7/100*J615)/1000000,0),0)</f>
        <v>3.58572392</v>
      </c>
      <c r="W615" s="61">
        <f>IF(E615="East", IF(C615="Decentral",D615*'Connecting shares (%)'!$M$16*(F615+H615+J615)/(F615+H615+J615+L615+N615+P615),0),0)</f>
        <v>9.5624991155375252</v>
      </c>
      <c r="X615" s="59">
        <f>IF(E615="East", IF(C615="Central",('Connecting shares (%)'!$F$5/100*L615+'Connecting shares (%)'!$G$5/100*N615+'Connecting shares (%)'!$H$5/100*P615)/1000000,0),0)</f>
        <v>0</v>
      </c>
      <c r="Y615" s="61">
        <f>IF(E615="East", IF(C615="Central",D615*'Connecting shares (%)'!$M$16*(L615+N615+P615)/(F615+H615+J615+L615+N615+P615),0),0)</f>
        <v>0</v>
      </c>
      <c r="Z615" s="1">
        <f>IF(E615="East", IF(C615="Decentral",('Connecting shares (%)'!$F$9/100*L615+'Connecting shares (%)'!$G$9/100*N615+'Connecting shares (%)'!$H$9/100*P615)/1000000,0),0)</f>
        <v>0.25117160999999899</v>
      </c>
      <c r="AA615" s="61">
        <f>IF(E615="East", IF(C615="Decentral",D615*'Connecting shares (%)'!$M$16*(L615+N615+P615)/(F615+H615+J615+L615+N615+P615),0),0)</f>
        <v>0.66983079346307473</v>
      </c>
      <c r="AB615" s="59">
        <f>IF(E615="West", IF(C615="Central",('Connecting shares (%)'!$F$11/100*F615+'Connecting shares (%)'!$G$11/100*H615+'Connecting shares (%)'!$H$11/100*J615)/1000000,0),0)</f>
        <v>0</v>
      </c>
      <c r="AC615" s="62">
        <f>IF(E615="west", IF(C615="Central",D615*'Connecting shares (%)'!$M$16*(F615+H615+J615)/(F615+H615+J615+L615+N615+P615),0),0)</f>
        <v>0</v>
      </c>
      <c r="AD615" s="59">
        <f>IF(E615="West", IF(C615="Decentral",('Connecting shares (%)'!$F$15/100*F615+'Connecting shares (%)'!$G$15/100*H615+'Connecting shares (%)'!$H$15/100*J615)/1000000,0),0)</f>
        <v>0</v>
      </c>
      <c r="AE615" s="61">
        <f>IF(E615="west", IF(C615="Decentral",D615*'Connecting shares (%)'!$M$16*(F615+H615+J615)/(F615+H615+J615+L615+N615+P615),0),0)</f>
        <v>0</v>
      </c>
      <c r="AF615" s="59">
        <f>IF(E615="West", IF(C615="Central",('Connecting shares (%)'!$F$13/100*L615+'Connecting shares (%)'!$G$13/100*N615+'Connecting shares (%)'!$H$13/100*P615)/1000000,0),0)</f>
        <v>0</v>
      </c>
      <c r="AG615" s="61">
        <f>IF(E615="west", IF(C615="Central",D615*'Connecting shares (%)'!$M$16*(L615+N615+P615)/(F615+H615+J615+L615+N615+P615),0),0)</f>
        <v>0</v>
      </c>
      <c r="AH615" s="1">
        <f>IF(E615="West", IF(C615="Decentral",('Connecting shares (%)'!$F$17/100*L615+'Connecting shares (%)'!$G$17/100*N615+'Connecting shares (%)'!$H$17/100*P615)/1000000,0),0)</f>
        <v>0</v>
      </c>
      <c r="AI615" s="61">
        <f>IF(E615="west", IF(C615="Decentral",D615*'Connecting shares (%)'!$M$16*(L615+N615+P615)/(F615+H615+J615+L615+N615+P615),0),0)</f>
        <v>0</v>
      </c>
      <c r="AK615" s="1">
        <f t="shared" si="72"/>
        <v>0</v>
      </c>
      <c r="AL615" s="1">
        <f t="shared" si="73"/>
        <v>0</v>
      </c>
      <c r="AM615" s="1">
        <f t="shared" si="74"/>
        <v>3.8368955299999987</v>
      </c>
      <c r="AN615" s="1">
        <f t="shared" si="75"/>
        <v>10.232329909000599</v>
      </c>
      <c r="AO615" s="1">
        <f t="shared" si="76"/>
        <v>0</v>
      </c>
      <c r="AP615" s="1">
        <f t="shared" si="77"/>
        <v>0</v>
      </c>
      <c r="AQ615" s="1">
        <f t="shared" si="78"/>
        <v>0</v>
      </c>
      <c r="AR615" s="1">
        <f t="shared" si="79"/>
        <v>0</v>
      </c>
    </row>
    <row r="616" spans="1:44">
      <c r="A616" s="1">
        <v>615</v>
      </c>
      <c r="B616" s="1" t="s">
        <v>715</v>
      </c>
      <c r="C616" s="1" t="s">
        <v>20</v>
      </c>
      <c r="D616" s="1">
        <v>5.1511522343885001E-2</v>
      </c>
      <c r="E616" s="1" t="s">
        <v>21</v>
      </c>
      <c r="F616" s="1">
        <v>87572.88</v>
      </c>
      <c r="G616" s="1">
        <v>4</v>
      </c>
      <c r="H616" s="1">
        <v>51156.029999999897</v>
      </c>
      <c r="I616" s="1">
        <v>1</v>
      </c>
      <c r="J616" s="1">
        <v>0</v>
      </c>
      <c r="K616" s="1">
        <v>0</v>
      </c>
      <c r="L616" s="1">
        <v>0</v>
      </c>
      <c r="M616" s="1">
        <v>0</v>
      </c>
      <c r="N616" s="1">
        <v>0</v>
      </c>
      <c r="O616" s="1">
        <v>0</v>
      </c>
      <c r="P616" s="1">
        <v>0</v>
      </c>
      <c r="Q616" s="1">
        <v>0</v>
      </c>
      <c r="R616" s="1">
        <v>3842.35109218755</v>
      </c>
      <c r="S616" s="1">
        <v>51511.522343885001</v>
      </c>
      <c r="T616" s="59">
        <f>IF(E616="East", IF(C616="Central",('Connecting shares (%)'!$F$3/100*F616+'Connecting shares (%)'!$G$3/100*H616+'Connecting shares (%)'!$H$3/100*J616)/1000000,0),0)</f>
        <v>0</v>
      </c>
      <c r="U616" s="59">
        <f>IF(E616="East", IF(C616="Central",D616*'Connecting shares (%)'!$M$16*(F616+H616+J616)/(F616+H616+J616+L616+N616+P616),0),0)</f>
        <v>0</v>
      </c>
      <c r="V616" s="59">
        <f>IF(E616="East", IF(C616="Decentral",('Connecting shares (%)'!$F$7/100*F616+'Connecting shares (%)'!$G$7/100*H616+'Connecting shares (%)'!$H$7/100*J616)/1000000,0),0)</f>
        <v>0</v>
      </c>
      <c r="W616" s="61">
        <f>IF(E616="East", IF(C616="Decentral",D616*'Connecting shares (%)'!$M$16*(F616+H616+J616)/(F616+H616+J616+L616+N616+P616),0),0)</f>
        <v>0</v>
      </c>
      <c r="X616" s="59">
        <f>IF(E616="East", IF(C616="Central",('Connecting shares (%)'!$F$5/100*L616+'Connecting shares (%)'!$G$5/100*N616+'Connecting shares (%)'!$H$5/100*P616)/1000000,0),0)</f>
        <v>0</v>
      </c>
      <c r="Y616" s="61">
        <f>IF(E616="East", IF(C616="Central",D616*'Connecting shares (%)'!$M$16*(L616+N616+P616)/(F616+H616+J616+L616+N616+P616),0),0)</f>
        <v>0</v>
      </c>
      <c r="Z616" s="1">
        <f>IF(E616="East", IF(C616="Decentral",('Connecting shares (%)'!$F$9/100*L616+'Connecting shares (%)'!$G$9/100*N616+'Connecting shares (%)'!$H$9/100*P616)/1000000,0),0)</f>
        <v>0</v>
      </c>
      <c r="AA616" s="61">
        <f>IF(E616="East", IF(C616="Decentral",D616*'Connecting shares (%)'!$M$16*(L616+N616+P616)/(F616+H616+J616+L616+N616+P616),0),0)</f>
        <v>0</v>
      </c>
      <c r="AB616" s="59">
        <f>IF(E616="West", IF(C616="Central",('Connecting shares (%)'!$F$11/100*F616+'Connecting shares (%)'!$G$11/100*H616+'Connecting shares (%)'!$H$11/100*J616)/1000000,0),0)</f>
        <v>0.13872890999999993</v>
      </c>
      <c r="AC616" s="62">
        <f>IF(E616="west", IF(C616="Central",D616*'Connecting shares (%)'!$M$16*(F616+H616+J616)/(F616+H616+J616+L616+N616+P616),0),0)</f>
        <v>1.0302304468776999</v>
      </c>
      <c r="AD616" s="59">
        <f>IF(E616="West", IF(C616="Decentral",('Connecting shares (%)'!$F$15/100*F616+'Connecting shares (%)'!$G$15/100*H616+'Connecting shares (%)'!$H$15/100*J616)/1000000,0),0)</f>
        <v>0</v>
      </c>
      <c r="AE616" s="61">
        <f>IF(E616="west", IF(C616="Decentral",D616*'Connecting shares (%)'!$M$16*(F616+H616+J616)/(F616+H616+J616+L616+N616+P616),0),0)</f>
        <v>0</v>
      </c>
      <c r="AF616" s="59">
        <f>IF(E616="West", IF(C616="Central",('Connecting shares (%)'!$F$13/100*L616+'Connecting shares (%)'!$G$13/100*N616+'Connecting shares (%)'!$H$13/100*P616)/1000000,0),0)</f>
        <v>0</v>
      </c>
      <c r="AG616" s="61">
        <f>IF(E616="west", IF(C616="Central",D616*'Connecting shares (%)'!$M$16*(L616+N616+P616)/(F616+H616+J616+L616+N616+P616),0),0)</f>
        <v>0</v>
      </c>
      <c r="AH616" s="1">
        <f>IF(E616="West", IF(C616="Decentral",('Connecting shares (%)'!$F$17/100*L616+'Connecting shares (%)'!$G$17/100*N616+'Connecting shares (%)'!$H$17/100*P616)/1000000,0),0)</f>
        <v>0</v>
      </c>
      <c r="AI616" s="61">
        <f>IF(E616="west", IF(C616="Decentral",D616*'Connecting shares (%)'!$M$16*(L616+N616+P616)/(F616+H616+J616+L616+N616+P616),0),0)</f>
        <v>0</v>
      </c>
      <c r="AK616" s="1">
        <f t="shared" si="72"/>
        <v>0</v>
      </c>
      <c r="AL616" s="1">
        <f t="shared" si="73"/>
        <v>0</v>
      </c>
      <c r="AM616" s="1">
        <f t="shared" si="74"/>
        <v>0</v>
      </c>
      <c r="AN616" s="1">
        <f t="shared" si="75"/>
        <v>0</v>
      </c>
      <c r="AO616" s="1">
        <f t="shared" si="76"/>
        <v>0.13872890999999993</v>
      </c>
      <c r="AP616" s="1">
        <f t="shared" si="77"/>
        <v>1.0302304468776999</v>
      </c>
      <c r="AQ616" s="1">
        <f t="shared" si="78"/>
        <v>0</v>
      </c>
      <c r="AR616" s="1">
        <f t="shared" si="79"/>
        <v>0</v>
      </c>
    </row>
    <row r="617" spans="1:44">
      <c r="A617" s="1">
        <v>616</v>
      </c>
      <c r="B617" s="1" t="s">
        <v>190</v>
      </c>
      <c r="C617" s="1" t="s">
        <v>19</v>
      </c>
      <c r="D617" s="1">
        <v>6.8326145464513002E-2</v>
      </c>
      <c r="E617" s="1" t="s">
        <v>21</v>
      </c>
      <c r="F617" s="1">
        <v>177219.49999999901</v>
      </c>
      <c r="G617" s="1">
        <v>11</v>
      </c>
      <c r="H617" s="1">
        <v>0</v>
      </c>
      <c r="I617" s="1">
        <v>0</v>
      </c>
      <c r="J617" s="1">
        <v>0</v>
      </c>
      <c r="K617" s="1">
        <v>0</v>
      </c>
      <c r="L617" s="1">
        <v>8828.2900000000009</v>
      </c>
      <c r="M617" s="1">
        <v>1</v>
      </c>
      <c r="N617" s="1">
        <v>0</v>
      </c>
      <c r="O617" s="1">
        <v>0</v>
      </c>
      <c r="P617" s="1">
        <v>0</v>
      </c>
      <c r="Q617" s="1">
        <v>0</v>
      </c>
      <c r="R617" s="1">
        <v>4613.2658420375001</v>
      </c>
      <c r="S617" s="1">
        <v>68326.145464512796</v>
      </c>
      <c r="T617" s="59">
        <f>IF(E617="East", IF(C617="Central",('Connecting shares (%)'!$F$3/100*F617+'Connecting shares (%)'!$G$3/100*H617+'Connecting shares (%)'!$H$3/100*J617)/1000000,0),0)</f>
        <v>0</v>
      </c>
      <c r="U617" s="59">
        <f>IF(E617="East", IF(C617="Central",D617*'Connecting shares (%)'!$M$16*(F617+H617+J617)/(F617+H617+J617+L617+N617+P617),0),0)</f>
        <v>0</v>
      </c>
      <c r="V617" s="59">
        <f>IF(E617="East", IF(C617="Decentral",('Connecting shares (%)'!$F$7/100*F617+'Connecting shares (%)'!$G$7/100*H617+'Connecting shares (%)'!$H$7/100*J617)/1000000,0),0)</f>
        <v>0</v>
      </c>
      <c r="W617" s="61">
        <f>IF(E617="East", IF(C617="Decentral",D617*'Connecting shares (%)'!$M$16*(F617+H617+J617)/(F617+H617+J617+L617+N617+P617),0),0)</f>
        <v>0</v>
      </c>
      <c r="X617" s="59">
        <f>IF(E617="East", IF(C617="Central",('Connecting shares (%)'!$F$5/100*L617+'Connecting shares (%)'!$G$5/100*N617+'Connecting shares (%)'!$H$5/100*P617)/1000000,0),0)</f>
        <v>0</v>
      </c>
      <c r="Y617" s="61">
        <f>IF(E617="East", IF(C617="Central",D617*'Connecting shares (%)'!$M$16*(L617+N617+P617)/(F617+H617+J617+L617+N617+P617),0),0)</f>
        <v>0</v>
      </c>
      <c r="Z617" s="1">
        <f>IF(E617="East", IF(C617="Decentral",('Connecting shares (%)'!$F$9/100*L617+'Connecting shares (%)'!$G$9/100*N617+'Connecting shares (%)'!$H$9/100*P617)/1000000,0),0)</f>
        <v>0</v>
      </c>
      <c r="AA617" s="61">
        <f>IF(E617="East", IF(C617="Decentral",D617*'Connecting shares (%)'!$M$16*(L617+N617+P617)/(F617+H617+J617+L617+N617+P617),0),0)</f>
        <v>0</v>
      </c>
      <c r="AB617" s="59">
        <f>IF(E617="West", IF(C617="Central",('Connecting shares (%)'!$F$11/100*F617+'Connecting shares (%)'!$G$11/100*H617+'Connecting shares (%)'!$H$11/100*J617)/1000000,0),0)</f>
        <v>0</v>
      </c>
      <c r="AC617" s="62">
        <f>IF(E617="west", IF(C617="Central",D617*'Connecting shares (%)'!$M$16*(F617+H617+J617)/(F617+H617+J617+L617+N617+P617),0),0)</f>
        <v>0</v>
      </c>
      <c r="AD617" s="59">
        <f>IF(E617="West", IF(C617="Decentral",('Connecting shares (%)'!$F$15/100*F617+'Connecting shares (%)'!$G$15/100*H617+'Connecting shares (%)'!$H$15/100*J617)/1000000,0),0)</f>
        <v>0.177219499999999</v>
      </c>
      <c r="AE617" s="61">
        <f>IF(E617="west", IF(C617="Decentral",D617*'Connecting shares (%)'!$M$16*(F617+H617+J617)/(F617+H617+J617+L617+N617+P617),0),0)</f>
        <v>1.3016790294739065</v>
      </c>
      <c r="AF617" s="59">
        <f>IF(E617="West", IF(C617="Central",('Connecting shares (%)'!$F$13/100*L617+'Connecting shares (%)'!$G$13/100*N617+'Connecting shares (%)'!$H$13/100*P617)/1000000,0),0)</f>
        <v>0</v>
      </c>
      <c r="AG617" s="61">
        <f>IF(E617="west", IF(C617="Central",D617*'Connecting shares (%)'!$M$16*(L617+N617+P617)/(F617+H617+J617+L617+N617+P617),0),0)</f>
        <v>0</v>
      </c>
      <c r="AH617" s="1">
        <f>IF(E617="West", IF(C617="Decentral",('Connecting shares (%)'!$F$17/100*L617+'Connecting shares (%)'!$G$17/100*N617+'Connecting shares (%)'!$H$17/100*P617)/1000000,0),0)</f>
        <v>8.8282900000000008E-3</v>
      </c>
      <c r="AI617" s="61">
        <f>IF(E617="west", IF(C617="Decentral",D617*'Connecting shares (%)'!$M$16*(L617+N617+P617)/(F617+H617+J617+L617+N617+P617),0),0)</f>
        <v>6.4843879816353492E-2</v>
      </c>
      <c r="AK617" s="1">
        <f t="shared" si="72"/>
        <v>0</v>
      </c>
      <c r="AL617" s="1">
        <f t="shared" si="73"/>
        <v>0</v>
      </c>
      <c r="AM617" s="1">
        <f t="shared" si="74"/>
        <v>0</v>
      </c>
      <c r="AN617" s="1">
        <f t="shared" si="75"/>
        <v>0</v>
      </c>
      <c r="AO617" s="1">
        <f t="shared" si="76"/>
        <v>0</v>
      </c>
      <c r="AP617" s="1">
        <f t="shared" si="77"/>
        <v>0</v>
      </c>
      <c r="AQ617" s="1">
        <f t="shared" si="78"/>
        <v>0.18604778999999899</v>
      </c>
      <c r="AR617" s="1">
        <f t="shared" si="79"/>
        <v>1.36652290929026</v>
      </c>
    </row>
    <row r="618" spans="1:44">
      <c r="A618" s="1">
        <v>617</v>
      </c>
      <c r="B618" s="1" t="s">
        <v>131</v>
      </c>
      <c r="C618" s="1" t="s">
        <v>19</v>
      </c>
      <c r="D618" s="1">
        <v>8.0716295960952006E-2</v>
      </c>
      <c r="E618" s="1" t="s">
        <v>22</v>
      </c>
      <c r="F618" s="1">
        <v>52937.779999999897</v>
      </c>
      <c r="G618" s="1">
        <v>4</v>
      </c>
      <c r="H618" s="1">
        <v>0</v>
      </c>
      <c r="I618" s="1">
        <v>0</v>
      </c>
      <c r="J618" s="1">
        <v>0</v>
      </c>
      <c r="K618" s="1">
        <v>0</v>
      </c>
      <c r="L618" s="1">
        <v>0</v>
      </c>
      <c r="M618" s="1">
        <v>0</v>
      </c>
      <c r="N618" s="1">
        <v>0</v>
      </c>
      <c r="O618" s="1">
        <v>0</v>
      </c>
      <c r="P618" s="1">
        <v>0</v>
      </c>
      <c r="Q618" s="1">
        <v>0</v>
      </c>
      <c r="R618" s="1">
        <v>4724.5261174868301</v>
      </c>
      <c r="S618" s="1">
        <v>80716.295960952004</v>
      </c>
      <c r="T618" s="59">
        <f>IF(E618="East", IF(C618="Central",('Connecting shares (%)'!$F$3/100*F618+'Connecting shares (%)'!$G$3/100*H618+'Connecting shares (%)'!$H$3/100*J618)/1000000,0),0)</f>
        <v>0</v>
      </c>
      <c r="U618" s="59">
        <f>IF(E618="East", IF(C618="Central",D618*'Connecting shares (%)'!$M$16*(F618+H618+J618)/(F618+H618+J618+L618+N618+P618),0),0)</f>
        <v>0</v>
      </c>
      <c r="V618" s="59">
        <f>IF(E618="East", IF(C618="Decentral",('Connecting shares (%)'!$F$7/100*F618+'Connecting shares (%)'!$G$7/100*H618+'Connecting shares (%)'!$H$7/100*J618)/1000000,0),0)</f>
        <v>5.29377799999999E-2</v>
      </c>
      <c r="W618" s="61">
        <f>IF(E618="East", IF(C618="Decentral",D618*'Connecting shares (%)'!$M$16*(F618+H618+J618)/(F618+H618+J618+L618+N618+P618),0),0)</f>
        <v>1.61432591921904</v>
      </c>
      <c r="X618" s="59">
        <f>IF(E618="East", IF(C618="Central",('Connecting shares (%)'!$F$5/100*L618+'Connecting shares (%)'!$G$5/100*N618+'Connecting shares (%)'!$H$5/100*P618)/1000000,0),0)</f>
        <v>0</v>
      </c>
      <c r="Y618" s="61">
        <f>IF(E618="East", IF(C618="Central",D618*'Connecting shares (%)'!$M$16*(L618+N618+P618)/(F618+H618+J618+L618+N618+P618),0),0)</f>
        <v>0</v>
      </c>
      <c r="Z618" s="1">
        <f>IF(E618="East", IF(C618="Decentral",('Connecting shares (%)'!$F$9/100*L618+'Connecting shares (%)'!$G$9/100*N618+'Connecting shares (%)'!$H$9/100*P618)/1000000,0),0)</f>
        <v>0</v>
      </c>
      <c r="AA618" s="61">
        <f>IF(E618="East", IF(C618="Decentral",D618*'Connecting shares (%)'!$M$16*(L618+N618+P618)/(F618+H618+J618+L618+N618+P618),0),0)</f>
        <v>0</v>
      </c>
      <c r="AB618" s="59">
        <f>IF(E618="West", IF(C618="Central",('Connecting shares (%)'!$F$11/100*F618+'Connecting shares (%)'!$G$11/100*H618+'Connecting shares (%)'!$H$11/100*J618)/1000000,0),0)</f>
        <v>0</v>
      </c>
      <c r="AC618" s="62">
        <f>IF(E618="west", IF(C618="Central",D618*'Connecting shares (%)'!$M$16*(F618+H618+J618)/(F618+H618+J618+L618+N618+P618),0),0)</f>
        <v>0</v>
      </c>
      <c r="AD618" s="59">
        <f>IF(E618="West", IF(C618="Decentral",('Connecting shares (%)'!$F$15/100*F618+'Connecting shares (%)'!$G$15/100*H618+'Connecting shares (%)'!$H$15/100*J618)/1000000,0),0)</f>
        <v>0</v>
      </c>
      <c r="AE618" s="61">
        <f>IF(E618="west", IF(C618="Decentral",D618*'Connecting shares (%)'!$M$16*(F618+H618+J618)/(F618+H618+J618+L618+N618+P618),0),0)</f>
        <v>0</v>
      </c>
      <c r="AF618" s="59">
        <f>IF(E618="West", IF(C618="Central",('Connecting shares (%)'!$F$13/100*L618+'Connecting shares (%)'!$G$13/100*N618+'Connecting shares (%)'!$H$13/100*P618)/1000000,0),0)</f>
        <v>0</v>
      </c>
      <c r="AG618" s="61">
        <f>IF(E618="west", IF(C618="Central",D618*'Connecting shares (%)'!$M$16*(L618+N618+P618)/(F618+H618+J618+L618+N618+P618),0),0)</f>
        <v>0</v>
      </c>
      <c r="AH618" s="1">
        <f>IF(E618="West", IF(C618="Decentral",('Connecting shares (%)'!$F$17/100*L618+'Connecting shares (%)'!$G$17/100*N618+'Connecting shares (%)'!$H$17/100*P618)/1000000,0),0)</f>
        <v>0</v>
      </c>
      <c r="AI618" s="61">
        <f>IF(E618="west", IF(C618="Decentral",D618*'Connecting shares (%)'!$M$16*(L618+N618+P618)/(F618+H618+J618+L618+N618+P618),0),0)</f>
        <v>0</v>
      </c>
      <c r="AK618" s="1">
        <f t="shared" si="72"/>
        <v>0</v>
      </c>
      <c r="AL618" s="1">
        <f t="shared" si="73"/>
        <v>0</v>
      </c>
      <c r="AM618" s="1">
        <f t="shared" si="74"/>
        <v>5.29377799999999E-2</v>
      </c>
      <c r="AN618" s="1">
        <f t="shared" si="75"/>
        <v>1.61432591921904</v>
      </c>
      <c r="AO618" s="1">
        <f t="shared" si="76"/>
        <v>0</v>
      </c>
      <c r="AP618" s="1">
        <f t="shared" si="77"/>
        <v>0</v>
      </c>
      <c r="AQ618" s="1">
        <f t="shared" si="78"/>
        <v>0</v>
      </c>
      <c r="AR618" s="1">
        <f t="shared" si="79"/>
        <v>0</v>
      </c>
    </row>
    <row r="619" spans="1:44">
      <c r="A619" s="1">
        <v>618</v>
      </c>
      <c r="B619" s="1" t="s">
        <v>174</v>
      </c>
      <c r="C619" s="1" t="s">
        <v>20</v>
      </c>
      <c r="D619" s="1">
        <v>0.13817894921288401</v>
      </c>
      <c r="E619" s="1" t="s">
        <v>21</v>
      </c>
      <c r="F619" s="1">
        <v>297031.95</v>
      </c>
      <c r="G619" s="1">
        <v>16</v>
      </c>
      <c r="H619" s="1">
        <v>0</v>
      </c>
      <c r="I619" s="1">
        <v>0</v>
      </c>
      <c r="J619" s="1">
        <v>0</v>
      </c>
      <c r="K619" s="1">
        <v>0</v>
      </c>
      <c r="L619" s="1">
        <v>0</v>
      </c>
      <c r="M619" s="1">
        <v>0</v>
      </c>
      <c r="N619" s="1">
        <v>0</v>
      </c>
      <c r="O619" s="1">
        <v>0</v>
      </c>
      <c r="P619" s="1">
        <v>0</v>
      </c>
      <c r="Q619" s="1">
        <v>0</v>
      </c>
      <c r="R619" s="1">
        <v>4984.9519083598198</v>
      </c>
      <c r="S619" s="1">
        <v>138178.94921288299</v>
      </c>
      <c r="T619" s="59">
        <f>IF(E619="East", IF(C619="Central",('Connecting shares (%)'!$F$3/100*F619+'Connecting shares (%)'!$G$3/100*H619+'Connecting shares (%)'!$H$3/100*J619)/1000000,0),0)</f>
        <v>0</v>
      </c>
      <c r="U619" s="59">
        <f>IF(E619="East", IF(C619="Central",D619*'Connecting shares (%)'!$M$16*(F619+H619+J619)/(F619+H619+J619+L619+N619+P619),0),0)</f>
        <v>0</v>
      </c>
      <c r="V619" s="59">
        <f>IF(E619="East", IF(C619="Decentral",('Connecting shares (%)'!$F$7/100*F619+'Connecting shares (%)'!$G$7/100*H619+'Connecting shares (%)'!$H$7/100*J619)/1000000,0),0)</f>
        <v>0</v>
      </c>
      <c r="W619" s="61">
        <f>IF(E619="East", IF(C619="Decentral",D619*'Connecting shares (%)'!$M$16*(F619+H619+J619)/(F619+H619+J619+L619+N619+P619),0),0)</f>
        <v>0</v>
      </c>
      <c r="X619" s="59">
        <f>IF(E619="East", IF(C619="Central",('Connecting shares (%)'!$F$5/100*L619+'Connecting shares (%)'!$G$5/100*N619+'Connecting shares (%)'!$H$5/100*P619)/1000000,0),0)</f>
        <v>0</v>
      </c>
      <c r="Y619" s="61">
        <f>IF(E619="East", IF(C619="Central",D619*'Connecting shares (%)'!$M$16*(L619+N619+P619)/(F619+H619+J619+L619+N619+P619),0),0)</f>
        <v>0</v>
      </c>
      <c r="Z619" s="1">
        <f>IF(E619="East", IF(C619="Decentral",('Connecting shares (%)'!$F$9/100*L619+'Connecting shares (%)'!$G$9/100*N619+'Connecting shares (%)'!$H$9/100*P619)/1000000,0),0)</f>
        <v>0</v>
      </c>
      <c r="AA619" s="61">
        <f>IF(E619="East", IF(C619="Decentral",D619*'Connecting shares (%)'!$M$16*(L619+N619+P619)/(F619+H619+J619+L619+N619+P619),0),0)</f>
        <v>0</v>
      </c>
      <c r="AB619" s="59">
        <f>IF(E619="West", IF(C619="Central",('Connecting shares (%)'!$F$11/100*F619+'Connecting shares (%)'!$G$11/100*H619+'Connecting shares (%)'!$H$11/100*J619)/1000000,0),0)</f>
        <v>0.29703194999999999</v>
      </c>
      <c r="AC619" s="62">
        <f>IF(E619="west", IF(C619="Central",D619*'Connecting shares (%)'!$M$16*(F619+H619+J619)/(F619+H619+J619+L619+N619+P619),0),0)</f>
        <v>2.7635789842576801</v>
      </c>
      <c r="AD619" s="59">
        <f>IF(E619="West", IF(C619="Decentral",('Connecting shares (%)'!$F$15/100*F619+'Connecting shares (%)'!$G$15/100*H619+'Connecting shares (%)'!$H$15/100*J619)/1000000,0),0)</f>
        <v>0</v>
      </c>
      <c r="AE619" s="61">
        <f>IF(E619="west", IF(C619="Decentral",D619*'Connecting shares (%)'!$M$16*(F619+H619+J619)/(F619+H619+J619+L619+N619+P619),0),0)</f>
        <v>0</v>
      </c>
      <c r="AF619" s="59">
        <f>IF(E619="West", IF(C619="Central",('Connecting shares (%)'!$F$13/100*L619+'Connecting shares (%)'!$G$13/100*N619+'Connecting shares (%)'!$H$13/100*P619)/1000000,0),0)</f>
        <v>0</v>
      </c>
      <c r="AG619" s="61">
        <f>IF(E619="west", IF(C619="Central",D619*'Connecting shares (%)'!$M$16*(L619+N619+P619)/(F619+H619+J619+L619+N619+P619),0),0)</f>
        <v>0</v>
      </c>
      <c r="AH619" s="1">
        <f>IF(E619="West", IF(C619="Decentral",('Connecting shares (%)'!$F$17/100*L619+'Connecting shares (%)'!$G$17/100*N619+'Connecting shares (%)'!$H$17/100*P619)/1000000,0),0)</f>
        <v>0</v>
      </c>
      <c r="AI619" s="61">
        <f>IF(E619="west", IF(C619="Decentral",D619*'Connecting shares (%)'!$M$16*(L619+N619+P619)/(F619+H619+J619+L619+N619+P619),0),0)</f>
        <v>0</v>
      </c>
      <c r="AK619" s="1">
        <f t="shared" si="72"/>
        <v>0</v>
      </c>
      <c r="AL619" s="1">
        <f t="shared" si="73"/>
        <v>0</v>
      </c>
      <c r="AM619" s="1">
        <f t="shared" si="74"/>
        <v>0</v>
      </c>
      <c r="AN619" s="1">
        <f t="shared" si="75"/>
        <v>0</v>
      </c>
      <c r="AO619" s="1">
        <f t="shared" si="76"/>
        <v>0.29703194999999999</v>
      </c>
      <c r="AP619" s="1">
        <f t="shared" si="77"/>
        <v>2.7635789842576801</v>
      </c>
      <c r="AQ619" s="1">
        <f t="shared" si="78"/>
        <v>0</v>
      </c>
      <c r="AR619" s="1">
        <f t="shared" si="79"/>
        <v>0</v>
      </c>
    </row>
    <row r="620" spans="1:44">
      <c r="A620" s="1">
        <v>619</v>
      </c>
      <c r="B620" s="1" t="s">
        <v>693</v>
      </c>
      <c r="C620" s="1" t="s">
        <v>19</v>
      </c>
      <c r="D620" s="1">
        <v>0.21885713194977999</v>
      </c>
      <c r="E620" s="1" t="s">
        <v>21</v>
      </c>
      <c r="F620" s="1">
        <v>1007142.17</v>
      </c>
      <c r="G620" s="1">
        <v>64</v>
      </c>
      <c r="H620" s="1">
        <v>0</v>
      </c>
      <c r="I620" s="1">
        <v>0</v>
      </c>
      <c r="J620" s="1">
        <v>0</v>
      </c>
      <c r="K620" s="1">
        <v>0</v>
      </c>
      <c r="L620" s="1">
        <v>0</v>
      </c>
      <c r="M620" s="1">
        <v>0</v>
      </c>
      <c r="N620" s="1">
        <v>0</v>
      </c>
      <c r="O620" s="1">
        <v>0</v>
      </c>
      <c r="P620" s="1">
        <v>0</v>
      </c>
      <c r="Q620" s="1">
        <v>0</v>
      </c>
      <c r="R620" s="1">
        <v>4998.0163021078697</v>
      </c>
      <c r="S620" s="1">
        <v>218857.131949779</v>
      </c>
      <c r="T620" s="59">
        <f>IF(E620="East", IF(C620="Central",('Connecting shares (%)'!$F$3/100*F620+'Connecting shares (%)'!$G$3/100*H620+'Connecting shares (%)'!$H$3/100*J620)/1000000,0),0)</f>
        <v>0</v>
      </c>
      <c r="U620" s="59">
        <f>IF(E620="East", IF(C620="Central",D620*'Connecting shares (%)'!$M$16*(F620+H620+J620)/(F620+H620+J620+L620+N620+P620),0),0)</f>
        <v>0</v>
      </c>
      <c r="V620" s="59">
        <f>IF(E620="East", IF(C620="Decentral",('Connecting shares (%)'!$F$7/100*F620+'Connecting shares (%)'!$G$7/100*H620+'Connecting shares (%)'!$H$7/100*J620)/1000000,0),0)</f>
        <v>0</v>
      </c>
      <c r="W620" s="61">
        <f>IF(E620="East", IF(C620="Decentral",D620*'Connecting shares (%)'!$M$16*(F620+H620+J620)/(F620+H620+J620+L620+N620+P620),0),0)</f>
        <v>0</v>
      </c>
      <c r="X620" s="59">
        <f>IF(E620="East", IF(C620="Central",('Connecting shares (%)'!$F$5/100*L620+'Connecting shares (%)'!$G$5/100*N620+'Connecting shares (%)'!$H$5/100*P620)/1000000,0),0)</f>
        <v>0</v>
      </c>
      <c r="Y620" s="61">
        <f>IF(E620="East", IF(C620="Central",D620*'Connecting shares (%)'!$M$16*(L620+N620+P620)/(F620+H620+J620+L620+N620+P620),0),0)</f>
        <v>0</v>
      </c>
      <c r="Z620" s="1">
        <f>IF(E620="East", IF(C620="Decentral",('Connecting shares (%)'!$F$9/100*L620+'Connecting shares (%)'!$G$9/100*N620+'Connecting shares (%)'!$H$9/100*P620)/1000000,0),0)</f>
        <v>0</v>
      </c>
      <c r="AA620" s="61">
        <f>IF(E620="East", IF(C620="Decentral",D620*'Connecting shares (%)'!$M$16*(L620+N620+P620)/(F620+H620+J620+L620+N620+P620),0),0)</f>
        <v>0</v>
      </c>
      <c r="AB620" s="59">
        <f>IF(E620="West", IF(C620="Central",('Connecting shares (%)'!$F$11/100*F620+'Connecting shares (%)'!$G$11/100*H620+'Connecting shares (%)'!$H$11/100*J620)/1000000,0),0)</f>
        <v>0</v>
      </c>
      <c r="AC620" s="62">
        <f>IF(E620="west", IF(C620="Central",D620*'Connecting shares (%)'!$M$16*(F620+H620+J620)/(F620+H620+J620+L620+N620+P620),0),0)</f>
        <v>0</v>
      </c>
      <c r="AD620" s="59">
        <f>IF(E620="West", IF(C620="Decentral",('Connecting shares (%)'!$F$15/100*F620+'Connecting shares (%)'!$G$15/100*H620+'Connecting shares (%)'!$H$15/100*J620)/1000000,0),0)</f>
        <v>1.0071421700000001</v>
      </c>
      <c r="AE620" s="61">
        <f>IF(E620="west", IF(C620="Decentral",D620*'Connecting shares (%)'!$M$16*(F620+H620+J620)/(F620+H620+J620+L620+N620+P620),0),0)</f>
        <v>4.3771426389955996</v>
      </c>
      <c r="AF620" s="59">
        <f>IF(E620="West", IF(C620="Central",('Connecting shares (%)'!$F$13/100*L620+'Connecting shares (%)'!$G$13/100*N620+'Connecting shares (%)'!$H$13/100*P620)/1000000,0),0)</f>
        <v>0</v>
      </c>
      <c r="AG620" s="61">
        <f>IF(E620="west", IF(C620="Central",D620*'Connecting shares (%)'!$M$16*(L620+N620+P620)/(F620+H620+J620+L620+N620+P620),0),0)</f>
        <v>0</v>
      </c>
      <c r="AH620" s="1">
        <f>IF(E620="West", IF(C620="Decentral",('Connecting shares (%)'!$F$17/100*L620+'Connecting shares (%)'!$G$17/100*N620+'Connecting shares (%)'!$H$17/100*P620)/1000000,0),0)</f>
        <v>0</v>
      </c>
      <c r="AI620" s="61">
        <f>IF(E620="west", IF(C620="Decentral",D620*'Connecting shares (%)'!$M$16*(L620+N620+P620)/(F620+H620+J620+L620+N620+P620),0),0)</f>
        <v>0</v>
      </c>
      <c r="AK620" s="1">
        <f t="shared" si="72"/>
        <v>0</v>
      </c>
      <c r="AL620" s="1">
        <f t="shared" si="73"/>
        <v>0</v>
      </c>
      <c r="AM620" s="1">
        <f t="shared" si="74"/>
        <v>0</v>
      </c>
      <c r="AN620" s="1">
        <f t="shared" si="75"/>
        <v>0</v>
      </c>
      <c r="AO620" s="1">
        <f t="shared" si="76"/>
        <v>0</v>
      </c>
      <c r="AP620" s="1">
        <f t="shared" si="77"/>
        <v>0</v>
      </c>
      <c r="AQ620" s="1">
        <f t="shared" si="78"/>
        <v>1.0071421700000001</v>
      </c>
      <c r="AR620" s="1">
        <f t="shared" si="79"/>
        <v>4.3771426389955996</v>
      </c>
    </row>
    <row r="621" spans="1:44">
      <c r="A621" s="1">
        <v>620</v>
      </c>
      <c r="B621" s="1" t="s">
        <v>847</v>
      </c>
      <c r="C621" s="1" t="s">
        <v>19</v>
      </c>
      <c r="D621" s="1">
        <v>3.3056335894788999E-2</v>
      </c>
      <c r="E621" s="1" t="s">
        <v>21</v>
      </c>
      <c r="F621" s="1">
        <v>71424.259999999995</v>
      </c>
      <c r="G621" s="1">
        <v>4</v>
      </c>
      <c r="H621" s="1">
        <v>0</v>
      </c>
      <c r="I621" s="1">
        <v>0</v>
      </c>
      <c r="J621" s="1">
        <v>0</v>
      </c>
      <c r="K621" s="1">
        <v>0</v>
      </c>
      <c r="L621" s="1">
        <v>0</v>
      </c>
      <c r="M621" s="1">
        <v>0</v>
      </c>
      <c r="N621" s="1">
        <v>0</v>
      </c>
      <c r="O621" s="1">
        <v>0</v>
      </c>
      <c r="P621" s="1">
        <v>0</v>
      </c>
      <c r="Q621" s="1">
        <v>0</v>
      </c>
      <c r="R621" s="1">
        <v>2728.4305144909299</v>
      </c>
      <c r="S621" s="1">
        <v>33056.335894788703</v>
      </c>
      <c r="T621" s="59">
        <f>IF(E621="East", IF(C621="Central",('Connecting shares (%)'!$F$3/100*F621+'Connecting shares (%)'!$G$3/100*H621+'Connecting shares (%)'!$H$3/100*J621)/1000000,0),0)</f>
        <v>0</v>
      </c>
      <c r="U621" s="59">
        <f>IF(E621="East", IF(C621="Central",D621*'Connecting shares (%)'!$M$16*(F621+H621+J621)/(F621+H621+J621+L621+N621+P621),0),0)</f>
        <v>0</v>
      </c>
      <c r="V621" s="59">
        <f>IF(E621="East", IF(C621="Decentral",('Connecting shares (%)'!$F$7/100*F621+'Connecting shares (%)'!$G$7/100*H621+'Connecting shares (%)'!$H$7/100*J621)/1000000,0),0)</f>
        <v>0</v>
      </c>
      <c r="W621" s="61">
        <f>IF(E621="East", IF(C621="Decentral",D621*'Connecting shares (%)'!$M$16*(F621+H621+J621)/(F621+H621+J621+L621+N621+P621),0),0)</f>
        <v>0</v>
      </c>
      <c r="X621" s="59">
        <f>IF(E621="East", IF(C621="Central",('Connecting shares (%)'!$F$5/100*L621+'Connecting shares (%)'!$G$5/100*N621+'Connecting shares (%)'!$H$5/100*P621)/1000000,0),0)</f>
        <v>0</v>
      </c>
      <c r="Y621" s="61">
        <f>IF(E621="East", IF(C621="Central",D621*'Connecting shares (%)'!$M$16*(L621+N621+P621)/(F621+H621+J621+L621+N621+P621),0),0)</f>
        <v>0</v>
      </c>
      <c r="Z621" s="1">
        <f>IF(E621="East", IF(C621="Decentral",('Connecting shares (%)'!$F$9/100*L621+'Connecting shares (%)'!$G$9/100*N621+'Connecting shares (%)'!$H$9/100*P621)/1000000,0),0)</f>
        <v>0</v>
      </c>
      <c r="AA621" s="61">
        <f>IF(E621="East", IF(C621="Decentral",D621*'Connecting shares (%)'!$M$16*(L621+N621+P621)/(F621+H621+J621+L621+N621+P621),0),0)</f>
        <v>0</v>
      </c>
      <c r="AB621" s="59">
        <f>IF(E621="West", IF(C621="Central",('Connecting shares (%)'!$F$11/100*F621+'Connecting shares (%)'!$G$11/100*H621+'Connecting shares (%)'!$H$11/100*J621)/1000000,0),0)</f>
        <v>0</v>
      </c>
      <c r="AC621" s="62">
        <f>IF(E621="west", IF(C621="Central",D621*'Connecting shares (%)'!$M$16*(F621+H621+J621)/(F621+H621+J621+L621+N621+P621),0),0)</f>
        <v>0</v>
      </c>
      <c r="AD621" s="59">
        <f>IF(E621="West", IF(C621="Decentral",('Connecting shares (%)'!$F$15/100*F621+'Connecting shares (%)'!$G$15/100*H621+'Connecting shares (%)'!$H$15/100*J621)/1000000,0),0)</f>
        <v>7.1424259999999989E-2</v>
      </c>
      <c r="AE621" s="61">
        <f>IF(E621="west", IF(C621="Decentral",D621*'Connecting shares (%)'!$M$16*(F621+H621+J621)/(F621+H621+J621+L621+N621+P621),0),0)</f>
        <v>0.66112671789578004</v>
      </c>
      <c r="AF621" s="59">
        <f>IF(E621="West", IF(C621="Central",('Connecting shares (%)'!$F$13/100*L621+'Connecting shares (%)'!$G$13/100*N621+'Connecting shares (%)'!$H$13/100*P621)/1000000,0),0)</f>
        <v>0</v>
      </c>
      <c r="AG621" s="61">
        <f>IF(E621="west", IF(C621="Central",D621*'Connecting shares (%)'!$M$16*(L621+N621+P621)/(F621+H621+J621+L621+N621+P621),0),0)</f>
        <v>0</v>
      </c>
      <c r="AH621" s="1">
        <f>IF(E621="West", IF(C621="Decentral",('Connecting shares (%)'!$F$17/100*L621+'Connecting shares (%)'!$G$17/100*N621+'Connecting shares (%)'!$H$17/100*P621)/1000000,0),0)</f>
        <v>0</v>
      </c>
      <c r="AI621" s="61">
        <f>IF(E621="west", IF(C621="Decentral",D621*'Connecting shares (%)'!$M$16*(L621+N621+P621)/(F621+H621+J621+L621+N621+P621),0),0)</f>
        <v>0</v>
      </c>
      <c r="AK621" s="1">
        <f t="shared" si="72"/>
        <v>0</v>
      </c>
      <c r="AL621" s="1">
        <f t="shared" si="73"/>
        <v>0</v>
      </c>
      <c r="AM621" s="1">
        <f t="shared" si="74"/>
        <v>0</v>
      </c>
      <c r="AN621" s="1">
        <f t="shared" si="75"/>
        <v>0</v>
      </c>
      <c r="AO621" s="1">
        <f t="shared" si="76"/>
        <v>0</v>
      </c>
      <c r="AP621" s="1">
        <f t="shared" si="77"/>
        <v>0</v>
      </c>
      <c r="AQ621" s="1">
        <f t="shared" si="78"/>
        <v>7.1424259999999989E-2</v>
      </c>
      <c r="AR621" s="1">
        <f t="shared" si="79"/>
        <v>0.66112671789578004</v>
      </c>
    </row>
    <row r="622" spans="1:44">
      <c r="A622" s="1">
        <v>621</v>
      </c>
      <c r="B622" s="1" t="s">
        <v>93</v>
      </c>
      <c r="C622" s="1" t="s">
        <v>19</v>
      </c>
      <c r="D622" s="1">
        <v>9.677203579219E-2</v>
      </c>
      <c r="E622" s="1" t="s">
        <v>22</v>
      </c>
      <c r="F622" s="1">
        <v>69327.05</v>
      </c>
      <c r="G622" s="1">
        <v>5</v>
      </c>
      <c r="H622" s="1">
        <v>57245.949999999903</v>
      </c>
      <c r="I622" s="1">
        <v>1</v>
      </c>
      <c r="J622" s="1">
        <v>0</v>
      </c>
      <c r="K622" s="1">
        <v>0</v>
      </c>
      <c r="L622" s="1">
        <v>0</v>
      </c>
      <c r="M622" s="1">
        <v>0</v>
      </c>
      <c r="N622" s="1">
        <v>0</v>
      </c>
      <c r="O622" s="1">
        <v>0</v>
      </c>
      <c r="P622" s="1">
        <v>0</v>
      </c>
      <c r="Q622" s="1">
        <v>0</v>
      </c>
      <c r="R622" s="1">
        <v>6015.3520479040299</v>
      </c>
      <c r="S622" s="1">
        <v>96772.035792190407</v>
      </c>
      <c r="T622" s="59">
        <f>IF(E622="East", IF(C622="Central",('Connecting shares (%)'!$F$3/100*F622+'Connecting shares (%)'!$G$3/100*H622+'Connecting shares (%)'!$H$3/100*J622)/1000000,0),0)</f>
        <v>0</v>
      </c>
      <c r="U622" s="59">
        <f>IF(E622="East", IF(C622="Central",D622*'Connecting shares (%)'!$M$16*(F622+H622+J622)/(F622+H622+J622+L622+N622+P622),0),0)</f>
        <v>0</v>
      </c>
      <c r="V622" s="59">
        <f>IF(E622="East", IF(C622="Decentral",('Connecting shares (%)'!$F$7/100*F622+'Connecting shares (%)'!$G$7/100*H622+'Connecting shares (%)'!$H$7/100*J622)/1000000,0),0)</f>
        <v>0.12657299999999991</v>
      </c>
      <c r="W622" s="61">
        <f>IF(E622="East", IF(C622="Decentral",D622*'Connecting shares (%)'!$M$16*(F622+H622+J622)/(F622+H622+J622+L622+N622+P622),0),0)</f>
        <v>1.9354407158438001</v>
      </c>
      <c r="X622" s="59">
        <f>IF(E622="East", IF(C622="Central",('Connecting shares (%)'!$F$5/100*L622+'Connecting shares (%)'!$G$5/100*N622+'Connecting shares (%)'!$H$5/100*P622)/1000000,0),0)</f>
        <v>0</v>
      </c>
      <c r="Y622" s="61">
        <f>IF(E622="East", IF(C622="Central",D622*'Connecting shares (%)'!$M$16*(L622+N622+P622)/(F622+H622+J622+L622+N622+P622),0),0)</f>
        <v>0</v>
      </c>
      <c r="Z622" s="1">
        <f>IF(E622="East", IF(C622="Decentral",('Connecting shares (%)'!$F$9/100*L622+'Connecting shares (%)'!$G$9/100*N622+'Connecting shares (%)'!$H$9/100*P622)/1000000,0),0)</f>
        <v>0</v>
      </c>
      <c r="AA622" s="61">
        <f>IF(E622="East", IF(C622="Decentral",D622*'Connecting shares (%)'!$M$16*(L622+N622+P622)/(F622+H622+J622+L622+N622+P622),0),0)</f>
        <v>0</v>
      </c>
      <c r="AB622" s="59">
        <f>IF(E622="West", IF(C622="Central",('Connecting shares (%)'!$F$11/100*F622+'Connecting shares (%)'!$G$11/100*H622+'Connecting shares (%)'!$H$11/100*J622)/1000000,0),0)</f>
        <v>0</v>
      </c>
      <c r="AC622" s="62">
        <f>IF(E622="west", IF(C622="Central",D622*'Connecting shares (%)'!$M$16*(F622+H622+J622)/(F622+H622+J622+L622+N622+P622),0),0)</f>
        <v>0</v>
      </c>
      <c r="AD622" s="59">
        <f>IF(E622="West", IF(C622="Decentral",('Connecting shares (%)'!$F$15/100*F622+'Connecting shares (%)'!$G$15/100*H622+'Connecting shares (%)'!$H$15/100*J622)/1000000,0),0)</f>
        <v>0</v>
      </c>
      <c r="AE622" s="61">
        <f>IF(E622="west", IF(C622="Decentral",D622*'Connecting shares (%)'!$M$16*(F622+H622+J622)/(F622+H622+J622+L622+N622+P622),0),0)</f>
        <v>0</v>
      </c>
      <c r="AF622" s="59">
        <f>IF(E622="West", IF(C622="Central",('Connecting shares (%)'!$F$13/100*L622+'Connecting shares (%)'!$G$13/100*N622+'Connecting shares (%)'!$H$13/100*P622)/1000000,0),0)</f>
        <v>0</v>
      </c>
      <c r="AG622" s="61">
        <f>IF(E622="west", IF(C622="Central",D622*'Connecting shares (%)'!$M$16*(L622+N622+P622)/(F622+H622+J622+L622+N622+P622),0),0)</f>
        <v>0</v>
      </c>
      <c r="AH622" s="1">
        <f>IF(E622="West", IF(C622="Decentral",('Connecting shares (%)'!$F$17/100*L622+'Connecting shares (%)'!$G$17/100*N622+'Connecting shares (%)'!$H$17/100*P622)/1000000,0),0)</f>
        <v>0</v>
      </c>
      <c r="AI622" s="61">
        <f>IF(E622="west", IF(C622="Decentral",D622*'Connecting shares (%)'!$M$16*(L622+N622+P622)/(F622+H622+J622+L622+N622+P622),0),0)</f>
        <v>0</v>
      </c>
      <c r="AK622" s="1">
        <f t="shared" si="72"/>
        <v>0</v>
      </c>
      <c r="AL622" s="1">
        <f t="shared" si="73"/>
        <v>0</v>
      </c>
      <c r="AM622" s="1">
        <f t="shared" si="74"/>
        <v>0.12657299999999991</v>
      </c>
      <c r="AN622" s="1">
        <f t="shared" si="75"/>
        <v>1.9354407158438001</v>
      </c>
      <c r="AO622" s="1">
        <f t="shared" si="76"/>
        <v>0</v>
      </c>
      <c r="AP622" s="1">
        <f t="shared" si="77"/>
        <v>0</v>
      </c>
      <c r="AQ622" s="1">
        <f t="shared" si="78"/>
        <v>0</v>
      </c>
      <c r="AR622" s="1">
        <f t="shared" si="79"/>
        <v>0</v>
      </c>
    </row>
    <row r="623" spans="1:44">
      <c r="A623" s="1">
        <v>622</v>
      </c>
      <c r="B623" s="1" t="s">
        <v>434</v>
      </c>
      <c r="C623" s="1" t="s">
        <v>19</v>
      </c>
      <c r="D623" s="1">
        <v>1.3003809327198499</v>
      </c>
      <c r="E623" s="1" t="s">
        <v>21</v>
      </c>
      <c r="F623" s="1">
        <v>4718102.46</v>
      </c>
      <c r="G623" s="1">
        <v>324</v>
      </c>
      <c r="H623" s="1">
        <v>70319.19</v>
      </c>
      <c r="I623" s="1">
        <v>1</v>
      </c>
      <c r="J623" s="1">
        <v>0</v>
      </c>
      <c r="K623" s="1">
        <v>0</v>
      </c>
      <c r="L623" s="1">
        <v>467726.18</v>
      </c>
      <c r="M623" s="1">
        <v>51</v>
      </c>
      <c r="N623" s="1">
        <v>57693.760000000002</v>
      </c>
      <c r="O623" s="1">
        <v>1</v>
      </c>
      <c r="P623" s="1">
        <v>0</v>
      </c>
      <c r="Q623" s="1">
        <v>0</v>
      </c>
      <c r="R623" s="1">
        <v>9742.7363811594896</v>
      </c>
      <c r="S623" s="1">
        <v>1300380.93271985</v>
      </c>
      <c r="T623" s="59">
        <f>IF(E623="East", IF(C623="Central",('Connecting shares (%)'!$F$3/100*F623+'Connecting shares (%)'!$G$3/100*H623+'Connecting shares (%)'!$H$3/100*J623)/1000000,0),0)</f>
        <v>0</v>
      </c>
      <c r="U623" s="59">
        <f>IF(E623="East", IF(C623="Central",D623*'Connecting shares (%)'!$M$16*(F623+H623+J623)/(F623+H623+J623+L623+N623+P623),0),0)</f>
        <v>0</v>
      </c>
      <c r="V623" s="59">
        <f>IF(E623="East", IF(C623="Decentral",('Connecting shares (%)'!$F$7/100*F623+'Connecting shares (%)'!$G$7/100*H623+'Connecting shares (%)'!$H$7/100*J623)/1000000,0),0)</f>
        <v>0</v>
      </c>
      <c r="W623" s="61">
        <f>IF(E623="East", IF(C623="Decentral",D623*'Connecting shares (%)'!$M$16*(F623+H623+J623)/(F623+H623+J623+L623+N623+P623),0),0)</f>
        <v>0</v>
      </c>
      <c r="X623" s="59">
        <f>IF(E623="East", IF(C623="Central",('Connecting shares (%)'!$F$5/100*L623+'Connecting shares (%)'!$G$5/100*N623+'Connecting shares (%)'!$H$5/100*P623)/1000000,0),0)</f>
        <v>0</v>
      </c>
      <c r="Y623" s="61">
        <f>IF(E623="East", IF(C623="Central",D623*'Connecting shares (%)'!$M$16*(L623+N623+P623)/(F623+H623+J623+L623+N623+P623),0),0)</f>
        <v>0</v>
      </c>
      <c r="Z623" s="1">
        <f>IF(E623="East", IF(C623="Decentral",('Connecting shares (%)'!$F$9/100*L623+'Connecting shares (%)'!$G$9/100*N623+'Connecting shares (%)'!$H$9/100*P623)/1000000,0),0)</f>
        <v>0</v>
      </c>
      <c r="AA623" s="61">
        <f>IF(E623="East", IF(C623="Decentral",D623*'Connecting shares (%)'!$M$16*(L623+N623+P623)/(F623+H623+J623+L623+N623+P623),0),0)</f>
        <v>0</v>
      </c>
      <c r="AB623" s="59">
        <f>IF(E623="West", IF(C623="Central",('Connecting shares (%)'!$F$11/100*F623+'Connecting shares (%)'!$G$11/100*H623+'Connecting shares (%)'!$H$11/100*J623)/1000000,0),0)</f>
        <v>0</v>
      </c>
      <c r="AC623" s="62">
        <f>IF(E623="west", IF(C623="Central",D623*'Connecting shares (%)'!$M$16*(F623+H623+J623)/(F623+H623+J623+L623+N623+P623),0),0)</f>
        <v>0</v>
      </c>
      <c r="AD623" s="59">
        <f>IF(E623="West", IF(C623="Decentral",('Connecting shares (%)'!$F$15/100*F623+'Connecting shares (%)'!$G$15/100*H623+'Connecting shares (%)'!$H$15/100*J623)/1000000,0),0)</f>
        <v>4.7884216500000001</v>
      </c>
      <c r="AE623" s="61">
        <f>IF(E623="west", IF(C623="Decentral",D623*'Connecting shares (%)'!$M$16*(F623+H623+J623)/(F623+H623+J623+L623+N623+P623),0),0)</f>
        <v>23.436047560021162</v>
      </c>
      <c r="AF623" s="59">
        <f>IF(E623="West", IF(C623="Central",('Connecting shares (%)'!$F$13/100*L623+'Connecting shares (%)'!$G$13/100*N623+'Connecting shares (%)'!$H$13/100*P623)/1000000,0),0)</f>
        <v>0</v>
      </c>
      <c r="AG623" s="61">
        <f>IF(E623="west", IF(C623="Central",D623*'Connecting shares (%)'!$M$16*(L623+N623+P623)/(F623+H623+J623+L623+N623+P623),0),0)</f>
        <v>0</v>
      </c>
      <c r="AH623" s="1">
        <f>IF(E623="West", IF(C623="Decentral",('Connecting shares (%)'!$F$17/100*L623+'Connecting shares (%)'!$G$17/100*N623+'Connecting shares (%)'!$H$17/100*P623)/1000000,0),0)</f>
        <v>0.52541993999999992</v>
      </c>
      <c r="AI623" s="61">
        <f>IF(E623="west", IF(C623="Decentral",D623*'Connecting shares (%)'!$M$16*(L623+N623+P623)/(F623+H623+J623+L623+N623+P623),0),0)</f>
        <v>2.5715710943758396</v>
      </c>
      <c r="AK623" s="1">
        <f t="shared" si="72"/>
        <v>0</v>
      </c>
      <c r="AL623" s="1">
        <f t="shared" si="73"/>
        <v>0</v>
      </c>
      <c r="AM623" s="1">
        <f t="shared" si="74"/>
        <v>0</v>
      </c>
      <c r="AN623" s="1">
        <f t="shared" si="75"/>
        <v>0</v>
      </c>
      <c r="AO623" s="1">
        <f t="shared" si="76"/>
        <v>0</v>
      </c>
      <c r="AP623" s="1">
        <f t="shared" si="77"/>
        <v>0</v>
      </c>
      <c r="AQ623" s="1">
        <f t="shared" si="78"/>
        <v>5.31384159</v>
      </c>
      <c r="AR623" s="1">
        <f t="shared" si="79"/>
        <v>26.007618654397003</v>
      </c>
    </row>
    <row r="624" spans="1:44">
      <c r="A624" s="1">
        <v>623</v>
      </c>
      <c r="B624" s="1" t="s">
        <v>528</v>
      </c>
      <c r="C624" s="1" t="s">
        <v>19</v>
      </c>
      <c r="D624" s="1">
        <v>7.5640427323976994E-2</v>
      </c>
      <c r="E624" s="1" t="s">
        <v>21</v>
      </c>
      <c r="F624" s="1">
        <v>208413.56999999899</v>
      </c>
      <c r="G624" s="1">
        <v>14</v>
      </c>
      <c r="H624" s="1">
        <v>0</v>
      </c>
      <c r="I624" s="1">
        <v>0</v>
      </c>
      <c r="J624" s="1">
        <v>0</v>
      </c>
      <c r="K624" s="1">
        <v>0</v>
      </c>
      <c r="L624" s="1">
        <v>0</v>
      </c>
      <c r="M624" s="1">
        <v>0</v>
      </c>
      <c r="N624" s="1">
        <v>0</v>
      </c>
      <c r="O624" s="1">
        <v>0</v>
      </c>
      <c r="P624" s="1">
        <v>0</v>
      </c>
      <c r="Q624" s="1">
        <v>0</v>
      </c>
      <c r="R624" s="1">
        <v>6327.38847112235</v>
      </c>
      <c r="S624" s="1">
        <v>75640.427323976706</v>
      </c>
      <c r="T624" s="59">
        <f>IF(E624="East", IF(C624="Central",('Connecting shares (%)'!$F$3/100*F624+'Connecting shares (%)'!$G$3/100*H624+'Connecting shares (%)'!$H$3/100*J624)/1000000,0),0)</f>
        <v>0</v>
      </c>
      <c r="U624" s="59">
        <f>IF(E624="East", IF(C624="Central",D624*'Connecting shares (%)'!$M$16*(F624+H624+J624)/(F624+H624+J624+L624+N624+P624),0),0)</f>
        <v>0</v>
      </c>
      <c r="V624" s="59">
        <f>IF(E624="East", IF(C624="Decentral",('Connecting shares (%)'!$F$7/100*F624+'Connecting shares (%)'!$G$7/100*H624+'Connecting shares (%)'!$H$7/100*J624)/1000000,0),0)</f>
        <v>0</v>
      </c>
      <c r="W624" s="61">
        <f>IF(E624="East", IF(C624="Decentral",D624*'Connecting shares (%)'!$M$16*(F624+H624+J624)/(F624+H624+J624+L624+N624+P624),0),0)</f>
        <v>0</v>
      </c>
      <c r="X624" s="59">
        <f>IF(E624="East", IF(C624="Central",('Connecting shares (%)'!$F$5/100*L624+'Connecting shares (%)'!$G$5/100*N624+'Connecting shares (%)'!$H$5/100*P624)/1000000,0),0)</f>
        <v>0</v>
      </c>
      <c r="Y624" s="61">
        <f>IF(E624="East", IF(C624="Central",D624*'Connecting shares (%)'!$M$16*(L624+N624+P624)/(F624+H624+J624+L624+N624+P624),0),0)</f>
        <v>0</v>
      </c>
      <c r="Z624" s="1">
        <f>IF(E624="East", IF(C624="Decentral",('Connecting shares (%)'!$F$9/100*L624+'Connecting shares (%)'!$G$9/100*N624+'Connecting shares (%)'!$H$9/100*P624)/1000000,0),0)</f>
        <v>0</v>
      </c>
      <c r="AA624" s="61">
        <f>IF(E624="East", IF(C624="Decentral",D624*'Connecting shares (%)'!$M$16*(L624+N624+P624)/(F624+H624+J624+L624+N624+P624),0),0)</f>
        <v>0</v>
      </c>
      <c r="AB624" s="59">
        <f>IF(E624="West", IF(C624="Central",('Connecting shares (%)'!$F$11/100*F624+'Connecting shares (%)'!$G$11/100*H624+'Connecting shares (%)'!$H$11/100*J624)/1000000,0),0)</f>
        <v>0</v>
      </c>
      <c r="AC624" s="62">
        <f>IF(E624="west", IF(C624="Central",D624*'Connecting shares (%)'!$M$16*(F624+H624+J624)/(F624+H624+J624+L624+N624+P624),0),0)</f>
        <v>0</v>
      </c>
      <c r="AD624" s="59">
        <f>IF(E624="West", IF(C624="Decentral",('Connecting shares (%)'!$F$15/100*F624+'Connecting shares (%)'!$G$15/100*H624+'Connecting shares (%)'!$H$15/100*J624)/1000000,0),0)</f>
        <v>0.20841356999999899</v>
      </c>
      <c r="AE624" s="61">
        <f>IF(E624="west", IF(C624="Decentral",D624*'Connecting shares (%)'!$M$16*(F624+H624+J624)/(F624+H624+J624+L624+N624+P624),0),0)</f>
        <v>1.5128085464795402</v>
      </c>
      <c r="AF624" s="59">
        <f>IF(E624="West", IF(C624="Central",('Connecting shares (%)'!$F$13/100*L624+'Connecting shares (%)'!$G$13/100*N624+'Connecting shares (%)'!$H$13/100*P624)/1000000,0),0)</f>
        <v>0</v>
      </c>
      <c r="AG624" s="61">
        <f>IF(E624="west", IF(C624="Central",D624*'Connecting shares (%)'!$M$16*(L624+N624+P624)/(F624+H624+J624+L624+N624+P624),0),0)</f>
        <v>0</v>
      </c>
      <c r="AH624" s="1">
        <f>IF(E624="West", IF(C624="Decentral",('Connecting shares (%)'!$F$17/100*L624+'Connecting shares (%)'!$G$17/100*N624+'Connecting shares (%)'!$H$17/100*P624)/1000000,0),0)</f>
        <v>0</v>
      </c>
      <c r="AI624" s="61">
        <f>IF(E624="west", IF(C624="Decentral",D624*'Connecting shares (%)'!$M$16*(L624+N624+P624)/(F624+H624+J624+L624+N624+P624),0),0)</f>
        <v>0</v>
      </c>
      <c r="AK624" s="1">
        <f t="shared" si="72"/>
        <v>0</v>
      </c>
      <c r="AL624" s="1">
        <f t="shared" si="73"/>
        <v>0</v>
      </c>
      <c r="AM624" s="1">
        <f t="shared" si="74"/>
        <v>0</v>
      </c>
      <c r="AN624" s="1">
        <f t="shared" si="75"/>
        <v>0</v>
      </c>
      <c r="AO624" s="1">
        <f t="shared" si="76"/>
        <v>0</v>
      </c>
      <c r="AP624" s="1">
        <f t="shared" si="77"/>
        <v>0</v>
      </c>
      <c r="AQ624" s="1">
        <f t="shared" si="78"/>
        <v>0.20841356999999899</v>
      </c>
      <c r="AR624" s="1">
        <f t="shared" si="79"/>
        <v>1.5128085464795402</v>
      </c>
    </row>
    <row r="625" spans="1:44">
      <c r="A625" s="1">
        <v>624</v>
      </c>
      <c r="B625" s="1" t="s">
        <v>782</v>
      </c>
      <c r="C625" s="1" t="s">
        <v>20</v>
      </c>
      <c r="D625" s="1">
        <v>0.123401242544453</v>
      </c>
      <c r="E625" s="1" t="s">
        <v>21</v>
      </c>
      <c r="F625" s="1">
        <v>64129.25</v>
      </c>
      <c r="G625" s="1">
        <v>4</v>
      </c>
      <c r="H625" s="1">
        <v>0</v>
      </c>
      <c r="I625" s="1">
        <v>0</v>
      </c>
      <c r="J625" s="1">
        <v>0</v>
      </c>
      <c r="K625" s="1">
        <v>0</v>
      </c>
      <c r="L625" s="1">
        <v>0</v>
      </c>
      <c r="M625" s="1">
        <v>0</v>
      </c>
      <c r="N625" s="1">
        <v>0</v>
      </c>
      <c r="O625" s="1">
        <v>0</v>
      </c>
      <c r="P625" s="1">
        <v>0</v>
      </c>
      <c r="Q625" s="1">
        <v>0</v>
      </c>
      <c r="R625" s="1">
        <v>5037.3398381314501</v>
      </c>
      <c r="S625" s="1">
        <v>123401.242544452</v>
      </c>
      <c r="T625" s="59">
        <f>IF(E625="East", IF(C625="Central",('Connecting shares (%)'!$F$3/100*F625+'Connecting shares (%)'!$G$3/100*H625+'Connecting shares (%)'!$H$3/100*J625)/1000000,0),0)</f>
        <v>0</v>
      </c>
      <c r="U625" s="59">
        <f>IF(E625="East", IF(C625="Central",D625*'Connecting shares (%)'!$M$16*(F625+H625+J625)/(F625+H625+J625+L625+N625+P625),0),0)</f>
        <v>0</v>
      </c>
      <c r="V625" s="59">
        <f>IF(E625="East", IF(C625="Decentral",('Connecting shares (%)'!$F$7/100*F625+'Connecting shares (%)'!$G$7/100*H625+'Connecting shares (%)'!$H$7/100*J625)/1000000,0),0)</f>
        <v>0</v>
      </c>
      <c r="W625" s="61">
        <f>IF(E625="East", IF(C625="Decentral",D625*'Connecting shares (%)'!$M$16*(F625+H625+J625)/(F625+H625+J625+L625+N625+P625),0),0)</f>
        <v>0</v>
      </c>
      <c r="X625" s="59">
        <f>IF(E625="East", IF(C625="Central",('Connecting shares (%)'!$F$5/100*L625+'Connecting shares (%)'!$G$5/100*N625+'Connecting shares (%)'!$H$5/100*P625)/1000000,0),0)</f>
        <v>0</v>
      </c>
      <c r="Y625" s="61">
        <f>IF(E625="East", IF(C625="Central",D625*'Connecting shares (%)'!$M$16*(L625+N625+P625)/(F625+H625+J625+L625+N625+P625),0),0)</f>
        <v>0</v>
      </c>
      <c r="Z625" s="1">
        <f>IF(E625="East", IF(C625="Decentral",('Connecting shares (%)'!$F$9/100*L625+'Connecting shares (%)'!$G$9/100*N625+'Connecting shares (%)'!$H$9/100*P625)/1000000,0),0)</f>
        <v>0</v>
      </c>
      <c r="AA625" s="61">
        <f>IF(E625="East", IF(C625="Decentral",D625*'Connecting shares (%)'!$M$16*(L625+N625+P625)/(F625+H625+J625+L625+N625+P625),0),0)</f>
        <v>0</v>
      </c>
      <c r="AB625" s="59">
        <f>IF(E625="West", IF(C625="Central",('Connecting shares (%)'!$F$11/100*F625+'Connecting shares (%)'!$G$11/100*H625+'Connecting shares (%)'!$H$11/100*J625)/1000000,0),0)</f>
        <v>6.4129249999999999E-2</v>
      </c>
      <c r="AC625" s="62">
        <f>IF(E625="west", IF(C625="Central",D625*'Connecting shares (%)'!$M$16*(F625+H625+J625)/(F625+H625+J625+L625+N625+P625),0),0)</f>
        <v>2.4680248508890603</v>
      </c>
      <c r="AD625" s="59">
        <f>IF(E625="West", IF(C625="Decentral",('Connecting shares (%)'!$F$15/100*F625+'Connecting shares (%)'!$G$15/100*H625+'Connecting shares (%)'!$H$15/100*J625)/1000000,0),0)</f>
        <v>0</v>
      </c>
      <c r="AE625" s="61">
        <f>IF(E625="west", IF(C625="Decentral",D625*'Connecting shares (%)'!$M$16*(F625+H625+J625)/(F625+H625+J625+L625+N625+P625),0),0)</f>
        <v>0</v>
      </c>
      <c r="AF625" s="59">
        <f>IF(E625="West", IF(C625="Central",('Connecting shares (%)'!$F$13/100*L625+'Connecting shares (%)'!$G$13/100*N625+'Connecting shares (%)'!$H$13/100*P625)/1000000,0),0)</f>
        <v>0</v>
      </c>
      <c r="AG625" s="61">
        <f>IF(E625="west", IF(C625="Central",D625*'Connecting shares (%)'!$M$16*(L625+N625+P625)/(F625+H625+J625+L625+N625+P625),0),0)</f>
        <v>0</v>
      </c>
      <c r="AH625" s="1">
        <f>IF(E625="West", IF(C625="Decentral",('Connecting shares (%)'!$F$17/100*L625+'Connecting shares (%)'!$G$17/100*N625+'Connecting shares (%)'!$H$17/100*P625)/1000000,0),0)</f>
        <v>0</v>
      </c>
      <c r="AI625" s="61">
        <f>IF(E625="west", IF(C625="Decentral",D625*'Connecting shares (%)'!$M$16*(L625+N625+P625)/(F625+H625+J625+L625+N625+P625),0),0)</f>
        <v>0</v>
      </c>
      <c r="AK625" s="1">
        <f t="shared" si="72"/>
        <v>0</v>
      </c>
      <c r="AL625" s="1">
        <f t="shared" si="73"/>
        <v>0</v>
      </c>
      <c r="AM625" s="1">
        <f t="shared" si="74"/>
        <v>0</v>
      </c>
      <c r="AN625" s="1">
        <f t="shared" si="75"/>
        <v>0</v>
      </c>
      <c r="AO625" s="1">
        <f t="shared" si="76"/>
        <v>6.4129249999999999E-2</v>
      </c>
      <c r="AP625" s="1">
        <f t="shared" si="77"/>
        <v>2.4680248508890603</v>
      </c>
      <c r="AQ625" s="1">
        <f t="shared" si="78"/>
        <v>0</v>
      </c>
      <c r="AR625" s="1">
        <f t="shared" si="79"/>
        <v>0</v>
      </c>
    </row>
    <row r="626" spans="1:44">
      <c r="A626" s="1">
        <v>625</v>
      </c>
      <c r="B626" s="1" t="s">
        <v>278</v>
      </c>
      <c r="C626" s="1" t="s">
        <v>19</v>
      </c>
      <c r="D626" s="1">
        <v>7.8436796653557003E-2</v>
      </c>
      <c r="E626" s="1" t="s">
        <v>21</v>
      </c>
      <c r="F626" s="1">
        <v>97213.55</v>
      </c>
      <c r="G626" s="1">
        <v>6</v>
      </c>
      <c r="H626" s="1">
        <v>0</v>
      </c>
      <c r="I626" s="1">
        <v>0</v>
      </c>
      <c r="J626" s="1">
        <v>0</v>
      </c>
      <c r="K626" s="1">
        <v>0</v>
      </c>
      <c r="L626" s="1">
        <v>0</v>
      </c>
      <c r="M626" s="1">
        <v>0</v>
      </c>
      <c r="N626" s="1">
        <v>0</v>
      </c>
      <c r="O626" s="1">
        <v>0</v>
      </c>
      <c r="P626" s="1">
        <v>0</v>
      </c>
      <c r="Q626" s="1">
        <v>0</v>
      </c>
      <c r="R626" s="1">
        <v>5841.9306398723802</v>
      </c>
      <c r="S626" s="1">
        <v>78436.796653556696</v>
      </c>
      <c r="T626" s="59">
        <f>IF(E626="East", IF(C626="Central",('Connecting shares (%)'!$F$3/100*F626+'Connecting shares (%)'!$G$3/100*H626+'Connecting shares (%)'!$H$3/100*J626)/1000000,0),0)</f>
        <v>0</v>
      </c>
      <c r="U626" s="59">
        <f>IF(E626="East", IF(C626="Central",D626*'Connecting shares (%)'!$M$16*(F626+H626+J626)/(F626+H626+J626+L626+N626+P626),0),0)</f>
        <v>0</v>
      </c>
      <c r="V626" s="59">
        <f>IF(E626="East", IF(C626="Decentral",('Connecting shares (%)'!$F$7/100*F626+'Connecting shares (%)'!$G$7/100*H626+'Connecting shares (%)'!$H$7/100*J626)/1000000,0),0)</f>
        <v>0</v>
      </c>
      <c r="W626" s="61">
        <f>IF(E626="East", IF(C626="Decentral",D626*'Connecting shares (%)'!$M$16*(F626+H626+J626)/(F626+H626+J626+L626+N626+P626),0),0)</f>
        <v>0</v>
      </c>
      <c r="X626" s="59">
        <f>IF(E626="East", IF(C626="Central",('Connecting shares (%)'!$F$5/100*L626+'Connecting shares (%)'!$G$5/100*N626+'Connecting shares (%)'!$H$5/100*P626)/1000000,0),0)</f>
        <v>0</v>
      </c>
      <c r="Y626" s="61">
        <f>IF(E626="East", IF(C626="Central",D626*'Connecting shares (%)'!$M$16*(L626+N626+P626)/(F626+H626+J626+L626+N626+P626),0),0)</f>
        <v>0</v>
      </c>
      <c r="Z626" s="1">
        <f>IF(E626="East", IF(C626="Decentral",('Connecting shares (%)'!$F$9/100*L626+'Connecting shares (%)'!$G$9/100*N626+'Connecting shares (%)'!$H$9/100*P626)/1000000,0),0)</f>
        <v>0</v>
      </c>
      <c r="AA626" s="61">
        <f>IF(E626="East", IF(C626="Decentral",D626*'Connecting shares (%)'!$M$16*(L626+N626+P626)/(F626+H626+J626+L626+N626+P626),0),0)</f>
        <v>0</v>
      </c>
      <c r="AB626" s="59">
        <f>IF(E626="West", IF(C626="Central",('Connecting shares (%)'!$F$11/100*F626+'Connecting shares (%)'!$G$11/100*H626+'Connecting shares (%)'!$H$11/100*J626)/1000000,0),0)</f>
        <v>0</v>
      </c>
      <c r="AC626" s="62">
        <f>IF(E626="west", IF(C626="Central",D626*'Connecting shares (%)'!$M$16*(F626+H626+J626)/(F626+H626+J626+L626+N626+P626),0),0)</f>
        <v>0</v>
      </c>
      <c r="AD626" s="59">
        <f>IF(E626="West", IF(C626="Decentral",('Connecting shares (%)'!$F$15/100*F626+'Connecting shares (%)'!$G$15/100*H626+'Connecting shares (%)'!$H$15/100*J626)/1000000,0),0)</f>
        <v>9.721355000000001E-2</v>
      </c>
      <c r="AE626" s="61">
        <f>IF(E626="west", IF(C626="Decentral",D626*'Connecting shares (%)'!$M$16*(F626+H626+J626)/(F626+H626+J626+L626+N626+P626),0),0)</f>
        <v>1.5687359330711403</v>
      </c>
      <c r="AF626" s="59">
        <f>IF(E626="West", IF(C626="Central",('Connecting shares (%)'!$F$13/100*L626+'Connecting shares (%)'!$G$13/100*N626+'Connecting shares (%)'!$H$13/100*P626)/1000000,0),0)</f>
        <v>0</v>
      </c>
      <c r="AG626" s="61">
        <f>IF(E626="west", IF(C626="Central",D626*'Connecting shares (%)'!$M$16*(L626+N626+P626)/(F626+H626+J626+L626+N626+P626),0),0)</f>
        <v>0</v>
      </c>
      <c r="AH626" s="1">
        <f>IF(E626="West", IF(C626="Decentral",('Connecting shares (%)'!$F$17/100*L626+'Connecting shares (%)'!$G$17/100*N626+'Connecting shares (%)'!$H$17/100*P626)/1000000,0),0)</f>
        <v>0</v>
      </c>
      <c r="AI626" s="61">
        <f>IF(E626="west", IF(C626="Decentral",D626*'Connecting shares (%)'!$M$16*(L626+N626+P626)/(F626+H626+J626+L626+N626+P626),0),0)</f>
        <v>0</v>
      </c>
      <c r="AK626" s="1">
        <f t="shared" si="72"/>
        <v>0</v>
      </c>
      <c r="AL626" s="1">
        <f t="shared" si="73"/>
        <v>0</v>
      </c>
      <c r="AM626" s="1">
        <f t="shared" si="74"/>
        <v>0</v>
      </c>
      <c r="AN626" s="1">
        <f t="shared" si="75"/>
        <v>0</v>
      </c>
      <c r="AO626" s="1">
        <f t="shared" si="76"/>
        <v>0</v>
      </c>
      <c r="AP626" s="1">
        <f t="shared" si="77"/>
        <v>0</v>
      </c>
      <c r="AQ626" s="1">
        <f t="shared" si="78"/>
        <v>9.721355000000001E-2</v>
      </c>
      <c r="AR626" s="1">
        <f t="shared" si="79"/>
        <v>1.5687359330711403</v>
      </c>
    </row>
    <row r="627" spans="1:44">
      <c r="A627" s="1">
        <v>626</v>
      </c>
      <c r="B627" s="1" t="s">
        <v>619</v>
      </c>
      <c r="C627" s="1" t="s">
        <v>20</v>
      </c>
      <c r="D627" s="1">
        <v>0.50953011655009794</v>
      </c>
      <c r="E627" s="1" t="s">
        <v>22</v>
      </c>
      <c r="F627" s="1">
        <v>3180805.9</v>
      </c>
      <c r="G627" s="1">
        <v>216</v>
      </c>
      <c r="H627" s="1">
        <v>0</v>
      </c>
      <c r="I627" s="1">
        <v>0</v>
      </c>
      <c r="J627" s="1">
        <v>0</v>
      </c>
      <c r="K627" s="1">
        <v>0</v>
      </c>
      <c r="L627" s="1">
        <v>181206.149999999</v>
      </c>
      <c r="M627" s="1">
        <v>29</v>
      </c>
      <c r="N627" s="1">
        <v>0</v>
      </c>
      <c r="O627" s="1">
        <v>0</v>
      </c>
      <c r="P627" s="1">
        <v>0</v>
      </c>
      <c r="Q627" s="1">
        <v>0</v>
      </c>
      <c r="R627" s="1">
        <v>6826.6720548479798</v>
      </c>
      <c r="S627" s="1">
        <v>509530.116550098</v>
      </c>
      <c r="T627" s="59">
        <f>IF(E627="East", IF(C627="Central",('Connecting shares (%)'!$F$3/100*F627+'Connecting shares (%)'!$G$3/100*H627+'Connecting shares (%)'!$H$3/100*J627)/1000000,0),0)</f>
        <v>3.1808058999999997</v>
      </c>
      <c r="U627" s="59">
        <f>IF(E627="East", IF(C627="Central",D627*'Connecting shares (%)'!$M$16*(F627+H627+J627)/(F627+H627+J627+L627+N627+P627),0),0)</f>
        <v>9.6413479597745013</v>
      </c>
      <c r="V627" s="59">
        <f>IF(E627="East", IF(C627="Decentral",('Connecting shares (%)'!$F$7/100*F627+'Connecting shares (%)'!$G$7/100*H627+'Connecting shares (%)'!$H$7/100*J627)/1000000,0),0)</f>
        <v>0</v>
      </c>
      <c r="W627" s="61">
        <f>IF(E627="East", IF(C627="Decentral",D627*'Connecting shares (%)'!$M$16*(F627+H627+J627)/(F627+H627+J627+L627+N627+P627),0),0)</f>
        <v>0</v>
      </c>
      <c r="X627" s="59">
        <f>IF(E627="East", IF(C627="Central",('Connecting shares (%)'!$F$5/100*L627+'Connecting shares (%)'!$G$5/100*N627+'Connecting shares (%)'!$H$5/100*P627)/1000000,0),0)</f>
        <v>0.18120614999999901</v>
      </c>
      <c r="Y627" s="61">
        <f>IF(E627="East", IF(C627="Central",D627*'Connecting shares (%)'!$M$16*(L627+N627+P627)/(F627+H627+J627+L627+N627+P627),0),0)</f>
        <v>0.54925437122745613</v>
      </c>
      <c r="Z627" s="1">
        <f>IF(E627="East", IF(C627="Decentral",('Connecting shares (%)'!$F$9/100*L627+'Connecting shares (%)'!$G$9/100*N627+'Connecting shares (%)'!$H$9/100*P627)/1000000,0),0)</f>
        <v>0</v>
      </c>
      <c r="AA627" s="61">
        <f>IF(E627="East", IF(C627="Decentral",D627*'Connecting shares (%)'!$M$16*(L627+N627+P627)/(F627+H627+J627+L627+N627+P627),0),0)</f>
        <v>0</v>
      </c>
      <c r="AB627" s="59">
        <f>IF(E627="West", IF(C627="Central",('Connecting shares (%)'!$F$11/100*F627+'Connecting shares (%)'!$G$11/100*H627+'Connecting shares (%)'!$H$11/100*J627)/1000000,0),0)</f>
        <v>0</v>
      </c>
      <c r="AC627" s="62">
        <f>IF(E627="west", IF(C627="Central",D627*'Connecting shares (%)'!$M$16*(F627+H627+J627)/(F627+H627+J627+L627+N627+P627),0),0)</f>
        <v>0</v>
      </c>
      <c r="AD627" s="59">
        <f>IF(E627="West", IF(C627="Decentral",('Connecting shares (%)'!$F$15/100*F627+'Connecting shares (%)'!$G$15/100*H627+'Connecting shares (%)'!$H$15/100*J627)/1000000,0),0)</f>
        <v>0</v>
      </c>
      <c r="AE627" s="61">
        <f>IF(E627="west", IF(C627="Decentral",D627*'Connecting shares (%)'!$M$16*(F627+H627+J627)/(F627+H627+J627+L627+N627+P627),0),0)</f>
        <v>0</v>
      </c>
      <c r="AF627" s="59">
        <f>IF(E627="West", IF(C627="Central",('Connecting shares (%)'!$F$13/100*L627+'Connecting shares (%)'!$G$13/100*N627+'Connecting shares (%)'!$H$13/100*P627)/1000000,0),0)</f>
        <v>0</v>
      </c>
      <c r="AG627" s="61">
        <f>IF(E627="west", IF(C627="Central",D627*'Connecting shares (%)'!$M$16*(L627+N627+P627)/(F627+H627+J627+L627+N627+P627),0),0)</f>
        <v>0</v>
      </c>
      <c r="AH627" s="1">
        <f>IF(E627="West", IF(C627="Decentral",('Connecting shares (%)'!$F$17/100*L627+'Connecting shares (%)'!$G$17/100*N627+'Connecting shares (%)'!$H$17/100*P627)/1000000,0),0)</f>
        <v>0</v>
      </c>
      <c r="AI627" s="61">
        <f>IF(E627="west", IF(C627="Decentral",D627*'Connecting shares (%)'!$M$16*(L627+N627+P627)/(F627+H627+J627+L627+N627+P627),0),0)</f>
        <v>0</v>
      </c>
      <c r="AK627" s="1">
        <f t="shared" si="72"/>
        <v>3.3620120499999988</v>
      </c>
      <c r="AL627" s="1">
        <f t="shared" si="73"/>
        <v>10.190602331001957</v>
      </c>
      <c r="AM627" s="1">
        <f t="shared" si="74"/>
        <v>0</v>
      </c>
      <c r="AN627" s="1">
        <f t="shared" si="75"/>
        <v>0</v>
      </c>
      <c r="AO627" s="1">
        <f t="shared" si="76"/>
        <v>0</v>
      </c>
      <c r="AP627" s="1">
        <f t="shared" si="77"/>
        <v>0</v>
      </c>
      <c r="AQ627" s="1">
        <f t="shared" si="78"/>
        <v>0</v>
      </c>
      <c r="AR627" s="1">
        <f t="shared" si="79"/>
        <v>0</v>
      </c>
    </row>
    <row r="628" spans="1:44">
      <c r="A628" s="1">
        <v>627</v>
      </c>
      <c r="B628" s="1" t="s">
        <v>587</v>
      </c>
      <c r="C628" s="1" t="s">
        <v>19</v>
      </c>
      <c r="D628" s="1">
        <v>9.2525646667776004E-2</v>
      </c>
      <c r="E628" s="1" t="s">
        <v>22</v>
      </c>
      <c r="F628" s="1">
        <v>93495.85</v>
      </c>
      <c r="G628" s="1">
        <v>5</v>
      </c>
      <c r="H628" s="1">
        <v>0</v>
      </c>
      <c r="I628" s="1">
        <v>0</v>
      </c>
      <c r="J628" s="1">
        <v>0</v>
      </c>
      <c r="K628" s="1">
        <v>0</v>
      </c>
      <c r="L628" s="1">
        <v>0</v>
      </c>
      <c r="M628" s="1">
        <v>0</v>
      </c>
      <c r="N628" s="1">
        <v>0</v>
      </c>
      <c r="O628" s="1">
        <v>0</v>
      </c>
      <c r="P628" s="1">
        <v>0</v>
      </c>
      <c r="Q628" s="1">
        <v>0</v>
      </c>
      <c r="R628" s="1">
        <v>6033.5857144391703</v>
      </c>
      <c r="S628" s="1">
        <v>92525.646667776396</v>
      </c>
      <c r="T628" s="59">
        <f>IF(E628="East", IF(C628="Central",('Connecting shares (%)'!$F$3/100*F628+'Connecting shares (%)'!$G$3/100*H628+'Connecting shares (%)'!$H$3/100*J628)/1000000,0),0)</f>
        <v>0</v>
      </c>
      <c r="U628" s="59">
        <f>IF(E628="East", IF(C628="Central",D628*'Connecting shares (%)'!$M$16*(F628+H628+J628)/(F628+H628+J628+L628+N628+P628),0),0)</f>
        <v>0</v>
      </c>
      <c r="V628" s="59">
        <f>IF(E628="East", IF(C628="Decentral",('Connecting shares (%)'!$F$7/100*F628+'Connecting shares (%)'!$G$7/100*H628+'Connecting shares (%)'!$H$7/100*J628)/1000000,0),0)</f>
        <v>9.3495850000000005E-2</v>
      </c>
      <c r="W628" s="61">
        <f>IF(E628="East", IF(C628="Decentral",D628*'Connecting shares (%)'!$M$16*(F628+H628+J628)/(F628+H628+J628+L628+N628+P628),0),0)</f>
        <v>1.8505129333555201</v>
      </c>
      <c r="X628" s="59">
        <f>IF(E628="East", IF(C628="Central",('Connecting shares (%)'!$F$5/100*L628+'Connecting shares (%)'!$G$5/100*N628+'Connecting shares (%)'!$H$5/100*P628)/1000000,0),0)</f>
        <v>0</v>
      </c>
      <c r="Y628" s="61">
        <f>IF(E628="East", IF(C628="Central",D628*'Connecting shares (%)'!$M$16*(L628+N628+P628)/(F628+H628+J628+L628+N628+P628),0),0)</f>
        <v>0</v>
      </c>
      <c r="Z628" s="1">
        <f>IF(E628="East", IF(C628="Decentral",('Connecting shares (%)'!$F$9/100*L628+'Connecting shares (%)'!$G$9/100*N628+'Connecting shares (%)'!$H$9/100*P628)/1000000,0),0)</f>
        <v>0</v>
      </c>
      <c r="AA628" s="61">
        <f>IF(E628="East", IF(C628="Decentral",D628*'Connecting shares (%)'!$M$16*(L628+N628+P628)/(F628+H628+J628+L628+N628+P628),0),0)</f>
        <v>0</v>
      </c>
      <c r="AB628" s="59">
        <f>IF(E628="West", IF(C628="Central",('Connecting shares (%)'!$F$11/100*F628+'Connecting shares (%)'!$G$11/100*H628+'Connecting shares (%)'!$H$11/100*J628)/1000000,0),0)</f>
        <v>0</v>
      </c>
      <c r="AC628" s="62">
        <f>IF(E628="west", IF(C628="Central",D628*'Connecting shares (%)'!$M$16*(F628+H628+J628)/(F628+H628+J628+L628+N628+P628),0),0)</f>
        <v>0</v>
      </c>
      <c r="AD628" s="59">
        <f>IF(E628="West", IF(C628="Decentral",('Connecting shares (%)'!$F$15/100*F628+'Connecting shares (%)'!$G$15/100*H628+'Connecting shares (%)'!$H$15/100*J628)/1000000,0),0)</f>
        <v>0</v>
      </c>
      <c r="AE628" s="61">
        <f>IF(E628="west", IF(C628="Decentral",D628*'Connecting shares (%)'!$M$16*(F628+H628+J628)/(F628+H628+J628+L628+N628+P628),0),0)</f>
        <v>0</v>
      </c>
      <c r="AF628" s="59">
        <f>IF(E628="West", IF(C628="Central",('Connecting shares (%)'!$F$13/100*L628+'Connecting shares (%)'!$G$13/100*N628+'Connecting shares (%)'!$H$13/100*P628)/1000000,0),0)</f>
        <v>0</v>
      </c>
      <c r="AG628" s="61">
        <f>IF(E628="west", IF(C628="Central",D628*'Connecting shares (%)'!$M$16*(L628+N628+P628)/(F628+H628+J628+L628+N628+P628),0),0)</f>
        <v>0</v>
      </c>
      <c r="AH628" s="1">
        <f>IF(E628="West", IF(C628="Decentral",('Connecting shares (%)'!$F$17/100*L628+'Connecting shares (%)'!$G$17/100*N628+'Connecting shares (%)'!$H$17/100*P628)/1000000,0),0)</f>
        <v>0</v>
      </c>
      <c r="AI628" s="61">
        <f>IF(E628="west", IF(C628="Decentral",D628*'Connecting shares (%)'!$M$16*(L628+N628+P628)/(F628+H628+J628+L628+N628+P628),0),0)</f>
        <v>0</v>
      </c>
      <c r="AK628" s="1">
        <f t="shared" si="72"/>
        <v>0</v>
      </c>
      <c r="AL628" s="1">
        <f t="shared" si="73"/>
        <v>0</v>
      </c>
      <c r="AM628" s="1">
        <f t="shared" si="74"/>
        <v>9.3495850000000005E-2</v>
      </c>
      <c r="AN628" s="1">
        <f t="shared" si="75"/>
        <v>1.8505129333555201</v>
      </c>
      <c r="AO628" s="1">
        <f t="shared" si="76"/>
        <v>0</v>
      </c>
      <c r="AP628" s="1">
        <f t="shared" si="77"/>
        <v>0</v>
      </c>
      <c r="AQ628" s="1">
        <f t="shared" si="78"/>
        <v>0</v>
      </c>
      <c r="AR628" s="1">
        <f t="shared" si="79"/>
        <v>0</v>
      </c>
    </row>
    <row r="629" spans="1:44">
      <c r="A629" s="1">
        <v>628</v>
      </c>
      <c r="B629" s="1" t="s">
        <v>118</v>
      </c>
      <c r="C629" s="1" t="s">
        <v>19</v>
      </c>
      <c r="D629" s="1">
        <v>0.64853045379948404</v>
      </c>
      <c r="E629" s="1" t="s">
        <v>22</v>
      </c>
      <c r="F629" s="1">
        <v>2745901.73999999</v>
      </c>
      <c r="G629" s="1">
        <v>186</v>
      </c>
      <c r="H629" s="1">
        <v>0</v>
      </c>
      <c r="I629" s="1">
        <v>0</v>
      </c>
      <c r="J629" s="1">
        <v>0</v>
      </c>
      <c r="K629" s="1">
        <v>0</v>
      </c>
      <c r="L629" s="1">
        <v>283502.26</v>
      </c>
      <c r="M629" s="1">
        <v>61</v>
      </c>
      <c r="N629" s="1">
        <v>50774.19</v>
      </c>
      <c r="O629" s="1">
        <v>1</v>
      </c>
      <c r="P629" s="1">
        <v>0</v>
      </c>
      <c r="Q629" s="1">
        <v>0</v>
      </c>
      <c r="R629" s="1">
        <v>8023.8502212521998</v>
      </c>
      <c r="S629" s="1">
        <v>648530.45379948302</v>
      </c>
      <c r="T629" s="59">
        <f>IF(E629="East", IF(C629="Central",('Connecting shares (%)'!$F$3/100*F629+'Connecting shares (%)'!$G$3/100*H629+'Connecting shares (%)'!$H$3/100*J629)/1000000,0),0)</f>
        <v>0</v>
      </c>
      <c r="U629" s="59">
        <f>IF(E629="East", IF(C629="Central",D629*'Connecting shares (%)'!$M$16*(F629+H629+J629)/(F629+H629+J629+L629+N629+P629),0),0)</f>
        <v>0</v>
      </c>
      <c r="V629" s="59">
        <f>IF(E629="East", IF(C629="Decentral",('Connecting shares (%)'!$F$7/100*F629+'Connecting shares (%)'!$G$7/100*H629+'Connecting shares (%)'!$H$7/100*J629)/1000000,0),0)</f>
        <v>2.7459017399999901</v>
      </c>
      <c r="W629" s="61">
        <f>IF(E629="East", IF(C629="Decentral",D629*'Connecting shares (%)'!$M$16*(F629+H629+J629)/(F629+H629+J629+L629+N629+P629),0),0)</f>
        <v>11.562973254680388</v>
      </c>
      <c r="X629" s="59">
        <f>IF(E629="East", IF(C629="Central",('Connecting shares (%)'!$F$5/100*L629+'Connecting shares (%)'!$G$5/100*N629+'Connecting shares (%)'!$H$5/100*P629)/1000000,0),0)</f>
        <v>0</v>
      </c>
      <c r="Y629" s="61">
        <f>IF(E629="East", IF(C629="Central",D629*'Connecting shares (%)'!$M$16*(L629+N629+P629)/(F629+H629+J629+L629+N629+P629),0),0)</f>
        <v>0</v>
      </c>
      <c r="Z629" s="1">
        <f>IF(E629="East", IF(C629="Decentral",('Connecting shares (%)'!$F$9/100*L629+'Connecting shares (%)'!$G$9/100*N629+'Connecting shares (%)'!$H$9/100*P629)/1000000,0),0)</f>
        <v>0.33427645</v>
      </c>
      <c r="AA629" s="61">
        <f>IF(E629="East", IF(C629="Decentral",D629*'Connecting shares (%)'!$M$16*(L629+N629+P629)/(F629+H629+J629+L629+N629+P629),0),0)</f>
        <v>1.4076358213092943</v>
      </c>
      <c r="AB629" s="59">
        <f>IF(E629="West", IF(C629="Central",('Connecting shares (%)'!$F$11/100*F629+'Connecting shares (%)'!$G$11/100*H629+'Connecting shares (%)'!$H$11/100*J629)/1000000,0),0)</f>
        <v>0</v>
      </c>
      <c r="AC629" s="62">
        <f>IF(E629="west", IF(C629="Central",D629*'Connecting shares (%)'!$M$16*(F629+H629+J629)/(F629+H629+J629+L629+N629+P629),0),0)</f>
        <v>0</v>
      </c>
      <c r="AD629" s="59">
        <f>IF(E629="West", IF(C629="Decentral",('Connecting shares (%)'!$F$15/100*F629+'Connecting shares (%)'!$G$15/100*H629+'Connecting shares (%)'!$H$15/100*J629)/1000000,0),0)</f>
        <v>0</v>
      </c>
      <c r="AE629" s="61">
        <f>IF(E629="west", IF(C629="Decentral",D629*'Connecting shares (%)'!$M$16*(F629+H629+J629)/(F629+H629+J629+L629+N629+P629),0),0)</f>
        <v>0</v>
      </c>
      <c r="AF629" s="59">
        <f>IF(E629="West", IF(C629="Central",('Connecting shares (%)'!$F$13/100*L629+'Connecting shares (%)'!$G$13/100*N629+'Connecting shares (%)'!$H$13/100*P629)/1000000,0),0)</f>
        <v>0</v>
      </c>
      <c r="AG629" s="61">
        <f>IF(E629="west", IF(C629="Central",D629*'Connecting shares (%)'!$M$16*(L629+N629+P629)/(F629+H629+J629+L629+N629+P629),0),0)</f>
        <v>0</v>
      </c>
      <c r="AH629" s="1">
        <f>IF(E629="West", IF(C629="Decentral",('Connecting shares (%)'!$F$17/100*L629+'Connecting shares (%)'!$G$17/100*N629+'Connecting shares (%)'!$H$17/100*P629)/1000000,0),0)</f>
        <v>0</v>
      </c>
      <c r="AI629" s="61">
        <f>IF(E629="west", IF(C629="Decentral",D629*'Connecting shares (%)'!$M$16*(L629+N629+P629)/(F629+H629+J629+L629+N629+P629),0),0)</f>
        <v>0</v>
      </c>
      <c r="AK629" s="1">
        <f t="shared" si="72"/>
        <v>0</v>
      </c>
      <c r="AL629" s="1">
        <f t="shared" si="73"/>
        <v>0</v>
      </c>
      <c r="AM629" s="1">
        <f t="shared" si="74"/>
        <v>3.08017818999999</v>
      </c>
      <c r="AN629" s="1">
        <f t="shared" si="75"/>
        <v>12.970609075989682</v>
      </c>
      <c r="AO629" s="1">
        <f t="shared" si="76"/>
        <v>0</v>
      </c>
      <c r="AP629" s="1">
        <f t="shared" si="77"/>
        <v>0</v>
      </c>
      <c r="AQ629" s="1">
        <f t="shared" si="78"/>
        <v>0</v>
      </c>
      <c r="AR629" s="1">
        <f t="shared" si="79"/>
        <v>0</v>
      </c>
    </row>
    <row r="630" spans="1:44">
      <c r="A630" s="1">
        <v>629</v>
      </c>
      <c r="B630" s="1" t="s">
        <v>322</v>
      </c>
      <c r="C630" s="1" t="s">
        <v>19</v>
      </c>
      <c r="D630" s="1">
        <v>5.0158506038310999E-2</v>
      </c>
      <c r="E630" s="1" t="s">
        <v>21</v>
      </c>
      <c r="F630" s="1">
        <v>113387.29</v>
      </c>
      <c r="G630" s="1">
        <v>8</v>
      </c>
      <c r="H630" s="1">
        <v>0</v>
      </c>
      <c r="I630" s="1">
        <v>0</v>
      </c>
      <c r="J630" s="1">
        <v>0</v>
      </c>
      <c r="K630" s="1">
        <v>0</v>
      </c>
      <c r="L630" s="1">
        <v>0</v>
      </c>
      <c r="M630" s="1">
        <v>0</v>
      </c>
      <c r="N630" s="1">
        <v>0</v>
      </c>
      <c r="O630" s="1">
        <v>0</v>
      </c>
      <c r="P630" s="1">
        <v>0</v>
      </c>
      <c r="Q630" s="1">
        <v>0</v>
      </c>
      <c r="R630" s="1">
        <v>3188.5270660395599</v>
      </c>
      <c r="S630" s="1">
        <v>50158.506038311403</v>
      </c>
      <c r="T630" s="59">
        <f>IF(E630="East", IF(C630="Central",('Connecting shares (%)'!$F$3/100*F630+'Connecting shares (%)'!$G$3/100*H630+'Connecting shares (%)'!$H$3/100*J630)/1000000,0),0)</f>
        <v>0</v>
      </c>
      <c r="U630" s="59">
        <f>IF(E630="East", IF(C630="Central",D630*'Connecting shares (%)'!$M$16*(F630+H630+J630)/(F630+H630+J630+L630+N630+P630),0),0)</f>
        <v>0</v>
      </c>
      <c r="V630" s="59">
        <f>IF(E630="East", IF(C630="Decentral",('Connecting shares (%)'!$F$7/100*F630+'Connecting shares (%)'!$G$7/100*H630+'Connecting shares (%)'!$H$7/100*J630)/1000000,0),0)</f>
        <v>0</v>
      </c>
      <c r="W630" s="61">
        <f>IF(E630="East", IF(C630="Decentral",D630*'Connecting shares (%)'!$M$16*(F630+H630+J630)/(F630+H630+J630+L630+N630+P630),0),0)</f>
        <v>0</v>
      </c>
      <c r="X630" s="59">
        <f>IF(E630="East", IF(C630="Central",('Connecting shares (%)'!$F$5/100*L630+'Connecting shares (%)'!$G$5/100*N630+'Connecting shares (%)'!$H$5/100*P630)/1000000,0),0)</f>
        <v>0</v>
      </c>
      <c r="Y630" s="61">
        <f>IF(E630="East", IF(C630="Central",D630*'Connecting shares (%)'!$M$16*(L630+N630+P630)/(F630+H630+J630+L630+N630+P630),0),0)</f>
        <v>0</v>
      </c>
      <c r="Z630" s="1">
        <f>IF(E630="East", IF(C630="Decentral",('Connecting shares (%)'!$F$9/100*L630+'Connecting shares (%)'!$G$9/100*N630+'Connecting shares (%)'!$H$9/100*P630)/1000000,0),0)</f>
        <v>0</v>
      </c>
      <c r="AA630" s="61">
        <f>IF(E630="East", IF(C630="Decentral",D630*'Connecting shares (%)'!$M$16*(L630+N630+P630)/(F630+H630+J630+L630+N630+P630),0),0)</f>
        <v>0</v>
      </c>
      <c r="AB630" s="59">
        <f>IF(E630="West", IF(C630="Central",('Connecting shares (%)'!$F$11/100*F630+'Connecting shares (%)'!$G$11/100*H630+'Connecting shares (%)'!$H$11/100*J630)/1000000,0),0)</f>
        <v>0</v>
      </c>
      <c r="AC630" s="62">
        <f>IF(E630="west", IF(C630="Central",D630*'Connecting shares (%)'!$M$16*(F630+H630+J630)/(F630+H630+J630+L630+N630+P630),0),0)</f>
        <v>0</v>
      </c>
      <c r="AD630" s="59">
        <f>IF(E630="West", IF(C630="Decentral",('Connecting shares (%)'!$F$15/100*F630+'Connecting shares (%)'!$G$15/100*H630+'Connecting shares (%)'!$H$15/100*J630)/1000000,0),0)</f>
        <v>0.11338728999999999</v>
      </c>
      <c r="AE630" s="61">
        <f>IF(E630="west", IF(C630="Decentral",D630*'Connecting shares (%)'!$M$16*(F630+H630+J630)/(F630+H630+J630+L630+N630+P630),0),0)</f>
        <v>1.00317012076622</v>
      </c>
      <c r="AF630" s="59">
        <f>IF(E630="West", IF(C630="Central",('Connecting shares (%)'!$F$13/100*L630+'Connecting shares (%)'!$G$13/100*N630+'Connecting shares (%)'!$H$13/100*P630)/1000000,0),0)</f>
        <v>0</v>
      </c>
      <c r="AG630" s="61">
        <f>IF(E630="west", IF(C630="Central",D630*'Connecting shares (%)'!$M$16*(L630+N630+P630)/(F630+H630+J630+L630+N630+P630),0),0)</f>
        <v>0</v>
      </c>
      <c r="AH630" s="1">
        <f>IF(E630="West", IF(C630="Decentral",('Connecting shares (%)'!$F$17/100*L630+'Connecting shares (%)'!$G$17/100*N630+'Connecting shares (%)'!$H$17/100*P630)/1000000,0),0)</f>
        <v>0</v>
      </c>
      <c r="AI630" s="61">
        <f>IF(E630="west", IF(C630="Decentral",D630*'Connecting shares (%)'!$M$16*(L630+N630+P630)/(F630+H630+J630+L630+N630+P630),0),0)</f>
        <v>0</v>
      </c>
      <c r="AK630" s="1">
        <f t="shared" si="72"/>
        <v>0</v>
      </c>
      <c r="AL630" s="1">
        <f t="shared" si="73"/>
        <v>0</v>
      </c>
      <c r="AM630" s="1">
        <f t="shared" si="74"/>
        <v>0</v>
      </c>
      <c r="AN630" s="1">
        <f t="shared" si="75"/>
        <v>0</v>
      </c>
      <c r="AO630" s="1">
        <f t="shared" si="76"/>
        <v>0</v>
      </c>
      <c r="AP630" s="1">
        <f t="shared" si="77"/>
        <v>0</v>
      </c>
      <c r="AQ630" s="1">
        <f t="shared" si="78"/>
        <v>0.11338728999999999</v>
      </c>
      <c r="AR630" s="1">
        <f t="shared" si="79"/>
        <v>1.00317012076622</v>
      </c>
    </row>
    <row r="631" spans="1:44">
      <c r="A631" s="1">
        <v>630</v>
      </c>
      <c r="B631" s="1" t="s">
        <v>41</v>
      </c>
      <c r="C631" s="1" t="s">
        <v>19</v>
      </c>
      <c r="D631" s="1">
        <v>0.57529112074988997</v>
      </c>
      <c r="E631" s="1" t="s">
        <v>22</v>
      </c>
      <c r="F631" s="1">
        <v>6967242.2599999905</v>
      </c>
      <c r="G631" s="1">
        <v>424</v>
      </c>
      <c r="H631" s="1">
        <v>0</v>
      </c>
      <c r="I631" s="1">
        <v>0</v>
      </c>
      <c r="J631" s="1">
        <v>0</v>
      </c>
      <c r="K631" s="1">
        <v>0</v>
      </c>
      <c r="L631" s="1">
        <v>63441.339999999902</v>
      </c>
      <c r="M631" s="1">
        <v>5</v>
      </c>
      <c r="N631" s="1">
        <v>0</v>
      </c>
      <c r="O631" s="1">
        <v>0</v>
      </c>
      <c r="P631" s="1">
        <v>0</v>
      </c>
      <c r="Q631" s="1">
        <v>0</v>
      </c>
      <c r="R631" s="1">
        <v>6212.9844952435496</v>
      </c>
      <c r="S631" s="1">
        <v>575291.12074988999</v>
      </c>
      <c r="T631" s="59">
        <f>IF(E631="East", IF(C631="Central",('Connecting shares (%)'!$F$3/100*F631+'Connecting shares (%)'!$G$3/100*H631+'Connecting shares (%)'!$H$3/100*J631)/1000000,0),0)</f>
        <v>0</v>
      </c>
      <c r="U631" s="59">
        <f>IF(E631="East", IF(C631="Central",D631*'Connecting shares (%)'!$M$16*(F631+H631+J631)/(F631+H631+J631+L631+N631+P631),0),0)</f>
        <v>0</v>
      </c>
      <c r="V631" s="59">
        <f>IF(E631="East", IF(C631="Decentral",('Connecting shares (%)'!$F$7/100*F631+'Connecting shares (%)'!$G$7/100*H631+'Connecting shares (%)'!$H$7/100*J631)/1000000,0),0)</f>
        <v>6.9672422599999901</v>
      </c>
      <c r="W631" s="61">
        <f>IF(E631="East", IF(C631="Decentral",D631*'Connecting shares (%)'!$M$16*(F631+H631+J631)/(F631+H631+J631+L631+N631+P631),0),0)</f>
        <v>11.401999681201403</v>
      </c>
      <c r="X631" s="59">
        <f>IF(E631="East", IF(C631="Central",('Connecting shares (%)'!$F$5/100*L631+'Connecting shares (%)'!$G$5/100*N631+'Connecting shares (%)'!$H$5/100*P631)/1000000,0),0)</f>
        <v>0</v>
      </c>
      <c r="Y631" s="61">
        <f>IF(E631="East", IF(C631="Central",D631*'Connecting shares (%)'!$M$16*(L631+N631+P631)/(F631+H631+J631+L631+N631+P631),0),0)</f>
        <v>0</v>
      </c>
      <c r="Z631" s="1">
        <f>IF(E631="East", IF(C631="Decentral",('Connecting shares (%)'!$F$9/100*L631+'Connecting shares (%)'!$G$9/100*N631+'Connecting shares (%)'!$H$9/100*P631)/1000000,0),0)</f>
        <v>6.3441339999999902E-2</v>
      </c>
      <c r="AA631" s="61">
        <f>IF(E631="East", IF(C631="Decentral",D631*'Connecting shares (%)'!$M$16*(L631+N631+P631)/(F631+H631+J631+L631+N631+P631),0),0)</f>
        <v>0.10382273379639732</v>
      </c>
      <c r="AB631" s="59">
        <f>IF(E631="West", IF(C631="Central",('Connecting shares (%)'!$F$11/100*F631+'Connecting shares (%)'!$G$11/100*H631+'Connecting shares (%)'!$H$11/100*J631)/1000000,0),0)</f>
        <v>0</v>
      </c>
      <c r="AC631" s="62">
        <f>IF(E631="west", IF(C631="Central",D631*'Connecting shares (%)'!$M$16*(F631+H631+J631)/(F631+H631+J631+L631+N631+P631),0),0)</f>
        <v>0</v>
      </c>
      <c r="AD631" s="59">
        <f>IF(E631="West", IF(C631="Decentral",('Connecting shares (%)'!$F$15/100*F631+'Connecting shares (%)'!$G$15/100*H631+'Connecting shares (%)'!$H$15/100*J631)/1000000,0),0)</f>
        <v>0</v>
      </c>
      <c r="AE631" s="61">
        <f>IF(E631="west", IF(C631="Decentral",D631*'Connecting shares (%)'!$M$16*(F631+H631+J631)/(F631+H631+J631+L631+N631+P631),0),0)</f>
        <v>0</v>
      </c>
      <c r="AF631" s="59">
        <f>IF(E631="West", IF(C631="Central",('Connecting shares (%)'!$F$13/100*L631+'Connecting shares (%)'!$G$13/100*N631+'Connecting shares (%)'!$H$13/100*P631)/1000000,0),0)</f>
        <v>0</v>
      </c>
      <c r="AG631" s="61">
        <f>IF(E631="west", IF(C631="Central",D631*'Connecting shares (%)'!$M$16*(L631+N631+P631)/(F631+H631+J631+L631+N631+P631),0),0)</f>
        <v>0</v>
      </c>
      <c r="AH631" s="1">
        <f>IF(E631="West", IF(C631="Decentral",('Connecting shares (%)'!$F$17/100*L631+'Connecting shares (%)'!$G$17/100*N631+'Connecting shares (%)'!$H$17/100*P631)/1000000,0),0)</f>
        <v>0</v>
      </c>
      <c r="AI631" s="61">
        <f>IF(E631="west", IF(C631="Decentral",D631*'Connecting shares (%)'!$M$16*(L631+N631+P631)/(F631+H631+J631+L631+N631+P631),0),0)</f>
        <v>0</v>
      </c>
      <c r="AK631" s="1">
        <f t="shared" si="72"/>
        <v>0</v>
      </c>
      <c r="AL631" s="1">
        <f t="shared" si="73"/>
        <v>0</v>
      </c>
      <c r="AM631" s="1">
        <f t="shared" si="74"/>
        <v>7.0306835999999899</v>
      </c>
      <c r="AN631" s="1">
        <f t="shared" si="75"/>
        <v>11.5058224149978</v>
      </c>
      <c r="AO631" s="1">
        <f t="shared" si="76"/>
        <v>0</v>
      </c>
      <c r="AP631" s="1">
        <f t="shared" si="77"/>
        <v>0</v>
      </c>
      <c r="AQ631" s="1">
        <f t="shared" si="78"/>
        <v>0</v>
      </c>
      <c r="AR631" s="1">
        <f t="shared" si="79"/>
        <v>0</v>
      </c>
    </row>
    <row r="632" spans="1:44">
      <c r="A632" s="1">
        <v>631</v>
      </c>
      <c r="B632" s="1" t="s">
        <v>606</v>
      </c>
      <c r="C632" s="1" t="s">
        <v>19</v>
      </c>
      <c r="D632" s="1">
        <v>9.4806780473713007E-2</v>
      </c>
      <c r="E632" s="1" t="s">
        <v>21</v>
      </c>
      <c r="F632" s="1">
        <v>247762.47</v>
      </c>
      <c r="G632" s="1">
        <v>12</v>
      </c>
      <c r="H632" s="1">
        <v>0</v>
      </c>
      <c r="I632" s="1">
        <v>0</v>
      </c>
      <c r="J632" s="1">
        <v>0</v>
      </c>
      <c r="K632" s="1">
        <v>0</v>
      </c>
      <c r="L632" s="1">
        <v>0</v>
      </c>
      <c r="M632" s="1">
        <v>0</v>
      </c>
      <c r="N632" s="1">
        <v>0</v>
      </c>
      <c r="O632" s="1">
        <v>0</v>
      </c>
      <c r="P632" s="1">
        <v>0</v>
      </c>
      <c r="Q632" s="1">
        <v>0</v>
      </c>
      <c r="R632" s="1">
        <v>5003.45374368597</v>
      </c>
      <c r="S632" s="1">
        <v>94806.780473712701</v>
      </c>
      <c r="T632" s="59">
        <f>IF(E632="East", IF(C632="Central",('Connecting shares (%)'!$F$3/100*F632+'Connecting shares (%)'!$G$3/100*H632+'Connecting shares (%)'!$H$3/100*J632)/1000000,0),0)</f>
        <v>0</v>
      </c>
      <c r="U632" s="59">
        <f>IF(E632="East", IF(C632="Central",D632*'Connecting shares (%)'!$M$16*(F632+H632+J632)/(F632+H632+J632+L632+N632+P632),0),0)</f>
        <v>0</v>
      </c>
      <c r="V632" s="59">
        <f>IF(E632="East", IF(C632="Decentral",('Connecting shares (%)'!$F$7/100*F632+'Connecting shares (%)'!$G$7/100*H632+'Connecting shares (%)'!$H$7/100*J632)/1000000,0),0)</f>
        <v>0</v>
      </c>
      <c r="W632" s="61">
        <f>IF(E632="East", IF(C632="Decentral",D632*'Connecting shares (%)'!$M$16*(F632+H632+J632)/(F632+H632+J632+L632+N632+P632),0),0)</f>
        <v>0</v>
      </c>
      <c r="X632" s="59">
        <f>IF(E632="East", IF(C632="Central",('Connecting shares (%)'!$F$5/100*L632+'Connecting shares (%)'!$G$5/100*N632+'Connecting shares (%)'!$H$5/100*P632)/1000000,0),0)</f>
        <v>0</v>
      </c>
      <c r="Y632" s="61">
        <f>IF(E632="East", IF(C632="Central",D632*'Connecting shares (%)'!$M$16*(L632+N632+P632)/(F632+H632+J632+L632+N632+P632),0),0)</f>
        <v>0</v>
      </c>
      <c r="Z632" s="1">
        <f>IF(E632="East", IF(C632="Decentral",('Connecting shares (%)'!$F$9/100*L632+'Connecting shares (%)'!$G$9/100*N632+'Connecting shares (%)'!$H$9/100*P632)/1000000,0),0)</f>
        <v>0</v>
      </c>
      <c r="AA632" s="61">
        <f>IF(E632="East", IF(C632="Decentral",D632*'Connecting shares (%)'!$M$16*(L632+N632+P632)/(F632+H632+J632+L632+N632+P632),0),0)</f>
        <v>0</v>
      </c>
      <c r="AB632" s="59">
        <f>IF(E632="West", IF(C632="Central",('Connecting shares (%)'!$F$11/100*F632+'Connecting shares (%)'!$G$11/100*H632+'Connecting shares (%)'!$H$11/100*J632)/1000000,0),0)</f>
        <v>0</v>
      </c>
      <c r="AC632" s="62">
        <f>IF(E632="west", IF(C632="Central",D632*'Connecting shares (%)'!$M$16*(F632+H632+J632)/(F632+H632+J632+L632+N632+P632),0),0)</f>
        <v>0</v>
      </c>
      <c r="AD632" s="59">
        <f>IF(E632="West", IF(C632="Decentral",('Connecting shares (%)'!$F$15/100*F632+'Connecting shares (%)'!$G$15/100*H632+'Connecting shares (%)'!$H$15/100*J632)/1000000,0),0)</f>
        <v>0.24776247000000001</v>
      </c>
      <c r="AE632" s="61">
        <f>IF(E632="west", IF(C632="Decentral",D632*'Connecting shares (%)'!$M$16*(F632+H632+J632)/(F632+H632+J632+L632+N632+P632),0),0)</f>
        <v>1.8961356094742601</v>
      </c>
      <c r="AF632" s="59">
        <f>IF(E632="West", IF(C632="Central",('Connecting shares (%)'!$F$13/100*L632+'Connecting shares (%)'!$G$13/100*N632+'Connecting shares (%)'!$H$13/100*P632)/1000000,0),0)</f>
        <v>0</v>
      </c>
      <c r="AG632" s="61">
        <f>IF(E632="west", IF(C632="Central",D632*'Connecting shares (%)'!$M$16*(L632+N632+P632)/(F632+H632+J632+L632+N632+P632),0),0)</f>
        <v>0</v>
      </c>
      <c r="AH632" s="1">
        <f>IF(E632="West", IF(C632="Decentral",('Connecting shares (%)'!$F$17/100*L632+'Connecting shares (%)'!$G$17/100*N632+'Connecting shares (%)'!$H$17/100*P632)/1000000,0),0)</f>
        <v>0</v>
      </c>
      <c r="AI632" s="61">
        <f>IF(E632="west", IF(C632="Decentral",D632*'Connecting shares (%)'!$M$16*(L632+N632+P632)/(F632+H632+J632+L632+N632+P632),0),0)</f>
        <v>0</v>
      </c>
      <c r="AK632" s="1">
        <f t="shared" si="72"/>
        <v>0</v>
      </c>
      <c r="AL632" s="1">
        <f t="shared" si="73"/>
        <v>0</v>
      </c>
      <c r="AM632" s="1">
        <f t="shared" si="74"/>
        <v>0</v>
      </c>
      <c r="AN632" s="1">
        <f t="shared" si="75"/>
        <v>0</v>
      </c>
      <c r="AO632" s="1">
        <f t="shared" si="76"/>
        <v>0</v>
      </c>
      <c r="AP632" s="1">
        <f t="shared" si="77"/>
        <v>0</v>
      </c>
      <c r="AQ632" s="1">
        <f t="shared" si="78"/>
        <v>0.24776247000000001</v>
      </c>
      <c r="AR632" s="1">
        <f t="shared" si="79"/>
        <v>1.8961356094742601</v>
      </c>
    </row>
    <row r="633" spans="1:44">
      <c r="A633" s="1">
        <v>632</v>
      </c>
      <c r="B633" s="1" t="s">
        <v>79</v>
      </c>
      <c r="C633" s="1" t="s">
        <v>19</v>
      </c>
      <c r="D633" s="1">
        <v>0.55672873920070398</v>
      </c>
      <c r="E633" s="1" t="s">
        <v>22</v>
      </c>
      <c r="F633" s="1">
        <v>907085.76999999897</v>
      </c>
      <c r="G633" s="1">
        <v>58</v>
      </c>
      <c r="H633" s="1">
        <v>61259.5</v>
      </c>
      <c r="I633" s="1">
        <v>1</v>
      </c>
      <c r="J633" s="1">
        <v>0</v>
      </c>
      <c r="K633" s="1">
        <v>0</v>
      </c>
      <c r="L633" s="1">
        <v>7934.51</v>
      </c>
      <c r="M633" s="1">
        <v>1</v>
      </c>
      <c r="N633" s="1">
        <v>0</v>
      </c>
      <c r="O633" s="1">
        <v>0</v>
      </c>
      <c r="P633" s="1">
        <v>0</v>
      </c>
      <c r="Q633" s="1">
        <v>0</v>
      </c>
      <c r="R633" s="1">
        <v>12657.557369722899</v>
      </c>
      <c r="S633" s="1">
        <v>556728.73920070403</v>
      </c>
      <c r="T633" s="59">
        <f>IF(E633="East", IF(C633="Central",('Connecting shares (%)'!$F$3/100*F633+'Connecting shares (%)'!$G$3/100*H633+'Connecting shares (%)'!$H$3/100*J633)/1000000,0),0)</f>
        <v>0</v>
      </c>
      <c r="U633" s="59">
        <f>IF(E633="East", IF(C633="Central",D633*'Connecting shares (%)'!$M$16*(F633+H633+J633)/(F633+H633+J633+L633+N633+P633),0),0)</f>
        <v>0</v>
      </c>
      <c r="V633" s="59">
        <f>IF(E633="East", IF(C633="Decentral",('Connecting shares (%)'!$F$7/100*F633+'Connecting shares (%)'!$G$7/100*H633+'Connecting shares (%)'!$H$7/100*J633)/1000000,0),0)</f>
        <v>0.96834526999999893</v>
      </c>
      <c r="W633" s="61">
        <f>IF(E633="East", IF(C633="Decentral",D633*'Connecting shares (%)'!$M$16*(F633+H633+J633)/(F633+H633+J633+L633+N633+P633),0),0)</f>
        <v>11.044080853094494</v>
      </c>
      <c r="X633" s="59">
        <f>IF(E633="East", IF(C633="Central",('Connecting shares (%)'!$F$5/100*L633+'Connecting shares (%)'!$G$5/100*N633+'Connecting shares (%)'!$H$5/100*P633)/1000000,0),0)</f>
        <v>0</v>
      </c>
      <c r="Y633" s="61">
        <f>IF(E633="East", IF(C633="Central",D633*'Connecting shares (%)'!$M$16*(L633+N633+P633)/(F633+H633+J633+L633+N633+P633),0),0)</f>
        <v>0</v>
      </c>
      <c r="Z633" s="1">
        <f>IF(E633="East", IF(C633="Decentral",('Connecting shares (%)'!$F$9/100*L633+'Connecting shares (%)'!$G$9/100*N633+'Connecting shares (%)'!$H$9/100*P633)/1000000,0),0)</f>
        <v>7.9345100000000005E-3</v>
      </c>
      <c r="AA633" s="61">
        <f>IF(E633="East", IF(C633="Decentral",D633*'Connecting shares (%)'!$M$16*(L633+N633+P633)/(F633+H633+J633+L633+N633+P633),0),0)</f>
        <v>9.0493930919585006E-2</v>
      </c>
      <c r="AB633" s="59">
        <f>IF(E633="West", IF(C633="Central",('Connecting shares (%)'!$F$11/100*F633+'Connecting shares (%)'!$G$11/100*H633+'Connecting shares (%)'!$H$11/100*J633)/1000000,0),0)</f>
        <v>0</v>
      </c>
      <c r="AC633" s="62">
        <f>IF(E633="west", IF(C633="Central",D633*'Connecting shares (%)'!$M$16*(F633+H633+J633)/(F633+H633+J633+L633+N633+P633),0),0)</f>
        <v>0</v>
      </c>
      <c r="AD633" s="59">
        <f>IF(E633="West", IF(C633="Decentral",('Connecting shares (%)'!$F$15/100*F633+'Connecting shares (%)'!$G$15/100*H633+'Connecting shares (%)'!$H$15/100*J633)/1000000,0),0)</f>
        <v>0</v>
      </c>
      <c r="AE633" s="61">
        <f>IF(E633="west", IF(C633="Decentral",D633*'Connecting shares (%)'!$M$16*(F633+H633+J633)/(F633+H633+J633+L633+N633+P633),0),0)</f>
        <v>0</v>
      </c>
      <c r="AF633" s="59">
        <f>IF(E633="West", IF(C633="Central",('Connecting shares (%)'!$F$13/100*L633+'Connecting shares (%)'!$G$13/100*N633+'Connecting shares (%)'!$H$13/100*P633)/1000000,0),0)</f>
        <v>0</v>
      </c>
      <c r="AG633" s="61">
        <f>IF(E633="west", IF(C633="Central",D633*'Connecting shares (%)'!$M$16*(L633+N633+P633)/(F633+H633+J633+L633+N633+P633),0),0)</f>
        <v>0</v>
      </c>
      <c r="AH633" s="1">
        <f>IF(E633="West", IF(C633="Decentral",('Connecting shares (%)'!$F$17/100*L633+'Connecting shares (%)'!$G$17/100*N633+'Connecting shares (%)'!$H$17/100*P633)/1000000,0),0)</f>
        <v>0</v>
      </c>
      <c r="AI633" s="61">
        <f>IF(E633="west", IF(C633="Decentral",D633*'Connecting shares (%)'!$M$16*(L633+N633+P633)/(F633+H633+J633+L633+N633+P633),0),0)</f>
        <v>0</v>
      </c>
      <c r="AK633" s="1">
        <f t="shared" si="72"/>
        <v>0</v>
      </c>
      <c r="AL633" s="1">
        <f t="shared" si="73"/>
        <v>0</v>
      </c>
      <c r="AM633" s="1">
        <f t="shared" si="74"/>
        <v>0.97627977999999893</v>
      </c>
      <c r="AN633" s="1">
        <f t="shared" si="75"/>
        <v>11.134574784014079</v>
      </c>
      <c r="AO633" s="1">
        <f t="shared" si="76"/>
        <v>0</v>
      </c>
      <c r="AP633" s="1">
        <f t="shared" si="77"/>
        <v>0</v>
      </c>
      <c r="AQ633" s="1">
        <f t="shared" si="78"/>
        <v>0</v>
      </c>
      <c r="AR633" s="1">
        <f t="shared" si="79"/>
        <v>0</v>
      </c>
    </row>
    <row r="634" spans="1:44">
      <c r="A634" s="1">
        <v>633</v>
      </c>
      <c r="B634" s="1" t="s">
        <v>73</v>
      </c>
      <c r="C634" s="1" t="s">
        <v>19</v>
      </c>
      <c r="D634" s="1">
        <v>0.41901435553247501</v>
      </c>
      <c r="E634" s="1" t="s">
        <v>22</v>
      </c>
      <c r="F634" s="1">
        <v>1004743.5699999901</v>
      </c>
      <c r="G634" s="1">
        <v>62</v>
      </c>
      <c r="H634" s="1">
        <v>51239.58</v>
      </c>
      <c r="I634" s="1">
        <v>1</v>
      </c>
      <c r="J634" s="1">
        <v>0</v>
      </c>
      <c r="K634" s="1">
        <v>0</v>
      </c>
      <c r="L634" s="1">
        <v>0</v>
      </c>
      <c r="M634" s="1">
        <v>0</v>
      </c>
      <c r="N634" s="1">
        <v>0</v>
      </c>
      <c r="O634" s="1">
        <v>0</v>
      </c>
      <c r="P634" s="1">
        <v>0</v>
      </c>
      <c r="Q634" s="1">
        <v>0</v>
      </c>
      <c r="R634" s="1">
        <v>16320.251489190299</v>
      </c>
      <c r="S634" s="1">
        <v>419014.355532474</v>
      </c>
      <c r="T634" s="59">
        <f>IF(E634="East", IF(C634="Central",('Connecting shares (%)'!$F$3/100*F634+'Connecting shares (%)'!$G$3/100*H634+'Connecting shares (%)'!$H$3/100*J634)/1000000,0),0)</f>
        <v>0</v>
      </c>
      <c r="U634" s="59">
        <f>IF(E634="East", IF(C634="Central",D634*'Connecting shares (%)'!$M$16*(F634+H634+J634)/(F634+H634+J634+L634+N634+P634),0),0)</f>
        <v>0</v>
      </c>
      <c r="V634" s="59">
        <f>IF(E634="East", IF(C634="Decentral",('Connecting shares (%)'!$F$7/100*F634+'Connecting shares (%)'!$G$7/100*H634+'Connecting shares (%)'!$H$7/100*J634)/1000000,0),0)</f>
        <v>1.0559831499999901</v>
      </c>
      <c r="W634" s="61">
        <f>IF(E634="East", IF(C634="Decentral",D634*'Connecting shares (%)'!$M$16*(F634+H634+J634)/(F634+H634+J634+L634+N634+P634),0),0)</f>
        <v>8.3802871106495012</v>
      </c>
      <c r="X634" s="59">
        <f>IF(E634="East", IF(C634="Central",('Connecting shares (%)'!$F$5/100*L634+'Connecting shares (%)'!$G$5/100*N634+'Connecting shares (%)'!$H$5/100*P634)/1000000,0),0)</f>
        <v>0</v>
      </c>
      <c r="Y634" s="61">
        <f>IF(E634="East", IF(C634="Central",D634*'Connecting shares (%)'!$M$16*(L634+N634+P634)/(F634+H634+J634+L634+N634+P634),0),0)</f>
        <v>0</v>
      </c>
      <c r="Z634" s="1">
        <f>IF(E634="East", IF(C634="Decentral",('Connecting shares (%)'!$F$9/100*L634+'Connecting shares (%)'!$G$9/100*N634+'Connecting shares (%)'!$H$9/100*P634)/1000000,0),0)</f>
        <v>0</v>
      </c>
      <c r="AA634" s="61">
        <f>IF(E634="East", IF(C634="Decentral",D634*'Connecting shares (%)'!$M$16*(L634+N634+P634)/(F634+H634+J634+L634+N634+P634),0),0)</f>
        <v>0</v>
      </c>
      <c r="AB634" s="59">
        <f>IF(E634="West", IF(C634="Central",('Connecting shares (%)'!$F$11/100*F634+'Connecting shares (%)'!$G$11/100*H634+'Connecting shares (%)'!$H$11/100*J634)/1000000,0),0)</f>
        <v>0</v>
      </c>
      <c r="AC634" s="62">
        <f>IF(E634="west", IF(C634="Central",D634*'Connecting shares (%)'!$M$16*(F634+H634+J634)/(F634+H634+J634+L634+N634+P634),0),0)</f>
        <v>0</v>
      </c>
      <c r="AD634" s="59">
        <f>IF(E634="West", IF(C634="Decentral",('Connecting shares (%)'!$F$15/100*F634+'Connecting shares (%)'!$G$15/100*H634+'Connecting shares (%)'!$H$15/100*J634)/1000000,0),0)</f>
        <v>0</v>
      </c>
      <c r="AE634" s="61">
        <f>IF(E634="west", IF(C634="Decentral",D634*'Connecting shares (%)'!$M$16*(F634+H634+J634)/(F634+H634+J634+L634+N634+P634),0),0)</f>
        <v>0</v>
      </c>
      <c r="AF634" s="59">
        <f>IF(E634="West", IF(C634="Central",('Connecting shares (%)'!$F$13/100*L634+'Connecting shares (%)'!$G$13/100*N634+'Connecting shares (%)'!$H$13/100*P634)/1000000,0),0)</f>
        <v>0</v>
      </c>
      <c r="AG634" s="61">
        <f>IF(E634="west", IF(C634="Central",D634*'Connecting shares (%)'!$M$16*(L634+N634+P634)/(F634+H634+J634+L634+N634+P634),0),0)</f>
        <v>0</v>
      </c>
      <c r="AH634" s="1">
        <f>IF(E634="West", IF(C634="Decentral",('Connecting shares (%)'!$F$17/100*L634+'Connecting shares (%)'!$G$17/100*N634+'Connecting shares (%)'!$H$17/100*P634)/1000000,0),0)</f>
        <v>0</v>
      </c>
      <c r="AI634" s="61">
        <f>IF(E634="west", IF(C634="Decentral",D634*'Connecting shares (%)'!$M$16*(L634+N634+P634)/(F634+H634+J634+L634+N634+P634),0),0)</f>
        <v>0</v>
      </c>
      <c r="AK634" s="1">
        <f t="shared" si="72"/>
        <v>0</v>
      </c>
      <c r="AL634" s="1">
        <f t="shared" si="73"/>
        <v>0</v>
      </c>
      <c r="AM634" s="1">
        <f t="shared" si="74"/>
        <v>1.0559831499999901</v>
      </c>
      <c r="AN634" s="1">
        <f t="shared" si="75"/>
        <v>8.3802871106495012</v>
      </c>
      <c r="AO634" s="1">
        <f t="shared" si="76"/>
        <v>0</v>
      </c>
      <c r="AP634" s="1">
        <f t="shared" si="77"/>
        <v>0</v>
      </c>
      <c r="AQ634" s="1">
        <f t="shared" si="78"/>
        <v>0</v>
      </c>
      <c r="AR634" s="1">
        <f t="shared" si="79"/>
        <v>0</v>
      </c>
    </row>
    <row r="635" spans="1:44">
      <c r="A635" s="1">
        <v>634</v>
      </c>
      <c r="B635" s="1" t="s">
        <v>573</v>
      </c>
      <c r="C635" s="1" t="s">
        <v>19</v>
      </c>
      <c r="D635" s="1">
        <v>1.0497438212699399</v>
      </c>
      <c r="E635" s="1" t="s">
        <v>21</v>
      </c>
      <c r="F635" s="1">
        <v>576618.21999999904</v>
      </c>
      <c r="G635" s="1">
        <v>29</v>
      </c>
      <c r="H635" s="1">
        <v>0</v>
      </c>
      <c r="I635" s="1">
        <v>0</v>
      </c>
      <c r="J635" s="1">
        <v>0</v>
      </c>
      <c r="K635" s="1">
        <v>0</v>
      </c>
      <c r="L635" s="1">
        <v>0</v>
      </c>
      <c r="M635" s="1">
        <v>0</v>
      </c>
      <c r="N635" s="1">
        <v>0</v>
      </c>
      <c r="O635" s="1">
        <v>0</v>
      </c>
      <c r="P635" s="1">
        <v>0</v>
      </c>
      <c r="Q635" s="1">
        <v>0</v>
      </c>
      <c r="R635" s="1">
        <v>17956.147077547801</v>
      </c>
      <c r="S635" s="1">
        <v>1049743.8212699399</v>
      </c>
      <c r="T635" s="59">
        <f>IF(E635="East", IF(C635="Central",('Connecting shares (%)'!$F$3/100*F635+'Connecting shares (%)'!$G$3/100*H635+'Connecting shares (%)'!$H$3/100*J635)/1000000,0),0)</f>
        <v>0</v>
      </c>
      <c r="U635" s="59">
        <f>IF(E635="East", IF(C635="Central",D635*'Connecting shares (%)'!$M$16*(F635+H635+J635)/(F635+H635+J635+L635+N635+P635),0),0)</f>
        <v>0</v>
      </c>
      <c r="V635" s="59">
        <f>IF(E635="East", IF(C635="Decentral",('Connecting shares (%)'!$F$7/100*F635+'Connecting shares (%)'!$G$7/100*H635+'Connecting shares (%)'!$H$7/100*J635)/1000000,0),0)</f>
        <v>0</v>
      </c>
      <c r="W635" s="61">
        <f>IF(E635="East", IF(C635="Decentral",D635*'Connecting shares (%)'!$M$16*(F635+H635+J635)/(F635+H635+J635+L635+N635+P635),0),0)</f>
        <v>0</v>
      </c>
      <c r="X635" s="59">
        <f>IF(E635="East", IF(C635="Central",('Connecting shares (%)'!$F$5/100*L635+'Connecting shares (%)'!$G$5/100*N635+'Connecting shares (%)'!$H$5/100*P635)/1000000,0),0)</f>
        <v>0</v>
      </c>
      <c r="Y635" s="61">
        <f>IF(E635="East", IF(C635="Central",D635*'Connecting shares (%)'!$M$16*(L635+N635+P635)/(F635+H635+J635+L635+N635+P635),0),0)</f>
        <v>0</v>
      </c>
      <c r="Z635" s="1">
        <f>IF(E635="East", IF(C635="Decentral",('Connecting shares (%)'!$F$9/100*L635+'Connecting shares (%)'!$G$9/100*N635+'Connecting shares (%)'!$H$9/100*P635)/1000000,0),0)</f>
        <v>0</v>
      </c>
      <c r="AA635" s="61">
        <f>IF(E635="East", IF(C635="Decentral",D635*'Connecting shares (%)'!$M$16*(L635+N635+P635)/(F635+H635+J635+L635+N635+P635),0),0)</f>
        <v>0</v>
      </c>
      <c r="AB635" s="59">
        <f>IF(E635="West", IF(C635="Central",('Connecting shares (%)'!$F$11/100*F635+'Connecting shares (%)'!$G$11/100*H635+'Connecting shares (%)'!$H$11/100*J635)/1000000,0),0)</f>
        <v>0</v>
      </c>
      <c r="AC635" s="62">
        <f>IF(E635="west", IF(C635="Central",D635*'Connecting shares (%)'!$M$16*(F635+H635+J635)/(F635+H635+J635+L635+N635+P635),0),0)</f>
        <v>0</v>
      </c>
      <c r="AD635" s="59">
        <f>IF(E635="West", IF(C635="Decentral",('Connecting shares (%)'!$F$15/100*F635+'Connecting shares (%)'!$G$15/100*H635+'Connecting shares (%)'!$H$15/100*J635)/1000000,0),0)</f>
        <v>0.57661821999999907</v>
      </c>
      <c r="AE635" s="61">
        <f>IF(E635="west", IF(C635="Decentral",D635*'Connecting shares (%)'!$M$16*(F635+H635+J635)/(F635+H635+J635+L635+N635+P635),0),0)</f>
        <v>20.9948764253988</v>
      </c>
      <c r="AF635" s="59">
        <f>IF(E635="West", IF(C635="Central",('Connecting shares (%)'!$F$13/100*L635+'Connecting shares (%)'!$G$13/100*N635+'Connecting shares (%)'!$H$13/100*P635)/1000000,0),0)</f>
        <v>0</v>
      </c>
      <c r="AG635" s="61">
        <f>IF(E635="west", IF(C635="Central",D635*'Connecting shares (%)'!$M$16*(L635+N635+P635)/(F635+H635+J635+L635+N635+P635),0),0)</f>
        <v>0</v>
      </c>
      <c r="AH635" s="1">
        <f>IF(E635="West", IF(C635="Decentral",('Connecting shares (%)'!$F$17/100*L635+'Connecting shares (%)'!$G$17/100*N635+'Connecting shares (%)'!$H$17/100*P635)/1000000,0),0)</f>
        <v>0</v>
      </c>
      <c r="AI635" s="61">
        <f>IF(E635="west", IF(C635="Decentral",D635*'Connecting shares (%)'!$M$16*(L635+N635+P635)/(F635+H635+J635+L635+N635+P635),0),0)</f>
        <v>0</v>
      </c>
      <c r="AK635" s="1">
        <f t="shared" si="72"/>
        <v>0</v>
      </c>
      <c r="AL635" s="1">
        <f t="shared" si="73"/>
        <v>0</v>
      </c>
      <c r="AM635" s="1">
        <f t="shared" si="74"/>
        <v>0</v>
      </c>
      <c r="AN635" s="1">
        <f t="shared" si="75"/>
        <v>0</v>
      </c>
      <c r="AO635" s="1">
        <f t="shared" si="76"/>
        <v>0</v>
      </c>
      <c r="AP635" s="1">
        <f t="shared" si="77"/>
        <v>0</v>
      </c>
      <c r="AQ635" s="1">
        <f t="shared" si="78"/>
        <v>0.57661821999999907</v>
      </c>
      <c r="AR635" s="1">
        <f t="shared" si="79"/>
        <v>20.9948764253988</v>
      </c>
    </row>
    <row r="636" spans="1:44">
      <c r="A636" s="1">
        <v>635</v>
      </c>
      <c r="B636" s="1" t="s">
        <v>559</v>
      </c>
      <c r="C636" s="1" t="s">
        <v>19</v>
      </c>
      <c r="D636" s="1">
        <v>0.65339707904994804</v>
      </c>
      <c r="E636" s="1" t="s">
        <v>21</v>
      </c>
      <c r="F636" s="1">
        <v>3570799.1399999899</v>
      </c>
      <c r="G636" s="1">
        <v>256</v>
      </c>
      <c r="H636" s="1">
        <v>0</v>
      </c>
      <c r="I636" s="1">
        <v>0</v>
      </c>
      <c r="J636" s="1">
        <v>0</v>
      </c>
      <c r="K636" s="1">
        <v>0</v>
      </c>
      <c r="L636" s="1">
        <v>456065.22</v>
      </c>
      <c r="M636" s="1">
        <v>57</v>
      </c>
      <c r="N636" s="1">
        <v>53109.33</v>
      </c>
      <c r="O636" s="1">
        <v>1</v>
      </c>
      <c r="P636" s="1">
        <v>0</v>
      </c>
      <c r="Q636" s="1">
        <v>0</v>
      </c>
      <c r="R636" s="1">
        <v>9821.3858814697196</v>
      </c>
      <c r="S636" s="1">
        <v>653397.07904994802</v>
      </c>
      <c r="T636" s="59">
        <f>IF(E636="East", IF(C636="Central",('Connecting shares (%)'!$F$3/100*F636+'Connecting shares (%)'!$G$3/100*H636+'Connecting shares (%)'!$H$3/100*J636)/1000000,0),0)</f>
        <v>0</v>
      </c>
      <c r="U636" s="59">
        <f>IF(E636="East", IF(C636="Central",D636*'Connecting shares (%)'!$M$16*(F636+H636+J636)/(F636+H636+J636+L636+N636+P636),0),0)</f>
        <v>0</v>
      </c>
      <c r="V636" s="59">
        <f>IF(E636="East", IF(C636="Decentral",('Connecting shares (%)'!$F$7/100*F636+'Connecting shares (%)'!$G$7/100*H636+'Connecting shares (%)'!$H$7/100*J636)/1000000,0),0)</f>
        <v>0</v>
      </c>
      <c r="W636" s="61">
        <f>IF(E636="East", IF(C636="Decentral",D636*'Connecting shares (%)'!$M$16*(F636+H636+J636)/(F636+H636+J636+L636+N636+P636),0),0)</f>
        <v>0</v>
      </c>
      <c r="X636" s="59">
        <f>IF(E636="East", IF(C636="Central",('Connecting shares (%)'!$F$5/100*L636+'Connecting shares (%)'!$G$5/100*N636+'Connecting shares (%)'!$H$5/100*P636)/1000000,0),0)</f>
        <v>0</v>
      </c>
      <c r="Y636" s="61">
        <f>IF(E636="East", IF(C636="Central",D636*'Connecting shares (%)'!$M$16*(L636+N636+P636)/(F636+H636+J636+L636+N636+P636),0),0)</f>
        <v>0</v>
      </c>
      <c r="Z636" s="1">
        <f>IF(E636="East", IF(C636="Decentral",('Connecting shares (%)'!$F$9/100*L636+'Connecting shares (%)'!$G$9/100*N636+'Connecting shares (%)'!$H$9/100*P636)/1000000,0),0)</f>
        <v>0</v>
      </c>
      <c r="AA636" s="61">
        <f>IF(E636="East", IF(C636="Decentral",D636*'Connecting shares (%)'!$M$16*(L636+N636+P636)/(F636+H636+J636+L636+N636+P636),0),0)</f>
        <v>0</v>
      </c>
      <c r="AB636" s="59">
        <f>IF(E636="West", IF(C636="Central",('Connecting shares (%)'!$F$11/100*F636+'Connecting shares (%)'!$G$11/100*H636+'Connecting shares (%)'!$H$11/100*J636)/1000000,0),0)</f>
        <v>0</v>
      </c>
      <c r="AC636" s="62">
        <f>IF(E636="west", IF(C636="Central",D636*'Connecting shares (%)'!$M$16*(F636+H636+J636)/(F636+H636+J636+L636+N636+P636),0),0)</f>
        <v>0</v>
      </c>
      <c r="AD636" s="59">
        <f>IF(E636="West", IF(C636="Decentral",('Connecting shares (%)'!$F$15/100*F636+'Connecting shares (%)'!$G$15/100*H636+'Connecting shares (%)'!$H$15/100*J636)/1000000,0),0)</f>
        <v>3.5707991399999899</v>
      </c>
      <c r="AE636" s="61">
        <f>IF(E636="west", IF(C636="Decentral",D636*'Connecting shares (%)'!$M$16*(F636+H636+J636)/(F636+H636+J636+L636+N636+P636),0),0)</f>
        <v>11.437082222704555</v>
      </c>
      <c r="AF636" s="59">
        <f>IF(E636="West", IF(C636="Central",('Connecting shares (%)'!$F$13/100*L636+'Connecting shares (%)'!$G$13/100*N636+'Connecting shares (%)'!$H$13/100*P636)/1000000,0),0)</f>
        <v>0</v>
      </c>
      <c r="AG636" s="61">
        <f>IF(E636="west", IF(C636="Central",D636*'Connecting shares (%)'!$M$16*(L636+N636+P636)/(F636+H636+J636+L636+N636+P636),0),0)</f>
        <v>0</v>
      </c>
      <c r="AH636" s="1">
        <f>IF(E636="West", IF(C636="Decentral",('Connecting shares (%)'!$F$17/100*L636+'Connecting shares (%)'!$G$17/100*N636+'Connecting shares (%)'!$H$17/100*P636)/1000000,0),0)</f>
        <v>0.50917455</v>
      </c>
      <c r="AI636" s="61">
        <f>IF(E636="west", IF(C636="Decentral",D636*'Connecting shares (%)'!$M$16*(L636+N636+P636)/(F636+H636+J636+L636+N636+P636),0),0)</f>
        <v>1.6308593582944038</v>
      </c>
      <c r="AK636" s="1">
        <f t="shared" si="72"/>
        <v>0</v>
      </c>
      <c r="AL636" s="1">
        <f t="shared" si="73"/>
        <v>0</v>
      </c>
      <c r="AM636" s="1">
        <f t="shared" si="74"/>
        <v>0</v>
      </c>
      <c r="AN636" s="1">
        <f t="shared" si="75"/>
        <v>0</v>
      </c>
      <c r="AO636" s="1">
        <f t="shared" si="76"/>
        <v>0</v>
      </c>
      <c r="AP636" s="1">
        <f t="shared" si="77"/>
        <v>0</v>
      </c>
      <c r="AQ636" s="1">
        <f t="shared" si="78"/>
        <v>4.0799736899999903</v>
      </c>
      <c r="AR636" s="1">
        <f t="shared" si="79"/>
        <v>13.067941580998959</v>
      </c>
    </row>
    <row r="637" spans="1:44">
      <c r="A637" s="1">
        <v>636</v>
      </c>
      <c r="B637" s="1" t="s">
        <v>541</v>
      </c>
      <c r="C637" s="1" t="s">
        <v>19</v>
      </c>
      <c r="D637" s="1">
        <v>1.39038393740003</v>
      </c>
      <c r="E637" s="1" t="s">
        <v>21</v>
      </c>
      <c r="F637" s="1">
        <v>8854047.1099999696</v>
      </c>
      <c r="G637" s="1">
        <v>601</v>
      </c>
      <c r="H637" s="1">
        <v>112890.41</v>
      </c>
      <c r="I637" s="1">
        <v>2</v>
      </c>
      <c r="J637" s="1">
        <v>0</v>
      </c>
      <c r="K637" s="1">
        <v>0</v>
      </c>
      <c r="L637" s="1">
        <v>565152.38</v>
      </c>
      <c r="M637" s="1">
        <v>62</v>
      </c>
      <c r="N637" s="1">
        <v>57074.739999999903</v>
      </c>
      <c r="O637" s="1">
        <v>1</v>
      </c>
      <c r="P637" s="1">
        <v>0</v>
      </c>
      <c r="Q637" s="1">
        <v>0</v>
      </c>
      <c r="R637" s="1">
        <v>10291.172589563899</v>
      </c>
      <c r="S637" s="1">
        <v>1390383.93740003</v>
      </c>
      <c r="T637" s="59">
        <f>IF(E637="East", IF(C637="Central",('Connecting shares (%)'!$F$3/100*F637+'Connecting shares (%)'!$G$3/100*H637+'Connecting shares (%)'!$H$3/100*J637)/1000000,0),0)</f>
        <v>0</v>
      </c>
      <c r="U637" s="59">
        <f>IF(E637="East", IF(C637="Central",D637*'Connecting shares (%)'!$M$16*(F637+H637+J637)/(F637+H637+J637+L637+N637+P637),0),0)</f>
        <v>0</v>
      </c>
      <c r="V637" s="59">
        <f>IF(E637="East", IF(C637="Decentral",('Connecting shares (%)'!$F$7/100*F637+'Connecting shares (%)'!$G$7/100*H637+'Connecting shares (%)'!$H$7/100*J637)/1000000,0),0)</f>
        <v>0</v>
      </c>
      <c r="W637" s="61">
        <f>IF(E637="East", IF(C637="Decentral",D637*'Connecting shares (%)'!$M$16*(F637+H637+J637)/(F637+H637+J637+L637+N637+P637),0),0)</f>
        <v>0</v>
      </c>
      <c r="X637" s="59">
        <f>IF(E637="East", IF(C637="Central",('Connecting shares (%)'!$F$5/100*L637+'Connecting shares (%)'!$G$5/100*N637+'Connecting shares (%)'!$H$5/100*P637)/1000000,0),0)</f>
        <v>0</v>
      </c>
      <c r="Y637" s="61">
        <f>IF(E637="East", IF(C637="Central",D637*'Connecting shares (%)'!$M$16*(L637+N637+P637)/(F637+H637+J637+L637+N637+P637),0),0)</f>
        <v>0</v>
      </c>
      <c r="Z637" s="1">
        <f>IF(E637="East", IF(C637="Decentral",('Connecting shares (%)'!$F$9/100*L637+'Connecting shares (%)'!$G$9/100*N637+'Connecting shares (%)'!$H$9/100*P637)/1000000,0),0)</f>
        <v>0</v>
      </c>
      <c r="AA637" s="61">
        <f>IF(E637="East", IF(C637="Decentral",D637*'Connecting shares (%)'!$M$16*(L637+N637+P637)/(F637+H637+J637+L637+N637+P637),0),0)</f>
        <v>0</v>
      </c>
      <c r="AB637" s="59">
        <f>IF(E637="West", IF(C637="Central",('Connecting shares (%)'!$F$11/100*F637+'Connecting shares (%)'!$G$11/100*H637+'Connecting shares (%)'!$H$11/100*J637)/1000000,0),0)</f>
        <v>0</v>
      </c>
      <c r="AC637" s="62">
        <f>IF(E637="west", IF(C637="Central",D637*'Connecting shares (%)'!$M$16*(F637+H637+J637)/(F637+H637+J637+L637+N637+P637),0),0)</f>
        <v>0</v>
      </c>
      <c r="AD637" s="59">
        <f>IF(E637="West", IF(C637="Decentral",('Connecting shares (%)'!$F$15/100*F637+'Connecting shares (%)'!$G$15/100*H637+'Connecting shares (%)'!$H$15/100*J637)/1000000,0),0)</f>
        <v>8.9669375199999699</v>
      </c>
      <c r="AE637" s="61">
        <f>IF(E637="west", IF(C637="Decentral",D637*'Connecting shares (%)'!$M$16*(F637+H637+J637)/(F637+H637+J637+L637+N637+P637),0),0)</f>
        <v>26.003278415871801</v>
      </c>
      <c r="AF637" s="59">
        <f>IF(E637="West", IF(C637="Central",('Connecting shares (%)'!$F$13/100*L637+'Connecting shares (%)'!$G$13/100*N637+'Connecting shares (%)'!$H$13/100*P637)/1000000,0),0)</f>
        <v>0</v>
      </c>
      <c r="AG637" s="61">
        <f>IF(E637="west", IF(C637="Central",D637*'Connecting shares (%)'!$M$16*(L637+N637+P637)/(F637+H637+J637+L637+N637+P637),0),0)</f>
        <v>0</v>
      </c>
      <c r="AH637" s="1">
        <f>IF(E637="West", IF(C637="Decentral",('Connecting shares (%)'!$F$17/100*L637+'Connecting shares (%)'!$G$17/100*N637+'Connecting shares (%)'!$H$17/100*P637)/1000000,0),0)</f>
        <v>0.62222711999999991</v>
      </c>
      <c r="AI637" s="61">
        <f>IF(E637="west", IF(C637="Decentral",D637*'Connecting shares (%)'!$M$16*(L637+N637+P637)/(F637+H637+J637+L637+N637+P637),0),0)</f>
        <v>1.804400332128792</v>
      </c>
      <c r="AK637" s="1">
        <f t="shared" si="72"/>
        <v>0</v>
      </c>
      <c r="AL637" s="1">
        <f t="shared" si="73"/>
        <v>0</v>
      </c>
      <c r="AM637" s="1">
        <f t="shared" si="74"/>
        <v>0</v>
      </c>
      <c r="AN637" s="1">
        <f t="shared" si="75"/>
        <v>0</v>
      </c>
      <c r="AO637" s="1">
        <f t="shared" si="76"/>
        <v>0</v>
      </c>
      <c r="AP637" s="1">
        <f t="shared" si="77"/>
        <v>0</v>
      </c>
      <c r="AQ637" s="1">
        <f t="shared" si="78"/>
        <v>9.5891646399999697</v>
      </c>
      <c r="AR637" s="1">
        <f t="shared" si="79"/>
        <v>27.807678748000594</v>
      </c>
    </row>
    <row r="638" spans="1:44">
      <c r="A638" s="1">
        <v>637</v>
      </c>
      <c r="B638" s="1" t="s">
        <v>466</v>
      </c>
      <c r="C638" s="1" t="s">
        <v>19</v>
      </c>
      <c r="D638" s="1">
        <v>0.258526153954662</v>
      </c>
      <c r="E638" s="1" t="s">
        <v>21</v>
      </c>
      <c r="F638" s="1">
        <v>334426.429999999</v>
      </c>
      <c r="G638" s="1">
        <v>20</v>
      </c>
      <c r="H638" s="1">
        <v>0</v>
      </c>
      <c r="I638" s="1">
        <v>0</v>
      </c>
      <c r="J638" s="1">
        <v>0</v>
      </c>
      <c r="K638" s="1">
        <v>0</v>
      </c>
      <c r="L638" s="1">
        <v>0</v>
      </c>
      <c r="M638" s="1">
        <v>0</v>
      </c>
      <c r="N638" s="1">
        <v>0</v>
      </c>
      <c r="O638" s="1">
        <v>0</v>
      </c>
      <c r="P638" s="1">
        <v>0</v>
      </c>
      <c r="Q638" s="1">
        <v>0</v>
      </c>
      <c r="R638" s="1">
        <v>8369.0336874138793</v>
      </c>
      <c r="S638" s="1">
        <v>258526.15395466099</v>
      </c>
      <c r="T638" s="59">
        <f>IF(E638="East", IF(C638="Central",('Connecting shares (%)'!$F$3/100*F638+'Connecting shares (%)'!$G$3/100*H638+'Connecting shares (%)'!$H$3/100*J638)/1000000,0),0)</f>
        <v>0</v>
      </c>
      <c r="U638" s="59">
        <f>IF(E638="East", IF(C638="Central",D638*'Connecting shares (%)'!$M$16*(F638+H638+J638)/(F638+H638+J638+L638+N638+P638),0),0)</f>
        <v>0</v>
      </c>
      <c r="V638" s="59">
        <f>IF(E638="East", IF(C638="Decentral",('Connecting shares (%)'!$F$7/100*F638+'Connecting shares (%)'!$G$7/100*H638+'Connecting shares (%)'!$H$7/100*J638)/1000000,0),0)</f>
        <v>0</v>
      </c>
      <c r="W638" s="61">
        <f>IF(E638="East", IF(C638="Decentral",D638*'Connecting shares (%)'!$M$16*(F638+H638+J638)/(F638+H638+J638+L638+N638+P638),0),0)</f>
        <v>0</v>
      </c>
      <c r="X638" s="59">
        <f>IF(E638="East", IF(C638="Central",('Connecting shares (%)'!$F$5/100*L638+'Connecting shares (%)'!$G$5/100*N638+'Connecting shares (%)'!$H$5/100*P638)/1000000,0),0)</f>
        <v>0</v>
      </c>
      <c r="Y638" s="61">
        <f>IF(E638="East", IF(C638="Central",D638*'Connecting shares (%)'!$M$16*(L638+N638+P638)/(F638+H638+J638+L638+N638+P638),0),0)</f>
        <v>0</v>
      </c>
      <c r="Z638" s="1">
        <f>IF(E638="East", IF(C638="Decentral",('Connecting shares (%)'!$F$9/100*L638+'Connecting shares (%)'!$G$9/100*N638+'Connecting shares (%)'!$H$9/100*P638)/1000000,0),0)</f>
        <v>0</v>
      </c>
      <c r="AA638" s="61">
        <f>IF(E638="East", IF(C638="Decentral",D638*'Connecting shares (%)'!$M$16*(L638+N638+P638)/(F638+H638+J638+L638+N638+P638),0),0)</f>
        <v>0</v>
      </c>
      <c r="AB638" s="59">
        <f>IF(E638="West", IF(C638="Central",('Connecting shares (%)'!$F$11/100*F638+'Connecting shares (%)'!$G$11/100*H638+'Connecting shares (%)'!$H$11/100*J638)/1000000,0),0)</f>
        <v>0</v>
      </c>
      <c r="AC638" s="62">
        <f>IF(E638="west", IF(C638="Central",D638*'Connecting shares (%)'!$M$16*(F638+H638+J638)/(F638+H638+J638+L638+N638+P638),0),0)</f>
        <v>0</v>
      </c>
      <c r="AD638" s="59">
        <f>IF(E638="West", IF(C638="Decentral",('Connecting shares (%)'!$F$15/100*F638+'Connecting shares (%)'!$G$15/100*H638+'Connecting shares (%)'!$H$15/100*J638)/1000000,0),0)</f>
        <v>0.334426429999999</v>
      </c>
      <c r="AE638" s="61">
        <f>IF(E638="west", IF(C638="Decentral",D638*'Connecting shares (%)'!$M$16*(F638+H638+J638)/(F638+H638+J638+L638+N638+P638),0),0)</f>
        <v>5.1705230790932397</v>
      </c>
      <c r="AF638" s="59">
        <f>IF(E638="West", IF(C638="Central",('Connecting shares (%)'!$F$13/100*L638+'Connecting shares (%)'!$G$13/100*N638+'Connecting shares (%)'!$H$13/100*P638)/1000000,0),0)</f>
        <v>0</v>
      </c>
      <c r="AG638" s="61">
        <f>IF(E638="west", IF(C638="Central",D638*'Connecting shares (%)'!$M$16*(L638+N638+P638)/(F638+H638+J638+L638+N638+P638),0),0)</f>
        <v>0</v>
      </c>
      <c r="AH638" s="1">
        <f>IF(E638="West", IF(C638="Decentral",('Connecting shares (%)'!$F$17/100*L638+'Connecting shares (%)'!$G$17/100*N638+'Connecting shares (%)'!$H$17/100*P638)/1000000,0),0)</f>
        <v>0</v>
      </c>
      <c r="AI638" s="61">
        <f>IF(E638="west", IF(C638="Decentral",D638*'Connecting shares (%)'!$M$16*(L638+N638+P638)/(F638+H638+J638+L638+N638+P638),0),0)</f>
        <v>0</v>
      </c>
      <c r="AK638" s="1">
        <f t="shared" si="72"/>
        <v>0</v>
      </c>
      <c r="AL638" s="1">
        <f t="shared" si="73"/>
        <v>0</v>
      </c>
      <c r="AM638" s="1">
        <f t="shared" si="74"/>
        <v>0</v>
      </c>
      <c r="AN638" s="1">
        <f t="shared" si="75"/>
        <v>0</v>
      </c>
      <c r="AO638" s="1">
        <f t="shared" si="76"/>
        <v>0</v>
      </c>
      <c r="AP638" s="1">
        <f t="shared" si="77"/>
        <v>0</v>
      </c>
      <c r="AQ638" s="1">
        <f t="shared" si="78"/>
        <v>0.334426429999999</v>
      </c>
      <c r="AR638" s="1">
        <f t="shared" si="79"/>
        <v>5.1705230790932397</v>
      </c>
    </row>
    <row r="639" spans="1:44">
      <c r="A639" s="1">
        <v>638</v>
      </c>
      <c r="B639" s="1" t="s">
        <v>271</v>
      </c>
      <c r="C639" s="1" t="s">
        <v>19</v>
      </c>
      <c r="D639" s="1">
        <v>0.35123676027332801</v>
      </c>
      <c r="E639" s="1" t="s">
        <v>21</v>
      </c>
      <c r="F639" s="1">
        <v>737837.26</v>
      </c>
      <c r="G639" s="1">
        <v>43</v>
      </c>
      <c r="H639" s="1">
        <v>0</v>
      </c>
      <c r="I639" s="1">
        <v>0</v>
      </c>
      <c r="J639" s="1">
        <v>0</v>
      </c>
      <c r="K639" s="1">
        <v>0</v>
      </c>
      <c r="L639" s="1">
        <v>0</v>
      </c>
      <c r="M639" s="1">
        <v>0</v>
      </c>
      <c r="N639" s="1">
        <v>0</v>
      </c>
      <c r="O639" s="1">
        <v>0</v>
      </c>
      <c r="P639" s="1">
        <v>0</v>
      </c>
      <c r="Q639" s="1">
        <v>0</v>
      </c>
      <c r="R639" s="1">
        <v>15090.6136353246</v>
      </c>
      <c r="S639" s="1">
        <v>351236.760273327</v>
      </c>
      <c r="T639" s="59">
        <f>IF(E639="East", IF(C639="Central",('Connecting shares (%)'!$F$3/100*F639+'Connecting shares (%)'!$G$3/100*H639+'Connecting shares (%)'!$H$3/100*J639)/1000000,0),0)</f>
        <v>0</v>
      </c>
      <c r="U639" s="59">
        <f>IF(E639="East", IF(C639="Central",D639*'Connecting shares (%)'!$M$16*(F639+H639+J639)/(F639+H639+J639+L639+N639+P639),0),0)</f>
        <v>0</v>
      </c>
      <c r="V639" s="59">
        <f>IF(E639="East", IF(C639="Decentral",('Connecting shares (%)'!$F$7/100*F639+'Connecting shares (%)'!$G$7/100*H639+'Connecting shares (%)'!$H$7/100*J639)/1000000,0),0)</f>
        <v>0</v>
      </c>
      <c r="W639" s="61">
        <f>IF(E639="East", IF(C639="Decentral",D639*'Connecting shares (%)'!$M$16*(F639+H639+J639)/(F639+H639+J639+L639+N639+P639),0),0)</f>
        <v>0</v>
      </c>
      <c r="X639" s="59">
        <f>IF(E639="East", IF(C639="Central",('Connecting shares (%)'!$F$5/100*L639+'Connecting shares (%)'!$G$5/100*N639+'Connecting shares (%)'!$H$5/100*P639)/1000000,0),0)</f>
        <v>0</v>
      </c>
      <c r="Y639" s="61">
        <f>IF(E639="East", IF(C639="Central",D639*'Connecting shares (%)'!$M$16*(L639+N639+P639)/(F639+H639+J639+L639+N639+P639),0),0)</f>
        <v>0</v>
      </c>
      <c r="Z639" s="1">
        <f>IF(E639="East", IF(C639="Decentral",('Connecting shares (%)'!$F$9/100*L639+'Connecting shares (%)'!$G$9/100*N639+'Connecting shares (%)'!$H$9/100*P639)/1000000,0),0)</f>
        <v>0</v>
      </c>
      <c r="AA639" s="61">
        <f>IF(E639="East", IF(C639="Decentral",D639*'Connecting shares (%)'!$M$16*(L639+N639+P639)/(F639+H639+J639+L639+N639+P639),0),0)</f>
        <v>0</v>
      </c>
      <c r="AB639" s="59">
        <f>IF(E639="West", IF(C639="Central",('Connecting shares (%)'!$F$11/100*F639+'Connecting shares (%)'!$G$11/100*H639+'Connecting shares (%)'!$H$11/100*J639)/1000000,0),0)</f>
        <v>0</v>
      </c>
      <c r="AC639" s="62">
        <f>IF(E639="west", IF(C639="Central",D639*'Connecting shares (%)'!$M$16*(F639+H639+J639)/(F639+H639+J639+L639+N639+P639),0),0)</f>
        <v>0</v>
      </c>
      <c r="AD639" s="59">
        <f>IF(E639="West", IF(C639="Decentral",('Connecting shares (%)'!$F$15/100*F639+'Connecting shares (%)'!$G$15/100*H639+'Connecting shares (%)'!$H$15/100*J639)/1000000,0),0)</f>
        <v>0.73783726000000005</v>
      </c>
      <c r="AE639" s="61">
        <f>IF(E639="west", IF(C639="Decentral",D639*'Connecting shares (%)'!$M$16*(F639+H639+J639)/(F639+H639+J639+L639+N639+P639),0),0)</f>
        <v>7.0247352054665599</v>
      </c>
      <c r="AF639" s="59">
        <f>IF(E639="West", IF(C639="Central",('Connecting shares (%)'!$F$13/100*L639+'Connecting shares (%)'!$G$13/100*N639+'Connecting shares (%)'!$H$13/100*P639)/1000000,0),0)</f>
        <v>0</v>
      </c>
      <c r="AG639" s="61">
        <f>IF(E639="west", IF(C639="Central",D639*'Connecting shares (%)'!$M$16*(L639+N639+P639)/(F639+H639+J639+L639+N639+P639),0),0)</f>
        <v>0</v>
      </c>
      <c r="AH639" s="1">
        <f>IF(E639="West", IF(C639="Decentral",('Connecting shares (%)'!$F$17/100*L639+'Connecting shares (%)'!$G$17/100*N639+'Connecting shares (%)'!$H$17/100*P639)/1000000,0),0)</f>
        <v>0</v>
      </c>
      <c r="AI639" s="61">
        <f>IF(E639="west", IF(C639="Decentral",D639*'Connecting shares (%)'!$M$16*(L639+N639+P639)/(F639+H639+J639+L639+N639+P639),0),0)</f>
        <v>0</v>
      </c>
      <c r="AK639" s="1">
        <f t="shared" si="72"/>
        <v>0</v>
      </c>
      <c r="AL639" s="1">
        <f t="shared" si="73"/>
        <v>0</v>
      </c>
      <c r="AM639" s="1">
        <f t="shared" si="74"/>
        <v>0</v>
      </c>
      <c r="AN639" s="1">
        <f t="shared" si="75"/>
        <v>0</v>
      </c>
      <c r="AO639" s="1">
        <f t="shared" si="76"/>
        <v>0</v>
      </c>
      <c r="AP639" s="1">
        <f t="shared" si="77"/>
        <v>0</v>
      </c>
      <c r="AQ639" s="1">
        <f t="shared" si="78"/>
        <v>0.73783726000000005</v>
      </c>
      <c r="AR639" s="1">
        <f t="shared" si="79"/>
        <v>7.0247352054665599</v>
      </c>
    </row>
    <row r="640" spans="1:44">
      <c r="A640" s="1">
        <v>639</v>
      </c>
      <c r="B640" s="1" t="s">
        <v>440</v>
      </c>
      <c r="C640" s="1" t="s">
        <v>19</v>
      </c>
      <c r="D640" s="1">
        <v>0.78441385186498203</v>
      </c>
      <c r="E640" s="1" t="s">
        <v>21</v>
      </c>
      <c r="F640" s="1">
        <v>1158836.8899999999</v>
      </c>
      <c r="G640" s="1">
        <v>86</v>
      </c>
      <c r="H640" s="1">
        <v>0</v>
      </c>
      <c r="I640" s="1">
        <v>0</v>
      </c>
      <c r="J640" s="1">
        <v>0</v>
      </c>
      <c r="K640" s="1">
        <v>0</v>
      </c>
      <c r="L640" s="1">
        <v>111976.98</v>
      </c>
      <c r="M640" s="1">
        <v>10</v>
      </c>
      <c r="N640" s="1">
        <v>0</v>
      </c>
      <c r="O640" s="1">
        <v>0</v>
      </c>
      <c r="P640" s="1">
        <v>0</v>
      </c>
      <c r="Q640" s="1">
        <v>0</v>
      </c>
      <c r="R640" s="1">
        <v>17978.866697066002</v>
      </c>
      <c r="S640" s="1">
        <v>784413.851864981</v>
      </c>
      <c r="T640" s="59">
        <f>IF(E640="East", IF(C640="Central",('Connecting shares (%)'!$F$3/100*F640+'Connecting shares (%)'!$G$3/100*H640+'Connecting shares (%)'!$H$3/100*J640)/1000000,0),0)</f>
        <v>0</v>
      </c>
      <c r="U640" s="59">
        <f>IF(E640="East", IF(C640="Central",D640*'Connecting shares (%)'!$M$16*(F640+H640+J640)/(F640+H640+J640+L640+N640+P640),0),0)</f>
        <v>0</v>
      </c>
      <c r="V640" s="59">
        <f>IF(E640="East", IF(C640="Decentral",('Connecting shares (%)'!$F$7/100*F640+'Connecting shares (%)'!$G$7/100*H640+'Connecting shares (%)'!$H$7/100*J640)/1000000,0),0)</f>
        <v>0</v>
      </c>
      <c r="W640" s="61">
        <f>IF(E640="East", IF(C640="Decentral",D640*'Connecting shares (%)'!$M$16*(F640+H640+J640)/(F640+H640+J640+L640+N640+P640),0),0)</f>
        <v>0</v>
      </c>
      <c r="X640" s="59">
        <f>IF(E640="East", IF(C640="Central",('Connecting shares (%)'!$F$5/100*L640+'Connecting shares (%)'!$G$5/100*N640+'Connecting shares (%)'!$H$5/100*P640)/1000000,0),0)</f>
        <v>0</v>
      </c>
      <c r="Y640" s="61">
        <f>IF(E640="East", IF(C640="Central",D640*'Connecting shares (%)'!$M$16*(L640+N640+P640)/(F640+H640+J640+L640+N640+P640),0),0)</f>
        <v>0</v>
      </c>
      <c r="Z640" s="1">
        <f>IF(E640="East", IF(C640="Decentral",('Connecting shares (%)'!$F$9/100*L640+'Connecting shares (%)'!$G$9/100*N640+'Connecting shares (%)'!$H$9/100*P640)/1000000,0),0)</f>
        <v>0</v>
      </c>
      <c r="AA640" s="61">
        <f>IF(E640="East", IF(C640="Decentral",D640*'Connecting shares (%)'!$M$16*(L640+N640+P640)/(F640+H640+J640+L640+N640+P640),0),0)</f>
        <v>0</v>
      </c>
      <c r="AB640" s="59">
        <f>IF(E640="West", IF(C640="Central",('Connecting shares (%)'!$F$11/100*F640+'Connecting shares (%)'!$G$11/100*H640+'Connecting shares (%)'!$H$11/100*J640)/1000000,0),0)</f>
        <v>0</v>
      </c>
      <c r="AC640" s="62">
        <f>IF(E640="west", IF(C640="Central",D640*'Connecting shares (%)'!$M$16*(F640+H640+J640)/(F640+H640+J640+L640+N640+P640),0),0)</f>
        <v>0</v>
      </c>
      <c r="AD640" s="59">
        <f>IF(E640="West", IF(C640="Decentral",('Connecting shares (%)'!$F$15/100*F640+'Connecting shares (%)'!$G$15/100*H640+'Connecting shares (%)'!$H$15/100*J640)/1000000,0),0)</f>
        <v>1.1588368899999999</v>
      </c>
      <c r="AE640" s="61">
        <f>IF(E640="west", IF(C640="Decentral",D640*'Connecting shares (%)'!$M$16*(F640+H640+J640)/(F640+H640+J640+L640+N640+P640),0),0)</f>
        <v>14.305914186601322</v>
      </c>
      <c r="AF640" s="59">
        <f>IF(E640="West", IF(C640="Central",('Connecting shares (%)'!$F$13/100*L640+'Connecting shares (%)'!$G$13/100*N640+'Connecting shares (%)'!$H$13/100*P640)/1000000,0),0)</f>
        <v>0</v>
      </c>
      <c r="AG640" s="61">
        <f>IF(E640="west", IF(C640="Central",D640*'Connecting shares (%)'!$M$16*(L640+N640+P640)/(F640+H640+J640+L640+N640+P640),0),0)</f>
        <v>0</v>
      </c>
      <c r="AH640" s="1">
        <f>IF(E640="West", IF(C640="Decentral",('Connecting shares (%)'!$F$17/100*L640+'Connecting shares (%)'!$G$17/100*N640+'Connecting shares (%)'!$H$17/100*P640)/1000000,0),0)</f>
        <v>0.11197697999999999</v>
      </c>
      <c r="AI640" s="61">
        <f>IF(E640="west", IF(C640="Decentral",D640*'Connecting shares (%)'!$M$16*(L640+N640+P640)/(F640+H640+J640+L640+N640+P640),0),0)</f>
        <v>1.3823628506983177</v>
      </c>
      <c r="AK640" s="1">
        <f t="shared" si="72"/>
        <v>0</v>
      </c>
      <c r="AL640" s="1">
        <f t="shared" si="73"/>
        <v>0</v>
      </c>
      <c r="AM640" s="1">
        <f t="shared" si="74"/>
        <v>0</v>
      </c>
      <c r="AN640" s="1">
        <f t="shared" si="75"/>
        <v>0</v>
      </c>
      <c r="AO640" s="1">
        <f t="shared" si="76"/>
        <v>0</v>
      </c>
      <c r="AP640" s="1">
        <f t="shared" si="77"/>
        <v>0</v>
      </c>
      <c r="AQ640" s="1">
        <f t="shared" si="78"/>
        <v>1.2708138699999998</v>
      </c>
      <c r="AR640" s="1">
        <f t="shared" si="79"/>
        <v>15.68827703729964</v>
      </c>
    </row>
    <row r="641" spans="1:44">
      <c r="A641" s="1">
        <v>640</v>
      </c>
      <c r="B641" s="1" t="s">
        <v>654</v>
      </c>
      <c r="C641" s="1" t="s">
        <v>19</v>
      </c>
      <c r="D641" s="1">
        <v>0.72550370894668803</v>
      </c>
      <c r="E641" s="1" t="s">
        <v>22</v>
      </c>
      <c r="F641" s="1">
        <v>3459956.9999999902</v>
      </c>
      <c r="G641" s="1">
        <v>236</v>
      </c>
      <c r="H641" s="1">
        <v>0</v>
      </c>
      <c r="I641" s="1">
        <v>0</v>
      </c>
      <c r="J641" s="1">
        <v>0</v>
      </c>
      <c r="K641" s="1">
        <v>0</v>
      </c>
      <c r="L641" s="1">
        <v>81862.16</v>
      </c>
      <c r="M641" s="1">
        <v>3</v>
      </c>
      <c r="N641" s="1">
        <v>0</v>
      </c>
      <c r="O641" s="1">
        <v>0</v>
      </c>
      <c r="P641" s="1">
        <v>0</v>
      </c>
      <c r="Q641" s="1">
        <v>0</v>
      </c>
      <c r="R641" s="1">
        <v>16284.5083920576</v>
      </c>
      <c r="S641" s="1">
        <v>725503.70894668798</v>
      </c>
      <c r="T641" s="59">
        <f>IF(E641="East", IF(C641="Central",('Connecting shares (%)'!$F$3/100*F641+'Connecting shares (%)'!$G$3/100*H641+'Connecting shares (%)'!$H$3/100*J641)/1000000,0),0)</f>
        <v>0</v>
      </c>
      <c r="U641" s="59">
        <f>IF(E641="East", IF(C641="Central",D641*'Connecting shares (%)'!$M$16*(F641+H641+J641)/(F641+H641+J641+L641+N641+P641),0),0)</f>
        <v>0</v>
      </c>
      <c r="V641" s="59">
        <f>IF(E641="East", IF(C641="Decentral",('Connecting shares (%)'!$F$7/100*F641+'Connecting shares (%)'!$G$7/100*H641+'Connecting shares (%)'!$H$7/100*J641)/1000000,0),0)</f>
        <v>3.4599569999999904</v>
      </c>
      <c r="W641" s="61">
        <f>IF(E641="East", IF(C641="Decentral",D641*'Connecting shares (%)'!$M$16*(F641+H641+J641)/(F641+H641+J641+L641+N641+P641),0),0)</f>
        <v>14.174702450342245</v>
      </c>
      <c r="X641" s="59">
        <f>IF(E641="East", IF(C641="Central",('Connecting shares (%)'!$F$5/100*L641+'Connecting shares (%)'!$G$5/100*N641+'Connecting shares (%)'!$H$5/100*P641)/1000000,0),0)</f>
        <v>0</v>
      </c>
      <c r="Y641" s="61">
        <f>IF(E641="East", IF(C641="Central",D641*'Connecting shares (%)'!$M$16*(L641+N641+P641)/(F641+H641+J641+L641+N641+P641),0),0)</f>
        <v>0</v>
      </c>
      <c r="Z641" s="1">
        <f>IF(E641="East", IF(C641="Decentral",('Connecting shares (%)'!$F$9/100*L641+'Connecting shares (%)'!$G$9/100*N641+'Connecting shares (%)'!$H$9/100*P641)/1000000,0),0)</f>
        <v>8.1862160000000003E-2</v>
      </c>
      <c r="AA641" s="61">
        <f>IF(E641="East", IF(C641="Decentral",D641*'Connecting shares (%)'!$M$16*(L641+N641+P641)/(F641+H641+J641+L641+N641+P641),0),0)</f>
        <v>0.33537172859151493</v>
      </c>
      <c r="AB641" s="59">
        <f>IF(E641="West", IF(C641="Central",('Connecting shares (%)'!$F$11/100*F641+'Connecting shares (%)'!$G$11/100*H641+'Connecting shares (%)'!$H$11/100*J641)/1000000,0),0)</f>
        <v>0</v>
      </c>
      <c r="AC641" s="62">
        <f>IF(E641="west", IF(C641="Central",D641*'Connecting shares (%)'!$M$16*(F641+H641+J641)/(F641+H641+J641+L641+N641+P641),0),0)</f>
        <v>0</v>
      </c>
      <c r="AD641" s="59">
        <f>IF(E641="West", IF(C641="Decentral",('Connecting shares (%)'!$F$15/100*F641+'Connecting shares (%)'!$G$15/100*H641+'Connecting shares (%)'!$H$15/100*J641)/1000000,0),0)</f>
        <v>0</v>
      </c>
      <c r="AE641" s="61">
        <f>IF(E641="west", IF(C641="Decentral",D641*'Connecting shares (%)'!$M$16*(F641+H641+J641)/(F641+H641+J641+L641+N641+P641),0),0)</f>
        <v>0</v>
      </c>
      <c r="AF641" s="59">
        <f>IF(E641="West", IF(C641="Central",('Connecting shares (%)'!$F$13/100*L641+'Connecting shares (%)'!$G$13/100*N641+'Connecting shares (%)'!$H$13/100*P641)/1000000,0),0)</f>
        <v>0</v>
      </c>
      <c r="AG641" s="61">
        <f>IF(E641="west", IF(C641="Central",D641*'Connecting shares (%)'!$M$16*(L641+N641+P641)/(F641+H641+J641+L641+N641+P641),0),0)</f>
        <v>0</v>
      </c>
      <c r="AH641" s="1">
        <f>IF(E641="West", IF(C641="Decentral",('Connecting shares (%)'!$F$17/100*L641+'Connecting shares (%)'!$G$17/100*N641+'Connecting shares (%)'!$H$17/100*P641)/1000000,0),0)</f>
        <v>0</v>
      </c>
      <c r="AI641" s="61">
        <f>IF(E641="west", IF(C641="Decentral",D641*'Connecting shares (%)'!$M$16*(L641+N641+P641)/(F641+H641+J641+L641+N641+P641),0),0)</f>
        <v>0</v>
      </c>
      <c r="AK641" s="1">
        <f t="shared" si="72"/>
        <v>0</v>
      </c>
      <c r="AL641" s="1">
        <f t="shared" si="73"/>
        <v>0</v>
      </c>
      <c r="AM641" s="1">
        <f t="shared" si="74"/>
        <v>3.5418191599999904</v>
      </c>
      <c r="AN641" s="1">
        <f t="shared" si="75"/>
        <v>14.51007417893376</v>
      </c>
      <c r="AO641" s="1">
        <f t="shared" si="76"/>
        <v>0</v>
      </c>
      <c r="AP641" s="1">
        <f t="shared" si="77"/>
        <v>0</v>
      </c>
      <c r="AQ641" s="1">
        <f t="shared" si="78"/>
        <v>0</v>
      </c>
      <c r="AR641" s="1">
        <f t="shared" si="79"/>
        <v>0</v>
      </c>
    </row>
    <row r="642" spans="1:44">
      <c r="A642" s="1">
        <v>641</v>
      </c>
      <c r="B642" s="1" t="s">
        <v>50</v>
      </c>
      <c r="C642" s="1" t="s">
        <v>19</v>
      </c>
      <c r="D642" s="1">
        <v>0.72277568239987</v>
      </c>
      <c r="E642" s="1" t="s">
        <v>21</v>
      </c>
      <c r="F642" s="1">
        <v>5012819.3199999901</v>
      </c>
      <c r="G642" s="1">
        <v>291</v>
      </c>
      <c r="H642" s="1">
        <v>0</v>
      </c>
      <c r="I642" s="1">
        <v>0</v>
      </c>
      <c r="J642" s="1">
        <v>0</v>
      </c>
      <c r="K642" s="1">
        <v>0</v>
      </c>
      <c r="L642" s="1">
        <v>149289.47</v>
      </c>
      <c r="M642" s="1">
        <v>14</v>
      </c>
      <c r="N642" s="1">
        <v>0</v>
      </c>
      <c r="O642" s="1">
        <v>0</v>
      </c>
      <c r="P642" s="1">
        <v>0</v>
      </c>
      <c r="Q642" s="1">
        <v>0</v>
      </c>
      <c r="R642" s="1">
        <v>14827.830556269801</v>
      </c>
      <c r="S642" s="1">
        <v>722775.68239987001</v>
      </c>
      <c r="T642" s="59">
        <f>IF(E642="East", IF(C642="Central",('Connecting shares (%)'!$F$3/100*F642+'Connecting shares (%)'!$G$3/100*H642+'Connecting shares (%)'!$H$3/100*J642)/1000000,0),0)</f>
        <v>0</v>
      </c>
      <c r="U642" s="59">
        <f>IF(E642="East", IF(C642="Central",D642*'Connecting shares (%)'!$M$16*(F642+H642+J642)/(F642+H642+J642+L642+N642+P642),0),0)</f>
        <v>0</v>
      </c>
      <c r="V642" s="59">
        <f>IF(E642="East", IF(C642="Decentral",('Connecting shares (%)'!$F$7/100*F642+'Connecting shares (%)'!$G$7/100*H642+'Connecting shares (%)'!$H$7/100*J642)/1000000,0),0)</f>
        <v>0</v>
      </c>
      <c r="W642" s="61">
        <f>IF(E642="East", IF(C642="Decentral",D642*'Connecting shares (%)'!$M$16*(F642+H642+J642)/(F642+H642+J642+L642+N642+P642),0),0)</f>
        <v>0</v>
      </c>
      <c r="X642" s="59">
        <f>IF(E642="East", IF(C642="Central",('Connecting shares (%)'!$F$5/100*L642+'Connecting shares (%)'!$G$5/100*N642+'Connecting shares (%)'!$H$5/100*P642)/1000000,0),0)</f>
        <v>0</v>
      </c>
      <c r="Y642" s="61">
        <f>IF(E642="East", IF(C642="Central",D642*'Connecting shares (%)'!$M$16*(L642+N642+P642)/(F642+H642+J642+L642+N642+P642),0),0)</f>
        <v>0</v>
      </c>
      <c r="Z642" s="1">
        <f>IF(E642="East", IF(C642="Decentral",('Connecting shares (%)'!$F$9/100*L642+'Connecting shares (%)'!$G$9/100*N642+'Connecting shares (%)'!$H$9/100*P642)/1000000,0),0)</f>
        <v>0</v>
      </c>
      <c r="AA642" s="61">
        <f>IF(E642="East", IF(C642="Decentral",D642*'Connecting shares (%)'!$M$16*(L642+N642+P642)/(F642+H642+J642+L642+N642+P642),0),0)</f>
        <v>0</v>
      </c>
      <c r="AB642" s="59">
        <f>IF(E642="West", IF(C642="Central",('Connecting shares (%)'!$F$11/100*F642+'Connecting shares (%)'!$G$11/100*H642+'Connecting shares (%)'!$H$11/100*J642)/1000000,0),0)</f>
        <v>0</v>
      </c>
      <c r="AC642" s="62">
        <f>IF(E642="west", IF(C642="Central",D642*'Connecting shares (%)'!$M$16*(F642+H642+J642)/(F642+H642+J642+L642+N642+P642),0),0)</f>
        <v>0</v>
      </c>
      <c r="AD642" s="59">
        <f>IF(E642="West", IF(C642="Decentral",('Connecting shares (%)'!$F$15/100*F642+'Connecting shares (%)'!$G$15/100*H642+'Connecting shares (%)'!$H$15/100*J642)/1000000,0),0)</f>
        <v>5.0128193199999904</v>
      </c>
      <c r="AE642" s="61">
        <f>IF(E642="west", IF(C642="Decentral",D642*'Connecting shares (%)'!$M$16*(F642+H642+J642)/(F642+H642+J642+L642+N642+P642),0),0)</f>
        <v>14.037456598276195</v>
      </c>
      <c r="AF642" s="59">
        <f>IF(E642="West", IF(C642="Central",('Connecting shares (%)'!$F$13/100*L642+'Connecting shares (%)'!$G$13/100*N642+'Connecting shares (%)'!$H$13/100*P642)/1000000,0),0)</f>
        <v>0</v>
      </c>
      <c r="AG642" s="61">
        <f>IF(E642="west", IF(C642="Central",D642*'Connecting shares (%)'!$M$16*(L642+N642+P642)/(F642+H642+J642+L642+N642+P642),0),0)</f>
        <v>0</v>
      </c>
      <c r="AH642" s="1">
        <f>IF(E642="West", IF(C642="Decentral",('Connecting shares (%)'!$F$17/100*L642+'Connecting shares (%)'!$G$17/100*N642+'Connecting shares (%)'!$H$17/100*P642)/1000000,0),0)</f>
        <v>0.14928947000000001</v>
      </c>
      <c r="AI642" s="61">
        <f>IF(E642="west", IF(C642="Decentral",D642*'Connecting shares (%)'!$M$16*(L642+N642+P642)/(F642+H642+J642+L642+N642+P642),0),0)</f>
        <v>0.41805704972120561</v>
      </c>
      <c r="AK642" s="1">
        <f t="shared" ref="AK642:AK705" si="80">T642+X642</f>
        <v>0</v>
      </c>
      <c r="AL642" s="1">
        <f t="shared" ref="AL642:AL705" si="81">U642+Y642</f>
        <v>0</v>
      </c>
      <c r="AM642" s="1">
        <f t="shared" ref="AM642:AM705" si="82">V642+Z642</f>
        <v>0</v>
      </c>
      <c r="AN642" s="1">
        <f t="shared" ref="AN642:AN705" si="83">W642+AA642</f>
        <v>0</v>
      </c>
      <c r="AO642" s="1">
        <f t="shared" ref="AO642:AO705" si="84">AF642+AB642</f>
        <v>0</v>
      </c>
      <c r="AP642" s="1">
        <f t="shared" ref="AP642:AP705" si="85">AG642+AC642</f>
        <v>0</v>
      </c>
      <c r="AQ642" s="1">
        <f t="shared" ref="AQ642:AQ705" si="86">AH642+AD642</f>
        <v>5.1621087899999907</v>
      </c>
      <c r="AR642" s="1">
        <f t="shared" ref="AR642:AR705" si="87">AI642+AE642</f>
        <v>14.455513647997401</v>
      </c>
    </row>
    <row r="643" spans="1:44">
      <c r="A643" s="1">
        <v>642</v>
      </c>
      <c r="B643" s="1" t="s">
        <v>462</v>
      </c>
      <c r="C643" s="1" t="s">
        <v>19</v>
      </c>
      <c r="D643" s="1">
        <v>1.1412641086501401</v>
      </c>
      <c r="E643" s="1" t="s">
        <v>21</v>
      </c>
      <c r="F643" s="1">
        <v>6320489.73999999</v>
      </c>
      <c r="G643" s="1">
        <v>406</v>
      </c>
      <c r="H643" s="1">
        <v>75198.880000000005</v>
      </c>
      <c r="I643" s="1">
        <v>1</v>
      </c>
      <c r="J643" s="1">
        <v>0</v>
      </c>
      <c r="K643" s="1">
        <v>0</v>
      </c>
      <c r="L643" s="1">
        <v>325413.15999999898</v>
      </c>
      <c r="M643" s="1">
        <v>44</v>
      </c>
      <c r="N643" s="1">
        <v>0</v>
      </c>
      <c r="O643" s="1">
        <v>0</v>
      </c>
      <c r="P643" s="1">
        <v>0</v>
      </c>
      <c r="Q643" s="1">
        <v>0</v>
      </c>
      <c r="R643" s="1">
        <v>16634.233669277299</v>
      </c>
      <c r="S643" s="1">
        <v>1141264.10865014</v>
      </c>
      <c r="T643" s="59">
        <f>IF(E643="East", IF(C643="Central",('Connecting shares (%)'!$F$3/100*F643+'Connecting shares (%)'!$G$3/100*H643+'Connecting shares (%)'!$H$3/100*J643)/1000000,0),0)</f>
        <v>0</v>
      </c>
      <c r="U643" s="59">
        <f>IF(E643="East", IF(C643="Central",D643*'Connecting shares (%)'!$M$16*(F643+H643+J643)/(F643+H643+J643+L643+N643+P643),0),0)</f>
        <v>0</v>
      </c>
      <c r="V643" s="59">
        <f>IF(E643="East", IF(C643="Decentral",('Connecting shares (%)'!$F$7/100*F643+'Connecting shares (%)'!$G$7/100*H643+'Connecting shares (%)'!$H$7/100*J643)/1000000,0),0)</f>
        <v>0</v>
      </c>
      <c r="W643" s="61">
        <f>IF(E643="East", IF(C643="Decentral",D643*'Connecting shares (%)'!$M$16*(F643+H643+J643)/(F643+H643+J643+L643+N643+P643),0),0)</f>
        <v>0</v>
      </c>
      <c r="X643" s="59">
        <f>IF(E643="East", IF(C643="Central",('Connecting shares (%)'!$F$5/100*L643+'Connecting shares (%)'!$G$5/100*N643+'Connecting shares (%)'!$H$5/100*P643)/1000000,0),0)</f>
        <v>0</v>
      </c>
      <c r="Y643" s="61">
        <f>IF(E643="East", IF(C643="Central",D643*'Connecting shares (%)'!$M$16*(L643+N643+P643)/(F643+H643+J643+L643+N643+P643),0),0)</f>
        <v>0</v>
      </c>
      <c r="Z643" s="1">
        <f>IF(E643="East", IF(C643="Decentral",('Connecting shares (%)'!$F$9/100*L643+'Connecting shares (%)'!$G$9/100*N643+'Connecting shares (%)'!$H$9/100*P643)/1000000,0),0)</f>
        <v>0</v>
      </c>
      <c r="AA643" s="61">
        <f>IF(E643="East", IF(C643="Decentral",D643*'Connecting shares (%)'!$M$16*(L643+N643+P643)/(F643+H643+J643+L643+N643+P643),0),0)</f>
        <v>0</v>
      </c>
      <c r="AB643" s="59">
        <f>IF(E643="West", IF(C643="Central",('Connecting shares (%)'!$F$11/100*F643+'Connecting shares (%)'!$G$11/100*H643+'Connecting shares (%)'!$H$11/100*J643)/1000000,0),0)</f>
        <v>0</v>
      </c>
      <c r="AC643" s="62">
        <f>IF(E643="west", IF(C643="Central",D643*'Connecting shares (%)'!$M$16*(F643+H643+J643)/(F643+H643+J643+L643+N643+P643),0),0)</f>
        <v>0</v>
      </c>
      <c r="AD643" s="59">
        <f>IF(E643="West", IF(C643="Decentral",('Connecting shares (%)'!$F$15/100*F643+'Connecting shares (%)'!$G$15/100*H643+'Connecting shares (%)'!$H$15/100*J643)/1000000,0),0)</f>
        <v>6.3956886199999898</v>
      </c>
      <c r="AE643" s="61">
        <f>IF(E643="west", IF(C643="Decentral",D643*'Connecting shares (%)'!$M$16*(F643+H643+J643)/(F643+H643+J643+L643+N643+P643),0),0)</f>
        <v>21.720158721084402</v>
      </c>
      <c r="AF643" s="59">
        <f>IF(E643="West", IF(C643="Central",('Connecting shares (%)'!$F$13/100*L643+'Connecting shares (%)'!$G$13/100*N643+'Connecting shares (%)'!$H$13/100*P643)/1000000,0),0)</f>
        <v>0</v>
      </c>
      <c r="AG643" s="61">
        <f>IF(E643="west", IF(C643="Central",D643*'Connecting shares (%)'!$M$16*(L643+N643+P643)/(F643+H643+J643+L643+N643+P643),0),0)</f>
        <v>0</v>
      </c>
      <c r="AH643" s="1">
        <f>IF(E643="West", IF(C643="Decentral",('Connecting shares (%)'!$F$17/100*L643+'Connecting shares (%)'!$G$17/100*N643+'Connecting shares (%)'!$H$17/100*P643)/1000000,0),0)</f>
        <v>0.32541315999999898</v>
      </c>
      <c r="AI643" s="61">
        <f>IF(E643="west", IF(C643="Decentral",D643*'Connecting shares (%)'!$M$16*(L643+N643+P643)/(F643+H643+J643+L643+N643+P643),0),0)</f>
        <v>1.1051234519183992</v>
      </c>
      <c r="AK643" s="1">
        <f t="shared" si="80"/>
        <v>0</v>
      </c>
      <c r="AL643" s="1">
        <f t="shared" si="81"/>
        <v>0</v>
      </c>
      <c r="AM643" s="1">
        <f t="shared" si="82"/>
        <v>0</v>
      </c>
      <c r="AN643" s="1">
        <f t="shared" si="83"/>
        <v>0</v>
      </c>
      <c r="AO643" s="1">
        <f t="shared" si="84"/>
        <v>0</v>
      </c>
      <c r="AP643" s="1">
        <f t="shared" si="85"/>
        <v>0</v>
      </c>
      <c r="AQ643" s="1">
        <f t="shared" si="86"/>
        <v>6.721101779999989</v>
      </c>
      <c r="AR643" s="1">
        <f t="shared" si="87"/>
        <v>22.825282173002801</v>
      </c>
    </row>
    <row r="644" spans="1:44">
      <c r="A644" s="1">
        <v>643</v>
      </c>
      <c r="B644" s="1" t="s">
        <v>381</v>
      </c>
      <c r="C644" s="1" t="s">
        <v>19</v>
      </c>
      <c r="D644" s="1">
        <v>0.228955386382696</v>
      </c>
      <c r="E644" s="1" t="s">
        <v>21</v>
      </c>
      <c r="F644" s="1">
        <v>78440.819999999905</v>
      </c>
      <c r="G644" s="1">
        <v>4</v>
      </c>
      <c r="H644" s="1">
        <v>0</v>
      </c>
      <c r="I644" s="1">
        <v>0</v>
      </c>
      <c r="J644" s="1">
        <v>0</v>
      </c>
      <c r="K644" s="1">
        <v>0</v>
      </c>
      <c r="L644" s="1">
        <v>0</v>
      </c>
      <c r="M644" s="1">
        <v>0</v>
      </c>
      <c r="N644" s="1">
        <v>0</v>
      </c>
      <c r="O644" s="1">
        <v>0</v>
      </c>
      <c r="P644" s="1">
        <v>0</v>
      </c>
      <c r="Q644" s="1">
        <v>0</v>
      </c>
      <c r="R644" s="1">
        <v>11962.540937829601</v>
      </c>
      <c r="S644" s="1">
        <v>228955.386382695</v>
      </c>
      <c r="T644" s="59">
        <f>IF(E644="East", IF(C644="Central",('Connecting shares (%)'!$F$3/100*F644+'Connecting shares (%)'!$G$3/100*H644+'Connecting shares (%)'!$H$3/100*J644)/1000000,0),0)</f>
        <v>0</v>
      </c>
      <c r="U644" s="59">
        <f>IF(E644="East", IF(C644="Central",D644*'Connecting shares (%)'!$M$16*(F644+H644+J644)/(F644+H644+J644+L644+N644+P644),0),0)</f>
        <v>0</v>
      </c>
      <c r="V644" s="59">
        <f>IF(E644="East", IF(C644="Decentral",('Connecting shares (%)'!$F$7/100*F644+'Connecting shares (%)'!$G$7/100*H644+'Connecting shares (%)'!$H$7/100*J644)/1000000,0),0)</f>
        <v>0</v>
      </c>
      <c r="W644" s="61">
        <f>IF(E644="East", IF(C644="Decentral",D644*'Connecting shares (%)'!$M$16*(F644+H644+J644)/(F644+H644+J644+L644+N644+P644),0),0)</f>
        <v>0</v>
      </c>
      <c r="X644" s="59">
        <f>IF(E644="East", IF(C644="Central",('Connecting shares (%)'!$F$5/100*L644+'Connecting shares (%)'!$G$5/100*N644+'Connecting shares (%)'!$H$5/100*P644)/1000000,0),0)</f>
        <v>0</v>
      </c>
      <c r="Y644" s="61">
        <f>IF(E644="East", IF(C644="Central",D644*'Connecting shares (%)'!$M$16*(L644+N644+P644)/(F644+H644+J644+L644+N644+P644),0),0)</f>
        <v>0</v>
      </c>
      <c r="Z644" s="1">
        <f>IF(E644="East", IF(C644="Decentral",('Connecting shares (%)'!$F$9/100*L644+'Connecting shares (%)'!$G$9/100*N644+'Connecting shares (%)'!$H$9/100*P644)/1000000,0),0)</f>
        <v>0</v>
      </c>
      <c r="AA644" s="61">
        <f>IF(E644="East", IF(C644="Decentral",D644*'Connecting shares (%)'!$M$16*(L644+N644+P644)/(F644+H644+J644+L644+N644+P644),0),0)</f>
        <v>0</v>
      </c>
      <c r="AB644" s="59">
        <f>IF(E644="West", IF(C644="Central",('Connecting shares (%)'!$F$11/100*F644+'Connecting shares (%)'!$G$11/100*H644+'Connecting shares (%)'!$H$11/100*J644)/1000000,0),0)</f>
        <v>0</v>
      </c>
      <c r="AC644" s="62">
        <f>IF(E644="west", IF(C644="Central",D644*'Connecting shares (%)'!$M$16*(F644+H644+J644)/(F644+H644+J644+L644+N644+P644),0),0)</f>
        <v>0</v>
      </c>
      <c r="AD644" s="59">
        <f>IF(E644="West", IF(C644="Decentral",('Connecting shares (%)'!$F$15/100*F644+'Connecting shares (%)'!$G$15/100*H644+'Connecting shares (%)'!$H$15/100*J644)/1000000,0),0)</f>
        <v>7.8440819999999911E-2</v>
      </c>
      <c r="AE644" s="61">
        <f>IF(E644="west", IF(C644="Decentral",D644*'Connecting shares (%)'!$M$16*(F644+H644+J644)/(F644+H644+J644+L644+N644+P644),0),0)</f>
        <v>4.5791077276539198</v>
      </c>
      <c r="AF644" s="59">
        <f>IF(E644="West", IF(C644="Central",('Connecting shares (%)'!$F$13/100*L644+'Connecting shares (%)'!$G$13/100*N644+'Connecting shares (%)'!$H$13/100*P644)/1000000,0),0)</f>
        <v>0</v>
      </c>
      <c r="AG644" s="61">
        <f>IF(E644="west", IF(C644="Central",D644*'Connecting shares (%)'!$M$16*(L644+N644+P644)/(F644+H644+J644+L644+N644+P644),0),0)</f>
        <v>0</v>
      </c>
      <c r="AH644" s="1">
        <f>IF(E644="West", IF(C644="Decentral",('Connecting shares (%)'!$F$17/100*L644+'Connecting shares (%)'!$G$17/100*N644+'Connecting shares (%)'!$H$17/100*P644)/1000000,0),0)</f>
        <v>0</v>
      </c>
      <c r="AI644" s="61">
        <f>IF(E644="west", IF(C644="Decentral",D644*'Connecting shares (%)'!$M$16*(L644+N644+P644)/(F644+H644+J644+L644+N644+P644),0),0)</f>
        <v>0</v>
      </c>
      <c r="AK644" s="1">
        <f t="shared" si="80"/>
        <v>0</v>
      </c>
      <c r="AL644" s="1">
        <f t="shared" si="81"/>
        <v>0</v>
      </c>
      <c r="AM644" s="1">
        <f t="shared" si="82"/>
        <v>0</v>
      </c>
      <c r="AN644" s="1">
        <f t="shared" si="83"/>
        <v>0</v>
      </c>
      <c r="AO644" s="1">
        <f t="shared" si="84"/>
        <v>0</v>
      </c>
      <c r="AP644" s="1">
        <f t="shared" si="85"/>
        <v>0</v>
      </c>
      <c r="AQ644" s="1">
        <f t="shared" si="86"/>
        <v>7.8440819999999911E-2</v>
      </c>
      <c r="AR644" s="1">
        <f t="shared" si="87"/>
        <v>4.5791077276539198</v>
      </c>
    </row>
    <row r="645" spans="1:44">
      <c r="A645" s="1">
        <v>644</v>
      </c>
      <c r="B645" s="1" t="s">
        <v>377</v>
      </c>
      <c r="C645" s="1" t="s">
        <v>19</v>
      </c>
      <c r="D645" s="1">
        <v>1.2247898307329199</v>
      </c>
      <c r="E645" s="1" t="s">
        <v>21</v>
      </c>
      <c r="F645" s="1">
        <v>1004013.47</v>
      </c>
      <c r="G645" s="1">
        <v>64</v>
      </c>
      <c r="H645" s="1">
        <v>83304.229999999894</v>
      </c>
      <c r="I645" s="1">
        <v>1</v>
      </c>
      <c r="J645" s="1">
        <v>0</v>
      </c>
      <c r="K645" s="1">
        <v>0</v>
      </c>
      <c r="L645" s="1">
        <v>31188.65</v>
      </c>
      <c r="M645" s="1">
        <v>1</v>
      </c>
      <c r="N645" s="1">
        <v>75114.029999999897</v>
      </c>
      <c r="O645" s="1">
        <v>1</v>
      </c>
      <c r="P645" s="1">
        <v>0</v>
      </c>
      <c r="Q645" s="1">
        <v>0</v>
      </c>
      <c r="R645" s="1">
        <v>20501.427977040199</v>
      </c>
      <c r="S645" s="1">
        <v>1224789.83073292</v>
      </c>
      <c r="T645" s="59">
        <f>IF(E645="East", IF(C645="Central",('Connecting shares (%)'!$F$3/100*F645+'Connecting shares (%)'!$G$3/100*H645+'Connecting shares (%)'!$H$3/100*J645)/1000000,0),0)</f>
        <v>0</v>
      </c>
      <c r="U645" s="59">
        <f>IF(E645="East", IF(C645="Central",D645*'Connecting shares (%)'!$M$16*(F645+H645+J645)/(F645+H645+J645+L645+N645+P645),0),0)</f>
        <v>0</v>
      </c>
      <c r="V645" s="59">
        <f>IF(E645="East", IF(C645="Decentral",('Connecting shares (%)'!$F$7/100*F645+'Connecting shares (%)'!$G$7/100*H645+'Connecting shares (%)'!$H$7/100*J645)/1000000,0),0)</f>
        <v>0</v>
      </c>
      <c r="W645" s="61">
        <f>IF(E645="East", IF(C645="Decentral",D645*'Connecting shares (%)'!$M$16*(F645+H645+J645)/(F645+H645+J645+L645+N645+P645),0),0)</f>
        <v>0</v>
      </c>
      <c r="X645" s="59">
        <f>IF(E645="East", IF(C645="Central",('Connecting shares (%)'!$F$5/100*L645+'Connecting shares (%)'!$G$5/100*N645+'Connecting shares (%)'!$H$5/100*P645)/1000000,0),0)</f>
        <v>0</v>
      </c>
      <c r="Y645" s="61">
        <f>IF(E645="East", IF(C645="Central",D645*'Connecting shares (%)'!$M$16*(L645+N645+P645)/(F645+H645+J645+L645+N645+P645),0),0)</f>
        <v>0</v>
      </c>
      <c r="Z645" s="1">
        <f>IF(E645="East", IF(C645="Decentral",('Connecting shares (%)'!$F$9/100*L645+'Connecting shares (%)'!$G$9/100*N645+'Connecting shares (%)'!$H$9/100*P645)/1000000,0),0)</f>
        <v>0</v>
      </c>
      <c r="AA645" s="61">
        <f>IF(E645="East", IF(C645="Decentral",D645*'Connecting shares (%)'!$M$16*(L645+N645+P645)/(F645+H645+J645+L645+N645+P645),0),0)</f>
        <v>0</v>
      </c>
      <c r="AB645" s="59">
        <f>IF(E645="West", IF(C645="Central",('Connecting shares (%)'!$F$11/100*F645+'Connecting shares (%)'!$G$11/100*H645+'Connecting shares (%)'!$H$11/100*J645)/1000000,0),0)</f>
        <v>0</v>
      </c>
      <c r="AC645" s="62">
        <f>IF(E645="west", IF(C645="Central",D645*'Connecting shares (%)'!$M$16*(F645+H645+J645)/(F645+H645+J645+L645+N645+P645),0),0)</f>
        <v>0</v>
      </c>
      <c r="AD645" s="59">
        <f>IF(E645="West", IF(C645="Decentral",('Connecting shares (%)'!$F$15/100*F645+'Connecting shares (%)'!$G$15/100*H645+'Connecting shares (%)'!$H$15/100*J645)/1000000,0),0)</f>
        <v>1.0873177000000001</v>
      </c>
      <c r="AE645" s="61">
        <f>IF(E645="west", IF(C645="Decentral",D645*'Connecting shares (%)'!$M$16*(F645+H645+J645)/(F645+H645+J645+L645+N645+P645),0),0)</f>
        <v>22.314224590165061</v>
      </c>
      <c r="AF645" s="59">
        <f>IF(E645="West", IF(C645="Central",('Connecting shares (%)'!$F$13/100*L645+'Connecting shares (%)'!$G$13/100*N645+'Connecting shares (%)'!$H$13/100*P645)/1000000,0),0)</f>
        <v>0</v>
      </c>
      <c r="AG645" s="61">
        <f>IF(E645="west", IF(C645="Central",D645*'Connecting shares (%)'!$M$16*(L645+N645+P645)/(F645+H645+J645+L645+N645+P645),0),0)</f>
        <v>0</v>
      </c>
      <c r="AH645" s="1">
        <f>IF(E645="West", IF(C645="Decentral",('Connecting shares (%)'!$F$17/100*L645+'Connecting shares (%)'!$G$17/100*N645+'Connecting shares (%)'!$H$17/100*P645)/1000000,0),0)</f>
        <v>0.1063026799999999</v>
      </c>
      <c r="AI645" s="61">
        <f>IF(E645="west", IF(C645="Decentral",D645*'Connecting shares (%)'!$M$16*(L645+N645+P645)/(F645+H645+J645+L645+N645+P645),0),0)</f>
        <v>2.181572024493343</v>
      </c>
      <c r="AK645" s="1">
        <f t="shared" si="80"/>
        <v>0</v>
      </c>
      <c r="AL645" s="1">
        <f t="shared" si="81"/>
        <v>0</v>
      </c>
      <c r="AM645" s="1">
        <f t="shared" si="82"/>
        <v>0</v>
      </c>
      <c r="AN645" s="1">
        <f t="shared" si="83"/>
        <v>0</v>
      </c>
      <c r="AO645" s="1">
        <f t="shared" si="84"/>
        <v>0</v>
      </c>
      <c r="AP645" s="1">
        <f t="shared" si="85"/>
        <v>0</v>
      </c>
      <c r="AQ645" s="1">
        <f t="shared" si="86"/>
        <v>1.19362038</v>
      </c>
      <c r="AR645" s="1">
        <f t="shared" si="87"/>
        <v>24.495796614658403</v>
      </c>
    </row>
    <row r="646" spans="1:44">
      <c r="A646" s="1">
        <v>645</v>
      </c>
      <c r="B646" s="1" t="s">
        <v>287</v>
      </c>
      <c r="C646" s="1" t="s">
        <v>19</v>
      </c>
      <c r="D646" s="1">
        <v>0.34602797896839899</v>
      </c>
      <c r="E646" s="1" t="s">
        <v>21</v>
      </c>
      <c r="F646" s="1">
        <v>117978.739999999</v>
      </c>
      <c r="G646" s="1">
        <v>8</v>
      </c>
      <c r="H646" s="1">
        <v>0</v>
      </c>
      <c r="I646" s="1">
        <v>0</v>
      </c>
      <c r="J646" s="1">
        <v>0</v>
      </c>
      <c r="K646" s="1">
        <v>0</v>
      </c>
      <c r="L646" s="1">
        <v>0</v>
      </c>
      <c r="M646" s="1">
        <v>0</v>
      </c>
      <c r="N646" s="1">
        <v>0</v>
      </c>
      <c r="O646" s="1">
        <v>0</v>
      </c>
      <c r="P646" s="1">
        <v>0</v>
      </c>
      <c r="Q646" s="1">
        <v>0</v>
      </c>
      <c r="R646" s="1">
        <v>9642.7393816489093</v>
      </c>
      <c r="S646" s="1">
        <v>346027.97896839899</v>
      </c>
      <c r="T646" s="59">
        <f>IF(E646="East", IF(C646="Central",('Connecting shares (%)'!$F$3/100*F646+'Connecting shares (%)'!$G$3/100*H646+'Connecting shares (%)'!$H$3/100*J646)/1000000,0),0)</f>
        <v>0</v>
      </c>
      <c r="U646" s="59">
        <f>IF(E646="East", IF(C646="Central",D646*'Connecting shares (%)'!$M$16*(F646+H646+J646)/(F646+H646+J646+L646+N646+P646),0),0)</f>
        <v>0</v>
      </c>
      <c r="V646" s="59">
        <f>IF(E646="East", IF(C646="Decentral",('Connecting shares (%)'!$F$7/100*F646+'Connecting shares (%)'!$G$7/100*H646+'Connecting shares (%)'!$H$7/100*J646)/1000000,0),0)</f>
        <v>0</v>
      </c>
      <c r="W646" s="61">
        <f>IF(E646="East", IF(C646="Decentral",D646*'Connecting shares (%)'!$M$16*(F646+H646+J646)/(F646+H646+J646+L646+N646+P646),0),0)</f>
        <v>0</v>
      </c>
      <c r="X646" s="59">
        <f>IF(E646="East", IF(C646="Central",('Connecting shares (%)'!$F$5/100*L646+'Connecting shares (%)'!$G$5/100*N646+'Connecting shares (%)'!$H$5/100*P646)/1000000,0),0)</f>
        <v>0</v>
      </c>
      <c r="Y646" s="61">
        <f>IF(E646="East", IF(C646="Central",D646*'Connecting shares (%)'!$M$16*(L646+N646+P646)/(F646+H646+J646+L646+N646+P646),0),0)</f>
        <v>0</v>
      </c>
      <c r="Z646" s="1">
        <f>IF(E646="East", IF(C646="Decentral",('Connecting shares (%)'!$F$9/100*L646+'Connecting shares (%)'!$G$9/100*N646+'Connecting shares (%)'!$H$9/100*P646)/1000000,0),0)</f>
        <v>0</v>
      </c>
      <c r="AA646" s="61">
        <f>IF(E646="East", IF(C646="Decentral",D646*'Connecting shares (%)'!$M$16*(L646+N646+P646)/(F646+H646+J646+L646+N646+P646),0),0)</f>
        <v>0</v>
      </c>
      <c r="AB646" s="59">
        <f>IF(E646="West", IF(C646="Central",('Connecting shares (%)'!$F$11/100*F646+'Connecting shares (%)'!$G$11/100*H646+'Connecting shares (%)'!$H$11/100*J646)/1000000,0),0)</f>
        <v>0</v>
      </c>
      <c r="AC646" s="62">
        <f>IF(E646="west", IF(C646="Central",D646*'Connecting shares (%)'!$M$16*(F646+H646+J646)/(F646+H646+J646+L646+N646+P646),0),0)</f>
        <v>0</v>
      </c>
      <c r="AD646" s="59">
        <f>IF(E646="West", IF(C646="Decentral",('Connecting shares (%)'!$F$15/100*F646+'Connecting shares (%)'!$G$15/100*H646+'Connecting shares (%)'!$H$15/100*J646)/1000000,0),0)</f>
        <v>0.117978739999999</v>
      </c>
      <c r="AE646" s="61">
        <f>IF(E646="west", IF(C646="Decentral",D646*'Connecting shares (%)'!$M$16*(F646+H646+J646)/(F646+H646+J646+L646+N646+P646),0),0)</f>
        <v>6.9205595793679802</v>
      </c>
      <c r="AF646" s="59">
        <f>IF(E646="West", IF(C646="Central",('Connecting shares (%)'!$F$13/100*L646+'Connecting shares (%)'!$G$13/100*N646+'Connecting shares (%)'!$H$13/100*P646)/1000000,0),0)</f>
        <v>0</v>
      </c>
      <c r="AG646" s="61">
        <f>IF(E646="west", IF(C646="Central",D646*'Connecting shares (%)'!$M$16*(L646+N646+P646)/(F646+H646+J646+L646+N646+P646),0),0)</f>
        <v>0</v>
      </c>
      <c r="AH646" s="1">
        <f>IF(E646="West", IF(C646="Decentral",('Connecting shares (%)'!$F$17/100*L646+'Connecting shares (%)'!$G$17/100*N646+'Connecting shares (%)'!$H$17/100*P646)/1000000,0),0)</f>
        <v>0</v>
      </c>
      <c r="AI646" s="61">
        <f>IF(E646="west", IF(C646="Decentral",D646*'Connecting shares (%)'!$M$16*(L646+N646+P646)/(F646+H646+J646+L646+N646+P646),0),0)</f>
        <v>0</v>
      </c>
      <c r="AK646" s="1">
        <f t="shared" si="80"/>
        <v>0</v>
      </c>
      <c r="AL646" s="1">
        <f t="shared" si="81"/>
        <v>0</v>
      </c>
      <c r="AM646" s="1">
        <f t="shared" si="82"/>
        <v>0</v>
      </c>
      <c r="AN646" s="1">
        <f t="shared" si="83"/>
        <v>0</v>
      </c>
      <c r="AO646" s="1">
        <f t="shared" si="84"/>
        <v>0</v>
      </c>
      <c r="AP646" s="1">
        <f t="shared" si="85"/>
        <v>0</v>
      </c>
      <c r="AQ646" s="1">
        <f t="shared" si="86"/>
        <v>0.117978739999999</v>
      </c>
      <c r="AR646" s="1">
        <f t="shared" si="87"/>
        <v>6.9205595793679802</v>
      </c>
    </row>
    <row r="647" spans="1:44">
      <c r="A647" s="1">
        <v>646</v>
      </c>
      <c r="B647" s="1" t="s">
        <v>509</v>
      </c>
      <c r="C647" s="1" t="s">
        <v>19</v>
      </c>
      <c r="D647" s="1">
        <v>0.40606729483688903</v>
      </c>
      <c r="E647" s="1" t="s">
        <v>21</v>
      </c>
      <c r="F647" s="1">
        <v>967016.35999999905</v>
      </c>
      <c r="G647" s="1">
        <v>55</v>
      </c>
      <c r="H647" s="1">
        <v>0</v>
      </c>
      <c r="I647" s="1">
        <v>0</v>
      </c>
      <c r="J647" s="1">
        <v>0</v>
      </c>
      <c r="K647" s="1">
        <v>0</v>
      </c>
      <c r="L647" s="1">
        <v>166549.44999999899</v>
      </c>
      <c r="M647" s="1">
        <v>14</v>
      </c>
      <c r="N647" s="1">
        <v>0</v>
      </c>
      <c r="O647" s="1">
        <v>0</v>
      </c>
      <c r="P647" s="1">
        <v>0</v>
      </c>
      <c r="Q647" s="1">
        <v>0</v>
      </c>
      <c r="R647" s="1">
        <v>13492.1944551258</v>
      </c>
      <c r="S647" s="1">
        <v>406067.29483688797</v>
      </c>
      <c r="T647" s="59">
        <f>IF(E647="East", IF(C647="Central",('Connecting shares (%)'!$F$3/100*F647+'Connecting shares (%)'!$G$3/100*H647+'Connecting shares (%)'!$H$3/100*J647)/1000000,0),0)</f>
        <v>0</v>
      </c>
      <c r="U647" s="59">
        <f>IF(E647="East", IF(C647="Central",D647*'Connecting shares (%)'!$M$16*(F647+H647+J647)/(F647+H647+J647+L647+N647+P647),0),0)</f>
        <v>0</v>
      </c>
      <c r="V647" s="59">
        <f>IF(E647="East", IF(C647="Decentral",('Connecting shares (%)'!$F$7/100*F647+'Connecting shares (%)'!$G$7/100*H647+'Connecting shares (%)'!$H$7/100*J647)/1000000,0),0)</f>
        <v>0</v>
      </c>
      <c r="W647" s="61">
        <f>IF(E647="East", IF(C647="Decentral",D647*'Connecting shares (%)'!$M$16*(F647+H647+J647)/(F647+H647+J647+L647+N647+P647),0),0)</f>
        <v>0</v>
      </c>
      <c r="X647" s="59">
        <f>IF(E647="East", IF(C647="Central",('Connecting shares (%)'!$F$5/100*L647+'Connecting shares (%)'!$G$5/100*N647+'Connecting shares (%)'!$H$5/100*P647)/1000000,0),0)</f>
        <v>0</v>
      </c>
      <c r="Y647" s="61">
        <f>IF(E647="East", IF(C647="Central",D647*'Connecting shares (%)'!$M$16*(L647+N647+P647)/(F647+H647+J647+L647+N647+P647),0),0)</f>
        <v>0</v>
      </c>
      <c r="Z647" s="1">
        <f>IF(E647="East", IF(C647="Decentral",('Connecting shares (%)'!$F$9/100*L647+'Connecting shares (%)'!$G$9/100*N647+'Connecting shares (%)'!$H$9/100*P647)/1000000,0),0)</f>
        <v>0</v>
      </c>
      <c r="AA647" s="61">
        <f>IF(E647="East", IF(C647="Decentral",D647*'Connecting shares (%)'!$M$16*(L647+N647+P647)/(F647+H647+J647+L647+N647+P647),0),0)</f>
        <v>0</v>
      </c>
      <c r="AB647" s="59">
        <f>IF(E647="West", IF(C647="Central",('Connecting shares (%)'!$F$11/100*F647+'Connecting shares (%)'!$G$11/100*H647+'Connecting shares (%)'!$H$11/100*J647)/1000000,0),0)</f>
        <v>0</v>
      </c>
      <c r="AC647" s="62">
        <f>IF(E647="west", IF(C647="Central",D647*'Connecting shares (%)'!$M$16*(F647+H647+J647)/(F647+H647+J647+L647+N647+P647),0),0)</f>
        <v>0</v>
      </c>
      <c r="AD647" s="59">
        <f>IF(E647="West", IF(C647="Decentral",('Connecting shares (%)'!$F$15/100*F647+'Connecting shares (%)'!$G$15/100*H647+'Connecting shares (%)'!$H$15/100*J647)/1000000,0),0)</f>
        <v>0.96701635999999902</v>
      </c>
      <c r="AE647" s="61">
        <f>IF(E647="west", IF(C647="Decentral",D647*'Connecting shares (%)'!$M$16*(F647+H647+J647)/(F647+H647+J647+L647+N647+P647),0),0)</f>
        <v>6.9281150490630194</v>
      </c>
      <c r="AF647" s="59">
        <f>IF(E647="West", IF(C647="Central",('Connecting shares (%)'!$F$13/100*L647+'Connecting shares (%)'!$G$13/100*N647+'Connecting shares (%)'!$H$13/100*P647)/1000000,0),0)</f>
        <v>0</v>
      </c>
      <c r="AG647" s="61">
        <f>IF(E647="west", IF(C647="Central",D647*'Connecting shares (%)'!$M$16*(L647+N647+P647)/(F647+H647+J647+L647+N647+P647),0),0)</f>
        <v>0</v>
      </c>
      <c r="AH647" s="1">
        <f>IF(E647="West", IF(C647="Decentral",('Connecting shares (%)'!$F$17/100*L647+'Connecting shares (%)'!$G$17/100*N647+'Connecting shares (%)'!$H$17/100*P647)/1000000,0),0)</f>
        <v>0.16654944999999899</v>
      </c>
      <c r="AI647" s="61">
        <f>IF(E647="west", IF(C647="Decentral",D647*'Connecting shares (%)'!$M$16*(L647+N647+P647)/(F647+H647+J647+L647+N647+P647),0),0)</f>
        <v>1.1932308476747622</v>
      </c>
      <c r="AK647" s="1">
        <f t="shared" si="80"/>
        <v>0</v>
      </c>
      <c r="AL647" s="1">
        <f t="shared" si="81"/>
        <v>0</v>
      </c>
      <c r="AM647" s="1">
        <f t="shared" si="82"/>
        <v>0</v>
      </c>
      <c r="AN647" s="1">
        <f t="shared" si="83"/>
        <v>0</v>
      </c>
      <c r="AO647" s="1">
        <f t="shared" si="84"/>
        <v>0</v>
      </c>
      <c r="AP647" s="1">
        <f t="shared" si="85"/>
        <v>0</v>
      </c>
      <c r="AQ647" s="1">
        <f t="shared" si="86"/>
        <v>1.1335658099999981</v>
      </c>
      <c r="AR647" s="1">
        <f t="shared" si="87"/>
        <v>8.1213458967377825</v>
      </c>
    </row>
    <row r="648" spans="1:44">
      <c r="A648" s="1">
        <v>647</v>
      </c>
      <c r="B648" s="1" t="s">
        <v>769</v>
      </c>
      <c r="C648" s="1" t="s">
        <v>19</v>
      </c>
      <c r="D648" s="1">
        <v>0.21798244350519699</v>
      </c>
      <c r="E648" s="1" t="s">
        <v>21</v>
      </c>
      <c r="F648" s="1">
        <v>209306.81</v>
      </c>
      <c r="G648" s="1">
        <v>13</v>
      </c>
      <c r="H648" s="1">
        <v>0</v>
      </c>
      <c r="I648" s="1">
        <v>0</v>
      </c>
      <c r="J648" s="1">
        <v>0</v>
      </c>
      <c r="K648" s="1">
        <v>0</v>
      </c>
      <c r="L648" s="1">
        <v>0</v>
      </c>
      <c r="M648" s="1">
        <v>0</v>
      </c>
      <c r="N648" s="1">
        <v>0</v>
      </c>
      <c r="O648" s="1">
        <v>0</v>
      </c>
      <c r="P648" s="1">
        <v>0</v>
      </c>
      <c r="Q648" s="1">
        <v>0</v>
      </c>
      <c r="R648" s="1">
        <v>13482.281152978099</v>
      </c>
      <c r="S648" s="1">
        <v>217982.44350519701</v>
      </c>
      <c r="T648" s="59">
        <f>IF(E648="East", IF(C648="Central",('Connecting shares (%)'!$F$3/100*F648+'Connecting shares (%)'!$G$3/100*H648+'Connecting shares (%)'!$H$3/100*J648)/1000000,0),0)</f>
        <v>0</v>
      </c>
      <c r="U648" s="59">
        <f>IF(E648="East", IF(C648="Central",D648*'Connecting shares (%)'!$M$16*(F648+H648+J648)/(F648+H648+J648+L648+N648+P648),0),0)</f>
        <v>0</v>
      </c>
      <c r="V648" s="59">
        <f>IF(E648="East", IF(C648="Decentral",('Connecting shares (%)'!$F$7/100*F648+'Connecting shares (%)'!$G$7/100*H648+'Connecting shares (%)'!$H$7/100*J648)/1000000,0),0)</f>
        <v>0</v>
      </c>
      <c r="W648" s="61">
        <f>IF(E648="East", IF(C648="Decentral",D648*'Connecting shares (%)'!$M$16*(F648+H648+J648)/(F648+H648+J648+L648+N648+P648),0),0)</f>
        <v>0</v>
      </c>
      <c r="X648" s="59">
        <f>IF(E648="East", IF(C648="Central",('Connecting shares (%)'!$F$5/100*L648+'Connecting shares (%)'!$G$5/100*N648+'Connecting shares (%)'!$H$5/100*P648)/1000000,0),0)</f>
        <v>0</v>
      </c>
      <c r="Y648" s="61">
        <f>IF(E648="East", IF(C648="Central",D648*'Connecting shares (%)'!$M$16*(L648+N648+P648)/(F648+H648+J648+L648+N648+P648),0),0)</f>
        <v>0</v>
      </c>
      <c r="Z648" s="1">
        <f>IF(E648="East", IF(C648="Decentral",('Connecting shares (%)'!$F$9/100*L648+'Connecting shares (%)'!$G$9/100*N648+'Connecting shares (%)'!$H$9/100*P648)/1000000,0),0)</f>
        <v>0</v>
      </c>
      <c r="AA648" s="61">
        <f>IF(E648="East", IF(C648="Decentral",D648*'Connecting shares (%)'!$M$16*(L648+N648+P648)/(F648+H648+J648+L648+N648+P648),0),0)</f>
        <v>0</v>
      </c>
      <c r="AB648" s="59">
        <f>IF(E648="West", IF(C648="Central",('Connecting shares (%)'!$F$11/100*F648+'Connecting shares (%)'!$G$11/100*H648+'Connecting shares (%)'!$H$11/100*J648)/1000000,0),0)</f>
        <v>0</v>
      </c>
      <c r="AC648" s="62">
        <f>IF(E648="west", IF(C648="Central",D648*'Connecting shares (%)'!$M$16*(F648+H648+J648)/(F648+H648+J648+L648+N648+P648),0),0)</f>
        <v>0</v>
      </c>
      <c r="AD648" s="59">
        <f>IF(E648="West", IF(C648="Decentral",('Connecting shares (%)'!$F$15/100*F648+'Connecting shares (%)'!$G$15/100*H648+'Connecting shares (%)'!$H$15/100*J648)/1000000,0),0)</f>
        <v>0.20930681000000001</v>
      </c>
      <c r="AE648" s="61">
        <f>IF(E648="west", IF(C648="Decentral",D648*'Connecting shares (%)'!$M$16*(F648+H648+J648)/(F648+H648+J648+L648+N648+P648),0),0)</f>
        <v>4.35964887010394</v>
      </c>
      <c r="AF648" s="59">
        <f>IF(E648="West", IF(C648="Central",('Connecting shares (%)'!$F$13/100*L648+'Connecting shares (%)'!$G$13/100*N648+'Connecting shares (%)'!$H$13/100*P648)/1000000,0),0)</f>
        <v>0</v>
      </c>
      <c r="AG648" s="61">
        <f>IF(E648="west", IF(C648="Central",D648*'Connecting shares (%)'!$M$16*(L648+N648+P648)/(F648+H648+J648+L648+N648+P648),0),0)</f>
        <v>0</v>
      </c>
      <c r="AH648" s="1">
        <f>IF(E648="West", IF(C648="Decentral",('Connecting shares (%)'!$F$17/100*L648+'Connecting shares (%)'!$G$17/100*N648+'Connecting shares (%)'!$H$17/100*P648)/1000000,0),0)</f>
        <v>0</v>
      </c>
      <c r="AI648" s="61">
        <f>IF(E648="west", IF(C648="Decentral",D648*'Connecting shares (%)'!$M$16*(L648+N648+P648)/(F648+H648+J648+L648+N648+P648),0),0)</f>
        <v>0</v>
      </c>
      <c r="AK648" s="1">
        <f t="shared" si="80"/>
        <v>0</v>
      </c>
      <c r="AL648" s="1">
        <f t="shared" si="81"/>
        <v>0</v>
      </c>
      <c r="AM648" s="1">
        <f t="shared" si="82"/>
        <v>0</v>
      </c>
      <c r="AN648" s="1">
        <f t="shared" si="83"/>
        <v>0</v>
      </c>
      <c r="AO648" s="1">
        <f t="shared" si="84"/>
        <v>0</v>
      </c>
      <c r="AP648" s="1">
        <f t="shared" si="85"/>
        <v>0</v>
      </c>
      <c r="AQ648" s="1">
        <f t="shared" si="86"/>
        <v>0.20930681000000001</v>
      </c>
      <c r="AR648" s="1">
        <f t="shared" si="87"/>
        <v>4.35964887010394</v>
      </c>
    </row>
    <row r="649" spans="1:44">
      <c r="A649" s="1">
        <v>648</v>
      </c>
      <c r="B649" s="1" t="s">
        <v>352</v>
      </c>
      <c r="C649" s="1" t="s">
        <v>19</v>
      </c>
      <c r="D649" s="1">
        <v>1.4326115412641001</v>
      </c>
      <c r="E649" s="1" t="s">
        <v>21</v>
      </c>
      <c r="F649" s="1">
        <v>401509.79</v>
      </c>
      <c r="G649" s="1">
        <v>23</v>
      </c>
      <c r="H649" s="1">
        <v>0</v>
      </c>
      <c r="I649" s="1">
        <v>0</v>
      </c>
      <c r="J649" s="1">
        <v>0</v>
      </c>
      <c r="K649" s="1">
        <v>0</v>
      </c>
      <c r="L649" s="1">
        <v>0</v>
      </c>
      <c r="M649" s="1">
        <v>0</v>
      </c>
      <c r="N649" s="1">
        <v>0</v>
      </c>
      <c r="O649" s="1">
        <v>0</v>
      </c>
      <c r="P649" s="1">
        <v>0</v>
      </c>
      <c r="Q649" s="1">
        <v>0</v>
      </c>
      <c r="R649" s="1">
        <v>24854.282130334901</v>
      </c>
      <c r="S649" s="1">
        <v>1432611.5412641</v>
      </c>
      <c r="T649" s="59">
        <f>IF(E649="East", IF(C649="Central",('Connecting shares (%)'!$F$3/100*F649+'Connecting shares (%)'!$G$3/100*H649+'Connecting shares (%)'!$H$3/100*J649)/1000000,0),0)</f>
        <v>0</v>
      </c>
      <c r="U649" s="59">
        <f>IF(E649="East", IF(C649="Central",D649*'Connecting shares (%)'!$M$16*(F649+H649+J649)/(F649+H649+J649+L649+N649+P649),0),0)</f>
        <v>0</v>
      </c>
      <c r="V649" s="59">
        <f>IF(E649="East", IF(C649="Decentral",('Connecting shares (%)'!$F$7/100*F649+'Connecting shares (%)'!$G$7/100*H649+'Connecting shares (%)'!$H$7/100*J649)/1000000,0),0)</f>
        <v>0</v>
      </c>
      <c r="W649" s="61">
        <f>IF(E649="East", IF(C649="Decentral",D649*'Connecting shares (%)'!$M$16*(F649+H649+J649)/(F649+H649+J649+L649+N649+P649),0),0)</f>
        <v>0</v>
      </c>
      <c r="X649" s="59">
        <f>IF(E649="East", IF(C649="Central",('Connecting shares (%)'!$F$5/100*L649+'Connecting shares (%)'!$G$5/100*N649+'Connecting shares (%)'!$H$5/100*P649)/1000000,0),0)</f>
        <v>0</v>
      </c>
      <c r="Y649" s="61">
        <f>IF(E649="East", IF(C649="Central",D649*'Connecting shares (%)'!$M$16*(L649+N649+P649)/(F649+H649+J649+L649+N649+P649),0),0)</f>
        <v>0</v>
      </c>
      <c r="Z649" s="1">
        <f>IF(E649="East", IF(C649="Decentral",('Connecting shares (%)'!$F$9/100*L649+'Connecting shares (%)'!$G$9/100*N649+'Connecting shares (%)'!$H$9/100*P649)/1000000,0),0)</f>
        <v>0</v>
      </c>
      <c r="AA649" s="61">
        <f>IF(E649="East", IF(C649="Decentral",D649*'Connecting shares (%)'!$M$16*(L649+N649+P649)/(F649+H649+J649+L649+N649+P649),0),0)</f>
        <v>0</v>
      </c>
      <c r="AB649" s="59">
        <f>IF(E649="West", IF(C649="Central",('Connecting shares (%)'!$F$11/100*F649+'Connecting shares (%)'!$G$11/100*H649+'Connecting shares (%)'!$H$11/100*J649)/1000000,0),0)</f>
        <v>0</v>
      </c>
      <c r="AC649" s="62">
        <f>IF(E649="west", IF(C649="Central",D649*'Connecting shares (%)'!$M$16*(F649+H649+J649)/(F649+H649+J649+L649+N649+P649),0),0)</f>
        <v>0</v>
      </c>
      <c r="AD649" s="59">
        <f>IF(E649="West", IF(C649="Decentral",('Connecting shares (%)'!$F$15/100*F649+'Connecting shares (%)'!$G$15/100*H649+'Connecting shares (%)'!$H$15/100*J649)/1000000,0),0)</f>
        <v>0.40150978999999998</v>
      </c>
      <c r="AE649" s="61">
        <f>IF(E649="west", IF(C649="Decentral",D649*'Connecting shares (%)'!$M$16*(F649+H649+J649)/(F649+H649+J649+L649+N649+P649),0),0)</f>
        <v>28.652230825282004</v>
      </c>
      <c r="AF649" s="59">
        <f>IF(E649="West", IF(C649="Central",('Connecting shares (%)'!$F$13/100*L649+'Connecting shares (%)'!$G$13/100*N649+'Connecting shares (%)'!$H$13/100*P649)/1000000,0),0)</f>
        <v>0</v>
      </c>
      <c r="AG649" s="61">
        <f>IF(E649="west", IF(C649="Central",D649*'Connecting shares (%)'!$M$16*(L649+N649+P649)/(F649+H649+J649+L649+N649+P649),0),0)</f>
        <v>0</v>
      </c>
      <c r="AH649" s="1">
        <f>IF(E649="West", IF(C649="Decentral",('Connecting shares (%)'!$F$17/100*L649+'Connecting shares (%)'!$G$17/100*N649+'Connecting shares (%)'!$H$17/100*P649)/1000000,0),0)</f>
        <v>0</v>
      </c>
      <c r="AI649" s="61">
        <f>IF(E649="west", IF(C649="Decentral",D649*'Connecting shares (%)'!$M$16*(L649+N649+P649)/(F649+H649+J649+L649+N649+P649),0),0)</f>
        <v>0</v>
      </c>
      <c r="AK649" s="1">
        <f t="shared" si="80"/>
        <v>0</v>
      </c>
      <c r="AL649" s="1">
        <f t="shared" si="81"/>
        <v>0</v>
      </c>
      <c r="AM649" s="1">
        <f t="shared" si="82"/>
        <v>0</v>
      </c>
      <c r="AN649" s="1">
        <f t="shared" si="83"/>
        <v>0</v>
      </c>
      <c r="AO649" s="1">
        <f t="shared" si="84"/>
        <v>0</v>
      </c>
      <c r="AP649" s="1">
        <f t="shared" si="85"/>
        <v>0</v>
      </c>
      <c r="AQ649" s="1">
        <f t="shared" si="86"/>
        <v>0.40150978999999998</v>
      </c>
      <c r="AR649" s="1">
        <f t="shared" si="87"/>
        <v>28.652230825282004</v>
      </c>
    </row>
    <row r="650" spans="1:44">
      <c r="A650" s="1">
        <v>649</v>
      </c>
      <c r="B650" s="1" t="s">
        <v>607</v>
      </c>
      <c r="C650" s="1" t="s">
        <v>20</v>
      </c>
      <c r="D650" s="1">
        <v>3.92127584450912</v>
      </c>
      <c r="E650" s="1" t="s">
        <v>22</v>
      </c>
      <c r="F650" s="1">
        <v>1010861.97999999</v>
      </c>
      <c r="G650" s="1">
        <v>60</v>
      </c>
      <c r="H650" s="1">
        <v>0</v>
      </c>
      <c r="I650" s="1">
        <v>0</v>
      </c>
      <c r="J650" s="1">
        <v>0</v>
      </c>
      <c r="K650" s="1">
        <v>0</v>
      </c>
      <c r="L650" s="1">
        <v>310650.15000000002</v>
      </c>
      <c r="M650" s="1">
        <v>31</v>
      </c>
      <c r="N650" s="1">
        <v>1025578.05</v>
      </c>
      <c r="O650" s="1">
        <v>7</v>
      </c>
      <c r="P650" s="1">
        <v>0</v>
      </c>
      <c r="Q650" s="1">
        <v>0</v>
      </c>
      <c r="R650" s="1">
        <v>44734.857089858597</v>
      </c>
      <c r="S650" s="1">
        <v>3921275.8445091201</v>
      </c>
      <c r="T650" s="59">
        <f>IF(E650="East", IF(C650="Central",('Connecting shares (%)'!$F$3/100*F650+'Connecting shares (%)'!$G$3/100*H650+'Connecting shares (%)'!$H$3/100*J650)/1000000,0),0)</f>
        <v>1.0108619799999901</v>
      </c>
      <c r="U650" s="59">
        <f>IF(E650="East", IF(C650="Central",D650*'Connecting shares (%)'!$M$16*(F650+H650+J650)/(F650+H650+J650+L650+N650+P650),0),0)</f>
        <v>33.776875708343148</v>
      </c>
      <c r="V650" s="59">
        <f>IF(E650="East", IF(C650="Decentral",('Connecting shares (%)'!$F$7/100*F650+'Connecting shares (%)'!$G$7/100*H650+'Connecting shares (%)'!$H$7/100*J650)/1000000,0),0)</f>
        <v>0</v>
      </c>
      <c r="W650" s="61">
        <f>IF(E650="East", IF(C650="Decentral",D650*'Connecting shares (%)'!$M$16*(F650+H650+J650)/(F650+H650+J650+L650+N650+P650),0),0)</f>
        <v>0</v>
      </c>
      <c r="X650" s="59">
        <f>IF(E650="East", IF(C650="Central",('Connecting shares (%)'!$F$5/100*L650+'Connecting shares (%)'!$G$5/100*N650+'Connecting shares (%)'!$H$5/100*P650)/1000000,0),0)</f>
        <v>1.3362282000000001</v>
      </c>
      <c r="Y650" s="61">
        <f>IF(E650="East", IF(C650="Central",D650*'Connecting shares (%)'!$M$16*(L650+N650+P650)/(F650+H650+J650+L650+N650+P650),0),0)</f>
        <v>44.648641181839238</v>
      </c>
      <c r="Z650" s="1">
        <f>IF(E650="East", IF(C650="Decentral",('Connecting shares (%)'!$F$9/100*L650+'Connecting shares (%)'!$G$9/100*N650+'Connecting shares (%)'!$H$9/100*P650)/1000000,0),0)</f>
        <v>0</v>
      </c>
      <c r="AA650" s="61">
        <f>IF(E650="East", IF(C650="Decentral",D650*'Connecting shares (%)'!$M$16*(L650+N650+P650)/(F650+H650+J650+L650+N650+P650),0),0)</f>
        <v>0</v>
      </c>
      <c r="AB650" s="59">
        <f>IF(E650="West", IF(C650="Central",('Connecting shares (%)'!$F$11/100*F650+'Connecting shares (%)'!$G$11/100*H650+'Connecting shares (%)'!$H$11/100*J650)/1000000,0),0)</f>
        <v>0</v>
      </c>
      <c r="AC650" s="62">
        <f>IF(E650="west", IF(C650="Central",D650*'Connecting shares (%)'!$M$16*(F650+H650+J650)/(F650+H650+J650+L650+N650+P650),0),0)</f>
        <v>0</v>
      </c>
      <c r="AD650" s="59">
        <f>IF(E650="West", IF(C650="Decentral",('Connecting shares (%)'!$F$15/100*F650+'Connecting shares (%)'!$G$15/100*H650+'Connecting shares (%)'!$H$15/100*J650)/1000000,0),0)</f>
        <v>0</v>
      </c>
      <c r="AE650" s="61">
        <f>IF(E650="west", IF(C650="Decentral",D650*'Connecting shares (%)'!$M$16*(F650+H650+J650)/(F650+H650+J650+L650+N650+P650),0),0)</f>
        <v>0</v>
      </c>
      <c r="AF650" s="59">
        <f>IF(E650="West", IF(C650="Central",('Connecting shares (%)'!$F$13/100*L650+'Connecting shares (%)'!$G$13/100*N650+'Connecting shares (%)'!$H$13/100*P650)/1000000,0),0)</f>
        <v>0</v>
      </c>
      <c r="AG650" s="61">
        <f>IF(E650="west", IF(C650="Central",D650*'Connecting shares (%)'!$M$16*(L650+N650+P650)/(F650+H650+J650+L650+N650+P650),0),0)</f>
        <v>0</v>
      </c>
      <c r="AH650" s="1">
        <f>IF(E650="West", IF(C650="Decentral",('Connecting shares (%)'!$F$17/100*L650+'Connecting shares (%)'!$G$17/100*N650+'Connecting shares (%)'!$H$17/100*P650)/1000000,0),0)</f>
        <v>0</v>
      </c>
      <c r="AI650" s="61">
        <f>IF(E650="west", IF(C650="Decentral",D650*'Connecting shares (%)'!$M$16*(L650+N650+P650)/(F650+H650+J650+L650+N650+P650),0),0)</f>
        <v>0</v>
      </c>
      <c r="AK650" s="1">
        <f t="shared" si="80"/>
        <v>2.3470901799999901</v>
      </c>
      <c r="AL650" s="1">
        <f t="shared" si="81"/>
        <v>78.425516890182394</v>
      </c>
      <c r="AM650" s="1">
        <f t="shared" si="82"/>
        <v>0</v>
      </c>
      <c r="AN650" s="1">
        <f t="shared" si="83"/>
        <v>0</v>
      </c>
      <c r="AO650" s="1">
        <f t="shared" si="84"/>
        <v>0</v>
      </c>
      <c r="AP650" s="1">
        <f t="shared" si="85"/>
        <v>0</v>
      </c>
      <c r="AQ650" s="1">
        <f t="shared" si="86"/>
        <v>0</v>
      </c>
      <c r="AR650" s="1">
        <f t="shared" si="87"/>
        <v>0</v>
      </c>
    </row>
    <row r="651" spans="1:44">
      <c r="A651" s="1">
        <v>650</v>
      </c>
      <c r="B651" s="1" t="s">
        <v>57</v>
      </c>
      <c r="C651" s="1" t="s">
        <v>20</v>
      </c>
      <c r="D651" s="1">
        <v>6.08857827470404</v>
      </c>
      <c r="E651" s="1" t="s">
        <v>22</v>
      </c>
      <c r="F651" s="1">
        <v>15489444.15</v>
      </c>
      <c r="G651" s="1">
        <v>879</v>
      </c>
      <c r="H651" s="1">
        <v>234340.89</v>
      </c>
      <c r="I651" s="1">
        <v>4</v>
      </c>
      <c r="J651" s="1">
        <v>0</v>
      </c>
      <c r="K651" s="1">
        <v>0</v>
      </c>
      <c r="L651" s="1">
        <v>1371529.21</v>
      </c>
      <c r="M651" s="1">
        <v>149</v>
      </c>
      <c r="N651" s="1">
        <v>266344.44</v>
      </c>
      <c r="O651" s="1">
        <v>3</v>
      </c>
      <c r="P651" s="1">
        <v>349504.609999999</v>
      </c>
      <c r="Q651" s="1">
        <v>1</v>
      </c>
      <c r="R651" s="1">
        <v>55836.449345522997</v>
      </c>
      <c r="S651" s="1">
        <v>6088578.27470404</v>
      </c>
      <c r="T651" s="59">
        <f>IF(E651="East", IF(C651="Central",('Connecting shares (%)'!$F$3/100*F651+'Connecting shares (%)'!$G$3/100*H651+'Connecting shares (%)'!$H$3/100*J651)/1000000,0),0)</f>
        <v>15.723785040000001</v>
      </c>
      <c r="U651" s="59">
        <f>IF(E651="East", IF(C651="Central",D651*'Connecting shares (%)'!$M$16*(F651+H651+J651)/(F651+H651+J651+L651+N651+P651),0),0)</f>
        <v>108.10751882194029</v>
      </c>
      <c r="V651" s="59">
        <f>IF(E651="East", IF(C651="Decentral",('Connecting shares (%)'!$F$7/100*F651+'Connecting shares (%)'!$G$7/100*H651+'Connecting shares (%)'!$H$7/100*J651)/1000000,0),0)</f>
        <v>0</v>
      </c>
      <c r="W651" s="61">
        <f>IF(E651="East", IF(C651="Decentral",D651*'Connecting shares (%)'!$M$16*(F651+H651+J651)/(F651+H651+J651+L651+N651+P651),0),0)</f>
        <v>0</v>
      </c>
      <c r="X651" s="59">
        <f>IF(E651="East", IF(C651="Central",('Connecting shares (%)'!$F$5/100*L651+'Connecting shares (%)'!$G$5/100*N651+'Connecting shares (%)'!$H$5/100*P651)/1000000,0),0)</f>
        <v>1.987378259999999</v>
      </c>
      <c r="Y651" s="61">
        <f>IF(E651="East", IF(C651="Central",D651*'Connecting shares (%)'!$M$16*(L651+N651+P651)/(F651+H651+J651+L651+N651+P651),0),0)</f>
        <v>13.664046672140513</v>
      </c>
      <c r="Z651" s="1">
        <f>IF(E651="East", IF(C651="Decentral",('Connecting shares (%)'!$F$9/100*L651+'Connecting shares (%)'!$G$9/100*N651+'Connecting shares (%)'!$H$9/100*P651)/1000000,0),0)</f>
        <v>0</v>
      </c>
      <c r="AA651" s="61">
        <f>IF(E651="East", IF(C651="Decentral",D651*'Connecting shares (%)'!$M$16*(L651+N651+P651)/(F651+H651+J651+L651+N651+P651),0),0)</f>
        <v>0</v>
      </c>
      <c r="AB651" s="59">
        <f>IF(E651="West", IF(C651="Central",('Connecting shares (%)'!$F$11/100*F651+'Connecting shares (%)'!$G$11/100*H651+'Connecting shares (%)'!$H$11/100*J651)/1000000,0),0)</f>
        <v>0</v>
      </c>
      <c r="AC651" s="62">
        <f>IF(E651="west", IF(C651="Central",D651*'Connecting shares (%)'!$M$16*(F651+H651+J651)/(F651+H651+J651+L651+N651+P651),0),0)</f>
        <v>0</v>
      </c>
      <c r="AD651" s="59">
        <f>IF(E651="West", IF(C651="Decentral",('Connecting shares (%)'!$F$15/100*F651+'Connecting shares (%)'!$G$15/100*H651+'Connecting shares (%)'!$H$15/100*J651)/1000000,0),0)</f>
        <v>0</v>
      </c>
      <c r="AE651" s="61">
        <f>IF(E651="west", IF(C651="Decentral",D651*'Connecting shares (%)'!$M$16*(F651+H651+J651)/(F651+H651+J651+L651+N651+P651),0),0)</f>
        <v>0</v>
      </c>
      <c r="AF651" s="59">
        <f>IF(E651="West", IF(C651="Central",('Connecting shares (%)'!$F$13/100*L651+'Connecting shares (%)'!$G$13/100*N651+'Connecting shares (%)'!$H$13/100*P651)/1000000,0),0)</f>
        <v>0</v>
      </c>
      <c r="AG651" s="61">
        <f>IF(E651="west", IF(C651="Central",D651*'Connecting shares (%)'!$M$16*(L651+N651+P651)/(F651+H651+J651+L651+N651+P651),0),0)</f>
        <v>0</v>
      </c>
      <c r="AH651" s="1">
        <f>IF(E651="West", IF(C651="Decentral",('Connecting shares (%)'!$F$17/100*L651+'Connecting shares (%)'!$G$17/100*N651+'Connecting shares (%)'!$H$17/100*P651)/1000000,0),0)</f>
        <v>0</v>
      </c>
      <c r="AI651" s="61">
        <f>IF(E651="west", IF(C651="Decentral",D651*'Connecting shares (%)'!$M$16*(L651+N651+P651)/(F651+H651+J651+L651+N651+P651),0),0)</f>
        <v>0</v>
      </c>
      <c r="AK651" s="1">
        <f t="shared" si="80"/>
        <v>17.711163299999999</v>
      </c>
      <c r="AL651" s="1">
        <f t="shared" si="81"/>
        <v>121.7715654940808</v>
      </c>
      <c r="AM651" s="1">
        <f t="shared" si="82"/>
        <v>0</v>
      </c>
      <c r="AN651" s="1">
        <f t="shared" si="83"/>
        <v>0</v>
      </c>
      <c r="AO651" s="1">
        <f t="shared" si="84"/>
        <v>0</v>
      </c>
      <c r="AP651" s="1">
        <f t="shared" si="85"/>
        <v>0</v>
      </c>
      <c r="AQ651" s="1">
        <f t="shared" si="86"/>
        <v>0</v>
      </c>
      <c r="AR651" s="1">
        <f t="shared" si="87"/>
        <v>0</v>
      </c>
    </row>
    <row r="652" spans="1:44">
      <c r="A652" s="1">
        <v>651</v>
      </c>
      <c r="B652" s="1" t="s">
        <v>163</v>
      </c>
      <c r="C652" s="1" t="s">
        <v>20</v>
      </c>
      <c r="D652" s="1">
        <v>3.0994514227101702</v>
      </c>
      <c r="E652" s="1" t="s">
        <v>21</v>
      </c>
      <c r="F652" s="1">
        <v>636530.20999999903</v>
      </c>
      <c r="G652" s="1">
        <v>37</v>
      </c>
      <c r="H652" s="1">
        <v>66121.419999999896</v>
      </c>
      <c r="I652" s="1">
        <v>1</v>
      </c>
      <c r="J652" s="1">
        <v>0</v>
      </c>
      <c r="K652" s="1">
        <v>0</v>
      </c>
      <c r="L652" s="1">
        <v>66090.25</v>
      </c>
      <c r="M652" s="1">
        <v>8</v>
      </c>
      <c r="N652" s="1">
        <v>0</v>
      </c>
      <c r="O652" s="1">
        <v>0</v>
      </c>
      <c r="P652" s="1">
        <v>0</v>
      </c>
      <c r="Q652" s="1">
        <v>0</v>
      </c>
      <c r="R652" s="1">
        <v>38810.873198131601</v>
      </c>
      <c r="S652" s="1">
        <v>3099451.42271017</v>
      </c>
      <c r="T652" s="59">
        <f>IF(E652="East", IF(C652="Central",('Connecting shares (%)'!$F$3/100*F652+'Connecting shares (%)'!$G$3/100*H652+'Connecting shares (%)'!$H$3/100*J652)/1000000,0),0)</f>
        <v>0</v>
      </c>
      <c r="U652" s="59">
        <f>IF(E652="East", IF(C652="Central",D652*'Connecting shares (%)'!$M$16*(F652+H652+J652)/(F652+H652+J652+L652+N652+P652),0),0)</f>
        <v>0</v>
      </c>
      <c r="V652" s="59">
        <f>IF(E652="East", IF(C652="Decentral",('Connecting shares (%)'!$F$7/100*F652+'Connecting shares (%)'!$G$7/100*H652+'Connecting shares (%)'!$H$7/100*J652)/1000000,0),0)</f>
        <v>0</v>
      </c>
      <c r="W652" s="61">
        <f>IF(E652="East", IF(C652="Decentral",D652*'Connecting shares (%)'!$M$16*(F652+H652+J652)/(F652+H652+J652+L652+N652+P652),0),0)</f>
        <v>0</v>
      </c>
      <c r="X652" s="59">
        <f>IF(E652="East", IF(C652="Central",('Connecting shares (%)'!$F$5/100*L652+'Connecting shares (%)'!$G$5/100*N652+'Connecting shares (%)'!$H$5/100*P652)/1000000,0),0)</f>
        <v>0</v>
      </c>
      <c r="Y652" s="61">
        <f>IF(E652="East", IF(C652="Central",D652*'Connecting shares (%)'!$M$16*(L652+N652+P652)/(F652+H652+J652+L652+N652+P652),0),0)</f>
        <v>0</v>
      </c>
      <c r="Z652" s="1">
        <f>IF(E652="East", IF(C652="Decentral",('Connecting shares (%)'!$F$9/100*L652+'Connecting shares (%)'!$G$9/100*N652+'Connecting shares (%)'!$H$9/100*P652)/1000000,0),0)</f>
        <v>0</v>
      </c>
      <c r="AA652" s="61">
        <f>IF(E652="East", IF(C652="Decentral",D652*'Connecting shares (%)'!$M$16*(L652+N652+P652)/(F652+H652+J652+L652+N652+P652),0),0)</f>
        <v>0</v>
      </c>
      <c r="AB652" s="59">
        <f>IF(E652="West", IF(C652="Central",('Connecting shares (%)'!$F$11/100*F652+'Connecting shares (%)'!$G$11/100*H652+'Connecting shares (%)'!$H$11/100*J652)/1000000,0),0)</f>
        <v>0.70265162999999897</v>
      </c>
      <c r="AC652" s="62">
        <f>IF(E652="west", IF(C652="Central",D652*'Connecting shares (%)'!$M$16*(F652+H652+J652)/(F652+H652+J652+L652+N652+P652),0),0)</f>
        <v>56.65970986966704</v>
      </c>
      <c r="AD652" s="59">
        <f>IF(E652="West", IF(C652="Decentral",('Connecting shares (%)'!$F$15/100*F652+'Connecting shares (%)'!$G$15/100*H652+'Connecting shares (%)'!$H$15/100*J652)/1000000,0),0)</f>
        <v>0</v>
      </c>
      <c r="AE652" s="61">
        <f>IF(E652="west", IF(C652="Decentral",D652*'Connecting shares (%)'!$M$16*(F652+H652+J652)/(F652+H652+J652+L652+N652+P652),0),0)</f>
        <v>0</v>
      </c>
      <c r="AF652" s="59">
        <f>IF(E652="West", IF(C652="Central",('Connecting shares (%)'!$F$13/100*L652+'Connecting shares (%)'!$G$13/100*N652+'Connecting shares (%)'!$H$13/100*P652)/1000000,0),0)</f>
        <v>6.6090250000000003E-2</v>
      </c>
      <c r="AG652" s="61">
        <f>IF(E652="west", IF(C652="Central",D652*'Connecting shares (%)'!$M$16*(L652+N652+P652)/(F652+H652+J652+L652+N652+P652),0),0)</f>
        <v>5.3293185845363622</v>
      </c>
      <c r="AH652" s="1">
        <f>IF(E652="West", IF(C652="Decentral",('Connecting shares (%)'!$F$17/100*L652+'Connecting shares (%)'!$G$17/100*N652+'Connecting shares (%)'!$H$17/100*P652)/1000000,0),0)</f>
        <v>0</v>
      </c>
      <c r="AI652" s="61">
        <f>IF(E652="west", IF(C652="Decentral",D652*'Connecting shares (%)'!$M$16*(L652+N652+P652)/(F652+H652+J652+L652+N652+P652),0),0)</f>
        <v>0</v>
      </c>
      <c r="AK652" s="1">
        <f t="shared" si="80"/>
        <v>0</v>
      </c>
      <c r="AL652" s="1">
        <f t="shared" si="81"/>
        <v>0</v>
      </c>
      <c r="AM652" s="1">
        <f t="shared" si="82"/>
        <v>0</v>
      </c>
      <c r="AN652" s="1">
        <f t="shared" si="83"/>
        <v>0</v>
      </c>
      <c r="AO652" s="1">
        <f t="shared" si="84"/>
        <v>0.76874187999999899</v>
      </c>
      <c r="AP652" s="1">
        <f t="shared" si="85"/>
        <v>61.9890284542034</v>
      </c>
      <c r="AQ652" s="1">
        <f t="shared" si="86"/>
        <v>0</v>
      </c>
      <c r="AR652" s="1">
        <f t="shared" si="87"/>
        <v>0</v>
      </c>
    </row>
    <row r="653" spans="1:44">
      <c r="A653" s="1">
        <v>652</v>
      </c>
      <c r="B653" s="1" t="s">
        <v>508</v>
      </c>
      <c r="C653" s="1" t="s">
        <v>19</v>
      </c>
      <c r="D653" s="1">
        <v>3.2996624643566799</v>
      </c>
      <c r="E653" s="1" t="s">
        <v>21</v>
      </c>
      <c r="F653" s="1">
        <v>17087014.599999901</v>
      </c>
      <c r="G653" s="1">
        <v>1021</v>
      </c>
      <c r="H653" s="1">
        <v>119385.78</v>
      </c>
      <c r="I653" s="1">
        <v>2</v>
      </c>
      <c r="J653" s="1">
        <v>0</v>
      </c>
      <c r="K653" s="1">
        <v>0</v>
      </c>
      <c r="L653" s="1">
        <v>1255984.72999999</v>
      </c>
      <c r="M653" s="1">
        <v>194</v>
      </c>
      <c r="N653" s="1">
        <v>831282.02</v>
      </c>
      <c r="O653" s="1">
        <v>9</v>
      </c>
      <c r="P653" s="1">
        <v>0</v>
      </c>
      <c r="Q653" s="1">
        <v>0</v>
      </c>
      <c r="R653" s="1">
        <v>44569.404541884898</v>
      </c>
      <c r="S653" s="1">
        <v>3299662.4643566799</v>
      </c>
      <c r="T653" s="59">
        <f>IF(E653="East", IF(C653="Central",('Connecting shares (%)'!$F$3/100*F653+'Connecting shares (%)'!$G$3/100*H653+'Connecting shares (%)'!$H$3/100*J653)/1000000,0),0)</f>
        <v>0</v>
      </c>
      <c r="U653" s="59">
        <f>IF(E653="East", IF(C653="Central",D653*'Connecting shares (%)'!$M$16*(F653+H653+J653)/(F653+H653+J653+L653+N653+P653),0),0)</f>
        <v>0</v>
      </c>
      <c r="V653" s="59">
        <f>IF(E653="East", IF(C653="Decentral",('Connecting shares (%)'!$F$7/100*F653+'Connecting shares (%)'!$G$7/100*H653+'Connecting shares (%)'!$H$7/100*J653)/1000000,0),0)</f>
        <v>0</v>
      </c>
      <c r="W653" s="61">
        <f>IF(E653="East", IF(C653="Decentral",D653*'Connecting shares (%)'!$M$16*(F653+H653+J653)/(F653+H653+J653+L653+N653+P653),0),0)</f>
        <v>0</v>
      </c>
      <c r="X653" s="59">
        <f>IF(E653="East", IF(C653="Central",('Connecting shares (%)'!$F$5/100*L653+'Connecting shares (%)'!$G$5/100*N653+'Connecting shares (%)'!$H$5/100*P653)/1000000,0),0)</f>
        <v>0</v>
      </c>
      <c r="Y653" s="61">
        <f>IF(E653="East", IF(C653="Central",D653*'Connecting shares (%)'!$M$16*(L653+N653+P653)/(F653+H653+J653+L653+N653+P653),0),0)</f>
        <v>0</v>
      </c>
      <c r="Z653" s="1">
        <f>IF(E653="East", IF(C653="Decentral",('Connecting shares (%)'!$F$9/100*L653+'Connecting shares (%)'!$G$9/100*N653+'Connecting shares (%)'!$H$9/100*P653)/1000000,0),0)</f>
        <v>0</v>
      </c>
      <c r="AA653" s="61">
        <f>IF(E653="East", IF(C653="Decentral",D653*'Connecting shares (%)'!$M$16*(L653+N653+P653)/(F653+H653+J653+L653+N653+P653),0),0)</f>
        <v>0</v>
      </c>
      <c r="AB653" s="59">
        <f>IF(E653="West", IF(C653="Central",('Connecting shares (%)'!$F$11/100*F653+'Connecting shares (%)'!$G$11/100*H653+'Connecting shares (%)'!$H$11/100*J653)/1000000,0),0)</f>
        <v>0</v>
      </c>
      <c r="AC653" s="62">
        <f>IF(E653="west", IF(C653="Central",D653*'Connecting shares (%)'!$M$16*(F653+H653+J653)/(F653+H653+J653+L653+N653+P653),0),0)</f>
        <v>0</v>
      </c>
      <c r="AD653" s="59">
        <f>IF(E653="West", IF(C653="Decentral",('Connecting shares (%)'!$F$15/100*F653+'Connecting shares (%)'!$G$15/100*H653+'Connecting shares (%)'!$H$15/100*J653)/1000000,0),0)</f>
        <v>17.206400379999902</v>
      </c>
      <c r="AE653" s="61">
        <f>IF(E653="west", IF(C653="Decentral",D653*'Connecting shares (%)'!$M$16*(F653+H653+J653)/(F653+H653+J653+L653+N653+P653),0),0)</f>
        <v>58.853833330935572</v>
      </c>
      <c r="AF653" s="59">
        <f>IF(E653="West", IF(C653="Central",('Connecting shares (%)'!$F$13/100*L653+'Connecting shares (%)'!$G$13/100*N653+'Connecting shares (%)'!$H$13/100*P653)/1000000,0),0)</f>
        <v>0</v>
      </c>
      <c r="AG653" s="61">
        <f>IF(E653="west", IF(C653="Central",D653*'Connecting shares (%)'!$M$16*(L653+N653+P653)/(F653+H653+J653+L653+N653+P653),0),0)</f>
        <v>0</v>
      </c>
      <c r="AH653" s="1">
        <f>IF(E653="West", IF(C653="Decentral",('Connecting shares (%)'!$F$17/100*L653+'Connecting shares (%)'!$G$17/100*N653+'Connecting shares (%)'!$H$17/100*P653)/1000000,0),0)</f>
        <v>2.0872667499999902</v>
      </c>
      <c r="AI653" s="61">
        <f>IF(E653="west", IF(C653="Decentral",D653*'Connecting shares (%)'!$M$16*(L653+N653+P653)/(F653+H653+J653+L653+N653+P653),0),0)</f>
        <v>7.1394159561980217</v>
      </c>
      <c r="AK653" s="1">
        <f t="shared" si="80"/>
        <v>0</v>
      </c>
      <c r="AL653" s="1">
        <f t="shared" si="81"/>
        <v>0</v>
      </c>
      <c r="AM653" s="1">
        <f t="shared" si="82"/>
        <v>0</v>
      </c>
      <c r="AN653" s="1">
        <f t="shared" si="83"/>
        <v>0</v>
      </c>
      <c r="AO653" s="1">
        <f t="shared" si="84"/>
        <v>0</v>
      </c>
      <c r="AP653" s="1">
        <f t="shared" si="85"/>
        <v>0</v>
      </c>
      <c r="AQ653" s="1">
        <f t="shared" si="86"/>
        <v>19.293667129999893</v>
      </c>
      <c r="AR653" s="1">
        <f t="shared" si="87"/>
        <v>65.993249287133594</v>
      </c>
    </row>
    <row r="654" spans="1:44">
      <c r="A654" s="1">
        <v>653</v>
      </c>
      <c r="B654" s="1" t="s">
        <v>473</v>
      </c>
      <c r="C654" s="1" t="s">
        <v>19</v>
      </c>
      <c r="D654" s="1">
        <v>2.57632922592571</v>
      </c>
      <c r="E654" s="1" t="s">
        <v>21</v>
      </c>
      <c r="F654" s="1">
        <v>3395633.22</v>
      </c>
      <c r="G654" s="1">
        <v>188</v>
      </c>
      <c r="H654" s="1">
        <v>155995.19</v>
      </c>
      <c r="I654" s="1">
        <v>2</v>
      </c>
      <c r="J654" s="1">
        <v>0</v>
      </c>
      <c r="K654" s="1">
        <v>0</v>
      </c>
      <c r="L654" s="1">
        <v>284522.03999999899</v>
      </c>
      <c r="M654" s="1">
        <v>22</v>
      </c>
      <c r="N654" s="1">
        <v>52538.55</v>
      </c>
      <c r="O654" s="1">
        <v>1</v>
      </c>
      <c r="P654" s="1">
        <v>0</v>
      </c>
      <c r="Q654" s="1">
        <v>0</v>
      </c>
      <c r="R654" s="1">
        <v>40046.480803449696</v>
      </c>
      <c r="S654" s="1">
        <v>2576329.2259257101</v>
      </c>
      <c r="T654" s="59">
        <f>IF(E654="East", IF(C654="Central",('Connecting shares (%)'!$F$3/100*F654+'Connecting shares (%)'!$G$3/100*H654+'Connecting shares (%)'!$H$3/100*J654)/1000000,0),0)</f>
        <v>0</v>
      </c>
      <c r="U654" s="59">
        <f>IF(E654="East", IF(C654="Central",D654*'Connecting shares (%)'!$M$16*(F654+H654+J654)/(F654+H654+J654+L654+N654+P654),0),0)</f>
        <v>0</v>
      </c>
      <c r="V654" s="59">
        <f>IF(E654="East", IF(C654="Decentral",('Connecting shares (%)'!$F$7/100*F654+'Connecting shares (%)'!$G$7/100*H654+'Connecting shares (%)'!$H$7/100*J654)/1000000,0),0)</f>
        <v>0</v>
      </c>
      <c r="W654" s="61">
        <f>IF(E654="East", IF(C654="Decentral",D654*'Connecting shares (%)'!$M$16*(F654+H654+J654)/(F654+H654+J654+L654+N654+P654),0),0)</f>
        <v>0</v>
      </c>
      <c r="X654" s="59">
        <f>IF(E654="East", IF(C654="Central",('Connecting shares (%)'!$F$5/100*L654+'Connecting shares (%)'!$G$5/100*N654+'Connecting shares (%)'!$H$5/100*P654)/1000000,0),0)</f>
        <v>0</v>
      </c>
      <c r="Y654" s="61">
        <f>IF(E654="East", IF(C654="Central",D654*'Connecting shares (%)'!$M$16*(L654+N654+P654)/(F654+H654+J654+L654+N654+P654),0),0)</f>
        <v>0</v>
      </c>
      <c r="Z654" s="1">
        <f>IF(E654="East", IF(C654="Decentral",('Connecting shares (%)'!$F$9/100*L654+'Connecting shares (%)'!$G$9/100*N654+'Connecting shares (%)'!$H$9/100*P654)/1000000,0),0)</f>
        <v>0</v>
      </c>
      <c r="AA654" s="61">
        <f>IF(E654="East", IF(C654="Decentral",D654*'Connecting shares (%)'!$M$16*(L654+N654+P654)/(F654+H654+J654+L654+N654+P654),0),0)</f>
        <v>0</v>
      </c>
      <c r="AB654" s="59">
        <f>IF(E654="West", IF(C654="Central",('Connecting shares (%)'!$F$11/100*F654+'Connecting shares (%)'!$G$11/100*H654+'Connecting shares (%)'!$H$11/100*J654)/1000000,0),0)</f>
        <v>0</v>
      </c>
      <c r="AC654" s="62">
        <f>IF(E654="west", IF(C654="Central",D654*'Connecting shares (%)'!$M$16*(F654+H654+J654)/(F654+H654+J654+L654+N654+P654),0),0)</f>
        <v>0</v>
      </c>
      <c r="AD654" s="59">
        <f>IF(E654="West", IF(C654="Decentral",('Connecting shares (%)'!$F$15/100*F654+'Connecting shares (%)'!$G$15/100*H654+'Connecting shares (%)'!$H$15/100*J654)/1000000,0),0)</f>
        <v>3.5516284100000002</v>
      </c>
      <c r="AE654" s="61">
        <f>IF(E654="west", IF(C654="Decentral",D654*'Connecting shares (%)'!$M$16*(F654+H654+J654)/(F654+H654+J654+L654+N654+P654),0),0)</f>
        <v>47.060405562445659</v>
      </c>
      <c r="AF654" s="59">
        <f>IF(E654="West", IF(C654="Central",('Connecting shares (%)'!$F$13/100*L654+'Connecting shares (%)'!$G$13/100*N654+'Connecting shares (%)'!$H$13/100*P654)/1000000,0),0)</f>
        <v>0</v>
      </c>
      <c r="AG654" s="61">
        <f>IF(E654="west", IF(C654="Central",D654*'Connecting shares (%)'!$M$16*(L654+N654+P654)/(F654+H654+J654+L654+N654+P654),0),0)</f>
        <v>0</v>
      </c>
      <c r="AH654" s="1">
        <f>IF(E654="West", IF(C654="Decentral",('Connecting shares (%)'!$F$17/100*L654+'Connecting shares (%)'!$G$17/100*N654+'Connecting shares (%)'!$H$17/100*P654)/1000000,0),0)</f>
        <v>0.33706058999999899</v>
      </c>
      <c r="AI654" s="61">
        <f>IF(E654="west", IF(C654="Decentral",D654*'Connecting shares (%)'!$M$16*(L654+N654+P654)/(F654+H654+J654+L654+N654+P654),0),0)</f>
        <v>4.4661789560685401</v>
      </c>
      <c r="AK654" s="1">
        <f t="shared" si="80"/>
        <v>0</v>
      </c>
      <c r="AL654" s="1">
        <f t="shared" si="81"/>
        <v>0</v>
      </c>
      <c r="AM654" s="1">
        <f t="shared" si="82"/>
        <v>0</v>
      </c>
      <c r="AN654" s="1">
        <f t="shared" si="83"/>
        <v>0</v>
      </c>
      <c r="AO654" s="1">
        <f t="shared" si="84"/>
        <v>0</v>
      </c>
      <c r="AP654" s="1">
        <f t="shared" si="85"/>
        <v>0</v>
      </c>
      <c r="AQ654" s="1">
        <f t="shared" si="86"/>
        <v>3.8886889999999994</v>
      </c>
      <c r="AR654" s="1">
        <f t="shared" si="87"/>
        <v>51.526584518514198</v>
      </c>
    </row>
    <row r="655" spans="1:44">
      <c r="A655" s="1">
        <v>654</v>
      </c>
      <c r="B655" s="1" t="s">
        <v>507</v>
      </c>
      <c r="C655" s="1" t="s">
        <v>19</v>
      </c>
      <c r="D655" s="1">
        <v>1.82363167697807</v>
      </c>
      <c r="E655" s="1" t="s">
        <v>21</v>
      </c>
      <c r="F655" s="1">
        <v>7052468.71</v>
      </c>
      <c r="G655" s="1">
        <v>477</v>
      </c>
      <c r="H655" s="1">
        <v>0</v>
      </c>
      <c r="I655" s="1">
        <v>0</v>
      </c>
      <c r="J655" s="1">
        <v>0</v>
      </c>
      <c r="K655" s="1">
        <v>0</v>
      </c>
      <c r="L655" s="1">
        <v>466709.02999999898</v>
      </c>
      <c r="M655" s="1">
        <v>39</v>
      </c>
      <c r="N655" s="1">
        <v>453976.93999999901</v>
      </c>
      <c r="O655" s="1">
        <v>6</v>
      </c>
      <c r="P655" s="1">
        <v>0</v>
      </c>
      <c r="Q655" s="1">
        <v>0</v>
      </c>
      <c r="R655" s="1">
        <v>21473.774972929401</v>
      </c>
      <c r="S655" s="1">
        <v>1823631.6769780701</v>
      </c>
      <c r="T655" s="59">
        <f>IF(E655="East", IF(C655="Central",('Connecting shares (%)'!$F$3/100*F655+'Connecting shares (%)'!$G$3/100*H655+'Connecting shares (%)'!$H$3/100*J655)/1000000,0),0)</f>
        <v>0</v>
      </c>
      <c r="U655" s="59">
        <f>IF(E655="East", IF(C655="Central",D655*'Connecting shares (%)'!$M$16*(F655+H655+J655)/(F655+H655+J655+L655+N655+P655),0),0)</f>
        <v>0</v>
      </c>
      <c r="V655" s="59">
        <f>IF(E655="East", IF(C655="Decentral",('Connecting shares (%)'!$F$7/100*F655+'Connecting shares (%)'!$G$7/100*H655+'Connecting shares (%)'!$H$7/100*J655)/1000000,0),0)</f>
        <v>0</v>
      </c>
      <c r="W655" s="61">
        <f>IF(E655="East", IF(C655="Decentral",D655*'Connecting shares (%)'!$M$16*(F655+H655+J655)/(F655+H655+J655+L655+N655+P655),0),0)</f>
        <v>0</v>
      </c>
      <c r="X655" s="59">
        <f>IF(E655="East", IF(C655="Central",('Connecting shares (%)'!$F$5/100*L655+'Connecting shares (%)'!$G$5/100*N655+'Connecting shares (%)'!$H$5/100*P655)/1000000,0),0)</f>
        <v>0</v>
      </c>
      <c r="Y655" s="61">
        <f>IF(E655="East", IF(C655="Central",D655*'Connecting shares (%)'!$M$16*(L655+N655+P655)/(F655+H655+J655+L655+N655+P655),0),0)</f>
        <v>0</v>
      </c>
      <c r="Z655" s="1">
        <f>IF(E655="East", IF(C655="Decentral",('Connecting shares (%)'!$F$9/100*L655+'Connecting shares (%)'!$G$9/100*N655+'Connecting shares (%)'!$H$9/100*P655)/1000000,0),0)</f>
        <v>0</v>
      </c>
      <c r="AA655" s="61">
        <f>IF(E655="East", IF(C655="Decentral",D655*'Connecting shares (%)'!$M$16*(L655+N655+P655)/(F655+H655+J655+L655+N655+P655),0),0)</f>
        <v>0</v>
      </c>
      <c r="AB655" s="59">
        <f>IF(E655="West", IF(C655="Central",('Connecting shares (%)'!$F$11/100*F655+'Connecting shares (%)'!$G$11/100*H655+'Connecting shares (%)'!$H$11/100*J655)/1000000,0),0)</f>
        <v>0</v>
      </c>
      <c r="AC655" s="62">
        <f>IF(E655="west", IF(C655="Central",D655*'Connecting shares (%)'!$M$16*(F655+H655+J655)/(F655+H655+J655+L655+N655+P655),0),0)</f>
        <v>0</v>
      </c>
      <c r="AD655" s="59">
        <f>IF(E655="West", IF(C655="Decentral",('Connecting shares (%)'!$F$15/100*F655+'Connecting shares (%)'!$G$15/100*H655+'Connecting shares (%)'!$H$15/100*J655)/1000000,0),0)</f>
        <v>7.0524687100000003</v>
      </c>
      <c r="AE655" s="61">
        <f>IF(E655="west", IF(C655="Decentral",D655*'Connecting shares (%)'!$M$16*(F655+H655+J655)/(F655+H655+J655+L655+N655+P655),0),0)</f>
        <v>32.261020528583728</v>
      </c>
      <c r="AF655" s="59">
        <f>IF(E655="West", IF(C655="Central",('Connecting shares (%)'!$F$13/100*L655+'Connecting shares (%)'!$G$13/100*N655+'Connecting shares (%)'!$H$13/100*P655)/1000000,0),0)</f>
        <v>0</v>
      </c>
      <c r="AG655" s="61">
        <f>IF(E655="west", IF(C655="Central",D655*'Connecting shares (%)'!$M$16*(L655+N655+P655)/(F655+H655+J655+L655+N655+P655),0),0)</f>
        <v>0</v>
      </c>
      <c r="AH655" s="1">
        <f>IF(E655="West", IF(C655="Decentral",('Connecting shares (%)'!$F$17/100*L655+'Connecting shares (%)'!$G$17/100*N655+'Connecting shares (%)'!$H$17/100*P655)/1000000,0),0)</f>
        <v>0.92068596999999797</v>
      </c>
      <c r="AI655" s="61">
        <f>IF(E655="west", IF(C655="Decentral",D655*'Connecting shares (%)'!$M$16*(L655+N655+P655)/(F655+H655+J655+L655+N655+P655),0),0)</f>
        <v>4.2116130109776764</v>
      </c>
      <c r="AK655" s="1">
        <f t="shared" si="80"/>
        <v>0</v>
      </c>
      <c r="AL655" s="1">
        <f t="shared" si="81"/>
        <v>0</v>
      </c>
      <c r="AM655" s="1">
        <f t="shared" si="82"/>
        <v>0</v>
      </c>
      <c r="AN655" s="1">
        <f t="shared" si="83"/>
        <v>0</v>
      </c>
      <c r="AO655" s="1">
        <f t="shared" si="84"/>
        <v>0</v>
      </c>
      <c r="AP655" s="1">
        <f t="shared" si="85"/>
        <v>0</v>
      </c>
      <c r="AQ655" s="1">
        <f t="shared" si="86"/>
        <v>7.9731546799999986</v>
      </c>
      <c r="AR655" s="1">
        <f t="shared" si="87"/>
        <v>36.472633539561407</v>
      </c>
    </row>
    <row r="656" spans="1:44">
      <c r="A656" s="1">
        <v>655</v>
      </c>
      <c r="B656" s="1" t="s">
        <v>443</v>
      </c>
      <c r="C656" s="1" t="s">
        <v>19</v>
      </c>
      <c r="D656" s="1">
        <v>6.2527656142848702</v>
      </c>
      <c r="E656" s="1" t="s">
        <v>21</v>
      </c>
      <c r="F656" s="1">
        <v>13644112.8899999</v>
      </c>
      <c r="G656" s="1">
        <v>962</v>
      </c>
      <c r="H656" s="1">
        <v>77669.25</v>
      </c>
      <c r="I656" s="1">
        <v>1</v>
      </c>
      <c r="J656" s="1">
        <v>0</v>
      </c>
      <c r="K656" s="1">
        <v>0</v>
      </c>
      <c r="L656" s="1">
        <v>252090.66999999899</v>
      </c>
      <c r="M656" s="1">
        <v>59</v>
      </c>
      <c r="N656" s="1">
        <v>193572.54</v>
      </c>
      <c r="O656" s="1">
        <v>3</v>
      </c>
      <c r="P656" s="1">
        <v>0</v>
      </c>
      <c r="Q656" s="1">
        <v>0</v>
      </c>
      <c r="R656" s="1">
        <v>58417.181748954899</v>
      </c>
      <c r="S656" s="1">
        <v>6252765.6142848702</v>
      </c>
      <c r="T656" s="59">
        <f>IF(E656="East", IF(C656="Central",('Connecting shares (%)'!$F$3/100*F656+'Connecting shares (%)'!$G$3/100*H656+'Connecting shares (%)'!$H$3/100*J656)/1000000,0),0)</f>
        <v>0</v>
      </c>
      <c r="U656" s="59">
        <f>IF(E656="East", IF(C656="Central",D656*'Connecting shares (%)'!$M$16*(F656+H656+J656)/(F656+H656+J656+L656+N656+P656),0),0)</f>
        <v>0</v>
      </c>
      <c r="V656" s="59">
        <f>IF(E656="East", IF(C656="Decentral",('Connecting shares (%)'!$F$7/100*F656+'Connecting shares (%)'!$G$7/100*H656+'Connecting shares (%)'!$H$7/100*J656)/1000000,0),0)</f>
        <v>0</v>
      </c>
      <c r="W656" s="61">
        <f>IF(E656="East", IF(C656="Decentral",D656*'Connecting shares (%)'!$M$16*(F656+H656+J656)/(F656+H656+J656+L656+N656+P656),0),0)</f>
        <v>0</v>
      </c>
      <c r="X656" s="59">
        <f>IF(E656="East", IF(C656="Central",('Connecting shares (%)'!$F$5/100*L656+'Connecting shares (%)'!$G$5/100*N656+'Connecting shares (%)'!$H$5/100*P656)/1000000,0),0)</f>
        <v>0</v>
      </c>
      <c r="Y656" s="61">
        <f>IF(E656="East", IF(C656="Central",D656*'Connecting shares (%)'!$M$16*(L656+N656+P656)/(F656+H656+J656+L656+N656+P656),0),0)</f>
        <v>0</v>
      </c>
      <c r="Z656" s="1">
        <f>IF(E656="East", IF(C656="Decentral",('Connecting shares (%)'!$F$9/100*L656+'Connecting shares (%)'!$G$9/100*N656+'Connecting shares (%)'!$H$9/100*P656)/1000000,0),0)</f>
        <v>0</v>
      </c>
      <c r="AA656" s="61">
        <f>IF(E656="East", IF(C656="Decentral",D656*'Connecting shares (%)'!$M$16*(L656+N656+P656)/(F656+H656+J656+L656+N656+P656),0),0)</f>
        <v>0</v>
      </c>
      <c r="AB656" s="59">
        <f>IF(E656="West", IF(C656="Central",('Connecting shares (%)'!$F$11/100*F656+'Connecting shares (%)'!$G$11/100*H656+'Connecting shares (%)'!$H$11/100*J656)/1000000,0),0)</f>
        <v>0</v>
      </c>
      <c r="AC656" s="62">
        <f>IF(E656="west", IF(C656="Central",D656*'Connecting shares (%)'!$M$16*(F656+H656+J656)/(F656+H656+J656+L656+N656+P656),0),0)</f>
        <v>0</v>
      </c>
      <c r="AD656" s="59">
        <f>IF(E656="West", IF(C656="Decentral",('Connecting shares (%)'!$F$15/100*F656+'Connecting shares (%)'!$G$15/100*H656+'Connecting shares (%)'!$H$15/100*J656)/1000000,0),0)</f>
        <v>13.721782139999901</v>
      </c>
      <c r="AE656" s="61">
        <f>IF(E656="west", IF(C656="Decentral",D656*'Connecting shares (%)'!$M$16*(F656+H656+J656)/(F656+H656+J656+L656+N656+P656),0),0)</f>
        <v>121.12146602591307</v>
      </c>
      <c r="AF656" s="59">
        <f>IF(E656="West", IF(C656="Central",('Connecting shares (%)'!$F$13/100*L656+'Connecting shares (%)'!$G$13/100*N656+'Connecting shares (%)'!$H$13/100*P656)/1000000,0),0)</f>
        <v>0</v>
      </c>
      <c r="AG656" s="61">
        <f>IF(E656="west", IF(C656="Central",D656*'Connecting shares (%)'!$M$16*(L656+N656+P656)/(F656+H656+J656+L656+N656+P656),0),0)</f>
        <v>0</v>
      </c>
      <c r="AH656" s="1">
        <f>IF(E656="West", IF(C656="Decentral",('Connecting shares (%)'!$F$17/100*L656+'Connecting shares (%)'!$G$17/100*N656+'Connecting shares (%)'!$H$17/100*P656)/1000000,0),0)</f>
        <v>0.44566320999999903</v>
      </c>
      <c r="AI656" s="61">
        <f>IF(E656="west", IF(C656="Decentral",D656*'Connecting shares (%)'!$M$16*(L656+N656+P656)/(F656+H656+J656+L656+N656+P656),0),0)</f>
        <v>3.933846259784346</v>
      </c>
      <c r="AK656" s="1">
        <f t="shared" si="80"/>
        <v>0</v>
      </c>
      <c r="AL656" s="1">
        <f t="shared" si="81"/>
        <v>0</v>
      </c>
      <c r="AM656" s="1">
        <f t="shared" si="82"/>
        <v>0</v>
      </c>
      <c r="AN656" s="1">
        <f t="shared" si="83"/>
        <v>0</v>
      </c>
      <c r="AO656" s="1">
        <f t="shared" si="84"/>
        <v>0</v>
      </c>
      <c r="AP656" s="1">
        <f t="shared" si="85"/>
        <v>0</v>
      </c>
      <c r="AQ656" s="1">
        <f t="shared" si="86"/>
        <v>14.1674453499999</v>
      </c>
      <c r="AR656" s="1">
        <f t="shared" si="87"/>
        <v>125.05531228569741</v>
      </c>
    </row>
    <row r="657" spans="1:44">
      <c r="A657" s="1">
        <v>656</v>
      </c>
      <c r="B657" s="1" t="s">
        <v>675</v>
      </c>
      <c r="C657" s="1" t="s">
        <v>20</v>
      </c>
      <c r="D657" s="1">
        <v>0.69811675404487405</v>
      </c>
      <c r="E657" s="1" t="s">
        <v>22</v>
      </c>
      <c r="F657" s="1">
        <v>1981057.6399999899</v>
      </c>
      <c r="G657" s="1">
        <v>145</v>
      </c>
      <c r="H657" s="1">
        <v>111084.34</v>
      </c>
      <c r="I657" s="1">
        <v>2</v>
      </c>
      <c r="J657" s="1">
        <v>0</v>
      </c>
      <c r="K657" s="1">
        <v>0</v>
      </c>
      <c r="L657" s="1">
        <v>1654670.74999999</v>
      </c>
      <c r="M657" s="1">
        <v>231</v>
      </c>
      <c r="N657" s="1">
        <v>185887.709999999</v>
      </c>
      <c r="O657" s="1">
        <v>3</v>
      </c>
      <c r="P657" s="1">
        <v>0</v>
      </c>
      <c r="Q657" s="1">
        <v>0</v>
      </c>
      <c r="R657" s="1">
        <v>14167.765579426299</v>
      </c>
      <c r="S657" s="1">
        <v>698116.75404487306</v>
      </c>
      <c r="T657" s="59">
        <f>IF(E657="East", IF(C657="Central",('Connecting shares (%)'!$F$3/100*F657+'Connecting shares (%)'!$G$3/100*H657+'Connecting shares (%)'!$H$3/100*J657)/1000000,0),0)</f>
        <v>2.0921419799999899</v>
      </c>
      <c r="U657" s="59">
        <f>IF(E657="East", IF(C657="Central",D657*'Connecting shares (%)'!$M$16*(F657+H657+J657)/(F657+H657+J657+L657+N657+P657),0),0)</f>
        <v>7.4277682237023717</v>
      </c>
      <c r="V657" s="59">
        <f>IF(E657="East", IF(C657="Decentral",('Connecting shares (%)'!$F$7/100*F657+'Connecting shares (%)'!$G$7/100*H657+'Connecting shares (%)'!$H$7/100*J657)/1000000,0),0)</f>
        <v>0</v>
      </c>
      <c r="W657" s="61">
        <f>IF(E657="East", IF(C657="Decentral",D657*'Connecting shares (%)'!$M$16*(F657+H657+J657)/(F657+H657+J657+L657+N657+P657),0),0)</f>
        <v>0</v>
      </c>
      <c r="X657" s="59">
        <f>IF(E657="East", IF(C657="Central",('Connecting shares (%)'!$F$5/100*L657+'Connecting shares (%)'!$G$5/100*N657+'Connecting shares (%)'!$H$5/100*P657)/1000000,0),0)</f>
        <v>1.8405584599999891</v>
      </c>
      <c r="Y657" s="61">
        <f>IF(E657="East", IF(C657="Central",D657*'Connecting shares (%)'!$M$16*(L657+N657+P657)/(F657+H657+J657+L657+N657+P657),0),0)</f>
        <v>6.5345668571951112</v>
      </c>
      <c r="Z657" s="1">
        <f>IF(E657="East", IF(C657="Decentral",('Connecting shares (%)'!$F$9/100*L657+'Connecting shares (%)'!$G$9/100*N657+'Connecting shares (%)'!$H$9/100*P657)/1000000,0),0)</f>
        <v>0</v>
      </c>
      <c r="AA657" s="61">
        <f>IF(E657="East", IF(C657="Decentral",D657*'Connecting shares (%)'!$M$16*(L657+N657+P657)/(F657+H657+J657+L657+N657+P657),0),0)</f>
        <v>0</v>
      </c>
      <c r="AB657" s="59">
        <f>IF(E657="West", IF(C657="Central",('Connecting shares (%)'!$F$11/100*F657+'Connecting shares (%)'!$G$11/100*H657+'Connecting shares (%)'!$H$11/100*J657)/1000000,0),0)</f>
        <v>0</v>
      </c>
      <c r="AC657" s="62">
        <f>IF(E657="west", IF(C657="Central",D657*'Connecting shares (%)'!$M$16*(F657+H657+J657)/(F657+H657+J657+L657+N657+P657),0),0)</f>
        <v>0</v>
      </c>
      <c r="AD657" s="59">
        <f>IF(E657="West", IF(C657="Decentral",('Connecting shares (%)'!$F$15/100*F657+'Connecting shares (%)'!$G$15/100*H657+'Connecting shares (%)'!$H$15/100*J657)/1000000,0),0)</f>
        <v>0</v>
      </c>
      <c r="AE657" s="61">
        <f>IF(E657="west", IF(C657="Decentral",D657*'Connecting shares (%)'!$M$16*(F657+H657+J657)/(F657+H657+J657+L657+N657+P657),0),0)</f>
        <v>0</v>
      </c>
      <c r="AF657" s="59">
        <f>IF(E657="West", IF(C657="Central",('Connecting shares (%)'!$F$13/100*L657+'Connecting shares (%)'!$G$13/100*N657+'Connecting shares (%)'!$H$13/100*P657)/1000000,0),0)</f>
        <v>0</v>
      </c>
      <c r="AG657" s="61">
        <f>IF(E657="west", IF(C657="Central",D657*'Connecting shares (%)'!$M$16*(L657+N657+P657)/(F657+H657+J657+L657+N657+P657),0),0)</f>
        <v>0</v>
      </c>
      <c r="AH657" s="1">
        <f>IF(E657="West", IF(C657="Decentral",('Connecting shares (%)'!$F$17/100*L657+'Connecting shares (%)'!$G$17/100*N657+'Connecting shares (%)'!$H$17/100*P657)/1000000,0),0)</f>
        <v>0</v>
      </c>
      <c r="AI657" s="61">
        <f>IF(E657="west", IF(C657="Decentral",D657*'Connecting shares (%)'!$M$16*(L657+N657+P657)/(F657+H657+J657+L657+N657+P657),0),0)</f>
        <v>0</v>
      </c>
      <c r="AK657" s="1">
        <f t="shared" si="80"/>
        <v>3.9327004399999792</v>
      </c>
      <c r="AL657" s="1">
        <f t="shared" si="81"/>
        <v>13.962335080897482</v>
      </c>
      <c r="AM657" s="1">
        <f t="shared" si="82"/>
        <v>0</v>
      </c>
      <c r="AN657" s="1">
        <f t="shared" si="83"/>
        <v>0</v>
      </c>
      <c r="AO657" s="1">
        <f t="shared" si="84"/>
        <v>0</v>
      </c>
      <c r="AP657" s="1">
        <f t="shared" si="85"/>
        <v>0</v>
      </c>
      <c r="AQ657" s="1">
        <f t="shared" si="86"/>
        <v>0</v>
      </c>
      <c r="AR657" s="1">
        <f t="shared" si="87"/>
        <v>0</v>
      </c>
    </row>
    <row r="658" spans="1:44">
      <c r="A658" s="1">
        <v>657</v>
      </c>
      <c r="B658" s="1" t="s">
        <v>333</v>
      </c>
      <c r="C658" s="1" t="s">
        <v>20</v>
      </c>
      <c r="D658" s="1">
        <v>0.91021608768453299</v>
      </c>
      <c r="E658" s="1" t="s">
        <v>21</v>
      </c>
      <c r="F658" s="1">
        <v>104943.549999999</v>
      </c>
      <c r="G658" s="1">
        <v>4</v>
      </c>
      <c r="H658" s="1">
        <v>0</v>
      </c>
      <c r="I658" s="1">
        <v>0</v>
      </c>
      <c r="J658" s="1">
        <v>0</v>
      </c>
      <c r="K658" s="1">
        <v>0</v>
      </c>
      <c r="L658" s="1">
        <v>0</v>
      </c>
      <c r="M658" s="1">
        <v>0</v>
      </c>
      <c r="N658" s="1">
        <v>367848.609999999</v>
      </c>
      <c r="O658" s="1">
        <v>3</v>
      </c>
      <c r="P658" s="1">
        <v>0</v>
      </c>
      <c r="Q658" s="1">
        <v>0</v>
      </c>
      <c r="R658" s="1">
        <v>20932.120827343399</v>
      </c>
      <c r="S658" s="1">
        <v>910216.08768453298</v>
      </c>
      <c r="T658" s="59">
        <f>IF(E658="East", IF(C658="Central",('Connecting shares (%)'!$F$3/100*F658+'Connecting shares (%)'!$G$3/100*H658+'Connecting shares (%)'!$H$3/100*J658)/1000000,0),0)</f>
        <v>0</v>
      </c>
      <c r="U658" s="59">
        <f>IF(E658="East", IF(C658="Central",D658*'Connecting shares (%)'!$M$16*(F658+H658+J658)/(F658+H658+J658+L658+N658+P658),0),0)</f>
        <v>0</v>
      </c>
      <c r="V658" s="59">
        <f>IF(E658="East", IF(C658="Decentral",('Connecting shares (%)'!$F$7/100*F658+'Connecting shares (%)'!$G$7/100*H658+'Connecting shares (%)'!$H$7/100*J658)/1000000,0),0)</f>
        <v>0</v>
      </c>
      <c r="W658" s="61">
        <f>IF(E658="East", IF(C658="Decentral",D658*'Connecting shares (%)'!$M$16*(F658+H658+J658)/(F658+H658+J658+L658+N658+P658),0),0)</f>
        <v>0</v>
      </c>
      <c r="X658" s="59">
        <f>IF(E658="East", IF(C658="Central",('Connecting shares (%)'!$F$5/100*L658+'Connecting shares (%)'!$G$5/100*N658+'Connecting shares (%)'!$H$5/100*P658)/1000000,0),0)</f>
        <v>0</v>
      </c>
      <c r="Y658" s="61">
        <f>IF(E658="East", IF(C658="Central",D658*'Connecting shares (%)'!$M$16*(L658+N658+P658)/(F658+H658+J658+L658+N658+P658),0),0)</f>
        <v>0</v>
      </c>
      <c r="Z658" s="1">
        <f>IF(E658="East", IF(C658="Decentral",('Connecting shares (%)'!$F$9/100*L658+'Connecting shares (%)'!$G$9/100*N658+'Connecting shares (%)'!$H$9/100*P658)/1000000,0),0)</f>
        <v>0</v>
      </c>
      <c r="AA658" s="61">
        <f>IF(E658="East", IF(C658="Decentral",D658*'Connecting shares (%)'!$M$16*(L658+N658+P658)/(F658+H658+J658+L658+N658+P658),0),0)</f>
        <v>0</v>
      </c>
      <c r="AB658" s="59">
        <f>IF(E658="West", IF(C658="Central",('Connecting shares (%)'!$F$11/100*F658+'Connecting shares (%)'!$G$11/100*H658+'Connecting shares (%)'!$H$11/100*J658)/1000000,0),0)</f>
        <v>0.104943549999999</v>
      </c>
      <c r="AC658" s="62">
        <f>IF(E658="west", IF(C658="Central",D658*'Connecting shares (%)'!$M$16*(F658+H658+J658)/(F658+H658+J658+L658+N658+P658),0),0)</f>
        <v>4.0407314498923022</v>
      </c>
      <c r="AD658" s="59">
        <f>IF(E658="West", IF(C658="Decentral",('Connecting shares (%)'!$F$15/100*F658+'Connecting shares (%)'!$G$15/100*H658+'Connecting shares (%)'!$H$15/100*J658)/1000000,0),0)</f>
        <v>0</v>
      </c>
      <c r="AE658" s="61">
        <f>IF(E658="west", IF(C658="Decentral",D658*'Connecting shares (%)'!$M$16*(F658+H658+J658)/(F658+H658+J658+L658+N658+P658),0),0)</f>
        <v>0</v>
      </c>
      <c r="AF658" s="59">
        <f>IF(E658="West", IF(C658="Central",('Connecting shares (%)'!$F$13/100*L658+'Connecting shares (%)'!$G$13/100*N658+'Connecting shares (%)'!$H$13/100*P658)/1000000,0),0)</f>
        <v>0.36784860999999902</v>
      </c>
      <c r="AG658" s="61">
        <f>IF(E658="west", IF(C658="Central",D658*'Connecting shares (%)'!$M$16*(L658+N658+P658)/(F658+H658+J658+L658+N658+P658),0),0)</f>
        <v>14.163590303798358</v>
      </c>
      <c r="AH658" s="1">
        <f>IF(E658="West", IF(C658="Decentral",('Connecting shares (%)'!$F$17/100*L658+'Connecting shares (%)'!$G$17/100*N658+'Connecting shares (%)'!$H$17/100*P658)/1000000,0),0)</f>
        <v>0</v>
      </c>
      <c r="AI658" s="61">
        <f>IF(E658="west", IF(C658="Decentral",D658*'Connecting shares (%)'!$M$16*(L658+N658+P658)/(F658+H658+J658+L658+N658+P658),0),0)</f>
        <v>0</v>
      </c>
      <c r="AK658" s="1">
        <f t="shared" si="80"/>
        <v>0</v>
      </c>
      <c r="AL658" s="1">
        <f t="shared" si="81"/>
        <v>0</v>
      </c>
      <c r="AM658" s="1">
        <f t="shared" si="82"/>
        <v>0</v>
      </c>
      <c r="AN658" s="1">
        <f t="shared" si="83"/>
        <v>0</v>
      </c>
      <c r="AO658" s="1">
        <f t="shared" si="84"/>
        <v>0.47279215999999802</v>
      </c>
      <c r="AP658" s="1">
        <f t="shared" si="85"/>
        <v>18.20432175369066</v>
      </c>
      <c r="AQ658" s="1">
        <f t="shared" si="86"/>
        <v>0</v>
      </c>
      <c r="AR658" s="1">
        <f t="shared" si="87"/>
        <v>0</v>
      </c>
    </row>
    <row r="659" spans="1:44">
      <c r="A659" s="1">
        <v>658</v>
      </c>
      <c r="B659" s="1" t="s">
        <v>492</v>
      </c>
      <c r="C659" s="1" t="s">
        <v>19</v>
      </c>
      <c r="D659" s="1">
        <v>6.1371486224629503</v>
      </c>
      <c r="E659" s="1" t="s">
        <v>21</v>
      </c>
      <c r="F659" s="1">
        <v>27790858.849999901</v>
      </c>
      <c r="G659" s="1">
        <v>1766</v>
      </c>
      <c r="H659" s="1">
        <v>410927.02</v>
      </c>
      <c r="I659" s="1">
        <v>6</v>
      </c>
      <c r="J659" s="1">
        <v>0</v>
      </c>
      <c r="K659" s="1">
        <v>0</v>
      </c>
      <c r="L659" s="1">
        <v>2401139.2799999998</v>
      </c>
      <c r="M659" s="1">
        <v>287</v>
      </c>
      <c r="N659" s="1">
        <v>542594.85999999905</v>
      </c>
      <c r="O659" s="1">
        <v>5</v>
      </c>
      <c r="P659" s="1">
        <v>0</v>
      </c>
      <c r="Q659" s="1">
        <v>0</v>
      </c>
      <c r="R659" s="1">
        <v>64481.493804869802</v>
      </c>
      <c r="S659" s="1">
        <v>6137148.6224629497</v>
      </c>
      <c r="T659" s="59">
        <f>IF(E659="East", IF(C659="Central",('Connecting shares (%)'!$F$3/100*F659+'Connecting shares (%)'!$G$3/100*H659+'Connecting shares (%)'!$H$3/100*J659)/1000000,0),0)</f>
        <v>0</v>
      </c>
      <c r="U659" s="59">
        <f>IF(E659="East", IF(C659="Central",D659*'Connecting shares (%)'!$M$16*(F659+H659+J659)/(F659+H659+J659+L659+N659+P659),0),0)</f>
        <v>0</v>
      </c>
      <c r="V659" s="59">
        <f>IF(E659="East", IF(C659="Decentral",('Connecting shares (%)'!$F$7/100*F659+'Connecting shares (%)'!$G$7/100*H659+'Connecting shares (%)'!$H$7/100*J659)/1000000,0),0)</f>
        <v>0</v>
      </c>
      <c r="W659" s="61">
        <f>IF(E659="East", IF(C659="Decentral",D659*'Connecting shares (%)'!$M$16*(F659+H659+J659)/(F659+H659+J659+L659+N659+P659),0),0)</f>
        <v>0</v>
      </c>
      <c r="X659" s="59">
        <f>IF(E659="East", IF(C659="Central",('Connecting shares (%)'!$F$5/100*L659+'Connecting shares (%)'!$G$5/100*N659+'Connecting shares (%)'!$H$5/100*P659)/1000000,0),0)</f>
        <v>0</v>
      </c>
      <c r="Y659" s="61">
        <f>IF(E659="East", IF(C659="Central",D659*'Connecting shares (%)'!$M$16*(L659+N659+P659)/(F659+H659+J659+L659+N659+P659),0),0)</f>
        <v>0</v>
      </c>
      <c r="Z659" s="1">
        <f>IF(E659="East", IF(C659="Decentral",('Connecting shares (%)'!$F$9/100*L659+'Connecting shares (%)'!$G$9/100*N659+'Connecting shares (%)'!$H$9/100*P659)/1000000,0),0)</f>
        <v>0</v>
      </c>
      <c r="AA659" s="61">
        <f>IF(E659="East", IF(C659="Decentral",D659*'Connecting shares (%)'!$M$16*(L659+N659+P659)/(F659+H659+J659+L659+N659+P659),0),0)</f>
        <v>0</v>
      </c>
      <c r="AB659" s="59">
        <f>IF(E659="West", IF(C659="Central",('Connecting shares (%)'!$F$11/100*F659+'Connecting shares (%)'!$G$11/100*H659+'Connecting shares (%)'!$H$11/100*J659)/1000000,0),0)</f>
        <v>0</v>
      </c>
      <c r="AC659" s="62">
        <f>IF(E659="west", IF(C659="Central",D659*'Connecting shares (%)'!$M$16*(F659+H659+J659)/(F659+H659+J659+L659+N659+P659),0),0)</f>
        <v>0</v>
      </c>
      <c r="AD659" s="59">
        <f>IF(E659="West", IF(C659="Decentral",('Connecting shares (%)'!$F$15/100*F659+'Connecting shares (%)'!$G$15/100*H659+'Connecting shares (%)'!$H$15/100*J659)/1000000,0),0)</f>
        <v>28.201785869999899</v>
      </c>
      <c r="AE659" s="61">
        <f>IF(E659="west", IF(C659="Decentral",D659*'Connecting shares (%)'!$M$16*(F659+H659+J659)/(F659+H659+J659+L659+N659+P659),0),0)</f>
        <v>111.14186004760531</v>
      </c>
      <c r="AF659" s="59">
        <f>IF(E659="West", IF(C659="Central",('Connecting shares (%)'!$F$13/100*L659+'Connecting shares (%)'!$G$13/100*N659+'Connecting shares (%)'!$H$13/100*P659)/1000000,0),0)</f>
        <v>0</v>
      </c>
      <c r="AG659" s="61">
        <f>IF(E659="west", IF(C659="Central",D659*'Connecting shares (%)'!$M$16*(L659+N659+P659)/(F659+H659+J659+L659+N659+P659),0),0)</f>
        <v>0</v>
      </c>
      <c r="AH659" s="1">
        <f>IF(E659="West", IF(C659="Decentral",('Connecting shares (%)'!$F$17/100*L659+'Connecting shares (%)'!$G$17/100*N659+'Connecting shares (%)'!$H$17/100*P659)/1000000,0),0)</f>
        <v>2.9437341399999988</v>
      </c>
      <c r="AI659" s="61">
        <f>IF(E659="west", IF(C659="Decentral",D659*'Connecting shares (%)'!$M$16*(L659+N659+P659)/(F659+H659+J659+L659+N659+P659),0),0)</f>
        <v>11.60111240165369</v>
      </c>
      <c r="AK659" s="1">
        <f t="shared" si="80"/>
        <v>0</v>
      </c>
      <c r="AL659" s="1">
        <f t="shared" si="81"/>
        <v>0</v>
      </c>
      <c r="AM659" s="1">
        <f t="shared" si="82"/>
        <v>0</v>
      </c>
      <c r="AN659" s="1">
        <f t="shared" si="83"/>
        <v>0</v>
      </c>
      <c r="AO659" s="1">
        <f t="shared" si="84"/>
        <v>0</v>
      </c>
      <c r="AP659" s="1">
        <f t="shared" si="85"/>
        <v>0</v>
      </c>
      <c r="AQ659" s="1">
        <f t="shared" si="86"/>
        <v>31.145520009999899</v>
      </c>
      <c r="AR659" s="1">
        <f t="shared" si="87"/>
        <v>122.742972449259</v>
      </c>
    </row>
    <row r="660" spans="1:44">
      <c r="A660" s="1">
        <v>659</v>
      </c>
      <c r="B660" s="1" t="s">
        <v>689</v>
      </c>
      <c r="C660" s="1" t="s">
        <v>19</v>
      </c>
      <c r="D660" s="1">
        <v>1.69589312535528</v>
      </c>
      <c r="E660" s="1" t="s">
        <v>21</v>
      </c>
      <c r="F660" s="1">
        <v>1169692.03</v>
      </c>
      <c r="G660" s="1">
        <v>82</v>
      </c>
      <c r="H660" s="1">
        <v>50325.169999999896</v>
      </c>
      <c r="I660" s="1">
        <v>1</v>
      </c>
      <c r="J660" s="1">
        <v>0</v>
      </c>
      <c r="K660" s="1">
        <v>0</v>
      </c>
      <c r="L660" s="1">
        <v>0</v>
      </c>
      <c r="M660" s="1">
        <v>0</v>
      </c>
      <c r="N660" s="1">
        <v>0</v>
      </c>
      <c r="O660" s="1">
        <v>0</v>
      </c>
      <c r="P660" s="1">
        <v>0</v>
      </c>
      <c r="Q660" s="1">
        <v>0</v>
      </c>
      <c r="R660" s="1">
        <v>37207.1338484691</v>
      </c>
      <c r="S660" s="1">
        <v>1695893.12535528</v>
      </c>
      <c r="T660" s="59">
        <f>IF(E660="East", IF(C660="Central",('Connecting shares (%)'!$F$3/100*F660+'Connecting shares (%)'!$G$3/100*H660+'Connecting shares (%)'!$H$3/100*J660)/1000000,0),0)</f>
        <v>0</v>
      </c>
      <c r="U660" s="59">
        <f>IF(E660="East", IF(C660="Central",D660*'Connecting shares (%)'!$M$16*(F660+H660+J660)/(F660+H660+J660+L660+N660+P660),0),0)</f>
        <v>0</v>
      </c>
      <c r="V660" s="59">
        <f>IF(E660="East", IF(C660="Decentral",('Connecting shares (%)'!$F$7/100*F660+'Connecting shares (%)'!$G$7/100*H660+'Connecting shares (%)'!$H$7/100*J660)/1000000,0),0)</f>
        <v>0</v>
      </c>
      <c r="W660" s="61">
        <f>IF(E660="East", IF(C660="Decentral",D660*'Connecting shares (%)'!$M$16*(F660+H660+J660)/(F660+H660+J660+L660+N660+P660),0),0)</f>
        <v>0</v>
      </c>
      <c r="X660" s="59">
        <f>IF(E660="East", IF(C660="Central",('Connecting shares (%)'!$F$5/100*L660+'Connecting shares (%)'!$G$5/100*N660+'Connecting shares (%)'!$H$5/100*P660)/1000000,0),0)</f>
        <v>0</v>
      </c>
      <c r="Y660" s="61">
        <f>IF(E660="East", IF(C660="Central",D660*'Connecting shares (%)'!$M$16*(L660+N660+P660)/(F660+H660+J660+L660+N660+P660),0),0)</f>
        <v>0</v>
      </c>
      <c r="Z660" s="1">
        <f>IF(E660="East", IF(C660="Decentral",('Connecting shares (%)'!$F$9/100*L660+'Connecting shares (%)'!$G$9/100*N660+'Connecting shares (%)'!$H$9/100*P660)/1000000,0),0)</f>
        <v>0</v>
      </c>
      <c r="AA660" s="61">
        <f>IF(E660="East", IF(C660="Decentral",D660*'Connecting shares (%)'!$M$16*(L660+N660+P660)/(F660+H660+J660+L660+N660+P660),0),0)</f>
        <v>0</v>
      </c>
      <c r="AB660" s="59">
        <f>IF(E660="West", IF(C660="Central",('Connecting shares (%)'!$F$11/100*F660+'Connecting shares (%)'!$G$11/100*H660+'Connecting shares (%)'!$H$11/100*J660)/1000000,0),0)</f>
        <v>0</v>
      </c>
      <c r="AC660" s="62">
        <f>IF(E660="west", IF(C660="Central",D660*'Connecting shares (%)'!$M$16*(F660+H660+J660)/(F660+H660+J660+L660+N660+P660),0),0)</f>
        <v>0</v>
      </c>
      <c r="AD660" s="59">
        <f>IF(E660="West", IF(C660="Decentral",('Connecting shares (%)'!$F$15/100*F660+'Connecting shares (%)'!$G$15/100*H660+'Connecting shares (%)'!$H$15/100*J660)/1000000,0),0)</f>
        <v>1.2200172</v>
      </c>
      <c r="AE660" s="61">
        <f>IF(E660="west", IF(C660="Decentral",D660*'Connecting shares (%)'!$M$16*(F660+H660+J660)/(F660+H660+J660+L660+N660+P660),0),0)</f>
        <v>33.917862507105603</v>
      </c>
      <c r="AF660" s="59">
        <f>IF(E660="West", IF(C660="Central",('Connecting shares (%)'!$F$13/100*L660+'Connecting shares (%)'!$G$13/100*N660+'Connecting shares (%)'!$H$13/100*P660)/1000000,0),0)</f>
        <v>0</v>
      </c>
      <c r="AG660" s="61">
        <f>IF(E660="west", IF(C660="Central",D660*'Connecting shares (%)'!$M$16*(L660+N660+P660)/(F660+H660+J660+L660+N660+P660),0),0)</f>
        <v>0</v>
      </c>
      <c r="AH660" s="1">
        <f>IF(E660="West", IF(C660="Decentral",('Connecting shares (%)'!$F$17/100*L660+'Connecting shares (%)'!$G$17/100*N660+'Connecting shares (%)'!$H$17/100*P660)/1000000,0),0)</f>
        <v>0</v>
      </c>
      <c r="AI660" s="61">
        <f>IF(E660="west", IF(C660="Decentral",D660*'Connecting shares (%)'!$M$16*(L660+N660+P660)/(F660+H660+J660+L660+N660+P660),0),0)</f>
        <v>0</v>
      </c>
      <c r="AK660" s="1">
        <f t="shared" si="80"/>
        <v>0</v>
      </c>
      <c r="AL660" s="1">
        <f t="shared" si="81"/>
        <v>0</v>
      </c>
      <c r="AM660" s="1">
        <f t="shared" si="82"/>
        <v>0</v>
      </c>
      <c r="AN660" s="1">
        <f t="shared" si="83"/>
        <v>0</v>
      </c>
      <c r="AO660" s="1">
        <f t="shared" si="84"/>
        <v>0</v>
      </c>
      <c r="AP660" s="1">
        <f t="shared" si="85"/>
        <v>0</v>
      </c>
      <c r="AQ660" s="1">
        <f t="shared" si="86"/>
        <v>1.2200172</v>
      </c>
      <c r="AR660" s="1">
        <f t="shared" si="87"/>
        <v>33.917862507105603</v>
      </c>
    </row>
    <row r="661" spans="1:44">
      <c r="A661" s="1">
        <v>660</v>
      </c>
      <c r="B661" s="1" t="s">
        <v>54</v>
      </c>
      <c r="C661" s="1" t="s">
        <v>20</v>
      </c>
      <c r="D661" s="1">
        <v>19.645845274563801</v>
      </c>
      <c r="E661" s="1" t="s">
        <v>21</v>
      </c>
      <c r="F661" s="1">
        <v>53269603.629999898</v>
      </c>
      <c r="G661" s="1">
        <v>3641</v>
      </c>
      <c r="H661" s="1">
        <v>631913.16</v>
      </c>
      <c r="I661" s="1">
        <v>10</v>
      </c>
      <c r="J661" s="1">
        <v>0</v>
      </c>
      <c r="K661" s="1">
        <v>0</v>
      </c>
      <c r="L661" s="1">
        <v>4456921.7899999898</v>
      </c>
      <c r="M661" s="1">
        <v>593</v>
      </c>
      <c r="N661" s="1">
        <v>2159553.5</v>
      </c>
      <c r="O661" s="1">
        <v>21</v>
      </c>
      <c r="P661" s="1">
        <v>665530.51</v>
      </c>
      <c r="Q661" s="1">
        <v>2</v>
      </c>
      <c r="R661" s="1">
        <v>122090.776162924</v>
      </c>
      <c r="S661" s="1">
        <v>19645845.274563801</v>
      </c>
      <c r="T661" s="59">
        <f>IF(E661="East", IF(C661="Central",('Connecting shares (%)'!$F$3/100*F661+'Connecting shares (%)'!$G$3/100*H661+'Connecting shares (%)'!$H$3/100*J661)/1000000,0),0)</f>
        <v>0</v>
      </c>
      <c r="U661" s="59">
        <f>IF(E661="East", IF(C661="Central",D661*'Connecting shares (%)'!$M$16*(F661+H661+J661)/(F661+H661+J661+L661+N661+P661),0),0)</f>
        <v>0</v>
      </c>
      <c r="V661" s="59">
        <f>IF(E661="East", IF(C661="Decentral",('Connecting shares (%)'!$F$7/100*F661+'Connecting shares (%)'!$G$7/100*H661+'Connecting shares (%)'!$H$7/100*J661)/1000000,0),0)</f>
        <v>0</v>
      </c>
      <c r="W661" s="61">
        <f>IF(E661="East", IF(C661="Decentral",D661*'Connecting shares (%)'!$M$16*(F661+H661+J661)/(F661+H661+J661+L661+N661+P661),0),0)</f>
        <v>0</v>
      </c>
      <c r="X661" s="59">
        <f>IF(E661="East", IF(C661="Central",('Connecting shares (%)'!$F$5/100*L661+'Connecting shares (%)'!$G$5/100*N661+'Connecting shares (%)'!$H$5/100*P661)/1000000,0),0)</f>
        <v>0</v>
      </c>
      <c r="Y661" s="61">
        <f>IF(E661="East", IF(C661="Central",D661*'Connecting shares (%)'!$M$16*(L661+N661+P661)/(F661+H661+J661+L661+N661+P661),0),0)</f>
        <v>0</v>
      </c>
      <c r="Z661" s="1">
        <f>IF(E661="East", IF(C661="Decentral",('Connecting shares (%)'!$F$9/100*L661+'Connecting shares (%)'!$G$9/100*N661+'Connecting shares (%)'!$H$9/100*P661)/1000000,0),0)</f>
        <v>0</v>
      </c>
      <c r="AA661" s="61">
        <f>IF(E661="East", IF(C661="Decentral",D661*'Connecting shares (%)'!$M$16*(L661+N661+P661)/(F661+H661+J661+L661+N661+P661),0),0)</f>
        <v>0</v>
      </c>
      <c r="AB661" s="59">
        <f>IF(E661="West", IF(C661="Central",('Connecting shares (%)'!$F$11/100*F661+'Connecting shares (%)'!$G$11/100*H661+'Connecting shares (%)'!$H$11/100*J661)/1000000,0),0)</f>
        <v>53.901516789999896</v>
      </c>
      <c r="AC661" s="62">
        <f>IF(E661="west", IF(C661="Central",D661*'Connecting shares (%)'!$M$16*(F661+H661+J661)/(F661+H661+J661+L661+N661+P661),0),0)</f>
        <v>346.15230182700168</v>
      </c>
      <c r="AD661" s="59">
        <f>IF(E661="West", IF(C661="Decentral",('Connecting shares (%)'!$F$15/100*F661+'Connecting shares (%)'!$G$15/100*H661+'Connecting shares (%)'!$H$15/100*J661)/1000000,0),0)</f>
        <v>0</v>
      </c>
      <c r="AE661" s="61">
        <f>IF(E661="west", IF(C661="Decentral",D661*'Connecting shares (%)'!$M$16*(F661+H661+J661)/(F661+H661+J661+L661+N661+P661),0),0)</f>
        <v>0</v>
      </c>
      <c r="AF661" s="59">
        <f>IF(E661="West", IF(C661="Central",('Connecting shares (%)'!$F$13/100*L661+'Connecting shares (%)'!$G$13/100*N661+'Connecting shares (%)'!$H$13/100*P661)/1000000,0),0)</f>
        <v>7.2820057999999896</v>
      </c>
      <c r="AG661" s="61">
        <f>IF(E661="west", IF(C661="Central",D661*'Connecting shares (%)'!$M$16*(L661+N661+P661)/(F661+H661+J661+L661+N661+P661),0),0)</f>
        <v>46.764603664274325</v>
      </c>
      <c r="AH661" s="1">
        <f>IF(E661="West", IF(C661="Decentral",('Connecting shares (%)'!$F$17/100*L661+'Connecting shares (%)'!$G$17/100*N661+'Connecting shares (%)'!$H$17/100*P661)/1000000,0),0)</f>
        <v>0</v>
      </c>
      <c r="AI661" s="61">
        <f>IF(E661="west", IF(C661="Decentral",D661*'Connecting shares (%)'!$M$16*(L661+N661+P661)/(F661+H661+J661+L661+N661+P661),0),0)</f>
        <v>0</v>
      </c>
      <c r="AK661" s="1">
        <f t="shared" si="80"/>
        <v>0</v>
      </c>
      <c r="AL661" s="1">
        <f t="shared" si="81"/>
        <v>0</v>
      </c>
      <c r="AM661" s="1">
        <f t="shared" si="82"/>
        <v>0</v>
      </c>
      <c r="AN661" s="1">
        <f t="shared" si="83"/>
        <v>0</v>
      </c>
      <c r="AO661" s="1">
        <f t="shared" si="84"/>
        <v>61.183522589999882</v>
      </c>
      <c r="AP661" s="1">
        <f t="shared" si="85"/>
        <v>392.916905491276</v>
      </c>
      <c r="AQ661" s="1">
        <f t="shared" si="86"/>
        <v>0</v>
      </c>
      <c r="AR661" s="1">
        <f t="shared" si="87"/>
        <v>0</v>
      </c>
    </row>
    <row r="662" spans="1:44">
      <c r="A662" s="1">
        <v>661</v>
      </c>
      <c r="B662" s="1" t="s">
        <v>455</v>
      </c>
      <c r="C662" s="1" t="s">
        <v>20</v>
      </c>
      <c r="D662" s="1">
        <v>10.059028123335199</v>
      </c>
      <c r="E662" s="1" t="s">
        <v>21</v>
      </c>
      <c r="F662" s="1">
        <v>697021.64</v>
      </c>
      <c r="G662" s="1">
        <v>39</v>
      </c>
      <c r="H662" s="1">
        <v>0</v>
      </c>
      <c r="I662" s="1">
        <v>0</v>
      </c>
      <c r="J662" s="1">
        <v>0</v>
      </c>
      <c r="K662" s="1">
        <v>0</v>
      </c>
      <c r="L662" s="1">
        <v>0</v>
      </c>
      <c r="M662" s="1">
        <v>0</v>
      </c>
      <c r="N662" s="1">
        <v>0</v>
      </c>
      <c r="O662" s="1">
        <v>0</v>
      </c>
      <c r="P662" s="1">
        <v>0</v>
      </c>
      <c r="Q662" s="1">
        <v>0</v>
      </c>
      <c r="R662" s="1">
        <v>115859.780037409</v>
      </c>
      <c r="S662" s="1">
        <v>10059028.123335199</v>
      </c>
      <c r="T662" s="59">
        <f>IF(E662="East", IF(C662="Central",('Connecting shares (%)'!$F$3/100*F662+'Connecting shares (%)'!$G$3/100*H662+'Connecting shares (%)'!$H$3/100*J662)/1000000,0),0)</f>
        <v>0</v>
      </c>
      <c r="U662" s="59">
        <f>IF(E662="East", IF(C662="Central",D662*'Connecting shares (%)'!$M$16*(F662+H662+J662)/(F662+H662+J662+L662+N662+P662),0),0)</f>
        <v>0</v>
      </c>
      <c r="V662" s="59">
        <f>IF(E662="East", IF(C662="Decentral",('Connecting shares (%)'!$F$7/100*F662+'Connecting shares (%)'!$G$7/100*H662+'Connecting shares (%)'!$H$7/100*J662)/1000000,0),0)</f>
        <v>0</v>
      </c>
      <c r="W662" s="61">
        <f>IF(E662="East", IF(C662="Decentral",D662*'Connecting shares (%)'!$M$16*(F662+H662+J662)/(F662+H662+J662+L662+N662+P662),0),0)</f>
        <v>0</v>
      </c>
      <c r="X662" s="59">
        <f>IF(E662="East", IF(C662="Central",('Connecting shares (%)'!$F$5/100*L662+'Connecting shares (%)'!$G$5/100*N662+'Connecting shares (%)'!$H$5/100*P662)/1000000,0),0)</f>
        <v>0</v>
      </c>
      <c r="Y662" s="61">
        <f>IF(E662="East", IF(C662="Central",D662*'Connecting shares (%)'!$M$16*(L662+N662+P662)/(F662+H662+J662+L662+N662+P662),0),0)</f>
        <v>0</v>
      </c>
      <c r="Z662" s="1">
        <f>IF(E662="East", IF(C662="Decentral",('Connecting shares (%)'!$F$9/100*L662+'Connecting shares (%)'!$G$9/100*N662+'Connecting shares (%)'!$H$9/100*P662)/1000000,0),0)</f>
        <v>0</v>
      </c>
      <c r="AA662" s="61">
        <f>IF(E662="East", IF(C662="Decentral",D662*'Connecting shares (%)'!$M$16*(L662+N662+P662)/(F662+H662+J662+L662+N662+P662),0),0)</f>
        <v>0</v>
      </c>
      <c r="AB662" s="59">
        <f>IF(E662="West", IF(C662="Central",('Connecting shares (%)'!$F$11/100*F662+'Connecting shares (%)'!$G$11/100*H662+'Connecting shares (%)'!$H$11/100*J662)/1000000,0),0)</f>
        <v>0.69702164</v>
      </c>
      <c r="AC662" s="62">
        <f>IF(E662="west", IF(C662="Central",D662*'Connecting shares (%)'!$M$16*(F662+H662+J662)/(F662+H662+J662+L662+N662+P662),0),0)</f>
        <v>201.18056246670395</v>
      </c>
      <c r="AD662" s="59">
        <f>IF(E662="West", IF(C662="Decentral",('Connecting shares (%)'!$F$15/100*F662+'Connecting shares (%)'!$G$15/100*H662+'Connecting shares (%)'!$H$15/100*J662)/1000000,0),0)</f>
        <v>0</v>
      </c>
      <c r="AE662" s="61">
        <f>IF(E662="west", IF(C662="Decentral",D662*'Connecting shares (%)'!$M$16*(F662+H662+J662)/(F662+H662+J662+L662+N662+P662),0),0)</f>
        <v>0</v>
      </c>
      <c r="AF662" s="59">
        <f>IF(E662="West", IF(C662="Central",('Connecting shares (%)'!$F$13/100*L662+'Connecting shares (%)'!$G$13/100*N662+'Connecting shares (%)'!$H$13/100*P662)/1000000,0),0)</f>
        <v>0</v>
      </c>
      <c r="AG662" s="61">
        <f>IF(E662="west", IF(C662="Central",D662*'Connecting shares (%)'!$M$16*(L662+N662+P662)/(F662+H662+J662+L662+N662+P662),0),0)</f>
        <v>0</v>
      </c>
      <c r="AH662" s="1">
        <f>IF(E662="West", IF(C662="Decentral",('Connecting shares (%)'!$F$17/100*L662+'Connecting shares (%)'!$G$17/100*N662+'Connecting shares (%)'!$H$17/100*P662)/1000000,0),0)</f>
        <v>0</v>
      </c>
      <c r="AI662" s="61">
        <f>IF(E662="west", IF(C662="Decentral",D662*'Connecting shares (%)'!$M$16*(L662+N662+P662)/(F662+H662+J662+L662+N662+P662),0),0)</f>
        <v>0</v>
      </c>
      <c r="AK662" s="1">
        <f t="shared" si="80"/>
        <v>0</v>
      </c>
      <c r="AL662" s="1">
        <f t="shared" si="81"/>
        <v>0</v>
      </c>
      <c r="AM662" s="1">
        <f t="shared" si="82"/>
        <v>0</v>
      </c>
      <c r="AN662" s="1">
        <f t="shared" si="83"/>
        <v>0</v>
      </c>
      <c r="AO662" s="1">
        <f t="shared" si="84"/>
        <v>0.69702164</v>
      </c>
      <c r="AP662" s="1">
        <f t="shared" si="85"/>
        <v>201.18056246670395</v>
      </c>
      <c r="AQ662" s="1">
        <f t="shared" si="86"/>
        <v>0</v>
      </c>
      <c r="AR662" s="1">
        <f t="shared" si="87"/>
        <v>0</v>
      </c>
    </row>
    <row r="663" spans="1:44">
      <c r="A663" s="1">
        <v>662</v>
      </c>
      <c r="B663" s="1" t="s">
        <v>130</v>
      </c>
      <c r="C663" s="1" t="s">
        <v>19</v>
      </c>
      <c r="D663" s="1">
        <v>13.3255895560194</v>
      </c>
      <c r="E663" s="1" t="s">
        <v>22</v>
      </c>
      <c r="F663" s="1">
        <v>73939593.530000001</v>
      </c>
      <c r="G663" s="1">
        <v>4855</v>
      </c>
      <c r="H663" s="1">
        <v>0</v>
      </c>
      <c r="I663" s="1">
        <v>0</v>
      </c>
      <c r="J663" s="1">
        <v>0</v>
      </c>
      <c r="K663" s="1">
        <v>0</v>
      </c>
      <c r="L663" s="1">
        <v>5890290.2399999797</v>
      </c>
      <c r="M663" s="1">
        <v>745</v>
      </c>
      <c r="N663" s="1">
        <v>2863254.95</v>
      </c>
      <c r="O663" s="1">
        <v>27</v>
      </c>
      <c r="P663" s="1">
        <v>2058546.2</v>
      </c>
      <c r="Q663" s="1">
        <v>5</v>
      </c>
      <c r="R663" s="1">
        <v>76223.958965646307</v>
      </c>
      <c r="S663" s="1">
        <v>13325589.556019399</v>
      </c>
      <c r="T663" s="59">
        <f>IF(E663="East", IF(C663="Central",('Connecting shares (%)'!$F$3/100*F663+'Connecting shares (%)'!$G$3/100*H663+'Connecting shares (%)'!$H$3/100*J663)/1000000,0),0)</f>
        <v>0</v>
      </c>
      <c r="U663" s="59">
        <f>IF(E663="East", IF(C663="Central",D663*'Connecting shares (%)'!$M$16*(F663+H663+J663)/(F663+H663+J663+L663+N663+P663),0),0)</f>
        <v>0</v>
      </c>
      <c r="V663" s="59">
        <f>IF(E663="East", IF(C663="Decentral",('Connecting shares (%)'!$F$7/100*F663+'Connecting shares (%)'!$G$7/100*H663+'Connecting shares (%)'!$H$7/100*J663)/1000000,0),0)</f>
        <v>73.939593529999996</v>
      </c>
      <c r="W663" s="61">
        <f>IF(E663="East", IF(C663="Decentral",D663*'Connecting shares (%)'!$M$16*(F663+H663+J663)/(F663+H663+J663+L663+N663+P663),0),0)</f>
        <v>232.51187896729965</v>
      </c>
      <c r="X663" s="59">
        <f>IF(E663="East", IF(C663="Central",('Connecting shares (%)'!$F$5/100*L663+'Connecting shares (%)'!$G$5/100*N663+'Connecting shares (%)'!$H$5/100*P663)/1000000,0),0)</f>
        <v>0</v>
      </c>
      <c r="Y663" s="61">
        <f>IF(E663="East", IF(C663="Central",D663*'Connecting shares (%)'!$M$16*(L663+N663+P663)/(F663+H663+J663+L663+N663+P663),0),0)</f>
        <v>0</v>
      </c>
      <c r="Z663" s="1">
        <f>IF(E663="East", IF(C663="Decentral",('Connecting shares (%)'!$F$9/100*L663+'Connecting shares (%)'!$G$9/100*N663+'Connecting shares (%)'!$H$9/100*P663)/1000000,0),0)</f>
        <v>10.812091389999978</v>
      </c>
      <c r="AA663" s="61">
        <f>IF(E663="East", IF(C663="Decentral",D663*'Connecting shares (%)'!$M$16*(L663+N663+P663)/(F663+H663+J663+L663+N663+P663),0),0)</f>
        <v>33.999912153088324</v>
      </c>
      <c r="AB663" s="59">
        <f>IF(E663="West", IF(C663="Central",('Connecting shares (%)'!$F$11/100*F663+'Connecting shares (%)'!$G$11/100*H663+'Connecting shares (%)'!$H$11/100*J663)/1000000,0),0)</f>
        <v>0</v>
      </c>
      <c r="AC663" s="62">
        <f>IF(E663="west", IF(C663="Central",D663*'Connecting shares (%)'!$M$16*(F663+H663+J663)/(F663+H663+J663+L663+N663+P663),0),0)</f>
        <v>0</v>
      </c>
      <c r="AD663" s="59">
        <f>IF(E663="West", IF(C663="Decentral",('Connecting shares (%)'!$F$15/100*F663+'Connecting shares (%)'!$G$15/100*H663+'Connecting shares (%)'!$H$15/100*J663)/1000000,0),0)</f>
        <v>0</v>
      </c>
      <c r="AE663" s="61">
        <f>IF(E663="west", IF(C663="Decentral",D663*'Connecting shares (%)'!$M$16*(F663+H663+J663)/(F663+H663+J663+L663+N663+P663),0),0)</f>
        <v>0</v>
      </c>
      <c r="AF663" s="59">
        <f>IF(E663="West", IF(C663="Central",('Connecting shares (%)'!$F$13/100*L663+'Connecting shares (%)'!$G$13/100*N663+'Connecting shares (%)'!$H$13/100*P663)/1000000,0),0)</f>
        <v>0</v>
      </c>
      <c r="AG663" s="61">
        <f>IF(E663="west", IF(C663="Central",D663*'Connecting shares (%)'!$M$16*(L663+N663+P663)/(F663+H663+J663+L663+N663+P663),0),0)</f>
        <v>0</v>
      </c>
      <c r="AH663" s="1">
        <f>IF(E663="West", IF(C663="Decentral",('Connecting shares (%)'!$F$17/100*L663+'Connecting shares (%)'!$G$17/100*N663+'Connecting shares (%)'!$H$17/100*P663)/1000000,0),0)</f>
        <v>0</v>
      </c>
      <c r="AI663" s="61">
        <f>IF(E663="west", IF(C663="Decentral",D663*'Connecting shares (%)'!$M$16*(L663+N663+P663)/(F663+H663+J663+L663+N663+P663),0),0)</f>
        <v>0</v>
      </c>
      <c r="AK663" s="1">
        <f t="shared" si="80"/>
        <v>0</v>
      </c>
      <c r="AL663" s="1">
        <f t="shared" si="81"/>
        <v>0</v>
      </c>
      <c r="AM663" s="1">
        <f t="shared" si="82"/>
        <v>84.751684919999974</v>
      </c>
      <c r="AN663" s="1">
        <f t="shared" si="83"/>
        <v>266.51179112038795</v>
      </c>
      <c r="AO663" s="1">
        <f t="shared" si="84"/>
        <v>0</v>
      </c>
      <c r="AP663" s="1">
        <f t="shared" si="85"/>
        <v>0</v>
      </c>
      <c r="AQ663" s="1">
        <f t="shared" si="86"/>
        <v>0</v>
      </c>
      <c r="AR663" s="1">
        <f t="shared" si="87"/>
        <v>0</v>
      </c>
    </row>
    <row r="664" spans="1:44">
      <c r="A664" s="1">
        <v>663</v>
      </c>
      <c r="B664" s="1" t="s">
        <v>608</v>
      </c>
      <c r="C664" s="1" t="s">
        <v>19</v>
      </c>
      <c r="D664" s="1">
        <v>3.9394305915868699</v>
      </c>
      <c r="E664" s="1" t="s">
        <v>22</v>
      </c>
      <c r="F664" s="1">
        <v>35879012.759999901</v>
      </c>
      <c r="G664" s="1">
        <v>2434</v>
      </c>
      <c r="H664" s="1">
        <v>114223.19</v>
      </c>
      <c r="I664" s="1">
        <v>2</v>
      </c>
      <c r="J664" s="1">
        <v>0</v>
      </c>
      <c r="K664" s="1">
        <v>0</v>
      </c>
      <c r="L664" s="1">
        <v>442248.28999999899</v>
      </c>
      <c r="M664" s="1">
        <v>60</v>
      </c>
      <c r="N664" s="1">
        <v>0</v>
      </c>
      <c r="O664" s="1">
        <v>0</v>
      </c>
      <c r="P664" s="1">
        <v>0</v>
      </c>
      <c r="Q664" s="1">
        <v>0</v>
      </c>
      <c r="R664" s="1">
        <v>27082.9921636535</v>
      </c>
      <c r="S664" s="1">
        <v>3939430.5915868701</v>
      </c>
      <c r="T664" s="59">
        <f>IF(E664="East", IF(C664="Central",('Connecting shares (%)'!$F$3/100*F664+'Connecting shares (%)'!$G$3/100*H664+'Connecting shares (%)'!$H$3/100*J664)/1000000,0),0)</f>
        <v>0</v>
      </c>
      <c r="U664" s="59">
        <f>IF(E664="East", IF(C664="Central",D664*'Connecting shares (%)'!$M$16*(F664+H664+J664)/(F664+H664+J664+L664+N664+P664),0),0)</f>
        <v>0</v>
      </c>
      <c r="V664" s="59">
        <f>IF(E664="East", IF(C664="Decentral",('Connecting shares (%)'!$F$7/100*F664+'Connecting shares (%)'!$G$7/100*H664+'Connecting shares (%)'!$H$7/100*J664)/1000000,0),0)</f>
        <v>35.9932359499999</v>
      </c>
      <c r="W664" s="61">
        <f>IF(E664="East", IF(C664="Decentral",D664*'Connecting shares (%)'!$M$16*(F664+H664+J664)/(F664+H664+J664+L664+N664+P664),0),0)</f>
        <v>77.83228780912961</v>
      </c>
      <c r="X664" s="59">
        <f>IF(E664="East", IF(C664="Central",('Connecting shares (%)'!$F$5/100*L664+'Connecting shares (%)'!$G$5/100*N664+'Connecting shares (%)'!$H$5/100*P664)/1000000,0),0)</f>
        <v>0</v>
      </c>
      <c r="Y664" s="61">
        <f>IF(E664="East", IF(C664="Central",D664*'Connecting shares (%)'!$M$16*(L664+N664+P664)/(F664+H664+J664+L664+N664+P664),0),0)</f>
        <v>0</v>
      </c>
      <c r="Z664" s="1">
        <f>IF(E664="East", IF(C664="Decentral",('Connecting shares (%)'!$F$9/100*L664+'Connecting shares (%)'!$G$9/100*N664+'Connecting shares (%)'!$H$9/100*P664)/1000000,0),0)</f>
        <v>0.44224828999999899</v>
      </c>
      <c r="AA664" s="61">
        <f>IF(E664="East", IF(C664="Decentral",D664*'Connecting shares (%)'!$M$16*(L664+N664+P664)/(F664+H664+J664+L664+N664+P664),0),0)</f>
        <v>0.95632402260779314</v>
      </c>
      <c r="AB664" s="59">
        <f>IF(E664="West", IF(C664="Central",('Connecting shares (%)'!$F$11/100*F664+'Connecting shares (%)'!$G$11/100*H664+'Connecting shares (%)'!$H$11/100*J664)/1000000,0),0)</f>
        <v>0</v>
      </c>
      <c r="AC664" s="62">
        <f>IF(E664="west", IF(C664="Central",D664*'Connecting shares (%)'!$M$16*(F664+H664+J664)/(F664+H664+J664+L664+N664+P664),0),0)</f>
        <v>0</v>
      </c>
      <c r="AD664" s="59">
        <f>IF(E664="West", IF(C664="Decentral",('Connecting shares (%)'!$F$15/100*F664+'Connecting shares (%)'!$G$15/100*H664+'Connecting shares (%)'!$H$15/100*J664)/1000000,0),0)</f>
        <v>0</v>
      </c>
      <c r="AE664" s="61">
        <f>IF(E664="west", IF(C664="Decentral",D664*'Connecting shares (%)'!$M$16*(F664+H664+J664)/(F664+H664+J664+L664+N664+P664),0),0)</f>
        <v>0</v>
      </c>
      <c r="AF664" s="59">
        <f>IF(E664="West", IF(C664="Central",('Connecting shares (%)'!$F$13/100*L664+'Connecting shares (%)'!$G$13/100*N664+'Connecting shares (%)'!$H$13/100*P664)/1000000,0),0)</f>
        <v>0</v>
      </c>
      <c r="AG664" s="61">
        <f>IF(E664="west", IF(C664="Central",D664*'Connecting shares (%)'!$M$16*(L664+N664+P664)/(F664+H664+J664+L664+N664+P664),0),0)</f>
        <v>0</v>
      </c>
      <c r="AH664" s="1">
        <f>IF(E664="West", IF(C664="Decentral",('Connecting shares (%)'!$F$17/100*L664+'Connecting shares (%)'!$G$17/100*N664+'Connecting shares (%)'!$H$17/100*P664)/1000000,0),0)</f>
        <v>0</v>
      </c>
      <c r="AI664" s="61">
        <f>IF(E664="west", IF(C664="Decentral",D664*'Connecting shares (%)'!$M$16*(L664+N664+P664)/(F664+H664+J664+L664+N664+P664),0),0)</f>
        <v>0</v>
      </c>
      <c r="AK664" s="1">
        <f t="shared" si="80"/>
        <v>0</v>
      </c>
      <c r="AL664" s="1">
        <f t="shared" si="81"/>
        <v>0</v>
      </c>
      <c r="AM664" s="1">
        <f t="shared" si="82"/>
        <v>36.435484239999901</v>
      </c>
      <c r="AN664" s="1">
        <f t="shared" si="83"/>
        <v>78.788611831737398</v>
      </c>
      <c r="AO664" s="1">
        <f t="shared" si="84"/>
        <v>0</v>
      </c>
      <c r="AP664" s="1">
        <f t="shared" si="85"/>
        <v>0</v>
      </c>
      <c r="AQ664" s="1">
        <f t="shared" si="86"/>
        <v>0</v>
      </c>
      <c r="AR664" s="1">
        <f t="shared" si="87"/>
        <v>0</v>
      </c>
    </row>
    <row r="665" spans="1:44">
      <c r="A665" s="1">
        <v>664</v>
      </c>
      <c r="B665" s="1" t="s">
        <v>67</v>
      </c>
      <c r="C665" s="1" t="s">
        <v>19</v>
      </c>
      <c r="D665" s="1">
        <v>1.30066179437485</v>
      </c>
      <c r="E665" s="1" t="s">
        <v>21</v>
      </c>
      <c r="F665" s="1">
        <v>1035426.62999999</v>
      </c>
      <c r="G665" s="1">
        <v>61</v>
      </c>
      <c r="H665" s="1">
        <v>55693.72</v>
      </c>
      <c r="I665" s="1">
        <v>1</v>
      </c>
      <c r="J665" s="1">
        <v>0</v>
      </c>
      <c r="K665" s="1">
        <v>0</v>
      </c>
      <c r="L665" s="1">
        <v>11001.12</v>
      </c>
      <c r="M665" s="1">
        <v>2</v>
      </c>
      <c r="N665" s="1">
        <v>0</v>
      </c>
      <c r="O665" s="1">
        <v>0</v>
      </c>
      <c r="P665" s="1">
        <v>0</v>
      </c>
      <c r="Q665" s="1">
        <v>0</v>
      </c>
      <c r="R665" s="1">
        <v>26203.079743177899</v>
      </c>
      <c r="S665" s="1">
        <v>1300661.7943748501</v>
      </c>
      <c r="T665" s="59">
        <f>IF(E665="East", IF(C665="Central",('Connecting shares (%)'!$F$3/100*F665+'Connecting shares (%)'!$G$3/100*H665+'Connecting shares (%)'!$H$3/100*J665)/1000000,0),0)</f>
        <v>0</v>
      </c>
      <c r="U665" s="59">
        <f>IF(E665="East", IF(C665="Central",D665*'Connecting shares (%)'!$M$16*(F665+H665+J665)/(F665+H665+J665+L665+N665+P665),0),0)</f>
        <v>0</v>
      </c>
      <c r="V665" s="59">
        <f>IF(E665="East", IF(C665="Decentral",('Connecting shares (%)'!$F$7/100*F665+'Connecting shares (%)'!$G$7/100*H665+'Connecting shares (%)'!$H$7/100*J665)/1000000,0),0)</f>
        <v>0</v>
      </c>
      <c r="W665" s="61">
        <f>IF(E665="East", IF(C665="Decentral",D665*'Connecting shares (%)'!$M$16*(F665+H665+J665)/(F665+H665+J665+L665+N665+P665),0),0)</f>
        <v>0</v>
      </c>
      <c r="X665" s="59">
        <f>IF(E665="East", IF(C665="Central",('Connecting shares (%)'!$F$5/100*L665+'Connecting shares (%)'!$G$5/100*N665+'Connecting shares (%)'!$H$5/100*P665)/1000000,0),0)</f>
        <v>0</v>
      </c>
      <c r="Y665" s="61">
        <f>IF(E665="East", IF(C665="Central",D665*'Connecting shares (%)'!$M$16*(L665+N665+P665)/(F665+H665+J665+L665+N665+P665),0),0)</f>
        <v>0</v>
      </c>
      <c r="Z665" s="1">
        <f>IF(E665="East", IF(C665="Decentral",('Connecting shares (%)'!$F$9/100*L665+'Connecting shares (%)'!$G$9/100*N665+'Connecting shares (%)'!$H$9/100*P665)/1000000,0),0)</f>
        <v>0</v>
      </c>
      <c r="AA665" s="61">
        <f>IF(E665="East", IF(C665="Decentral",D665*'Connecting shares (%)'!$M$16*(L665+N665+P665)/(F665+H665+J665+L665+N665+P665),0),0)</f>
        <v>0</v>
      </c>
      <c r="AB665" s="59">
        <f>IF(E665="West", IF(C665="Central",('Connecting shares (%)'!$F$11/100*F665+'Connecting shares (%)'!$G$11/100*H665+'Connecting shares (%)'!$H$11/100*J665)/1000000,0),0)</f>
        <v>0</v>
      </c>
      <c r="AC665" s="62">
        <f>IF(E665="west", IF(C665="Central",D665*'Connecting shares (%)'!$M$16*(F665+H665+J665)/(F665+H665+J665+L665+N665+P665),0),0)</f>
        <v>0</v>
      </c>
      <c r="AD665" s="59">
        <f>IF(E665="West", IF(C665="Decentral",('Connecting shares (%)'!$F$15/100*F665+'Connecting shares (%)'!$G$15/100*H665+'Connecting shares (%)'!$H$15/100*J665)/1000000,0),0)</f>
        <v>1.0911203499999902</v>
      </c>
      <c r="AE665" s="61">
        <f>IF(E665="west", IF(C665="Decentral",D665*'Connecting shares (%)'!$M$16*(F665+H665+J665)/(F665+H665+J665+L665+N665+P665),0),0)</f>
        <v>25.753577821325159</v>
      </c>
      <c r="AF665" s="59">
        <f>IF(E665="West", IF(C665="Central",('Connecting shares (%)'!$F$13/100*L665+'Connecting shares (%)'!$G$13/100*N665+'Connecting shares (%)'!$H$13/100*P665)/1000000,0),0)</f>
        <v>0</v>
      </c>
      <c r="AG665" s="61">
        <f>IF(E665="west", IF(C665="Central",D665*'Connecting shares (%)'!$M$16*(L665+N665+P665)/(F665+H665+J665+L665+N665+P665),0),0)</f>
        <v>0</v>
      </c>
      <c r="AH665" s="1">
        <f>IF(E665="West", IF(C665="Decentral",('Connecting shares (%)'!$F$17/100*L665+'Connecting shares (%)'!$G$17/100*N665+'Connecting shares (%)'!$H$17/100*P665)/1000000,0),0)</f>
        <v>1.1001120000000001E-2</v>
      </c>
      <c r="AI665" s="61">
        <f>IF(E665="west", IF(C665="Decentral",D665*'Connecting shares (%)'!$M$16*(L665+N665+P665)/(F665+H665+J665+L665+N665+P665),0),0)</f>
        <v>0.25965806617183818</v>
      </c>
      <c r="AK665" s="1">
        <f t="shared" si="80"/>
        <v>0</v>
      </c>
      <c r="AL665" s="1">
        <f t="shared" si="81"/>
        <v>0</v>
      </c>
      <c r="AM665" s="1">
        <f t="shared" si="82"/>
        <v>0</v>
      </c>
      <c r="AN665" s="1">
        <f t="shared" si="83"/>
        <v>0</v>
      </c>
      <c r="AO665" s="1">
        <f t="shared" si="84"/>
        <v>0</v>
      </c>
      <c r="AP665" s="1">
        <f t="shared" si="85"/>
        <v>0</v>
      </c>
      <c r="AQ665" s="1">
        <f t="shared" si="86"/>
        <v>1.1021214699999902</v>
      </c>
      <c r="AR665" s="1">
        <f t="shared" si="87"/>
        <v>26.013235887496997</v>
      </c>
    </row>
    <row r="666" spans="1:44">
      <c r="A666" s="1">
        <v>665</v>
      </c>
      <c r="B666" s="1" t="s">
        <v>244</v>
      </c>
      <c r="C666" s="1" t="s">
        <v>19</v>
      </c>
      <c r="D666" s="1">
        <v>0.93870992214687099</v>
      </c>
      <c r="E666" s="1" t="s">
        <v>21</v>
      </c>
      <c r="F666" s="1">
        <v>1090627.1200000001</v>
      </c>
      <c r="G666" s="1">
        <v>66</v>
      </c>
      <c r="H666" s="1">
        <v>0</v>
      </c>
      <c r="I666" s="1">
        <v>0</v>
      </c>
      <c r="J666" s="1">
        <v>0</v>
      </c>
      <c r="K666" s="1">
        <v>0</v>
      </c>
      <c r="L666" s="1">
        <v>96135.3</v>
      </c>
      <c r="M666" s="1">
        <v>6</v>
      </c>
      <c r="N666" s="1">
        <v>59419.129999999903</v>
      </c>
      <c r="O666" s="1">
        <v>1</v>
      </c>
      <c r="P666" s="1">
        <v>0</v>
      </c>
      <c r="Q666" s="1">
        <v>0</v>
      </c>
      <c r="R666" s="1">
        <v>19967.360190588901</v>
      </c>
      <c r="S666" s="1">
        <v>938709.92214687099</v>
      </c>
      <c r="T666" s="59">
        <f>IF(E666="East", IF(C666="Central",('Connecting shares (%)'!$F$3/100*F666+'Connecting shares (%)'!$G$3/100*H666+'Connecting shares (%)'!$H$3/100*J666)/1000000,0),0)</f>
        <v>0</v>
      </c>
      <c r="U666" s="59">
        <f>IF(E666="East", IF(C666="Central",D666*'Connecting shares (%)'!$M$16*(F666+H666+J666)/(F666+H666+J666+L666+N666+P666),0),0)</f>
        <v>0</v>
      </c>
      <c r="V666" s="59">
        <f>IF(E666="East", IF(C666="Decentral",('Connecting shares (%)'!$F$7/100*F666+'Connecting shares (%)'!$G$7/100*H666+'Connecting shares (%)'!$H$7/100*J666)/1000000,0),0)</f>
        <v>0</v>
      </c>
      <c r="W666" s="61">
        <f>IF(E666="East", IF(C666="Decentral",D666*'Connecting shares (%)'!$M$16*(F666+H666+J666)/(F666+H666+J666+L666+N666+P666),0),0)</f>
        <v>0</v>
      </c>
      <c r="X666" s="59">
        <f>IF(E666="East", IF(C666="Central",('Connecting shares (%)'!$F$5/100*L666+'Connecting shares (%)'!$G$5/100*N666+'Connecting shares (%)'!$H$5/100*P666)/1000000,0),0)</f>
        <v>0</v>
      </c>
      <c r="Y666" s="61">
        <f>IF(E666="East", IF(C666="Central",D666*'Connecting shares (%)'!$M$16*(L666+N666+P666)/(F666+H666+J666+L666+N666+P666),0),0)</f>
        <v>0</v>
      </c>
      <c r="Z666" s="1">
        <f>IF(E666="East", IF(C666="Decentral",('Connecting shares (%)'!$F$9/100*L666+'Connecting shares (%)'!$G$9/100*N666+'Connecting shares (%)'!$H$9/100*P666)/1000000,0),0)</f>
        <v>0</v>
      </c>
      <c r="AA666" s="61">
        <f>IF(E666="East", IF(C666="Decentral",D666*'Connecting shares (%)'!$M$16*(L666+N666+P666)/(F666+H666+J666+L666+N666+P666),0),0)</f>
        <v>0</v>
      </c>
      <c r="AB666" s="59">
        <f>IF(E666="West", IF(C666="Central",('Connecting shares (%)'!$F$11/100*F666+'Connecting shares (%)'!$G$11/100*H666+'Connecting shares (%)'!$H$11/100*J666)/1000000,0),0)</f>
        <v>0</v>
      </c>
      <c r="AC666" s="62">
        <f>IF(E666="west", IF(C666="Central",D666*'Connecting shares (%)'!$M$16*(F666+H666+J666)/(F666+H666+J666+L666+N666+P666),0),0)</f>
        <v>0</v>
      </c>
      <c r="AD666" s="59">
        <f>IF(E666="West", IF(C666="Decentral",('Connecting shares (%)'!$F$15/100*F666+'Connecting shares (%)'!$G$15/100*H666+'Connecting shares (%)'!$H$15/100*J666)/1000000,0),0)</f>
        <v>1.0906271200000002</v>
      </c>
      <c r="AE666" s="61">
        <f>IF(E666="west", IF(C666="Decentral",D666*'Connecting shares (%)'!$M$16*(F666+H666+J666)/(F666+H666+J666+L666+N666+P666),0),0)</f>
        <v>16.430711863876756</v>
      </c>
      <c r="AF666" s="59">
        <f>IF(E666="West", IF(C666="Central",('Connecting shares (%)'!$F$13/100*L666+'Connecting shares (%)'!$G$13/100*N666+'Connecting shares (%)'!$H$13/100*P666)/1000000,0),0)</f>
        <v>0</v>
      </c>
      <c r="AG666" s="61">
        <f>IF(E666="west", IF(C666="Central",D666*'Connecting shares (%)'!$M$16*(L666+N666+P666)/(F666+H666+J666+L666+N666+P666),0),0)</f>
        <v>0</v>
      </c>
      <c r="AH666" s="1">
        <f>IF(E666="West", IF(C666="Decentral",('Connecting shares (%)'!$F$17/100*L666+'Connecting shares (%)'!$G$17/100*N666+'Connecting shares (%)'!$H$17/100*P666)/1000000,0),0)</f>
        <v>0.15555442999999991</v>
      </c>
      <c r="AI666" s="61">
        <f>IF(E666="west", IF(C666="Decentral",D666*'Connecting shares (%)'!$M$16*(L666+N666+P666)/(F666+H666+J666+L666+N666+P666),0),0)</f>
        <v>2.3434865790606643</v>
      </c>
      <c r="AK666" s="1">
        <f t="shared" si="80"/>
        <v>0</v>
      </c>
      <c r="AL666" s="1">
        <f t="shared" si="81"/>
        <v>0</v>
      </c>
      <c r="AM666" s="1">
        <f t="shared" si="82"/>
        <v>0</v>
      </c>
      <c r="AN666" s="1">
        <f t="shared" si="83"/>
        <v>0</v>
      </c>
      <c r="AO666" s="1">
        <f t="shared" si="84"/>
        <v>0</v>
      </c>
      <c r="AP666" s="1">
        <f t="shared" si="85"/>
        <v>0</v>
      </c>
      <c r="AQ666" s="1">
        <f t="shared" si="86"/>
        <v>1.2461815500000002</v>
      </c>
      <c r="AR666" s="1">
        <f t="shared" si="87"/>
        <v>18.774198442937418</v>
      </c>
    </row>
    <row r="667" spans="1:44">
      <c r="A667" s="1">
        <v>666</v>
      </c>
      <c r="B667" s="1" t="s">
        <v>74</v>
      </c>
      <c r="C667" s="1" t="s">
        <v>19</v>
      </c>
      <c r="D667" s="1">
        <v>1.97143227915071</v>
      </c>
      <c r="E667" s="1" t="s">
        <v>21</v>
      </c>
      <c r="F667" s="1">
        <v>1713632.22</v>
      </c>
      <c r="G667" s="1">
        <v>98</v>
      </c>
      <c r="H667" s="1">
        <v>64951.849999999897</v>
      </c>
      <c r="I667" s="1">
        <v>1</v>
      </c>
      <c r="J667" s="1">
        <v>0</v>
      </c>
      <c r="K667" s="1">
        <v>0</v>
      </c>
      <c r="L667" s="1">
        <v>66607.729999999894</v>
      </c>
      <c r="M667" s="1">
        <v>6</v>
      </c>
      <c r="N667" s="1">
        <v>0</v>
      </c>
      <c r="O667" s="1">
        <v>0</v>
      </c>
      <c r="P667" s="1">
        <v>0</v>
      </c>
      <c r="Q667" s="1">
        <v>0</v>
      </c>
      <c r="R667" s="1">
        <v>26651.677269363299</v>
      </c>
      <c r="S667" s="1">
        <v>1971432.27915071</v>
      </c>
      <c r="T667" s="59">
        <f>IF(E667="East", IF(C667="Central",('Connecting shares (%)'!$F$3/100*F667+'Connecting shares (%)'!$G$3/100*H667+'Connecting shares (%)'!$H$3/100*J667)/1000000,0),0)</f>
        <v>0</v>
      </c>
      <c r="U667" s="59">
        <f>IF(E667="East", IF(C667="Central",D667*'Connecting shares (%)'!$M$16*(F667+H667+J667)/(F667+H667+J667+L667+N667+P667),0),0)</f>
        <v>0</v>
      </c>
      <c r="V667" s="59">
        <f>IF(E667="East", IF(C667="Decentral",('Connecting shares (%)'!$F$7/100*F667+'Connecting shares (%)'!$G$7/100*H667+'Connecting shares (%)'!$H$7/100*J667)/1000000,0),0)</f>
        <v>0</v>
      </c>
      <c r="W667" s="61">
        <f>IF(E667="East", IF(C667="Decentral",D667*'Connecting shares (%)'!$M$16*(F667+H667+J667)/(F667+H667+J667+L667+N667+P667),0),0)</f>
        <v>0</v>
      </c>
      <c r="X667" s="59">
        <f>IF(E667="East", IF(C667="Central",('Connecting shares (%)'!$F$5/100*L667+'Connecting shares (%)'!$G$5/100*N667+'Connecting shares (%)'!$H$5/100*P667)/1000000,0),0)</f>
        <v>0</v>
      </c>
      <c r="Y667" s="61">
        <f>IF(E667="East", IF(C667="Central",D667*'Connecting shares (%)'!$M$16*(L667+N667+P667)/(F667+H667+J667+L667+N667+P667),0),0)</f>
        <v>0</v>
      </c>
      <c r="Z667" s="1">
        <f>IF(E667="East", IF(C667="Decentral",('Connecting shares (%)'!$F$9/100*L667+'Connecting shares (%)'!$G$9/100*N667+'Connecting shares (%)'!$H$9/100*P667)/1000000,0),0)</f>
        <v>0</v>
      </c>
      <c r="AA667" s="61">
        <f>IF(E667="East", IF(C667="Decentral",D667*'Connecting shares (%)'!$M$16*(L667+N667+P667)/(F667+H667+J667+L667+N667+P667),0),0)</f>
        <v>0</v>
      </c>
      <c r="AB667" s="59">
        <f>IF(E667="West", IF(C667="Central",('Connecting shares (%)'!$F$11/100*F667+'Connecting shares (%)'!$G$11/100*H667+'Connecting shares (%)'!$H$11/100*J667)/1000000,0),0)</f>
        <v>0</v>
      </c>
      <c r="AC667" s="62">
        <f>IF(E667="west", IF(C667="Central",D667*'Connecting shares (%)'!$M$16*(F667+H667+J667)/(F667+H667+J667+L667+N667+P667),0),0)</f>
        <v>0</v>
      </c>
      <c r="AD667" s="59">
        <f>IF(E667="West", IF(C667="Decentral",('Connecting shares (%)'!$F$15/100*F667+'Connecting shares (%)'!$G$15/100*H667+'Connecting shares (%)'!$H$15/100*J667)/1000000,0),0)</f>
        <v>1.7785840699999997</v>
      </c>
      <c r="AE667" s="61">
        <f>IF(E667="west", IF(C667="Decentral",D667*'Connecting shares (%)'!$M$16*(F667+H667+J667)/(F667+H667+J667+L667+N667+P667),0),0)</f>
        <v>38.005350411607573</v>
      </c>
      <c r="AF667" s="59">
        <f>IF(E667="West", IF(C667="Central",('Connecting shares (%)'!$F$13/100*L667+'Connecting shares (%)'!$G$13/100*N667+'Connecting shares (%)'!$H$13/100*P667)/1000000,0),0)</f>
        <v>0</v>
      </c>
      <c r="AG667" s="61">
        <f>IF(E667="west", IF(C667="Central",D667*'Connecting shares (%)'!$M$16*(L667+N667+P667)/(F667+H667+J667+L667+N667+P667),0),0)</f>
        <v>0</v>
      </c>
      <c r="AH667" s="1">
        <f>IF(E667="West", IF(C667="Decentral",('Connecting shares (%)'!$F$17/100*L667+'Connecting shares (%)'!$G$17/100*N667+'Connecting shares (%)'!$H$17/100*P667)/1000000,0),0)</f>
        <v>6.6607729999999893E-2</v>
      </c>
      <c r="AI667" s="61">
        <f>IF(E667="west", IF(C667="Decentral",D667*'Connecting shares (%)'!$M$16*(L667+N667+P667)/(F667+H667+J667+L667+N667+P667),0),0)</f>
        <v>1.4232951714066249</v>
      </c>
      <c r="AK667" s="1">
        <f t="shared" si="80"/>
        <v>0</v>
      </c>
      <c r="AL667" s="1">
        <f t="shared" si="81"/>
        <v>0</v>
      </c>
      <c r="AM667" s="1">
        <f t="shared" si="82"/>
        <v>0</v>
      </c>
      <c r="AN667" s="1">
        <f t="shared" si="83"/>
        <v>0</v>
      </c>
      <c r="AO667" s="1">
        <f t="shared" si="84"/>
        <v>0</v>
      </c>
      <c r="AP667" s="1">
        <f t="shared" si="85"/>
        <v>0</v>
      </c>
      <c r="AQ667" s="1">
        <f t="shared" si="86"/>
        <v>1.8451917999999996</v>
      </c>
      <c r="AR667" s="1">
        <f t="shared" si="87"/>
        <v>39.428645583014195</v>
      </c>
    </row>
    <row r="668" spans="1:44">
      <c r="A668" s="1">
        <v>667</v>
      </c>
      <c r="B668" s="1" t="s">
        <v>774</v>
      </c>
      <c r="C668" s="1" t="s">
        <v>19</v>
      </c>
      <c r="D668" s="1">
        <v>0.97277790513279705</v>
      </c>
      <c r="E668" s="1" t="s">
        <v>21</v>
      </c>
      <c r="F668" s="1">
        <v>4079387.1799999899</v>
      </c>
      <c r="G668" s="1">
        <v>269</v>
      </c>
      <c r="H668" s="1">
        <v>59658.019999999902</v>
      </c>
      <c r="I668" s="1">
        <v>1</v>
      </c>
      <c r="J668" s="1">
        <v>0</v>
      </c>
      <c r="K668" s="1">
        <v>0</v>
      </c>
      <c r="L668" s="1">
        <v>179208.19999999899</v>
      </c>
      <c r="M668" s="1">
        <v>10</v>
      </c>
      <c r="N668" s="1">
        <v>63588.709999999897</v>
      </c>
      <c r="O668" s="1">
        <v>1</v>
      </c>
      <c r="P668" s="1">
        <v>0</v>
      </c>
      <c r="Q668" s="1">
        <v>0</v>
      </c>
      <c r="R668" s="1">
        <v>23252.336678133601</v>
      </c>
      <c r="S668" s="1">
        <v>972777.90513279696</v>
      </c>
      <c r="T668" s="59">
        <f>IF(E668="East", IF(C668="Central",('Connecting shares (%)'!$F$3/100*F668+'Connecting shares (%)'!$G$3/100*H668+'Connecting shares (%)'!$H$3/100*J668)/1000000,0),0)</f>
        <v>0</v>
      </c>
      <c r="U668" s="59">
        <f>IF(E668="East", IF(C668="Central",D668*'Connecting shares (%)'!$M$16*(F668+H668+J668)/(F668+H668+J668+L668+N668+P668),0),0)</f>
        <v>0</v>
      </c>
      <c r="V668" s="59">
        <f>IF(E668="East", IF(C668="Decentral",('Connecting shares (%)'!$F$7/100*F668+'Connecting shares (%)'!$G$7/100*H668+'Connecting shares (%)'!$H$7/100*J668)/1000000,0),0)</f>
        <v>0</v>
      </c>
      <c r="W668" s="61">
        <f>IF(E668="East", IF(C668="Decentral",D668*'Connecting shares (%)'!$M$16*(F668+H668+J668)/(F668+H668+J668+L668+N668+P668),0),0)</f>
        <v>0</v>
      </c>
      <c r="X668" s="59">
        <f>IF(E668="East", IF(C668="Central",('Connecting shares (%)'!$F$5/100*L668+'Connecting shares (%)'!$G$5/100*N668+'Connecting shares (%)'!$H$5/100*P668)/1000000,0),0)</f>
        <v>0</v>
      </c>
      <c r="Y668" s="61">
        <f>IF(E668="East", IF(C668="Central",D668*'Connecting shares (%)'!$M$16*(L668+N668+P668)/(F668+H668+J668+L668+N668+P668),0),0)</f>
        <v>0</v>
      </c>
      <c r="Z668" s="1">
        <f>IF(E668="East", IF(C668="Decentral",('Connecting shares (%)'!$F$9/100*L668+'Connecting shares (%)'!$G$9/100*N668+'Connecting shares (%)'!$H$9/100*P668)/1000000,0),0)</f>
        <v>0</v>
      </c>
      <c r="AA668" s="61">
        <f>IF(E668="East", IF(C668="Decentral",D668*'Connecting shares (%)'!$M$16*(L668+N668+P668)/(F668+H668+J668+L668+N668+P668),0),0)</f>
        <v>0</v>
      </c>
      <c r="AB668" s="59">
        <f>IF(E668="West", IF(C668="Central",('Connecting shares (%)'!$F$11/100*F668+'Connecting shares (%)'!$G$11/100*H668+'Connecting shares (%)'!$H$11/100*J668)/1000000,0),0)</f>
        <v>0</v>
      </c>
      <c r="AC668" s="62">
        <f>IF(E668="west", IF(C668="Central",D668*'Connecting shares (%)'!$M$16*(F668+H668+J668)/(F668+H668+J668+L668+N668+P668),0),0)</f>
        <v>0</v>
      </c>
      <c r="AD668" s="59">
        <f>IF(E668="West", IF(C668="Decentral",('Connecting shares (%)'!$F$15/100*F668+'Connecting shares (%)'!$G$15/100*H668+'Connecting shares (%)'!$H$15/100*J668)/1000000,0),0)</f>
        <v>4.1390451999999902</v>
      </c>
      <c r="AE668" s="61">
        <f>IF(E668="west", IF(C668="Decentral",D668*'Connecting shares (%)'!$M$16*(F668+H668+J668)/(F668+H668+J668+L668+N668+P668),0),0)</f>
        <v>18.377529896466122</v>
      </c>
      <c r="AF668" s="59">
        <f>IF(E668="West", IF(C668="Central",('Connecting shares (%)'!$F$13/100*L668+'Connecting shares (%)'!$G$13/100*N668+'Connecting shares (%)'!$H$13/100*P668)/1000000,0),0)</f>
        <v>0</v>
      </c>
      <c r="AG668" s="61">
        <f>IF(E668="west", IF(C668="Central",D668*'Connecting shares (%)'!$M$16*(L668+N668+P668)/(F668+H668+J668+L668+N668+P668),0),0)</f>
        <v>0</v>
      </c>
      <c r="AH668" s="1">
        <f>IF(E668="West", IF(C668="Decentral",('Connecting shares (%)'!$F$17/100*L668+'Connecting shares (%)'!$G$17/100*N668+'Connecting shares (%)'!$H$17/100*P668)/1000000,0),0)</f>
        <v>0.24279690999999889</v>
      </c>
      <c r="AI668" s="61">
        <f>IF(E668="west", IF(C668="Decentral",D668*'Connecting shares (%)'!$M$16*(L668+N668+P668)/(F668+H668+J668+L668+N668+P668),0),0)</f>
        <v>1.0780282061898199</v>
      </c>
      <c r="AK668" s="1">
        <f t="shared" si="80"/>
        <v>0</v>
      </c>
      <c r="AL668" s="1">
        <f t="shared" si="81"/>
        <v>0</v>
      </c>
      <c r="AM668" s="1">
        <f t="shared" si="82"/>
        <v>0</v>
      </c>
      <c r="AN668" s="1">
        <f t="shared" si="83"/>
        <v>0</v>
      </c>
      <c r="AO668" s="1">
        <f t="shared" si="84"/>
        <v>0</v>
      </c>
      <c r="AP668" s="1">
        <f t="shared" si="85"/>
        <v>0</v>
      </c>
      <c r="AQ668" s="1">
        <f t="shared" si="86"/>
        <v>4.3818421099999894</v>
      </c>
      <c r="AR668" s="1">
        <f t="shared" si="87"/>
        <v>19.455558102655942</v>
      </c>
    </row>
    <row r="669" spans="1:44">
      <c r="A669" s="1">
        <v>668</v>
      </c>
      <c r="B669" s="1" t="s">
        <v>846</v>
      </c>
      <c r="C669" s="1" t="s">
        <v>19</v>
      </c>
      <c r="D669" s="1">
        <v>0.90275923640478695</v>
      </c>
      <c r="E669" s="1" t="s">
        <v>22</v>
      </c>
      <c r="F669" s="1">
        <v>448843.68</v>
      </c>
      <c r="G669" s="1">
        <v>30</v>
      </c>
      <c r="H669" s="1">
        <v>0</v>
      </c>
      <c r="I669" s="1">
        <v>0</v>
      </c>
      <c r="J669" s="1">
        <v>0</v>
      </c>
      <c r="K669" s="1">
        <v>0</v>
      </c>
      <c r="L669" s="1">
        <v>68339.360000000001</v>
      </c>
      <c r="M669" s="1">
        <v>4</v>
      </c>
      <c r="N669" s="1">
        <v>0</v>
      </c>
      <c r="O669" s="1">
        <v>0</v>
      </c>
      <c r="P669" s="1">
        <v>0</v>
      </c>
      <c r="Q669" s="1">
        <v>0</v>
      </c>
      <c r="R669" s="1">
        <v>26280.5373700985</v>
      </c>
      <c r="S669" s="1">
        <v>902759.23640478705</v>
      </c>
      <c r="T669" s="59">
        <f>IF(E669="East", IF(C669="Central",('Connecting shares (%)'!$F$3/100*F669+'Connecting shares (%)'!$G$3/100*H669+'Connecting shares (%)'!$H$3/100*J669)/1000000,0),0)</f>
        <v>0</v>
      </c>
      <c r="U669" s="59">
        <f>IF(E669="East", IF(C669="Central",D669*'Connecting shares (%)'!$M$16*(F669+H669+J669)/(F669+H669+J669+L669+N669+P669),0),0)</f>
        <v>0</v>
      </c>
      <c r="V669" s="59">
        <f>IF(E669="East", IF(C669="Decentral",('Connecting shares (%)'!$F$7/100*F669+'Connecting shares (%)'!$G$7/100*H669+'Connecting shares (%)'!$H$7/100*J669)/1000000,0),0)</f>
        <v>0.44884367999999997</v>
      </c>
      <c r="W669" s="61">
        <f>IF(E669="East", IF(C669="Decentral",D669*'Connecting shares (%)'!$M$16*(F669+H669+J669)/(F669+H669+J669+L669+N669+P669),0),0)</f>
        <v>15.669414751957627</v>
      </c>
      <c r="X669" s="59">
        <f>IF(E669="East", IF(C669="Central",('Connecting shares (%)'!$F$5/100*L669+'Connecting shares (%)'!$G$5/100*N669+'Connecting shares (%)'!$H$5/100*P669)/1000000,0),0)</f>
        <v>0</v>
      </c>
      <c r="Y669" s="61">
        <f>IF(E669="East", IF(C669="Central",D669*'Connecting shares (%)'!$M$16*(L669+N669+P669)/(F669+H669+J669+L669+N669+P669),0),0)</f>
        <v>0</v>
      </c>
      <c r="Z669" s="1">
        <f>IF(E669="East", IF(C669="Decentral",('Connecting shares (%)'!$F$9/100*L669+'Connecting shares (%)'!$G$9/100*N669+'Connecting shares (%)'!$H$9/100*P669)/1000000,0),0)</f>
        <v>6.8339360000000002E-2</v>
      </c>
      <c r="AA669" s="61">
        <f>IF(E669="East", IF(C669="Decentral",D669*'Connecting shares (%)'!$M$16*(L669+N669+P669)/(F669+H669+J669+L669+N669+P669),0),0)</f>
        <v>2.3857699761381133</v>
      </c>
      <c r="AB669" s="59">
        <f>IF(E669="West", IF(C669="Central",('Connecting shares (%)'!$F$11/100*F669+'Connecting shares (%)'!$G$11/100*H669+'Connecting shares (%)'!$H$11/100*J669)/1000000,0),0)</f>
        <v>0</v>
      </c>
      <c r="AC669" s="62">
        <f>IF(E669="west", IF(C669="Central",D669*'Connecting shares (%)'!$M$16*(F669+H669+J669)/(F669+H669+J669+L669+N669+P669),0),0)</f>
        <v>0</v>
      </c>
      <c r="AD669" s="59">
        <f>IF(E669="West", IF(C669="Decentral",('Connecting shares (%)'!$F$15/100*F669+'Connecting shares (%)'!$G$15/100*H669+'Connecting shares (%)'!$H$15/100*J669)/1000000,0),0)</f>
        <v>0</v>
      </c>
      <c r="AE669" s="61">
        <f>IF(E669="west", IF(C669="Decentral",D669*'Connecting shares (%)'!$M$16*(F669+H669+J669)/(F669+H669+J669+L669+N669+P669),0),0)</f>
        <v>0</v>
      </c>
      <c r="AF669" s="59">
        <f>IF(E669="West", IF(C669="Central",('Connecting shares (%)'!$F$13/100*L669+'Connecting shares (%)'!$G$13/100*N669+'Connecting shares (%)'!$H$13/100*P669)/1000000,0),0)</f>
        <v>0</v>
      </c>
      <c r="AG669" s="61">
        <f>IF(E669="west", IF(C669="Central",D669*'Connecting shares (%)'!$M$16*(L669+N669+P669)/(F669+H669+J669+L669+N669+P669),0),0)</f>
        <v>0</v>
      </c>
      <c r="AH669" s="1">
        <f>IF(E669="West", IF(C669="Decentral",('Connecting shares (%)'!$F$17/100*L669+'Connecting shares (%)'!$G$17/100*N669+'Connecting shares (%)'!$H$17/100*P669)/1000000,0),0)</f>
        <v>0</v>
      </c>
      <c r="AI669" s="61">
        <f>IF(E669="west", IF(C669="Decentral",D669*'Connecting shares (%)'!$M$16*(L669+N669+P669)/(F669+H669+J669+L669+N669+P669),0),0)</f>
        <v>0</v>
      </c>
      <c r="AK669" s="1">
        <f t="shared" si="80"/>
        <v>0</v>
      </c>
      <c r="AL669" s="1">
        <f t="shared" si="81"/>
        <v>0</v>
      </c>
      <c r="AM669" s="1">
        <f t="shared" si="82"/>
        <v>0.51718303999999993</v>
      </c>
      <c r="AN669" s="1">
        <f t="shared" si="83"/>
        <v>18.055184728095739</v>
      </c>
      <c r="AO669" s="1">
        <f t="shared" si="84"/>
        <v>0</v>
      </c>
      <c r="AP669" s="1">
        <f t="shared" si="85"/>
        <v>0</v>
      </c>
      <c r="AQ669" s="1">
        <f t="shared" si="86"/>
        <v>0</v>
      </c>
      <c r="AR669" s="1">
        <f t="shared" si="87"/>
        <v>0</v>
      </c>
    </row>
    <row r="670" spans="1:44">
      <c r="A670" s="1">
        <v>669</v>
      </c>
      <c r="B670" s="1" t="s">
        <v>477</v>
      </c>
      <c r="C670" s="1" t="s">
        <v>20</v>
      </c>
      <c r="D670" s="1">
        <v>1.70668221321216</v>
      </c>
      <c r="E670" s="1" t="s">
        <v>21</v>
      </c>
      <c r="F670" s="1">
        <v>452356.13</v>
      </c>
      <c r="G670" s="1">
        <v>29</v>
      </c>
      <c r="H670" s="1">
        <v>0</v>
      </c>
      <c r="I670" s="1">
        <v>0</v>
      </c>
      <c r="J670" s="1">
        <v>0</v>
      </c>
      <c r="K670" s="1">
        <v>0</v>
      </c>
      <c r="L670" s="1">
        <v>61665.139999999898</v>
      </c>
      <c r="M670" s="1">
        <v>5</v>
      </c>
      <c r="N670" s="1">
        <v>0</v>
      </c>
      <c r="O670" s="1">
        <v>0</v>
      </c>
      <c r="P670" s="1">
        <v>0</v>
      </c>
      <c r="Q670" s="1">
        <v>0</v>
      </c>
      <c r="R670" s="1">
        <v>33944.866427142202</v>
      </c>
      <c r="S670" s="1">
        <v>1706682.2132121599</v>
      </c>
      <c r="T670" s="59">
        <f>IF(E670="East", IF(C670="Central",('Connecting shares (%)'!$F$3/100*F670+'Connecting shares (%)'!$G$3/100*H670+'Connecting shares (%)'!$H$3/100*J670)/1000000,0),0)</f>
        <v>0</v>
      </c>
      <c r="U670" s="59">
        <f>IF(E670="East", IF(C670="Central",D670*'Connecting shares (%)'!$M$16*(F670+H670+J670)/(F670+H670+J670+L670+N670+P670),0),0)</f>
        <v>0</v>
      </c>
      <c r="V670" s="59">
        <f>IF(E670="East", IF(C670="Decentral",('Connecting shares (%)'!$F$7/100*F670+'Connecting shares (%)'!$G$7/100*H670+'Connecting shares (%)'!$H$7/100*J670)/1000000,0),0)</f>
        <v>0</v>
      </c>
      <c r="W670" s="61">
        <f>IF(E670="East", IF(C670="Decentral",D670*'Connecting shares (%)'!$M$16*(F670+H670+J670)/(F670+H670+J670+L670+N670+P670),0),0)</f>
        <v>0</v>
      </c>
      <c r="X670" s="59">
        <f>IF(E670="East", IF(C670="Central",('Connecting shares (%)'!$F$5/100*L670+'Connecting shares (%)'!$G$5/100*N670+'Connecting shares (%)'!$H$5/100*P670)/1000000,0),0)</f>
        <v>0</v>
      </c>
      <c r="Y670" s="61">
        <f>IF(E670="East", IF(C670="Central",D670*'Connecting shares (%)'!$M$16*(L670+N670+P670)/(F670+H670+J670+L670+N670+P670),0),0)</f>
        <v>0</v>
      </c>
      <c r="Z670" s="1">
        <f>IF(E670="East", IF(C670="Decentral",('Connecting shares (%)'!$F$9/100*L670+'Connecting shares (%)'!$G$9/100*N670+'Connecting shares (%)'!$H$9/100*P670)/1000000,0),0)</f>
        <v>0</v>
      </c>
      <c r="AA670" s="61">
        <f>IF(E670="East", IF(C670="Decentral",D670*'Connecting shares (%)'!$M$16*(L670+N670+P670)/(F670+H670+J670+L670+N670+P670),0),0)</f>
        <v>0</v>
      </c>
      <c r="AB670" s="59">
        <f>IF(E670="West", IF(C670="Central",('Connecting shares (%)'!$F$11/100*F670+'Connecting shares (%)'!$G$11/100*H670+'Connecting shares (%)'!$H$11/100*J670)/1000000,0),0)</f>
        <v>0.45235613000000002</v>
      </c>
      <c r="AC670" s="62">
        <f>IF(E670="west", IF(C670="Central",D670*'Connecting shares (%)'!$M$16*(F670+H670+J670)/(F670+H670+J670+L670+N670+P670),0),0)</f>
        <v>30.038763225050506</v>
      </c>
      <c r="AD670" s="59">
        <f>IF(E670="West", IF(C670="Decentral",('Connecting shares (%)'!$F$15/100*F670+'Connecting shares (%)'!$G$15/100*H670+'Connecting shares (%)'!$H$15/100*J670)/1000000,0),0)</f>
        <v>0</v>
      </c>
      <c r="AE670" s="61">
        <f>IF(E670="west", IF(C670="Decentral",D670*'Connecting shares (%)'!$M$16*(F670+H670+J670)/(F670+H670+J670+L670+N670+P670),0),0)</f>
        <v>0</v>
      </c>
      <c r="AF670" s="59">
        <f>IF(E670="West", IF(C670="Central",('Connecting shares (%)'!$F$13/100*L670+'Connecting shares (%)'!$G$13/100*N670+'Connecting shares (%)'!$H$13/100*P670)/1000000,0),0)</f>
        <v>6.1665139999999896E-2</v>
      </c>
      <c r="AG670" s="61">
        <f>IF(E670="west", IF(C670="Central",D670*'Connecting shares (%)'!$M$16*(L670+N670+P670)/(F670+H670+J670+L670+N670+P670),0),0)</f>
        <v>4.0948810391926989</v>
      </c>
      <c r="AH670" s="1">
        <f>IF(E670="West", IF(C670="Decentral",('Connecting shares (%)'!$F$17/100*L670+'Connecting shares (%)'!$G$17/100*N670+'Connecting shares (%)'!$H$17/100*P670)/1000000,0),0)</f>
        <v>0</v>
      </c>
      <c r="AI670" s="61">
        <f>IF(E670="west", IF(C670="Decentral",D670*'Connecting shares (%)'!$M$16*(L670+N670+P670)/(F670+H670+J670+L670+N670+P670),0),0)</f>
        <v>0</v>
      </c>
      <c r="AK670" s="1">
        <f t="shared" si="80"/>
        <v>0</v>
      </c>
      <c r="AL670" s="1">
        <f t="shared" si="81"/>
        <v>0</v>
      </c>
      <c r="AM670" s="1">
        <f t="shared" si="82"/>
        <v>0</v>
      </c>
      <c r="AN670" s="1">
        <f t="shared" si="83"/>
        <v>0</v>
      </c>
      <c r="AO670" s="1">
        <f t="shared" si="84"/>
        <v>0.51402126999999997</v>
      </c>
      <c r="AP670" s="1">
        <f t="shared" si="85"/>
        <v>34.133644264243202</v>
      </c>
      <c r="AQ670" s="1">
        <f t="shared" si="86"/>
        <v>0</v>
      </c>
      <c r="AR670" s="1">
        <f t="shared" si="87"/>
        <v>0</v>
      </c>
    </row>
    <row r="671" spans="1:44">
      <c r="A671" s="1">
        <v>670</v>
      </c>
      <c r="B671" s="1" t="s">
        <v>595</v>
      </c>
      <c r="C671" s="1" t="s">
        <v>19</v>
      </c>
      <c r="D671" s="1">
        <v>3.5667535976428599</v>
      </c>
      <c r="E671" s="1" t="s">
        <v>21</v>
      </c>
      <c r="F671" s="1">
        <v>3528775.35</v>
      </c>
      <c r="G671" s="1">
        <v>198</v>
      </c>
      <c r="H671" s="1">
        <v>0</v>
      </c>
      <c r="I671" s="1">
        <v>0</v>
      </c>
      <c r="J671" s="1">
        <v>0</v>
      </c>
      <c r="K671" s="1">
        <v>0</v>
      </c>
      <c r="L671" s="1">
        <v>372512.09999999899</v>
      </c>
      <c r="M671" s="1">
        <v>30</v>
      </c>
      <c r="N671" s="1">
        <v>273032.34999999899</v>
      </c>
      <c r="O671" s="1">
        <v>4</v>
      </c>
      <c r="P671" s="1">
        <v>0</v>
      </c>
      <c r="Q671" s="1">
        <v>0</v>
      </c>
      <c r="R671" s="1">
        <v>31705.656122490302</v>
      </c>
      <c r="S671" s="1">
        <v>3566753.5976428599</v>
      </c>
      <c r="T671" s="59">
        <f>IF(E671="East", IF(C671="Central",('Connecting shares (%)'!$F$3/100*F671+'Connecting shares (%)'!$G$3/100*H671+'Connecting shares (%)'!$H$3/100*J671)/1000000,0),0)</f>
        <v>0</v>
      </c>
      <c r="U671" s="59">
        <f>IF(E671="East", IF(C671="Central",D671*'Connecting shares (%)'!$M$16*(F671+H671+J671)/(F671+H671+J671+L671+N671+P671),0),0)</f>
        <v>0</v>
      </c>
      <c r="V671" s="59">
        <f>IF(E671="East", IF(C671="Decentral",('Connecting shares (%)'!$F$7/100*F671+'Connecting shares (%)'!$G$7/100*H671+'Connecting shares (%)'!$H$7/100*J671)/1000000,0),0)</f>
        <v>0</v>
      </c>
      <c r="W671" s="61">
        <f>IF(E671="East", IF(C671="Decentral",D671*'Connecting shares (%)'!$M$16*(F671+H671+J671)/(F671+H671+J671+L671+N671+P671),0),0)</f>
        <v>0</v>
      </c>
      <c r="X671" s="59">
        <f>IF(E671="East", IF(C671="Central",('Connecting shares (%)'!$F$5/100*L671+'Connecting shares (%)'!$G$5/100*N671+'Connecting shares (%)'!$H$5/100*P671)/1000000,0),0)</f>
        <v>0</v>
      </c>
      <c r="Y671" s="61">
        <f>IF(E671="East", IF(C671="Central",D671*'Connecting shares (%)'!$M$16*(L671+N671+P671)/(F671+H671+J671+L671+N671+P671),0),0)</f>
        <v>0</v>
      </c>
      <c r="Z671" s="1">
        <f>IF(E671="East", IF(C671="Decentral",('Connecting shares (%)'!$F$9/100*L671+'Connecting shares (%)'!$G$9/100*N671+'Connecting shares (%)'!$H$9/100*P671)/1000000,0),0)</f>
        <v>0</v>
      </c>
      <c r="AA671" s="61">
        <f>IF(E671="East", IF(C671="Decentral",D671*'Connecting shares (%)'!$M$16*(L671+N671+P671)/(F671+H671+J671+L671+N671+P671),0),0)</f>
        <v>0</v>
      </c>
      <c r="AB671" s="59">
        <f>IF(E671="West", IF(C671="Central",('Connecting shares (%)'!$F$11/100*F671+'Connecting shares (%)'!$G$11/100*H671+'Connecting shares (%)'!$H$11/100*J671)/1000000,0),0)</f>
        <v>0</v>
      </c>
      <c r="AC671" s="62">
        <f>IF(E671="west", IF(C671="Central",D671*'Connecting shares (%)'!$M$16*(F671+H671+J671)/(F671+H671+J671+L671+N671+P671),0),0)</f>
        <v>0</v>
      </c>
      <c r="AD671" s="59">
        <f>IF(E671="West", IF(C671="Decentral",('Connecting shares (%)'!$F$15/100*F671+'Connecting shares (%)'!$G$15/100*H671+'Connecting shares (%)'!$H$15/100*J671)/1000000,0),0)</f>
        <v>3.5287753500000001</v>
      </c>
      <c r="AE671" s="61">
        <f>IF(E671="west", IF(C671="Decentral",D671*'Connecting shares (%)'!$M$16*(F671+H671+J671)/(F671+H671+J671+L671+N671+P671),0),0)</f>
        <v>60.303344151475635</v>
      </c>
      <c r="AF671" s="59">
        <f>IF(E671="West", IF(C671="Central",('Connecting shares (%)'!$F$13/100*L671+'Connecting shares (%)'!$G$13/100*N671+'Connecting shares (%)'!$H$13/100*P671)/1000000,0),0)</f>
        <v>0</v>
      </c>
      <c r="AG671" s="61">
        <f>IF(E671="west", IF(C671="Central",D671*'Connecting shares (%)'!$M$16*(L671+N671+P671)/(F671+H671+J671+L671+N671+P671),0),0)</f>
        <v>0</v>
      </c>
      <c r="AH671" s="1">
        <f>IF(E671="West", IF(C671="Decentral",('Connecting shares (%)'!$F$17/100*L671+'Connecting shares (%)'!$G$17/100*N671+'Connecting shares (%)'!$H$17/100*P671)/1000000,0),0)</f>
        <v>0.64554444999999794</v>
      </c>
      <c r="AI671" s="61">
        <f>IF(E671="west", IF(C671="Decentral",D671*'Connecting shares (%)'!$M$16*(L671+N671+P671)/(F671+H671+J671+L671+N671+P671),0),0)</f>
        <v>11.031727801381555</v>
      </c>
      <c r="AK671" s="1">
        <f t="shared" si="80"/>
        <v>0</v>
      </c>
      <c r="AL671" s="1">
        <f t="shared" si="81"/>
        <v>0</v>
      </c>
      <c r="AM671" s="1">
        <f t="shared" si="82"/>
        <v>0</v>
      </c>
      <c r="AN671" s="1">
        <f t="shared" si="83"/>
        <v>0</v>
      </c>
      <c r="AO671" s="1">
        <f t="shared" si="84"/>
        <v>0</v>
      </c>
      <c r="AP671" s="1">
        <f t="shared" si="85"/>
        <v>0</v>
      </c>
      <c r="AQ671" s="1">
        <f t="shared" si="86"/>
        <v>4.1743197999999984</v>
      </c>
      <c r="AR671" s="1">
        <f t="shared" si="87"/>
        <v>71.335071952857191</v>
      </c>
    </row>
    <row r="672" spans="1:44">
      <c r="A672" s="1">
        <v>671</v>
      </c>
      <c r="B672" s="1" t="s">
        <v>479</v>
      </c>
      <c r="C672" s="1" t="s">
        <v>20</v>
      </c>
      <c r="D672" s="1">
        <v>1.09217974522274</v>
      </c>
      <c r="E672" s="1" t="s">
        <v>21</v>
      </c>
      <c r="F672" s="1">
        <v>271780.78999999998</v>
      </c>
      <c r="G672" s="1">
        <v>16</v>
      </c>
      <c r="H672" s="1">
        <v>72464.759999999893</v>
      </c>
      <c r="I672" s="1">
        <v>1</v>
      </c>
      <c r="J672" s="1">
        <v>0</v>
      </c>
      <c r="K672" s="1">
        <v>0</v>
      </c>
      <c r="L672" s="1">
        <v>41575.6899999999</v>
      </c>
      <c r="M672" s="1">
        <v>7</v>
      </c>
      <c r="N672" s="1">
        <v>103066.64</v>
      </c>
      <c r="O672" s="1">
        <v>1</v>
      </c>
      <c r="P672" s="1">
        <v>0</v>
      </c>
      <c r="Q672" s="1">
        <v>0</v>
      </c>
      <c r="R672" s="1">
        <v>38619.938913315702</v>
      </c>
      <c r="S672" s="1">
        <v>1092179.7452227401</v>
      </c>
      <c r="T672" s="59">
        <f>IF(E672="East", IF(C672="Central",('Connecting shares (%)'!$F$3/100*F672+'Connecting shares (%)'!$G$3/100*H672+'Connecting shares (%)'!$H$3/100*J672)/1000000,0),0)</f>
        <v>0</v>
      </c>
      <c r="U672" s="59">
        <f>IF(E672="East", IF(C672="Central",D672*'Connecting shares (%)'!$M$16*(F672+H672+J672)/(F672+H672+J672+L672+N672+P672),0),0)</f>
        <v>0</v>
      </c>
      <c r="V672" s="59">
        <f>IF(E672="East", IF(C672="Decentral",('Connecting shares (%)'!$F$7/100*F672+'Connecting shares (%)'!$G$7/100*H672+'Connecting shares (%)'!$H$7/100*J672)/1000000,0),0)</f>
        <v>0</v>
      </c>
      <c r="W672" s="61">
        <f>IF(E672="East", IF(C672="Decentral",D672*'Connecting shares (%)'!$M$16*(F672+H672+J672)/(F672+H672+J672+L672+N672+P672),0),0)</f>
        <v>0</v>
      </c>
      <c r="X672" s="59">
        <f>IF(E672="East", IF(C672="Central",('Connecting shares (%)'!$F$5/100*L672+'Connecting shares (%)'!$G$5/100*N672+'Connecting shares (%)'!$H$5/100*P672)/1000000,0),0)</f>
        <v>0</v>
      </c>
      <c r="Y672" s="61">
        <f>IF(E672="East", IF(C672="Central",D672*'Connecting shares (%)'!$M$16*(L672+N672+P672)/(F672+H672+J672+L672+N672+P672),0),0)</f>
        <v>0</v>
      </c>
      <c r="Z672" s="1">
        <f>IF(E672="East", IF(C672="Decentral",('Connecting shares (%)'!$F$9/100*L672+'Connecting shares (%)'!$G$9/100*N672+'Connecting shares (%)'!$H$9/100*P672)/1000000,0),0)</f>
        <v>0</v>
      </c>
      <c r="AA672" s="61">
        <f>IF(E672="East", IF(C672="Decentral",D672*'Connecting shares (%)'!$M$16*(L672+N672+P672)/(F672+H672+J672+L672+N672+P672),0),0)</f>
        <v>0</v>
      </c>
      <c r="AB672" s="59">
        <f>IF(E672="West", IF(C672="Central",('Connecting shares (%)'!$F$11/100*F672+'Connecting shares (%)'!$G$11/100*H672+'Connecting shares (%)'!$H$11/100*J672)/1000000,0),0)</f>
        <v>0.34424554999999984</v>
      </c>
      <c r="AC672" s="62">
        <f>IF(E672="west", IF(C672="Central",D672*'Connecting shares (%)'!$M$16*(F672+H672+J672)/(F672+H672+J672+L672+N672+P672),0),0)</f>
        <v>15.380950621768822</v>
      </c>
      <c r="AD672" s="59">
        <f>IF(E672="West", IF(C672="Decentral",('Connecting shares (%)'!$F$15/100*F672+'Connecting shares (%)'!$G$15/100*H672+'Connecting shares (%)'!$H$15/100*J672)/1000000,0),0)</f>
        <v>0</v>
      </c>
      <c r="AE672" s="61">
        <f>IF(E672="west", IF(C672="Decentral",D672*'Connecting shares (%)'!$M$16*(F672+H672+J672)/(F672+H672+J672+L672+N672+P672),0),0)</f>
        <v>0</v>
      </c>
      <c r="AF672" s="59">
        <f>IF(E672="West", IF(C672="Central",('Connecting shares (%)'!$F$13/100*L672+'Connecting shares (%)'!$G$13/100*N672+'Connecting shares (%)'!$H$13/100*P672)/1000000,0),0)</f>
        <v>0.1446423299999999</v>
      </c>
      <c r="AG672" s="61">
        <f>IF(E672="west", IF(C672="Central",D672*'Connecting shares (%)'!$M$16*(L672+N672+P672)/(F672+H672+J672+L672+N672+P672),0),0)</f>
        <v>6.4626442826859787</v>
      </c>
      <c r="AH672" s="1">
        <f>IF(E672="West", IF(C672="Decentral",('Connecting shares (%)'!$F$17/100*L672+'Connecting shares (%)'!$G$17/100*N672+'Connecting shares (%)'!$H$17/100*P672)/1000000,0),0)</f>
        <v>0</v>
      </c>
      <c r="AI672" s="61">
        <f>IF(E672="west", IF(C672="Decentral",D672*'Connecting shares (%)'!$M$16*(L672+N672+P672)/(F672+H672+J672+L672+N672+P672),0),0)</f>
        <v>0</v>
      </c>
      <c r="AK672" s="1">
        <f t="shared" si="80"/>
        <v>0</v>
      </c>
      <c r="AL672" s="1">
        <f t="shared" si="81"/>
        <v>0</v>
      </c>
      <c r="AM672" s="1">
        <f t="shared" si="82"/>
        <v>0</v>
      </c>
      <c r="AN672" s="1">
        <f t="shared" si="83"/>
        <v>0</v>
      </c>
      <c r="AO672" s="1">
        <f t="shared" si="84"/>
        <v>0.48888787999999972</v>
      </c>
      <c r="AP672" s="1">
        <f t="shared" si="85"/>
        <v>21.8435949044548</v>
      </c>
      <c r="AQ672" s="1">
        <f t="shared" si="86"/>
        <v>0</v>
      </c>
      <c r="AR672" s="1">
        <f t="shared" si="87"/>
        <v>0</v>
      </c>
    </row>
    <row r="673" spans="1:44">
      <c r="A673" s="1">
        <v>672</v>
      </c>
      <c r="B673" s="1" t="s">
        <v>449</v>
      </c>
      <c r="C673" s="1" t="s">
        <v>19</v>
      </c>
      <c r="D673" s="1">
        <v>1.8215569482571099</v>
      </c>
      <c r="E673" s="1" t="s">
        <v>21</v>
      </c>
      <c r="F673" s="1">
        <v>2867184.13</v>
      </c>
      <c r="G673" s="1">
        <v>216</v>
      </c>
      <c r="H673" s="1">
        <v>54126.629999999903</v>
      </c>
      <c r="I673" s="1">
        <v>1</v>
      </c>
      <c r="J673" s="1">
        <v>0</v>
      </c>
      <c r="K673" s="1">
        <v>0</v>
      </c>
      <c r="L673" s="1">
        <v>8994.8199999999906</v>
      </c>
      <c r="M673" s="1">
        <v>2</v>
      </c>
      <c r="N673" s="1">
        <v>0</v>
      </c>
      <c r="O673" s="1">
        <v>0</v>
      </c>
      <c r="P673" s="1">
        <v>0</v>
      </c>
      <c r="Q673" s="1">
        <v>0</v>
      </c>
      <c r="R673" s="1">
        <v>25332.359022050001</v>
      </c>
      <c r="S673" s="1">
        <v>1821556.9482571101</v>
      </c>
      <c r="T673" s="59">
        <f>IF(E673="East", IF(C673="Central",('Connecting shares (%)'!$F$3/100*F673+'Connecting shares (%)'!$G$3/100*H673+'Connecting shares (%)'!$H$3/100*J673)/1000000,0),0)</f>
        <v>0</v>
      </c>
      <c r="U673" s="59">
        <f>IF(E673="East", IF(C673="Central",D673*'Connecting shares (%)'!$M$16*(F673+H673+J673)/(F673+H673+J673+L673+N673+P673),0),0)</f>
        <v>0</v>
      </c>
      <c r="V673" s="59">
        <f>IF(E673="East", IF(C673="Decentral",('Connecting shares (%)'!$F$7/100*F673+'Connecting shares (%)'!$G$7/100*H673+'Connecting shares (%)'!$H$7/100*J673)/1000000,0),0)</f>
        <v>0</v>
      </c>
      <c r="W673" s="61">
        <f>IF(E673="East", IF(C673="Decentral",D673*'Connecting shares (%)'!$M$16*(F673+H673+J673)/(F673+H673+J673+L673+N673+P673),0),0)</f>
        <v>0</v>
      </c>
      <c r="X673" s="59">
        <f>IF(E673="East", IF(C673="Central",('Connecting shares (%)'!$F$5/100*L673+'Connecting shares (%)'!$G$5/100*N673+'Connecting shares (%)'!$H$5/100*P673)/1000000,0),0)</f>
        <v>0</v>
      </c>
      <c r="Y673" s="61">
        <f>IF(E673="East", IF(C673="Central",D673*'Connecting shares (%)'!$M$16*(L673+N673+P673)/(F673+H673+J673+L673+N673+P673),0),0)</f>
        <v>0</v>
      </c>
      <c r="Z673" s="1">
        <f>IF(E673="East", IF(C673="Decentral",('Connecting shares (%)'!$F$9/100*L673+'Connecting shares (%)'!$G$9/100*N673+'Connecting shares (%)'!$H$9/100*P673)/1000000,0),0)</f>
        <v>0</v>
      </c>
      <c r="AA673" s="61">
        <f>IF(E673="East", IF(C673="Decentral",D673*'Connecting shares (%)'!$M$16*(L673+N673+P673)/(F673+H673+J673+L673+N673+P673),0),0)</f>
        <v>0</v>
      </c>
      <c r="AB673" s="59">
        <f>IF(E673="West", IF(C673="Central",('Connecting shares (%)'!$F$11/100*F673+'Connecting shares (%)'!$G$11/100*H673+'Connecting shares (%)'!$H$11/100*J673)/1000000,0),0)</f>
        <v>0</v>
      </c>
      <c r="AC673" s="62">
        <f>IF(E673="west", IF(C673="Central",D673*'Connecting shares (%)'!$M$16*(F673+H673+J673)/(F673+H673+J673+L673+N673+P673),0),0)</f>
        <v>0</v>
      </c>
      <c r="AD673" s="59">
        <f>IF(E673="West", IF(C673="Decentral",('Connecting shares (%)'!$F$15/100*F673+'Connecting shares (%)'!$G$15/100*H673+'Connecting shares (%)'!$H$15/100*J673)/1000000,0),0)</f>
        <v>2.9213107599999999</v>
      </c>
      <c r="AE673" s="61">
        <f>IF(E673="west", IF(C673="Decentral",D673*'Connecting shares (%)'!$M$16*(F673+H673+J673)/(F673+H673+J673+L673+N673+P673),0),0)</f>
        <v>36.319310512975633</v>
      </c>
      <c r="AF673" s="59">
        <f>IF(E673="West", IF(C673="Central",('Connecting shares (%)'!$F$13/100*L673+'Connecting shares (%)'!$G$13/100*N673+'Connecting shares (%)'!$H$13/100*P673)/1000000,0),0)</f>
        <v>0</v>
      </c>
      <c r="AG673" s="61">
        <f>IF(E673="west", IF(C673="Central",D673*'Connecting shares (%)'!$M$16*(L673+N673+P673)/(F673+H673+J673+L673+N673+P673),0),0)</f>
        <v>0</v>
      </c>
      <c r="AH673" s="1">
        <f>IF(E673="West", IF(C673="Decentral",('Connecting shares (%)'!$F$17/100*L673+'Connecting shares (%)'!$G$17/100*N673+'Connecting shares (%)'!$H$17/100*P673)/1000000,0),0)</f>
        <v>8.9948199999999902E-3</v>
      </c>
      <c r="AI673" s="61">
        <f>IF(E673="west", IF(C673="Decentral",D673*'Connecting shares (%)'!$M$16*(L673+N673+P673)/(F673+H673+J673+L673+N673+P673),0),0)</f>
        <v>0.11182845216656211</v>
      </c>
      <c r="AK673" s="1">
        <f t="shared" si="80"/>
        <v>0</v>
      </c>
      <c r="AL673" s="1">
        <f t="shared" si="81"/>
        <v>0</v>
      </c>
      <c r="AM673" s="1">
        <f t="shared" si="82"/>
        <v>0</v>
      </c>
      <c r="AN673" s="1">
        <f t="shared" si="83"/>
        <v>0</v>
      </c>
      <c r="AO673" s="1">
        <f t="shared" si="84"/>
        <v>0</v>
      </c>
      <c r="AP673" s="1">
        <f t="shared" si="85"/>
        <v>0</v>
      </c>
      <c r="AQ673" s="1">
        <f t="shared" si="86"/>
        <v>2.9303055799999997</v>
      </c>
      <c r="AR673" s="1">
        <f t="shared" si="87"/>
        <v>36.431138965142196</v>
      </c>
    </row>
    <row r="674" spans="1:44">
      <c r="A674" s="1">
        <v>673</v>
      </c>
      <c r="B674" s="1" t="s">
        <v>736</v>
      </c>
      <c r="C674" s="1" t="s">
        <v>20</v>
      </c>
      <c r="D674" s="1">
        <v>0.33682046857632503</v>
      </c>
      <c r="E674" s="1" t="s">
        <v>21</v>
      </c>
      <c r="F674" s="1">
        <v>1135543.3499999901</v>
      </c>
      <c r="G674" s="1">
        <v>67</v>
      </c>
      <c r="H674" s="1">
        <v>0</v>
      </c>
      <c r="I674" s="1">
        <v>0</v>
      </c>
      <c r="J674" s="1">
        <v>0</v>
      </c>
      <c r="K674" s="1">
        <v>0</v>
      </c>
      <c r="L674" s="1">
        <v>16413.48</v>
      </c>
      <c r="M674" s="1">
        <v>1</v>
      </c>
      <c r="N674" s="1">
        <v>56390.9</v>
      </c>
      <c r="O674" s="1">
        <v>1</v>
      </c>
      <c r="P674" s="1">
        <v>0</v>
      </c>
      <c r="Q674" s="1">
        <v>0</v>
      </c>
      <c r="R674" s="1">
        <v>16999.935068404699</v>
      </c>
      <c r="S674" s="1">
        <v>336820.46857632499</v>
      </c>
      <c r="T674" s="59">
        <f>IF(E674="East", IF(C674="Central",('Connecting shares (%)'!$F$3/100*F674+'Connecting shares (%)'!$G$3/100*H674+'Connecting shares (%)'!$H$3/100*J674)/1000000,0),0)</f>
        <v>0</v>
      </c>
      <c r="U674" s="59">
        <f>IF(E674="East", IF(C674="Central",D674*'Connecting shares (%)'!$M$16*(F674+H674+J674)/(F674+H674+J674+L674+N674+P674),0),0)</f>
        <v>0</v>
      </c>
      <c r="V674" s="59">
        <f>IF(E674="East", IF(C674="Decentral",('Connecting shares (%)'!$F$7/100*F674+'Connecting shares (%)'!$G$7/100*H674+'Connecting shares (%)'!$H$7/100*J674)/1000000,0),0)</f>
        <v>0</v>
      </c>
      <c r="W674" s="61">
        <f>IF(E674="East", IF(C674="Decentral",D674*'Connecting shares (%)'!$M$16*(F674+H674+J674)/(F674+H674+J674+L674+N674+P674),0),0)</f>
        <v>0</v>
      </c>
      <c r="X674" s="59">
        <f>IF(E674="East", IF(C674="Central",('Connecting shares (%)'!$F$5/100*L674+'Connecting shares (%)'!$G$5/100*N674+'Connecting shares (%)'!$H$5/100*P674)/1000000,0),0)</f>
        <v>0</v>
      </c>
      <c r="Y674" s="61">
        <f>IF(E674="East", IF(C674="Central",D674*'Connecting shares (%)'!$M$16*(L674+N674+P674)/(F674+H674+J674+L674+N674+P674),0),0)</f>
        <v>0</v>
      </c>
      <c r="Z674" s="1">
        <f>IF(E674="East", IF(C674="Decentral",('Connecting shares (%)'!$F$9/100*L674+'Connecting shares (%)'!$G$9/100*N674+'Connecting shares (%)'!$H$9/100*P674)/1000000,0),0)</f>
        <v>0</v>
      </c>
      <c r="AA674" s="61">
        <f>IF(E674="East", IF(C674="Decentral",D674*'Connecting shares (%)'!$M$16*(L674+N674+P674)/(F674+H674+J674+L674+N674+P674),0),0)</f>
        <v>0</v>
      </c>
      <c r="AB674" s="59">
        <f>IF(E674="West", IF(C674="Central",('Connecting shares (%)'!$F$11/100*F674+'Connecting shares (%)'!$G$11/100*H674+'Connecting shares (%)'!$H$11/100*J674)/1000000,0),0)</f>
        <v>1.1355433499999901</v>
      </c>
      <c r="AC674" s="62">
        <f>IF(E674="west", IF(C674="Central",D674*'Connecting shares (%)'!$M$16*(F674+H674+J674)/(F674+H674+J674+L674+N674+P674),0),0)</f>
        <v>6.3305327388785626</v>
      </c>
      <c r="AD674" s="59">
        <f>IF(E674="West", IF(C674="Decentral",('Connecting shares (%)'!$F$15/100*F674+'Connecting shares (%)'!$G$15/100*H674+'Connecting shares (%)'!$H$15/100*J674)/1000000,0),0)</f>
        <v>0</v>
      </c>
      <c r="AE674" s="61">
        <f>IF(E674="west", IF(C674="Decentral",D674*'Connecting shares (%)'!$M$16*(F674+H674+J674)/(F674+H674+J674+L674+N674+P674),0),0)</f>
        <v>0</v>
      </c>
      <c r="AF674" s="59">
        <f>IF(E674="West", IF(C674="Central",('Connecting shares (%)'!$F$13/100*L674+'Connecting shares (%)'!$G$13/100*N674+'Connecting shares (%)'!$H$13/100*P674)/1000000,0),0)</f>
        <v>7.2804380000000002E-2</v>
      </c>
      <c r="AG674" s="61">
        <f>IF(E674="west", IF(C674="Central",D674*'Connecting shares (%)'!$M$16*(L674+N674+P674)/(F674+H674+J674+L674+N674+P674),0),0)</f>
        <v>0.40587663264793866</v>
      </c>
      <c r="AH674" s="1">
        <f>IF(E674="West", IF(C674="Decentral",('Connecting shares (%)'!$F$17/100*L674+'Connecting shares (%)'!$G$17/100*N674+'Connecting shares (%)'!$H$17/100*P674)/1000000,0),0)</f>
        <v>0</v>
      </c>
      <c r="AI674" s="61">
        <f>IF(E674="west", IF(C674="Decentral",D674*'Connecting shares (%)'!$M$16*(L674+N674+P674)/(F674+H674+J674+L674+N674+P674),0),0)</f>
        <v>0</v>
      </c>
      <c r="AK674" s="1">
        <f t="shared" si="80"/>
        <v>0</v>
      </c>
      <c r="AL674" s="1">
        <f t="shared" si="81"/>
        <v>0</v>
      </c>
      <c r="AM674" s="1">
        <f t="shared" si="82"/>
        <v>0</v>
      </c>
      <c r="AN674" s="1">
        <f t="shared" si="83"/>
        <v>0</v>
      </c>
      <c r="AO674" s="1">
        <f t="shared" si="84"/>
        <v>1.2083477299999901</v>
      </c>
      <c r="AP674" s="1">
        <f t="shared" si="85"/>
        <v>6.7364093715265012</v>
      </c>
      <c r="AQ674" s="1">
        <f t="shared" si="86"/>
        <v>0</v>
      </c>
      <c r="AR674" s="1">
        <f t="shared" si="87"/>
        <v>0</v>
      </c>
    </row>
    <row r="675" spans="1:44">
      <c r="A675" s="1">
        <v>674</v>
      </c>
      <c r="B675" s="1" t="s">
        <v>743</v>
      </c>
      <c r="C675" s="1" t="s">
        <v>19</v>
      </c>
      <c r="D675" s="1">
        <v>5.4271712586207697</v>
      </c>
      <c r="E675" s="1" t="s">
        <v>21</v>
      </c>
      <c r="F675" s="1">
        <v>13253401.08</v>
      </c>
      <c r="G675" s="1">
        <v>1152</v>
      </c>
      <c r="H675" s="1">
        <v>0</v>
      </c>
      <c r="I675" s="1">
        <v>0</v>
      </c>
      <c r="J675" s="1">
        <v>0</v>
      </c>
      <c r="K675" s="1">
        <v>0</v>
      </c>
      <c r="L675" s="1">
        <v>561560.91999999899</v>
      </c>
      <c r="M675" s="1">
        <v>102</v>
      </c>
      <c r="N675" s="1">
        <v>0</v>
      </c>
      <c r="O675" s="1">
        <v>0</v>
      </c>
      <c r="P675" s="1">
        <v>0</v>
      </c>
      <c r="Q675" s="1">
        <v>0</v>
      </c>
      <c r="R675" s="1">
        <v>48749.252068304399</v>
      </c>
      <c r="S675" s="1">
        <v>5427171.2586207697</v>
      </c>
      <c r="T675" s="59">
        <f>IF(E675="East", IF(C675="Central",('Connecting shares (%)'!$F$3/100*F675+'Connecting shares (%)'!$G$3/100*H675+'Connecting shares (%)'!$H$3/100*J675)/1000000,0),0)</f>
        <v>0</v>
      </c>
      <c r="U675" s="59">
        <f>IF(E675="East", IF(C675="Central",D675*'Connecting shares (%)'!$M$16*(F675+H675+J675)/(F675+H675+J675+L675+N675+P675),0),0)</f>
        <v>0</v>
      </c>
      <c r="V675" s="59">
        <f>IF(E675="East", IF(C675="Decentral",('Connecting shares (%)'!$F$7/100*F675+'Connecting shares (%)'!$G$7/100*H675+'Connecting shares (%)'!$H$7/100*J675)/1000000,0),0)</f>
        <v>0</v>
      </c>
      <c r="W675" s="61">
        <f>IF(E675="East", IF(C675="Decentral",D675*'Connecting shares (%)'!$M$16*(F675+H675+J675)/(F675+H675+J675+L675+N675+P675),0),0)</f>
        <v>0</v>
      </c>
      <c r="X675" s="59">
        <f>IF(E675="East", IF(C675="Central",('Connecting shares (%)'!$F$5/100*L675+'Connecting shares (%)'!$G$5/100*N675+'Connecting shares (%)'!$H$5/100*P675)/1000000,0),0)</f>
        <v>0</v>
      </c>
      <c r="Y675" s="61">
        <f>IF(E675="East", IF(C675="Central",D675*'Connecting shares (%)'!$M$16*(L675+N675+P675)/(F675+H675+J675+L675+N675+P675),0),0)</f>
        <v>0</v>
      </c>
      <c r="Z675" s="1">
        <f>IF(E675="East", IF(C675="Decentral",('Connecting shares (%)'!$F$9/100*L675+'Connecting shares (%)'!$G$9/100*N675+'Connecting shares (%)'!$H$9/100*P675)/1000000,0),0)</f>
        <v>0</v>
      </c>
      <c r="AA675" s="61">
        <f>IF(E675="East", IF(C675="Decentral",D675*'Connecting shares (%)'!$M$16*(L675+N675+P675)/(F675+H675+J675+L675+N675+P675),0),0)</f>
        <v>0</v>
      </c>
      <c r="AB675" s="59">
        <f>IF(E675="West", IF(C675="Central",('Connecting shares (%)'!$F$11/100*F675+'Connecting shares (%)'!$G$11/100*H675+'Connecting shares (%)'!$H$11/100*J675)/1000000,0),0)</f>
        <v>0</v>
      </c>
      <c r="AC675" s="62">
        <f>IF(E675="west", IF(C675="Central",D675*'Connecting shares (%)'!$M$16*(F675+H675+J675)/(F675+H675+J675+L675+N675+P675),0),0)</f>
        <v>0</v>
      </c>
      <c r="AD675" s="59">
        <f>IF(E675="West", IF(C675="Decentral",('Connecting shares (%)'!$F$15/100*F675+'Connecting shares (%)'!$G$15/100*H675+'Connecting shares (%)'!$H$15/100*J675)/1000000,0),0)</f>
        <v>13.25340108</v>
      </c>
      <c r="AE675" s="61">
        <f>IF(E675="west", IF(C675="Decentral",D675*'Connecting shares (%)'!$M$16*(F675+H675+J675)/(F675+H675+J675+L675+N675+P675),0),0)</f>
        <v>104.13127074884385</v>
      </c>
      <c r="AF675" s="59">
        <f>IF(E675="West", IF(C675="Central",('Connecting shares (%)'!$F$13/100*L675+'Connecting shares (%)'!$G$13/100*N675+'Connecting shares (%)'!$H$13/100*P675)/1000000,0),0)</f>
        <v>0</v>
      </c>
      <c r="AG675" s="61">
        <f>IF(E675="west", IF(C675="Central",D675*'Connecting shares (%)'!$M$16*(L675+N675+P675)/(F675+H675+J675+L675+N675+P675),0),0)</f>
        <v>0</v>
      </c>
      <c r="AH675" s="1">
        <f>IF(E675="West", IF(C675="Decentral",('Connecting shares (%)'!$F$17/100*L675+'Connecting shares (%)'!$G$17/100*N675+'Connecting shares (%)'!$H$17/100*P675)/1000000,0),0)</f>
        <v>0.56156091999999902</v>
      </c>
      <c r="AI675" s="61">
        <f>IF(E675="west", IF(C675="Decentral",D675*'Connecting shares (%)'!$M$16*(L675+N675+P675)/(F675+H675+J675+L675+N675+P675),0),0)</f>
        <v>4.4121544235715335</v>
      </c>
      <c r="AK675" s="1">
        <f t="shared" si="80"/>
        <v>0</v>
      </c>
      <c r="AL675" s="1">
        <f t="shared" si="81"/>
        <v>0</v>
      </c>
      <c r="AM675" s="1">
        <f t="shared" si="82"/>
        <v>0</v>
      </c>
      <c r="AN675" s="1">
        <f t="shared" si="83"/>
        <v>0</v>
      </c>
      <c r="AO675" s="1">
        <f t="shared" si="84"/>
        <v>0</v>
      </c>
      <c r="AP675" s="1">
        <f t="shared" si="85"/>
        <v>0</v>
      </c>
      <c r="AQ675" s="1">
        <f t="shared" si="86"/>
        <v>13.814962</v>
      </c>
      <c r="AR675" s="1">
        <f t="shared" si="87"/>
        <v>108.54342517241538</v>
      </c>
    </row>
    <row r="676" spans="1:44">
      <c r="A676" s="1">
        <v>675</v>
      </c>
      <c r="B676" s="1" t="s">
        <v>193</v>
      </c>
      <c r="C676" s="1" t="s">
        <v>19</v>
      </c>
      <c r="D676" s="1">
        <v>4.6426630775601501</v>
      </c>
      <c r="E676" s="1" t="s">
        <v>21</v>
      </c>
      <c r="F676" s="1">
        <v>17421842.339999899</v>
      </c>
      <c r="G676" s="1">
        <v>1224</v>
      </c>
      <c r="H676" s="1">
        <v>0</v>
      </c>
      <c r="I676" s="1">
        <v>0</v>
      </c>
      <c r="J676" s="1">
        <v>0</v>
      </c>
      <c r="K676" s="1">
        <v>0</v>
      </c>
      <c r="L676" s="1">
        <v>890666.39999999898</v>
      </c>
      <c r="M676" s="1">
        <v>119</v>
      </c>
      <c r="N676" s="1">
        <v>0</v>
      </c>
      <c r="O676" s="1">
        <v>0</v>
      </c>
      <c r="P676" s="1">
        <v>0</v>
      </c>
      <c r="Q676" s="1">
        <v>0</v>
      </c>
      <c r="R676" s="1">
        <v>37540.9678132349</v>
      </c>
      <c r="S676" s="1">
        <v>4642663.0775601501</v>
      </c>
      <c r="T676" s="59">
        <f>IF(E676="East", IF(C676="Central",('Connecting shares (%)'!$F$3/100*F676+'Connecting shares (%)'!$G$3/100*H676+'Connecting shares (%)'!$H$3/100*J676)/1000000,0),0)</f>
        <v>0</v>
      </c>
      <c r="U676" s="59">
        <f>IF(E676="East", IF(C676="Central",D676*'Connecting shares (%)'!$M$16*(F676+H676+J676)/(F676+H676+J676+L676+N676+P676),0),0)</f>
        <v>0</v>
      </c>
      <c r="V676" s="59">
        <f>IF(E676="East", IF(C676="Decentral",('Connecting shares (%)'!$F$7/100*F676+'Connecting shares (%)'!$G$7/100*H676+'Connecting shares (%)'!$H$7/100*J676)/1000000,0),0)</f>
        <v>0</v>
      </c>
      <c r="W676" s="61">
        <f>IF(E676="East", IF(C676="Decentral",D676*'Connecting shares (%)'!$M$16*(F676+H676+J676)/(F676+H676+J676+L676+N676+P676),0),0)</f>
        <v>0</v>
      </c>
      <c r="X676" s="59">
        <f>IF(E676="East", IF(C676="Central",('Connecting shares (%)'!$F$5/100*L676+'Connecting shares (%)'!$G$5/100*N676+'Connecting shares (%)'!$H$5/100*P676)/1000000,0),0)</f>
        <v>0</v>
      </c>
      <c r="Y676" s="61">
        <f>IF(E676="East", IF(C676="Central",D676*'Connecting shares (%)'!$M$16*(L676+N676+P676)/(F676+H676+J676+L676+N676+P676),0),0)</f>
        <v>0</v>
      </c>
      <c r="Z676" s="1">
        <f>IF(E676="East", IF(C676="Decentral",('Connecting shares (%)'!$F$9/100*L676+'Connecting shares (%)'!$G$9/100*N676+'Connecting shares (%)'!$H$9/100*P676)/1000000,0),0)</f>
        <v>0</v>
      </c>
      <c r="AA676" s="61">
        <f>IF(E676="East", IF(C676="Decentral",D676*'Connecting shares (%)'!$M$16*(L676+N676+P676)/(F676+H676+J676+L676+N676+P676),0),0)</f>
        <v>0</v>
      </c>
      <c r="AB676" s="59">
        <f>IF(E676="West", IF(C676="Central",('Connecting shares (%)'!$F$11/100*F676+'Connecting shares (%)'!$G$11/100*H676+'Connecting shares (%)'!$H$11/100*J676)/1000000,0),0)</f>
        <v>0</v>
      </c>
      <c r="AC676" s="62">
        <f>IF(E676="west", IF(C676="Central",D676*'Connecting shares (%)'!$M$16*(F676+H676+J676)/(F676+H676+J676+L676+N676+P676),0),0)</f>
        <v>0</v>
      </c>
      <c r="AD676" s="59">
        <f>IF(E676="West", IF(C676="Decentral",('Connecting shares (%)'!$F$15/100*F676+'Connecting shares (%)'!$G$15/100*H676+'Connecting shares (%)'!$H$15/100*J676)/1000000,0),0)</f>
        <v>17.421842339999898</v>
      </c>
      <c r="AE676" s="61">
        <f>IF(E676="west", IF(C676="Decentral",D676*'Connecting shares (%)'!$M$16*(F676+H676+J676)/(F676+H676+J676+L676+N676+P676),0),0)</f>
        <v>88.337152842764596</v>
      </c>
      <c r="AF676" s="59">
        <f>IF(E676="West", IF(C676="Central",('Connecting shares (%)'!$F$13/100*L676+'Connecting shares (%)'!$G$13/100*N676+'Connecting shares (%)'!$H$13/100*P676)/1000000,0),0)</f>
        <v>0</v>
      </c>
      <c r="AG676" s="61">
        <f>IF(E676="west", IF(C676="Central",D676*'Connecting shares (%)'!$M$16*(L676+N676+P676)/(F676+H676+J676+L676+N676+P676),0),0)</f>
        <v>0</v>
      </c>
      <c r="AH676" s="1">
        <f>IF(E676="West", IF(C676="Decentral",('Connecting shares (%)'!$F$17/100*L676+'Connecting shares (%)'!$G$17/100*N676+'Connecting shares (%)'!$H$17/100*P676)/1000000,0),0)</f>
        <v>0.89066639999999897</v>
      </c>
      <c r="AI676" s="61">
        <f>IF(E676="west", IF(C676="Decentral",D676*'Connecting shares (%)'!$M$16*(L676+N676+P676)/(F676+H676+J676+L676+N676+P676),0),0)</f>
        <v>4.5161087084384244</v>
      </c>
      <c r="AK676" s="1">
        <f t="shared" si="80"/>
        <v>0</v>
      </c>
      <c r="AL676" s="1">
        <f t="shared" si="81"/>
        <v>0</v>
      </c>
      <c r="AM676" s="1">
        <f t="shared" si="82"/>
        <v>0</v>
      </c>
      <c r="AN676" s="1">
        <f t="shared" si="83"/>
        <v>0</v>
      </c>
      <c r="AO676" s="1">
        <f t="shared" si="84"/>
        <v>0</v>
      </c>
      <c r="AP676" s="1">
        <f t="shared" si="85"/>
        <v>0</v>
      </c>
      <c r="AQ676" s="1">
        <f t="shared" si="86"/>
        <v>18.312508739999899</v>
      </c>
      <c r="AR676" s="1">
        <f t="shared" si="87"/>
        <v>92.853261551203019</v>
      </c>
    </row>
    <row r="677" spans="1:44">
      <c r="A677" s="1">
        <v>676</v>
      </c>
      <c r="B677" s="1" t="s">
        <v>369</v>
      </c>
      <c r="C677" s="1" t="s">
        <v>19</v>
      </c>
      <c r="D677" s="1">
        <v>4.3542235178073403</v>
      </c>
      <c r="E677" s="1" t="s">
        <v>21</v>
      </c>
      <c r="F677" s="1">
        <v>708907.51</v>
      </c>
      <c r="G677" s="1">
        <v>39</v>
      </c>
      <c r="H677" s="1">
        <v>0</v>
      </c>
      <c r="I677" s="1">
        <v>0</v>
      </c>
      <c r="J677" s="1">
        <v>0</v>
      </c>
      <c r="K677" s="1">
        <v>0</v>
      </c>
      <c r="L677" s="1">
        <v>0</v>
      </c>
      <c r="M677" s="1">
        <v>0</v>
      </c>
      <c r="N677" s="1">
        <v>0</v>
      </c>
      <c r="O677" s="1">
        <v>0</v>
      </c>
      <c r="P677" s="1">
        <v>0</v>
      </c>
      <c r="Q677" s="1">
        <v>0</v>
      </c>
      <c r="R677" s="1">
        <v>56621.916536258701</v>
      </c>
      <c r="S677" s="1">
        <v>4354223.5178073402</v>
      </c>
      <c r="T677" s="59">
        <f>IF(E677="East", IF(C677="Central",('Connecting shares (%)'!$F$3/100*F677+'Connecting shares (%)'!$G$3/100*H677+'Connecting shares (%)'!$H$3/100*J677)/1000000,0),0)</f>
        <v>0</v>
      </c>
      <c r="U677" s="59">
        <f>IF(E677="East", IF(C677="Central",D677*'Connecting shares (%)'!$M$16*(F677+H677+J677)/(F677+H677+J677+L677+N677+P677),0),0)</f>
        <v>0</v>
      </c>
      <c r="V677" s="59">
        <f>IF(E677="East", IF(C677="Decentral",('Connecting shares (%)'!$F$7/100*F677+'Connecting shares (%)'!$G$7/100*H677+'Connecting shares (%)'!$H$7/100*J677)/1000000,0),0)</f>
        <v>0</v>
      </c>
      <c r="W677" s="61">
        <f>IF(E677="East", IF(C677="Decentral",D677*'Connecting shares (%)'!$M$16*(F677+H677+J677)/(F677+H677+J677+L677+N677+P677),0),0)</f>
        <v>0</v>
      </c>
      <c r="X677" s="59">
        <f>IF(E677="East", IF(C677="Central",('Connecting shares (%)'!$F$5/100*L677+'Connecting shares (%)'!$G$5/100*N677+'Connecting shares (%)'!$H$5/100*P677)/1000000,0),0)</f>
        <v>0</v>
      </c>
      <c r="Y677" s="61">
        <f>IF(E677="East", IF(C677="Central",D677*'Connecting shares (%)'!$M$16*(L677+N677+P677)/(F677+H677+J677+L677+N677+P677),0),0)</f>
        <v>0</v>
      </c>
      <c r="Z677" s="1">
        <f>IF(E677="East", IF(C677="Decentral",('Connecting shares (%)'!$F$9/100*L677+'Connecting shares (%)'!$G$9/100*N677+'Connecting shares (%)'!$H$9/100*P677)/1000000,0),0)</f>
        <v>0</v>
      </c>
      <c r="AA677" s="61">
        <f>IF(E677="East", IF(C677="Decentral",D677*'Connecting shares (%)'!$M$16*(L677+N677+P677)/(F677+H677+J677+L677+N677+P677),0),0)</f>
        <v>0</v>
      </c>
      <c r="AB677" s="59">
        <f>IF(E677="West", IF(C677="Central",('Connecting shares (%)'!$F$11/100*F677+'Connecting shares (%)'!$G$11/100*H677+'Connecting shares (%)'!$H$11/100*J677)/1000000,0),0)</f>
        <v>0</v>
      </c>
      <c r="AC677" s="62">
        <f>IF(E677="west", IF(C677="Central",D677*'Connecting shares (%)'!$M$16*(F677+H677+J677)/(F677+H677+J677+L677+N677+P677),0),0)</f>
        <v>0</v>
      </c>
      <c r="AD677" s="59">
        <f>IF(E677="West", IF(C677="Decentral",('Connecting shares (%)'!$F$15/100*F677+'Connecting shares (%)'!$G$15/100*H677+'Connecting shares (%)'!$H$15/100*J677)/1000000,0),0)</f>
        <v>0.70890750999999996</v>
      </c>
      <c r="AE677" s="61">
        <f>IF(E677="west", IF(C677="Decentral",D677*'Connecting shares (%)'!$M$16*(F677+H677+J677)/(F677+H677+J677+L677+N677+P677),0),0)</f>
        <v>87.084470356146809</v>
      </c>
      <c r="AF677" s="59">
        <f>IF(E677="West", IF(C677="Central",('Connecting shares (%)'!$F$13/100*L677+'Connecting shares (%)'!$G$13/100*N677+'Connecting shares (%)'!$H$13/100*P677)/1000000,0),0)</f>
        <v>0</v>
      </c>
      <c r="AG677" s="61">
        <f>IF(E677="west", IF(C677="Central",D677*'Connecting shares (%)'!$M$16*(L677+N677+P677)/(F677+H677+J677+L677+N677+P677),0),0)</f>
        <v>0</v>
      </c>
      <c r="AH677" s="1">
        <f>IF(E677="West", IF(C677="Decentral",('Connecting shares (%)'!$F$17/100*L677+'Connecting shares (%)'!$G$17/100*N677+'Connecting shares (%)'!$H$17/100*P677)/1000000,0),0)</f>
        <v>0</v>
      </c>
      <c r="AI677" s="61">
        <f>IF(E677="west", IF(C677="Decentral",D677*'Connecting shares (%)'!$M$16*(L677+N677+P677)/(F677+H677+J677+L677+N677+P677),0),0)</f>
        <v>0</v>
      </c>
      <c r="AK677" s="1">
        <f t="shared" si="80"/>
        <v>0</v>
      </c>
      <c r="AL677" s="1">
        <f t="shared" si="81"/>
        <v>0</v>
      </c>
      <c r="AM677" s="1">
        <f t="shared" si="82"/>
        <v>0</v>
      </c>
      <c r="AN677" s="1">
        <f t="shared" si="83"/>
        <v>0</v>
      </c>
      <c r="AO677" s="1">
        <f t="shared" si="84"/>
        <v>0</v>
      </c>
      <c r="AP677" s="1">
        <f t="shared" si="85"/>
        <v>0</v>
      </c>
      <c r="AQ677" s="1">
        <f t="shared" si="86"/>
        <v>0.70890750999999996</v>
      </c>
      <c r="AR677" s="1">
        <f t="shared" si="87"/>
        <v>87.084470356146809</v>
      </c>
    </row>
    <row r="678" spans="1:44">
      <c r="A678" s="1">
        <v>677</v>
      </c>
      <c r="B678" s="1" t="s">
        <v>845</v>
      </c>
      <c r="C678" s="1" t="s">
        <v>19</v>
      </c>
      <c r="D678" s="1">
        <v>7.4320837893036398</v>
      </c>
      <c r="E678" s="1" t="s">
        <v>22</v>
      </c>
      <c r="F678" s="1">
        <v>31028277.649999999</v>
      </c>
      <c r="G678" s="1">
        <v>1882</v>
      </c>
      <c r="H678" s="1">
        <v>0</v>
      </c>
      <c r="I678" s="1">
        <v>0</v>
      </c>
      <c r="J678" s="1">
        <v>0</v>
      </c>
      <c r="K678" s="1">
        <v>0</v>
      </c>
      <c r="L678" s="1">
        <v>1670691.27</v>
      </c>
      <c r="M678" s="1">
        <v>124</v>
      </c>
      <c r="N678" s="1">
        <v>3673744.78</v>
      </c>
      <c r="O678" s="1">
        <v>25</v>
      </c>
      <c r="P678" s="1">
        <v>2638950.75999999</v>
      </c>
      <c r="Q678" s="1">
        <v>6</v>
      </c>
      <c r="R678" s="1">
        <v>41415.336507618304</v>
      </c>
      <c r="S678" s="1">
        <v>7432083.7893036399</v>
      </c>
      <c r="T678" s="59">
        <f>IF(E678="East", IF(C678="Central",('Connecting shares (%)'!$F$3/100*F678+'Connecting shares (%)'!$G$3/100*H678+'Connecting shares (%)'!$H$3/100*J678)/1000000,0),0)</f>
        <v>0</v>
      </c>
      <c r="U678" s="59">
        <f>IF(E678="East", IF(C678="Central",D678*'Connecting shares (%)'!$M$16*(F678+H678+J678)/(F678+H678+J678+L678+N678+P678),0),0)</f>
        <v>0</v>
      </c>
      <c r="V678" s="59">
        <f>IF(E678="East", IF(C678="Decentral",('Connecting shares (%)'!$F$7/100*F678+'Connecting shares (%)'!$G$7/100*H678+'Connecting shares (%)'!$H$7/100*J678)/1000000,0),0)</f>
        <v>31.02827765</v>
      </c>
      <c r="W678" s="61">
        <f>IF(E678="East", IF(C678="Decentral",D678*'Connecting shares (%)'!$M$16*(F678+H678+J678)/(F678+H678+J678+L678+N678+P678),0),0)</f>
        <v>118.22349162724112</v>
      </c>
      <c r="X678" s="59">
        <f>IF(E678="East", IF(C678="Central",('Connecting shares (%)'!$F$5/100*L678+'Connecting shares (%)'!$G$5/100*N678+'Connecting shares (%)'!$H$5/100*P678)/1000000,0),0)</f>
        <v>0</v>
      </c>
      <c r="Y678" s="61">
        <f>IF(E678="East", IF(C678="Central",D678*'Connecting shares (%)'!$M$16*(L678+N678+P678)/(F678+H678+J678+L678+N678+P678),0),0)</f>
        <v>0</v>
      </c>
      <c r="Z678" s="1">
        <f>IF(E678="East", IF(C678="Decentral",('Connecting shares (%)'!$F$9/100*L678+'Connecting shares (%)'!$G$9/100*N678+'Connecting shares (%)'!$H$9/100*P678)/1000000,0),0)</f>
        <v>7.9833868099999892</v>
      </c>
      <c r="AA678" s="61">
        <f>IF(E678="East", IF(C678="Decentral",D678*'Connecting shares (%)'!$M$16*(L678+N678+P678)/(F678+H678+J678+L678+N678+P678),0),0)</f>
        <v>30.418184158831679</v>
      </c>
      <c r="AB678" s="59">
        <f>IF(E678="West", IF(C678="Central",('Connecting shares (%)'!$F$11/100*F678+'Connecting shares (%)'!$G$11/100*H678+'Connecting shares (%)'!$H$11/100*J678)/1000000,0),0)</f>
        <v>0</v>
      </c>
      <c r="AC678" s="62">
        <f>IF(E678="west", IF(C678="Central",D678*'Connecting shares (%)'!$M$16*(F678+H678+J678)/(F678+H678+J678+L678+N678+P678),0),0)</f>
        <v>0</v>
      </c>
      <c r="AD678" s="59">
        <f>IF(E678="West", IF(C678="Decentral",('Connecting shares (%)'!$F$15/100*F678+'Connecting shares (%)'!$G$15/100*H678+'Connecting shares (%)'!$H$15/100*J678)/1000000,0),0)</f>
        <v>0</v>
      </c>
      <c r="AE678" s="61">
        <f>IF(E678="west", IF(C678="Decentral",D678*'Connecting shares (%)'!$M$16*(F678+H678+J678)/(F678+H678+J678+L678+N678+P678),0),0)</f>
        <v>0</v>
      </c>
      <c r="AF678" s="59">
        <f>IF(E678="West", IF(C678="Central",('Connecting shares (%)'!$F$13/100*L678+'Connecting shares (%)'!$G$13/100*N678+'Connecting shares (%)'!$H$13/100*P678)/1000000,0),0)</f>
        <v>0</v>
      </c>
      <c r="AG678" s="61">
        <f>IF(E678="west", IF(C678="Central",D678*'Connecting shares (%)'!$M$16*(L678+N678+P678)/(F678+H678+J678+L678+N678+P678),0),0)</f>
        <v>0</v>
      </c>
      <c r="AH678" s="1">
        <f>IF(E678="West", IF(C678="Decentral",('Connecting shares (%)'!$F$17/100*L678+'Connecting shares (%)'!$G$17/100*N678+'Connecting shares (%)'!$H$17/100*P678)/1000000,0),0)</f>
        <v>0</v>
      </c>
      <c r="AI678" s="61">
        <f>IF(E678="west", IF(C678="Decentral",D678*'Connecting shares (%)'!$M$16*(L678+N678+P678)/(F678+H678+J678+L678+N678+P678),0),0)</f>
        <v>0</v>
      </c>
      <c r="AK678" s="1">
        <f t="shared" si="80"/>
        <v>0</v>
      </c>
      <c r="AL678" s="1">
        <f t="shared" si="81"/>
        <v>0</v>
      </c>
      <c r="AM678" s="1">
        <f t="shared" si="82"/>
        <v>39.011664459999992</v>
      </c>
      <c r="AN678" s="1">
        <f t="shared" si="83"/>
        <v>148.6416757860728</v>
      </c>
      <c r="AO678" s="1">
        <f t="shared" si="84"/>
        <v>0</v>
      </c>
      <c r="AP678" s="1">
        <f t="shared" si="85"/>
        <v>0</v>
      </c>
      <c r="AQ678" s="1">
        <f t="shared" si="86"/>
        <v>0</v>
      </c>
      <c r="AR678" s="1">
        <f t="shared" si="87"/>
        <v>0</v>
      </c>
    </row>
    <row r="679" spans="1:44">
      <c r="A679" s="1">
        <v>678</v>
      </c>
      <c r="B679" s="1" t="s">
        <v>185</v>
      </c>
      <c r="C679" s="1" t="s">
        <v>19</v>
      </c>
      <c r="D679" s="1">
        <v>0.75317184303677798</v>
      </c>
      <c r="E679" s="1" t="s">
        <v>22</v>
      </c>
      <c r="F679" s="1">
        <v>662876.97</v>
      </c>
      <c r="G679" s="1">
        <v>49</v>
      </c>
      <c r="H679" s="1">
        <v>0</v>
      </c>
      <c r="I679" s="1">
        <v>0</v>
      </c>
      <c r="J679" s="1">
        <v>0</v>
      </c>
      <c r="K679" s="1">
        <v>0</v>
      </c>
      <c r="L679" s="1">
        <v>278942.01</v>
      </c>
      <c r="M679" s="1">
        <v>39</v>
      </c>
      <c r="N679" s="1">
        <v>0</v>
      </c>
      <c r="O679" s="1">
        <v>0</v>
      </c>
      <c r="P679" s="1">
        <v>0</v>
      </c>
      <c r="Q679" s="1">
        <v>0</v>
      </c>
      <c r="R679" s="1">
        <v>19700.121189272399</v>
      </c>
      <c r="S679" s="1">
        <v>753171.84303677804</v>
      </c>
      <c r="T679" s="59">
        <f>IF(E679="East", IF(C679="Central",('Connecting shares (%)'!$F$3/100*F679+'Connecting shares (%)'!$G$3/100*H679+'Connecting shares (%)'!$H$3/100*J679)/1000000,0),0)</f>
        <v>0</v>
      </c>
      <c r="U679" s="59">
        <f>IF(E679="East", IF(C679="Central",D679*'Connecting shares (%)'!$M$16*(F679+H679+J679)/(F679+H679+J679+L679+N679+P679),0),0)</f>
        <v>0</v>
      </c>
      <c r="V679" s="59">
        <f>IF(E679="East", IF(C679="Decentral",('Connecting shares (%)'!$F$7/100*F679+'Connecting shares (%)'!$G$7/100*H679+'Connecting shares (%)'!$H$7/100*J679)/1000000,0),0)</f>
        <v>0.66287697000000001</v>
      </c>
      <c r="W679" s="61">
        <f>IF(E679="East", IF(C679="Decentral",D679*'Connecting shares (%)'!$M$16*(F679+H679+J679)/(F679+H679+J679+L679+N679+P679),0),0)</f>
        <v>10.602043063552085</v>
      </c>
      <c r="X679" s="59">
        <f>IF(E679="East", IF(C679="Central",('Connecting shares (%)'!$F$5/100*L679+'Connecting shares (%)'!$G$5/100*N679+'Connecting shares (%)'!$H$5/100*P679)/1000000,0),0)</f>
        <v>0</v>
      </c>
      <c r="Y679" s="61">
        <f>IF(E679="East", IF(C679="Central",D679*'Connecting shares (%)'!$M$16*(L679+N679+P679)/(F679+H679+J679+L679+N679+P679),0),0)</f>
        <v>0</v>
      </c>
      <c r="Z679" s="1">
        <f>IF(E679="East", IF(C679="Decentral",('Connecting shares (%)'!$F$9/100*L679+'Connecting shares (%)'!$G$9/100*N679+'Connecting shares (%)'!$H$9/100*P679)/1000000,0),0)</f>
        <v>0.27894201000000002</v>
      </c>
      <c r="AA679" s="61">
        <f>IF(E679="East", IF(C679="Decentral",D679*'Connecting shares (%)'!$M$16*(L679+N679+P679)/(F679+H679+J679+L679+N679+P679),0),0)</f>
        <v>4.461393797183475</v>
      </c>
      <c r="AB679" s="59">
        <f>IF(E679="West", IF(C679="Central",('Connecting shares (%)'!$F$11/100*F679+'Connecting shares (%)'!$G$11/100*H679+'Connecting shares (%)'!$H$11/100*J679)/1000000,0),0)</f>
        <v>0</v>
      </c>
      <c r="AC679" s="62">
        <f>IF(E679="west", IF(C679="Central",D679*'Connecting shares (%)'!$M$16*(F679+H679+J679)/(F679+H679+J679+L679+N679+P679),0),0)</f>
        <v>0</v>
      </c>
      <c r="AD679" s="59">
        <f>IF(E679="West", IF(C679="Decentral",('Connecting shares (%)'!$F$15/100*F679+'Connecting shares (%)'!$G$15/100*H679+'Connecting shares (%)'!$H$15/100*J679)/1000000,0),0)</f>
        <v>0</v>
      </c>
      <c r="AE679" s="61">
        <f>IF(E679="west", IF(C679="Decentral",D679*'Connecting shares (%)'!$M$16*(F679+H679+J679)/(F679+H679+J679+L679+N679+P679),0),0)</f>
        <v>0</v>
      </c>
      <c r="AF679" s="59">
        <f>IF(E679="West", IF(C679="Central",('Connecting shares (%)'!$F$13/100*L679+'Connecting shares (%)'!$G$13/100*N679+'Connecting shares (%)'!$H$13/100*P679)/1000000,0),0)</f>
        <v>0</v>
      </c>
      <c r="AG679" s="61">
        <f>IF(E679="west", IF(C679="Central",D679*'Connecting shares (%)'!$M$16*(L679+N679+P679)/(F679+H679+J679+L679+N679+P679),0),0)</f>
        <v>0</v>
      </c>
      <c r="AH679" s="1">
        <f>IF(E679="West", IF(C679="Decentral",('Connecting shares (%)'!$F$17/100*L679+'Connecting shares (%)'!$G$17/100*N679+'Connecting shares (%)'!$H$17/100*P679)/1000000,0),0)</f>
        <v>0</v>
      </c>
      <c r="AI679" s="61">
        <f>IF(E679="west", IF(C679="Decentral",D679*'Connecting shares (%)'!$M$16*(L679+N679+P679)/(F679+H679+J679+L679+N679+P679),0),0)</f>
        <v>0</v>
      </c>
      <c r="AK679" s="1">
        <f t="shared" si="80"/>
        <v>0</v>
      </c>
      <c r="AL679" s="1">
        <f t="shared" si="81"/>
        <v>0</v>
      </c>
      <c r="AM679" s="1">
        <f t="shared" si="82"/>
        <v>0.94181898000000008</v>
      </c>
      <c r="AN679" s="1">
        <f t="shared" si="83"/>
        <v>15.06343686073556</v>
      </c>
      <c r="AO679" s="1">
        <f t="shared" si="84"/>
        <v>0</v>
      </c>
      <c r="AP679" s="1">
        <f t="shared" si="85"/>
        <v>0</v>
      </c>
      <c r="AQ679" s="1">
        <f t="shared" si="86"/>
        <v>0</v>
      </c>
      <c r="AR679" s="1">
        <f t="shared" si="87"/>
        <v>0</v>
      </c>
    </row>
    <row r="680" spans="1:44">
      <c r="A680" s="1">
        <v>679</v>
      </c>
      <c r="B680" s="1" t="s">
        <v>51</v>
      </c>
      <c r="C680" s="1" t="s">
        <v>19</v>
      </c>
      <c r="D680" s="1">
        <v>5.4044461525387302</v>
      </c>
      <c r="E680" s="1" t="s">
        <v>21</v>
      </c>
      <c r="F680" s="1">
        <v>2140138.2299999902</v>
      </c>
      <c r="G680" s="1">
        <v>119</v>
      </c>
      <c r="H680" s="1">
        <v>0</v>
      </c>
      <c r="I680" s="1">
        <v>0</v>
      </c>
      <c r="J680" s="1">
        <v>0</v>
      </c>
      <c r="K680" s="1">
        <v>0</v>
      </c>
      <c r="L680" s="1">
        <v>115519.319999999</v>
      </c>
      <c r="M680" s="1">
        <v>11</v>
      </c>
      <c r="N680" s="1">
        <v>0</v>
      </c>
      <c r="O680" s="1">
        <v>0</v>
      </c>
      <c r="P680" s="1">
        <v>0</v>
      </c>
      <c r="Q680" s="1">
        <v>0</v>
      </c>
      <c r="R680" s="1">
        <v>80039.674868745496</v>
      </c>
      <c r="S680" s="1">
        <v>5404446.1525387298</v>
      </c>
      <c r="T680" s="59">
        <f>IF(E680="East", IF(C680="Central",('Connecting shares (%)'!$F$3/100*F680+'Connecting shares (%)'!$G$3/100*H680+'Connecting shares (%)'!$H$3/100*J680)/1000000,0),0)</f>
        <v>0</v>
      </c>
      <c r="U680" s="59">
        <f>IF(E680="East", IF(C680="Central",D680*'Connecting shares (%)'!$M$16*(F680+H680+J680)/(F680+H680+J680+L680+N680+P680),0),0)</f>
        <v>0</v>
      </c>
      <c r="V680" s="59">
        <f>IF(E680="East", IF(C680="Decentral",('Connecting shares (%)'!$F$7/100*F680+'Connecting shares (%)'!$G$7/100*H680+'Connecting shares (%)'!$H$7/100*J680)/1000000,0),0)</f>
        <v>0</v>
      </c>
      <c r="W680" s="61">
        <f>IF(E680="East", IF(C680="Decentral",D680*'Connecting shares (%)'!$M$16*(F680+H680+J680)/(F680+H680+J680+L680+N680+P680),0),0)</f>
        <v>0</v>
      </c>
      <c r="X680" s="59">
        <f>IF(E680="East", IF(C680="Central",('Connecting shares (%)'!$F$5/100*L680+'Connecting shares (%)'!$G$5/100*N680+'Connecting shares (%)'!$H$5/100*P680)/1000000,0),0)</f>
        <v>0</v>
      </c>
      <c r="Y680" s="61">
        <f>IF(E680="East", IF(C680="Central",D680*'Connecting shares (%)'!$M$16*(L680+N680+P680)/(F680+H680+J680+L680+N680+P680),0),0)</f>
        <v>0</v>
      </c>
      <c r="Z680" s="1">
        <f>IF(E680="East", IF(C680="Decentral",('Connecting shares (%)'!$F$9/100*L680+'Connecting shares (%)'!$G$9/100*N680+'Connecting shares (%)'!$H$9/100*P680)/1000000,0),0)</f>
        <v>0</v>
      </c>
      <c r="AA680" s="61">
        <f>IF(E680="East", IF(C680="Decentral",D680*'Connecting shares (%)'!$M$16*(L680+N680+P680)/(F680+H680+J680+L680+N680+P680),0),0)</f>
        <v>0</v>
      </c>
      <c r="AB680" s="59">
        <f>IF(E680="West", IF(C680="Central",('Connecting shares (%)'!$F$11/100*F680+'Connecting shares (%)'!$G$11/100*H680+'Connecting shares (%)'!$H$11/100*J680)/1000000,0),0)</f>
        <v>0</v>
      </c>
      <c r="AC680" s="62">
        <f>IF(E680="west", IF(C680="Central",D680*'Connecting shares (%)'!$M$16*(F680+H680+J680)/(F680+H680+J680+L680+N680+P680),0),0)</f>
        <v>0</v>
      </c>
      <c r="AD680" s="59">
        <f>IF(E680="West", IF(C680="Decentral",('Connecting shares (%)'!$F$15/100*F680+'Connecting shares (%)'!$G$15/100*H680+'Connecting shares (%)'!$H$15/100*J680)/1000000,0),0)</f>
        <v>2.14013822999999</v>
      </c>
      <c r="AE680" s="61">
        <f>IF(E680="west", IF(C680="Decentral",D680*'Connecting shares (%)'!$M$16*(F680+H680+J680)/(F680+H680+J680+L680+N680+P680),0),0)</f>
        <v>102.55334922647768</v>
      </c>
      <c r="AF680" s="59">
        <f>IF(E680="West", IF(C680="Central",('Connecting shares (%)'!$F$13/100*L680+'Connecting shares (%)'!$G$13/100*N680+'Connecting shares (%)'!$H$13/100*P680)/1000000,0),0)</f>
        <v>0</v>
      </c>
      <c r="AG680" s="61">
        <f>IF(E680="west", IF(C680="Central",D680*'Connecting shares (%)'!$M$16*(L680+N680+P680)/(F680+H680+J680+L680+N680+P680),0),0)</f>
        <v>0</v>
      </c>
      <c r="AH680" s="1">
        <f>IF(E680="West", IF(C680="Decentral",('Connecting shares (%)'!$F$17/100*L680+'Connecting shares (%)'!$G$17/100*N680+'Connecting shares (%)'!$H$17/100*P680)/1000000,0),0)</f>
        <v>0.11551931999999901</v>
      </c>
      <c r="AI680" s="61">
        <f>IF(E680="west", IF(C680="Decentral",D680*'Connecting shares (%)'!$M$16*(L680+N680+P680)/(F680+H680+J680+L680+N680+P680),0),0)</f>
        <v>5.5355738242969377</v>
      </c>
      <c r="AK680" s="1">
        <f t="shared" si="80"/>
        <v>0</v>
      </c>
      <c r="AL680" s="1">
        <f t="shared" si="81"/>
        <v>0</v>
      </c>
      <c r="AM680" s="1">
        <f t="shared" si="82"/>
        <v>0</v>
      </c>
      <c r="AN680" s="1">
        <f t="shared" si="83"/>
        <v>0</v>
      </c>
      <c r="AO680" s="1">
        <f t="shared" si="84"/>
        <v>0</v>
      </c>
      <c r="AP680" s="1">
        <f t="shared" si="85"/>
        <v>0</v>
      </c>
      <c r="AQ680" s="1">
        <f t="shared" si="86"/>
        <v>2.2556575499999889</v>
      </c>
      <c r="AR680" s="1">
        <f t="shared" si="87"/>
        <v>108.08892305077461</v>
      </c>
    </row>
    <row r="681" spans="1:44">
      <c r="A681" s="1">
        <v>680</v>
      </c>
      <c r="B681" s="1" t="s">
        <v>728</v>
      </c>
      <c r="C681" s="1" t="s">
        <v>20</v>
      </c>
      <c r="D681" s="1">
        <v>0.135573518074493</v>
      </c>
      <c r="E681" s="1" t="s">
        <v>21</v>
      </c>
      <c r="F681" s="1">
        <v>188626.43</v>
      </c>
      <c r="G681" s="1">
        <v>11</v>
      </c>
      <c r="H681" s="1">
        <v>0</v>
      </c>
      <c r="I681" s="1">
        <v>0</v>
      </c>
      <c r="J681" s="1">
        <v>0</v>
      </c>
      <c r="K681" s="1">
        <v>0</v>
      </c>
      <c r="L681" s="1">
        <v>0</v>
      </c>
      <c r="M681" s="1">
        <v>0</v>
      </c>
      <c r="N681" s="1">
        <v>0</v>
      </c>
      <c r="O681" s="1">
        <v>0</v>
      </c>
      <c r="P681" s="1">
        <v>0</v>
      </c>
      <c r="Q681" s="1">
        <v>0</v>
      </c>
      <c r="R681" s="1">
        <v>4584.5428194499</v>
      </c>
      <c r="S681" s="1">
        <v>135573.51807449199</v>
      </c>
      <c r="T681" s="59">
        <f>IF(E681="East", IF(C681="Central",('Connecting shares (%)'!$F$3/100*F681+'Connecting shares (%)'!$G$3/100*H681+'Connecting shares (%)'!$H$3/100*J681)/1000000,0),0)</f>
        <v>0</v>
      </c>
      <c r="U681" s="59">
        <f>IF(E681="East", IF(C681="Central",D681*'Connecting shares (%)'!$M$16*(F681+H681+J681)/(F681+H681+J681+L681+N681+P681),0),0)</f>
        <v>0</v>
      </c>
      <c r="V681" s="59">
        <f>IF(E681="East", IF(C681="Decentral",('Connecting shares (%)'!$F$7/100*F681+'Connecting shares (%)'!$G$7/100*H681+'Connecting shares (%)'!$H$7/100*J681)/1000000,0),0)</f>
        <v>0</v>
      </c>
      <c r="W681" s="61">
        <f>IF(E681="East", IF(C681="Decentral",D681*'Connecting shares (%)'!$M$16*(F681+H681+J681)/(F681+H681+J681+L681+N681+P681),0),0)</f>
        <v>0</v>
      </c>
      <c r="X681" s="59">
        <f>IF(E681="East", IF(C681="Central",('Connecting shares (%)'!$F$5/100*L681+'Connecting shares (%)'!$G$5/100*N681+'Connecting shares (%)'!$H$5/100*P681)/1000000,0),0)</f>
        <v>0</v>
      </c>
      <c r="Y681" s="61">
        <f>IF(E681="East", IF(C681="Central",D681*'Connecting shares (%)'!$M$16*(L681+N681+P681)/(F681+H681+J681+L681+N681+P681),0),0)</f>
        <v>0</v>
      </c>
      <c r="Z681" s="1">
        <f>IF(E681="East", IF(C681="Decentral",('Connecting shares (%)'!$F$9/100*L681+'Connecting shares (%)'!$G$9/100*N681+'Connecting shares (%)'!$H$9/100*P681)/1000000,0),0)</f>
        <v>0</v>
      </c>
      <c r="AA681" s="61">
        <f>IF(E681="East", IF(C681="Decentral",D681*'Connecting shares (%)'!$M$16*(L681+N681+P681)/(F681+H681+J681+L681+N681+P681),0),0)</f>
        <v>0</v>
      </c>
      <c r="AB681" s="59">
        <f>IF(E681="West", IF(C681="Central",('Connecting shares (%)'!$F$11/100*F681+'Connecting shares (%)'!$G$11/100*H681+'Connecting shares (%)'!$H$11/100*J681)/1000000,0),0)</f>
        <v>0.18862642999999998</v>
      </c>
      <c r="AC681" s="62">
        <f>IF(E681="west", IF(C681="Central",D681*'Connecting shares (%)'!$M$16*(F681+H681+J681)/(F681+H681+J681+L681+N681+P681),0),0)</f>
        <v>2.7114703614898601</v>
      </c>
      <c r="AD681" s="59">
        <f>IF(E681="West", IF(C681="Decentral",('Connecting shares (%)'!$F$15/100*F681+'Connecting shares (%)'!$G$15/100*H681+'Connecting shares (%)'!$H$15/100*J681)/1000000,0),0)</f>
        <v>0</v>
      </c>
      <c r="AE681" s="61">
        <f>IF(E681="west", IF(C681="Decentral",D681*'Connecting shares (%)'!$M$16*(F681+H681+J681)/(F681+H681+J681+L681+N681+P681),0),0)</f>
        <v>0</v>
      </c>
      <c r="AF681" s="59">
        <f>IF(E681="West", IF(C681="Central",('Connecting shares (%)'!$F$13/100*L681+'Connecting shares (%)'!$G$13/100*N681+'Connecting shares (%)'!$H$13/100*P681)/1000000,0),0)</f>
        <v>0</v>
      </c>
      <c r="AG681" s="61">
        <f>IF(E681="west", IF(C681="Central",D681*'Connecting shares (%)'!$M$16*(L681+N681+P681)/(F681+H681+J681+L681+N681+P681),0),0)</f>
        <v>0</v>
      </c>
      <c r="AH681" s="1">
        <f>IF(E681="West", IF(C681="Decentral",('Connecting shares (%)'!$F$17/100*L681+'Connecting shares (%)'!$G$17/100*N681+'Connecting shares (%)'!$H$17/100*P681)/1000000,0),0)</f>
        <v>0</v>
      </c>
      <c r="AI681" s="61">
        <f>IF(E681="west", IF(C681="Decentral",D681*'Connecting shares (%)'!$M$16*(L681+N681+P681)/(F681+H681+J681+L681+N681+P681),0),0)</f>
        <v>0</v>
      </c>
      <c r="AK681" s="1">
        <f t="shared" si="80"/>
        <v>0</v>
      </c>
      <c r="AL681" s="1">
        <f t="shared" si="81"/>
        <v>0</v>
      </c>
      <c r="AM681" s="1">
        <f t="shared" si="82"/>
        <v>0</v>
      </c>
      <c r="AN681" s="1">
        <f t="shared" si="83"/>
        <v>0</v>
      </c>
      <c r="AO681" s="1">
        <f t="shared" si="84"/>
        <v>0.18862642999999998</v>
      </c>
      <c r="AP681" s="1">
        <f t="shared" si="85"/>
        <v>2.7114703614898601</v>
      </c>
      <c r="AQ681" s="1">
        <f t="shared" si="86"/>
        <v>0</v>
      </c>
      <c r="AR681" s="1">
        <f t="shared" si="87"/>
        <v>0</v>
      </c>
    </row>
    <row r="682" spans="1:44">
      <c r="A682" s="1">
        <v>681</v>
      </c>
      <c r="B682" s="1" t="s">
        <v>89</v>
      </c>
      <c r="C682" s="1" t="s">
        <v>19</v>
      </c>
      <c r="D682" s="1">
        <v>7.1066696333111995E-2</v>
      </c>
      <c r="E682" s="1" t="s">
        <v>22</v>
      </c>
      <c r="F682" s="1">
        <v>76478.089999999895</v>
      </c>
      <c r="G682" s="1">
        <v>5</v>
      </c>
      <c r="H682" s="1">
        <v>0</v>
      </c>
      <c r="I682" s="1">
        <v>0</v>
      </c>
      <c r="J682" s="1">
        <v>0</v>
      </c>
      <c r="K682" s="1">
        <v>0</v>
      </c>
      <c r="L682" s="1">
        <v>0</v>
      </c>
      <c r="M682" s="1">
        <v>0</v>
      </c>
      <c r="N682" s="1">
        <v>0</v>
      </c>
      <c r="O682" s="1">
        <v>0</v>
      </c>
      <c r="P682" s="1">
        <v>0</v>
      </c>
      <c r="Q682" s="1">
        <v>0</v>
      </c>
      <c r="R682" s="1">
        <v>2886.6861636501799</v>
      </c>
      <c r="S682" s="1">
        <v>71066.696333112195</v>
      </c>
      <c r="T682" s="59">
        <f>IF(E682="East", IF(C682="Central",('Connecting shares (%)'!$F$3/100*F682+'Connecting shares (%)'!$G$3/100*H682+'Connecting shares (%)'!$H$3/100*J682)/1000000,0),0)</f>
        <v>0</v>
      </c>
      <c r="U682" s="59">
        <f>IF(E682="East", IF(C682="Central",D682*'Connecting shares (%)'!$M$16*(F682+H682+J682)/(F682+H682+J682+L682+N682+P682),0),0)</f>
        <v>0</v>
      </c>
      <c r="V682" s="59">
        <f>IF(E682="East", IF(C682="Decentral",('Connecting shares (%)'!$F$7/100*F682+'Connecting shares (%)'!$G$7/100*H682+'Connecting shares (%)'!$H$7/100*J682)/1000000,0),0)</f>
        <v>7.6478089999999901E-2</v>
      </c>
      <c r="W682" s="61">
        <f>IF(E682="East", IF(C682="Decentral",D682*'Connecting shares (%)'!$M$16*(F682+H682+J682)/(F682+H682+J682+L682+N682+P682),0),0)</f>
        <v>1.42133392666224</v>
      </c>
      <c r="X682" s="59">
        <f>IF(E682="East", IF(C682="Central",('Connecting shares (%)'!$F$5/100*L682+'Connecting shares (%)'!$G$5/100*N682+'Connecting shares (%)'!$H$5/100*P682)/1000000,0),0)</f>
        <v>0</v>
      </c>
      <c r="Y682" s="61">
        <f>IF(E682="East", IF(C682="Central",D682*'Connecting shares (%)'!$M$16*(L682+N682+P682)/(F682+H682+J682+L682+N682+P682),0),0)</f>
        <v>0</v>
      </c>
      <c r="Z682" s="1">
        <f>IF(E682="East", IF(C682="Decentral",('Connecting shares (%)'!$F$9/100*L682+'Connecting shares (%)'!$G$9/100*N682+'Connecting shares (%)'!$H$9/100*P682)/1000000,0),0)</f>
        <v>0</v>
      </c>
      <c r="AA682" s="61">
        <f>IF(E682="East", IF(C682="Decentral",D682*'Connecting shares (%)'!$M$16*(L682+N682+P682)/(F682+H682+J682+L682+N682+P682),0),0)</f>
        <v>0</v>
      </c>
      <c r="AB682" s="59">
        <f>IF(E682="West", IF(C682="Central",('Connecting shares (%)'!$F$11/100*F682+'Connecting shares (%)'!$G$11/100*H682+'Connecting shares (%)'!$H$11/100*J682)/1000000,0),0)</f>
        <v>0</v>
      </c>
      <c r="AC682" s="62">
        <f>IF(E682="west", IF(C682="Central",D682*'Connecting shares (%)'!$M$16*(F682+H682+J682)/(F682+H682+J682+L682+N682+P682),0),0)</f>
        <v>0</v>
      </c>
      <c r="AD682" s="59">
        <f>IF(E682="West", IF(C682="Decentral",('Connecting shares (%)'!$F$15/100*F682+'Connecting shares (%)'!$G$15/100*H682+'Connecting shares (%)'!$H$15/100*J682)/1000000,0),0)</f>
        <v>0</v>
      </c>
      <c r="AE682" s="61">
        <f>IF(E682="west", IF(C682="Decentral",D682*'Connecting shares (%)'!$M$16*(F682+H682+J682)/(F682+H682+J682+L682+N682+P682),0),0)</f>
        <v>0</v>
      </c>
      <c r="AF682" s="59">
        <f>IF(E682="West", IF(C682="Central",('Connecting shares (%)'!$F$13/100*L682+'Connecting shares (%)'!$G$13/100*N682+'Connecting shares (%)'!$H$13/100*P682)/1000000,0),0)</f>
        <v>0</v>
      </c>
      <c r="AG682" s="61">
        <f>IF(E682="west", IF(C682="Central",D682*'Connecting shares (%)'!$M$16*(L682+N682+P682)/(F682+H682+J682+L682+N682+P682),0),0)</f>
        <v>0</v>
      </c>
      <c r="AH682" s="1">
        <f>IF(E682="West", IF(C682="Decentral",('Connecting shares (%)'!$F$17/100*L682+'Connecting shares (%)'!$G$17/100*N682+'Connecting shares (%)'!$H$17/100*P682)/1000000,0),0)</f>
        <v>0</v>
      </c>
      <c r="AI682" s="61">
        <f>IF(E682="west", IF(C682="Decentral",D682*'Connecting shares (%)'!$M$16*(L682+N682+P682)/(F682+H682+J682+L682+N682+P682),0),0)</f>
        <v>0</v>
      </c>
      <c r="AK682" s="1">
        <f t="shared" si="80"/>
        <v>0</v>
      </c>
      <c r="AL682" s="1">
        <f t="shared" si="81"/>
        <v>0</v>
      </c>
      <c r="AM682" s="1">
        <f t="shared" si="82"/>
        <v>7.6478089999999901E-2</v>
      </c>
      <c r="AN682" s="1">
        <f t="shared" si="83"/>
        <v>1.42133392666224</v>
      </c>
      <c r="AO682" s="1">
        <f t="shared" si="84"/>
        <v>0</v>
      </c>
      <c r="AP682" s="1">
        <f t="shared" si="85"/>
        <v>0</v>
      </c>
      <c r="AQ682" s="1">
        <f t="shared" si="86"/>
        <v>0</v>
      </c>
      <c r="AR682" s="1">
        <f t="shared" si="87"/>
        <v>0</v>
      </c>
    </row>
    <row r="683" spans="1:44">
      <c r="A683" s="1">
        <v>682</v>
      </c>
      <c r="B683" s="1" t="s">
        <v>355</v>
      </c>
      <c r="C683" s="1" t="s">
        <v>19</v>
      </c>
      <c r="D683" s="1">
        <v>0.16437902925005299</v>
      </c>
      <c r="E683" s="1" t="s">
        <v>21</v>
      </c>
      <c r="F683" s="1">
        <v>1013173.68999999</v>
      </c>
      <c r="G683" s="1">
        <v>75</v>
      </c>
      <c r="H683" s="1">
        <v>0</v>
      </c>
      <c r="I683" s="1">
        <v>0</v>
      </c>
      <c r="J683" s="1">
        <v>0</v>
      </c>
      <c r="K683" s="1">
        <v>0</v>
      </c>
      <c r="L683" s="1">
        <v>15153.799999999899</v>
      </c>
      <c r="M683" s="1">
        <v>4</v>
      </c>
      <c r="N683" s="1">
        <v>0</v>
      </c>
      <c r="O683" s="1">
        <v>0</v>
      </c>
      <c r="P683" s="1">
        <v>0</v>
      </c>
      <c r="Q683" s="1">
        <v>0</v>
      </c>
      <c r="R683" s="1">
        <v>3621.2745888712002</v>
      </c>
      <c r="S683" s="1">
        <v>164379.029250052</v>
      </c>
      <c r="T683" s="59">
        <f>IF(E683="East", IF(C683="Central",('Connecting shares (%)'!$F$3/100*F683+'Connecting shares (%)'!$G$3/100*H683+'Connecting shares (%)'!$H$3/100*J683)/1000000,0),0)</f>
        <v>0</v>
      </c>
      <c r="U683" s="59">
        <f>IF(E683="East", IF(C683="Central",D683*'Connecting shares (%)'!$M$16*(F683+H683+J683)/(F683+H683+J683+L683+N683+P683),0),0)</f>
        <v>0</v>
      </c>
      <c r="V683" s="59">
        <f>IF(E683="East", IF(C683="Decentral",('Connecting shares (%)'!$F$7/100*F683+'Connecting shares (%)'!$G$7/100*H683+'Connecting shares (%)'!$H$7/100*J683)/1000000,0),0)</f>
        <v>0</v>
      </c>
      <c r="W683" s="61">
        <f>IF(E683="East", IF(C683="Decentral",D683*'Connecting shares (%)'!$M$16*(F683+H683+J683)/(F683+H683+J683+L683+N683+P683),0),0)</f>
        <v>0</v>
      </c>
      <c r="X683" s="59">
        <f>IF(E683="East", IF(C683="Central",('Connecting shares (%)'!$F$5/100*L683+'Connecting shares (%)'!$G$5/100*N683+'Connecting shares (%)'!$H$5/100*P683)/1000000,0),0)</f>
        <v>0</v>
      </c>
      <c r="Y683" s="61">
        <f>IF(E683="East", IF(C683="Central",D683*'Connecting shares (%)'!$M$16*(L683+N683+P683)/(F683+H683+J683+L683+N683+P683),0),0)</f>
        <v>0</v>
      </c>
      <c r="Z683" s="1">
        <f>IF(E683="East", IF(C683="Decentral",('Connecting shares (%)'!$F$9/100*L683+'Connecting shares (%)'!$G$9/100*N683+'Connecting shares (%)'!$H$9/100*P683)/1000000,0),0)</f>
        <v>0</v>
      </c>
      <c r="AA683" s="61">
        <f>IF(E683="East", IF(C683="Decentral",D683*'Connecting shares (%)'!$M$16*(L683+N683+P683)/(F683+H683+J683+L683+N683+P683),0),0)</f>
        <v>0</v>
      </c>
      <c r="AB683" s="59">
        <f>IF(E683="West", IF(C683="Central",('Connecting shares (%)'!$F$11/100*F683+'Connecting shares (%)'!$G$11/100*H683+'Connecting shares (%)'!$H$11/100*J683)/1000000,0),0)</f>
        <v>0</v>
      </c>
      <c r="AC683" s="62">
        <f>IF(E683="west", IF(C683="Central",D683*'Connecting shares (%)'!$M$16*(F683+H683+J683)/(F683+H683+J683+L683+N683+P683),0),0)</f>
        <v>0</v>
      </c>
      <c r="AD683" s="59">
        <f>IF(E683="West", IF(C683="Decentral",('Connecting shares (%)'!$F$15/100*F683+'Connecting shares (%)'!$G$15/100*H683+'Connecting shares (%)'!$H$15/100*J683)/1000000,0),0)</f>
        <v>1.0131736899999901</v>
      </c>
      <c r="AE683" s="61">
        <f>IF(E683="west", IF(C683="Decentral",D683*'Connecting shares (%)'!$M$16*(F683+H683+J683)/(F683+H683+J683+L683+N683+P683),0),0)</f>
        <v>3.2391336270489881</v>
      </c>
      <c r="AF683" s="59">
        <f>IF(E683="West", IF(C683="Central",('Connecting shares (%)'!$F$13/100*L683+'Connecting shares (%)'!$G$13/100*N683+'Connecting shares (%)'!$H$13/100*P683)/1000000,0),0)</f>
        <v>0</v>
      </c>
      <c r="AG683" s="61">
        <f>IF(E683="west", IF(C683="Central",D683*'Connecting shares (%)'!$M$16*(L683+N683+P683)/(F683+H683+J683+L683+N683+P683),0),0)</f>
        <v>0</v>
      </c>
      <c r="AH683" s="1">
        <f>IF(E683="West", IF(C683="Decentral",('Connecting shares (%)'!$F$17/100*L683+'Connecting shares (%)'!$G$17/100*N683+'Connecting shares (%)'!$H$17/100*P683)/1000000,0),0)</f>
        <v>1.51537999999999E-2</v>
      </c>
      <c r="AI683" s="61">
        <f>IF(E683="west", IF(C683="Decentral",D683*'Connecting shares (%)'!$M$16*(L683+N683+P683)/(F683+H683+J683+L683+N683+P683),0),0)</f>
        <v>4.844695795207149E-2</v>
      </c>
      <c r="AK683" s="1">
        <f t="shared" si="80"/>
        <v>0</v>
      </c>
      <c r="AL683" s="1">
        <f t="shared" si="81"/>
        <v>0</v>
      </c>
      <c r="AM683" s="1">
        <f t="shared" si="82"/>
        <v>0</v>
      </c>
      <c r="AN683" s="1">
        <f t="shared" si="83"/>
        <v>0</v>
      </c>
      <c r="AO683" s="1">
        <f t="shared" si="84"/>
        <v>0</v>
      </c>
      <c r="AP683" s="1">
        <f t="shared" si="85"/>
        <v>0</v>
      </c>
      <c r="AQ683" s="1">
        <f t="shared" si="86"/>
        <v>1.0283274899999901</v>
      </c>
      <c r="AR683" s="1">
        <f t="shared" si="87"/>
        <v>3.2875805850010598</v>
      </c>
    </row>
    <row r="684" spans="1:44">
      <c r="A684" s="1">
        <v>683</v>
      </c>
      <c r="B684" s="1" t="s">
        <v>844</v>
      </c>
      <c r="C684" s="1" t="s">
        <v>20</v>
      </c>
      <c r="D684" s="1">
        <v>1.6906512093863998E-2</v>
      </c>
      <c r="E684" s="1" t="s">
        <v>21</v>
      </c>
      <c r="F684" s="1">
        <v>0</v>
      </c>
      <c r="G684" s="1">
        <v>0</v>
      </c>
      <c r="H684" s="1">
        <v>0</v>
      </c>
      <c r="I684" s="1">
        <v>0</v>
      </c>
      <c r="J684" s="1">
        <v>0</v>
      </c>
      <c r="K684" s="1">
        <v>0</v>
      </c>
      <c r="L684" s="1">
        <v>0</v>
      </c>
      <c r="M684" s="1">
        <v>0</v>
      </c>
      <c r="N684" s="1">
        <v>0</v>
      </c>
      <c r="O684" s="1">
        <v>0</v>
      </c>
      <c r="P684" s="1">
        <v>0</v>
      </c>
      <c r="Q684" s="1">
        <v>0</v>
      </c>
      <c r="R684" s="1">
        <v>1976.2797855408801</v>
      </c>
      <c r="S684" s="1">
        <v>16906.512093864199</v>
      </c>
      <c r="T684" s="59">
        <f>IF(E684="East", IF(C684="Central",('Connecting shares (%)'!$F$3/100*F684+'Connecting shares (%)'!$G$3/100*H684+'Connecting shares (%)'!$H$3/100*J684)/1000000,0),0)</f>
        <v>0</v>
      </c>
      <c r="U684" s="59">
        <f>IF(E684="East", IF(C684="Central",D684*'Connecting shares (%)'!$M$16*(F684+H684+J684)/(F684+H684+J684+L684+N684+P684),0),0)</f>
        <v>0</v>
      </c>
      <c r="V684" s="59">
        <f>IF(E684="East", IF(C684="Decentral",('Connecting shares (%)'!$F$7/100*F684+'Connecting shares (%)'!$G$7/100*H684+'Connecting shares (%)'!$H$7/100*J684)/1000000,0),0)</f>
        <v>0</v>
      </c>
      <c r="W684" s="61">
        <f>IF(E684="East", IF(C684="Decentral",D684*'Connecting shares (%)'!$M$16*(F684+H684+J684)/(F684+H684+J684+L684+N684+P684),0),0)</f>
        <v>0</v>
      </c>
      <c r="X684" s="59">
        <f>IF(E684="East", IF(C684="Central",('Connecting shares (%)'!$F$5/100*L684+'Connecting shares (%)'!$G$5/100*N684+'Connecting shares (%)'!$H$5/100*P684)/1000000,0),0)</f>
        <v>0</v>
      </c>
      <c r="Y684" s="61">
        <f>IF(E684="East", IF(C684="Central",D684*'Connecting shares (%)'!$M$16*(L684+N684+P684)/(F684+H684+J684+L684+N684+P684),0),0)</f>
        <v>0</v>
      </c>
      <c r="Z684" s="1">
        <f>IF(E684="East", IF(C684="Decentral",('Connecting shares (%)'!$F$9/100*L684+'Connecting shares (%)'!$G$9/100*N684+'Connecting shares (%)'!$H$9/100*P684)/1000000,0),0)</f>
        <v>0</v>
      </c>
      <c r="AA684" s="61">
        <f>IF(E684="East", IF(C684="Decentral",D684*'Connecting shares (%)'!$M$16*(L684+N684+P684)/(F684+H684+J684+L684+N684+P684),0),0)</f>
        <v>0</v>
      </c>
      <c r="AB684" s="59">
        <f>IF(E684="West", IF(C684="Central",('Connecting shares (%)'!$F$11/100*F684+'Connecting shares (%)'!$G$11/100*H684+'Connecting shares (%)'!$H$11/100*J684)/1000000,0),0)</f>
        <v>0</v>
      </c>
      <c r="AC684" s="62" t="e">
        <f>IF(E684="west", IF(C684="Central",D684*'Connecting shares (%)'!$M$16*(F684+H684+J684)/(F684+H684+J684+L684+N684+P684),0),0)</f>
        <v>#DIV/0!</v>
      </c>
      <c r="AD684" s="59">
        <f>IF(E684="West", IF(C684="Decentral",('Connecting shares (%)'!$F$15/100*F684+'Connecting shares (%)'!$G$15/100*H684+'Connecting shares (%)'!$H$15/100*J684)/1000000,0),0)</f>
        <v>0</v>
      </c>
      <c r="AE684" s="61">
        <f>IF(E684="west", IF(C684="Decentral",D684*'Connecting shares (%)'!$M$16*(F684+H684+J684)/(F684+H684+J684+L684+N684+P684),0),0)</f>
        <v>0</v>
      </c>
      <c r="AF684" s="59">
        <f>IF(E684="West", IF(C684="Central",('Connecting shares (%)'!$F$13/100*L684+'Connecting shares (%)'!$G$13/100*N684+'Connecting shares (%)'!$H$13/100*P684)/1000000,0),0)</f>
        <v>0</v>
      </c>
      <c r="AG684" s="61" t="e">
        <f>IF(E684="west", IF(C684="Central",D684*'Connecting shares (%)'!$M$16*(L684+N684+P684)/(F684+H684+J684+L684+N684+P684),0),0)</f>
        <v>#DIV/0!</v>
      </c>
      <c r="AH684" s="1">
        <f>IF(E684="West", IF(C684="Decentral",('Connecting shares (%)'!$F$17/100*L684+'Connecting shares (%)'!$G$17/100*N684+'Connecting shares (%)'!$H$17/100*P684)/1000000,0),0)</f>
        <v>0</v>
      </c>
      <c r="AI684" s="61">
        <f>IF(E684="west", IF(C684="Decentral",D684*'Connecting shares (%)'!$M$16*(L684+N684+P684)/(F684+H684+J684+L684+N684+P684),0),0)</f>
        <v>0</v>
      </c>
      <c r="AK684" s="1">
        <f t="shared" si="80"/>
        <v>0</v>
      </c>
      <c r="AL684" s="1">
        <f t="shared" si="81"/>
        <v>0</v>
      </c>
      <c r="AM684" s="1">
        <f t="shared" si="82"/>
        <v>0</v>
      </c>
      <c r="AN684" s="1">
        <f t="shared" si="83"/>
        <v>0</v>
      </c>
      <c r="AO684" s="1">
        <f t="shared" si="84"/>
        <v>0</v>
      </c>
      <c r="AP684" s="1" t="e">
        <f t="shared" si="85"/>
        <v>#DIV/0!</v>
      </c>
      <c r="AQ684" s="1">
        <f t="shared" si="86"/>
        <v>0</v>
      </c>
      <c r="AR684" s="1">
        <f t="shared" si="87"/>
        <v>0</v>
      </c>
    </row>
    <row r="685" spans="1:44">
      <c r="A685" s="1">
        <v>684</v>
      </c>
      <c r="B685" s="1" t="s">
        <v>843</v>
      </c>
      <c r="C685" s="1" t="s">
        <v>20</v>
      </c>
      <c r="D685" s="1">
        <v>0.14729226843475501</v>
      </c>
      <c r="E685" s="1" t="s">
        <v>21</v>
      </c>
      <c r="F685" s="1">
        <v>44984.54</v>
      </c>
      <c r="G685" s="1">
        <v>3</v>
      </c>
      <c r="H685" s="1">
        <v>0</v>
      </c>
      <c r="I685" s="1">
        <v>0</v>
      </c>
      <c r="J685" s="1">
        <v>0</v>
      </c>
      <c r="K685" s="1">
        <v>0</v>
      </c>
      <c r="L685" s="1">
        <v>0</v>
      </c>
      <c r="M685" s="1">
        <v>0</v>
      </c>
      <c r="N685" s="1">
        <v>0</v>
      </c>
      <c r="O685" s="1">
        <v>0</v>
      </c>
      <c r="P685" s="1">
        <v>0</v>
      </c>
      <c r="Q685" s="1">
        <v>0</v>
      </c>
      <c r="R685" s="1">
        <v>4509.9555829994597</v>
      </c>
      <c r="S685" s="1">
        <v>147292.26843475501</v>
      </c>
      <c r="T685" s="59">
        <f>IF(E685="East", IF(C685="Central",('Connecting shares (%)'!$F$3/100*F685+'Connecting shares (%)'!$G$3/100*H685+'Connecting shares (%)'!$H$3/100*J685)/1000000,0),0)</f>
        <v>0</v>
      </c>
      <c r="U685" s="59">
        <f>IF(E685="East", IF(C685="Central",D685*'Connecting shares (%)'!$M$16*(F685+H685+J685)/(F685+H685+J685+L685+N685+P685),0),0)</f>
        <v>0</v>
      </c>
      <c r="V685" s="59">
        <f>IF(E685="East", IF(C685="Decentral",('Connecting shares (%)'!$F$7/100*F685+'Connecting shares (%)'!$G$7/100*H685+'Connecting shares (%)'!$H$7/100*J685)/1000000,0),0)</f>
        <v>0</v>
      </c>
      <c r="W685" s="61">
        <f>IF(E685="East", IF(C685="Decentral",D685*'Connecting shares (%)'!$M$16*(F685+H685+J685)/(F685+H685+J685+L685+N685+P685),0),0)</f>
        <v>0</v>
      </c>
      <c r="X685" s="59">
        <f>IF(E685="East", IF(C685="Central",('Connecting shares (%)'!$F$5/100*L685+'Connecting shares (%)'!$G$5/100*N685+'Connecting shares (%)'!$H$5/100*P685)/1000000,0),0)</f>
        <v>0</v>
      </c>
      <c r="Y685" s="61">
        <f>IF(E685="East", IF(C685="Central",D685*'Connecting shares (%)'!$M$16*(L685+N685+P685)/(F685+H685+J685+L685+N685+P685),0),0)</f>
        <v>0</v>
      </c>
      <c r="Z685" s="1">
        <f>IF(E685="East", IF(C685="Decentral",('Connecting shares (%)'!$F$9/100*L685+'Connecting shares (%)'!$G$9/100*N685+'Connecting shares (%)'!$H$9/100*P685)/1000000,0),0)</f>
        <v>0</v>
      </c>
      <c r="AA685" s="61">
        <f>IF(E685="East", IF(C685="Decentral",D685*'Connecting shares (%)'!$M$16*(L685+N685+P685)/(F685+H685+J685+L685+N685+P685),0),0)</f>
        <v>0</v>
      </c>
      <c r="AB685" s="59">
        <f>IF(E685="West", IF(C685="Central",('Connecting shares (%)'!$F$11/100*F685+'Connecting shares (%)'!$G$11/100*H685+'Connecting shares (%)'!$H$11/100*J685)/1000000,0),0)</f>
        <v>4.4984540000000003E-2</v>
      </c>
      <c r="AC685" s="62">
        <f>IF(E685="west", IF(C685="Central",D685*'Connecting shares (%)'!$M$16*(F685+H685+J685)/(F685+H685+J685+L685+N685+P685),0),0)</f>
        <v>2.9458453686951005</v>
      </c>
      <c r="AD685" s="59">
        <f>IF(E685="West", IF(C685="Decentral",('Connecting shares (%)'!$F$15/100*F685+'Connecting shares (%)'!$G$15/100*H685+'Connecting shares (%)'!$H$15/100*J685)/1000000,0),0)</f>
        <v>0</v>
      </c>
      <c r="AE685" s="61">
        <f>IF(E685="west", IF(C685="Decentral",D685*'Connecting shares (%)'!$M$16*(F685+H685+J685)/(F685+H685+J685+L685+N685+P685),0),0)</f>
        <v>0</v>
      </c>
      <c r="AF685" s="59">
        <f>IF(E685="West", IF(C685="Central",('Connecting shares (%)'!$F$13/100*L685+'Connecting shares (%)'!$G$13/100*N685+'Connecting shares (%)'!$H$13/100*P685)/1000000,0),0)</f>
        <v>0</v>
      </c>
      <c r="AG685" s="61">
        <f>IF(E685="west", IF(C685="Central",D685*'Connecting shares (%)'!$M$16*(L685+N685+P685)/(F685+H685+J685+L685+N685+P685),0),0)</f>
        <v>0</v>
      </c>
      <c r="AH685" s="1">
        <f>IF(E685="West", IF(C685="Decentral",('Connecting shares (%)'!$F$17/100*L685+'Connecting shares (%)'!$G$17/100*N685+'Connecting shares (%)'!$H$17/100*P685)/1000000,0),0)</f>
        <v>0</v>
      </c>
      <c r="AI685" s="61">
        <f>IF(E685="west", IF(C685="Decentral",D685*'Connecting shares (%)'!$M$16*(L685+N685+P685)/(F685+H685+J685+L685+N685+P685),0),0)</f>
        <v>0</v>
      </c>
      <c r="AK685" s="1">
        <f t="shared" si="80"/>
        <v>0</v>
      </c>
      <c r="AL685" s="1">
        <f t="shared" si="81"/>
        <v>0</v>
      </c>
      <c r="AM685" s="1">
        <f t="shared" si="82"/>
        <v>0</v>
      </c>
      <c r="AN685" s="1">
        <f t="shared" si="83"/>
        <v>0</v>
      </c>
      <c r="AO685" s="1">
        <f t="shared" si="84"/>
        <v>4.4984540000000003E-2</v>
      </c>
      <c r="AP685" s="1">
        <f t="shared" si="85"/>
        <v>2.9458453686951005</v>
      </c>
      <c r="AQ685" s="1">
        <f t="shared" si="86"/>
        <v>0</v>
      </c>
      <c r="AR685" s="1">
        <f t="shared" si="87"/>
        <v>0</v>
      </c>
    </row>
    <row r="686" spans="1:44">
      <c r="A686" s="1">
        <v>685</v>
      </c>
      <c r="B686" s="1" t="s">
        <v>471</v>
      </c>
      <c r="C686" s="1" t="s">
        <v>20</v>
      </c>
      <c r="D686" s="1">
        <v>6.8943365358345998E-2</v>
      </c>
      <c r="E686" s="1" t="s">
        <v>21</v>
      </c>
      <c r="F686" s="1">
        <v>151149.51</v>
      </c>
      <c r="G686" s="1">
        <v>10</v>
      </c>
      <c r="H686" s="1">
        <v>0</v>
      </c>
      <c r="I686" s="1">
        <v>0</v>
      </c>
      <c r="J686" s="1">
        <v>0</v>
      </c>
      <c r="K686" s="1">
        <v>0</v>
      </c>
      <c r="L686" s="1">
        <v>13321.42</v>
      </c>
      <c r="M686" s="1">
        <v>1</v>
      </c>
      <c r="N686" s="1">
        <v>0</v>
      </c>
      <c r="O686" s="1">
        <v>0</v>
      </c>
      <c r="P686" s="1">
        <v>0</v>
      </c>
      <c r="Q686" s="1">
        <v>0</v>
      </c>
      <c r="R686" s="1">
        <v>3392.4776892259401</v>
      </c>
      <c r="S686" s="1">
        <v>68943.365358346404</v>
      </c>
      <c r="T686" s="59">
        <f>IF(E686="East", IF(C686="Central",('Connecting shares (%)'!$F$3/100*F686+'Connecting shares (%)'!$G$3/100*H686+'Connecting shares (%)'!$H$3/100*J686)/1000000,0),0)</f>
        <v>0</v>
      </c>
      <c r="U686" s="59">
        <f>IF(E686="East", IF(C686="Central",D686*'Connecting shares (%)'!$M$16*(F686+H686+J686)/(F686+H686+J686+L686+N686+P686),0),0)</f>
        <v>0</v>
      </c>
      <c r="V686" s="59">
        <f>IF(E686="East", IF(C686="Decentral",('Connecting shares (%)'!$F$7/100*F686+'Connecting shares (%)'!$G$7/100*H686+'Connecting shares (%)'!$H$7/100*J686)/1000000,0),0)</f>
        <v>0</v>
      </c>
      <c r="W686" s="61">
        <f>IF(E686="East", IF(C686="Decentral",D686*'Connecting shares (%)'!$M$16*(F686+H686+J686)/(F686+H686+J686+L686+N686+P686),0),0)</f>
        <v>0</v>
      </c>
      <c r="X686" s="59">
        <f>IF(E686="East", IF(C686="Central",('Connecting shares (%)'!$F$5/100*L686+'Connecting shares (%)'!$G$5/100*N686+'Connecting shares (%)'!$H$5/100*P686)/1000000,0),0)</f>
        <v>0</v>
      </c>
      <c r="Y686" s="61">
        <f>IF(E686="East", IF(C686="Central",D686*'Connecting shares (%)'!$M$16*(L686+N686+P686)/(F686+H686+J686+L686+N686+P686),0),0)</f>
        <v>0</v>
      </c>
      <c r="Z686" s="1">
        <f>IF(E686="East", IF(C686="Decentral",('Connecting shares (%)'!$F$9/100*L686+'Connecting shares (%)'!$G$9/100*N686+'Connecting shares (%)'!$H$9/100*P686)/1000000,0),0)</f>
        <v>0</v>
      </c>
      <c r="AA686" s="61">
        <f>IF(E686="East", IF(C686="Decentral",D686*'Connecting shares (%)'!$M$16*(L686+N686+P686)/(F686+H686+J686+L686+N686+P686),0),0)</f>
        <v>0</v>
      </c>
      <c r="AB686" s="59">
        <f>IF(E686="West", IF(C686="Central",('Connecting shares (%)'!$F$11/100*F686+'Connecting shares (%)'!$G$11/100*H686+'Connecting shares (%)'!$H$11/100*J686)/1000000,0),0)</f>
        <v>0.15114951000000001</v>
      </c>
      <c r="AC686" s="62">
        <f>IF(E686="west", IF(C686="Central",D686*'Connecting shares (%)'!$M$16*(F686+H686+J686)/(F686+H686+J686+L686+N686+P686),0),0)</f>
        <v>1.2671851362018773</v>
      </c>
      <c r="AD686" s="59">
        <f>IF(E686="West", IF(C686="Decentral",('Connecting shares (%)'!$F$15/100*F686+'Connecting shares (%)'!$G$15/100*H686+'Connecting shares (%)'!$H$15/100*J686)/1000000,0),0)</f>
        <v>0</v>
      </c>
      <c r="AE686" s="61">
        <f>IF(E686="west", IF(C686="Decentral",D686*'Connecting shares (%)'!$M$16*(F686+H686+J686)/(F686+H686+J686+L686+N686+P686),0),0)</f>
        <v>0</v>
      </c>
      <c r="AF686" s="59">
        <f>IF(E686="West", IF(C686="Central",('Connecting shares (%)'!$F$13/100*L686+'Connecting shares (%)'!$G$13/100*N686+'Connecting shares (%)'!$H$13/100*P686)/1000000,0),0)</f>
        <v>1.332142E-2</v>
      </c>
      <c r="AG686" s="61">
        <f>IF(E686="west", IF(C686="Central",D686*'Connecting shares (%)'!$M$16*(L686+N686+P686)/(F686+H686+J686+L686+N686+P686),0),0)</f>
        <v>0.11168217096504257</v>
      </c>
      <c r="AH686" s="1">
        <f>IF(E686="West", IF(C686="Decentral",('Connecting shares (%)'!$F$17/100*L686+'Connecting shares (%)'!$G$17/100*N686+'Connecting shares (%)'!$H$17/100*P686)/1000000,0),0)</f>
        <v>0</v>
      </c>
      <c r="AI686" s="61">
        <f>IF(E686="west", IF(C686="Decentral",D686*'Connecting shares (%)'!$M$16*(L686+N686+P686)/(F686+H686+J686+L686+N686+P686),0),0)</f>
        <v>0</v>
      </c>
      <c r="AK686" s="1">
        <f t="shared" si="80"/>
        <v>0</v>
      </c>
      <c r="AL686" s="1">
        <f t="shared" si="81"/>
        <v>0</v>
      </c>
      <c r="AM686" s="1">
        <f t="shared" si="82"/>
        <v>0</v>
      </c>
      <c r="AN686" s="1">
        <f t="shared" si="83"/>
        <v>0</v>
      </c>
      <c r="AO686" s="1">
        <f t="shared" si="84"/>
        <v>0.16447093000000002</v>
      </c>
      <c r="AP686" s="1">
        <f t="shared" si="85"/>
        <v>1.37886730716692</v>
      </c>
      <c r="AQ686" s="1">
        <f t="shared" si="86"/>
        <v>0</v>
      </c>
      <c r="AR686" s="1">
        <f t="shared" si="87"/>
        <v>0</v>
      </c>
    </row>
    <row r="687" spans="1:44">
      <c r="A687" s="1">
        <v>686</v>
      </c>
      <c r="B687" s="1" t="s">
        <v>227</v>
      </c>
      <c r="C687" s="1" t="s">
        <v>19</v>
      </c>
      <c r="D687" s="1">
        <v>8.7969947753466005E-2</v>
      </c>
      <c r="E687" s="1" t="s">
        <v>21</v>
      </c>
      <c r="F687" s="1">
        <v>218675.929999999</v>
      </c>
      <c r="G687" s="1">
        <v>11</v>
      </c>
      <c r="H687" s="1">
        <v>0</v>
      </c>
      <c r="I687" s="1">
        <v>0</v>
      </c>
      <c r="J687" s="1">
        <v>0</v>
      </c>
      <c r="K687" s="1">
        <v>0</v>
      </c>
      <c r="L687" s="1">
        <v>0</v>
      </c>
      <c r="M687" s="1">
        <v>0</v>
      </c>
      <c r="N687" s="1">
        <v>0</v>
      </c>
      <c r="O687" s="1">
        <v>0</v>
      </c>
      <c r="P687" s="1">
        <v>0</v>
      </c>
      <c r="Q687" s="1">
        <v>0</v>
      </c>
      <c r="R687" s="1">
        <v>4961.23410112277</v>
      </c>
      <c r="S687" s="1">
        <v>87969.947753465894</v>
      </c>
      <c r="T687" s="59">
        <f>IF(E687="East", IF(C687="Central",('Connecting shares (%)'!$F$3/100*F687+'Connecting shares (%)'!$G$3/100*H687+'Connecting shares (%)'!$H$3/100*J687)/1000000,0),0)</f>
        <v>0</v>
      </c>
      <c r="U687" s="59">
        <f>IF(E687="East", IF(C687="Central",D687*'Connecting shares (%)'!$M$16*(F687+H687+J687)/(F687+H687+J687+L687+N687+P687),0),0)</f>
        <v>0</v>
      </c>
      <c r="V687" s="59">
        <f>IF(E687="East", IF(C687="Decentral",('Connecting shares (%)'!$F$7/100*F687+'Connecting shares (%)'!$G$7/100*H687+'Connecting shares (%)'!$H$7/100*J687)/1000000,0),0)</f>
        <v>0</v>
      </c>
      <c r="W687" s="61">
        <f>IF(E687="East", IF(C687="Decentral",D687*'Connecting shares (%)'!$M$16*(F687+H687+J687)/(F687+H687+J687+L687+N687+P687),0),0)</f>
        <v>0</v>
      </c>
      <c r="X687" s="59">
        <f>IF(E687="East", IF(C687="Central",('Connecting shares (%)'!$F$5/100*L687+'Connecting shares (%)'!$G$5/100*N687+'Connecting shares (%)'!$H$5/100*P687)/1000000,0),0)</f>
        <v>0</v>
      </c>
      <c r="Y687" s="61">
        <f>IF(E687="East", IF(C687="Central",D687*'Connecting shares (%)'!$M$16*(L687+N687+P687)/(F687+H687+J687+L687+N687+P687),0),0)</f>
        <v>0</v>
      </c>
      <c r="Z687" s="1">
        <f>IF(E687="East", IF(C687="Decentral",('Connecting shares (%)'!$F$9/100*L687+'Connecting shares (%)'!$G$9/100*N687+'Connecting shares (%)'!$H$9/100*P687)/1000000,0),0)</f>
        <v>0</v>
      </c>
      <c r="AA687" s="61">
        <f>IF(E687="East", IF(C687="Decentral",D687*'Connecting shares (%)'!$M$16*(L687+N687+P687)/(F687+H687+J687+L687+N687+P687),0),0)</f>
        <v>0</v>
      </c>
      <c r="AB687" s="59">
        <f>IF(E687="West", IF(C687="Central",('Connecting shares (%)'!$F$11/100*F687+'Connecting shares (%)'!$G$11/100*H687+'Connecting shares (%)'!$H$11/100*J687)/1000000,0),0)</f>
        <v>0</v>
      </c>
      <c r="AC687" s="62">
        <f>IF(E687="west", IF(C687="Central",D687*'Connecting shares (%)'!$M$16*(F687+H687+J687)/(F687+H687+J687+L687+N687+P687),0),0)</f>
        <v>0</v>
      </c>
      <c r="AD687" s="59">
        <f>IF(E687="West", IF(C687="Decentral",('Connecting shares (%)'!$F$15/100*F687+'Connecting shares (%)'!$G$15/100*H687+'Connecting shares (%)'!$H$15/100*J687)/1000000,0),0)</f>
        <v>0.21867592999999899</v>
      </c>
      <c r="AE687" s="61">
        <f>IF(E687="west", IF(C687="Decentral",D687*'Connecting shares (%)'!$M$16*(F687+H687+J687)/(F687+H687+J687+L687+N687+P687),0),0)</f>
        <v>1.7593989550693201</v>
      </c>
      <c r="AF687" s="59">
        <f>IF(E687="West", IF(C687="Central",('Connecting shares (%)'!$F$13/100*L687+'Connecting shares (%)'!$G$13/100*N687+'Connecting shares (%)'!$H$13/100*P687)/1000000,0),0)</f>
        <v>0</v>
      </c>
      <c r="AG687" s="61">
        <f>IF(E687="west", IF(C687="Central",D687*'Connecting shares (%)'!$M$16*(L687+N687+P687)/(F687+H687+J687+L687+N687+P687),0),0)</f>
        <v>0</v>
      </c>
      <c r="AH687" s="1">
        <f>IF(E687="West", IF(C687="Decentral",('Connecting shares (%)'!$F$17/100*L687+'Connecting shares (%)'!$G$17/100*N687+'Connecting shares (%)'!$H$17/100*P687)/1000000,0),0)</f>
        <v>0</v>
      </c>
      <c r="AI687" s="61">
        <f>IF(E687="west", IF(C687="Decentral",D687*'Connecting shares (%)'!$M$16*(L687+N687+P687)/(F687+H687+J687+L687+N687+P687),0),0)</f>
        <v>0</v>
      </c>
      <c r="AK687" s="1">
        <f t="shared" si="80"/>
        <v>0</v>
      </c>
      <c r="AL687" s="1">
        <f t="shared" si="81"/>
        <v>0</v>
      </c>
      <c r="AM687" s="1">
        <f t="shared" si="82"/>
        <v>0</v>
      </c>
      <c r="AN687" s="1">
        <f t="shared" si="83"/>
        <v>0</v>
      </c>
      <c r="AO687" s="1">
        <f t="shared" si="84"/>
        <v>0</v>
      </c>
      <c r="AP687" s="1">
        <f t="shared" si="85"/>
        <v>0</v>
      </c>
      <c r="AQ687" s="1">
        <f t="shared" si="86"/>
        <v>0.21867592999999899</v>
      </c>
      <c r="AR687" s="1">
        <f t="shared" si="87"/>
        <v>1.7593989550693201</v>
      </c>
    </row>
    <row r="688" spans="1:44">
      <c r="A688" s="1">
        <v>687</v>
      </c>
      <c r="B688" s="1" t="s">
        <v>842</v>
      </c>
      <c r="C688" s="1" t="s">
        <v>19</v>
      </c>
      <c r="D688" s="1">
        <v>9.3835911578737996E-2</v>
      </c>
      <c r="E688" s="1" t="s">
        <v>21</v>
      </c>
      <c r="F688" s="1">
        <v>15327.86</v>
      </c>
      <c r="G688" s="1">
        <v>1</v>
      </c>
      <c r="H688" s="1">
        <v>0</v>
      </c>
      <c r="I688" s="1">
        <v>0</v>
      </c>
      <c r="J688" s="1">
        <v>0</v>
      </c>
      <c r="K688" s="1">
        <v>0</v>
      </c>
      <c r="L688" s="1">
        <v>0</v>
      </c>
      <c r="M688" s="1">
        <v>0</v>
      </c>
      <c r="N688" s="1">
        <v>0</v>
      </c>
      <c r="O688" s="1">
        <v>0</v>
      </c>
      <c r="P688" s="1">
        <v>0</v>
      </c>
      <c r="Q688" s="1">
        <v>0</v>
      </c>
      <c r="R688" s="1">
        <v>4336.5954082941298</v>
      </c>
      <c r="S688" s="1">
        <v>93835.911578737505</v>
      </c>
      <c r="T688" s="59">
        <f>IF(E688="East", IF(C688="Central",('Connecting shares (%)'!$F$3/100*F688+'Connecting shares (%)'!$G$3/100*H688+'Connecting shares (%)'!$H$3/100*J688)/1000000,0),0)</f>
        <v>0</v>
      </c>
      <c r="U688" s="59">
        <f>IF(E688="East", IF(C688="Central",D688*'Connecting shares (%)'!$M$16*(F688+H688+J688)/(F688+H688+J688+L688+N688+P688),0),0)</f>
        <v>0</v>
      </c>
      <c r="V688" s="59">
        <f>IF(E688="East", IF(C688="Decentral",('Connecting shares (%)'!$F$7/100*F688+'Connecting shares (%)'!$G$7/100*H688+'Connecting shares (%)'!$H$7/100*J688)/1000000,0),0)</f>
        <v>0</v>
      </c>
      <c r="W688" s="61">
        <f>IF(E688="East", IF(C688="Decentral",D688*'Connecting shares (%)'!$M$16*(F688+H688+J688)/(F688+H688+J688+L688+N688+P688),0),0)</f>
        <v>0</v>
      </c>
      <c r="X688" s="59">
        <f>IF(E688="East", IF(C688="Central",('Connecting shares (%)'!$F$5/100*L688+'Connecting shares (%)'!$G$5/100*N688+'Connecting shares (%)'!$H$5/100*P688)/1000000,0),0)</f>
        <v>0</v>
      </c>
      <c r="Y688" s="61">
        <f>IF(E688="East", IF(C688="Central",D688*'Connecting shares (%)'!$M$16*(L688+N688+P688)/(F688+H688+J688+L688+N688+P688),0),0)</f>
        <v>0</v>
      </c>
      <c r="Z688" s="1">
        <f>IF(E688="East", IF(C688="Decentral",('Connecting shares (%)'!$F$9/100*L688+'Connecting shares (%)'!$G$9/100*N688+'Connecting shares (%)'!$H$9/100*P688)/1000000,0),0)</f>
        <v>0</v>
      </c>
      <c r="AA688" s="61">
        <f>IF(E688="East", IF(C688="Decentral",D688*'Connecting shares (%)'!$M$16*(L688+N688+P688)/(F688+H688+J688+L688+N688+P688),0),0)</f>
        <v>0</v>
      </c>
      <c r="AB688" s="59">
        <f>IF(E688="West", IF(C688="Central",('Connecting shares (%)'!$F$11/100*F688+'Connecting shares (%)'!$G$11/100*H688+'Connecting shares (%)'!$H$11/100*J688)/1000000,0),0)</f>
        <v>0</v>
      </c>
      <c r="AC688" s="62">
        <f>IF(E688="west", IF(C688="Central",D688*'Connecting shares (%)'!$M$16*(F688+H688+J688)/(F688+H688+J688+L688+N688+P688),0),0)</f>
        <v>0</v>
      </c>
      <c r="AD688" s="59">
        <f>IF(E688="West", IF(C688="Decentral",('Connecting shares (%)'!$F$15/100*F688+'Connecting shares (%)'!$G$15/100*H688+'Connecting shares (%)'!$H$15/100*J688)/1000000,0),0)</f>
        <v>1.532786E-2</v>
      </c>
      <c r="AE688" s="61">
        <f>IF(E688="west", IF(C688="Decentral",D688*'Connecting shares (%)'!$M$16*(F688+H688+J688)/(F688+H688+J688+L688+N688+P688),0),0)</f>
        <v>1.8767182315747599</v>
      </c>
      <c r="AF688" s="59">
        <f>IF(E688="West", IF(C688="Central",('Connecting shares (%)'!$F$13/100*L688+'Connecting shares (%)'!$G$13/100*N688+'Connecting shares (%)'!$H$13/100*P688)/1000000,0),0)</f>
        <v>0</v>
      </c>
      <c r="AG688" s="61">
        <f>IF(E688="west", IF(C688="Central",D688*'Connecting shares (%)'!$M$16*(L688+N688+P688)/(F688+H688+J688+L688+N688+P688),0),0)</f>
        <v>0</v>
      </c>
      <c r="AH688" s="1">
        <f>IF(E688="West", IF(C688="Decentral",('Connecting shares (%)'!$F$17/100*L688+'Connecting shares (%)'!$G$17/100*N688+'Connecting shares (%)'!$H$17/100*P688)/1000000,0),0)</f>
        <v>0</v>
      </c>
      <c r="AI688" s="61">
        <f>IF(E688="west", IF(C688="Decentral",D688*'Connecting shares (%)'!$M$16*(L688+N688+P688)/(F688+H688+J688+L688+N688+P688),0),0)</f>
        <v>0</v>
      </c>
      <c r="AK688" s="1">
        <f t="shared" si="80"/>
        <v>0</v>
      </c>
      <c r="AL688" s="1">
        <f t="shared" si="81"/>
        <v>0</v>
      </c>
      <c r="AM688" s="1">
        <f t="shared" si="82"/>
        <v>0</v>
      </c>
      <c r="AN688" s="1">
        <f t="shared" si="83"/>
        <v>0</v>
      </c>
      <c r="AO688" s="1">
        <f t="shared" si="84"/>
        <v>0</v>
      </c>
      <c r="AP688" s="1">
        <f t="shared" si="85"/>
        <v>0</v>
      </c>
      <c r="AQ688" s="1">
        <f t="shared" si="86"/>
        <v>1.532786E-2</v>
      </c>
      <c r="AR688" s="1">
        <f t="shared" si="87"/>
        <v>1.8767182315747599</v>
      </c>
    </row>
    <row r="689" spans="1:44">
      <c r="A689" s="1">
        <v>688</v>
      </c>
      <c r="B689" s="1" t="s">
        <v>284</v>
      </c>
      <c r="C689" s="1" t="s">
        <v>19</v>
      </c>
      <c r="D689" s="1">
        <v>8.1668274895458998E-2</v>
      </c>
      <c r="E689" s="1" t="s">
        <v>21</v>
      </c>
      <c r="F689" s="1">
        <v>71901.869999999893</v>
      </c>
      <c r="G689" s="1">
        <v>4</v>
      </c>
      <c r="H689" s="1">
        <v>0</v>
      </c>
      <c r="I689" s="1">
        <v>0</v>
      </c>
      <c r="J689" s="1">
        <v>0</v>
      </c>
      <c r="K689" s="1">
        <v>0</v>
      </c>
      <c r="L689" s="1">
        <v>26484.869999999901</v>
      </c>
      <c r="M689" s="1">
        <v>2</v>
      </c>
      <c r="N689" s="1">
        <v>0</v>
      </c>
      <c r="O689" s="1">
        <v>0</v>
      </c>
      <c r="P689" s="1">
        <v>0</v>
      </c>
      <c r="Q689" s="1">
        <v>0</v>
      </c>
      <c r="R689" s="1">
        <v>4944.9377670778504</v>
      </c>
      <c r="S689" s="1">
        <v>81668.274895458497</v>
      </c>
      <c r="T689" s="59">
        <f>IF(E689="East", IF(C689="Central",('Connecting shares (%)'!$F$3/100*F689+'Connecting shares (%)'!$G$3/100*H689+'Connecting shares (%)'!$H$3/100*J689)/1000000,0),0)</f>
        <v>0</v>
      </c>
      <c r="U689" s="59">
        <f>IF(E689="East", IF(C689="Central",D689*'Connecting shares (%)'!$M$16*(F689+H689+J689)/(F689+H689+J689+L689+N689+P689),0),0)</f>
        <v>0</v>
      </c>
      <c r="V689" s="59">
        <f>IF(E689="East", IF(C689="Decentral",('Connecting shares (%)'!$F$7/100*F689+'Connecting shares (%)'!$G$7/100*H689+'Connecting shares (%)'!$H$7/100*J689)/1000000,0),0)</f>
        <v>0</v>
      </c>
      <c r="W689" s="61">
        <f>IF(E689="East", IF(C689="Decentral",D689*'Connecting shares (%)'!$M$16*(F689+H689+J689)/(F689+H689+J689+L689+N689+P689),0),0)</f>
        <v>0</v>
      </c>
      <c r="X689" s="59">
        <f>IF(E689="East", IF(C689="Central",('Connecting shares (%)'!$F$5/100*L689+'Connecting shares (%)'!$G$5/100*N689+'Connecting shares (%)'!$H$5/100*P689)/1000000,0),0)</f>
        <v>0</v>
      </c>
      <c r="Y689" s="61">
        <f>IF(E689="East", IF(C689="Central",D689*'Connecting shares (%)'!$M$16*(L689+N689+P689)/(F689+H689+J689+L689+N689+P689),0),0)</f>
        <v>0</v>
      </c>
      <c r="Z689" s="1">
        <f>IF(E689="East", IF(C689="Decentral",('Connecting shares (%)'!$F$9/100*L689+'Connecting shares (%)'!$G$9/100*N689+'Connecting shares (%)'!$H$9/100*P689)/1000000,0),0)</f>
        <v>0</v>
      </c>
      <c r="AA689" s="61">
        <f>IF(E689="East", IF(C689="Decentral",D689*'Connecting shares (%)'!$M$16*(L689+N689+P689)/(F689+H689+J689+L689+N689+P689),0),0)</f>
        <v>0</v>
      </c>
      <c r="AB689" s="59">
        <f>IF(E689="West", IF(C689="Central",('Connecting shares (%)'!$F$11/100*F689+'Connecting shares (%)'!$G$11/100*H689+'Connecting shares (%)'!$H$11/100*J689)/1000000,0),0)</f>
        <v>0</v>
      </c>
      <c r="AC689" s="62">
        <f>IF(E689="west", IF(C689="Central",D689*'Connecting shares (%)'!$M$16*(F689+H689+J689)/(F689+H689+J689+L689+N689+P689),0),0)</f>
        <v>0</v>
      </c>
      <c r="AD689" s="59">
        <f>IF(E689="West", IF(C689="Decentral",('Connecting shares (%)'!$F$15/100*F689+'Connecting shares (%)'!$G$15/100*H689+'Connecting shares (%)'!$H$15/100*J689)/1000000,0),0)</f>
        <v>7.1901869999999896E-2</v>
      </c>
      <c r="AE689" s="61">
        <f>IF(E689="west", IF(C689="Decentral",D689*'Connecting shares (%)'!$M$16*(F689+H689+J689)/(F689+H689+J689+L689+N689+P689),0),0)</f>
        <v>1.1936774578886467</v>
      </c>
      <c r="AF689" s="59">
        <f>IF(E689="West", IF(C689="Central",('Connecting shares (%)'!$F$13/100*L689+'Connecting shares (%)'!$G$13/100*N689+'Connecting shares (%)'!$H$13/100*P689)/1000000,0),0)</f>
        <v>0</v>
      </c>
      <c r="AG689" s="61">
        <f>IF(E689="west", IF(C689="Central",D689*'Connecting shares (%)'!$M$16*(L689+N689+P689)/(F689+H689+J689+L689+N689+P689),0),0)</f>
        <v>0</v>
      </c>
      <c r="AH689" s="1">
        <f>IF(E689="West", IF(C689="Decentral",('Connecting shares (%)'!$F$17/100*L689+'Connecting shares (%)'!$G$17/100*N689+'Connecting shares (%)'!$H$17/100*P689)/1000000,0),0)</f>
        <v>2.64848699999999E-2</v>
      </c>
      <c r="AI689" s="61">
        <f>IF(E689="west", IF(C689="Decentral",D689*'Connecting shares (%)'!$M$16*(L689+N689+P689)/(F689+H689+J689+L689+N689+P689),0),0)</f>
        <v>0.43968804002053363</v>
      </c>
      <c r="AK689" s="1">
        <f t="shared" si="80"/>
        <v>0</v>
      </c>
      <c r="AL689" s="1">
        <f t="shared" si="81"/>
        <v>0</v>
      </c>
      <c r="AM689" s="1">
        <f t="shared" si="82"/>
        <v>0</v>
      </c>
      <c r="AN689" s="1">
        <f t="shared" si="83"/>
        <v>0</v>
      </c>
      <c r="AO689" s="1">
        <f t="shared" si="84"/>
        <v>0</v>
      </c>
      <c r="AP689" s="1">
        <f t="shared" si="85"/>
        <v>0</v>
      </c>
      <c r="AQ689" s="1">
        <f t="shared" si="86"/>
        <v>9.8386739999999792E-2</v>
      </c>
      <c r="AR689" s="1">
        <f t="shared" si="87"/>
        <v>1.6333654979091803</v>
      </c>
    </row>
    <row r="690" spans="1:44">
      <c r="A690" s="1">
        <v>689</v>
      </c>
      <c r="B690" s="1" t="s">
        <v>578</v>
      </c>
      <c r="C690" s="1" t="s">
        <v>19</v>
      </c>
      <c r="D690" s="1">
        <v>0.13196242884439799</v>
      </c>
      <c r="E690" s="1" t="s">
        <v>22</v>
      </c>
      <c r="F690" s="1">
        <v>158396.94</v>
      </c>
      <c r="G690" s="1">
        <v>10</v>
      </c>
      <c r="H690" s="1">
        <v>0</v>
      </c>
      <c r="I690" s="1">
        <v>0</v>
      </c>
      <c r="J690" s="1">
        <v>0</v>
      </c>
      <c r="K690" s="1">
        <v>0</v>
      </c>
      <c r="L690" s="1">
        <v>9768.76</v>
      </c>
      <c r="M690" s="1">
        <v>2</v>
      </c>
      <c r="N690" s="1">
        <v>0</v>
      </c>
      <c r="O690" s="1">
        <v>0</v>
      </c>
      <c r="P690" s="1">
        <v>0</v>
      </c>
      <c r="Q690" s="1">
        <v>0</v>
      </c>
      <c r="R690" s="1">
        <v>6403.82525233658</v>
      </c>
      <c r="S690" s="1">
        <v>131962.428844398</v>
      </c>
      <c r="T690" s="59">
        <f>IF(E690="East", IF(C690="Central",('Connecting shares (%)'!$F$3/100*F690+'Connecting shares (%)'!$G$3/100*H690+'Connecting shares (%)'!$H$3/100*J690)/1000000,0),0)</f>
        <v>0</v>
      </c>
      <c r="U690" s="59">
        <f>IF(E690="East", IF(C690="Central",D690*'Connecting shares (%)'!$M$16*(F690+H690+J690)/(F690+H690+J690+L690+N690+P690),0),0)</f>
        <v>0</v>
      </c>
      <c r="V690" s="59">
        <f>IF(E690="East", IF(C690="Decentral",('Connecting shares (%)'!$F$7/100*F690+'Connecting shares (%)'!$G$7/100*H690+'Connecting shares (%)'!$H$7/100*J690)/1000000,0),0)</f>
        <v>0.15839694000000001</v>
      </c>
      <c r="W690" s="61">
        <f>IF(E690="East", IF(C690="Decentral",D690*'Connecting shares (%)'!$M$16*(F690+H690+J690)/(F690+H690+J690+L690+N690+P690),0),0)</f>
        <v>2.485934399692729</v>
      </c>
      <c r="X690" s="59">
        <f>IF(E690="East", IF(C690="Central",('Connecting shares (%)'!$F$5/100*L690+'Connecting shares (%)'!$G$5/100*N690+'Connecting shares (%)'!$H$5/100*P690)/1000000,0),0)</f>
        <v>0</v>
      </c>
      <c r="Y690" s="61">
        <f>IF(E690="East", IF(C690="Central",D690*'Connecting shares (%)'!$M$16*(L690+N690+P690)/(F690+H690+J690+L690+N690+P690),0),0)</f>
        <v>0</v>
      </c>
      <c r="Z690" s="1">
        <f>IF(E690="East", IF(C690="Decentral",('Connecting shares (%)'!$F$9/100*L690+'Connecting shares (%)'!$G$9/100*N690+'Connecting shares (%)'!$H$9/100*P690)/1000000,0),0)</f>
        <v>9.7687599999999996E-3</v>
      </c>
      <c r="AA690" s="61">
        <f>IF(E690="East", IF(C690="Decentral",D690*'Connecting shares (%)'!$M$16*(L690+N690+P690)/(F690+H690+J690+L690+N690+P690),0),0)</f>
        <v>0.15331417719523083</v>
      </c>
      <c r="AB690" s="59">
        <f>IF(E690="West", IF(C690="Central",('Connecting shares (%)'!$F$11/100*F690+'Connecting shares (%)'!$G$11/100*H690+'Connecting shares (%)'!$H$11/100*J690)/1000000,0),0)</f>
        <v>0</v>
      </c>
      <c r="AC690" s="62">
        <f>IF(E690="west", IF(C690="Central",D690*'Connecting shares (%)'!$M$16*(F690+H690+J690)/(F690+H690+J690+L690+N690+P690),0),0)</f>
        <v>0</v>
      </c>
      <c r="AD690" s="59">
        <f>IF(E690="West", IF(C690="Decentral",('Connecting shares (%)'!$F$15/100*F690+'Connecting shares (%)'!$G$15/100*H690+'Connecting shares (%)'!$H$15/100*J690)/1000000,0),0)</f>
        <v>0</v>
      </c>
      <c r="AE690" s="61">
        <f>IF(E690="west", IF(C690="Decentral",D690*'Connecting shares (%)'!$M$16*(F690+H690+J690)/(F690+H690+J690+L690+N690+P690),0),0)</f>
        <v>0</v>
      </c>
      <c r="AF690" s="59">
        <f>IF(E690="West", IF(C690="Central",('Connecting shares (%)'!$F$13/100*L690+'Connecting shares (%)'!$G$13/100*N690+'Connecting shares (%)'!$H$13/100*P690)/1000000,0),0)</f>
        <v>0</v>
      </c>
      <c r="AG690" s="61">
        <f>IF(E690="west", IF(C690="Central",D690*'Connecting shares (%)'!$M$16*(L690+N690+P690)/(F690+H690+J690+L690+N690+P690),0),0)</f>
        <v>0</v>
      </c>
      <c r="AH690" s="1">
        <f>IF(E690="West", IF(C690="Decentral",('Connecting shares (%)'!$F$17/100*L690+'Connecting shares (%)'!$G$17/100*N690+'Connecting shares (%)'!$H$17/100*P690)/1000000,0),0)</f>
        <v>0</v>
      </c>
      <c r="AI690" s="61">
        <f>IF(E690="west", IF(C690="Decentral",D690*'Connecting shares (%)'!$M$16*(L690+N690+P690)/(F690+H690+J690+L690+N690+P690),0),0)</f>
        <v>0</v>
      </c>
      <c r="AK690" s="1">
        <f t="shared" si="80"/>
        <v>0</v>
      </c>
      <c r="AL690" s="1">
        <f t="shared" si="81"/>
        <v>0</v>
      </c>
      <c r="AM690" s="1">
        <f t="shared" si="82"/>
        <v>0.1681657</v>
      </c>
      <c r="AN690" s="1">
        <f t="shared" si="83"/>
        <v>2.6392485768879599</v>
      </c>
      <c r="AO690" s="1">
        <f t="shared" si="84"/>
        <v>0</v>
      </c>
      <c r="AP690" s="1">
        <f t="shared" si="85"/>
        <v>0</v>
      </c>
      <c r="AQ690" s="1">
        <f t="shared" si="86"/>
        <v>0</v>
      </c>
      <c r="AR690" s="1">
        <f t="shared" si="87"/>
        <v>0</v>
      </c>
    </row>
    <row r="691" spans="1:44">
      <c r="A691" s="1">
        <v>690</v>
      </c>
      <c r="B691" s="1" t="s">
        <v>638</v>
      </c>
      <c r="C691" s="1" t="s">
        <v>19</v>
      </c>
      <c r="D691" s="1">
        <v>0.12400283256562</v>
      </c>
      <c r="E691" s="1" t="s">
        <v>22</v>
      </c>
      <c r="F691" s="1">
        <v>143348.149999999</v>
      </c>
      <c r="G691" s="1">
        <v>8</v>
      </c>
      <c r="H691" s="1">
        <v>0</v>
      </c>
      <c r="I691" s="1">
        <v>0</v>
      </c>
      <c r="J691" s="1">
        <v>0</v>
      </c>
      <c r="K691" s="1">
        <v>0</v>
      </c>
      <c r="L691" s="1">
        <v>9280.0699999999906</v>
      </c>
      <c r="M691" s="1">
        <v>2</v>
      </c>
      <c r="N691" s="1">
        <v>0</v>
      </c>
      <c r="O691" s="1">
        <v>0</v>
      </c>
      <c r="P691" s="1">
        <v>0</v>
      </c>
      <c r="Q691" s="1">
        <v>0</v>
      </c>
      <c r="R691" s="1">
        <v>6062.6988259017799</v>
      </c>
      <c r="S691" s="1">
        <v>124002.83256562</v>
      </c>
      <c r="T691" s="59">
        <f>IF(E691="East", IF(C691="Central",('Connecting shares (%)'!$F$3/100*F691+'Connecting shares (%)'!$G$3/100*H691+'Connecting shares (%)'!$H$3/100*J691)/1000000,0),0)</f>
        <v>0</v>
      </c>
      <c r="U691" s="59">
        <f>IF(E691="East", IF(C691="Central",D691*'Connecting shares (%)'!$M$16*(F691+H691+J691)/(F691+H691+J691+L691+N691+P691),0),0)</f>
        <v>0</v>
      </c>
      <c r="V691" s="59">
        <f>IF(E691="East", IF(C691="Decentral",('Connecting shares (%)'!$F$7/100*F691+'Connecting shares (%)'!$G$7/100*H691+'Connecting shares (%)'!$H$7/100*J691)/1000000,0),0)</f>
        <v>0.14334814999999901</v>
      </c>
      <c r="W691" s="61">
        <f>IF(E691="East", IF(C691="Decentral",D691*'Connecting shares (%)'!$M$16*(F691+H691+J691)/(F691+H691+J691+L691+N691+P691),0),0)</f>
        <v>2.3292647510455637</v>
      </c>
      <c r="X691" s="59">
        <f>IF(E691="East", IF(C691="Central",('Connecting shares (%)'!$F$5/100*L691+'Connecting shares (%)'!$G$5/100*N691+'Connecting shares (%)'!$H$5/100*P691)/1000000,0),0)</f>
        <v>0</v>
      </c>
      <c r="Y691" s="61">
        <f>IF(E691="East", IF(C691="Central",D691*'Connecting shares (%)'!$M$16*(L691+N691+P691)/(F691+H691+J691+L691+N691+P691),0),0)</f>
        <v>0</v>
      </c>
      <c r="Z691" s="1">
        <f>IF(E691="East", IF(C691="Decentral",('Connecting shares (%)'!$F$9/100*L691+'Connecting shares (%)'!$G$9/100*N691+'Connecting shares (%)'!$H$9/100*P691)/1000000,0),0)</f>
        <v>9.280069999999991E-3</v>
      </c>
      <c r="AA691" s="61">
        <f>IF(E691="East", IF(C691="Decentral",D691*'Connecting shares (%)'!$M$16*(L691+N691+P691)/(F691+H691+J691+L691+N691+P691),0),0)</f>
        <v>0.15079190026683659</v>
      </c>
      <c r="AB691" s="59">
        <f>IF(E691="West", IF(C691="Central",('Connecting shares (%)'!$F$11/100*F691+'Connecting shares (%)'!$G$11/100*H691+'Connecting shares (%)'!$H$11/100*J691)/1000000,0),0)</f>
        <v>0</v>
      </c>
      <c r="AC691" s="62">
        <f>IF(E691="west", IF(C691="Central",D691*'Connecting shares (%)'!$M$16*(F691+H691+J691)/(F691+H691+J691+L691+N691+P691),0),0)</f>
        <v>0</v>
      </c>
      <c r="AD691" s="59">
        <f>IF(E691="West", IF(C691="Decentral",('Connecting shares (%)'!$F$15/100*F691+'Connecting shares (%)'!$G$15/100*H691+'Connecting shares (%)'!$H$15/100*J691)/1000000,0),0)</f>
        <v>0</v>
      </c>
      <c r="AE691" s="61">
        <f>IF(E691="west", IF(C691="Decentral",D691*'Connecting shares (%)'!$M$16*(F691+H691+J691)/(F691+H691+J691+L691+N691+P691),0),0)</f>
        <v>0</v>
      </c>
      <c r="AF691" s="59">
        <f>IF(E691="West", IF(C691="Central",('Connecting shares (%)'!$F$13/100*L691+'Connecting shares (%)'!$G$13/100*N691+'Connecting shares (%)'!$H$13/100*P691)/1000000,0),0)</f>
        <v>0</v>
      </c>
      <c r="AG691" s="61">
        <f>IF(E691="west", IF(C691="Central",D691*'Connecting shares (%)'!$M$16*(L691+N691+P691)/(F691+H691+J691+L691+N691+P691),0),0)</f>
        <v>0</v>
      </c>
      <c r="AH691" s="1">
        <f>IF(E691="West", IF(C691="Decentral",('Connecting shares (%)'!$F$17/100*L691+'Connecting shares (%)'!$G$17/100*N691+'Connecting shares (%)'!$H$17/100*P691)/1000000,0),0)</f>
        <v>0</v>
      </c>
      <c r="AI691" s="61">
        <f>IF(E691="west", IF(C691="Decentral",D691*'Connecting shares (%)'!$M$16*(L691+N691+P691)/(F691+H691+J691+L691+N691+P691),0),0)</f>
        <v>0</v>
      </c>
      <c r="AK691" s="1">
        <f t="shared" si="80"/>
        <v>0</v>
      </c>
      <c r="AL691" s="1">
        <f t="shared" si="81"/>
        <v>0</v>
      </c>
      <c r="AM691" s="1">
        <f t="shared" si="82"/>
        <v>0.15262821999999901</v>
      </c>
      <c r="AN691" s="1">
        <f t="shared" si="83"/>
        <v>2.4800566513124003</v>
      </c>
      <c r="AO691" s="1">
        <f t="shared" si="84"/>
        <v>0</v>
      </c>
      <c r="AP691" s="1">
        <f t="shared" si="85"/>
        <v>0</v>
      </c>
      <c r="AQ691" s="1">
        <f t="shared" si="86"/>
        <v>0</v>
      </c>
      <c r="AR691" s="1">
        <f t="shared" si="87"/>
        <v>0</v>
      </c>
    </row>
    <row r="692" spans="1:44">
      <c r="A692" s="1">
        <v>691</v>
      </c>
      <c r="B692" s="1" t="s">
        <v>517</v>
      </c>
      <c r="C692" s="1" t="s">
        <v>19</v>
      </c>
      <c r="D692" s="1">
        <v>0.102317856645789</v>
      </c>
      <c r="E692" s="1" t="s">
        <v>21</v>
      </c>
      <c r="F692" s="1">
        <v>200612.81</v>
      </c>
      <c r="G692" s="1">
        <v>12</v>
      </c>
      <c r="H692" s="1">
        <v>50298.949999999903</v>
      </c>
      <c r="I692" s="1">
        <v>1</v>
      </c>
      <c r="J692" s="1">
        <v>0</v>
      </c>
      <c r="K692" s="1">
        <v>0</v>
      </c>
      <c r="L692" s="1">
        <v>0</v>
      </c>
      <c r="M692" s="1">
        <v>0</v>
      </c>
      <c r="N692" s="1">
        <v>0</v>
      </c>
      <c r="O692" s="1">
        <v>0</v>
      </c>
      <c r="P692" s="1">
        <v>0</v>
      </c>
      <c r="Q692" s="1">
        <v>0</v>
      </c>
      <c r="R692" s="1">
        <v>5475.34022560004</v>
      </c>
      <c r="S692" s="1">
        <v>102317.856645789</v>
      </c>
      <c r="T692" s="59">
        <f>IF(E692="East", IF(C692="Central",('Connecting shares (%)'!$F$3/100*F692+'Connecting shares (%)'!$G$3/100*H692+'Connecting shares (%)'!$H$3/100*J692)/1000000,0),0)</f>
        <v>0</v>
      </c>
      <c r="U692" s="59">
        <f>IF(E692="East", IF(C692="Central",D692*'Connecting shares (%)'!$M$16*(F692+H692+J692)/(F692+H692+J692+L692+N692+P692),0),0)</f>
        <v>0</v>
      </c>
      <c r="V692" s="59">
        <f>IF(E692="East", IF(C692="Decentral",('Connecting shares (%)'!$F$7/100*F692+'Connecting shares (%)'!$G$7/100*H692+'Connecting shares (%)'!$H$7/100*J692)/1000000,0),0)</f>
        <v>0</v>
      </c>
      <c r="W692" s="61">
        <f>IF(E692="East", IF(C692="Decentral",D692*'Connecting shares (%)'!$M$16*(F692+H692+J692)/(F692+H692+J692+L692+N692+P692),0),0)</f>
        <v>0</v>
      </c>
      <c r="X692" s="59">
        <f>IF(E692="East", IF(C692="Central",('Connecting shares (%)'!$F$5/100*L692+'Connecting shares (%)'!$G$5/100*N692+'Connecting shares (%)'!$H$5/100*P692)/1000000,0),0)</f>
        <v>0</v>
      </c>
      <c r="Y692" s="61">
        <f>IF(E692="East", IF(C692="Central",D692*'Connecting shares (%)'!$M$16*(L692+N692+P692)/(F692+H692+J692+L692+N692+P692),0),0)</f>
        <v>0</v>
      </c>
      <c r="Z692" s="1">
        <f>IF(E692="East", IF(C692="Decentral",('Connecting shares (%)'!$F$9/100*L692+'Connecting shares (%)'!$G$9/100*N692+'Connecting shares (%)'!$H$9/100*P692)/1000000,0),0)</f>
        <v>0</v>
      </c>
      <c r="AA692" s="61">
        <f>IF(E692="East", IF(C692="Decentral",D692*'Connecting shares (%)'!$M$16*(L692+N692+P692)/(F692+H692+J692+L692+N692+P692),0),0)</f>
        <v>0</v>
      </c>
      <c r="AB692" s="59">
        <f>IF(E692="West", IF(C692="Central",('Connecting shares (%)'!$F$11/100*F692+'Connecting shares (%)'!$G$11/100*H692+'Connecting shares (%)'!$H$11/100*J692)/1000000,0),0)</f>
        <v>0</v>
      </c>
      <c r="AC692" s="62">
        <f>IF(E692="west", IF(C692="Central",D692*'Connecting shares (%)'!$M$16*(F692+H692+J692)/(F692+H692+J692+L692+N692+P692),0),0)</f>
        <v>0</v>
      </c>
      <c r="AD692" s="59">
        <f>IF(E692="West", IF(C692="Decentral",('Connecting shares (%)'!$F$15/100*F692+'Connecting shares (%)'!$G$15/100*H692+'Connecting shares (%)'!$H$15/100*J692)/1000000,0),0)</f>
        <v>0.25091175999999987</v>
      </c>
      <c r="AE692" s="61">
        <f>IF(E692="west", IF(C692="Decentral",D692*'Connecting shares (%)'!$M$16*(F692+H692+J692)/(F692+H692+J692+L692+N692+P692),0),0)</f>
        <v>2.0463571329157801</v>
      </c>
      <c r="AF692" s="59">
        <f>IF(E692="West", IF(C692="Central",('Connecting shares (%)'!$F$13/100*L692+'Connecting shares (%)'!$G$13/100*N692+'Connecting shares (%)'!$H$13/100*P692)/1000000,0),0)</f>
        <v>0</v>
      </c>
      <c r="AG692" s="61">
        <f>IF(E692="west", IF(C692="Central",D692*'Connecting shares (%)'!$M$16*(L692+N692+P692)/(F692+H692+J692+L692+N692+P692),0),0)</f>
        <v>0</v>
      </c>
      <c r="AH692" s="1">
        <f>IF(E692="West", IF(C692="Decentral",('Connecting shares (%)'!$F$17/100*L692+'Connecting shares (%)'!$G$17/100*N692+'Connecting shares (%)'!$H$17/100*P692)/1000000,0),0)</f>
        <v>0</v>
      </c>
      <c r="AI692" s="61">
        <f>IF(E692="west", IF(C692="Decentral",D692*'Connecting shares (%)'!$M$16*(L692+N692+P692)/(F692+H692+J692+L692+N692+P692),0),0)</f>
        <v>0</v>
      </c>
      <c r="AK692" s="1">
        <f t="shared" si="80"/>
        <v>0</v>
      </c>
      <c r="AL692" s="1">
        <f t="shared" si="81"/>
        <v>0</v>
      </c>
      <c r="AM692" s="1">
        <f t="shared" si="82"/>
        <v>0</v>
      </c>
      <c r="AN692" s="1">
        <f t="shared" si="83"/>
        <v>0</v>
      </c>
      <c r="AO692" s="1">
        <f t="shared" si="84"/>
        <v>0</v>
      </c>
      <c r="AP692" s="1">
        <f t="shared" si="85"/>
        <v>0</v>
      </c>
      <c r="AQ692" s="1">
        <f t="shared" si="86"/>
        <v>0.25091175999999987</v>
      </c>
      <c r="AR692" s="1">
        <f t="shared" si="87"/>
        <v>2.0463571329157801</v>
      </c>
    </row>
    <row r="693" spans="1:44">
      <c r="A693" s="1">
        <v>692</v>
      </c>
      <c r="B693" s="1" t="s">
        <v>459</v>
      </c>
      <c r="C693" s="1" t="s">
        <v>20</v>
      </c>
      <c r="D693" s="1">
        <v>0.32187897370455998</v>
      </c>
      <c r="E693" s="1" t="s">
        <v>21</v>
      </c>
      <c r="F693" s="1">
        <v>67123.979999999894</v>
      </c>
      <c r="G693" s="1">
        <v>4</v>
      </c>
      <c r="H693" s="1">
        <v>0</v>
      </c>
      <c r="I693" s="1">
        <v>0</v>
      </c>
      <c r="J693" s="1">
        <v>0</v>
      </c>
      <c r="K693" s="1">
        <v>0</v>
      </c>
      <c r="L693" s="1">
        <v>0</v>
      </c>
      <c r="M693" s="1">
        <v>0</v>
      </c>
      <c r="N693" s="1">
        <v>0</v>
      </c>
      <c r="O693" s="1">
        <v>0</v>
      </c>
      <c r="P693" s="1">
        <v>0</v>
      </c>
      <c r="Q693" s="1">
        <v>0</v>
      </c>
      <c r="R693" s="1">
        <v>7602.6518978308304</v>
      </c>
      <c r="S693" s="1">
        <v>321878.97370455897</v>
      </c>
      <c r="T693" s="59">
        <f>IF(E693="East", IF(C693="Central",('Connecting shares (%)'!$F$3/100*F693+'Connecting shares (%)'!$G$3/100*H693+'Connecting shares (%)'!$H$3/100*J693)/1000000,0),0)</f>
        <v>0</v>
      </c>
      <c r="U693" s="59">
        <f>IF(E693="East", IF(C693="Central",D693*'Connecting shares (%)'!$M$16*(F693+H693+J693)/(F693+H693+J693+L693+N693+P693),0),0)</f>
        <v>0</v>
      </c>
      <c r="V693" s="59">
        <f>IF(E693="East", IF(C693="Decentral",('Connecting shares (%)'!$F$7/100*F693+'Connecting shares (%)'!$G$7/100*H693+'Connecting shares (%)'!$H$7/100*J693)/1000000,0),0)</f>
        <v>0</v>
      </c>
      <c r="W693" s="61">
        <f>IF(E693="East", IF(C693="Decentral",D693*'Connecting shares (%)'!$M$16*(F693+H693+J693)/(F693+H693+J693+L693+N693+P693),0),0)</f>
        <v>0</v>
      </c>
      <c r="X693" s="59">
        <f>IF(E693="East", IF(C693="Central",('Connecting shares (%)'!$F$5/100*L693+'Connecting shares (%)'!$G$5/100*N693+'Connecting shares (%)'!$H$5/100*P693)/1000000,0),0)</f>
        <v>0</v>
      </c>
      <c r="Y693" s="61">
        <f>IF(E693="East", IF(C693="Central",D693*'Connecting shares (%)'!$M$16*(L693+N693+P693)/(F693+H693+J693+L693+N693+P693),0),0)</f>
        <v>0</v>
      </c>
      <c r="Z693" s="1">
        <f>IF(E693="East", IF(C693="Decentral",('Connecting shares (%)'!$F$9/100*L693+'Connecting shares (%)'!$G$9/100*N693+'Connecting shares (%)'!$H$9/100*P693)/1000000,0),0)</f>
        <v>0</v>
      </c>
      <c r="AA693" s="61">
        <f>IF(E693="East", IF(C693="Decentral",D693*'Connecting shares (%)'!$M$16*(L693+N693+P693)/(F693+H693+J693+L693+N693+P693),0),0)</f>
        <v>0</v>
      </c>
      <c r="AB693" s="59">
        <f>IF(E693="West", IF(C693="Central",('Connecting shares (%)'!$F$11/100*F693+'Connecting shares (%)'!$G$11/100*H693+'Connecting shares (%)'!$H$11/100*J693)/1000000,0),0)</f>
        <v>6.7123979999999889E-2</v>
      </c>
      <c r="AC693" s="62">
        <f>IF(E693="west", IF(C693="Central",D693*'Connecting shares (%)'!$M$16*(F693+H693+J693)/(F693+H693+J693+L693+N693+P693),0),0)</f>
        <v>6.4375794740911996</v>
      </c>
      <c r="AD693" s="59">
        <f>IF(E693="West", IF(C693="Decentral",('Connecting shares (%)'!$F$15/100*F693+'Connecting shares (%)'!$G$15/100*H693+'Connecting shares (%)'!$H$15/100*J693)/1000000,0),0)</f>
        <v>0</v>
      </c>
      <c r="AE693" s="61">
        <f>IF(E693="west", IF(C693="Decentral",D693*'Connecting shares (%)'!$M$16*(F693+H693+J693)/(F693+H693+J693+L693+N693+P693),0),0)</f>
        <v>0</v>
      </c>
      <c r="AF693" s="59">
        <f>IF(E693="West", IF(C693="Central",('Connecting shares (%)'!$F$13/100*L693+'Connecting shares (%)'!$G$13/100*N693+'Connecting shares (%)'!$H$13/100*P693)/1000000,0),0)</f>
        <v>0</v>
      </c>
      <c r="AG693" s="61">
        <f>IF(E693="west", IF(C693="Central",D693*'Connecting shares (%)'!$M$16*(L693+N693+P693)/(F693+H693+J693+L693+N693+P693),0),0)</f>
        <v>0</v>
      </c>
      <c r="AH693" s="1">
        <f>IF(E693="West", IF(C693="Decentral",('Connecting shares (%)'!$F$17/100*L693+'Connecting shares (%)'!$G$17/100*N693+'Connecting shares (%)'!$H$17/100*P693)/1000000,0),0)</f>
        <v>0</v>
      </c>
      <c r="AI693" s="61">
        <f>IF(E693="west", IF(C693="Decentral",D693*'Connecting shares (%)'!$M$16*(L693+N693+P693)/(F693+H693+J693+L693+N693+P693),0),0)</f>
        <v>0</v>
      </c>
      <c r="AK693" s="1">
        <f t="shared" si="80"/>
        <v>0</v>
      </c>
      <c r="AL693" s="1">
        <f t="shared" si="81"/>
        <v>0</v>
      </c>
      <c r="AM693" s="1">
        <f t="shared" si="82"/>
        <v>0</v>
      </c>
      <c r="AN693" s="1">
        <f t="shared" si="83"/>
        <v>0</v>
      </c>
      <c r="AO693" s="1">
        <f t="shared" si="84"/>
        <v>6.7123979999999889E-2</v>
      </c>
      <c r="AP693" s="1">
        <f t="shared" si="85"/>
        <v>6.4375794740911996</v>
      </c>
      <c r="AQ693" s="1">
        <f t="shared" si="86"/>
        <v>0</v>
      </c>
      <c r="AR693" s="1">
        <f t="shared" si="87"/>
        <v>0</v>
      </c>
    </row>
    <row r="694" spans="1:44">
      <c r="A694" s="1">
        <v>693</v>
      </c>
      <c r="B694" s="1" t="s">
        <v>399</v>
      </c>
      <c r="C694" s="1" t="s">
        <v>19</v>
      </c>
      <c r="D694" s="1">
        <v>0.38670307959251499</v>
      </c>
      <c r="E694" s="1" t="s">
        <v>21</v>
      </c>
      <c r="F694" s="1">
        <v>330610.989999999</v>
      </c>
      <c r="G694" s="1">
        <v>18</v>
      </c>
      <c r="H694" s="1">
        <v>0</v>
      </c>
      <c r="I694" s="1">
        <v>0</v>
      </c>
      <c r="J694" s="1">
        <v>0</v>
      </c>
      <c r="K694" s="1">
        <v>0</v>
      </c>
      <c r="L694" s="1">
        <v>0</v>
      </c>
      <c r="M694" s="1">
        <v>0</v>
      </c>
      <c r="N694" s="1">
        <v>0</v>
      </c>
      <c r="O694" s="1">
        <v>0</v>
      </c>
      <c r="P694" s="1">
        <v>0</v>
      </c>
      <c r="Q694" s="1">
        <v>0</v>
      </c>
      <c r="R694" s="1">
        <v>9856.1794414019496</v>
      </c>
      <c r="S694" s="1">
        <v>386703.07959251502</v>
      </c>
      <c r="T694" s="59">
        <f>IF(E694="East", IF(C694="Central",('Connecting shares (%)'!$F$3/100*F694+'Connecting shares (%)'!$G$3/100*H694+'Connecting shares (%)'!$H$3/100*J694)/1000000,0),0)</f>
        <v>0</v>
      </c>
      <c r="U694" s="59">
        <f>IF(E694="East", IF(C694="Central",D694*'Connecting shares (%)'!$M$16*(F694+H694+J694)/(F694+H694+J694+L694+N694+P694),0),0)</f>
        <v>0</v>
      </c>
      <c r="V694" s="59">
        <f>IF(E694="East", IF(C694="Decentral",('Connecting shares (%)'!$F$7/100*F694+'Connecting shares (%)'!$G$7/100*H694+'Connecting shares (%)'!$H$7/100*J694)/1000000,0),0)</f>
        <v>0</v>
      </c>
      <c r="W694" s="61">
        <f>IF(E694="East", IF(C694="Decentral",D694*'Connecting shares (%)'!$M$16*(F694+H694+J694)/(F694+H694+J694+L694+N694+P694),0),0)</f>
        <v>0</v>
      </c>
      <c r="X694" s="59">
        <f>IF(E694="East", IF(C694="Central",('Connecting shares (%)'!$F$5/100*L694+'Connecting shares (%)'!$G$5/100*N694+'Connecting shares (%)'!$H$5/100*P694)/1000000,0),0)</f>
        <v>0</v>
      </c>
      <c r="Y694" s="61">
        <f>IF(E694="East", IF(C694="Central",D694*'Connecting shares (%)'!$M$16*(L694+N694+P694)/(F694+H694+J694+L694+N694+P694),0),0)</f>
        <v>0</v>
      </c>
      <c r="Z694" s="1">
        <f>IF(E694="East", IF(C694="Decentral",('Connecting shares (%)'!$F$9/100*L694+'Connecting shares (%)'!$G$9/100*N694+'Connecting shares (%)'!$H$9/100*P694)/1000000,0),0)</f>
        <v>0</v>
      </c>
      <c r="AA694" s="61">
        <f>IF(E694="East", IF(C694="Decentral",D694*'Connecting shares (%)'!$M$16*(L694+N694+P694)/(F694+H694+J694+L694+N694+P694),0),0)</f>
        <v>0</v>
      </c>
      <c r="AB694" s="59">
        <f>IF(E694="West", IF(C694="Central",('Connecting shares (%)'!$F$11/100*F694+'Connecting shares (%)'!$G$11/100*H694+'Connecting shares (%)'!$H$11/100*J694)/1000000,0),0)</f>
        <v>0</v>
      </c>
      <c r="AC694" s="62">
        <f>IF(E694="west", IF(C694="Central",D694*'Connecting shares (%)'!$M$16*(F694+H694+J694)/(F694+H694+J694+L694+N694+P694),0),0)</f>
        <v>0</v>
      </c>
      <c r="AD694" s="59">
        <f>IF(E694="West", IF(C694="Decentral",('Connecting shares (%)'!$F$15/100*F694+'Connecting shares (%)'!$G$15/100*H694+'Connecting shares (%)'!$H$15/100*J694)/1000000,0),0)</f>
        <v>0.33061098999999899</v>
      </c>
      <c r="AE694" s="61">
        <f>IF(E694="west", IF(C694="Decentral",D694*'Connecting shares (%)'!$M$16*(F694+H694+J694)/(F694+H694+J694+L694+N694+P694),0),0)</f>
        <v>7.7340615918503008</v>
      </c>
      <c r="AF694" s="59">
        <f>IF(E694="West", IF(C694="Central",('Connecting shares (%)'!$F$13/100*L694+'Connecting shares (%)'!$G$13/100*N694+'Connecting shares (%)'!$H$13/100*P694)/1000000,0),0)</f>
        <v>0</v>
      </c>
      <c r="AG694" s="61">
        <f>IF(E694="west", IF(C694="Central",D694*'Connecting shares (%)'!$M$16*(L694+N694+P694)/(F694+H694+J694+L694+N694+P694),0),0)</f>
        <v>0</v>
      </c>
      <c r="AH694" s="1">
        <f>IF(E694="West", IF(C694="Decentral",('Connecting shares (%)'!$F$17/100*L694+'Connecting shares (%)'!$G$17/100*N694+'Connecting shares (%)'!$H$17/100*P694)/1000000,0),0)</f>
        <v>0</v>
      </c>
      <c r="AI694" s="61">
        <f>IF(E694="west", IF(C694="Decentral",D694*'Connecting shares (%)'!$M$16*(L694+N694+P694)/(F694+H694+J694+L694+N694+P694),0),0)</f>
        <v>0</v>
      </c>
      <c r="AK694" s="1">
        <f t="shared" si="80"/>
        <v>0</v>
      </c>
      <c r="AL694" s="1">
        <f t="shared" si="81"/>
        <v>0</v>
      </c>
      <c r="AM694" s="1">
        <f t="shared" si="82"/>
        <v>0</v>
      </c>
      <c r="AN694" s="1">
        <f t="shared" si="83"/>
        <v>0</v>
      </c>
      <c r="AO694" s="1">
        <f t="shared" si="84"/>
        <v>0</v>
      </c>
      <c r="AP694" s="1">
        <f t="shared" si="85"/>
        <v>0</v>
      </c>
      <c r="AQ694" s="1">
        <f t="shared" si="86"/>
        <v>0.33061098999999899</v>
      </c>
      <c r="AR694" s="1">
        <f t="shared" si="87"/>
        <v>7.7340615918503008</v>
      </c>
    </row>
    <row r="695" spans="1:44">
      <c r="A695" s="1">
        <v>694</v>
      </c>
      <c r="B695" s="1" t="s">
        <v>246</v>
      </c>
      <c r="C695" s="1" t="s">
        <v>19</v>
      </c>
      <c r="D695" s="1">
        <v>0.207025985305926</v>
      </c>
      <c r="E695" s="1" t="s">
        <v>21</v>
      </c>
      <c r="F695" s="1">
        <v>247467.51</v>
      </c>
      <c r="G695" s="1">
        <v>15</v>
      </c>
      <c r="H695" s="1">
        <v>0</v>
      </c>
      <c r="I695" s="1">
        <v>0</v>
      </c>
      <c r="J695" s="1">
        <v>0</v>
      </c>
      <c r="K695" s="1">
        <v>0</v>
      </c>
      <c r="L695" s="1">
        <v>5691.02</v>
      </c>
      <c r="M695" s="1">
        <v>1</v>
      </c>
      <c r="N695" s="1">
        <v>0</v>
      </c>
      <c r="O695" s="1">
        <v>0</v>
      </c>
      <c r="P695" s="1">
        <v>0</v>
      </c>
      <c r="Q695" s="1">
        <v>0</v>
      </c>
      <c r="R695" s="1">
        <v>6943.5661199678298</v>
      </c>
      <c r="S695" s="1">
        <v>207025.98530592499</v>
      </c>
      <c r="T695" s="59">
        <f>IF(E695="East", IF(C695="Central",('Connecting shares (%)'!$F$3/100*F695+'Connecting shares (%)'!$G$3/100*H695+'Connecting shares (%)'!$H$3/100*J695)/1000000,0),0)</f>
        <v>0</v>
      </c>
      <c r="U695" s="59">
        <f>IF(E695="East", IF(C695="Central",D695*'Connecting shares (%)'!$M$16*(F695+H695+J695)/(F695+H695+J695+L695+N695+P695),0),0)</f>
        <v>0</v>
      </c>
      <c r="V695" s="59">
        <f>IF(E695="East", IF(C695="Decentral",('Connecting shares (%)'!$F$7/100*F695+'Connecting shares (%)'!$G$7/100*H695+'Connecting shares (%)'!$H$7/100*J695)/1000000,0),0)</f>
        <v>0</v>
      </c>
      <c r="W695" s="61">
        <f>IF(E695="East", IF(C695="Decentral",D695*'Connecting shares (%)'!$M$16*(F695+H695+J695)/(F695+H695+J695+L695+N695+P695),0),0)</f>
        <v>0</v>
      </c>
      <c r="X695" s="59">
        <f>IF(E695="East", IF(C695="Central",('Connecting shares (%)'!$F$5/100*L695+'Connecting shares (%)'!$G$5/100*N695+'Connecting shares (%)'!$H$5/100*P695)/1000000,0),0)</f>
        <v>0</v>
      </c>
      <c r="Y695" s="61">
        <f>IF(E695="East", IF(C695="Central",D695*'Connecting shares (%)'!$M$16*(L695+N695+P695)/(F695+H695+J695+L695+N695+P695),0),0)</f>
        <v>0</v>
      </c>
      <c r="Z695" s="1">
        <f>IF(E695="East", IF(C695="Decentral",('Connecting shares (%)'!$F$9/100*L695+'Connecting shares (%)'!$G$9/100*N695+'Connecting shares (%)'!$H$9/100*P695)/1000000,0),0)</f>
        <v>0</v>
      </c>
      <c r="AA695" s="61">
        <f>IF(E695="East", IF(C695="Decentral",D695*'Connecting shares (%)'!$M$16*(L695+N695+P695)/(F695+H695+J695+L695+N695+P695),0),0)</f>
        <v>0</v>
      </c>
      <c r="AB695" s="59">
        <f>IF(E695="West", IF(C695="Central",('Connecting shares (%)'!$F$11/100*F695+'Connecting shares (%)'!$G$11/100*H695+'Connecting shares (%)'!$H$11/100*J695)/1000000,0),0)</f>
        <v>0</v>
      </c>
      <c r="AC695" s="62">
        <f>IF(E695="west", IF(C695="Central",D695*'Connecting shares (%)'!$M$16*(F695+H695+J695)/(F695+H695+J695+L695+N695+P695),0),0)</f>
        <v>0</v>
      </c>
      <c r="AD695" s="59">
        <f>IF(E695="West", IF(C695="Decentral",('Connecting shares (%)'!$F$15/100*F695+'Connecting shares (%)'!$G$15/100*H695+'Connecting shares (%)'!$H$15/100*J695)/1000000,0),0)</f>
        <v>0.24746751</v>
      </c>
      <c r="AE695" s="61">
        <f>IF(E695="west", IF(C695="Decentral",D695*'Connecting shares (%)'!$M$16*(F695+H695+J695)/(F695+H695+J695+L695+N695+P695),0),0)</f>
        <v>4.0474405574210044</v>
      </c>
      <c r="AF695" s="59">
        <f>IF(E695="West", IF(C695="Central",('Connecting shares (%)'!$F$13/100*L695+'Connecting shares (%)'!$G$13/100*N695+'Connecting shares (%)'!$H$13/100*P695)/1000000,0),0)</f>
        <v>0</v>
      </c>
      <c r="AG695" s="61">
        <f>IF(E695="west", IF(C695="Central",D695*'Connecting shares (%)'!$M$16*(L695+N695+P695)/(F695+H695+J695+L695+N695+P695),0),0)</f>
        <v>0</v>
      </c>
      <c r="AH695" s="1">
        <f>IF(E695="West", IF(C695="Decentral",('Connecting shares (%)'!$F$17/100*L695+'Connecting shares (%)'!$G$17/100*N695+'Connecting shares (%)'!$H$17/100*P695)/1000000,0),0)</f>
        <v>5.6910200000000006E-3</v>
      </c>
      <c r="AI695" s="61">
        <f>IF(E695="west", IF(C695="Decentral",D695*'Connecting shares (%)'!$M$16*(L695+N695+P695)/(F695+H695+J695+L695+N695+P695),0),0)</f>
        <v>9.307914869751624E-2</v>
      </c>
      <c r="AK695" s="1">
        <f t="shared" si="80"/>
        <v>0</v>
      </c>
      <c r="AL695" s="1">
        <f t="shared" si="81"/>
        <v>0</v>
      </c>
      <c r="AM695" s="1">
        <f t="shared" si="82"/>
        <v>0</v>
      </c>
      <c r="AN695" s="1">
        <f t="shared" si="83"/>
        <v>0</v>
      </c>
      <c r="AO695" s="1">
        <f t="shared" si="84"/>
        <v>0</v>
      </c>
      <c r="AP695" s="1">
        <f t="shared" si="85"/>
        <v>0</v>
      </c>
      <c r="AQ695" s="1">
        <f t="shared" si="86"/>
        <v>0.25315852999999999</v>
      </c>
      <c r="AR695" s="1">
        <f t="shared" si="87"/>
        <v>4.1405197061185204</v>
      </c>
    </row>
    <row r="696" spans="1:44">
      <c r="A696" s="1">
        <v>695</v>
      </c>
      <c r="B696" s="1" t="s">
        <v>554</v>
      </c>
      <c r="C696" s="1" t="s">
        <v>19</v>
      </c>
      <c r="D696" s="1">
        <v>0.227893749019175</v>
      </c>
      <c r="E696" s="1" t="s">
        <v>21</v>
      </c>
      <c r="F696" s="1">
        <v>814955.63</v>
      </c>
      <c r="G696" s="1">
        <v>39</v>
      </c>
      <c r="H696" s="1">
        <v>226086.18</v>
      </c>
      <c r="I696" s="1">
        <v>4</v>
      </c>
      <c r="J696" s="1">
        <v>0</v>
      </c>
      <c r="K696" s="1">
        <v>0</v>
      </c>
      <c r="L696" s="1">
        <v>49320.019999999902</v>
      </c>
      <c r="M696" s="1">
        <v>1</v>
      </c>
      <c r="N696" s="1">
        <v>0</v>
      </c>
      <c r="O696" s="1">
        <v>0</v>
      </c>
      <c r="P696" s="1">
        <v>0</v>
      </c>
      <c r="Q696" s="1">
        <v>0</v>
      </c>
      <c r="R696" s="1">
        <v>8452.7416061977601</v>
      </c>
      <c r="S696" s="1">
        <v>227893.74901917501</v>
      </c>
      <c r="T696" s="59">
        <f>IF(E696="East", IF(C696="Central",('Connecting shares (%)'!$F$3/100*F696+'Connecting shares (%)'!$G$3/100*H696+'Connecting shares (%)'!$H$3/100*J696)/1000000,0),0)</f>
        <v>0</v>
      </c>
      <c r="U696" s="59">
        <f>IF(E696="East", IF(C696="Central",D696*'Connecting shares (%)'!$M$16*(F696+H696+J696)/(F696+H696+J696+L696+N696+P696),0),0)</f>
        <v>0</v>
      </c>
      <c r="V696" s="59">
        <f>IF(E696="East", IF(C696="Decentral",('Connecting shares (%)'!$F$7/100*F696+'Connecting shares (%)'!$G$7/100*H696+'Connecting shares (%)'!$H$7/100*J696)/1000000,0),0)</f>
        <v>0</v>
      </c>
      <c r="W696" s="61">
        <f>IF(E696="East", IF(C696="Decentral",D696*'Connecting shares (%)'!$M$16*(F696+H696+J696)/(F696+H696+J696+L696+N696+P696),0),0)</f>
        <v>0</v>
      </c>
      <c r="X696" s="59">
        <f>IF(E696="East", IF(C696="Central",('Connecting shares (%)'!$F$5/100*L696+'Connecting shares (%)'!$G$5/100*N696+'Connecting shares (%)'!$H$5/100*P696)/1000000,0),0)</f>
        <v>0</v>
      </c>
      <c r="Y696" s="61">
        <f>IF(E696="East", IF(C696="Central",D696*'Connecting shares (%)'!$M$16*(L696+N696+P696)/(F696+H696+J696+L696+N696+P696),0),0)</f>
        <v>0</v>
      </c>
      <c r="Z696" s="1">
        <f>IF(E696="East", IF(C696="Decentral",('Connecting shares (%)'!$F$9/100*L696+'Connecting shares (%)'!$G$9/100*N696+'Connecting shares (%)'!$H$9/100*P696)/1000000,0),0)</f>
        <v>0</v>
      </c>
      <c r="AA696" s="61">
        <f>IF(E696="East", IF(C696="Decentral",D696*'Connecting shares (%)'!$M$16*(L696+N696+P696)/(F696+H696+J696+L696+N696+P696),0),0)</f>
        <v>0</v>
      </c>
      <c r="AB696" s="59">
        <f>IF(E696="West", IF(C696="Central",('Connecting shares (%)'!$F$11/100*F696+'Connecting shares (%)'!$G$11/100*H696+'Connecting shares (%)'!$H$11/100*J696)/1000000,0),0)</f>
        <v>0</v>
      </c>
      <c r="AC696" s="62">
        <f>IF(E696="west", IF(C696="Central",D696*'Connecting shares (%)'!$M$16*(F696+H696+J696)/(F696+H696+J696+L696+N696+P696),0),0)</f>
        <v>0</v>
      </c>
      <c r="AD696" s="59">
        <f>IF(E696="West", IF(C696="Decentral",('Connecting shares (%)'!$F$15/100*F696+'Connecting shares (%)'!$G$15/100*H696+'Connecting shares (%)'!$H$15/100*J696)/1000000,0),0)</f>
        <v>1.0410418100000001</v>
      </c>
      <c r="AE696" s="61">
        <f>IF(E696="west", IF(C696="Decentral",D696*'Connecting shares (%)'!$M$16*(F696+H696+J696)/(F696+H696+J696+L696+N696+P696),0),0)</f>
        <v>4.351709945066724</v>
      </c>
      <c r="AF696" s="59">
        <f>IF(E696="West", IF(C696="Central",('Connecting shares (%)'!$F$13/100*L696+'Connecting shares (%)'!$G$13/100*N696+'Connecting shares (%)'!$H$13/100*P696)/1000000,0),0)</f>
        <v>0</v>
      </c>
      <c r="AG696" s="61">
        <f>IF(E696="west", IF(C696="Central",D696*'Connecting shares (%)'!$M$16*(L696+N696+P696)/(F696+H696+J696+L696+N696+P696),0),0)</f>
        <v>0</v>
      </c>
      <c r="AH696" s="1">
        <f>IF(E696="West", IF(C696="Decentral",('Connecting shares (%)'!$F$17/100*L696+'Connecting shares (%)'!$G$17/100*N696+'Connecting shares (%)'!$H$17/100*P696)/1000000,0),0)</f>
        <v>4.9320019999999902E-2</v>
      </c>
      <c r="AI696" s="61">
        <f>IF(E696="west", IF(C696="Decentral",D696*'Connecting shares (%)'!$M$16*(L696+N696+P696)/(F696+H696+J696+L696+N696+P696),0),0)</f>
        <v>0.20616503531677494</v>
      </c>
      <c r="AK696" s="1">
        <f t="shared" si="80"/>
        <v>0</v>
      </c>
      <c r="AL696" s="1">
        <f t="shared" si="81"/>
        <v>0</v>
      </c>
      <c r="AM696" s="1">
        <f t="shared" si="82"/>
        <v>0</v>
      </c>
      <c r="AN696" s="1">
        <f t="shared" si="83"/>
        <v>0</v>
      </c>
      <c r="AO696" s="1">
        <f t="shared" si="84"/>
        <v>0</v>
      </c>
      <c r="AP696" s="1">
        <f t="shared" si="85"/>
        <v>0</v>
      </c>
      <c r="AQ696" s="1">
        <f t="shared" si="86"/>
        <v>1.09036183</v>
      </c>
      <c r="AR696" s="1">
        <f t="shared" si="87"/>
        <v>4.5578749803834988</v>
      </c>
    </row>
    <row r="697" spans="1:44">
      <c r="A697" s="1">
        <v>696</v>
      </c>
      <c r="B697" s="1" t="s">
        <v>113</v>
      </c>
      <c r="C697" s="1" t="s">
        <v>19</v>
      </c>
      <c r="D697" s="1">
        <v>1.4540455460550601</v>
      </c>
      <c r="E697" s="1" t="s">
        <v>22</v>
      </c>
      <c r="F697" s="1">
        <v>7089469.5</v>
      </c>
      <c r="G697" s="1">
        <v>531</v>
      </c>
      <c r="H697" s="1">
        <v>0</v>
      </c>
      <c r="I697" s="1">
        <v>0</v>
      </c>
      <c r="J697" s="1">
        <v>0</v>
      </c>
      <c r="K697" s="1">
        <v>0</v>
      </c>
      <c r="L697" s="1">
        <v>372558.66</v>
      </c>
      <c r="M697" s="1">
        <v>99</v>
      </c>
      <c r="N697" s="1">
        <v>0</v>
      </c>
      <c r="O697" s="1">
        <v>0</v>
      </c>
      <c r="P697" s="1">
        <v>0</v>
      </c>
      <c r="Q697" s="1">
        <v>0</v>
      </c>
      <c r="R697" s="1">
        <v>12563.147205499399</v>
      </c>
      <c r="S697" s="1">
        <v>1454045.5460550601</v>
      </c>
      <c r="T697" s="59">
        <f>IF(E697="East", IF(C697="Central",('Connecting shares (%)'!$F$3/100*F697+'Connecting shares (%)'!$G$3/100*H697+'Connecting shares (%)'!$H$3/100*J697)/1000000,0),0)</f>
        <v>0</v>
      </c>
      <c r="U697" s="59">
        <f>IF(E697="East", IF(C697="Central",D697*'Connecting shares (%)'!$M$16*(F697+H697+J697)/(F697+H697+J697+L697+N697+P697),0),0)</f>
        <v>0</v>
      </c>
      <c r="V697" s="59">
        <f>IF(E697="East", IF(C697="Decentral",('Connecting shares (%)'!$F$7/100*F697+'Connecting shares (%)'!$G$7/100*H697+'Connecting shares (%)'!$H$7/100*J697)/1000000,0),0)</f>
        <v>7.0894694999999999</v>
      </c>
      <c r="W697" s="61">
        <f>IF(E697="East", IF(C697="Decentral",D697*'Connecting shares (%)'!$M$16*(F697+H697+J697)/(F697+H697+J697+L697+N697+P697),0),0)</f>
        <v>27.628980564898303</v>
      </c>
      <c r="X697" s="59">
        <f>IF(E697="East", IF(C697="Central",('Connecting shares (%)'!$F$5/100*L697+'Connecting shares (%)'!$G$5/100*N697+'Connecting shares (%)'!$H$5/100*P697)/1000000,0),0)</f>
        <v>0</v>
      </c>
      <c r="Y697" s="61">
        <f>IF(E697="East", IF(C697="Central",D697*'Connecting shares (%)'!$M$16*(L697+N697+P697)/(F697+H697+J697+L697+N697+P697),0),0)</f>
        <v>0</v>
      </c>
      <c r="Z697" s="1">
        <f>IF(E697="East", IF(C697="Decentral",('Connecting shares (%)'!$F$9/100*L697+'Connecting shares (%)'!$G$9/100*N697+'Connecting shares (%)'!$H$9/100*P697)/1000000,0),0)</f>
        <v>0.37255865999999999</v>
      </c>
      <c r="AA697" s="61">
        <f>IF(E697="East", IF(C697="Decentral",D697*'Connecting shares (%)'!$M$16*(L697+N697+P697)/(F697+H697+J697+L697+N697+P697),0),0)</f>
        <v>1.4519303562028942</v>
      </c>
      <c r="AB697" s="59">
        <f>IF(E697="West", IF(C697="Central",('Connecting shares (%)'!$F$11/100*F697+'Connecting shares (%)'!$G$11/100*H697+'Connecting shares (%)'!$H$11/100*J697)/1000000,0),0)</f>
        <v>0</v>
      </c>
      <c r="AC697" s="62">
        <f>IF(E697="west", IF(C697="Central",D697*'Connecting shares (%)'!$M$16*(F697+H697+J697)/(F697+H697+J697+L697+N697+P697),0),0)</f>
        <v>0</v>
      </c>
      <c r="AD697" s="59">
        <f>IF(E697="West", IF(C697="Decentral",('Connecting shares (%)'!$F$15/100*F697+'Connecting shares (%)'!$G$15/100*H697+'Connecting shares (%)'!$H$15/100*J697)/1000000,0),0)</f>
        <v>0</v>
      </c>
      <c r="AE697" s="61">
        <f>IF(E697="west", IF(C697="Decentral",D697*'Connecting shares (%)'!$M$16*(F697+H697+J697)/(F697+H697+J697+L697+N697+P697),0),0)</f>
        <v>0</v>
      </c>
      <c r="AF697" s="59">
        <f>IF(E697="West", IF(C697="Central",('Connecting shares (%)'!$F$13/100*L697+'Connecting shares (%)'!$G$13/100*N697+'Connecting shares (%)'!$H$13/100*P697)/1000000,0),0)</f>
        <v>0</v>
      </c>
      <c r="AG697" s="61">
        <f>IF(E697="west", IF(C697="Central",D697*'Connecting shares (%)'!$M$16*(L697+N697+P697)/(F697+H697+J697+L697+N697+P697),0),0)</f>
        <v>0</v>
      </c>
      <c r="AH697" s="1">
        <f>IF(E697="West", IF(C697="Decentral",('Connecting shares (%)'!$F$17/100*L697+'Connecting shares (%)'!$G$17/100*N697+'Connecting shares (%)'!$H$17/100*P697)/1000000,0),0)</f>
        <v>0</v>
      </c>
      <c r="AI697" s="61">
        <f>IF(E697="west", IF(C697="Decentral",D697*'Connecting shares (%)'!$M$16*(L697+N697+P697)/(F697+H697+J697+L697+N697+P697),0),0)</f>
        <v>0</v>
      </c>
      <c r="AK697" s="1">
        <f t="shared" si="80"/>
        <v>0</v>
      </c>
      <c r="AL697" s="1">
        <f t="shared" si="81"/>
        <v>0</v>
      </c>
      <c r="AM697" s="1">
        <f t="shared" si="82"/>
        <v>7.46202816</v>
      </c>
      <c r="AN697" s="1">
        <f t="shared" si="83"/>
        <v>29.080910921101196</v>
      </c>
      <c r="AO697" s="1">
        <f t="shared" si="84"/>
        <v>0</v>
      </c>
      <c r="AP697" s="1">
        <f t="shared" si="85"/>
        <v>0</v>
      </c>
      <c r="AQ697" s="1">
        <f t="shared" si="86"/>
        <v>0</v>
      </c>
      <c r="AR697" s="1">
        <f t="shared" si="87"/>
        <v>0</v>
      </c>
    </row>
    <row r="698" spans="1:44">
      <c r="A698" s="1">
        <v>697</v>
      </c>
      <c r="B698" s="1" t="s">
        <v>298</v>
      </c>
      <c r="C698" s="1" t="s">
        <v>19</v>
      </c>
      <c r="D698" s="1">
        <v>0.64159425484966404</v>
      </c>
      <c r="E698" s="1" t="s">
        <v>21</v>
      </c>
      <c r="F698" s="1">
        <v>3886143.73</v>
      </c>
      <c r="G698" s="1">
        <v>266</v>
      </c>
      <c r="H698" s="1">
        <v>0</v>
      </c>
      <c r="I698" s="1">
        <v>0</v>
      </c>
      <c r="J698" s="1">
        <v>0</v>
      </c>
      <c r="K698" s="1">
        <v>0</v>
      </c>
      <c r="L698" s="1">
        <v>211790.24</v>
      </c>
      <c r="M698" s="1">
        <v>16</v>
      </c>
      <c r="N698" s="1">
        <v>0</v>
      </c>
      <c r="O698" s="1">
        <v>0</v>
      </c>
      <c r="P698" s="1">
        <v>0</v>
      </c>
      <c r="Q698" s="1">
        <v>0</v>
      </c>
      <c r="R698" s="1">
        <v>7557.8971658849996</v>
      </c>
      <c r="S698" s="1">
        <v>641594.25484966405</v>
      </c>
      <c r="T698" s="59">
        <f>IF(E698="East", IF(C698="Central",('Connecting shares (%)'!$F$3/100*F698+'Connecting shares (%)'!$G$3/100*H698+'Connecting shares (%)'!$H$3/100*J698)/1000000,0),0)</f>
        <v>0</v>
      </c>
      <c r="U698" s="59">
        <f>IF(E698="East", IF(C698="Central",D698*'Connecting shares (%)'!$M$16*(F698+H698+J698)/(F698+H698+J698+L698+N698+P698),0),0)</f>
        <v>0</v>
      </c>
      <c r="V698" s="59">
        <f>IF(E698="East", IF(C698="Decentral",('Connecting shares (%)'!$F$7/100*F698+'Connecting shares (%)'!$G$7/100*H698+'Connecting shares (%)'!$H$7/100*J698)/1000000,0),0)</f>
        <v>0</v>
      </c>
      <c r="W698" s="61">
        <f>IF(E698="East", IF(C698="Decentral",D698*'Connecting shares (%)'!$M$16*(F698+H698+J698)/(F698+H698+J698+L698+N698+P698),0),0)</f>
        <v>0</v>
      </c>
      <c r="X698" s="59">
        <f>IF(E698="East", IF(C698="Central",('Connecting shares (%)'!$F$5/100*L698+'Connecting shares (%)'!$G$5/100*N698+'Connecting shares (%)'!$H$5/100*P698)/1000000,0),0)</f>
        <v>0</v>
      </c>
      <c r="Y698" s="61">
        <f>IF(E698="East", IF(C698="Central",D698*'Connecting shares (%)'!$M$16*(L698+N698+P698)/(F698+H698+J698+L698+N698+P698),0),0)</f>
        <v>0</v>
      </c>
      <c r="Z698" s="1">
        <f>IF(E698="East", IF(C698="Decentral",('Connecting shares (%)'!$F$9/100*L698+'Connecting shares (%)'!$G$9/100*N698+'Connecting shares (%)'!$H$9/100*P698)/1000000,0),0)</f>
        <v>0</v>
      </c>
      <c r="AA698" s="61">
        <f>IF(E698="East", IF(C698="Decentral",D698*'Connecting shares (%)'!$M$16*(L698+N698+P698)/(F698+H698+J698+L698+N698+P698),0),0)</f>
        <v>0</v>
      </c>
      <c r="AB698" s="59">
        <f>IF(E698="West", IF(C698="Central",('Connecting shares (%)'!$F$11/100*F698+'Connecting shares (%)'!$G$11/100*H698+'Connecting shares (%)'!$H$11/100*J698)/1000000,0),0)</f>
        <v>0</v>
      </c>
      <c r="AC698" s="62">
        <f>IF(E698="west", IF(C698="Central",D698*'Connecting shares (%)'!$M$16*(F698+H698+J698)/(F698+H698+J698+L698+N698+P698),0),0)</f>
        <v>0</v>
      </c>
      <c r="AD698" s="59">
        <f>IF(E698="West", IF(C698="Decentral",('Connecting shares (%)'!$F$15/100*F698+'Connecting shares (%)'!$G$15/100*H698+'Connecting shares (%)'!$H$15/100*J698)/1000000,0),0)</f>
        <v>3.8861437300000001</v>
      </c>
      <c r="AE698" s="61">
        <f>IF(E698="west", IF(C698="Decentral",D698*'Connecting shares (%)'!$M$16*(F698+H698+J698)/(F698+H698+J698+L698+N698+P698),0),0)</f>
        <v>12.168705054503569</v>
      </c>
      <c r="AF698" s="59">
        <f>IF(E698="West", IF(C698="Central",('Connecting shares (%)'!$F$13/100*L698+'Connecting shares (%)'!$G$13/100*N698+'Connecting shares (%)'!$H$13/100*P698)/1000000,0),0)</f>
        <v>0</v>
      </c>
      <c r="AG698" s="61">
        <f>IF(E698="west", IF(C698="Central",D698*'Connecting shares (%)'!$M$16*(L698+N698+P698)/(F698+H698+J698+L698+N698+P698),0),0)</f>
        <v>0</v>
      </c>
      <c r="AH698" s="1">
        <f>IF(E698="West", IF(C698="Decentral",('Connecting shares (%)'!$F$17/100*L698+'Connecting shares (%)'!$G$17/100*N698+'Connecting shares (%)'!$H$17/100*P698)/1000000,0),0)</f>
        <v>0.21179023999999999</v>
      </c>
      <c r="AI698" s="61">
        <f>IF(E698="west", IF(C698="Decentral",D698*'Connecting shares (%)'!$M$16*(L698+N698+P698)/(F698+H698+J698+L698+N698+P698),0),0)</f>
        <v>0.66318004248971107</v>
      </c>
      <c r="AK698" s="1">
        <f t="shared" si="80"/>
        <v>0</v>
      </c>
      <c r="AL698" s="1">
        <f t="shared" si="81"/>
        <v>0</v>
      </c>
      <c r="AM698" s="1">
        <f t="shared" si="82"/>
        <v>0</v>
      </c>
      <c r="AN698" s="1">
        <f t="shared" si="83"/>
        <v>0</v>
      </c>
      <c r="AO698" s="1">
        <f t="shared" si="84"/>
        <v>0</v>
      </c>
      <c r="AP698" s="1">
        <f t="shared" si="85"/>
        <v>0</v>
      </c>
      <c r="AQ698" s="1">
        <f t="shared" si="86"/>
        <v>4.0979339699999997</v>
      </c>
      <c r="AR698" s="1">
        <f t="shared" si="87"/>
        <v>12.831885096993281</v>
      </c>
    </row>
    <row r="699" spans="1:44">
      <c r="A699" s="1">
        <v>698</v>
      </c>
      <c r="B699" s="1" t="s">
        <v>395</v>
      </c>
      <c r="C699" s="1" t="s">
        <v>19</v>
      </c>
      <c r="D699" s="1">
        <v>0.41550624787794399</v>
      </c>
      <c r="E699" s="1" t="s">
        <v>21</v>
      </c>
      <c r="F699" s="1">
        <v>187434.19</v>
      </c>
      <c r="G699" s="1">
        <v>10</v>
      </c>
      <c r="H699" s="1">
        <v>0</v>
      </c>
      <c r="I699" s="1">
        <v>0</v>
      </c>
      <c r="J699" s="1">
        <v>0</v>
      </c>
      <c r="K699" s="1">
        <v>0</v>
      </c>
      <c r="L699" s="1">
        <v>0</v>
      </c>
      <c r="M699" s="1">
        <v>0</v>
      </c>
      <c r="N699" s="1">
        <v>0</v>
      </c>
      <c r="O699" s="1">
        <v>0</v>
      </c>
      <c r="P699" s="1">
        <v>0</v>
      </c>
      <c r="Q699" s="1">
        <v>0</v>
      </c>
      <c r="R699" s="1">
        <v>10033.6471905173</v>
      </c>
      <c r="S699" s="1">
        <v>415506.24787794403</v>
      </c>
      <c r="T699" s="59">
        <f>IF(E699="East", IF(C699="Central",('Connecting shares (%)'!$F$3/100*F699+'Connecting shares (%)'!$G$3/100*H699+'Connecting shares (%)'!$H$3/100*J699)/1000000,0),0)</f>
        <v>0</v>
      </c>
      <c r="U699" s="59">
        <f>IF(E699="East", IF(C699="Central",D699*'Connecting shares (%)'!$M$16*(F699+H699+J699)/(F699+H699+J699+L699+N699+P699),0),0)</f>
        <v>0</v>
      </c>
      <c r="V699" s="59">
        <f>IF(E699="East", IF(C699="Decentral",('Connecting shares (%)'!$F$7/100*F699+'Connecting shares (%)'!$G$7/100*H699+'Connecting shares (%)'!$H$7/100*J699)/1000000,0),0)</f>
        <v>0</v>
      </c>
      <c r="W699" s="61">
        <f>IF(E699="East", IF(C699="Decentral",D699*'Connecting shares (%)'!$M$16*(F699+H699+J699)/(F699+H699+J699+L699+N699+P699),0),0)</f>
        <v>0</v>
      </c>
      <c r="X699" s="59">
        <f>IF(E699="East", IF(C699="Central",('Connecting shares (%)'!$F$5/100*L699+'Connecting shares (%)'!$G$5/100*N699+'Connecting shares (%)'!$H$5/100*P699)/1000000,0),0)</f>
        <v>0</v>
      </c>
      <c r="Y699" s="61">
        <f>IF(E699="East", IF(C699="Central",D699*'Connecting shares (%)'!$M$16*(L699+N699+P699)/(F699+H699+J699+L699+N699+P699),0),0)</f>
        <v>0</v>
      </c>
      <c r="Z699" s="1">
        <f>IF(E699="East", IF(C699="Decentral",('Connecting shares (%)'!$F$9/100*L699+'Connecting shares (%)'!$G$9/100*N699+'Connecting shares (%)'!$H$9/100*P699)/1000000,0),0)</f>
        <v>0</v>
      </c>
      <c r="AA699" s="61">
        <f>IF(E699="East", IF(C699="Decentral",D699*'Connecting shares (%)'!$M$16*(L699+N699+P699)/(F699+H699+J699+L699+N699+P699),0),0)</f>
        <v>0</v>
      </c>
      <c r="AB699" s="59">
        <f>IF(E699="West", IF(C699="Central",('Connecting shares (%)'!$F$11/100*F699+'Connecting shares (%)'!$G$11/100*H699+'Connecting shares (%)'!$H$11/100*J699)/1000000,0),0)</f>
        <v>0</v>
      </c>
      <c r="AC699" s="62">
        <f>IF(E699="west", IF(C699="Central",D699*'Connecting shares (%)'!$M$16*(F699+H699+J699)/(F699+H699+J699+L699+N699+P699),0),0)</f>
        <v>0</v>
      </c>
      <c r="AD699" s="59">
        <f>IF(E699="West", IF(C699="Decentral",('Connecting shares (%)'!$F$15/100*F699+'Connecting shares (%)'!$G$15/100*H699+'Connecting shares (%)'!$H$15/100*J699)/1000000,0),0)</f>
        <v>0.18743419</v>
      </c>
      <c r="AE699" s="61">
        <f>IF(E699="west", IF(C699="Decentral",D699*'Connecting shares (%)'!$M$16*(F699+H699+J699)/(F699+H699+J699+L699+N699+P699),0),0)</f>
        <v>8.3101249575588803</v>
      </c>
      <c r="AF699" s="59">
        <f>IF(E699="West", IF(C699="Central",('Connecting shares (%)'!$F$13/100*L699+'Connecting shares (%)'!$G$13/100*N699+'Connecting shares (%)'!$H$13/100*P699)/1000000,0),0)</f>
        <v>0</v>
      </c>
      <c r="AG699" s="61">
        <f>IF(E699="west", IF(C699="Central",D699*'Connecting shares (%)'!$M$16*(L699+N699+P699)/(F699+H699+J699+L699+N699+P699),0),0)</f>
        <v>0</v>
      </c>
      <c r="AH699" s="1">
        <f>IF(E699="West", IF(C699="Decentral",('Connecting shares (%)'!$F$17/100*L699+'Connecting shares (%)'!$G$17/100*N699+'Connecting shares (%)'!$H$17/100*P699)/1000000,0),0)</f>
        <v>0</v>
      </c>
      <c r="AI699" s="61">
        <f>IF(E699="west", IF(C699="Decentral",D699*'Connecting shares (%)'!$M$16*(L699+N699+P699)/(F699+H699+J699+L699+N699+P699),0),0)</f>
        <v>0</v>
      </c>
      <c r="AK699" s="1">
        <f t="shared" si="80"/>
        <v>0</v>
      </c>
      <c r="AL699" s="1">
        <f t="shared" si="81"/>
        <v>0</v>
      </c>
      <c r="AM699" s="1">
        <f t="shared" si="82"/>
        <v>0</v>
      </c>
      <c r="AN699" s="1">
        <f t="shared" si="83"/>
        <v>0</v>
      </c>
      <c r="AO699" s="1">
        <f t="shared" si="84"/>
        <v>0</v>
      </c>
      <c r="AP699" s="1">
        <f t="shared" si="85"/>
        <v>0</v>
      </c>
      <c r="AQ699" s="1">
        <f t="shared" si="86"/>
        <v>0.18743419</v>
      </c>
      <c r="AR699" s="1">
        <f t="shared" si="87"/>
        <v>8.3101249575588803</v>
      </c>
    </row>
    <row r="700" spans="1:44">
      <c r="A700" s="1">
        <v>699</v>
      </c>
      <c r="B700" s="1" t="s">
        <v>182</v>
      </c>
      <c r="C700" s="1" t="s">
        <v>19</v>
      </c>
      <c r="D700" s="1">
        <v>5.8584681636022998E-2</v>
      </c>
      <c r="E700" s="1" t="s">
        <v>22</v>
      </c>
      <c r="F700" s="1">
        <v>97092.75</v>
      </c>
      <c r="G700" s="1">
        <v>8</v>
      </c>
      <c r="H700" s="1">
        <v>0</v>
      </c>
      <c r="I700" s="1">
        <v>0</v>
      </c>
      <c r="J700" s="1">
        <v>0</v>
      </c>
      <c r="K700" s="1">
        <v>0</v>
      </c>
      <c r="L700" s="1">
        <v>0</v>
      </c>
      <c r="M700" s="1">
        <v>0</v>
      </c>
      <c r="N700" s="1">
        <v>0</v>
      </c>
      <c r="O700" s="1">
        <v>0</v>
      </c>
      <c r="P700" s="1">
        <v>0</v>
      </c>
      <c r="Q700" s="1">
        <v>0</v>
      </c>
      <c r="R700" s="1">
        <v>4770.2791246143897</v>
      </c>
      <c r="S700" s="1">
        <v>58584.681636023401</v>
      </c>
      <c r="T700" s="59">
        <f>IF(E700="East", IF(C700="Central",('Connecting shares (%)'!$F$3/100*F700+'Connecting shares (%)'!$G$3/100*H700+'Connecting shares (%)'!$H$3/100*J700)/1000000,0),0)</f>
        <v>0</v>
      </c>
      <c r="U700" s="59">
        <f>IF(E700="East", IF(C700="Central",D700*'Connecting shares (%)'!$M$16*(F700+H700+J700)/(F700+H700+J700+L700+N700+P700),0),0)</f>
        <v>0</v>
      </c>
      <c r="V700" s="59">
        <f>IF(E700="East", IF(C700="Decentral",('Connecting shares (%)'!$F$7/100*F700+'Connecting shares (%)'!$G$7/100*H700+'Connecting shares (%)'!$H$7/100*J700)/1000000,0),0)</f>
        <v>9.7092750000000005E-2</v>
      </c>
      <c r="W700" s="61">
        <f>IF(E700="East", IF(C700="Decentral",D700*'Connecting shares (%)'!$M$16*(F700+H700+J700)/(F700+H700+J700+L700+N700+P700),0),0)</f>
        <v>1.1716936327204599</v>
      </c>
      <c r="X700" s="59">
        <f>IF(E700="East", IF(C700="Central",('Connecting shares (%)'!$F$5/100*L700+'Connecting shares (%)'!$G$5/100*N700+'Connecting shares (%)'!$H$5/100*P700)/1000000,0),0)</f>
        <v>0</v>
      </c>
      <c r="Y700" s="61">
        <f>IF(E700="East", IF(C700="Central",D700*'Connecting shares (%)'!$M$16*(L700+N700+P700)/(F700+H700+J700+L700+N700+P700),0),0)</f>
        <v>0</v>
      </c>
      <c r="Z700" s="1">
        <f>IF(E700="East", IF(C700="Decentral",('Connecting shares (%)'!$F$9/100*L700+'Connecting shares (%)'!$G$9/100*N700+'Connecting shares (%)'!$H$9/100*P700)/1000000,0),0)</f>
        <v>0</v>
      </c>
      <c r="AA700" s="61">
        <f>IF(E700="East", IF(C700="Decentral",D700*'Connecting shares (%)'!$M$16*(L700+N700+P700)/(F700+H700+J700+L700+N700+P700),0),0)</f>
        <v>0</v>
      </c>
      <c r="AB700" s="59">
        <f>IF(E700="West", IF(C700="Central",('Connecting shares (%)'!$F$11/100*F700+'Connecting shares (%)'!$G$11/100*H700+'Connecting shares (%)'!$H$11/100*J700)/1000000,0),0)</f>
        <v>0</v>
      </c>
      <c r="AC700" s="62">
        <f>IF(E700="west", IF(C700="Central",D700*'Connecting shares (%)'!$M$16*(F700+H700+J700)/(F700+H700+J700+L700+N700+P700),0),0)</f>
        <v>0</v>
      </c>
      <c r="AD700" s="59">
        <f>IF(E700="West", IF(C700="Decentral",('Connecting shares (%)'!$F$15/100*F700+'Connecting shares (%)'!$G$15/100*H700+'Connecting shares (%)'!$H$15/100*J700)/1000000,0),0)</f>
        <v>0</v>
      </c>
      <c r="AE700" s="61">
        <f>IF(E700="west", IF(C700="Decentral",D700*'Connecting shares (%)'!$M$16*(F700+H700+J700)/(F700+H700+J700+L700+N700+P700),0),0)</f>
        <v>0</v>
      </c>
      <c r="AF700" s="59">
        <f>IF(E700="West", IF(C700="Central",('Connecting shares (%)'!$F$13/100*L700+'Connecting shares (%)'!$G$13/100*N700+'Connecting shares (%)'!$H$13/100*P700)/1000000,0),0)</f>
        <v>0</v>
      </c>
      <c r="AG700" s="61">
        <f>IF(E700="west", IF(C700="Central",D700*'Connecting shares (%)'!$M$16*(L700+N700+P700)/(F700+H700+J700+L700+N700+P700),0),0)</f>
        <v>0</v>
      </c>
      <c r="AH700" s="1">
        <f>IF(E700="West", IF(C700="Decentral",('Connecting shares (%)'!$F$17/100*L700+'Connecting shares (%)'!$G$17/100*N700+'Connecting shares (%)'!$H$17/100*P700)/1000000,0),0)</f>
        <v>0</v>
      </c>
      <c r="AI700" s="61">
        <f>IF(E700="west", IF(C700="Decentral",D700*'Connecting shares (%)'!$M$16*(L700+N700+P700)/(F700+H700+J700+L700+N700+P700),0),0)</f>
        <v>0</v>
      </c>
      <c r="AK700" s="1">
        <f t="shared" si="80"/>
        <v>0</v>
      </c>
      <c r="AL700" s="1">
        <f t="shared" si="81"/>
        <v>0</v>
      </c>
      <c r="AM700" s="1">
        <f t="shared" si="82"/>
        <v>9.7092750000000005E-2</v>
      </c>
      <c r="AN700" s="1">
        <f t="shared" si="83"/>
        <v>1.1716936327204599</v>
      </c>
      <c r="AO700" s="1">
        <f t="shared" si="84"/>
        <v>0</v>
      </c>
      <c r="AP700" s="1">
        <f t="shared" si="85"/>
        <v>0</v>
      </c>
      <c r="AQ700" s="1">
        <f t="shared" si="86"/>
        <v>0</v>
      </c>
      <c r="AR700" s="1">
        <f t="shared" si="87"/>
        <v>0</v>
      </c>
    </row>
    <row r="701" spans="1:44">
      <c r="A701" s="1">
        <v>700</v>
      </c>
      <c r="B701" s="1" t="s">
        <v>236</v>
      </c>
      <c r="C701" s="1" t="s">
        <v>20</v>
      </c>
      <c r="D701" s="1">
        <v>0.18147117427984999</v>
      </c>
      <c r="E701" s="1" t="s">
        <v>21</v>
      </c>
      <c r="F701" s="1">
        <v>167138.12</v>
      </c>
      <c r="G701" s="1">
        <v>8</v>
      </c>
      <c r="H701" s="1">
        <v>0</v>
      </c>
      <c r="I701" s="1">
        <v>0</v>
      </c>
      <c r="J701" s="1">
        <v>0</v>
      </c>
      <c r="K701" s="1">
        <v>0</v>
      </c>
      <c r="L701" s="1">
        <v>0</v>
      </c>
      <c r="M701" s="1">
        <v>0</v>
      </c>
      <c r="N701" s="1">
        <v>0</v>
      </c>
      <c r="O701" s="1">
        <v>0</v>
      </c>
      <c r="P701" s="1">
        <v>0</v>
      </c>
      <c r="Q701" s="1">
        <v>0</v>
      </c>
      <c r="R701" s="1">
        <v>7397.0995327782703</v>
      </c>
      <c r="S701" s="1">
        <v>181471.17427984899</v>
      </c>
      <c r="T701" s="59">
        <f>IF(E701="East", IF(C701="Central",('Connecting shares (%)'!$F$3/100*F701+'Connecting shares (%)'!$G$3/100*H701+'Connecting shares (%)'!$H$3/100*J701)/1000000,0),0)</f>
        <v>0</v>
      </c>
      <c r="U701" s="59">
        <f>IF(E701="East", IF(C701="Central",D701*'Connecting shares (%)'!$M$16*(F701+H701+J701)/(F701+H701+J701+L701+N701+P701),0),0)</f>
        <v>0</v>
      </c>
      <c r="V701" s="59">
        <f>IF(E701="East", IF(C701="Decentral",('Connecting shares (%)'!$F$7/100*F701+'Connecting shares (%)'!$G$7/100*H701+'Connecting shares (%)'!$H$7/100*J701)/1000000,0),0)</f>
        <v>0</v>
      </c>
      <c r="W701" s="61">
        <f>IF(E701="East", IF(C701="Decentral",D701*'Connecting shares (%)'!$M$16*(F701+H701+J701)/(F701+H701+J701+L701+N701+P701),0),0)</f>
        <v>0</v>
      </c>
      <c r="X701" s="59">
        <f>IF(E701="East", IF(C701="Central",('Connecting shares (%)'!$F$5/100*L701+'Connecting shares (%)'!$G$5/100*N701+'Connecting shares (%)'!$H$5/100*P701)/1000000,0),0)</f>
        <v>0</v>
      </c>
      <c r="Y701" s="61">
        <f>IF(E701="East", IF(C701="Central",D701*'Connecting shares (%)'!$M$16*(L701+N701+P701)/(F701+H701+J701+L701+N701+P701),0),0)</f>
        <v>0</v>
      </c>
      <c r="Z701" s="1">
        <f>IF(E701="East", IF(C701="Decentral",('Connecting shares (%)'!$F$9/100*L701+'Connecting shares (%)'!$G$9/100*N701+'Connecting shares (%)'!$H$9/100*P701)/1000000,0),0)</f>
        <v>0</v>
      </c>
      <c r="AA701" s="61">
        <f>IF(E701="East", IF(C701="Decentral",D701*'Connecting shares (%)'!$M$16*(L701+N701+P701)/(F701+H701+J701+L701+N701+P701),0),0)</f>
        <v>0</v>
      </c>
      <c r="AB701" s="59">
        <f>IF(E701="West", IF(C701="Central",('Connecting shares (%)'!$F$11/100*F701+'Connecting shares (%)'!$G$11/100*H701+'Connecting shares (%)'!$H$11/100*J701)/1000000,0),0)</f>
        <v>0.16713812</v>
      </c>
      <c r="AC701" s="62">
        <f>IF(E701="west", IF(C701="Central",D701*'Connecting shares (%)'!$M$16*(F701+H701+J701)/(F701+H701+J701+L701+N701+P701),0),0)</f>
        <v>3.629423485597</v>
      </c>
      <c r="AD701" s="59">
        <f>IF(E701="West", IF(C701="Decentral",('Connecting shares (%)'!$F$15/100*F701+'Connecting shares (%)'!$G$15/100*H701+'Connecting shares (%)'!$H$15/100*J701)/1000000,0),0)</f>
        <v>0</v>
      </c>
      <c r="AE701" s="61">
        <f>IF(E701="west", IF(C701="Decentral",D701*'Connecting shares (%)'!$M$16*(F701+H701+J701)/(F701+H701+J701+L701+N701+P701),0),0)</f>
        <v>0</v>
      </c>
      <c r="AF701" s="59">
        <f>IF(E701="West", IF(C701="Central",('Connecting shares (%)'!$F$13/100*L701+'Connecting shares (%)'!$G$13/100*N701+'Connecting shares (%)'!$H$13/100*P701)/1000000,0),0)</f>
        <v>0</v>
      </c>
      <c r="AG701" s="61">
        <f>IF(E701="west", IF(C701="Central",D701*'Connecting shares (%)'!$M$16*(L701+N701+P701)/(F701+H701+J701+L701+N701+P701),0),0)</f>
        <v>0</v>
      </c>
      <c r="AH701" s="1">
        <f>IF(E701="West", IF(C701="Decentral",('Connecting shares (%)'!$F$17/100*L701+'Connecting shares (%)'!$G$17/100*N701+'Connecting shares (%)'!$H$17/100*P701)/1000000,0),0)</f>
        <v>0</v>
      </c>
      <c r="AI701" s="61">
        <f>IF(E701="west", IF(C701="Decentral",D701*'Connecting shares (%)'!$M$16*(L701+N701+P701)/(F701+H701+J701+L701+N701+P701),0),0)</f>
        <v>0</v>
      </c>
      <c r="AK701" s="1">
        <f t="shared" si="80"/>
        <v>0</v>
      </c>
      <c r="AL701" s="1">
        <f t="shared" si="81"/>
        <v>0</v>
      </c>
      <c r="AM701" s="1">
        <f t="shared" si="82"/>
        <v>0</v>
      </c>
      <c r="AN701" s="1">
        <f t="shared" si="83"/>
        <v>0</v>
      </c>
      <c r="AO701" s="1">
        <f t="shared" si="84"/>
        <v>0.16713812</v>
      </c>
      <c r="AP701" s="1">
        <f t="shared" si="85"/>
        <v>3.629423485597</v>
      </c>
      <c r="AQ701" s="1">
        <f t="shared" si="86"/>
        <v>0</v>
      </c>
      <c r="AR701" s="1">
        <f t="shared" si="87"/>
        <v>0</v>
      </c>
    </row>
    <row r="702" spans="1:44">
      <c r="A702" s="1">
        <v>701</v>
      </c>
      <c r="B702" s="1" t="s">
        <v>841</v>
      </c>
      <c r="C702" s="1" t="s">
        <v>20</v>
      </c>
      <c r="D702" s="1">
        <v>0.27269454161562701</v>
      </c>
      <c r="E702" s="1" t="s">
        <v>21</v>
      </c>
      <c r="F702" s="1">
        <v>74192.94</v>
      </c>
      <c r="G702" s="1">
        <v>3</v>
      </c>
      <c r="H702" s="1">
        <v>0</v>
      </c>
      <c r="I702" s="1">
        <v>0</v>
      </c>
      <c r="J702" s="1">
        <v>0</v>
      </c>
      <c r="K702" s="1">
        <v>0</v>
      </c>
      <c r="L702" s="1">
        <v>0</v>
      </c>
      <c r="M702" s="1">
        <v>0</v>
      </c>
      <c r="N702" s="1">
        <v>0</v>
      </c>
      <c r="O702" s="1">
        <v>0</v>
      </c>
      <c r="P702" s="1">
        <v>0</v>
      </c>
      <c r="Q702" s="1">
        <v>0</v>
      </c>
      <c r="R702" s="1">
        <v>5596.9764374614997</v>
      </c>
      <c r="S702" s="1">
        <v>272694.54161562701</v>
      </c>
      <c r="T702" s="59">
        <f>IF(E702="East", IF(C702="Central",('Connecting shares (%)'!$F$3/100*F702+'Connecting shares (%)'!$G$3/100*H702+'Connecting shares (%)'!$H$3/100*J702)/1000000,0),0)</f>
        <v>0</v>
      </c>
      <c r="U702" s="59">
        <f>IF(E702="East", IF(C702="Central",D702*'Connecting shares (%)'!$M$16*(F702+H702+J702)/(F702+H702+J702+L702+N702+P702),0),0)</f>
        <v>0</v>
      </c>
      <c r="V702" s="59">
        <f>IF(E702="East", IF(C702="Decentral",('Connecting shares (%)'!$F$7/100*F702+'Connecting shares (%)'!$G$7/100*H702+'Connecting shares (%)'!$H$7/100*J702)/1000000,0),0)</f>
        <v>0</v>
      </c>
      <c r="W702" s="61">
        <f>IF(E702="East", IF(C702="Decentral",D702*'Connecting shares (%)'!$M$16*(F702+H702+J702)/(F702+H702+J702+L702+N702+P702),0),0)</f>
        <v>0</v>
      </c>
      <c r="X702" s="59">
        <f>IF(E702="East", IF(C702="Central",('Connecting shares (%)'!$F$5/100*L702+'Connecting shares (%)'!$G$5/100*N702+'Connecting shares (%)'!$H$5/100*P702)/1000000,0),0)</f>
        <v>0</v>
      </c>
      <c r="Y702" s="61">
        <f>IF(E702="East", IF(C702="Central",D702*'Connecting shares (%)'!$M$16*(L702+N702+P702)/(F702+H702+J702+L702+N702+P702),0),0)</f>
        <v>0</v>
      </c>
      <c r="Z702" s="1">
        <f>IF(E702="East", IF(C702="Decentral",('Connecting shares (%)'!$F$9/100*L702+'Connecting shares (%)'!$G$9/100*N702+'Connecting shares (%)'!$H$9/100*P702)/1000000,0),0)</f>
        <v>0</v>
      </c>
      <c r="AA702" s="61">
        <f>IF(E702="East", IF(C702="Decentral",D702*'Connecting shares (%)'!$M$16*(L702+N702+P702)/(F702+H702+J702+L702+N702+P702),0),0)</f>
        <v>0</v>
      </c>
      <c r="AB702" s="59">
        <f>IF(E702="West", IF(C702="Central",('Connecting shares (%)'!$F$11/100*F702+'Connecting shares (%)'!$G$11/100*H702+'Connecting shares (%)'!$H$11/100*J702)/1000000,0),0)</f>
        <v>7.4192939999999999E-2</v>
      </c>
      <c r="AC702" s="62">
        <f>IF(E702="west", IF(C702="Central",D702*'Connecting shares (%)'!$M$16*(F702+H702+J702)/(F702+H702+J702+L702+N702+P702),0),0)</f>
        <v>5.4538908323125401</v>
      </c>
      <c r="AD702" s="59">
        <f>IF(E702="West", IF(C702="Decentral",('Connecting shares (%)'!$F$15/100*F702+'Connecting shares (%)'!$G$15/100*H702+'Connecting shares (%)'!$H$15/100*J702)/1000000,0),0)</f>
        <v>0</v>
      </c>
      <c r="AE702" s="61">
        <f>IF(E702="west", IF(C702="Decentral",D702*'Connecting shares (%)'!$M$16*(F702+H702+J702)/(F702+H702+J702+L702+N702+P702),0),0)</f>
        <v>0</v>
      </c>
      <c r="AF702" s="59">
        <f>IF(E702="West", IF(C702="Central",('Connecting shares (%)'!$F$13/100*L702+'Connecting shares (%)'!$G$13/100*N702+'Connecting shares (%)'!$H$13/100*P702)/1000000,0),0)</f>
        <v>0</v>
      </c>
      <c r="AG702" s="61">
        <f>IF(E702="west", IF(C702="Central",D702*'Connecting shares (%)'!$M$16*(L702+N702+P702)/(F702+H702+J702+L702+N702+P702),0),0)</f>
        <v>0</v>
      </c>
      <c r="AH702" s="1">
        <f>IF(E702="West", IF(C702="Decentral",('Connecting shares (%)'!$F$17/100*L702+'Connecting shares (%)'!$G$17/100*N702+'Connecting shares (%)'!$H$17/100*P702)/1000000,0),0)</f>
        <v>0</v>
      </c>
      <c r="AI702" s="61">
        <f>IF(E702="west", IF(C702="Decentral",D702*'Connecting shares (%)'!$M$16*(L702+N702+P702)/(F702+H702+J702+L702+N702+P702),0),0)</f>
        <v>0</v>
      </c>
      <c r="AK702" s="1">
        <f t="shared" si="80"/>
        <v>0</v>
      </c>
      <c r="AL702" s="1">
        <f t="shared" si="81"/>
        <v>0</v>
      </c>
      <c r="AM702" s="1">
        <f t="shared" si="82"/>
        <v>0</v>
      </c>
      <c r="AN702" s="1">
        <f t="shared" si="83"/>
        <v>0</v>
      </c>
      <c r="AO702" s="1">
        <f t="shared" si="84"/>
        <v>7.4192939999999999E-2</v>
      </c>
      <c r="AP702" s="1">
        <f t="shared" si="85"/>
        <v>5.4538908323125401</v>
      </c>
      <c r="AQ702" s="1">
        <f t="shared" si="86"/>
        <v>0</v>
      </c>
      <c r="AR702" s="1">
        <f t="shared" si="87"/>
        <v>0</v>
      </c>
    </row>
    <row r="703" spans="1:44">
      <c r="A703" s="1">
        <v>702</v>
      </c>
      <c r="B703" s="1" t="s">
        <v>199</v>
      </c>
      <c r="C703" s="1" t="s">
        <v>19</v>
      </c>
      <c r="D703" s="1">
        <v>0.257872874316458</v>
      </c>
      <c r="E703" s="1" t="s">
        <v>21</v>
      </c>
      <c r="F703" s="1">
        <v>304581.609999999</v>
      </c>
      <c r="G703" s="1">
        <v>14</v>
      </c>
      <c r="H703" s="1">
        <v>0</v>
      </c>
      <c r="I703" s="1">
        <v>0</v>
      </c>
      <c r="J703" s="1">
        <v>0</v>
      </c>
      <c r="K703" s="1">
        <v>0</v>
      </c>
      <c r="L703" s="1">
        <v>0</v>
      </c>
      <c r="M703" s="1">
        <v>0</v>
      </c>
      <c r="N703" s="1">
        <v>0</v>
      </c>
      <c r="O703" s="1">
        <v>0</v>
      </c>
      <c r="P703" s="1">
        <v>0</v>
      </c>
      <c r="Q703" s="1">
        <v>0</v>
      </c>
      <c r="R703" s="1">
        <v>8403.4658393857699</v>
      </c>
      <c r="S703" s="1">
        <v>257872.87431645801</v>
      </c>
      <c r="T703" s="59">
        <f>IF(E703="East", IF(C703="Central",('Connecting shares (%)'!$F$3/100*F703+'Connecting shares (%)'!$G$3/100*H703+'Connecting shares (%)'!$H$3/100*J703)/1000000,0),0)</f>
        <v>0</v>
      </c>
      <c r="U703" s="59">
        <f>IF(E703="East", IF(C703="Central",D703*'Connecting shares (%)'!$M$16*(F703+H703+J703)/(F703+H703+J703+L703+N703+P703),0),0)</f>
        <v>0</v>
      </c>
      <c r="V703" s="59">
        <f>IF(E703="East", IF(C703="Decentral",('Connecting shares (%)'!$F$7/100*F703+'Connecting shares (%)'!$G$7/100*H703+'Connecting shares (%)'!$H$7/100*J703)/1000000,0),0)</f>
        <v>0</v>
      </c>
      <c r="W703" s="61">
        <f>IF(E703="East", IF(C703="Decentral",D703*'Connecting shares (%)'!$M$16*(F703+H703+J703)/(F703+H703+J703+L703+N703+P703),0),0)</f>
        <v>0</v>
      </c>
      <c r="X703" s="59">
        <f>IF(E703="East", IF(C703="Central",('Connecting shares (%)'!$F$5/100*L703+'Connecting shares (%)'!$G$5/100*N703+'Connecting shares (%)'!$H$5/100*P703)/1000000,0),0)</f>
        <v>0</v>
      </c>
      <c r="Y703" s="61">
        <f>IF(E703="East", IF(C703="Central",D703*'Connecting shares (%)'!$M$16*(L703+N703+P703)/(F703+H703+J703+L703+N703+P703),0),0)</f>
        <v>0</v>
      </c>
      <c r="Z703" s="1">
        <f>IF(E703="East", IF(C703="Decentral",('Connecting shares (%)'!$F$9/100*L703+'Connecting shares (%)'!$G$9/100*N703+'Connecting shares (%)'!$H$9/100*P703)/1000000,0),0)</f>
        <v>0</v>
      </c>
      <c r="AA703" s="61">
        <f>IF(E703="East", IF(C703="Decentral",D703*'Connecting shares (%)'!$M$16*(L703+N703+P703)/(F703+H703+J703+L703+N703+P703),0),0)</f>
        <v>0</v>
      </c>
      <c r="AB703" s="59">
        <f>IF(E703="West", IF(C703="Central",('Connecting shares (%)'!$F$11/100*F703+'Connecting shares (%)'!$G$11/100*H703+'Connecting shares (%)'!$H$11/100*J703)/1000000,0),0)</f>
        <v>0</v>
      </c>
      <c r="AC703" s="62">
        <f>IF(E703="west", IF(C703="Central",D703*'Connecting shares (%)'!$M$16*(F703+H703+J703)/(F703+H703+J703+L703+N703+P703),0),0)</f>
        <v>0</v>
      </c>
      <c r="AD703" s="59">
        <f>IF(E703="West", IF(C703="Decentral",('Connecting shares (%)'!$F$15/100*F703+'Connecting shares (%)'!$G$15/100*H703+'Connecting shares (%)'!$H$15/100*J703)/1000000,0),0)</f>
        <v>0.304581609999999</v>
      </c>
      <c r="AE703" s="61">
        <f>IF(E703="west", IF(C703="Decentral",D703*'Connecting shares (%)'!$M$16*(F703+H703+J703)/(F703+H703+J703+L703+N703+P703),0),0)</f>
        <v>5.15745748632916</v>
      </c>
      <c r="AF703" s="59">
        <f>IF(E703="West", IF(C703="Central",('Connecting shares (%)'!$F$13/100*L703+'Connecting shares (%)'!$G$13/100*N703+'Connecting shares (%)'!$H$13/100*P703)/1000000,0),0)</f>
        <v>0</v>
      </c>
      <c r="AG703" s="61">
        <f>IF(E703="west", IF(C703="Central",D703*'Connecting shares (%)'!$M$16*(L703+N703+P703)/(F703+H703+J703+L703+N703+P703),0),0)</f>
        <v>0</v>
      </c>
      <c r="AH703" s="1">
        <f>IF(E703="West", IF(C703="Decentral",('Connecting shares (%)'!$F$17/100*L703+'Connecting shares (%)'!$G$17/100*N703+'Connecting shares (%)'!$H$17/100*P703)/1000000,0),0)</f>
        <v>0</v>
      </c>
      <c r="AI703" s="61">
        <f>IF(E703="west", IF(C703="Decentral",D703*'Connecting shares (%)'!$M$16*(L703+N703+P703)/(F703+H703+J703+L703+N703+P703),0),0)</f>
        <v>0</v>
      </c>
      <c r="AK703" s="1">
        <f t="shared" si="80"/>
        <v>0</v>
      </c>
      <c r="AL703" s="1">
        <f t="shared" si="81"/>
        <v>0</v>
      </c>
      <c r="AM703" s="1">
        <f t="shared" si="82"/>
        <v>0</v>
      </c>
      <c r="AN703" s="1">
        <f t="shared" si="83"/>
        <v>0</v>
      </c>
      <c r="AO703" s="1">
        <f t="shared" si="84"/>
        <v>0</v>
      </c>
      <c r="AP703" s="1">
        <f t="shared" si="85"/>
        <v>0</v>
      </c>
      <c r="AQ703" s="1">
        <f t="shared" si="86"/>
        <v>0.304581609999999</v>
      </c>
      <c r="AR703" s="1">
        <f t="shared" si="87"/>
        <v>5.15745748632916</v>
      </c>
    </row>
    <row r="704" spans="1:44">
      <c r="A704" s="1">
        <v>703</v>
      </c>
      <c r="B704" s="1" t="s">
        <v>104</v>
      </c>
      <c r="C704" s="1" t="s">
        <v>19</v>
      </c>
      <c r="D704" s="1">
        <v>0.22072813027777</v>
      </c>
      <c r="E704" s="1" t="s">
        <v>22</v>
      </c>
      <c r="F704" s="1">
        <v>560504.57999999996</v>
      </c>
      <c r="G704" s="1">
        <v>36</v>
      </c>
      <c r="H704" s="1">
        <v>0</v>
      </c>
      <c r="I704" s="1">
        <v>0</v>
      </c>
      <c r="J704" s="1">
        <v>0</v>
      </c>
      <c r="K704" s="1">
        <v>0</v>
      </c>
      <c r="L704" s="1">
        <v>8655.8299999999908</v>
      </c>
      <c r="M704" s="1">
        <v>1</v>
      </c>
      <c r="N704" s="1">
        <v>0</v>
      </c>
      <c r="O704" s="1">
        <v>0</v>
      </c>
      <c r="P704" s="1">
        <v>0</v>
      </c>
      <c r="Q704" s="1">
        <v>0</v>
      </c>
      <c r="R704" s="1">
        <v>9082.7794134575506</v>
      </c>
      <c r="S704" s="1">
        <v>220728.130277769</v>
      </c>
      <c r="T704" s="59">
        <f>IF(E704="East", IF(C704="Central",('Connecting shares (%)'!$F$3/100*F704+'Connecting shares (%)'!$G$3/100*H704+'Connecting shares (%)'!$H$3/100*J704)/1000000,0),0)</f>
        <v>0</v>
      </c>
      <c r="U704" s="59">
        <f>IF(E704="East", IF(C704="Central",D704*'Connecting shares (%)'!$M$16*(F704+H704+J704)/(F704+H704+J704+L704+N704+P704),0),0)</f>
        <v>0</v>
      </c>
      <c r="V704" s="59">
        <f>IF(E704="East", IF(C704="Decentral",('Connecting shares (%)'!$F$7/100*F704+'Connecting shares (%)'!$G$7/100*H704+'Connecting shares (%)'!$H$7/100*J704)/1000000,0),0)</f>
        <v>0.56050457999999992</v>
      </c>
      <c r="W704" s="61">
        <f>IF(E704="East", IF(C704="Decentral",D704*'Connecting shares (%)'!$M$16*(F704+H704+J704)/(F704+H704+J704+L704+N704+P704),0),0)</f>
        <v>4.3474256389521813</v>
      </c>
      <c r="X704" s="59">
        <f>IF(E704="East", IF(C704="Central",('Connecting shares (%)'!$F$5/100*L704+'Connecting shares (%)'!$G$5/100*N704+'Connecting shares (%)'!$H$5/100*P704)/1000000,0),0)</f>
        <v>0</v>
      </c>
      <c r="Y704" s="61">
        <f>IF(E704="East", IF(C704="Central",D704*'Connecting shares (%)'!$M$16*(L704+N704+P704)/(F704+H704+J704+L704+N704+P704),0),0)</f>
        <v>0</v>
      </c>
      <c r="Z704" s="1">
        <f>IF(E704="East", IF(C704="Decentral",('Connecting shares (%)'!$F$9/100*L704+'Connecting shares (%)'!$G$9/100*N704+'Connecting shares (%)'!$H$9/100*P704)/1000000,0),0)</f>
        <v>8.6558299999999911E-3</v>
      </c>
      <c r="AA704" s="61">
        <f>IF(E704="East", IF(C704="Decentral",D704*'Connecting shares (%)'!$M$16*(L704+N704+P704)/(F704+H704+J704+L704+N704+P704),0),0)</f>
        <v>6.7136966603219217E-2</v>
      </c>
      <c r="AB704" s="59">
        <f>IF(E704="West", IF(C704="Central",('Connecting shares (%)'!$F$11/100*F704+'Connecting shares (%)'!$G$11/100*H704+'Connecting shares (%)'!$H$11/100*J704)/1000000,0),0)</f>
        <v>0</v>
      </c>
      <c r="AC704" s="62">
        <f>IF(E704="west", IF(C704="Central",D704*'Connecting shares (%)'!$M$16*(F704+H704+J704)/(F704+H704+J704+L704+N704+P704),0),0)</f>
        <v>0</v>
      </c>
      <c r="AD704" s="59">
        <f>IF(E704="West", IF(C704="Decentral",('Connecting shares (%)'!$F$15/100*F704+'Connecting shares (%)'!$G$15/100*H704+'Connecting shares (%)'!$H$15/100*J704)/1000000,0),0)</f>
        <v>0</v>
      </c>
      <c r="AE704" s="61">
        <f>IF(E704="west", IF(C704="Decentral",D704*'Connecting shares (%)'!$M$16*(F704+H704+J704)/(F704+H704+J704+L704+N704+P704),0),0)</f>
        <v>0</v>
      </c>
      <c r="AF704" s="59">
        <f>IF(E704="West", IF(C704="Central",('Connecting shares (%)'!$F$13/100*L704+'Connecting shares (%)'!$G$13/100*N704+'Connecting shares (%)'!$H$13/100*P704)/1000000,0),0)</f>
        <v>0</v>
      </c>
      <c r="AG704" s="61">
        <f>IF(E704="west", IF(C704="Central",D704*'Connecting shares (%)'!$M$16*(L704+N704+P704)/(F704+H704+J704+L704+N704+P704),0),0)</f>
        <v>0</v>
      </c>
      <c r="AH704" s="1">
        <f>IF(E704="West", IF(C704="Decentral",('Connecting shares (%)'!$F$17/100*L704+'Connecting shares (%)'!$G$17/100*N704+'Connecting shares (%)'!$H$17/100*P704)/1000000,0),0)</f>
        <v>0</v>
      </c>
      <c r="AI704" s="61">
        <f>IF(E704="west", IF(C704="Decentral",D704*'Connecting shares (%)'!$M$16*(L704+N704+P704)/(F704+H704+J704+L704+N704+P704),0),0)</f>
        <v>0</v>
      </c>
      <c r="AK704" s="1">
        <f t="shared" si="80"/>
        <v>0</v>
      </c>
      <c r="AL704" s="1">
        <f t="shared" si="81"/>
        <v>0</v>
      </c>
      <c r="AM704" s="1">
        <f t="shared" si="82"/>
        <v>0.56916040999999995</v>
      </c>
      <c r="AN704" s="1">
        <f t="shared" si="83"/>
        <v>4.4145626055554006</v>
      </c>
      <c r="AO704" s="1">
        <f t="shared" si="84"/>
        <v>0</v>
      </c>
      <c r="AP704" s="1">
        <f t="shared" si="85"/>
        <v>0</v>
      </c>
      <c r="AQ704" s="1">
        <f t="shared" si="86"/>
        <v>0</v>
      </c>
      <c r="AR704" s="1">
        <f t="shared" si="87"/>
        <v>0</v>
      </c>
    </row>
    <row r="705" spans="1:44">
      <c r="A705" s="1">
        <v>704</v>
      </c>
      <c r="B705" s="1" t="s">
        <v>635</v>
      </c>
      <c r="C705" s="1" t="s">
        <v>19</v>
      </c>
      <c r="D705" s="1">
        <v>0.32923002253968098</v>
      </c>
      <c r="E705" s="1" t="s">
        <v>22</v>
      </c>
      <c r="F705" s="1">
        <v>1116343.29</v>
      </c>
      <c r="G705" s="1">
        <v>74</v>
      </c>
      <c r="H705" s="1">
        <v>73511.41</v>
      </c>
      <c r="I705" s="1">
        <v>1</v>
      </c>
      <c r="J705" s="1">
        <v>0</v>
      </c>
      <c r="K705" s="1">
        <v>0</v>
      </c>
      <c r="L705" s="1">
        <v>70783.429999999906</v>
      </c>
      <c r="M705" s="1">
        <v>5</v>
      </c>
      <c r="N705" s="1">
        <v>0</v>
      </c>
      <c r="O705" s="1">
        <v>0</v>
      </c>
      <c r="P705" s="1">
        <v>0</v>
      </c>
      <c r="Q705" s="1">
        <v>0</v>
      </c>
      <c r="R705" s="1">
        <v>9359.3956409963903</v>
      </c>
      <c r="S705" s="1">
        <v>329230.02253968001</v>
      </c>
      <c r="T705" s="59">
        <f>IF(E705="East", IF(C705="Central",('Connecting shares (%)'!$F$3/100*F705+'Connecting shares (%)'!$G$3/100*H705+'Connecting shares (%)'!$H$3/100*J705)/1000000,0),0)</f>
        <v>0</v>
      </c>
      <c r="U705" s="59">
        <f>IF(E705="East", IF(C705="Central",D705*'Connecting shares (%)'!$M$16*(F705+H705+J705)/(F705+H705+J705+L705+N705+P705),0),0)</f>
        <v>0</v>
      </c>
      <c r="V705" s="59">
        <f>IF(E705="East", IF(C705="Decentral",('Connecting shares (%)'!$F$7/100*F705+'Connecting shares (%)'!$G$7/100*H705+'Connecting shares (%)'!$H$7/100*J705)/1000000,0),0)</f>
        <v>1.1898546999999999</v>
      </c>
      <c r="W705" s="61">
        <f>IF(E705="East", IF(C705="Decentral",D705*'Connecting shares (%)'!$M$16*(F705+H705+J705)/(F705+H705+J705+L705+N705+P705),0),0)</f>
        <v>6.2148824532214544</v>
      </c>
      <c r="X705" s="59">
        <f>IF(E705="East", IF(C705="Central",('Connecting shares (%)'!$F$5/100*L705+'Connecting shares (%)'!$G$5/100*N705+'Connecting shares (%)'!$H$5/100*P705)/1000000,0),0)</f>
        <v>0</v>
      </c>
      <c r="Y705" s="61">
        <f>IF(E705="East", IF(C705="Central",D705*'Connecting shares (%)'!$M$16*(L705+N705+P705)/(F705+H705+J705+L705+N705+P705),0),0)</f>
        <v>0</v>
      </c>
      <c r="Z705" s="1">
        <f>IF(E705="East", IF(C705="Decentral",('Connecting shares (%)'!$F$9/100*L705+'Connecting shares (%)'!$G$9/100*N705+'Connecting shares (%)'!$H$9/100*P705)/1000000,0),0)</f>
        <v>7.0783429999999911E-2</v>
      </c>
      <c r="AA705" s="61">
        <f>IF(E705="East", IF(C705="Decentral",D705*'Connecting shares (%)'!$M$16*(L705+N705+P705)/(F705+H705+J705+L705+N705+P705),0),0)</f>
        <v>0.3697179975721645</v>
      </c>
      <c r="AB705" s="59">
        <f>IF(E705="West", IF(C705="Central",('Connecting shares (%)'!$F$11/100*F705+'Connecting shares (%)'!$G$11/100*H705+'Connecting shares (%)'!$H$11/100*J705)/1000000,0),0)</f>
        <v>0</v>
      </c>
      <c r="AC705" s="62">
        <f>IF(E705="west", IF(C705="Central",D705*'Connecting shares (%)'!$M$16*(F705+H705+J705)/(F705+H705+J705+L705+N705+P705),0),0)</f>
        <v>0</v>
      </c>
      <c r="AD705" s="59">
        <f>IF(E705="West", IF(C705="Decentral",('Connecting shares (%)'!$F$15/100*F705+'Connecting shares (%)'!$G$15/100*H705+'Connecting shares (%)'!$H$15/100*J705)/1000000,0),0)</f>
        <v>0</v>
      </c>
      <c r="AE705" s="61">
        <f>IF(E705="west", IF(C705="Decentral",D705*'Connecting shares (%)'!$M$16*(F705+H705+J705)/(F705+H705+J705+L705+N705+P705),0),0)</f>
        <v>0</v>
      </c>
      <c r="AF705" s="59">
        <f>IF(E705="West", IF(C705="Central",('Connecting shares (%)'!$F$13/100*L705+'Connecting shares (%)'!$G$13/100*N705+'Connecting shares (%)'!$H$13/100*P705)/1000000,0),0)</f>
        <v>0</v>
      </c>
      <c r="AG705" s="61">
        <f>IF(E705="west", IF(C705="Central",D705*'Connecting shares (%)'!$M$16*(L705+N705+P705)/(F705+H705+J705+L705+N705+P705),0),0)</f>
        <v>0</v>
      </c>
      <c r="AH705" s="1">
        <f>IF(E705="West", IF(C705="Decentral",('Connecting shares (%)'!$F$17/100*L705+'Connecting shares (%)'!$G$17/100*N705+'Connecting shares (%)'!$H$17/100*P705)/1000000,0),0)</f>
        <v>0</v>
      </c>
      <c r="AI705" s="61">
        <f>IF(E705="west", IF(C705="Decentral",D705*'Connecting shares (%)'!$M$16*(L705+N705+P705)/(F705+H705+J705+L705+N705+P705),0),0)</f>
        <v>0</v>
      </c>
      <c r="AK705" s="1">
        <f t="shared" si="80"/>
        <v>0</v>
      </c>
      <c r="AL705" s="1">
        <f t="shared" si="81"/>
        <v>0</v>
      </c>
      <c r="AM705" s="1">
        <f t="shared" si="82"/>
        <v>1.2606381299999998</v>
      </c>
      <c r="AN705" s="1">
        <f t="shared" si="83"/>
        <v>6.5846004507936193</v>
      </c>
      <c r="AO705" s="1">
        <f t="shared" si="84"/>
        <v>0</v>
      </c>
      <c r="AP705" s="1">
        <f t="shared" si="85"/>
        <v>0</v>
      </c>
      <c r="AQ705" s="1">
        <f t="shared" si="86"/>
        <v>0</v>
      </c>
      <c r="AR705" s="1">
        <f t="shared" si="87"/>
        <v>0</v>
      </c>
    </row>
    <row r="706" spans="1:44">
      <c r="A706" s="1">
        <v>705</v>
      </c>
      <c r="B706" s="1" t="s">
        <v>233</v>
      </c>
      <c r="C706" s="1" t="s">
        <v>19</v>
      </c>
      <c r="D706" s="1">
        <v>0.75925139570220601</v>
      </c>
      <c r="E706" s="1" t="s">
        <v>21</v>
      </c>
      <c r="F706" s="1">
        <v>4346062.2300000004</v>
      </c>
      <c r="G706" s="1">
        <v>277</v>
      </c>
      <c r="H706" s="1">
        <v>57635.139999999898</v>
      </c>
      <c r="I706" s="1">
        <v>1</v>
      </c>
      <c r="J706" s="1">
        <v>0</v>
      </c>
      <c r="K706" s="1">
        <v>0</v>
      </c>
      <c r="L706" s="1">
        <v>49475.3</v>
      </c>
      <c r="M706" s="1">
        <v>6</v>
      </c>
      <c r="N706" s="1">
        <v>0</v>
      </c>
      <c r="O706" s="1">
        <v>0</v>
      </c>
      <c r="P706" s="1">
        <v>0</v>
      </c>
      <c r="Q706" s="1">
        <v>0</v>
      </c>
      <c r="R706" s="1">
        <v>11727.5811871202</v>
      </c>
      <c r="S706" s="1">
        <v>759251.39570220595</v>
      </c>
      <c r="T706" s="59">
        <f>IF(E706="East", IF(C706="Central",('Connecting shares (%)'!$F$3/100*F706+'Connecting shares (%)'!$G$3/100*H706+'Connecting shares (%)'!$H$3/100*J706)/1000000,0),0)</f>
        <v>0</v>
      </c>
      <c r="U706" s="59">
        <f>IF(E706="East", IF(C706="Central",D706*'Connecting shares (%)'!$M$16*(F706+H706+J706)/(F706+H706+J706+L706+N706+P706),0),0)</f>
        <v>0</v>
      </c>
      <c r="V706" s="59">
        <f>IF(E706="East", IF(C706="Decentral",('Connecting shares (%)'!$F$7/100*F706+'Connecting shares (%)'!$G$7/100*H706+'Connecting shares (%)'!$H$7/100*J706)/1000000,0),0)</f>
        <v>0</v>
      </c>
      <c r="W706" s="61">
        <f>IF(E706="East", IF(C706="Decentral",D706*'Connecting shares (%)'!$M$16*(F706+H706+J706)/(F706+H706+J706+L706+N706+P706),0),0)</f>
        <v>0</v>
      </c>
      <c r="X706" s="59">
        <f>IF(E706="East", IF(C706="Central",('Connecting shares (%)'!$F$5/100*L706+'Connecting shares (%)'!$G$5/100*N706+'Connecting shares (%)'!$H$5/100*P706)/1000000,0),0)</f>
        <v>0</v>
      </c>
      <c r="Y706" s="61">
        <f>IF(E706="East", IF(C706="Central",D706*'Connecting shares (%)'!$M$16*(L706+N706+P706)/(F706+H706+J706+L706+N706+P706),0),0)</f>
        <v>0</v>
      </c>
      <c r="Z706" s="1">
        <f>IF(E706="East", IF(C706="Decentral",('Connecting shares (%)'!$F$9/100*L706+'Connecting shares (%)'!$G$9/100*N706+'Connecting shares (%)'!$H$9/100*P706)/1000000,0),0)</f>
        <v>0</v>
      </c>
      <c r="AA706" s="61">
        <f>IF(E706="East", IF(C706="Decentral",D706*'Connecting shares (%)'!$M$16*(L706+N706+P706)/(F706+H706+J706+L706+N706+P706),0),0)</f>
        <v>0</v>
      </c>
      <c r="AB706" s="59">
        <f>IF(E706="West", IF(C706="Central",('Connecting shares (%)'!$F$11/100*F706+'Connecting shares (%)'!$G$11/100*H706+'Connecting shares (%)'!$H$11/100*J706)/1000000,0),0)</f>
        <v>0</v>
      </c>
      <c r="AC706" s="62">
        <f>IF(E706="west", IF(C706="Central",D706*'Connecting shares (%)'!$M$16*(F706+H706+J706)/(F706+H706+J706+L706+N706+P706),0),0)</f>
        <v>0</v>
      </c>
      <c r="AD706" s="59">
        <f>IF(E706="West", IF(C706="Decentral",('Connecting shares (%)'!$F$15/100*F706+'Connecting shares (%)'!$G$15/100*H706+'Connecting shares (%)'!$H$15/100*J706)/1000000,0),0)</f>
        <v>4.4036973699999997</v>
      </c>
      <c r="AE706" s="61">
        <f>IF(E706="west", IF(C706="Decentral",D706*'Connecting shares (%)'!$M$16*(F706+H706+J706)/(F706+H706+J706+L706+N706+P706),0),0)</f>
        <v>15.016320372875342</v>
      </c>
      <c r="AF706" s="59">
        <f>IF(E706="West", IF(C706="Central",('Connecting shares (%)'!$F$13/100*L706+'Connecting shares (%)'!$G$13/100*N706+'Connecting shares (%)'!$H$13/100*P706)/1000000,0),0)</f>
        <v>0</v>
      </c>
      <c r="AG706" s="61">
        <f>IF(E706="west", IF(C706="Central",D706*'Connecting shares (%)'!$M$16*(L706+N706+P706)/(F706+H706+J706+L706+N706+P706),0),0)</f>
        <v>0</v>
      </c>
      <c r="AH706" s="1">
        <f>IF(E706="West", IF(C706="Decentral",('Connecting shares (%)'!$F$17/100*L706+'Connecting shares (%)'!$G$17/100*N706+'Connecting shares (%)'!$H$17/100*P706)/1000000,0),0)</f>
        <v>4.94753E-2</v>
      </c>
      <c r="AI706" s="61">
        <f>IF(E706="west", IF(C706="Decentral",D706*'Connecting shares (%)'!$M$16*(L706+N706+P706)/(F706+H706+J706+L706+N706+P706),0),0)</f>
        <v>0.16870754116877915</v>
      </c>
      <c r="AK706" s="1">
        <f t="shared" ref="AK706:AK769" si="88">T706+X706</f>
        <v>0</v>
      </c>
      <c r="AL706" s="1">
        <f t="shared" ref="AL706:AL769" si="89">U706+Y706</f>
        <v>0</v>
      </c>
      <c r="AM706" s="1">
        <f t="shared" ref="AM706:AM769" si="90">V706+Z706</f>
        <v>0</v>
      </c>
      <c r="AN706" s="1">
        <f t="shared" ref="AN706:AN769" si="91">W706+AA706</f>
        <v>0</v>
      </c>
      <c r="AO706" s="1">
        <f t="shared" ref="AO706:AO769" si="92">AF706+AB706</f>
        <v>0</v>
      </c>
      <c r="AP706" s="1">
        <f t="shared" ref="AP706:AP769" si="93">AG706+AC706</f>
        <v>0</v>
      </c>
      <c r="AQ706" s="1">
        <f t="shared" ref="AQ706:AQ769" si="94">AH706+AD706</f>
        <v>4.4531726699999998</v>
      </c>
      <c r="AR706" s="1">
        <f t="shared" ref="AR706:AR769" si="95">AI706+AE706</f>
        <v>15.18502791404412</v>
      </c>
    </row>
    <row r="707" spans="1:44">
      <c r="A707" s="1">
        <v>706</v>
      </c>
      <c r="B707" s="1" t="s">
        <v>135</v>
      </c>
      <c r="C707" s="1" t="s">
        <v>19</v>
      </c>
      <c r="D707" s="1">
        <v>0.372507818928761</v>
      </c>
      <c r="E707" s="1" t="s">
        <v>22</v>
      </c>
      <c r="F707" s="1">
        <v>455760.48</v>
      </c>
      <c r="G707" s="1">
        <v>29</v>
      </c>
      <c r="H707" s="1">
        <v>0</v>
      </c>
      <c r="I707" s="1">
        <v>0</v>
      </c>
      <c r="J707" s="1">
        <v>0</v>
      </c>
      <c r="K707" s="1">
        <v>0</v>
      </c>
      <c r="L707" s="1">
        <v>42287.31</v>
      </c>
      <c r="M707" s="1">
        <v>7</v>
      </c>
      <c r="N707" s="1">
        <v>0</v>
      </c>
      <c r="O707" s="1">
        <v>0</v>
      </c>
      <c r="P707" s="1">
        <v>0</v>
      </c>
      <c r="Q707" s="1">
        <v>0</v>
      </c>
      <c r="R707" s="1">
        <v>11912.3059867217</v>
      </c>
      <c r="S707" s="1">
        <v>372507.818928761</v>
      </c>
      <c r="T707" s="59">
        <f>IF(E707="East", IF(C707="Central",('Connecting shares (%)'!$F$3/100*F707+'Connecting shares (%)'!$G$3/100*H707+'Connecting shares (%)'!$H$3/100*J707)/1000000,0),0)</f>
        <v>0</v>
      </c>
      <c r="U707" s="59">
        <f>IF(E707="East", IF(C707="Central",D707*'Connecting shares (%)'!$M$16*(F707+H707+J707)/(F707+H707+J707+L707+N707+P707),0),0)</f>
        <v>0</v>
      </c>
      <c r="V707" s="59">
        <f>IF(E707="East", IF(C707="Decentral",('Connecting shares (%)'!$F$7/100*F707+'Connecting shares (%)'!$G$7/100*H707+'Connecting shares (%)'!$H$7/100*J707)/1000000,0),0)</f>
        <v>0.45576047999999997</v>
      </c>
      <c r="W707" s="61">
        <f>IF(E707="East", IF(C707="Decentral",D707*'Connecting shares (%)'!$M$16*(F707+H707+J707)/(F707+H707+J707+L707+N707+P707),0),0)</f>
        <v>6.8175924386181972</v>
      </c>
      <c r="X707" s="59">
        <f>IF(E707="East", IF(C707="Central",('Connecting shares (%)'!$F$5/100*L707+'Connecting shares (%)'!$G$5/100*N707+'Connecting shares (%)'!$H$5/100*P707)/1000000,0),0)</f>
        <v>0</v>
      </c>
      <c r="Y707" s="61">
        <f>IF(E707="East", IF(C707="Central",D707*'Connecting shares (%)'!$M$16*(L707+N707+P707)/(F707+H707+J707+L707+N707+P707),0),0)</f>
        <v>0</v>
      </c>
      <c r="Z707" s="1">
        <f>IF(E707="East", IF(C707="Decentral",('Connecting shares (%)'!$F$9/100*L707+'Connecting shares (%)'!$G$9/100*N707+'Connecting shares (%)'!$H$9/100*P707)/1000000,0),0)</f>
        <v>4.2287309999999995E-2</v>
      </c>
      <c r="AA707" s="61">
        <f>IF(E707="East", IF(C707="Decentral",D707*'Connecting shares (%)'!$M$16*(L707+N707+P707)/(F707+H707+J707+L707+N707+P707),0),0)</f>
        <v>0.63256393995702231</v>
      </c>
      <c r="AB707" s="59">
        <f>IF(E707="West", IF(C707="Central",('Connecting shares (%)'!$F$11/100*F707+'Connecting shares (%)'!$G$11/100*H707+'Connecting shares (%)'!$H$11/100*J707)/1000000,0),0)</f>
        <v>0</v>
      </c>
      <c r="AC707" s="62">
        <f>IF(E707="west", IF(C707="Central",D707*'Connecting shares (%)'!$M$16*(F707+H707+J707)/(F707+H707+J707+L707+N707+P707),0),0)</f>
        <v>0</v>
      </c>
      <c r="AD707" s="59">
        <f>IF(E707="West", IF(C707="Decentral",('Connecting shares (%)'!$F$15/100*F707+'Connecting shares (%)'!$G$15/100*H707+'Connecting shares (%)'!$H$15/100*J707)/1000000,0),0)</f>
        <v>0</v>
      </c>
      <c r="AE707" s="61">
        <f>IF(E707="west", IF(C707="Decentral",D707*'Connecting shares (%)'!$M$16*(F707+H707+J707)/(F707+H707+J707+L707+N707+P707),0),0)</f>
        <v>0</v>
      </c>
      <c r="AF707" s="59">
        <f>IF(E707="West", IF(C707="Central",('Connecting shares (%)'!$F$13/100*L707+'Connecting shares (%)'!$G$13/100*N707+'Connecting shares (%)'!$H$13/100*P707)/1000000,0),0)</f>
        <v>0</v>
      </c>
      <c r="AG707" s="61">
        <f>IF(E707="west", IF(C707="Central",D707*'Connecting shares (%)'!$M$16*(L707+N707+P707)/(F707+H707+J707+L707+N707+P707),0),0)</f>
        <v>0</v>
      </c>
      <c r="AH707" s="1">
        <f>IF(E707="West", IF(C707="Decentral",('Connecting shares (%)'!$F$17/100*L707+'Connecting shares (%)'!$G$17/100*N707+'Connecting shares (%)'!$H$17/100*P707)/1000000,0),0)</f>
        <v>0</v>
      </c>
      <c r="AI707" s="61">
        <f>IF(E707="west", IF(C707="Decentral",D707*'Connecting shares (%)'!$M$16*(L707+N707+P707)/(F707+H707+J707+L707+N707+P707),0),0)</f>
        <v>0</v>
      </c>
      <c r="AK707" s="1">
        <f t="shared" si="88"/>
        <v>0</v>
      </c>
      <c r="AL707" s="1">
        <f t="shared" si="89"/>
        <v>0</v>
      </c>
      <c r="AM707" s="1">
        <f t="shared" si="90"/>
        <v>0.49804778999999999</v>
      </c>
      <c r="AN707" s="1">
        <f t="shared" si="91"/>
        <v>7.4501563785752198</v>
      </c>
      <c r="AO707" s="1">
        <f t="shared" si="92"/>
        <v>0</v>
      </c>
      <c r="AP707" s="1">
        <f t="shared" si="93"/>
        <v>0</v>
      </c>
      <c r="AQ707" s="1">
        <f t="shared" si="94"/>
        <v>0</v>
      </c>
      <c r="AR707" s="1">
        <f t="shared" si="95"/>
        <v>0</v>
      </c>
    </row>
    <row r="708" spans="1:44">
      <c r="A708" s="1">
        <v>707</v>
      </c>
      <c r="B708" s="1" t="s">
        <v>142</v>
      </c>
      <c r="C708" s="1" t="s">
        <v>19</v>
      </c>
      <c r="D708" s="1">
        <v>0.42387179631682798</v>
      </c>
      <c r="E708" s="1" t="s">
        <v>22</v>
      </c>
      <c r="F708" s="1">
        <v>369352.57999999903</v>
      </c>
      <c r="G708" s="1">
        <v>23</v>
      </c>
      <c r="H708" s="1">
        <v>0</v>
      </c>
      <c r="I708" s="1">
        <v>0</v>
      </c>
      <c r="J708" s="1">
        <v>0</v>
      </c>
      <c r="K708" s="1">
        <v>0</v>
      </c>
      <c r="L708" s="1">
        <v>25566.659999999902</v>
      </c>
      <c r="M708" s="1">
        <v>2</v>
      </c>
      <c r="N708" s="1">
        <v>0</v>
      </c>
      <c r="O708" s="1">
        <v>0</v>
      </c>
      <c r="P708" s="1">
        <v>0</v>
      </c>
      <c r="Q708" s="1">
        <v>0</v>
      </c>
      <c r="R708" s="1">
        <v>13633.455483399401</v>
      </c>
      <c r="S708" s="1">
        <v>423871.796316828</v>
      </c>
      <c r="T708" s="59">
        <f>IF(E708="East", IF(C708="Central",('Connecting shares (%)'!$F$3/100*F708+'Connecting shares (%)'!$G$3/100*H708+'Connecting shares (%)'!$H$3/100*J708)/1000000,0),0)</f>
        <v>0</v>
      </c>
      <c r="U708" s="59">
        <f>IF(E708="East", IF(C708="Central",D708*'Connecting shares (%)'!$M$16*(F708+H708+J708)/(F708+H708+J708+L708+N708+P708),0),0)</f>
        <v>0</v>
      </c>
      <c r="V708" s="59">
        <f>IF(E708="East", IF(C708="Decentral",('Connecting shares (%)'!$F$7/100*F708+'Connecting shares (%)'!$G$7/100*H708+'Connecting shares (%)'!$H$7/100*J708)/1000000,0),0)</f>
        <v>0.36935257999999904</v>
      </c>
      <c r="W708" s="61">
        <f>IF(E708="East", IF(C708="Decentral",D708*'Connecting shares (%)'!$M$16*(F708+H708+J708)/(F708+H708+J708+L708+N708+P708),0),0)</f>
        <v>7.9286155599233359</v>
      </c>
      <c r="X708" s="59">
        <f>IF(E708="East", IF(C708="Central",('Connecting shares (%)'!$F$5/100*L708+'Connecting shares (%)'!$G$5/100*N708+'Connecting shares (%)'!$H$5/100*P708)/1000000,0),0)</f>
        <v>0</v>
      </c>
      <c r="Y708" s="61">
        <f>IF(E708="East", IF(C708="Central",D708*'Connecting shares (%)'!$M$16*(L708+N708+P708)/(F708+H708+J708+L708+N708+P708),0),0)</f>
        <v>0</v>
      </c>
      <c r="Z708" s="1">
        <f>IF(E708="East", IF(C708="Decentral",('Connecting shares (%)'!$F$9/100*L708+'Connecting shares (%)'!$G$9/100*N708+'Connecting shares (%)'!$H$9/100*P708)/1000000,0),0)</f>
        <v>2.5566659999999901E-2</v>
      </c>
      <c r="AA708" s="61">
        <f>IF(E708="East", IF(C708="Decentral",D708*'Connecting shares (%)'!$M$16*(L708+N708+P708)/(F708+H708+J708+L708+N708+P708),0),0)</f>
        <v>0.54882036641322318</v>
      </c>
      <c r="AB708" s="59">
        <f>IF(E708="West", IF(C708="Central",('Connecting shares (%)'!$F$11/100*F708+'Connecting shares (%)'!$G$11/100*H708+'Connecting shares (%)'!$H$11/100*J708)/1000000,0),0)</f>
        <v>0</v>
      </c>
      <c r="AC708" s="62">
        <f>IF(E708="west", IF(C708="Central",D708*'Connecting shares (%)'!$M$16*(F708+H708+J708)/(F708+H708+J708+L708+N708+P708),0),0)</f>
        <v>0</v>
      </c>
      <c r="AD708" s="59">
        <f>IF(E708="West", IF(C708="Decentral",('Connecting shares (%)'!$F$15/100*F708+'Connecting shares (%)'!$G$15/100*H708+'Connecting shares (%)'!$H$15/100*J708)/1000000,0),0)</f>
        <v>0</v>
      </c>
      <c r="AE708" s="61">
        <f>IF(E708="west", IF(C708="Decentral",D708*'Connecting shares (%)'!$M$16*(F708+H708+J708)/(F708+H708+J708+L708+N708+P708),0),0)</f>
        <v>0</v>
      </c>
      <c r="AF708" s="59">
        <f>IF(E708="West", IF(C708="Central",('Connecting shares (%)'!$F$13/100*L708+'Connecting shares (%)'!$G$13/100*N708+'Connecting shares (%)'!$H$13/100*P708)/1000000,0),0)</f>
        <v>0</v>
      </c>
      <c r="AG708" s="61">
        <f>IF(E708="west", IF(C708="Central",D708*'Connecting shares (%)'!$M$16*(L708+N708+P708)/(F708+H708+J708+L708+N708+P708),0),0)</f>
        <v>0</v>
      </c>
      <c r="AH708" s="1">
        <f>IF(E708="West", IF(C708="Decentral",('Connecting shares (%)'!$F$17/100*L708+'Connecting shares (%)'!$G$17/100*N708+'Connecting shares (%)'!$H$17/100*P708)/1000000,0),0)</f>
        <v>0</v>
      </c>
      <c r="AI708" s="61">
        <f>IF(E708="west", IF(C708="Decentral",D708*'Connecting shares (%)'!$M$16*(L708+N708+P708)/(F708+H708+J708+L708+N708+P708),0),0)</f>
        <v>0</v>
      </c>
      <c r="AK708" s="1">
        <f t="shared" si="88"/>
        <v>0</v>
      </c>
      <c r="AL708" s="1">
        <f t="shared" si="89"/>
        <v>0</v>
      </c>
      <c r="AM708" s="1">
        <f t="shared" si="90"/>
        <v>0.39491923999999895</v>
      </c>
      <c r="AN708" s="1">
        <f t="shared" si="91"/>
        <v>8.4774359263365593</v>
      </c>
      <c r="AO708" s="1">
        <f t="shared" si="92"/>
        <v>0</v>
      </c>
      <c r="AP708" s="1">
        <f t="shared" si="93"/>
        <v>0</v>
      </c>
      <c r="AQ708" s="1">
        <f t="shared" si="94"/>
        <v>0</v>
      </c>
      <c r="AR708" s="1">
        <f t="shared" si="95"/>
        <v>0</v>
      </c>
    </row>
    <row r="709" spans="1:44">
      <c r="A709" s="1">
        <v>708</v>
      </c>
      <c r="B709" s="1" t="s">
        <v>446</v>
      </c>
      <c r="C709" s="1" t="s">
        <v>20</v>
      </c>
      <c r="D709" s="1">
        <v>0.16401881090569601</v>
      </c>
      <c r="E709" s="1" t="s">
        <v>21</v>
      </c>
      <c r="F709" s="1">
        <v>174932.93</v>
      </c>
      <c r="G709" s="1">
        <v>10</v>
      </c>
      <c r="H709" s="1">
        <v>0</v>
      </c>
      <c r="I709" s="1">
        <v>0</v>
      </c>
      <c r="J709" s="1">
        <v>0</v>
      </c>
      <c r="K709" s="1">
        <v>0</v>
      </c>
      <c r="L709" s="1">
        <v>0</v>
      </c>
      <c r="M709" s="1">
        <v>0</v>
      </c>
      <c r="N709" s="1">
        <v>0</v>
      </c>
      <c r="O709" s="1">
        <v>0</v>
      </c>
      <c r="P709" s="1">
        <v>0</v>
      </c>
      <c r="Q709" s="1">
        <v>0</v>
      </c>
      <c r="R709" s="1">
        <v>7963.4056199237002</v>
      </c>
      <c r="S709" s="1">
        <v>164018.81090569499</v>
      </c>
      <c r="T709" s="59">
        <f>IF(E709="East", IF(C709="Central",('Connecting shares (%)'!$F$3/100*F709+'Connecting shares (%)'!$G$3/100*H709+'Connecting shares (%)'!$H$3/100*J709)/1000000,0),0)</f>
        <v>0</v>
      </c>
      <c r="U709" s="59">
        <f>IF(E709="East", IF(C709="Central",D709*'Connecting shares (%)'!$M$16*(F709+H709+J709)/(F709+H709+J709+L709+N709+P709),0),0)</f>
        <v>0</v>
      </c>
      <c r="V709" s="59">
        <f>IF(E709="East", IF(C709="Decentral",('Connecting shares (%)'!$F$7/100*F709+'Connecting shares (%)'!$G$7/100*H709+'Connecting shares (%)'!$H$7/100*J709)/1000000,0),0)</f>
        <v>0</v>
      </c>
      <c r="W709" s="61">
        <f>IF(E709="East", IF(C709="Decentral",D709*'Connecting shares (%)'!$M$16*(F709+H709+J709)/(F709+H709+J709+L709+N709+P709),0),0)</f>
        <v>0</v>
      </c>
      <c r="X709" s="59">
        <f>IF(E709="East", IF(C709="Central",('Connecting shares (%)'!$F$5/100*L709+'Connecting shares (%)'!$G$5/100*N709+'Connecting shares (%)'!$H$5/100*P709)/1000000,0),0)</f>
        <v>0</v>
      </c>
      <c r="Y709" s="61">
        <f>IF(E709="East", IF(C709="Central",D709*'Connecting shares (%)'!$M$16*(L709+N709+P709)/(F709+H709+J709+L709+N709+P709),0),0)</f>
        <v>0</v>
      </c>
      <c r="Z709" s="1">
        <f>IF(E709="East", IF(C709="Decentral",('Connecting shares (%)'!$F$9/100*L709+'Connecting shares (%)'!$G$9/100*N709+'Connecting shares (%)'!$H$9/100*P709)/1000000,0),0)</f>
        <v>0</v>
      </c>
      <c r="AA709" s="61">
        <f>IF(E709="East", IF(C709="Decentral",D709*'Connecting shares (%)'!$M$16*(L709+N709+P709)/(F709+H709+J709+L709+N709+P709),0),0)</f>
        <v>0</v>
      </c>
      <c r="AB709" s="59">
        <f>IF(E709="West", IF(C709="Central",('Connecting shares (%)'!$F$11/100*F709+'Connecting shares (%)'!$G$11/100*H709+'Connecting shares (%)'!$H$11/100*J709)/1000000,0),0)</f>
        <v>0.17493292999999999</v>
      </c>
      <c r="AC709" s="62">
        <f>IF(E709="west", IF(C709="Central",D709*'Connecting shares (%)'!$M$16*(F709+H709+J709)/(F709+H709+J709+L709+N709+P709),0),0)</f>
        <v>3.2803762181139198</v>
      </c>
      <c r="AD709" s="59">
        <f>IF(E709="West", IF(C709="Decentral",('Connecting shares (%)'!$F$15/100*F709+'Connecting shares (%)'!$G$15/100*H709+'Connecting shares (%)'!$H$15/100*J709)/1000000,0),0)</f>
        <v>0</v>
      </c>
      <c r="AE709" s="61">
        <f>IF(E709="west", IF(C709="Decentral",D709*'Connecting shares (%)'!$M$16*(F709+H709+J709)/(F709+H709+J709+L709+N709+P709),0),0)</f>
        <v>0</v>
      </c>
      <c r="AF709" s="59">
        <f>IF(E709="West", IF(C709="Central",('Connecting shares (%)'!$F$13/100*L709+'Connecting shares (%)'!$G$13/100*N709+'Connecting shares (%)'!$H$13/100*P709)/1000000,0),0)</f>
        <v>0</v>
      </c>
      <c r="AG709" s="61">
        <f>IF(E709="west", IF(C709="Central",D709*'Connecting shares (%)'!$M$16*(L709+N709+P709)/(F709+H709+J709+L709+N709+P709),0),0)</f>
        <v>0</v>
      </c>
      <c r="AH709" s="1">
        <f>IF(E709="West", IF(C709="Decentral",('Connecting shares (%)'!$F$17/100*L709+'Connecting shares (%)'!$G$17/100*N709+'Connecting shares (%)'!$H$17/100*P709)/1000000,0),0)</f>
        <v>0</v>
      </c>
      <c r="AI709" s="61">
        <f>IF(E709="west", IF(C709="Decentral",D709*'Connecting shares (%)'!$M$16*(L709+N709+P709)/(F709+H709+J709+L709+N709+P709),0),0)</f>
        <v>0</v>
      </c>
      <c r="AK709" s="1">
        <f t="shared" si="88"/>
        <v>0</v>
      </c>
      <c r="AL709" s="1">
        <f t="shared" si="89"/>
        <v>0</v>
      </c>
      <c r="AM709" s="1">
        <f t="shared" si="90"/>
        <v>0</v>
      </c>
      <c r="AN709" s="1">
        <f t="shared" si="91"/>
        <v>0</v>
      </c>
      <c r="AO709" s="1">
        <f t="shared" si="92"/>
        <v>0.17493292999999999</v>
      </c>
      <c r="AP709" s="1">
        <f t="shared" si="93"/>
        <v>3.2803762181139198</v>
      </c>
      <c r="AQ709" s="1">
        <f t="shared" si="94"/>
        <v>0</v>
      </c>
      <c r="AR709" s="1">
        <f t="shared" si="95"/>
        <v>0</v>
      </c>
    </row>
    <row r="710" spans="1:44">
      <c r="A710" s="1">
        <v>709</v>
      </c>
      <c r="B710" s="1" t="s">
        <v>494</v>
      </c>
      <c r="C710" s="1" t="s">
        <v>19</v>
      </c>
      <c r="D710" s="1">
        <v>0.84186254426294005</v>
      </c>
      <c r="E710" s="1" t="s">
        <v>21</v>
      </c>
      <c r="F710" s="1">
        <v>4979755.4199999897</v>
      </c>
      <c r="G710" s="1">
        <v>338</v>
      </c>
      <c r="H710" s="1">
        <v>243284.41999999899</v>
      </c>
      <c r="I710" s="1">
        <v>4</v>
      </c>
      <c r="J710" s="1">
        <v>0</v>
      </c>
      <c r="K710" s="1">
        <v>0</v>
      </c>
      <c r="L710" s="1">
        <v>624656.89999999898</v>
      </c>
      <c r="M710" s="1">
        <v>47</v>
      </c>
      <c r="N710" s="1">
        <v>205719.32</v>
      </c>
      <c r="O710" s="1">
        <v>3</v>
      </c>
      <c r="P710" s="1">
        <v>0</v>
      </c>
      <c r="Q710" s="1">
        <v>0</v>
      </c>
      <c r="R710" s="1">
        <v>10876.120868120999</v>
      </c>
      <c r="S710" s="1">
        <v>841862.54426293902</v>
      </c>
      <c r="T710" s="59">
        <f>IF(E710="East", IF(C710="Central",('Connecting shares (%)'!$F$3/100*F710+'Connecting shares (%)'!$G$3/100*H710+'Connecting shares (%)'!$H$3/100*J710)/1000000,0),0)</f>
        <v>0</v>
      </c>
      <c r="U710" s="59">
        <f>IF(E710="East", IF(C710="Central",D710*'Connecting shares (%)'!$M$16*(F710+H710+J710)/(F710+H710+J710+L710+N710+P710),0),0)</f>
        <v>0</v>
      </c>
      <c r="V710" s="59">
        <f>IF(E710="East", IF(C710="Decentral",('Connecting shares (%)'!$F$7/100*F710+'Connecting shares (%)'!$G$7/100*H710+'Connecting shares (%)'!$H$7/100*J710)/1000000,0),0)</f>
        <v>0</v>
      </c>
      <c r="W710" s="61">
        <f>IF(E710="East", IF(C710="Decentral",D710*'Connecting shares (%)'!$M$16*(F710+H710+J710)/(F710+H710+J710+L710+N710+P710),0),0)</f>
        <v>0</v>
      </c>
      <c r="X710" s="59">
        <f>IF(E710="East", IF(C710="Central",('Connecting shares (%)'!$F$5/100*L710+'Connecting shares (%)'!$G$5/100*N710+'Connecting shares (%)'!$H$5/100*P710)/1000000,0),0)</f>
        <v>0</v>
      </c>
      <c r="Y710" s="61">
        <f>IF(E710="East", IF(C710="Central",D710*'Connecting shares (%)'!$M$16*(L710+N710+P710)/(F710+H710+J710+L710+N710+P710),0),0)</f>
        <v>0</v>
      </c>
      <c r="Z710" s="1">
        <f>IF(E710="East", IF(C710="Decentral",('Connecting shares (%)'!$F$9/100*L710+'Connecting shares (%)'!$G$9/100*N710+'Connecting shares (%)'!$H$9/100*P710)/1000000,0),0)</f>
        <v>0</v>
      </c>
      <c r="AA710" s="61">
        <f>IF(E710="East", IF(C710="Decentral",D710*'Connecting shares (%)'!$M$16*(L710+N710+P710)/(F710+H710+J710+L710+N710+P710),0),0)</f>
        <v>0</v>
      </c>
      <c r="AB710" s="59">
        <f>IF(E710="West", IF(C710="Central",('Connecting shares (%)'!$F$11/100*F710+'Connecting shares (%)'!$G$11/100*H710+'Connecting shares (%)'!$H$11/100*J710)/1000000,0),0)</f>
        <v>0</v>
      </c>
      <c r="AC710" s="62">
        <f>IF(E710="west", IF(C710="Central",D710*'Connecting shares (%)'!$M$16*(F710+H710+J710)/(F710+H710+J710+L710+N710+P710),0),0)</f>
        <v>0</v>
      </c>
      <c r="AD710" s="59">
        <f>IF(E710="West", IF(C710="Decentral",('Connecting shares (%)'!$F$15/100*F710+'Connecting shares (%)'!$G$15/100*H710+'Connecting shares (%)'!$H$15/100*J710)/1000000,0),0)</f>
        <v>5.2230398399999887</v>
      </c>
      <c r="AE710" s="61">
        <f>IF(E710="west", IF(C710="Decentral",D710*'Connecting shares (%)'!$M$16*(F710+H710+J710)/(F710+H710+J710+L710+N710+P710),0),0)</f>
        <v>14.527604132629531</v>
      </c>
      <c r="AF710" s="59">
        <f>IF(E710="West", IF(C710="Central",('Connecting shares (%)'!$F$13/100*L710+'Connecting shares (%)'!$G$13/100*N710+'Connecting shares (%)'!$H$13/100*P710)/1000000,0),0)</f>
        <v>0</v>
      </c>
      <c r="AG710" s="61">
        <f>IF(E710="west", IF(C710="Central",D710*'Connecting shares (%)'!$M$16*(L710+N710+P710)/(F710+H710+J710+L710+N710+P710),0),0)</f>
        <v>0</v>
      </c>
      <c r="AH710" s="1">
        <f>IF(E710="West", IF(C710="Decentral",('Connecting shares (%)'!$F$17/100*L710+'Connecting shares (%)'!$G$17/100*N710+'Connecting shares (%)'!$H$17/100*P710)/1000000,0),0)</f>
        <v>0.830376219999999</v>
      </c>
      <c r="AI710" s="61">
        <f>IF(E710="west", IF(C710="Decentral",D710*'Connecting shares (%)'!$M$16*(L710+N710+P710)/(F710+H710+J710+L710+N710+P710),0),0)</f>
        <v>2.3096467526292699</v>
      </c>
      <c r="AK710" s="1">
        <f t="shared" si="88"/>
        <v>0</v>
      </c>
      <c r="AL710" s="1">
        <f t="shared" si="89"/>
        <v>0</v>
      </c>
      <c r="AM710" s="1">
        <f t="shared" si="90"/>
        <v>0</v>
      </c>
      <c r="AN710" s="1">
        <f t="shared" si="91"/>
        <v>0</v>
      </c>
      <c r="AO710" s="1">
        <f t="shared" si="92"/>
        <v>0</v>
      </c>
      <c r="AP710" s="1">
        <f t="shared" si="93"/>
        <v>0</v>
      </c>
      <c r="AQ710" s="1">
        <f t="shared" si="94"/>
        <v>6.0534160599999876</v>
      </c>
      <c r="AR710" s="1">
        <f t="shared" si="95"/>
        <v>16.837250885258801</v>
      </c>
    </row>
    <row r="711" spans="1:44">
      <c r="A711" s="1">
        <v>710</v>
      </c>
      <c r="B711" s="1" t="s">
        <v>448</v>
      </c>
      <c r="C711" s="1" t="s">
        <v>19</v>
      </c>
      <c r="D711" s="1">
        <v>0.67414553554525103</v>
      </c>
      <c r="E711" s="1" t="s">
        <v>21</v>
      </c>
      <c r="F711" s="1">
        <v>219257.65</v>
      </c>
      <c r="G711" s="1">
        <v>14</v>
      </c>
      <c r="H711" s="1">
        <v>0</v>
      </c>
      <c r="I711" s="1">
        <v>0</v>
      </c>
      <c r="J711" s="1">
        <v>0</v>
      </c>
      <c r="K711" s="1">
        <v>0</v>
      </c>
      <c r="L711" s="1">
        <v>11105.03</v>
      </c>
      <c r="M711" s="1">
        <v>1</v>
      </c>
      <c r="N711" s="1">
        <v>0</v>
      </c>
      <c r="O711" s="1">
        <v>0</v>
      </c>
      <c r="P711" s="1">
        <v>0</v>
      </c>
      <c r="Q711" s="1">
        <v>0</v>
      </c>
      <c r="R711" s="1">
        <v>11402.7782202201</v>
      </c>
      <c r="S711" s="1">
        <v>674145.53554525098</v>
      </c>
      <c r="T711" s="59">
        <f>IF(E711="East", IF(C711="Central",('Connecting shares (%)'!$F$3/100*F711+'Connecting shares (%)'!$G$3/100*H711+'Connecting shares (%)'!$H$3/100*J711)/1000000,0),0)</f>
        <v>0</v>
      </c>
      <c r="U711" s="59">
        <f>IF(E711="East", IF(C711="Central",D711*'Connecting shares (%)'!$M$16*(F711+H711+J711)/(F711+H711+J711+L711+N711+P711),0),0)</f>
        <v>0</v>
      </c>
      <c r="V711" s="59">
        <f>IF(E711="East", IF(C711="Decentral",('Connecting shares (%)'!$F$7/100*F711+'Connecting shares (%)'!$G$7/100*H711+'Connecting shares (%)'!$H$7/100*J711)/1000000,0),0)</f>
        <v>0</v>
      </c>
      <c r="W711" s="61">
        <f>IF(E711="East", IF(C711="Decentral",D711*'Connecting shares (%)'!$M$16*(F711+H711+J711)/(F711+H711+J711+L711+N711+P711),0),0)</f>
        <v>0</v>
      </c>
      <c r="X711" s="59">
        <f>IF(E711="East", IF(C711="Central",('Connecting shares (%)'!$F$5/100*L711+'Connecting shares (%)'!$G$5/100*N711+'Connecting shares (%)'!$H$5/100*P711)/1000000,0),0)</f>
        <v>0</v>
      </c>
      <c r="Y711" s="61">
        <f>IF(E711="East", IF(C711="Central",D711*'Connecting shares (%)'!$M$16*(L711+N711+P711)/(F711+H711+J711+L711+N711+P711),0),0)</f>
        <v>0</v>
      </c>
      <c r="Z711" s="1">
        <f>IF(E711="East", IF(C711="Decentral",('Connecting shares (%)'!$F$9/100*L711+'Connecting shares (%)'!$G$9/100*N711+'Connecting shares (%)'!$H$9/100*P711)/1000000,0),0)</f>
        <v>0</v>
      </c>
      <c r="AA711" s="61">
        <f>IF(E711="East", IF(C711="Decentral",D711*'Connecting shares (%)'!$M$16*(L711+N711+P711)/(F711+H711+J711+L711+N711+P711),0),0)</f>
        <v>0</v>
      </c>
      <c r="AB711" s="59">
        <f>IF(E711="West", IF(C711="Central",('Connecting shares (%)'!$F$11/100*F711+'Connecting shares (%)'!$G$11/100*H711+'Connecting shares (%)'!$H$11/100*J711)/1000000,0),0)</f>
        <v>0</v>
      </c>
      <c r="AC711" s="62">
        <f>IF(E711="west", IF(C711="Central",D711*'Connecting shares (%)'!$M$16*(F711+H711+J711)/(F711+H711+J711+L711+N711+P711),0),0)</f>
        <v>0</v>
      </c>
      <c r="AD711" s="59">
        <f>IF(E711="West", IF(C711="Decentral",('Connecting shares (%)'!$F$15/100*F711+'Connecting shares (%)'!$G$15/100*H711+'Connecting shares (%)'!$H$15/100*J711)/1000000,0),0)</f>
        <v>0.21925765</v>
      </c>
      <c r="AE711" s="61">
        <f>IF(E711="west", IF(C711="Decentral",D711*'Connecting shares (%)'!$M$16*(F711+H711+J711)/(F711+H711+J711+L711+N711+P711),0),0)</f>
        <v>12.83294376342932</v>
      </c>
      <c r="AF711" s="59">
        <f>IF(E711="West", IF(C711="Central",('Connecting shares (%)'!$F$13/100*L711+'Connecting shares (%)'!$G$13/100*N711+'Connecting shares (%)'!$H$13/100*P711)/1000000,0),0)</f>
        <v>0</v>
      </c>
      <c r="AG711" s="61">
        <f>IF(E711="west", IF(C711="Central",D711*'Connecting shares (%)'!$M$16*(L711+N711+P711)/(F711+H711+J711+L711+N711+P711),0),0)</f>
        <v>0</v>
      </c>
      <c r="AH711" s="1">
        <f>IF(E711="West", IF(C711="Decentral",('Connecting shares (%)'!$F$17/100*L711+'Connecting shares (%)'!$G$17/100*N711+'Connecting shares (%)'!$H$17/100*P711)/1000000,0),0)</f>
        <v>1.110503E-2</v>
      </c>
      <c r="AI711" s="61">
        <f>IF(E711="west", IF(C711="Decentral",D711*'Connecting shares (%)'!$M$16*(L711+N711+P711)/(F711+H711+J711+L711+N711+P711),0),0)</f>
        <v>0.6499669474757005</v>
      </c>
      <c r="AK711" s="1">
        <f t="shared" si="88"/>
        <v>0</v>
      </c>
      <c r="AL711" s="1">
        <f t="shared" si="89"/>
        <v>0</v>
      </c>
      <c r="AM711" s="1">
        <f t="shared" si="90"/>
        <v>0</v>
      </c>
      <c r="AN711" s="1">
        <f t="shared" si="91"/>
        <v>0</v>
      </c>
      <c r="AO711" s="1">
        <f t="shared" si="92"/>
        <v>0</v>
      </c>
      <c r="AP711" s="1">
        <f t="shared" si="93"/>
        <v>0</v>
      </c>
      <c r="AQ711" s="1">
        <f t="shared" si="94"/>
        <v>0.23036267999999999</v>
      </c>
      <c r="AR711" s="1">
        <f t="shared" si="95"/>
        <v>13.482910710905021</v>
      </c>
    </row>
    <row r="712" spans="1:44">
      <c r="A712" s="1">
        <v>711</v>
      </c>
      <c r="B712" s="1" t="s">
        <v>489</v>
      </c>
      <c r="C712" s="1" t="s">
        <v>19</v>
      </c>
      <c r="D712" s="1">
        <v>0.28016461245202001</v>
      </c>
      <c r="E712" s="1" t="s">
        <v>21</v>
      </c>
      <c r="F712" s="1">
        <v>393501.63</v>
      </c>
      <c r="G712" s="1">
        <v>23</v>
      </c>
      <c r="H712" s="1">
        <v>0</v>
      </c>
      <c r="I712" s="1">
        <v>0</v>
      </c>
      <c r="J712" s="1">
        <v>0</v>
      </c>
      <c r="K712" s="1">
        <v>0</v>
      </c>
      <c r="L712" s="1">
        <v>0</v>
      </c>
      <c r="M712" s="1">
        <v>0</v>
      </c>
      <c r="N712" s="1">
        <v>0</v>
      </c>
      <c r="O712" s="1">
        <v>0</v>
      </c>
      <c r="P712" s="1">
        <v>0</v>
      </c>
      <c r="Q712" s="1">
        <v>0</v>
      </c>
      <c r="R712" s="1">
        <v>9904.0027236386104</v>
      </c>
      <c r="S712" s="1">
        <v>280164.61245202</v>
      </c>
      <c r="T712" s="59">
        <f>IF(E712="East", IF(C712="Central",('Connecting shares (%)'!$F$3/100*F712+'Connecting shares (%)'!$G$3/100*H712+'Connecting shares (%)'!$H$3/100*J712)/1000000,0),0)</f>
        <v>0</v>
      </c>
      <c r="U712" s="59">
        <f>IF(E712="East", IF(C712="Central",D712*'Connecting shares (%)'!$M$16*(F712+H712+J712)/(F712+H712+J712+L712+N712+P712),0),0)</f>
        <v>0</v>
      </c>
      <c r="V712" s="59">
        <f>IF(E712="East", IF(C712="Decentral",('Connecting shares (%)'!$F$7/100*F712+'Connecting shares (%)'!$G$7/100*H712+'Connecting shares (%)'!$H$7/100*J712)/1000000,0),0)</f>
        <v>0</v>
      </c>
      <c r="W712" s="61">
        <f>IF(E712="East", IF(C712="Decentral",D712*'Connecting shares (%)'!$M$16*(F712+H712+J712)/(F712+H712+J712+L712+N712+P712),0),0)</f>
        <v>0</v>
      </c>
      <c r="X712" s="59">
        <f>IF(E712="East", IF(C712="Central",('Connecting shares (%)'!$F$5/100*L712+'Connecting shares (%)'!$G$5/100*N712+'Connecting shares (%)'!$H$5/100*P712)/1000000,0),0)</f>
        <v>0</v>
      </c>
      <c r="Y712" s="61">
        <f>IF(E712="East", IF(C712="Central",D712*'Connecting shares (%)'!$M$16*(L712+N712+P712)/(F712+H712+J712+L712+N712+P712),0),0)</f>
        <v>0</v>
      </c>
      <c r="Z712" s="1">
        <f>IF(E712="East", IF(C712="Decentral",('Connecting shares (%)'!$F$9/100*L712+'Connecting shares (%)'!$G$9/100*N712+'Connecting shares (%)'!$H$9/100*P712)/1000000,0),0)</f>
        <v>0</v>
      </c>
      <c r="AA712" s="61">
        <f>IF(E712="East", IF(C712="Decentral",D712*'Connecting shares (%)'!$M$16*(L712+N712+P712)/(F712+H712+J712+L712+N712+P712),0),0)</f>
        <v>0</v>
      </c>
      <c r="AB712" s="59">
        <f>IF(E712="West", IF(C712="Central",('Connecting shares (%)'!$F$11/100*F712+'Connecting shares (%)'!$G$11/100*H712+'Connecting shares (%)'!$H$11/100*J712)/1000000,0),0)</f>
        <v>0</v>
      </c>
      <c r="AC712" s="62">
        <f>IF(E712="west", IF(C712="Central",D712*'Connecting shares (%)'!$M$16*(F712+H712+J712)/(F712+H712+J712+L712+N712+P712),0),0)</f>
        <v>0</v>
      </c>
      <c r="AD712" s="59">
        <f>IF(E712="West", IF(C712="Decentral",('Connecting shares (%)'!$F$15/100*F712+'Connecting shares (%)'!$G$15/100*H712+'Connecting shares (%)'!$H$15/100*J712)/1000000,0),0)</f>
        <v>0.39350162999999999</v>
      </c>
      <c r="AE712" s="61">
        <f>IF(E712="west", IF(C712="Decentral",D712*'Connecting shares (%)'!$M$16*(F712+H712+J712)/(F712+H712+J712+L712+N712+P712),0),0)</f>
        <v>5.6032922490403996</v>
      </c>
      <c r="AF712" s="59">
        <f>IF(E712="West", IF(C712="Central",('Connecting shares (%)'!$F$13/100*L712+'Connecting shares (%)'!$G$13/100*N712+'Connecting shares (%)'!$H$13/100*P712)/1000000,0),0)</f>
        <v>0</v>
      </c>
      <c r="AG712" s="61">
        <f>IF(E712="west", IF(C712="Central",D712*'Connecting shares (%)'!$M$16*(L712+N712+P712)/(F712+H712+J712+L712+N712+P712),0),0)</f>
        <v>0</v>
      </c>
      <c r="AH712" s="1">
        <f>IF(E712="West", IF(C712="Decentral",('Connecting shares (%)'!$F$17/100*L712+'Connecting shares (%)'!$G$17/100*N712+'Connecting shares (%)'!$H$17/100*P712)/1000000,0),0)</f>
        <v>0</v>
      </c>
      <c r="AI712" s="61">
        <f>IF(E712="west", IF(C712="Decentral",D712*'Connecting shares (%)'!$M$16*(L712+N712+P712)/(F712+H712+J712+L712+N712+P712),0),0)</f>
        <v>0</v>
      </c>
      <c r="AK712" s="1">
        <f t="shared" si="88"/>
        <v>0</v>
      </c>
      <c r="AL712" s="1">
        <f t="shared" si="89"/>
        <v>0</v>
      </c>
      <c r="AM712" s="1">
        <f t="shared" si="90"/>
        <v>0</v>
      </c>
      <c r="AN712" s="1">
        <f t="shared" si="91"/>
        <v>0</v>
      </c>
      <c r="AO712" s="1">
        <f t="shared" si="92"/>
        <v>0</v>
      </c>
      <c r="AP712" s="1">
        <f t="shared" si="93"/>
        <v>0</v>
      </c>
      <c r="AQ712" s="1">
        <f t="shared" si="94"/>
        <v>0.39350162999999999</v>
      </c>
      <c r="AR712" s="1">
        <f t="shared" si="95"/>
        <v>5.6032922490403996</v>
      </c>
    </row>
    <row r="713" spans="1:44">
      <c r="A713" s="1">
        <v>712</v>
      </c>
      <c r="B713" s="1" t="s">
        <v>270</v>
      </c>
      <c r="C713" s="1" t="s">
        <v>19</v>
      </c>
      <c r="D713" s="1">
        <v>1.31633343259531</v>
      </c>
      <c r="E713" s="1" t="s">
        <v>21</v>
      </c>
      <c r="F713" s="1">
        <v>1275089.78</v>
      </c>
      <c r="G713" s="1">
        <v>78</v>
      </c>
      <c r="H713" s="1">
        <v>0</v>
      </c>
      <c r="I713" s="1">
        <v>0</v>
      </c>
      <c r="J713" s="1">
        <v>0</v>
      </c>
      <c r="K713" s="1">
        <v>0</v>
      </c>
      <c r="L713" s="1">
        <v>37737.82</v>
      </c>
      <c r="M713" s="1">
        <v>3</v>
      </c>
      <c r="N713" s="1">
        <v>0</v>
      </c>
      <c r="O713" s="1">
        <v>0</v>
      </c>
      <c r="P713" s="1">
        <v>0</v>
      </c>
      <c r="Q713" s="1">
        <v>0</v>
      </c>
      <c r="R713" s="1">
        <v>16059.166011958399</v>
      </c>
      <c r="S713" s="1">
        <v>1316333.43259531</v>
      </c>
      <c r="T713" s="59">
        <f>IF(E713="East", IF(C713="Central",('Connecting shares (%)'!$F$3/100*F713+'Connecting shares (%)'!$G$3/100*H713+'Connecting shares (%)'!$H$3/100*J713)/1000000,0),0)</f>
        <v>0</v>
      </c>
      <c r="U713" s="59">
        <f>IF(E713="East", IF(C713="Central",D713*'Connecting shares (%)'!$M$16*(F713+H713+J713)/(F713+H713+J713+L713+N713+P713),0),0)</f>
        <v>0</v>
      </c>
      <c r="V713" s="59">
        <f>IF(E713="East", IF(C713="Decentral",('Connecting shares (%)'!$F$7/100*F713+'Connecting shares (%)'!$G$7/100*H713+'Connecting shares (%)'!$H$7/100*J713)/1000000,0),0)</f>
        <v>0</v>
      </c>
      <c r="W713" s="61">
        <f>IF(E713="East", IF(C713="Decentral",D713*'Connecting shares (%)'!$M$16*(F713+H713+J713)/(F713+H713+J713+L713+N713+P713),0),0)</f>
        <v>0</v>
      </c>
      <c r="X713" s="59">
        <f>IF(E713="East", IF(C713="Central",('Connecting shares (%)'!$F$5/100*L713+'Connecting shares (%)'!$G$5/100*N713+'Connecting shares (%)'!$H$5/100*P713)/1000000,0),0)</f>
        <v>0</v>
      </c>
      <c r="Y713" s="61">
        <f>IF(E713="East", IF(C713="Central",D713*'Connecting shares (%)'!$M$16*(L713+N713+P713)/(F713+H713+J713+L713+N713+P713),0),0)</f>
        <v>0</v>
      </c>
      <c r="Z713" s="1">
        <f>IF(E713="East", IF(C713="Decentral",('Connecting shares (%)'!$F$9/100*L713+'Connecting shares (%)'!$G$9/100*N713+'Connecting shares (%)'!$H$9/100*P713)/1000000,0),0)</f>
        <v>0</v>
      </c>
      <c r="AA713" s="61">
        <f>IF(E713="East", IF(C713="Decentral",D713*'Connecting shares (%)'!$M$16*(L713+N713+P713)/(F713+H713+J713+L713+N713+P713),0),0)</f>
        <v>0</v>
      </c>
      <c r="AB713" s="59">
        <f>IF(E713="West", IF(C713="Central",('Connecting shares (%)'!$F$11/100*F713+'Connecting shares (%)'!$G$11/100*H713+'Connecting shares (%)'!$H$11/100*J713)/1000000,0),0)</f>
        <v>0</v>
      </c>
      <c r="AC713" s="62">
        <f>IF(E713="west", IF(C713="Central",D713*'Connecting shares (%)'!$M$16*(F713+H713+J713)/(F713+H713+J713+L713+N713+P713),0),0)</f>
        <v>0</v>
      </c>
      <c r="AD713" s="59">
        <f>IF(E713="West", IF(C713="Decentral",('Connecting shares (%)'!$F$15/100*F713+'Connecting shares (%)'!$G$15/100*H713+'Connecting shares (%)'!$H$15/100*J713)/1000000,0),0)</f>
        <v>1.2750897800000001</v>
      </c>
      <c r="AE713" s="61">
        <f>IF(E713="west", IF(C713="Decentral",D713*'Connecting shares (%)'!$M$16*(F713+H713+J713)/(F713+H713+J713+L713+N713+P713),0),0)</f>
        <v>25.569896717201843</v>
      </c>
      <c r="AF713" s="59">
        <f>IF(E713="West", IF(C713="Central",('Connecting shares (%)'!$F$13/100*L713+'Connecting shares (%)'!$G$13/100*N713+'Connecting shares (%)'!$H$13/100*P713)/1000000,0),0)</f>
        <v>0</v>
      </c>
      <c r="AG713" s="61">
        <f>IF(E713="west", IF(C713="Central",D713*'Connecting shares (%)'!$M$16*(L713+N713+P713)/(F713+H713+J713+L713+N713+P713),0),0)</f>
        <v>0</v>
      </c>
      <c r="AH713" s="1">
        <f>IF(E713="West", IF(C713="Decentral",('Connecting shares (%)'!$F$17/100*L713+'Connecting shares (%)'!$G$17/100*N713+'Connecting shares (%)'!$H$17/100*P713)/1000000,0),0)</f>
        <v>3.7737819999999998E-2</v>
      </c>
      <c r="AI713" s="61">
        <f>IF(E713="west", IF(C713="Decentral",D713*'Connecting shares (%)'!$M$16*(L713+N713+P713)/(F713+H713+J713+L713+N713+P713),0),0)</f>
        <v>0.75677193470435777</v>
      </c>
      <c r="AK713" s="1">
        <f t="shared" si="88"/>
        <v>0</v>
      </c>
      <c r="AL713" s="1">
        <f t="shared" si="89"/>
        <v>0</v>
      </c>
      <c r="AM713" s="1">
        <f t="shared" si="90"/>
        <v>0</v>
      </c>
      <c r="AN713" s="1">
        <f t="shared" si="91"/>
        <v>0</v>
      </c>
      <c r="AO713" s="1">
        <f t="shared" si="92"/>
        <v>0</v>
      </c>
      <c r="AP713" s="1">
        <f t="shared" si="93"/>
        <v>0</v>
      </c>
      <c r="AQ713" s="1">
        <f t="shared" si="94"/>
        <v>1.3128276000000001</v>
      </c>
      <c r="AR713" s="1">
        <f t="shared" si="95"/>
        <v>26.3266686519062</v>
      </c>
    </row>
    <row r="714" spans="1:44">
      <c r="A714" s="1">
        <v>713</v>
      </c>
      <c r="B714" s="1" t="s">
        <v>144</v>
      </c>
      <c r="C714" s="1" t="s">
        <v>19</v>
      </c>
      <c r="D714" s="1">
        <v>0.65071563197326299</v>
      </c>
      <c r="E714" s="1" t="s">
        <v>22</v>
      </c>
      <c r="F714" s="1">
        <v>768412.23</v>
      </c>
      <c r="G714" s="1">
        <v>70</v>
      </c>
      <c r="H714" s="1">
        <v>0</v>
      </c>
      <c r="I714" s="1">
        <v>0</v>
      </c>
      <c r="J714" s="1">
        <v>0</v>
      </c>
      <c r="K714" s="1">
        <v>0</v>
      </c>
      <c r="L714" s="1">
        <v>152965.35</v>
      </c>
      <c r="M714" s="1">
        <v>20</v>
      </c>
      <c r="N714" s="1">
        <v>0</v>
      </c>
      <c r="O714" s="1">
        <v>0</v>
      </c>
      <c r="P714" s="1">
        <v>0</v>
      </c>
      <c r="Q714" s="1">
        <v>0</v>
      </c>
      <c r="R714" s="1">
        <v>17969.423197924301</v>
      </c>
      <c r="S714" s="1">
        <v>650715.63197326299</v>
      </c>
      <c r="T714" s="59">
        <f>IF(E714="East", IF(C714="Central",('Connecting shares (%)'!$F$3/100*F714+'Connecting shares (%)'!$G$3/100*H714+'Connecting shares (%)'!$H$3/100*J714)/1000000,0),0)</f>
        <v>0</v>
      </c>
      <c r="U714" s="59">
        <f>IF(E714="East", IF(C714="Central",D714*'Connecting shares (%)'!$M$16*(F714+H714+J714)/(F714+H714+J714+L714+N714+P714),0),0)</f>
        <v>0</v>
      </c>
      <c r="V714" s="59">
        <f>IF(E714="East", IF(C714="Decentral",('Connecting shares (%)'!$F$7/100*F714+'Connecting shares (%)'!$G$7/100*H714+'Connecting shares (%)'!$H$7/100*J714)/1000000,0),0)</f>
        <v>0.76841223000000003</v>
      </c>
      <c r="W714" s="61">
        <f>IF(E714="East", IF(C714="Decentral",D714*'Connecting shares (%)'!$M$16*(F714+H714+J714)/(F714+H714+J714+L714+N714+P714),0),0)</f>
        <v>10.853701255904975</v>
      </c>
      <c r="X714" s="59">
        <f>IF(E714="East", IF(C714="Central",('Connecting shares (%)'!$F$5/100*L714+'Connecting shares (%)'!$G$5/100*N714+'Connecting shares (%)'!$H$5/100*P714)/1000000,0),0)</f>
        <v>0</v>
      </c>
      <c r="Y714" s="61">
        <f>IF(E714="East", IF(C714="Central",D714*'Connecting shares (%)'!$M$16*(L714+N714+P714)/(F714+H714+J714+L714+N714+P714),0),0)</f>
        <v>0</v>
      </c>
      <c r="Z714" s="1">
        <f>IF(E714="East", IF(C714="Decentral",('Connecting shares (%)'!$F$9/100*L714+'Connecting shares (%)'!$G$9/100*N714+'Connecting shares (%)'!$H$9/100*P714)/1000000,0),0)</f>
        <v>0.15296535</v>
      </c>
      <c r="AA714" s="61">
        <f>IF(E714="East", IF(C714="Decentral",D714*'Connecting shares (%)'!$M$16*(L714+N714+P714)/(F714+H714+J714+L714+N714+P714),0),0)</f>
        <v>2.1606113835602851</v>
      </c>
      <c r="AB714" s="59">
        <f>IF(E714="West", IF(C714="Central",('Connecting shares (%)'!$F$11/100*F714+'Connecting shares (%)'!$G$11/100*H714+'Connecting shares (%)'!$H$11/100*J714)/1000000,0),0)</f>
        <v>0</v>
      </c>
      <c r="AC714" s="62">
        <f>IF(E714="west", IF(C714="Central",D714*'Connecting shares (%)'!$M$16*(F714+H714+J714)/(F714+H714+J714+L714+N714+P714),0),0)</f>
        <v>0</v>
      </c>
      <c r="AD714" s="59">
        <f>IF(E714="West", IF(C714="Decentral",('Connecting shares (%)'!$F$15/100*F714+'Connecting shares (%)'!$G$15/100*H714+'Connecting shares (%)'!$H$15/100*J714)/1000000,0),0)</f>
        <v>0</v>
      </c>
      <c r="AE714" s="61">
        <f>IF(E714="west", IF(C714="Decentral",D714*'Connecting shares (%)'!$M$16*(F714+H714+J714)/(F714+H714+J714+L714+N714+P714),0),0)</f>
        <v>0</v>
      </c>
      <c r="AF714" s="59">
        <f>IF(E714="West", IF(C714="Central",('Connecting shares (%)'!$F$13/100*L714+'Connecting shares (%)'!$G$13/100*N714+'Connecting shares (%)'!$H$13/100*P714)/1000000,0),0)</f>
        <v>0</v>
      </c>
      <c r="AG714" s="61">
        <f>IF(E714="west", IF(C714="Central",D714*'Connecting shares (%)'!$M$16*(L714+N714+P714)/(F714+H714+J714+L714+N714+P714),0),0)</f>
        <v>0</v>
      </c>
      <c r="AH714" s="1">
        <f>IF(E714="West", IF(C714="Decentral",('Connecting shares (%)'!$F$17/100*L714+'Connecting shares (%)'!$G$17/100*N714+'Connecting shares (%)'!$H$17/100*P714)/1000000,0),0)</f>
        <v>0</v>
      </c>
      <c r="AI714" s="61">
        <f>IF(E714="west", IF(C714="Decentral",D714*'Connecting shares (%)'!$M$16*(L714+N714+P714)/(F714+H714+J714+L714+N714+P714),0),0)</f>
        <v>0</v>
      </c>
      <c r="AK714" s="1">
        <f t="shared" si="88"/>
        <v>0</v>
      </c>
      <c r="AL714" s="1">
        <f t="shared" si="89"/>
        <v>0</v>
      </c>
      <c r="AM714" s="1">
        <f t="shared" si="90"/>
        <v>0.92137758000000003</v>
      </c>
      <c r="AN714" s="1">
        <f t="shared" si="91"/>
        <v>13.01431263946526</v>
      </c>
      <c r="AO714" s="1">
        <f t="shared" si="92"/>
        <v>0</v>
      </c>
      <c r="AP714" s="1">
        <f t="shared" si="93"/>
        <v>0</v>
      </c>
      <c r="AQ714" s="1">
        <f t="shared" si="94"/>
        <v>0</v>
      </c>
      <c r="AR714" s="1">
        <f t="shared" si="95"/>
        <v>0</v>
      </c>
    </row>
    <row r="715" spans="1:44">
      <c r="A715" s="1">
        <v>714</v>
      </c>
      <c r="B715" s="1" t="s">
        <v>593</v>
      </c>
      <c r="C715" s="1" t="s">
        <v>19</v>
      </c>
      <c r="D715" s="1">
        <v>0.65372886730390201</v>
      </c>
      <c r="E715" s="1" t="s">
        <v>21</v>
      </c>
      <c r="F715" s="1">
        <v>445582.30999999901</v>
      </c>
      <c r="G715" s="1">
        <v>28</v>
      </c>
      <c r="H715" s="1">
        <v>0</v>
      </c>
      <c r="I715" s="1">
        <v>0</v>
      </c>
      <c r="J715" s="1">
        <v>0</v>
      </c>
      <c r="K715" s="1">
        <v>0</v>
      </c>
      <c r="L715" s="1">
        <v>45449.55</v>
      </c>
      <c r="M715" s="1">
        <v>1</v>
      </c>
      <c r="N715" s="1">
        <v>0</v>
      </c>
      <c r="O715" s="1">
        <v>0</v>
      </c>
      <c r="P715" s="1">
        <v>0</v>
      </c>
      <c r="Q715" s="1">
        <v>0</v>
      </c>
      <c r="R715" s="1">
        <v>18804.915303468399</v>
      </c>
      <c r="S715" s="1">
        <v>653728.86730390205</v>
      </c>
      <c r="T715" s="59">
        <f>IF(E715="East", IF(C715="Central",('Connecting shares (%)'!$F$3/100*F715+'Connecting shares (%)'!$G$3/100*H715+'Connecting shares (%)'!$H$3/100*J715)/1000000,0),0)</f>
        <v>0</v>
      </c>
      <c r="U715" s="59">
        <f>IF(E715="East", IF(C715="Central",D715*'Connecting shares (%)'!$M$16*(F715+H715+J715)/(F715+H715+J715+L715+N715+P715),0),0)</f>
        <v>0</v>
      </c>
      <c r="V715" s="59">
        <f>IF(E715="East", IF(C715="Decentral",('Connecting shares (%)'!$F$7/100*F715+'Connecting shares (%)'!$G$7/100*H715+'Connecting shares (%)'!$H$7/100*J715)/1000000,0),0)</f>
        <v>0</v>
      </c>
      <c r="W715" s="61">
        <f>IF(E715="East", IF(C715="Decentral",D715*'Connecting shares (%)'!$M$16*(F715+H715+J715)/(F715+H715+J715+L715+N715+P715),0),0)</f>
        <v>0</v>
      </c>
      <c r="X715" s="59">
        <f>IF(E715="East", IF(C715="Central",('Connecting shares (%)'!$F$5/100*L715+'Connecting shares (%)'!$G$5/100*N715+'Connecting shares (%)'!$H$5/100*P715)/1000000,0),0)</f>
        <v>0</v>
      </c>
      <c r="Y715" s="61">
        <f>IF(E715="East", IF(C715="Central",D715*'Connecting shares (%)'!$M$16*(L715+N715+P715)/(F715+H715+J715+L715+N715+P715),0),0)</f>
        <v>0</v>
      </c>
      <c r="Z715" s="1">
        <f>IF(E715="East", IF(C715="Decentral",('Connecting shares (%)'!$F$9/100*L715+'Connecting shares (%)'!$G$9/100*N715+'Connecting shares (%)'!$H$9/100*P715)/1000000,0),0)</f>
        <v>0</v>
      </c>
      <c r="AA715" s="61">
        <f>IF(E715="East", IF(C715="Decentral",D715*'Connecting shares (%)'!$M$16*(L715+N715+P715)/(F715+H715+J715+L715+N715+P715),0),0)</f>
        <v>0</v>
      </c>
      <c r="AB715" s="59">
        <f>IF(E715="West", IF(C715="Central",('Connecting shares (%)'!$F$11/100*F715+'Connecting shares (%)'!$G$11/100*H715+'Connecting shares (%)'!$H$11/100*J715)/1000000,0),0)</f>
        <v>0</v>
      </c>
      <c r="AC715" s="62">
        <f>IF(E715="west", IF(C715="Central",D715*'Connecting shares (%)'!$M$16*(F715+H715+J715)/(F715+H715+J715+L715+N715+P715),0),0)</f>
        <v>0</v>
      </c>
      <c r="AD715" s="59">
        <f>IF(E715="West", IF(C715="Decentral",('Connecting shares (%)'!$F$15/100*F715+'Connecting shares (%)'!$G$15/100*H715+'Connecting shares (%)'!$H$15/100*J715)/1000000,0),0)</f>
        <v>0.44558230999999898</v>
      </c>
      <c r="AE715" s="61">
        <f>IF(E715="west", IF(C715="Decentral",D715*'Connecting shares (%)'!$M$16*(F715+H715+J715)/(F715+H715+J715+L715+N715+P715),0),0)</f>
        <v>11.864404024902013</v>
      </c>
      <c r="AF715" s="59">
        <f>IF(E715="West", IF(C715="Central",('Connecting shares (%)'!$F$13/100*L715+'Connecting shares (%)'!$G$13/100*N715+'Connecting shares (%)'!$H$13/100*P715)/1000000,0),0)</f>
        <v>0</v>
      </c>
      <c r="AG715" s="61">
        <f>IF(E715="west", IF(C715="Central",D715*'Connecting shares (%)'!$M$16*(L715+N715+P715)/(F715+H715+J715+L715+N715+P715),0),0)</f>
        <v>0</v>
      </c>
      <c r="AH715" s="1">
        <f>IF(E715="West", IF(C715="Decentral",('Connecting shares (%)'!$F$17/100*L715+'Connecting shares (%)'!$G$17/100*N715+'Connecting shares (%)'!$H$17/100*P715)/1000000,0),0)</f>
        <v>4.5449550000000005E-2</v>
      </c>
      <c r="AI715" s="61">
        <f>IF(E715="west", IF(C715="Decentral",D715*'Connecting shares (%)'!$M$16*(L715+N715+P715)/(F715+H715+J715+L715+N715+P715),0),0)</f>
        <v>1.2101733211760282</v>
      </c>
      <c r="AK715" s="1">
        <f t="shared" si="88"/>
        <v>0</v>
      </c>
      <c r="AL715" s="1">
        <f t="shared" si="89"/>
        <v>0</v>
      </c>
      <c r="AM715" s="1">
        <f t="shared" si="90"/>
        <v>0</v>
      </c>
      <c r="AN715" s="1">
        <f t="shared" si="91"/>
        <v>0</v>
      </c>
      <c r="AO715" s="1">
        <f t="shared" si="92"/>
        <v>0</v>
      </c>
      <c r="AP715" s="1">
        <f t="shared" si="93"/>
        <v>0</v>
      </c>
      <c r="AQ715" s="1">
        <f t="shared" si="94"/>
        <v>0.49103185999999899</v>
      </c>
      <c r="AR715" s="1">
        <f t="shared" si="95"/>
        <v>13.074577346078041</v>
      </c>
    </row>
    <row r="716" spans="1:44">
      <c r="A716" s="1">
        <v>715</v>
      </c>
      <c r="B716" s="1" t="s">
        <v>154</v>
      </c>
      <c r="C716" s="1" t="s">
        <v>19</v>
      </c>
      <c r="D716" s="1">
        <v>18.164525357799</v>
      </c>
      <c r="E716" s="1" t="s">
        <v>22</v>
      </c>
      <c r="F716" s="1">
        <v>94767844.179999799</v>
      </c>
      <c r="G716" s="1">
        <v>6017</v>
      </c>
      <c r="H716" s="1">
        <v>370549.34999999899</v>
      </c>
      <c r="I716" s="1">
        <v>4</v>
      </c>
      <c r="J716" s="1">
        <v>0</v>
      </c>
      <c r="K716" s="1">
        <v>0</v>
      </c>
      <c r="L716" s="1">
        <v>18312571.489999902</v>
      </c>
      <c r="M716" s="1">
        <v>1427</v>
      </c>
      <c r="N716" s="1">
        <v>20431358.4099999</v>
      </c>
      <c r="O716" s="1">
        <v>168</v>
      </c>
      <c r="P716" s="1">
        <v>27826575.339999899</v>
      </c>
      <c r="Q716" s="1">
        <v>48</v>
      </c>
      <c r="R716" s="1">
        <v>62855.311453710397</v>
      </c>
      <c r="S716" s="1">
        <v>18164525.357799001</v>
      </c>
      <c r="T716" s="59">
        <f>IF(E716="East", IF(C716="Central",('Connecting shares (%)'!$F$3/100*F716+'Connecting shares (%)'!$G$3/100*H716+'Connecting shares (%)'!$H$3/100*J716)/1000000,0),0)</f>
        <v>0</v>
      </c>
      <c r="U716" s="59">
        <f>IF(E716="East", IF(C716="Central",D716*'Connecting shares (%)'!$M$16*(F716+H716+J716)/(F716+H716+J716+L716+N716+P716),0),0)</f>
        <v>0</v>
      </c>
      <c r="V716" s="59">
        <f>IF(E716="East", IF(C716="Decentral",('Connecting shares (%)'!$F$7/100*F716+'Connecting shares (%)'!$G$7/100*H716+'Connecting shares (%)'!$H$7/100*J716)/1000000,0),0)</f>
        <v>95.138393529999789</v>
      </c>
      <c r="W716" s="61">
        <f>IF(E716="East", IF(C716="Decentral",D716*'Connecting shares (%)'!$M$16*(F716+H716+J716)/(F716+H716+J716+L716+N716+P716),0),0)</f>
        <v>213.73514691159957</v>
      </c>
      <c r="X716" s="59">
        <f>IF(E716="East", IF(C716="Central",('Connecting shares (%)'!$F$5/100*L716+'Connecting shares (%)'!$G$5/100*N716+'Connecting shares (%)'!$H$5/100*P716)/1000000,0),0)</f>
        <v>0</v>
      </c>
      <c r="Y716" s="61">
        <f>IF(E716="East", IF(C716="Central",D716*'Connecting shares (%)'!$M$16*(L716+N716+P716)/(F716+H716+J716+L716+N716+P716),0),0)</f>
        <v>0</v>
      </c>
      <c r="Z716" s="1">
        <f>IF(E716="East", IF(C716="Decentral",('Connecting shares (%)'!$F$9/100*L716+'Connecting shares (%)'!$G$9/100*N716+'Connecting shares (%)'!$H$9/100*P716)/1000000,0),0)</f>
        <v>66.57050523999969</v>
      </c>
      <c r="AA716" s="61">
        <f>IF(E716="East", IF(C716="Decentral",D716*'Connecting shares (%)'!$M$16*(L716+N716+P716)/(F716+H716+J716+L716+N716+P716),0),0)</f>
        <v>149.55536024438038</v>
      </c>
      <c r="AB716" s="59">
        <f>IF(E716="West", IF(C716="Central",('Connecting shares (%)'!$F$11/100*F716+'Connecting shares (%)'!$G$11/100*H716+'Connecting shares (%)'!$H$11/100*J716)/1000000,0),0)</f>
        <v>0</v>
      </c>
      <c r="AC716" s="62">
        <f>IF(E716="west", IF(C716="Central",D716*'Connecting shares (%)'!$M$16*(F716+H716+J716)/(F716+H716+J716+L716+N716+P716),0),0)</f>
        <v>0</v>
      </c>
      <c r="AD716" s="59">
        <f>IF(E716="West", IF(C716="Decentral",('Connecting shares (%)'!$F$15/100*F716+'Connecting shares (%)'!$G$15/100*H716+'Connecting shares (%)'!$H$15/100*J716)/1000000,0),0)</f>
        <v>0</v>
      </c>
      <c r="AE716" s="61">
        <f>IF(E716="west", IF(C716="Decentral",D716*'Connecting shares (%)'!$M$16*(F716+H716+J716)/(F716+H716+J716+L716+N716+P716),0),0)</f>
        <v>0</v>
      </c>
      <c r="AF716" s="59">
        <f>IF(E716="West", IF(C716="Central",('Connecting shares (%)'!$F$13/100*L716+'Connecting shares (%)'!$G$13/100*N716+'Connecting shares (%)'!$H$13/100*P716)/1000000,0),0)</f>
        <v>0</v>
      </c>
      <c r="AG716" s="61">
        <f>IF(E716="west", IF(C716="Central",D716*'Connecting shares (%)'!$M$16*(L716+N716+P716)/(F716+H716+J716+L716+N716+P716),0),0)</f>
        <v>0</v>
      </c>
      <c r="AH716" s="1">
        <f>IF(E716="West", IF(C716="Decentral",('Connecting shares (%)'!$F$17/100*L716+'Connecting shares (%)'!$G$17/100*N716+'Connecting shares (%)'!$H$17/100*P716)/1000000,0),0)</f>
        <v>0</v>
      </c>
      <c r="AI716" s="61">
        <f>IF(E716="west", IF(C716="Decentral",D716*'Connecting shares (%)'!$M$16*(L716+N716+P716)/(F716+H716+J716+L716+N716+P716),0),0)</f>
        <v>0</v>
      </c>
      <c r="AK716" s="1">
        <f t="shared" si="88"/>
        <v>0</v>
      </c>
      <c r="AL716" s="1">
        <f t="shared" si="89"/>
        <v>0</v>
      </c>
      <c r="AM716" s="1">
        <f t="shared" si="90"/>
        <v>161.70889876999948</v>
      </c>
      <c r="AN716" s="1">
        <f t="shared" si="91"/>
        <v>363.29050715597998</v>
      </c>
      <c r="AO716" s="1">
        <f t="shared" si="92"/>
        <v>0</v>
      </c>
      <c r="AP716" s="1">
        <f t="shared" si="93"/>
        <v>0</v>
      </c>
      <c r="AQ716" s="1">
        <f t="shared" si="94"/>
        <v>0</v>
      </c>
      <c r="AR716" s="1">
        <f t="shared" si="95"/>
        <v>0</v>
      </c>
    </row>
    <row r="717" spans="1:44">
      <c r="A717" s="1">
        <v>716</v>
      </c>
      <c r="B717" s="1" t="s">
        <v>759</v>
      </c>
      <c r="C717" s="1" t="s">
        <v>20</v>
      </c>
      <c r="D717" s="1">
        <v>0.80868366688730398</v>
      </c>
      <c r="E717" s="1" t="s">
        <v>21</v>
      </c>
      <c r="F717" s="1">
        <v>595690.15</v>
      </c>
      <c r="G717" s="1">
        <v>32</v>
      </c>
      <c r="H717" s="1">
        <v>0</v>
      </c>
      <c r="I717" s="1">
        <v>0</v>
      </c>
      <c r="J717" s="1">
        <v>0</v>
      </c>
      <c r="K717" s="1">
        <v>0</v>
      </c>
      <c r="L717" s="1">
        <v>0</v>
      </c>
      <c r="M717" s="1">
        <v>0</v>
      </c>
      <c r="N717" s="1">
        <v>66303.990000000005</v>
      </c>
      <c r="O717" s="1">
        <v>1</v>
      </c>
      <c r="P717" s="1">
        <v>0</v>
      </c>
      <c r="Q717" s="1">
        <v>0</v>
      </c>
      <c r="R717" s="1">
        <v>23395.335157876401</v>
      </c>
      <c r="S717" s="1">
        <v>808683.666887303</v>
      </c>
      <c r="T717" s="59">
        <f>IF(E717="East", IF(C717="Central",('Connecting shares (%)'!$F$3/100*F717+'Connecting shares (%)'!$G$3/100*H717+'Connecting shares (%)'!$H$3/100*J717)/1000000,0),0)</f>
        <v>0</v>
      </c>
      <c r="U717" s="59">
        <f>IF(E717="East", IF(C717="Central",D717*'Connecting shares (%)'!$M$16*(F717+H717+J717)/(F717+H717+J717+L717+N717+P717),0),0)</f>
        <v>0</v>
      </c>
      <c r="V717" s="59">
        <f>IF(E717="East", IF(C717="Decentral",('Connecting shares (%)'!$F$7/100*F717+'Connecting shares (%)'!$G$7/100*H717+'Connecting shares (%)'!$H$7/100*J717)/1000000,0),0)</f>
        <v>0</v>
      </c>
      <c r="W717" s="61">
        <f>IF(E717="East", IF(C717="Decentral",D717*'Connecting shares (%)'!$M$16*(F717+H717+J717)/(F717+H717+J717+L717+N717+P717),0),0)</f>
        <v>0</v>
      </c>
      <c r="X717" s="59">
        <f>IF(E717="East", IF(C717="Central",('Connecting shares (%)'!$F$5/100*L717+'Connecting shares (%)'!$G$5/100*N717+'Connecting shares (%)'!$H$5/100*P717)/1000000,0),0)</f>
        <v>0</v>
      </c>
      <c r="Y717" s="61">
        <f>IF(E717="East", IF(C717="Central",D717*'Connecting shares (%)'!$M$16*(L717+N717+P717)/(F717+H717+J717+L717+N717+P717),0),0)</f>
        <v>0</v>
      </c>
      <c r="Z717" s="1">
        <f>IF(E717="East", IF(C717="Decentral",('Connecting shares (%)'!$F$9/100*L717+'Connecting shares (%)'!$G$9/100*N717+'Connecting shares (%)'!$H$9/100*P717)/1000000,0),0)</f>
        <v>0</v>
      </c>
      <c r="AA717" s="61">
        <f>IF(E717="East", IF(C717="Decentral",D717*'Connecting shares (%)'!$M$16*(L717+N717+P717)/(F717+H717+J717+L717+N717+P717),0),0)</f>
        <v>0</v>
      </c>
      <c r="AB717" s="59">
        <f>IF(E717="West", IF(C717="Central",('Connecting shares (%)'!$F$11/100*F717+'Connecting shares (%)'!$G$11/100*H717+'Connecting shares (%)'!$H$11/100*J717)/1000000,0),0)</f>
        <v>0.59569015000000003</v>
      </c>
      <c r="AC717" s="62">
        <f>IF(E717="west", IF(C717="Central",D717*'Connecting shares (%)'!$M$16*(F717+H717+J717)/(F717+H717+J717+L717+N717+P717),0),0)</f>
        <v>14.553751029598184</v>
      </c>
      <c r="AD717" s="59">
        <f>IF(E717="West", IF(C717="Decentral",('Connecting shares (%)'!$F$15/100*F717+'Connecting shares (%)'!$G$15/100*H717+'Connecting shares (%)'!$H$15/100*J717)/1000000,0),0)</f>
        <v>0</v>
      </c>
      <c r="AE717" s="61">
        <f>IF(E717="west", IF(C717="Decentral",D717*'Connecting shares (%)'!$M$16*(F717+H717+J717)/(F717+H717+J717+L717+N717+P717),0),0)</f>
        <v>0</v>
      </c>
      <c r="AF717" s="59">
        <f>IF(E717="West", IF(C717="Central",('Connecting shares (%)'!$F$13/100*L717+'Connecting shares (%)'!$G$13/100*N717+'Connecting shares (%)'!$H$13/100*P717)/1000000,0),0)</f>
        <v>6.6303990000000007E-2</v>
      </c>
      <c r="AG717" s="61">
        <f>IF(E717="west", IF(C717="Central",D717*'Connecting shares (%)'!$M$16*(L717+N717+P717)/(F717+H717+J717+L717+N717+P717),0),0)</f>
        <v>1.6199223081478979</v>
      </c>
      <c r="AH717" s="1">
        <f>IF(E717="West", IF(C717="Decentral",('Connecting shares (%)'!$F$17/100*L717+'Connecting shares (%)'!$G$17/100*N717+'Connecting shares (%)'!$H$17/100*P717)/1000000,0),0)</f>
        <v>0</v>
      </c>
      <c r="AI717" s="61">
        <f>IF(E717="west", IF(C717="Decentral",D717*'Connecting shares (%)'!$M$16*(L717+N717+P717)/(F717+H717+J717+L717+N717+P717),0),0)</f>
        <v>0</v>
      </c>
      <c r="AK717" s="1">
        <f t="shared" si="88"/>
        <v>0</v>
      </c>
      <c r="AL717" s="1">
        <f t="shared" si="89"/>
        <v>0</v>
      </c>
      <c r="AM717" s="1">
        <f t="shared" si="90"/>
        <v>0</v>
      </c>
      <c r="AN717" s="1">
        <f t="shared" si="91"/>
        <v>0</v>
      </c>
      <c r="AO717" s="1">
        <f t="shared" si="92"/>
        <v>0.66199414000000001</v>
      </c>
      <c r="AP717" s="1">
        <f t="shared" si="93"/>
        <v>16.173673337746081</v>
      </c>
      <c r="AQ717" s="1">
        <f t="shared" si="94"/>
        <v>0</v>
      </c>
      <c r="AR717" s="1">
        <f t="shared" si="95"/>
        <v>0</v>
      </c>
    </row>
    <row r="718" spans="1:44">
      <c r="A718" s="1">
        <v>717</v>
      </c>
      <c r="B718" s="1" t="s">
        <v>186</v>
      </c>
      <c r="C718" s="1" t="s">
        <v>19</v>
      </c>
      <c r="D718" s="1">
        <v>3.4017213888501101</v>
      </c>
      <c r="E718" s="1" t="s">
        <v>22</v>
      </c>
      <c r="F718" s="1">
        <v>21370521.27</v>
      </c>
      <c r="G718" s="1">
        <v>1292</v>
      </c>
      <c r="H718" s="1">
        <v>237716.81999999899</v>
      </c>
      <c r="I718" s="1">
        <v>4</v>
      </c>
      <c r="J718" s="1">
        <v>0</v>
      </c>
      <c r="K718" s="1">
        <v>0</v>
      </c>
      <c r="L718" s="1">
        <v>3436317.6200000099</v>
      </c>
      <c r="M718" s="1">
        <v>365</v>
      </c>
      <c r="N718" s="1">
        <v>3146605.04</v>
      </c>
      <c r="O718" s="1">
        <v>27</v>
      </c>
      <c r="P718" s="1">
        <v>718077.38</v>
      </c>
      <c r="Q718" s="1">
        <v>2</v>
      </c>
      <c r="R718" s="1">
        <v>30977.166388235</v>
      </c>
      <c r="S718" s="1">
        <v>3401721.3888500999</v>
      </c>
      <c r="T718" s="59">
        <f>IF(E718="East", IF(C718="Central",('Connecting shares (%)'!$F$3/100*F718+'Connecting shares (%)'!$G$3/100*H718+'Connecting shares (%)'!$H$3/100*J718)/1000000,0),0)</f>
        <v>0</v>
      </c>
      <c r="U718" s="59">
        <f>IF(E718="East", IF(C718="Central",D718*'Connecting shares (%)'!$M$16*(F718+H718+J718)/(F718+H718+J718+L718+N718+P718),0),0)</f>
        <v>0</v>
      </c>
      <c r="V718" s="59">
        <f>IF(E718="East", IF(C718="Decentral",('Connecting shares (%)'!$F$7/100*F718+'Connecting shares (%)'!$G$7/100*H718+'Connecting shares (%)'!$H$7/100*J718)/1000000,0),0)</f>
        <v>21.60823809</v>
      </c>
      <c r="W718" s="61">
        <f>IF(E718="East", IF(C718="Decentral",D718*'Connecting shares (%)'!$M$16*(F718+H718+J718)/(F718+H718+J718+L718+N718+P718),0),0)</f>
        <v>50.852399053602198</v>
      </c>
      <c r="X718" s="59">
        <f>IF(E718="East", IF(C718="Central",('Connecting shares (%)'!$F$5/100*L718+'Connecting shares (%)'!$G$5/100*N718+'Connecting shares (%)'!$H$5/100*P718)/1000000,0),0)</f>
        <v>0</v>
      </c>
      <c r="Y718" s="61">
        <f>IF(E718="East", IF(C718="Central",D718*'Connecting shares (%)'!$M$16*(L718+N718+P718)/(F718+H718+J718+L718+N718+P718),0),0)</f>
        <v>0</v>
      </c>
      <c r="Z718" s="1">
        <f>IF(E718="East", IF(C718="Decentral",('Connecting shares (%)'!$F$9/100*L718+'Connecting shares (%)'!$G$9/100*N718+'Connecting shares (%)'!$H$9/100*P718)/1000000,0),0)</f>
        <v>7.3010000400000097</v>
      </c>
      <c r="AA718" s="61">
        <f>IF(E718="East", IF(C718="Decentral",D718*'Connecting shares (%)'!$M$16*(L718+N718+P718)/(F718+H718+J718+L718+N718+P718),0),0)</f>
        <v>17.182028723400009</v>
      </c>
      <c r="AB718" s="59">
        <f>IF(E718="West", IF(C718="Central",('Connecting shares (%)'!$F$11/100*F718+'Connecting shares (%)'!$G$11/100*H718+'Connecting shares (%)'!$H$11/100*J718)/1000000,0),0)</f>
        <v>0</v>
      </c>
      <c r="AC718" s="62">
        <f>IF(E718="west", IF(C718="Central",D718*'Connecting shares (%)'!$M$16*(F718+H718+J718)/(F718+H718+J718+L718+N718+P718),0),0)</f>
        <v>0</v>
      </c>
      <c r="AD718" s="59">
        <f>IF(E718="West", IF(C718="Decentral",('Connecting shares (%)'!$F$15/100*F718+'Connecting shares (%)'!$G$15/100*H718+'Connecting shares (%)'!$H$15/100*J718)/1000000,0),0)</f>
        <v>0</v>
      </c>
      <c r="AE718" s="61">
        <f>IF(E718="west", IF(C718="Decentral",D718*'Connecting shares (%)'!$M$16*(F718+H718+J718)/(F718+H718+J718+L718+N718+P718),0),0)</f>
        <v>0</v>
      </c>
      <c r="AF718" s="59">
        <f>IF(E718="West", IF(C718="Central",('Connecting shares (%)'!$F$13/100*L718+'Connecting shares (%)'!$G$13/100*N718+'Connecting shares (%)'!$H$13/100*P718)/1000000,0),0)</f>
        <v>0</v>
      </c>
      <c r="AG718" s="61">
        <f>IF(E718="west", IF(C718="Central",D718*'Connecting shares (%)'!$M$16*(L718+N718+P718)/(F718+H718+J718+L718+N718+P718),0),0)</f>
        <v>0</v>
      </c>
      <c r="AH718" s="1">
        <f>IF(E718="West", IF(C718="Decentral",('Connecting shares (%)'!$F$17/100*L718+'Connecting shares (%)'!$G$17/100*N718+'Connecting shares (%)'!$H$17/100*P718)/1000000,0),0)</f>
        <v>0</v>
      </c>
      <c r="AI718" s="61">
        <f>IF(E718="west", IF(C718="Decentral",D718*'Connecting shares (%)'!$M$16*(L718+N718+P718)/(F718+H718+J718+L718+N718+P718),0),0)</f>
        <v>0</v>
      </c>
      <c r="AK718" s="1">
        <f t="shared" si="88"/>
        <v>0</v>
      </c>
      <c r="AL718" s="1">
        <f t="shared" si="89"/>
        <v>0</v>
      </c>
      <c r="AM718" s="1">
        <f t="shared" si="90"/>
        <v>28.909238130000009</v>
      </c>
      <c r="AN718" s="1">
        <f t="shared" si="91"/>
        <v>68.034427777002207</v>
      </c>
      <c r="AO718" s="1">
        <f t="shared" si="92"/>
        <v>0</v>
      </c>
      <c r="AP718" s="1">
        <f t="shared" si="93"/>
        <v>0</v>
      </c>
      <c r="AQ718" s="1">
        <f t="shared" si="94"/>
        <v>0</v>
      </c>
      <c r="AR718" s="1">
        <f t="shared" si="95"/>
        <v>0</v>
      </c>
    </row>
    <row r="719" spans="1:44">
      <c r="A719" s="1">
        <v>718</v>
      </c>
      <c r="B719" s="1" t="s">
        <v>538</v>
      </c>
      <c r="C719" s="1" t="s">
        <v>19</v>
      </c>
      <c r="D719" s="1">
        <v>0.56574236413202295</v>
      </c>
      <c r="E719" s="1" t="s">
        <v>21</v>
      </c>
      <c r="F719" s="1">
        <v>344640.38</v>
      </c>
      <c r="G719" s="1">
        <v>20</v>
      </c>
      <c r="H719" s="1">
        <v>0</v>
      </c>
      <c r="I719" s="1">
        <v>0</v>
      </c>
      <c r="J719" s="1">
        <v>0</v>
      </c>
      <c r="K719" s="1">
        <v>0</v>
      </c>
      <c r="L719" s="1">
        <v>0</v>
      </c>
      <c r="M719" s="1">
        <v>0</v>
      </c>
      <c r="N719" s="1">
        <v>67902.3</v>
      </c>
      <c r="O719" s="1">
        <v>1</v>
      </c>
      <c r="P719" s="1">
        <v>0</v>
      </c>
      <c r="Q719" s="1">
        <v>0</v>
      </c>
      <c r="R719" s="1">
        <v>18500.5723412183</v>
      </c>
      <c r="S719" s="1">
        <v>565742.36413202295</v>
      </c>
      <c r="T719" s="59">
        <f>IF(E719="East", IF(C719="Central",('Connecting shares (%)'!$F$3/100*F719+'Connecting shares (%)'!$G$3/100*H719+'Connecting shares (%)'!$H$3/100*J719)/1000000,0),0)</f>
        <v>0</v>
      </c>
      <c r="U719" s="59">
        <f>IF(E719="East", IF(C719="Central",D719*'Connecting shares (%)'!$M$16*(F719+H719+J719)/(F719+H719+J719+L719+N719+P719),0),0)</f>
        <v>0</v>
      </c>
      <c r="V719" s="59">
        <f>IF(E719="East", IF(C719="Decentral",('Connecting shares (%)'!$F$7/100*F719+'Connecting shares (%)'!$G$7/100*H719+'Connecting shares (%)'!$H$7/100*J719)/1000000,0),0)</f>
        <v>0</v>
      </c>
      <c r="W719" s="61">
        <f>IF(E719="East", IF(C719="Decentral",D719*'Connecting shares (%)'!$M$16*(F719+H719+J719)/(F719+H719+J719+L719+N719+P719),0),0)</f>
        <v>0</v>
      </c>
      <c r="X719" s="59">
        <f>IF(E719="East", IF(C719="Central",('Connecting shares (%)'!$F$5/100*L719+'Connecting shares (%)'!$G$5/100*N719+'Connecting shares (%)'!$H$5/100*P719)/1000000,0),0)</f>
        <v>0</v>
      </c>
      <c r="Y719" s="61">
        <f>IF(E719="East", IF(C719="Central",D719*'Connecting shares (%)'!$M$16*(L719+N719+P719)/(F719+H719+J719+L719+N719+P719),0),0)</f>
        <v>0</v>
      </c>
      <c r="Z719" s="1">
        <f>IF(E719="East", IF(C719="Decentral",('Connecting shares (%)'!$F$9/100*L719+'Connecting shares (%)'!$G$9/100*N719+'Connecting shares (%)'!$H$9/100*P719)/1000000,0),0)</f>
        <v>0</v>
      </c>
      <c r="AA719" s="61">
        <f>IF(E719="East", IF(C719="Decentral",D719*'Connecting shares (%)'!$M$16*(L719+N719+P719)/(F719+H719+J719+L719+N719+P719),0),0)</f>
        <v>0</v>
      </c>
      <c r="AB719" s="59">
        <f>IF(E719="West", IF(C719="Central",('Connecting shares (%)'!$F$11/100*F719+'Connecting shares (%)'!$G$11/100*H719+'Connecting shares (%)'!$H$11/100*J719)/1000000,0),0)</f>
        <v>0</v>
      </c>
      <c r="AC719" s="62">
        <f>IF(E719="west", IF(C719="Central",D719*'Connecting shares (%)'!$M$16*(F719+H719+J719)/(F719+H719+J719+L719+N719+P719),0),0)</f>
        <v>0</v>
      </c>
      <c r="AD719" s="59">
        <f>IF(E719="West", IF(C719="Decentral",('Connecting shares (%)'!$F$15/100*F719+'Connecting shares (%)'!$G$15/100*H719+'Connecting shares (%)'!$H$15/100*J719)/1000000,0),0)</f>
        <v>0.34464038000000002</v>
      </c>
      <c r="AE719" s="61">
        <f>IF(E719="west", IF(C719="Decentral",D719*'Connecting shares (%)'!$M$16*(F719+H719+J719)/(F719+H719+J719+L719+N719+P719),0),0)</f>
        <v>9.4524844487149196</v>
      </c>
      <c r="AF719" s="59">
        <f>IF(E719="West", IF(C719="Central",('Connecting shares (%)'!$F$13/100*L719+'Connecting shares (%)'!$G$13/100*N719+'Connecting shares (%)'!$H$13/100*P719)/1000000,0),0)</f>
        <v>0</v>
      </c>
      <c r="AG719" s="61">
        <f>IF(E719="west", IF(C719="Central",D719*'Connecting shares (%)'!$M$16*(L719+N719+P719)/(F719+H719+J719+L719+N719+P719),0),0)</f>
        <v>0</v>
      </c>
      <c r="AH719" s="1">
        <f>IF(E719="West", IF(C719="Decentral",('Connecting shares (%)'!$F$17/100*L719+'Connecting shares (%)'!$G$17/100*N719+'Connecting shares (%)'!$H$17/100*P719)/1000000,0),0)</f>
        <v>6.7902299999999999E-2</v>
      </c>
      <c r="AI719" s="61">
        <f>IF(E719="west", IF(C719="Decentral",D719*'Connecting shares (%)'!$M$16*(L719+N719+P719)/(F719+H719+J719+L719+N719+P719),0),0)</f>
        <v>1.86236283392554</v>
      </c>
      <c r="AK719" s="1">
        <f t="shared" si="88"/>
        <v>0</v>
      </c>
      <c r="AL719" s="1">
        <f t="shared" si="89"/>
        <v>0</v>
      </c>
      <c r="AM719" s="1">
        <f t="shared" si="90"/>
        <v>0</v>
      </c>
      <c r="AN719" s="1">
        <f t="shared" si="91"/>
        <v>0</v>
      </c>
      <c r="AO719" s="1">
        <f t="shared" si="92"/>
        <v>0</v>
      </c>
      <c r="AP719" s="1">
        <f t="shared" si="93"/>
        <v>0</v>
      </c>
      <c r="AQ719" s="1">
        <f t="shared" si="94"/>
        <v>0.41254268000000005</v>
      </c>
      <c r="AR719" s="1">
        <f t="shared" si="95"/>
        <v>11.314847282640459</v>
      </c>
    </row>
    <row r="720" spans="1:44">
      <c r="A720" s="1">
        <v>719</v>
      </c>
      <c r="B720" s="1" t="s">
        <v>684</v>
      </c>
      <c r="C720" s="1" t="s">
        <v>19</v>
      </c>
      <c r="D720" s="1">
        <v>3.61468162114289</v>
      </c>
      <c r="E720" s="1" t="s">
        <v>22</v>
      </c>
      <c r="F720" s="1">
        <v>18548040.629999999</v>
      </c>
      <c r="G720" s="1">
        <v>1259</v>
      </c>
      <c r="H720" s="1">
        <v>57678.68</v>
      </c>
      <c r="I720" s="1">
        <v>1</v>
      </c>
      <c r="J720" s="1">
        <v>0</v>
      </c>
      <c r="K720" s="1">
        <v>0</v>
      </c>
      <c r="L720" s="1">
        <v>2924969.22000001</v>
      </c>
      <c r="M720" s="1">
        <v>379</v>
      </c>
      <c r="N720" s="1">
        <v>2531498.2000000002</v>
      </c>
      <c r="O720" s="1">
        <v>23</v>
      </c>
      <c r="P720" s="1">
        <v>3074213.8299999898</v>
      </c>
      <c r="Q720" s="1">
        <v>5</v>
      </c>
      <c r="R720" s="1">
        <v>23490.155495579402</v>
      </c>
      <c r="S720" s="1">
        <v>3614681.6211428898</v>
      </c>
      <c r="T720" s="59">
        <f>IF(E720="East", IF(C720="Central",('Connecting shares (%)'!$F$3/100*F720+'Connecting shares (%)'!$G$3/100*H720+'Connecting shares (%)'!$H$3/100*J720)/1000000,0),0)</f>
        <v>0</v>
      </c>
      <c r="U720" s="59">
        <f>IF(E720="East", IF(C720="Central",D720*'Connecting shares (%)'!$M$16*(F720+H720+J720)/(F720+H720+J720+L720+N720+P720),0),0)</f>
        <v>0</v>
      </c>
      <c r="V720" s="59">
        <f>IF(E720="East", IF(C720="Decentral",('Connecting shares (%)'!$F$7/100*F720+'Connecting shares (%)'!$G$7/100*H720+'Connecting shares (%)'!$H$7/100*J720)/1000000,0),0)</f>
        <v>18.605719309999998</v>
      </c>
      <c r="W720" s="61">
        <f>IF(E720="East", IF(C720="Decentral",D720*'Connecting shares (%)'!$M$16*(F720+H720+J720)/(F720+H720+J720+L720+N720+P720),0),0)</f>
        <v>49.567186693974989</v>
      </c>
      <c r="X720" s="59">
        <f>IF(E720="East", IF(C720="Central",('Connecting shares (%)'!$F$5/100*L720+'Connecting shares (%)'!$G$5/100*N720+'Connecting shares (%)'!$H$5/100*P720)/1000000,0),0)</f>
        <v>0</v>
      </c>
      <c r="Y720" s="61">
        <f>IF(E720="East", IF(C720="Central",D720*'Connecting shares (%)'!$M$16*(L720+N720+P720)/(F720+H720+J720+L720+N720+P720),0),0)</f>
        <v>0</v>
      </c>
      <c r="Z720" s="1">
        <f>IF(E720="East", IF(C720="Decentral",('Connecting shares (%)'!$F$9/100*L720+'Connecting shares (%)'!$G$9/100*N720+'Connecting shares (%)'!$H$9/100*P720)/1000000,0),0)</f>
        <v>8.5306812500000007</v>
      </c>
      <c r="AA720" s="61">
        <f>IF(E720="East", IF(C720="Decentral",D720*'Connecting shares (%)'!$M$16*(L720+N720+P720)/(F720+H720+J720+L720+N720+P720),0),0)</f>
        <v>22.726445728882808</v>
      </c>
      <c r="AB720" s="59">
        <f>IF(E720="West", IF(C720="Central",('Connecting shares (%)'!$F$11/100*F720+'Connecting shares (%)'!$G$11/100*H720+'Connecting shares (%)'!$H$11/100*J720)/1000000,0),0)</f>
        <v>0</v>
      </c>
      <c r="AC720" s="62">
        <f>IF(E720="west", IF(C720="Central",D720*'Connecting shares (%)'!$M$16*(F720+H720+J720)/(F720+H720+J720+L720+N720+P720),0),0)</f>
        <v>0</v>
      </c>
      <c r="AD720" s="59">
        <f>IF(E720="West", IF(C720="Decentral",('Connecting shares (%)'!$F$15/100*F720+'Connecting shares (%)'!$G$15/100*H720+'Connecting shares (%)'!$H$15/100*J720)/1000000,0),0)</f>
        <v>0</v>
      </c>
      <c r="AE720" s="61">
        <f>IF(E720="west", IF(C720="Decentral",D720*'Connecting shares (%)'!$M$16*(F720+H720+J720)/(F720+H720+J720+L720+N720+P720),0),0)</f>
        <v>0</v>
      </c>
      <c r="AF720" s="59">
        <f>IF(E720="West", IF(C720="Central",('Connecting shares (%)'!$F$13/100*L720+'Connecting shares (%)'!$G$13/100*N720+'Connecting shares (%)'!$H$13/100*P720)/1000000,0),0)</f>
        <v>0</v>
      </c>
      <c r="AG720" s="61">
        <f>IF(E720="west", IF(C720="Central",D720*'Connecting shares (%)'!$M$16*(L720+N720+P720)/(F720+H720+J720+L720+N720+P720),0),0)</f>
        <v>0</v>
      </c>
      <c r="AH720" s="1">
        <f>IF(E720="West", IF(C720="Decentral",('Connecting shares (%)'!$F$17/100*L720+'Connecting shares (%)'!$G$17/100*N720+'Connecting shares (%)'!$H$17/100*P720)/1000000,0),0)</f>
        <v>0</v>
      </c>
      <c r="AI720" s="61">
        <f>IF(E720="west", IF(C720="Decentral",D720*'Connecting shares (%)'!$M$16*(L720+N720+P720)/(F720+H720+J720+L720+N720+P720),0),0)</f>
        <v>0</v>
      </c>
      <c r="AK720" s="1">
        <f t="shared" si="88"/>
        <v>0</v>
      </c>
      <c r="AL720" s="1">
        <f t="shared" si="89"/>
        <v>0</v>
      </c>
      <c r="AM720" s="1">
        <f t="shared" si="90"/>
        <v>27.136400559999998</v>
      </c>
      <c r="AN720" s="1">
        <f t="shared" si="91"/>
        <v>72.293632422857797</v>
      </c>
      <c r="AO720" s="1">
        <f t="shared" si="92"/>
        <v>0</v>
      </c>
      <c r="AP720" s="1">
        <f t="shared" si="93"/>
        <v>0</v>
      </c>
      <c r="AQ720" s="1">
        <f t="shared" si="94"/>
        <v>0</v>
      </c>
      <c r="AR720" s="1">
        <f t="shared" si="95"/>
        <v>0</v>
      </c>
    </row>
    <row r="721" spans="1:44">
      <c r="A721" s="1">
        <v>720</v>
      </c>
      <c r="B721" s="1" t="s">
        <v>165</v>
      </c>
      <c r="C721" s="1" t="s">
        <v>19</v>
      </c>
      <c r="D721" s="1">
        <v>5.0595174916182799</v>
      </c>
      <c r="E721" s="1" t="s">
        <v>22</v>
      </c>
      <c r="F721" s="1">
        <v>4591614.7899999898</v>
      </c>
      <c r="G721" s="1">
        <v>331</v>
      </c>
      <c r="H721" s="1">
        <v>178174.639999999</v>
      </c>
      <c r="I721" s="1">
        <v>3</v>
      </c>
      <c r="J721" s="1">
        <v>0</v>
      </c>
      <c r="K721" s="1">
        <v>0</v>
      </c>
      <c r="L721" s="1">
        <v>1748861.03999999</v>
      </c>
      <c r="M721" s="1">
        <v>241</v>
      </c>
      <c r="N721" s="1">
        <v>0</v>
      </c>
      <c r="O721" s="1">
        <v>0</v>
      </c>
      <c r="P721" s="1">
        <v>0</v>
      </c>
      <c r="Q721" s="1">
        <v>0</v>
      </c>
      <c r="R721" s="1">
        <v>57659.321814050199</v>
      </c>
      <c r="S721" s="1">
        <v>5059517.4916182803</v>
      </c>
      <c r="T721" s="59">
        <f>IF(E721="East", IF(C721="Central",('Connecting shares (%)'!$F$3/100*F721+'Connecting shares (%)'!$G$3/100*H721+'Connecting shares (%)'!$H$3/100*J721)/1000000,0),0)</f>
        <v>0</v>
      </c>
      <c r="U721" s="59">
        <f>IF(E721="East", IF(C721="Central",D721*'Connecting shares (%)'!$M$16*(F721+H721+J721)/(F721+H721+J721+L721+N721+P721),0),0)</f>
        <v>0</v>
      </c>
      <c r="V721" s="59">
        <f>IF(E721="East", IF(C721="Decentral",('Connecting shares (%)'!$F$7/100*F721+'Connecting shares (%)'!$G$7/100*H721+'Connecting shares (%)'!$H$7/100*J721)/1000000,0),0)</f>
        <v>4.7697894299999888</v>
      </c>
      <c r="W721" s="61">
        <f>IF(E721="East", IF(C721="Decentral",D721*'Connecting shares (%)'!$M$16*(F721+H721+J721)/(F721+H721+J721+L721+N721+P721),0),0)</f>
        <v>74.042420784745673</v>
      </c>
      <c r="X721" s="59">
        <f>IF(E721="East", IF(C721="Central",('Connecting shares (%)'!$F$5/100*L721+'Connecting shares (%)'!$G$5/100*N721+'Connecting shares (%)'!$H$5/100*P721)/1000000,0),0)</f>
        <v>0</v>
      </c>
      <c r="Y721" s="61">
        <f>IF(E721="East", IF(C721="Central",D721*'Connecting shares (%)'!$M$16*(L721+N721+P721)/(F721+H721+J721+L721+N721+P721),0),0)</f>
        <v>0</v>
      </c>
      <c r="Z721" s="1">
        <f>IF(E721="East", IF(C721="Decentral",('Connecting shares (%)'!$F$9/100*L721+'Connecting shares (%)'!$G$9/100*N721+'Connecting shares (%)'!$H$9/100*P721)/1000000,0),0)</f>
        <v>1.74886103999999</v>
      </c>
      <c r="AA721" s="61">
        <f>IF(E721="East", IF(C721="Decentral",D721*'Connecting shares (%)'!$M$16*(L721+N721+P721)/(F721+H721+J721+L721+N721+P721),0),0)</f>
        <v>27.147929047619929</v>
      </c>
      <c r="AB721" s="59">
        <f>IF(E721="West", IF(C721="Central",('Connecting shares (%)'!$F$11/100*F721+'Connecting shares (%)'!$G$11/100*H721+'Connecting shares (%)'!$H$11/100*J721)/1000000,0),0)</f>
        <v>0</v>
      </c>
      <c r="AC721" s="62">
        <f>IF(E721="west", IF(C721="Central",D721*'Connecting shares (%)'!$M$16*(F721+H721+J721)/(F721+H721+J721+L721+N721+P721),0),0)</f>
        <v>0</v>
      </c>
      <c r="AD721" s="59">
        <f>IF(E721="West", IF(C721="Decentral",('Connecting shares (%)'!$F$15/100*F721+'Connecting shares (%)'!$G$15/100*H721+'Connecting shares (%)'!$H$15/100*J721)/1000000,0),0)</f>
        <v>0</v>
      </c>
      <c r="AE721" s="61">
        <f>IF(E721="west", IF(C721="Decentral",D721*'Connecting shares (%)'!$M$16*(F721+H721+J721)/(F721+H721+J721+L721+N721+P721),0),0)</f>
        <v>0</v>
      </c>
      <c r="AF721" s="59">
        <f>IF(E721="West", IF(C721="Central",('Connecting shares (%)'!$F$13/100*L721+'Connecting shares (%)'!$G$13/100*N721+'Connecting shares (%)'!$H$13/100*P721)/1000000,0),0)</f>
        <v>0</v>
      </c>
      <c r="AG721" s="61">
        <f>IF(E721="west", IF(C721="Central",D721*'Connecting shares (%)'!$M$16*(L721+N721+P721)/(F721+H721+J721+L721+N721+P721),0),0)</f>
        <v>0</v>
      </c>
      <c r="AH721" s="1">
        <f>IF(E721="West", IF(C721="Decentral",('Connecting shares (%)'!$F$17/100*L721+'Connecting shares (%)'!$G$17/100*N721+'Connecting shares (%)'!$H$17/100*P721)/1000000,0),0)</f>
        <v>0</v>
      </c>
      <c r="AI721" s="61">
        <f>IF(E721="west", IF(C721="Decentral",D721*'Connecting shares (%)'!$M$16*(L721+N721+P721)/(F721+H721+J721+L721+N721+P721),0),0)</f>
        <v>0</v>
      </c>
      <c r="AK721" s="1">
        <f t="shared" si="88"/>
        <v>0</v>
      </c>
      <c r="AL721" s="1">
        <f t="shared" si="89"/>
        <v>0</v>
      </c>
      <c r="AM721" s="1">
        <f t="shared" si="90"/>
        <v>6.5186504699999785</v>
      </c>
      <c r="AN721" s="1">
        <f t="shared" si="91"/>
        <v>101.1903498323656</v>
      </c>
      <c r="AO721" s="1">
        <f t="shared" si="92"/>
        <v>0</v>
      </c>
      <c r="AP721" s="1">
        <f t="shared" si="93"/>
        <v>0</v>
      </c>
      <c r="AQ721" s="1">
        <f t="shared" si="94"/>
        <v>0</v>
      </c>
      <c r="AR721" s="1">
        <f t="shared" si="95"/>
        <v>0</v>
      </c>
    </row>
    <row r="722" spans="1:44">
      <c r="A722" s="1">
        <v>721</v>
      </c>
      <c r="B722" s="1" t="s">
        <v>482</v>
      </c>
      <c r="C722" s="1" t="s">
        <v>20</v>
      </c>
      <c r="D722" s="1">
        <v>2.8207800917742998</v>
      </c>
      <c r="E722" s="1" t="s">
        <v>21</v>
      </c>
      <c r="F722" s="1">
        <v>5175045.6299999896</v>
      </c>
      <c r="G722" s="1">
        <v>393</v>
      </c>
      <c r="H722" s="1">
        <v>59487.76</v>
      </c>
      <c r="I722" s="1">
        <v>1</v>
      </c>
      <c r="J722" s="1">
        <v>0</v>
      </c>
      <c r="K722" s="1">
        <v>0</v>
      </c>
      <c r="L722" s="1">
        <v>624713</v>
      </c>
      <c r="M722" s="1">
        <v>110</v>
      </c>
      <c r="N722" s="1">
        <v>167198.57</v>
      </c>
      <c r="O722" s="1">
        <v>2</v>
      </c>
      <c r="P722" s="1">
        <v>0</v>
      </c>
      <c r="Q722" s="1">
        <v>0</v>
      </c>
      <c r="R722" s="1">
        <v>27963.2692665533</v>
      </c>
      <c r="S722" s="1">
        <v>2820780.0917743002</v>
      </c>
      <c r="T722" s="59">
        <f>IF(E722="East", IF(C722="Central",('Connecting shares (%)'!$F$3/100*F722+'Connecting shares (%)'!$G$3/100*H722+'Connecting shares (%)'!$H$3/100*J722)/1000000,0),0)</f>
        <v>0</v>
      </c>
      <c r="U722" s="59">
        <f>IF(E722="East", IF(C722="Central",D722*'Connecting shares (%)'!$M$16*(F722+H722+J722)/(F722+H722+J722+L722+N722+P722),0),0)</f>
        <v>0</v>
      </c>
      <c r="V722" s="59">
        <f>IF(E722="East", IF(C722="Decentral",('Connecting shares (%)'!$F$7/100*F722+'Connecting shares (%)'!$G$7/100*H722+'Connecting shares (%)'!$H$7/100*J722)/1000000,0),0)</f>
        <v>0</v>
      </c>
      <c r="W722" s="61">
        <f>IF(E722="East", IF(C722="Decentral",D722*'Connecting shares (%)'!$M$16*(F722+H722+J722)/(F722+H722+J722+L722+N722+P722),0),0)</f>
        <v>0</v>
      </c>
      <c r="X722" s="59">
        <f>IF(E722="East", IF(C722="Central",('Connecting shares (%)'!$F$5/100*L722+'Connecting shares (%)'!$G$5/100*N722+'Connecting shares (%)'!$H$5/100*P722)/1000000,0),0)</f>
        <v>0</v>
      </c>
      <c r="Y722" s="61">
        <f>IF(E722="East", IF(C722="Central",D722*'Connecting shares (%)'!$M$16*(L722+N722+P722)/(F722+H722+J722+L722+N722+P722),0),0)</f>
        <v>0</v>
      </c>
      <c r="Z722" s="1">
        <f>IF(E722="East", IF(C722="Decentral",('Connecting shares (%)'!$F$9/100*L722+'Connecting shares (%)'!$G$9/100*N722+'Connecting shares (%)'!$H$9/100*P722)/1000000,0),0)</f>
        <v>0</v>
      </c>
      <c r="AA722" s="61">
        <f>IF(E722="East", IF(C722="Decentral",D722*'Connecting shares (%)'!$M$16*(L722+N722+P722)/(F722+H722+J722+L722+N722+P722),0),0)</f>
        <v>0</v>
      </c>
      <c r="AB722" s="59">
        <f>IF(E722="West", IF(C722="Central",('Connecting shares (%)'!$F$11/100*F722+'Connecting shares (%)'!$G$11/100*H722+'Connecting shares (%)'!$H$11/100*J722)/1000000,0),0)</f>
        <v>5.2345333899999895</v>
      </c>
      <c r="AC722" s="62">
        <f>IF(E722="west", IF(C722="Central",D722*'Connecting shares (%)'!$M$16*(F722+H722+J722)/(F722+H722+J722+L722+N722+P722),0),0)</f>
        <v>49.002248171996349</v>
      </c>
      <c r="AD722" s="59">
        <f>IF(E722="West", IF(C722="Decentral",('Connecting shares (%)'!$F$15/100*F722+'Connecting shares (%)'!$G$15/100*H722+'Connecting shares (%)'!$H$15/100*J722)/1000000,0),0)</f>
        <v>0</v>
      </c>
      <c r="AE722" s="61">
        <f>IF(E722="west", IF(C722="Decentral",D722*'Connecting shares (%)'!$M$16*(F722+H722+J722)/(F722+H722+J722+L722+N722+P722),0),0)</f>
        <v>0</v>
      </c>
      <c r="AF722" s="59">
        <f>IF(E722="West", IF(C722="Central",('Connecting shares (%)'!$F$13/100*L722+'Connecting shares (%)'!$G$13/100*N722+'Connecting shares (%)'!$H$13/100*P722)/1000000,0),0)</f>
        <v>0.79191157000000012</v>
      </c>
      <c r="AG722" s="61">
        <f>IF(E722="west", IF(C722="Central",D722*'Connecting shares (%)'!$M$16*(L722+N722+P722)/(F722+H722+J722+L722+N722+P722),0),0)</f>
        <v>7.4133536634896391</v>
      </c>
      <c r="AH722" s="1">
        <f>IF(E722="West", IF(C722="Decentral",('Connecting shares (%)'!$F$17/100*L722+'Connecting shares (%)'!$G$17/100*N722+'Connecting shares (%)'!$H$17/100*P722)/1000000,0),0)</f>
        <v>0</v>
      </c>
      <c r="AI722" s="61">
        <f>IF(E722="west", IF(C722="Decentral",D722*'Connecting shares (%)'!$M$16*(L722+N722+P722)/(F722+H722+J722+L722+N722+P722),0),0)</f>
        <v>0</v>
      </c>
      <c r="AK722" s="1">
        <f t="shared" si="88"/>
        <v>0</v>
      </c>
      <c r="AL722" s="1">
        <f t="shared" si="89"/>
        <v>0</v>
      </c>
      <c r="AM722" s="1">
        <f t="shared" si="90"/>
        <v>0</v>
      </c>
      <c r="AN722" s="1">
        <f t="shared" si="91"/>
        <v>0</v>
      </c>
      <c r="AO722" s="1">
        <f t="shared" si="92"/>
        <v>6.0264449599999894</v>
      </c>
      <c r="AP722" s="1">
        <f t="shared" si="93"/>
        <v>56.415601835485987</v>
      </c>
      <c r="AQ722" s="1">
        <f t="shared" si="94"/>
        <v>0</v>
      </c>
      <c r="AR722" s="1">
        <f t="shared" si="95"/>
        <v>0</v>
      </c>
    </row>
    <row r="723" spans="1:44">
      <c r="A723" s="1">
        <v>722</v>
      </c>
      <c r="B723" s="1" t="s">
        <v>388</v>
      </c>
      <c r="C723" s="1" t="s">
        <v>19</v>
      </c>
      <c r="D723" s="1">
        <v>2.20175824102978</v>
      </c>
      <c r="E723" s="1" t="s">
        <v>21</v>
      </c>
      <c r="F723" s="1">
        <v>613456.32999999996</v>
      </c>
      <c r="G723" s="1">
        <v>34</v>
      </c>
      <c r="H723" s="1">
        <v>0</v>
      </c>
      <c r="I723" s="1">
        <v>0</v>
      </c>
      <c r="J723" s="1">
        <v>0</v>
      </c>
      <c r="K723" s="1">
        <v>0</v>
      </c>
      <c r="L723" s="1">
        <v>34340</v>
      </c>
      <c r="M723" s="1">
        <v>3</v>
      </c>
      <c r="N723" s="1">
        <v>0</v>
      </c>
      <c r="O723" s="1">
        <v>0</v>
      </c>
      <c r="P723" s="1">
        <v>0</v>
      </c>
      <c r="Q723" s="1">
        <v>0</v>
      </c>
      <c r="R723" s="1">
        <v>32438.883986006502</v>
      </c>
      <c r="S723" s="1">
        <v>2201758.2410297799</v>
      </c>
      <c r="T723" s="59">
        <f>IF(E723="East", IF(C723="Central",('Connecting shares (%)'!$F$3/100*F723+'Connecting shares (%)'!$G$3/100*H723+'Connecting shares (%)'!$H$3/100*J723)/1000000,0),0)</f>
        <v>0</v>
      </c>
      <c r="U723" s="59">
        <f>IF(E723="East", IF(C723="Central",D723*'Connecting shares (%)'!$M$16*(F723+H723+J723)/(F723+H723+J723+L723+N723+P723),0),0)</f>
        <v>0</v>
      </c>
      <c r="V723" s="59">
        <f>IF(E723="East", IF(C723="Decentral",('Connecting shares (%)'!$F$7/100*F723+'Connecting shares (%)'!$G$7/100*H723+'Connecting shares (%)'!$H$7/100*J723)/1000000,0),0)</f>
        <v>0</v>
      </c>
      <c r="W723" s="61">
        <f>IF(E723="East", IF(C723="Decentral",D723*'Connecting shares (%)'!$M$16*(F723+H723+J723)/(F723+H723+J723+L723+N723+P723),0),0)</f>
        <v>0</v>
      </c>
      <c r="X723" s="59">
        <f>IF(E723="East", IF(C723="Central",('Connecting shares (%)'!$F$5/100*L723+'Connecting shares (%)'!$G$5/100*N723+'Connecting shares (%)'!$H$5/100*P723)/1000000,0),0)</f>
        <v>0</v>
      </c>
      <c r="Y723" s="61">
        <f>IF(E723="East", IF(C723="Central",D723*'Connecting shares (%)'!$M$16*(L723+N723+P723)/(F723+H723+J723+L723+N723+P723),0),0)</f>
        <v>0</v>
      </c>
      <c r="Z723" s="1">
        <f>IF(E723="East", IF(C723="Decentral",('Connecting shares (%)'!$F$9/100*L723+'Connecting shares (%)'!$G$9/100*N723+'Connecting shares (%)'!$H$9/100*P723)/1000000,0),0)</f>
        <v>0</v>
      </c>
      <c r="AA723" s="61">
        <f>IF(E723="East", IF(C723="Decentral",D723*'Connecting shares (%)'!$M$16*(L723+N723+P723)/(F723+H723+J723+L723+N723+P723),0),0)</f>
        <v>0</v>
      </c>
      <c r="AB723" s="59">
        <f>IF(E723="West", IF(C723="Central",('Connecting shares (%)'!$F$11/100*F723+'Connecting shares (%)'!$G$11/100*H723+'Connecting shares (%)'!$H$11/100*J723)/1000000,0),0)</f>
        <v>0</v>
      </c>
      <c r="AC723" s="62">
        <f>IF(E723="west", IF(C723="Central",D723*'Connecting shares (%)'!$M$16*(F723+H723+J723)/(F723+H723+J723+L723+N723+P723),0),0)</f>
        <v>0</v>
      </c>
      <c r="AD723" s="59">
        <f>IF(E723="West", IF(C723="Decentral",('Connecting shares (%)'!$F$15/100*F723+'Connecting shares (%)'!$G$15/100*H723+'Connecting shares (%)'!$H$15/100*J723)/1000000,0),0)</f>
        <v>0.61345632999999999</v>
      </c>
      <c r="AE723" s="61">
        <f>IF(E723="west", IF(C723="Decentral",D723*'Connecting shares (%)'!$M$16*(F723+H723+J723)/(F723+H723+J723+L723+N723+P723),0),0)</f>
        <v>41.700839215602976</v>
      </c>
      <c r="AF723" s="59">
        <f>IF(E723="West", IF(C723="Central",('Connecting shares (%)'!$F$13/100*L723+'Connecting shares (%)'!$G$13/100*N723+'Connecting shares (%)'!$H$13/100*P723)/1000000,0),0)</f>
        <v>0</v>
      </c>
      <c r="AG723" s="61">
        <f>IF(E723="west", IF(C723="Central",D723*'Connecting shares (%)'!$M$16*(L723+N723+P723)/(F723+H723+J723+L723+N723+P723),0),0)</f>
        <v>0</v>
      </c>
      <c r="AH723" s="1">
        <f>IF(E723="West", IF(C723="Decentral",('Connecting shares (%)'!$F$17/100*L723+'Connecting shares (%)'!$G$17/100*N723+'Connecting shares (%)'!$H$17/100*P723)/1000000,0),0)</f>
        <v>3.4340000000000002E-2</v>
      </c>
      <c r="AI723" s="61">
        <f>IF(E723="west", IF(C723="Decentral",D723*'Connecting shares (%)'!$M$16*(L723+N723+P723)/(F723+H723+J723+L723+N723+P723),0),0)</f>
        <v>2.334325604992626</v>
      </c>
      <c r="AK723" s="1">
        <f t="shared" si="88"/>
        <v>0</v>
      </c>
      <c r="AL723" s="1">
        <f t="shared" si="89"/>
        <v>0</v>
      </c>
      <c r="AM723" s="1">
        <f t="shared" si="90"/>
        <v>0</v>
      </c>
      <c r="AN723" s="1">
        <f t="shared" si="91"/>
        <v>0</v>
      </c>
      <c r="AO723" s="1">
        <f t="shared" si="92"/>
        <v>0</v>
      </c>
      <c r="AP723" s="1">
        <f t="shared" si="93"/>
        <v>0</v>
      </c>
      <c r="AQ723" s="1">
        <f t="shared" si="94"/>
        <v>0.64779633000000003</v>
      </c>
      <c r="AR723" s="1">
        <f t="shared" si="95"/>
        <v>44.035164820595604</v>
      </c>
    </row>
    <row r="724" spans="1:44">
      <c r="A724" s="1">
        <v>723</v>
      </c>
      <c r="B724" s="1" t="s">
        <v>625</v>
      </c>
      <c r="C724" s="1" t="s">
        <v>20</v>
      </c>
      <c r="D724" s="1">
        <v>3.6314678594893399</v>
      </c>
      <c r="E724" s="1" t="s">
        <v>22</v>
      </c>
      <c r="F724" s="1">
        <v>10980842.279999901</v>
      </c>
      <c r="G724" s="1">
        <v>735</v>
      </c>
      <c r="H724" s="1">
        <v>53490.5</v>
      </c>
      <c r="I724" s="1">
        <v>1</v>
      </c>
      <c r="J724" s="1">
        <v>0</v>
      </c>
      <c r="K724" s="1">
        <v>0</v>
      </c>
      <c r="L724" s="1">
        <v>2057945.97</v>
      </c>
      <c r="M724" s="1">
        <v>288</v>
      </c>
      <c r="N724" s="1">
        <v>177292.81</v>
      </c>
      <c r="O724" s="1">
        <v>1</v>
      </c>
      <c r="P724" s="1">
        <v>0</v>
      </c>
      <c r="Q724" s="1">
        <v>0</v>
      </c>
      <c r="R724" s="1">
        <v>37990.738224562701</v>
      </c>
      <c r="S724" s="1">
        <v>3631467.8594893301</v>
      </c>
      <c r="T724" s="59">
        <f>IF(E724="East", IF(C724="Central",('Connecting shares (%)'!$F$3/100*F724+'Connecting shares (%)'!$G$3/100*H724+'Connecting shares (%)'!$H$3/100*J724)/1000000,0),0)</f>
        <v>11.0343327799999</v>
      </c>
      <c r="U724" s="59">
        <f>IF(E724="East", IF(C724="Central",D724*'Connecting shares (%)'!$M$16*(F724+H724+J724)/(F724+H724+J724+L724+N724+P724),0),0)</f>
        <v>60.395054445118191</v>
      </c>
      <c r="V724" s="59">
        <f>IF(E724="East", IF(C724="Decentral",('Connecting shares (%)'!$F$7/100*F724+'Connecting shares (%)'!$G$7/100*H724+'Connecting shares (%)'!$H$7/100*J724)/1000000,0),0)</f>
        <v>0</v>
      </c>
      <c r="W724" s="61">
        <f>IF(E724="East", IF(C724="Decentral",D724*'Connecting shares (%)'!$M$16*(F724+H724+J724)/(F724+H724+J724+L724+N724+P724),0),0)</f>
        <v>0</v>
      </c>
      <c r="X724" s="59">
        <f>IF(E724="East", IF(C724="Central",('Connecting shares (%)'!$F$5/100*L724+'Connecting shares (%)'!$G$5/100*N724+'Connecting shares (%)'!$H$5/100*P724)/1000000,0),0)</f>
        <v>2.23523878</v>
      </c>
      <c r="Y724" s="61">
        <f>IF(E724="East", IF(C724="Central",D724*'Connecting shares (%)'!$M$16*(L724+N724+P724)/(F724+H724+J724+L724+N724+P724),0),0)</f>
        <v>12.234302744668605</v>
      </c>
      <c r="Z724" s="1">
        <f>IF(E724="East", IF(C724="Decentral",('Connecting shares (%)'!$F$9/100*L724+'Connecting shares (%)'!$G$9/100*N724+'Connecting shares (%)'!$H$9/100*P724)/1000000,0),0)</f>
        <v>0</v>
      </c>
      <c r="AA724" s="61">
        <f>IF(E724="East", IF(C724="Decentral",D724*'Connecting shares (%)'!$M$16*(L724+N724+P724)/(F724+H724+J724+L724+N724+P724),0),0)</f>
        <v>0</v>
      </c>
      <c r="AB724" s="59">
        <f>IF(E724="West", IF(C724="Central",('Connecting shares (%)'!$F$11/100*F724+'Connecting shares (%)'!$G$11/100*H724+'Connecting shares (%)'!$H$11/100*J724)/1000000,0),0)</f>
        <v>0</v>
      </c>
      <c r="AC724" s="62">
        <f>IF(E724="west", IF(C724="Central",D724*'Connecting shares (%)'!$M$16*(F724+H724+J724)/(F724+H724+J724+L724+N724+P724),0),0)</f>
        <v>0</v>
      </c>
      <c r="AD724" s="59">
        <f>IF(E724="West", IF(C724="Decentral",('Connecting shares (%)'!$F$15/100*F724+'Connecting shares (%)'!$G$15/100*H724+'Connecting shares (%)'!$H$15/100*J724)/1000000,0),0)</f>
        <v>0</v>
      </c>
      <c r="AE724" s="61">
        <f>IF(E724="west", IF(C724="Decentral",D724*'Connecting shares (%)'!$M$16*(F724+H724+J724)/(F724+H724+J724+L724+N724+P724),0),0)</f>
        <v>0</v>
      </c>
      <c r="AF724" s="59">
        <f>IF(E724="West", IF(C724="Central",('Connecting shares (%)'!$F$13/100*L724+'Connecting shares (%)'!$G$13/100*N724+'Connecting shares (%)'!$H$13/100*P724)/1000000,0),0)</f>
        <v>0</v>
      </c>
      <c r="AG724" s="61">
        <f>IF(E724="west", IF(C724="Central",D724*'Connecting shares (%)'!$M$16*(L724+N724+P724)/(F724+H724+J724+L724+N724+P724),0),0)</f>
        <v>0</v>
      </c>
      <c r="AH724" s="1">
        <f>IF(E724="West", IF(C724="Decentral",('Connecting shares (%)'!$F$17/100*L724+'Connecting shares (%)'!$G$17/100*N724+'Connecting shares (%)'!$H$17/100*P724)/1000000,0),0)</f>
        <v>0</v>
      </c>
      <c r="AI724" s="61">
        <f>IF(E724="west", IF(C724="Decentral",D724*'Connecting shares (%)'!$M$16*(L724+N724+P724)/(F724+H724+J724+L724+N724+P724),0),0)</f>
        <v>0</v>
      </c>
      <c r="AK724" s="1">
        <f t="shared" si="88"/>
        <v>13.2695715599999</v>
      </c>
      <c r="AL724" s="1">
        <f t="shared" si="89"/>
        <v>72.629357189786802</v>
      </c>
      <c r="AM724" s="1">
        <f t="shared" si="90"/>
        <v>0</v>
      </c>
      <c r="AN724" s="1">
        <f t="shared" si="91"/>
        <v>0</v>
      </c>
      <c r="AO724" s="1">
        <f t="shared" si="92"/>
        <v>0</v>
      </c>
      <c r="AP724" s="1">
        <f t="shared" si="93"/>
        <v>0</v>
      </c>
      <c r="AQ724" s="1">
        <f t="shared" si="94"/>
        <v>0</v>
      </c>
      <c r="AR724" s="1">
        <f t="shared" si="95"/>
        <v>0</v>
      </c>
    </row>
    <row r="725" spans="1:44">
      <c r="A725" s="1">
        <v>724</v>
      </c>
      <c r="B725" s="1" t="s">
        <v>121</v>
      </c>
      <c r="C725" s="1" t="s">
        <v>19</v>
      </c>
      <c r="D725" s="1">
        <v>4.2311936669002899</v>
      </c>
      <c r="E725" s="1" t="s">
        <v>22</v>
      </c>
      <c r="F725" s="1">
        <v>19754142.379999999</v>
      </c>
      <c r="G725" s="1">
        <v>1348</v>
      </c>
      <c r="H725" s="1">
        <v>268349.84000000003</v>
      </c>
      <c r="I725" s="1">
        <v>5</v>
      </c>
      <c r="J725" s="1">
        <v>0</v>
      </c>
      <c r="K725" s="1">
        <v>0</v>
      </c>
      <c r="L725" s="1">
        <v>4138706.01999998</v>
      </c>
      <c r="M725" s="1">
        <v>479</v>
      </c>
      <c r="N725" s="1">
        <v>8721302.6600000001</v>
      </c>
      <c r="O725" s="1">
        <v>74</v>
      </c>
      <c r="P725" s="1">
        <v>1482149.4399999899</v>
      </c>
      <c r="Q725" s="1">
        <v>4</v>
      </c>
      <c r="R725" s="1">
        <v>21753.221733833299</v>
      </c>
      <c r="S725" s="1">
        <v>4231193.6669002902</v>
      </c>
      <c r="T725" s="59">
        <f>IF(E725="East", IF(C725="Central",('Connecting shares (%)'!$F$3/100*F725+'Connecting shares (%)'!$G$3/100*H725+'Connecting shares (%)'!$H$3/100*J725)/1000000,0),0)</f>
        <v>0</v>
      </c>
      <c r="U725" s="59">
        <f>IF(E725="East", IF(C725="Central",D725*'Connecting shares (%)'!$M$16*(F725+H725+J725)/(F725+H725+J725+L725+N725+P725),0),0)</f>
        <v>0</v>
      </c>
      <c r="V725" s="59">
        <f>IF(E725="East", IF(C725="Decentral",('Connecting shares (%)'!$F$7/100*F725+'Connecting shares (%)'!$G$7/100*H725+'Connecting shares (%)'!$H$7/100*J725)/1000000,0),0)</f>
        <v>20.02249222</v>
      </c>
      <c r="W725" s="61">
        <f>IF(E725="East", IF(C725="Decentral",D725*'Connecting shares (%)'!$M$16*(F725+H725+J725)/(F725+H725+J725+L725+N725+P725),0),0)</f>
        <v>49.305924220746434</v>
      </c>
      <c r="X725" s="59">
        <f>IF(E725="East", IF(C725="Central",('Connecting shares (%)'!$F$5/100*L725+'Connecting shares (%)'!$G$5/100*N725+'Connecting shares (%)'!$H$5/100*P725)/1000000,0),0)</f>
        <v>0</v>
      </c>
      <c r="Y725" s="61">
        <f>IF(E725="East", IF(C725="Central",D725*'Connecting shares (%)'!$M$16*(L725+N725+P725)/(F725+H725+J725+L725+N725+P725),0),0)</f>
        <v>0</v>
      </c>
      <c r="Z725" s="1">
        <f>IF(E725="East", IF(C725="Decentral",('Connecting shares (%)'!$F$9/100*L725+'Connecting shares (%)'!$G$9/100*N725+'Connecting shares (%)'!$H$9/100*P725)/1000000,0),0)</f>
        <v>14.34215811999997</v>
      </c>
      <c r="AA725" s="61">
        <f>IF(E725="East", IF(C725="Decentral",D725*'Connecting shares (%)'!$M$16*(L725+N725+P725)/(F725+H725+J725+L725+N725+P725),0),0)</f>
        <v>35.317949117259374</v>
      </c>
      <c r="AB725" s="59">
        <f>IF(E725="West", IF(C725="Central",('Connecting shares (%)'!$F$11/100*F725+'Connecting shares (%)'!$G$11/100*H725+'Connecting shares (%)'!$H$11/100*J725)/1000000,0),0)</f>
        <v>0</v>
      </c>
      <c r="AC725" s="62">
        <f>IF(E725="west", IF(C725="Central",D725*'Connecting shares (%)'!$M$16*(F725+H725+J725)/(F725+H725+J725+L725+N725+P725),0),0)</f>
        <v>0</v>
      </c>
      <c r="AD725" s="59">
        <f>IF(E725="West", IF(C725="Decentral",('Connecting shares (%)'!$F$15/100*F725+'Connecting shares (%)'!$G$15/100*H725+'Connecting shares (%)'!$H$15/100*J725)/1000000,0),0)</f>
        <v>0</v>
      </c>
      <c r="AE725" s="61">
        <f>IF(E725="west", IF(C725="Decentral",D725*'Connecting shares (%)'!$M$16*(F725+H725+J725)/(F725+H725+J725+L725+N725+P725),0),0)</f>
        <v>0</v>
      </c>
      <c r="AF725" s="59">
        <f>IF(E725="West", IF(C725="Central",('Connecting shares (%)'!$F$13/100*L725+'Connecting shares (%)'!$G$13/100*N725+'Connecting shares (%)'!$H$13/100*P725)/1000000,0),0)</f>
        <v>0</v>
      </c>
      <c r="AG725" s="61">
        <f>IF(E725="west", IF(C725="Central",D725*'Connecting shares (%)'!$M$16*(L725+N725+P725)/(F725+H725+J725+L725+N725+P725),0),0)</f>
        <v>0</v>
      </c>
      <c r="AH725" s="1">
        <f>IF(E725="West", IF(C725="Decentral",('Connecting shares (%)'!$F$17/100*L725+'Connecting shares (%)'!$G$17/100*N725+'Connecting shares (%)'!$H$17/100*P725)/1000000,0),0)</f>
        <v>0</v>
      </c>
      <c r="AI725" s="61">
        <f>IF(E725="west", IF(C725="Decentral",D725*'Connecting shares (%)'!$M$16*(L725+N725+P725)/(F725+H725+J725+L725+N725+P725),0),0)</f>
        <v>0</v>
      </c>
      <c r="AK725" s="1">
        <f t="shared" si="88"/>
        <v>0</v>
      </c>
      <c r="AL725" s="1">
        <f t="shared" si="89"/>
        <v>0</v>
      </c>
      <c r="AM725" s="1">
        <f t="shared" si="90"/>
        <v>34.364650339999969</v>
      </c>
      <c r="AN725" s="1">
        <f t="shared" si="91"/>
        <v>84.623873338005808</v>
      </c>
      <c r="AO725" s="1">
        <f t="shared" si="92"/>
        <v>0</v>
      </c>
      <c r="AP725" s="1">
        <f t="shared" si="93"/>
        <v>0</v>
      </c>
      <c r="AQ725" s="1">
        <f t="shared" si="94"/>
        <v>0</v>
      </c>
      <c r="AR725" s="1">
        <f t="shared" si="95"/>
        <v>0</v>
      </c>
    </row>
    <row r="726" spans="1:44">
      <c r="A726" s="1">
        <v>725</v>
      </c>
      <c r="B726" s="1" t="s">
        <v>170</v>
      </c>
      <c r="C726" s="1" t="s">
        <v>19</v>
      </c>
      <c r="D726" s="1">
        <v>2.5457486043661</v>
      </c>
      <c r="E726" s="1" t="s">
        <v>21</v>
      </c>
      <c r="F726" s="1">
        <v>349790.97999999899</v>
      </c>
      <c r="G726" s="1">
        <v>20</v>
      </c>
      <c r="H726" s="1">
        <v>0</v>
      </c>
      <c r="I726" s="1">
        <v>0</v>
      </c>
      <c r="J726" s="1">
        <v>0</v>
      </c>
      <c r="K726" s="1">
        <v>0</v>
      </c>
      <c r="L726" s="1">
        <v>0</v>
      </c>
      <c r="M726" s="1">
        <v>0</v>
      </c>
      <c r="N726" s="1">
        <v>0</v>
      </c>
      <c r="O726" s="1">
        <v>0</v>
      </c>
      <c r="P726" s="1">
        <v>0</v>
      </c>
      <c r="Q726" s="1">
        <v>0</v>
      </c>
      <c r="R726" s="1">
        <v>33813.5134244086</v>
      </c>
      <c r="S726" s="1">
        <v>2545748.6043660999</v>
      </c>
      <c r="T726" s="59">
        <f>IF(E726="East", IF(C726="Central",('Connecting shares (%)'!$F$3/100*F726+'Connecting shares (%)'!$G$3/100*H726+'Connecting shares (%)'!$H$3/100*J726)/1000000,0),0)</f>
        <v>0</v>
      </c>
      <c r="U726" s="59">
        <f>IF(E726="East", IF(C726="Central",D726*'Connecting shares (%)'!$M$16*(F726+H726+J726)/(F726+H726+J726+L726+N726+P726),0),0)</f>
        <v>0</v>
      </c>
      <c r="V726" s="59">
        <f>IF(E726="East", IF(C726="Decentral",('Connecting shares (%)'!$F$7/100*F726+'Connecting shares (%)'!$G$7/100*H726+'Connecting shares (%)'!$H$7/100*J726)/1000000,0),0)</f>
        <v>0</v>
      </c>
      <c r="W726" s="61">
        <f>IF(E726="East", IF(C726="Decentral",D726*'Connecting shares (%)'!$M$16*(F726+H726+J726)/(F726+H726+J726+L726+N726+P726),0),0)</f>
        <v>0</v>
      </c>
      <c r="X726" s="59">
        <f>IF(E726="East", IF(C726="Central",('Connecting shares (%)'!$F$5/100*L726+'Connecting shares (%)'!$G$5/100*N726+'Connecting shares (%)'!$H$5/100*P726)/1000000,0),0)</f>
        <v>0</v>
      </c>
      <c r="Y726" s="61">
        <f>IF(E726="East", IF(C726="Central",D726*'Connecting shares (%)'!$M$16*(L726+N726+P726)/(F726+H726+J726+L726+N726+P726),0),0)</f>
        <v>0</v>
      </c>
      <c r="Z726" s="1">
        <f>IF(E726="East", IF(C726="Decentral",('Connecting shares (%)'!$F$9/100*L726+'Connecting shares (%)'!$G$9/100*N726+'Connecting shares (%)'!$H$9/100*P726)/1000000,0),0)</f>
        <v>0</v>
      </c>
      <c r="AA726" s="61">
        <f>IF(E726="East", IF(C726="Decentral",D726*'Connecting shares (%)'!$M$16*(L726+N726+P726)/(F726+H726+J726+L726+N726+P726),0),0)</f>
        <v>0</v>
      </c>
      <c r="AB726" s="59">
        <f>IF(E726="West", IF(C726="Central",('Connecting shares (%)'!$F$11/100*F726+'Connecting shares (%)'!$G$11/100*H726+'Connecting shares (%)'!$H$11/100*J726)/1000000,0),0)</f>
        <v>0</v>
      </c>
      <c r="AC726" s="62">
        <f>IF(E726="west", IF(C726="Central",D726*'Connecting shares (%)'!$M$16*(F726+H726+J726)/(F726+H726+J726+L726+N726+P726),0),0)</f>
        <v>0</v>
      </c>
      <c r="AD726" s="59">
        <f>IF(E726="West", IF(C726="Decentral",('Connecting shares (%)'!$F$15/100*F726+'Connecting shares (%)'!$G$15/100*H726+'Connecting shares (%)'!$H$15/100*J726)/1000000,0),0)</f>
        <v>0.34979097999999897</v>
      </c>
      <c r="AE726" s="61">
        <f>IF(E726="west", IF(C726="Decentral",D726*'Connecting shares (%)'!$M$16*(F726+H726+J726)/(F726+H726+J726+L726+N726+P726),0),0)</f>
        <v>50.914972087321999</v>
      </c>
      <c r="AF726" s="59">
        <f>IF(E726="West", IF(C726="Central",('Connecting shares (%)'!$F$13/100*L726+'Connecting shares (%)'!$G$13/100*N726+'Connecting shares (%)'!$H$13/100*P726)/1000000,0),0)</f>
        <v>0</v>
      </c>
      <c r="AG726" s="61">
        <f>IF(E726="west", IF(C726="Central",D726*'Connecting shares (%)'!$M$16*(L726+N726+P726)/(F726+H726+J726+L726+N726+P726),0),0)</f>
        <v>0</v>
      </c>
      <c r="AH726" s="1">
        <f>IF(E726="West", IF(C726="Decentral",('Connecting shares (%)'!$F$17/100*L726+'Connecting shares (%)'!$G$17/100*N726+'Connecting shares (%)'!$H$17/100*P726)/1000000,0),0)</f>
        <v>0</v>
      </c>
      <c r="AI726" s="61">
        <f>IF(E726="west", IF(C726="Decentral",D726*'Connecting shares (%)'!$M$16*(L726+N726+P726)/(F726+H726+J726+L726+N726+P726),0),0)</f>
        <v>0</v>
      </c>
      <c r="AK726" s="1">
        <f t="shared" si="88"/>
        <v>0</v>
      </c>
      <c r="AL726" s="1">
        <f t="shared" si="89"/>
        <v>0</v>
      </c>
      <c r="AM726" s="1">
        <f t="shared" si="90"/>
        <v>0</v>
      </c>
      <c r="AN726" s="1">
        <f t="shared" si="91"/>
        <v>0</v>
      </c>
      <c r="AO726" s="1">
        <f t="shared" si="92"/>
        <v>0</v>
      </c>
      <c r="AP726" s="1">
        <f t="shared" si="93"/>
        <v>0</v>
      </c>
      <c r="AQ726" s="1">
        <f t="shared" si="94"/>
        <v>0.34979097999999897</v>
      </c>
      <c r="AR726" s="1">
        <f t="shared" si="95"/>
        <v>50.914972087321999</v>
      </c>
    </row>
    <row r="727" spans="1:44">
      <c r="A727" s="1">
        <v>726</v>
      </c>
      <c r="B727" s="1" t="s">
        <v>454</v>
      </c>
      <c r="C727" s="1" t="s">
        <v>19</v>
      </c>
      <c r="D727" s="1">
        <v>6.0645840255585099</v>
      </c>
      <c r="E727" s="1" t="s">
        <v>21</v>
      </c>
      <c r="F727" s="1">
        <v>14920466.130000001</v>
      </c>
      <c r="G727" s="1">
        <v>1059</v>
      </c>
      <c r="H727" s="1">
        <v>62088.82</v>
      </c>
      <c r="I727" s="1">
        <v>1</v>
      </c>
      <c r="J727" s="1">
        <v>0</v>
      </c>
      <c r="K727" s="1">
        <v>0</v>
      </c>
      <c r="L727" s="1">
        <v>600567.39999999898</v>
      </c>
      <c r="M727" s="1">
        <v>66</v>
      </c>
      <c r="N727" s="1">
        <v>0</v>
      </c>
      <c r="O727" s="1">
        <v>0</v>
      </c>
      <c r="P727" s="1">
        <v>0</v>
      </c>
      <c r="Q727" s="1">
        <v>0</v>
      </c>
      <c r="R727" s="1">
        <v>37509.570130810796</v>
      </c>
      <c r="S727" s="1">
        <v>6064584.0255585099</v>
      </c>
      <c r="T727" s="59">
        <f>IF(E727="East", IF(C727="Central",('Connecting shares (%)'!$F$3/100*F727+'Connecting shares (%)'!$G$3/100*H727+'Connecting shares (%)'!$H$3/100*J727)/1000000,0),0)</f>
        <v>0</v>
      </c>
      <c r="U727" s="59">
        <f>IF(E727="East", IF(C727="Central",D727*'Connecting shares (%)'!$M$16*(F727+H727+J727)/(F727+H727+J727+L727+N727+P727),0),0)</f>
        <v>0</v>
      </c>
      <c r="V727" s="59">
        <f>IF(E727="East", IF(C727="Decentral",('Connecting shares (%)'!$F$7/100*F727+'Connecting shares (%)'!$G$7/100*H727+'Connecting shares (%)'!$H$7/100*J727)/1000000,0),0)</f>
        <v>0</v>
      </c>
      <c r="W727" s="61">
        <f>IF(E727="East", IF(C727="Decentral",D727*'Connecting shares (%)'!$M$16*(F727+H727+J727)/(F727+H727+J727+L727+N727+P727),0),0)</f>
        <v>0</v>
      </c>
      <c r="X727" s="59">
        <f>IF(E727="East", IF(C727="Central",('Connecting shares (%)'!$F$5/100*L727+'Connecting shares (%)'!$G$5/100*N727+'Connecting shares (%)'!$H$5/100*P727)/1000000,0),0)</f>
        <v>0</v>
      </c>
      <c r="Y727" s="61">
        <f>IF(E727="East", IF(C727="Central",D727*'Connecting shares (%)'!$M$16*(L727+N727+P727)/(F727+H727+J727+L727+N727+P727),0),0)</f>
        <v>0</v>
      </c>
      <c r="Z727" s="1">
        <f>IF(E727="East", IF(C727="Decentral",('Connecting shares (%)'!$F$9/100*L727+'Connecting shares (%)'!$G$9/100*N727+'Connecting shares (%)'!$H$9/100*P727)/1000000,0),0)</f>
        <v>0</v>
      </c>
      <c r="AA727" s="61">
        <f>IF(E727="East", IF(C727="Decentral",D727*'Connecting shares (%)'!$M$16*(L727+N727+P727)/(F727+H727+J727+L727+N727+P727),0),0)</f>
        <v>0</v>
      </c>
      <c r="AB727" s="59">
        <f>IF(E727="West", IF(C727="Central",('Connecting shares (%)'!$F$11/100*F727+'Connecting shares (%)'!$G$11/100*H727+'Connecting shares (%)'!$H$11/100*J727)/1000000,0),0)</f>
        <v>0</v>
      </c>
      <c r="AC727" s="62">
        <f>IF(E727="west", IF(C727="Central",D727*'Connecting shares (%)'!$M$16*(F727+H727+J727)/(F727+H727+J727+L727+N727+P727),0),0)</f>
        <v>0</v>
      </c>
      <c r="AD727" s="59">
        <f>IF(E727="West", IF(C727="Decentral",('Connecting shares (%)'!$F$15/100*F727+'Connecting shares (%)'!$G$15/100*H727+'Connecting shares (%)'!$H$15/100*J727)/1000000,0),0)</f>
        <v>14.982554950000001</v>
      </c>
      <c r="AE727" s="61">
        <f>IF(E727="west", IF(C727="Decentral",D727*'Connecting shares (%)'!$M$16*(F727+H727+J727)/(F727+H727+J727+L727+N727+P727),0),0)</f>
        <v>116.61714689909059</v>
      </c>
      <c r="AF727" s="59">
        <f>IF(E727="West", IF(C727="Central",('Connecting shares (%)'!$F$13/100*L727+'Connecting shares (%)'!$G$13/100*N727+'Connecting shares (%)'!$H$13/100*P727)/1000000,0),0)</f>
        <v>0</v>
      </c>
      <c r="AG727" s="61">
        <f>IF(E727="west", IF(C727="Central",D727*'Connecting shares (%)'!$M$16*(L727+N727+P727)/(F727+H727+J727+L727+N727+P727),0),0)</f>
        <v>0</v>
      </c>
      <c r="AH727" s="1">
        <f>IF(E727="West", IF(C727="Decentral",('Connecting shares (%)'!$F$17/100*L727+'Connecting shares (%)'!$G$17/100*N727+'Connecting shares (%)'!$H$17/100*P727)/1000000,0),0)</f>
        <v>0.60056739999999897</v>
      </c>
      <c r="AI727" s="61">
        <f>IF(E727="west", IF(C727="Decentral",D727*'Connecting shares (%)'!$M$16*(L727+N727+P727)/(F727+H727+J727+L727+N727+P727),0),0)</f>
        <v>4.6745336120796122</v>
      </c>
      <c r="AK727" s="1">
        <f t="shared" si="88"/>
        <v>0</v>
      </c>
      <c r="AL727" s="1">
        <f t="shared" si="89"/>
        <v>0</v>
      </c>
      <c r="AM727" s="1">
        <f t="shared" si="90"/>
        <v>0</v>
      </c>
      <c r="AN727" s="1">
        <f t="shared" si="91"/>
        <v>0</v>
      </c>
      <c r="AO727" s="1">
        <f t="shared" si="92"/>
        <v>0</v>
      </c>
      <c r="AP727" s="1">
        <f t="shared" si="93"/>
        <v>0</v>
      </c>
      <c r="AQ727" s="1">
        <f t="shared" si="94"/>
        <v>15.58312235</v>
      </c>
      <c r="AR727" s="1">
        <f t="shared" si="95"/>
        <v>121.2916805111702</v>
      </c>
    </row>
    <row r="728" spans="1:44">
      <c r="A728" s="1">
        <v>727</v>
      </c>
      <c r="B728" s="1" t="s">
        <v>840</v>
      </c>
      <c r="C728" s="1" t="s">
        <v>19</v>
      </c>
      <c r="D728" s="1">
        <v>2.0202478888184401</v>
      </c>
      <c r="E728" s="1" t="s">
        <v>21</v>
      </c>
      <c r="F728" s="1">
        <v>714862.90999999898</v>
      </c>
      <c r="G728" s="1">
        <v>38</v>
      </c>
      <c r="H728" s="1">
        <v>0</v>
      </c>
      <c r="I728" s="1">
        <v>0</v>
      </c>
      <c r="J728" s="1">
        <v>0</v>
      </c>
      <c r="K728" s="1">
        <v>0</v>
      </c>
      <c r="L728" s="1">
        <v>44991.55</v>
      </c>
      <c r="M728" s="1">
        <v>2</v>
      </c>
      <c r="N728" s="1">
        <v>0</v>
      </c>
      <c r="O728" s="1">
        <v>0</v>
      </c>
      <c r="P728" s="1">
        <v>0</v>
      </c>
      <c r="Q728" s="1">
        <v>0</v>
      </c>
      <c r="R728" s="1">
        <v>35452.868393673001</v>
      </c>
      <c r="S728" s="1">
        <v>2020247.88881844</v>
      </c>
      <c r="T728" s="59">
        <f>IF(E728="East", IF(C728="Central",('Connecting shares (%)'!$F$3/100*F728+'Connecting shares (%)'!$G$3/100*H728+'Connecting shares (%)'!$H$3/100*J728)/1000000,0),0)</f>
        <v>0</v>
      </c>
      <c r="U728" s="59">
        <f>IF(E728="East", IF(C728="Central",D728*'Connecting shares (%)'!$M$16*(F728+H728+J728)/(F728+H728+J728+L728+N728+P728),0),0)</f>
        <v>0</v>
      </c>
      <c r="V728" s="59">
        <f>IF(E728="East", IF(C728="Decentral",('Connecting shares (%)'!$F$7/100*F728+'Connecting shares (%)'!$G$7/100*H728+'Connecting shares (%)'!$H$7/100*J728)/1000000,0),0)</f>
        <v>0</v>
      </c>
      <c r="W728" s="61">
        <f>IF(E728="East", IF(C728="Decentral",D728*'Connecting shares (%)'!$M$16*(F728+H728+J728)/(F728+H728+J728+L728+N728+P728),0),0)</f>
        <v>0</v>
      </c>
      <c r="X728" s="59">
        <f>IF(E728="East", IF(C728="Central",('Connecting shares (%)'!$F$5/100*L728+'Connecting shares (%)'!$G$5/100*N728+'Connecting shares (%)'!$H$5/100*P728)/1000000,0),0)</f>
        <v>0</v>
      </c>
      <c r="Y728" s="61">
        <f>IF(E728="East", IF(C728="Central",D728*'Connecting shares (%)'!$M$16*(L728+N728+P728)/(F728+H728+J728+L728+N728+P728),0),0)</f>
        <v>0</v>
      </c>
      <c r="Z728" s="1">
        <f>IF(E728="East", IF(C728="Decentral",('Connecting shares (%)'!$F$9/100*L728+'Connecting shares (%)'!$G$9/100*N728+'Connecting shares (%)'!$H$9/100*P728)/1000000,0),0)</f>
        <v>0</v>
      </c>
      <c r="AA728" s="61">
        <f>IF(E728="East", IF(C728="Decentral",D728*'Connecting shares (%)'!$M$16*(L728+N728+P728)/(F728+H728+J728+L728+N728+P728),0),0)</f>
        <v>0</v>
      </c>
      <c r="AB728" s="59">
        <f>IF(E728="West", IF(C728="Central",('Connecting shares (%)'!$F$11/100*F728+'Connecting shares (%)'!$G$11/100*H728+'Connecting shares (%)'!$H$11/100*J728)/1000000,0),0)</f>
        <v>0</v>
      </c>
      <c r="AC728" s="62">
        <f>IF(E728="west", IF(C728="Central",D728*'Connecting shares (%)'!$M$16*(F728+H728+J728)/(F728+H728+J728+L728+N728+P728),0),0)</f>
        <v>0</v>
      </c>
      <c r="AD728" s="59">
        <f>IF(E728="West", IF(C728="Decentral",('Connecting shares (%)'!$F$15/100*F728+'Connecting shares (%)'!$G$15/100*H728+'Connecting shares (%)'!$H$15/100*J728)/1000000,0),0)</f>
        <v>0.71486290999999902</v>
      </c>
      <c r="AE728" s="61">
        <f>IF(E728="west", IF(C728="Decentral",D728*'Connecting shares (%)'!$M$16*(F728+H728+J728)/(F728+H728+J728+L728+N728+P728),0),0)</f>
        <v>38.012550053917067</v>
      </c>
      <c r="AF728" s="59">
        <f>IF(E728="West", IF(C728="Central",('Connecting shares (%)'!$F$13/100*L728+'Connecting shares (%)'!$G$13/100*N728+'Connecting shares (%)'!$H$13/100*P728)/1000000,0),0)</f>
        <v>0</v>
      </c>
      <c r="AG728" s="61">
        <f>IF(E728="west", IF(C728="Central",D728*'Connecting shares (%)'!$M$16*(L728+N728+P728)/(F728+H728+J728+L728+N728+P728),0),0)</f>
        <v>0</v>
      </c>
      <c r="AH728" s="1">
        <f>IF(E728="West", IF(C728="Decentral",('Connecting shares (%)'!$F$17/100*L728+'Connecting shares (%)'!$G$17/100*N728+'Connecting shares (%)'!$H$17/100*P728)/1000000,0),0)</f>
        <v>4.4991550000000005E-2</v>
      </c>
      <c r="AI728" s="61">
        <f>IF(E728="west", IF(C728="Decentral",D728*'Connecting shares (%)'!$M$16*(L728+N728+P728)/(F728+H728+J728+L728+N728+P728),0),0)</f>
        <v>2.3924077224517286</v>
      </c>
      <c r="AK728" s="1">
        <f t="shared" si="88"/>
        <v>0</v>
      </c>
      <c r="AL728" s="1">
        <f t="shared" si="89"/>
        <v>0</v>
      </c>
      <c r="AM728" s="1">
        <f t="shared" si="90"/>
        <v>0</v>
      </c>
      <c r="AN728" s="1">
        <f t="shared" si="91"/>
        <v>0</v>
      </c>
      <c r="AO728" s="1">
        <f t="shared" si="92"/>
        <v>0</v>
      </c>
      <c r="AP728" s="1">
        <f t="shared" si="93"/>
        <v>0</v>
      </c>
      <c r="AQ728" s="1">
        <f t="shared" si="94"/>
        <v>0.75985445999999901</v>
      </c>
      <c r="AR728" s="1">
        <f t="shared" si="95"/>
        <v>40.404957776368796</v>
      </c>
    </row>
    <row r="729" spans="1:44">
      <c r="A729" s="1">
        <v>728</v>
      </c>
      <c r="B729" s="1" t="s">
        <v>669</v>
      </c>
      <c r="C729" s="1" t="s">
        <v>20</v>
      </c>
      <c r="D729" s="1">
        <v>1.3041846233944401</v>
      </c>
      <c r="E729" s="1" t="s">
        <v>22</v>
      </c>
      <c r="F729" s="1">
        <v>1136272.82</v>
      </c>
      <c r="G729" s="1">
        <v>71</v>
      </c>
      <c r="H729" s="1">
        <v>0</v>
      </c>
      <c r="I729" s="1">
        <v>0</v>
      </c>
      <c r="J729" s="1">
        <v>0</v>
      </c>
      <c r="K729" s="1">
        <v>0</v>
      </c>
      <c r="L729" s="1">
        <v>128255.639999999</v>
      </c>
      <c r="M729" s="1">
        <v>13</v>
      </c>
      <c r="N729" s="1">
        <v>0</v>
      </c>
      <c r="O729" s="1">
        <v>0</v>
      </c>
      <c r="P729" s="1">
        <v>0</v>
      </c>
      <c r="Q729" s="1">
        <v>0</v>
      </c>
      <c r="R729" s="1">
        <v>26579.649087297599</v>
      </c>
      <c r="S729" s="1">
        <v>1304184.6233944399</v>
      </c>
      <c r="T729" s="59">
        <f>IF(E729="East", IF(C729="Central",('Connecting shares (%)'!$F$3/100*F729+'Connecting shares (%)'!$G$3/100*H729+'Connecting shares (%)'!$H$3/100*J729)/1000000,0),0)</f>
        <v>1.1362728200000001</v>
      </c>
      <c r="U729" s="59">
        <f>IF(E729="East", IF(C729="Central",D729*'Connecting shares (%)'!$M$16*(F729+H729+J729)/(F729+H729+J729+L729+N729+P729),0),0)</f>
        <v>23.438136612995482</v>
      </c>
      <c r="V729" s="59">
        <f>IF(E729="East", IF(C729="Decentral",('Connecting shares (%)'!$F$7/100*F729+'Connecting shares (%)'!$G$7/100*H729+'Connecting shares (%)'!$H$7/100*J729)/1000000,0),0)</f>
        <v>0</v>
      </c>
      <c r="W729" s="61">
        <f>IF(E729="East", IF(C729="Decentral",D729*'Connecting shares (%)'!$M$16*(F729+H729+J729)/(F729+H729+J729+L729+N729+P729),0),0)</f>
        <v>0</v>
      </c>
      <c r="X729" s="59">
        <f>IF(E729="East", IF(C729="Central",('Connecting shares (%)'!$F$5/100*L729+'Connecting shares (%)'!$G$5/100*N729+'Connecting shares (%)'!$H$5/100*P729)/1000000,0),0)</f>
        <v>0.128255639999999</v>
      </c>
      <c r="Y729" s="61">
        <f>IF(E729="East", IF(C729="Central",D729*'Connecting shares (%)'!$M$16*(L729+N729+P729)/(F729+H729+J729+L729+N729+P729),0),0)</f>
        <v>2.6455558548933209</v>
      </c>
      <c r="Z729" s="1">
        <f>IF(E729="East", IF(C729="Decentral",('Connecting shares (%)'!$F$9/100*L729+'Connecting shares (%)'!$G$9/100*N729+'Connecting shares (%)'!$H$9/100*P729)/1000000,0),0)</f>
        <v>0</v>
      </c>
      <c r="AA729" s="61">
        <f>IF(E729="East", IF(C729="Decentral",D729*'Connecting shares (%)'!$M$16*(L729+N729+P729)/(F729+H729+J729+L729+N729+P729),0),0)</f>
        <v>0</v>
      </c>
      <c r="AB729" s="59">
        <f>IF(E729="West", IF(C729="Central",('Connecting shares (%)'!$F$11/100*F729+'Connecting shares (%)'!$G$11/100*H729+'Connecting shares (%)'!$H$11/100*J729)/1000000,0),0)</f>
        <v>0</v>
      </c>
      <c r="AC729" s="62">
        <f>IF(E729="west", IF(C729="Central",D729*'Connecting shares (%)'!$M$16*(F729+H729+J729)/(F729+H729+J729+L729+N729+P729),0),0)</f>
        <v>0</v>
      </c>
      <c r="AD729" s="59">
        <f>IF(E729="West", IF(C729="Decentral",('Connecting shares (%)'!$F$15/100*F729+'Connecting shares (%)'!$G$15/100*H729+'Connecting shares (%)'!$H$15/100*J729)/1000000,0),0)</f>
        <v>0</v>
      </c>
      <c r="AE729" s="61">
        <f>IF(E729="west", IF(C729="Decentral",D729*'Connecting shares (%)'!$M$16*(F729+H729+J729)/(F729+H729+J729+L729+N729+P729),0),0)</f>
        <v>0</v>
      </c>
      <c r="AF729" s="59">
        <f>IF(E729="West", IF(C729="Central",('Connecting shares (%)'!$F$13/100*L729+'Connecting shares (%)'!$G$13/100*N729+'Connecting shares (%)'!$H$13/100*P729)/1000000,0),0)</f>
        <v>0</v>
      </c>
      <c r="AG729" s="61">
        <f>IF(E729="west", IF(C729="Central",D729*'Connecting shares (%)'!$M$16*(L729+N729+P729)/(F729+H729+J729+L729+N729+P729),0),0)</f>
        <v>0</v>
      </c>
      <c r="AH729" s="1">
        <f>IF(E729="West", IF(C729="Decentral",('Connecting shares (%)'!$F$17/100*L729+'Connecting shares (%)'!$G$17/100*N729+'Connecting shares (%)'!$H$17/100*P729)/1000000,0),0)</f>
        <v>0</v>
      </c>
      <c r="AI729" s="61">
        <f>IF(E729="west", IF(C729="Decentral",D729*'Connecting shares (%)'!$M$16*(L729+N729+P729)/(F729+H729+J729+L729+N729+P729),0),0)</f>
        <v>0</v>
      </c>
      <c r="AK729" s="1">
        <f t="shared" si="88"/>
        <v>1.2645284599999991</v>
      </c>
      <c r="AL729" s="1">
        <f t="shared" si="89"/>
        <v>26.083692467888802</v>
      </c>
      <c r="AM729" s="1">
        <f t="shared" si="90"/>
        <v>0</v>
      </c>
      <c r="AN729" s="1">
        <f t="shared" si="91"/>
        <v>0</v>
      </c>
      <c r="AO729" s="1">
        <f t="shared" si="92"/>
        <v>0</v>
      </c>
      <c r="AP729" s="1">
        <f t="shared" si="93"/>
        <v>0</v>
      </c>
      <c r="AQ729" s="1">
        <f t="shared" si="94"/>
        <v>0</v>
      </c>
      <c r="AR729" s="1">
        <f t="shared" si="95"/>
        <v>0</v>
      </c>
    </row>
    <row r="730" spans="1:44">
      <c r="A730" s="1">
        <v>729</v>
      </c>
      <c r="B730" s="1" t="s">
        <v>839</v>
      </c>
      <c r="C730" s="1" t="s">
        <v>20</v>
      </c>
      <c r="D730" s="1">
        <v>3.6732887581711502</v>
      </c>
      <c r="E730" s="1" t="s">
        <v>22</v>
      </c>
      <c r="F730" s="1">
        <v>12704289.579999899</v>
      </c>
      <c r="G730" s="1">
        <v>715</v>
      </c>
      <c r="H730" s="1">
        <v>0</v>
      </c>
      <c r="I730" s="1">
        <v>0</v>
      </c>
      <c r="J730" s="1">
        <v>0</v>
      </c>
      <c r="K730" s="1">
        <v>0</v>
      </c>
      <c r="L730" s="1">
        <v>162191.649999999</v>
      </c>
      <c r="M730" s="1">
        <v>12</v>
      </c>
      <c r="N730" s="1">
        <v>0</v>
      </c>
      <c r="O730" s="1">
        <v>0</v>
      </c>
      <c r="P730" s="1">
        <v>0</v>
      </c>
      <c r="Q730" s="1">
        <v>0</v>
      </c>
      <c r="R730" s="1">
        <v>29311.098567614201</v>
      </c>
      <c r="S730" s="1">
        <v>3673288.75817115</v>
      </c>
      <c r="T730" s="59">
        <f>IF(E730="East", IF(C730="Central",('Connecting shares (%)'!$F$3/100*F730+'Connecting shares (%)'!$G$3/100*H730+'Connecting shares (%)'!$H$3/100*J730)/1000000,0),0)</f>
        <v>12.7042895799999</v>
      </c>
      <c r="U730" s="59">
        <f>IF(E730="East", IF(C730="Central",D730*'Connecting shares (%)'!$M$16*(F730+H730+J730)/(F730+H730+J730+L730+N730+P730),0),0)</f>
        <v>72.539683943975845</v>
      </c>
      <c r="V730" s="59">
        <f>IF(E730="East", IF(C730="Decentral",('Connecting shares (%)'!$F$7/100*F730+'Connecting shares (%)'!$G$7/100*H730+'Connecting shares (%)'!$H$7/100*J730)/1000000,0),0)</f>
        <v>0</v>
      </c>
      <c r="W730" s="61">
        <f>IF(E730="East", IF(C730="Decentral",D730*'Connecting shares (%)'!$M$16*(F730+H730+J730)/(F730+H730+J730+L730+N730+P730),0),0)</f>
        <v>0</v>
      </c>
      <c r="X730" s="59">
        <f>IF(E730="East", IF(C730="Central",('Connecting shares (%)'!$F$5/100*L730+'Connecting shares (%)'!$G$5/100*N730+'Connecting shares (%)'!$H$5/100*P730)/1000000,0),0)</f>
        <v>0.16219164999999899</v>
      </c>
      <c r="Y730" s="61">
        <f>IF(E730="East", IF(C730="Central",D730*'Connecting shares (%)'!$M$16*(L730+N730+P730)/(F730+H730+J730+L730+N730+P730),0),0)</f>
        <v>0.926091219447154</v>
      </c>
      <c r="Z730" s="1">
        <f>IF(E730="East", IF(C730="Decentral",('Connecting shares (%)'!$F$9/100*L730+'Connecting shares (%)'!$G$9/100*N730+'Connecting shares (%)'!$H$9/100*P730)/1000000,0),0)</f>
        <v>0</v>
      </c>
      <c r="AA730" s="61">
        <f>IF(E730="East", IF(C730="Decentral",D730*'Connecting shares (%)'!$M$16*(L730+N730+P730)/(F730+H730+J730+L730+N730+P730),0),0)</f>
        <v>0</v>
      </c>
      <c r="AB730" s="59">
        <f>IF(E730="West", IF(C730="Central",('Connecting shares (%)'!$F$11/100*F730+'Connecting shares (%)'!$G$11/100*H730+'Connecting shares (%)'!$H$11/100*J730)/1000000,0),0)</f>
        <v>0</v>
      </c>
      <c r="AC730" s="62">
        <f>IF(E730="west", IF(C730="Central",D730*'Connecting shares (%)'!$M$16*(F730+H730+J730)/(F730+H730+J730+L730+N730+P730),0),0)</f>
        <v>0</v>
      </c>
      <c r="AD730" s="59">
        <f>IF(E730="West", IF(C730="Decentral",('Connecting shares (%)'!$F$15/100*F730+'Connecting shares (%)'!$G$15/100*H730+'Connecting shares (%)'!$H$15/100*J730)/1000000,0),0)</f>
        <v>0</v>
      </c>
      <c r="AE730" s="61">
        <f>IF(E730="west", IF(C730="Decentral",D730*'Connecting shares (%)'!$M$16*(F730+H730+J730)/(F730+H730+J730+L730+N730+P730),0),0)</f>
        <v>0</v>
      </c>
      <c r="AF730" s="59">
        <f>IF(E730="West", IF(C730="Central",('Connecting shares (%)'!$F$13/100*L730+'Connecting shares (%)'!$G$13/100*N730+'Connecting shares (%)'!$H$13/100*P730)/1000000,0),0)</f>
        <v>0</v>
      </c>
      <c r="AG730" s="61">
        <f>IF(E730="west", IF(C730="Central",D730*'Connecting shares (%)'!$M$16*(L730+N730+P730)/(F730+H730+J730+L730+N730+P730),0),0)</f>
        <v>0</v>
      </c>
      <c r="AH730" s="1">
        <f>IF(E730="West", IF(C730="Decentral",('Connecting shares (%)'!$F$17/100*L730+'Connecting shares (%)'!$G$17/100*N730+'Connecting shares (%)'!$H$17/100*P730)/1000000,0),0)</f>
        <v>0</v>
      </c>
      <c r="AI730" s="61">
        <f>IF(E730="west", IF(C730="Decentral",D730*'Connecting shares (%)'!$M$16*(L730+N730+P730)/(F730+H730+J730+L730+N730+P730),0),0)</f>
        <v>0</v>
      </c>
      <c r="AK730" s="1">
        <f t="shared" si="88"/>
        <v>12.866481229999899</v>
      </c>
      <c r="AL730" s="1">
        <f t="shared" si="89"/>
        <v>73.465775163423004</v>
      </c>
      <c r="AM730" s="1">
        <f t="shared" si="90"/>
        <v>0</v>
      </c>
      <c r="AN730" s="1">
        <f t="shared" si="91"/>
        <v>0</v>
      </c>
      <c r="AO730" s="1">
        <f t="shared" si="92"/>
        <v>0</v>
      </c>
      <c r="AP730" s="1">
        <f t="shared" si="93"/>
        <v>0</v>
      </c>
      <c r="AQ730" s="1">
        <f t="shared" si="94"/>
        <v>0</v>
      </c>
      <c r="AR730" s="1">
        <f t="shared" si="95"/>
        <v>0</v>
      </c>
    </row>
    <row r="731" spans="1:44">
      <c r="A731" s="1">
        <v>730</v>
      </c>
      <c r="B731" s="1" t="s">
        <v>604</v>
      </c>
      <c r="C731" s="1" t="s">
        <v>19</v>
      </c>
      <c r="D731" s="1">
        <v>2.3273081491511598</v>
      </c>
      <c r="E731" s="1" t="s">
        <v>21</v>
      </c>
      <c r="F731" s="1">
        <v>8718964.5599999893</v>
      </c>
      <c r="G731" s="1">
        <v>647</v>
      </c>
      <c r="H731" s="1">
        <v>63174.129999999903</v>
      </c>
      <c r="I731" s="1">
        <v>1</v>
      </c>
      <c r="J731" s="1">
        <v>0</v>
      </c>
      <c r="K731" s="1">
        <v>0</v>
      </c>
      <c r="L731" s="1">
        <v>999934.06</v>
      </c>
      <c r="M731" s="1">
        <v>135</v>
      </c>
      <c r="N731" s="1">
        <v>291929.2</v>
      </c>
      <c r="O731" s="1">
        <v>5</v>
      </c>
      <c r="P731" s="1">
        <v>0</v>
      </c>
      <c r="Q731" s="1">
        <v>0</v>
      </c>
      <c r="R731" s="1">
        <v>33385.347829395701</v>
      </c>
      <c r="S731" s="1">
        <v>2327308.1491511599</v>
      </c>
      <c r="T731" s="59">
        <f>IF(E731="East", IF(C731="Central",('Connecting shares (%)'!$F$3/100*F731+'Connecting shares (%)'!$G$3/100*H731+'Connecting shares (%)'!$H$3/100*J731)/1000000,0),0)</f>
        <v>0</v>
      </c>
      <c r="U731" s="59">
        <f>IF(E731="East", IF(C731="Central",D731*'Connecting shares (%)'!$M$16*(F731+H731+J731)/(F731+H731+J731+L731+N731+P731),0),0)</f>
        <v>0</v>
      </c>
      <c r="V731" s="59">
        <f>IF(E731="East", IF(C731="Decentral",('Connecting shares (%)'!$F$7/100*F731+'Connecting shares (%)'!$G$7/100*H731+'Connecting shares (%)'!$H$7/100*J731)/1000000,0),0)</f>
        <v>0</v>
      </c>
      <c r="W731" s="61">
        <f>IF(E731="East", IF(C731="Decentral",D731*'Connecting shares (%)'!$M$16*(F731+H731+J731)/(F731+H731+J731+L731+N731+P731),0),0)</f>
        <v>0</v>
      </c>
      <c r="X731" s="59">
        <f>IF(E731="East", IF(C731="Central",('Connecting shares (%)'!$F$5/100*L731+'Connecting shares (%)'!$G$5/100*N731+'Connecting shares (%)'!$H$5/100*P731)/1000000,0),0)</f>
        <v>0</v>
      </c>
      <c r="Y731" s="61">
        <f>IF(E731="East", IF(C731="Central",D731*'Connecting shares (%)'!$M$16*(L731+N731+P731)/(F731+H731+J731+L731+N731+P731),0),0)</f>
        <v>0</v>
      </c>
      <c r="Z731" s="1">
        <f>IF(E731="East", IF(C731="Decentral",('Connecting shares (%)'!$F$9/100*L731+'Connecting shares (%)'!$G$9/100*N731+'Connecting shares (%)'!$H$9/100*P731)/1000000,0),0)</f>
        <v>0</v>
      </c>
      <c r="AA731" s="61">
        <f>IF(E731="East", IF(C731="Decentral",D731*'Connecting shares (%)'!$M$16*(L731+N731+P731)/(F731+H731+J731+L731+N731+P731),0),0)</f>
        <v>0</v>
      </c>
      <c r="AB731" s="59">
        <f>IF(E731="West", IF(C731="Central",('Connecting shares (%)'!$F$11/100*F731+'Connecting shares (%)'!$G$11/100*H731+'Connecting shares (%)'!$H$11/100*J731)/1000000,0),0)</f>
        <v>0</v>
      </c>
      <c r="AC731" s="62">
        <f>IF(E731="west", IF(C731="Central",D731*'Connecting shares (%)'!$M$16*(F731+H731+J731)/(F731+H731+J731+L731+N731+P731),0),0)</f>
        <v>0</v>
      </c>
      <c r="AD731" s="59">
        <f>IF(E731="West", IF(C731="Decentral",('Connecting shares (%)'!$F$15/100*F731+'Connecting shares (%)'!$G$15/100*H731+'Connecting shares (%)'!$H$15/100*J731)/1000000,0),0)</f>
        <v>8.7821386899999894</v>
      </c>
      <c r="AE731" s="61">
        <f>IF(E731="west", IF(C731="Decentral",D731*'Connecting shares (%)'!$M$16*(F731+H731+J731)/(F731+H731+J731+L731+N731+P731),0),0)</f>
        <v>40.577206638743377</v>
      </c>
      <c r="AF731" s="59">
        <f>IF(E731="West", IF(C731="Central",('Connecting shares (%)'!$F$13/100*L731+'Connecting shares (%)'!$G$13/100*N731+'Connecting shares (%)'!$H$13/100*P731)/1000000,0),0)</f>
        <v>0</v>
      </c>
      <c r="AG731" s="61">
        <f>IF(E731="west", IF(C731="Central",D731*'Connecting shares (%)'!$M$16*(L731+N731+P731)/(F731+H731+J731+L731+N731+P731),0),0)</f>
        <v>0</v>
      </c>
      <c r="AH731" s="1">
        <f>IF(E731="West", IF(C731="Decentral",('Connecting shares (%)'!$F$17/100*L731+'Connecting shares (%)'!$G$17/100*N731+'Connecting shares (%)'!$H$17/100*P731)/1000000,0),0)</f>
        <v>1.29186326</v>
      </c>
      <c r="AI731" s="61">
        <f>IF(E731="west", IF(C731="Decentral",D731*'Connecting shares (%)'!$M$16*(L731+N731+P731)/(F731+H731+J731+L731+N731+P731),0),0)</f>
        <v>5.9689563442798148</v>
      </c>
      <c r="AK731" s="1">
        <f t="shared" si="88"/>
        <v>0</v>
      </c>
      <c r="AL731" s="1">
        <f t="shared" si="89"/>
        <v>0</v>
      </c>
      <c r="AM731" s="1">
        <f t="shared" si="90"/>
        <v>0</v>
      </c>
      <c r="AN731" s="1">
        <f t="shared" si="91"/>
        <v>0</v>
      </c>
      <c r="AO731" s="1">
        <f t="shared" si="92"/>
        <v>0</v>
      </c>
      <c r="AP731" s="1">
        <f t="shared" si="93"/>
        <v>0</v>
      </c>
      <c r="AQ731" s="1">
        <f t="shared" si="94"/>
        <v>10.074001949999989</v>
      </c>
      <c r="AR731" s="1">
        <f t="shared" si="95"/>
        <v>46.546162983023194</v>
      </c>
    </row>
    <row r="732" spans="1:44">
      <c r="A732" s="1">
        <v>731</v>
      </c>
      <c r="B732" s="1" t="s">
        <v>673</v>
      </c>
      <c r="C732" s="1" t="s">
        <v>20</v>
      </c>
      <c r="D732" s="1">
        <v>17.4045417946569</v>
      </c>
      <c r="E732" s="1" t="s">
        <v>22</v>
      </c>
      <c r="F732" s="1">
        <v>161890882.71999899</v>
      </c>
      <c r="G732" s="1">
        <v>8356</v>
      </c>
      <c r="H732" s="1">
        <v>7881668.1999999899</v>
      </c>
      <c r="I732" s="1">
        <v>125</v>
      </c>
      <c r="J732" s="1">
        <v>0</v>
      </c>
      <c r="K732" s="1">
        <v>0</v>
      </c>
      <c r="L732" s="1">
        <v>34681009.859999903</v>
      </c>
      <c r="M732" s="1">
        <v>1923</v>
      </c>
      <c r="N732" s="1">
        <v>19182819.7099999</v>
      </c>
      <c r="O732" s="1">
        <v>196</v>
      </c>
      <c r="P732" s="1">
        <v>5367047.5</v>
      </c>
      <c r="Q732" s="1">
        <v>12</v>
      </c>
      <c r="R732" s="1">
        <v>61225.795411561601</v>
      </c>
      <c r="S732" s="1">
        <v>17404541.794656899</v>
      </c>
      <c r="T732" s="59">
        <f>IF(E732="East", IF(C732="Central",('Connecting shares (%)'!$F$3/100*F732+'Connecting shares (%)'!$G$3/100*H732+'Connecting shares (%)'!$H$3/100*J732)/1000000,0),0)</f>
        <v>169.77255091999896</v>
      </c>
      <c r="U732" s="59">
        <f>IF(E732="East", IF(C732="Central",D732*'Connecting shares (%)'!$M$16*(F732+H732+J732)/(F732+H732+J732+L732+N732+P732),0),0)</f>
        <v>258.05844777150531</v>
      </c>
      <c r="V732" s="59">
        <f>IF(E732="East", IF(C732="Decentral",('Connecting shares (%)'!$F$7/100*F732+'Connecting shares (%)'!$G$7/100*H732+'Connecting shares (%)'!$H$7/100*J732)/1000000,0),0)</f>
        <v>0</v>
      </c>
      <c r="W732" s="61">
        <f>IF(E732="East", IF(C732="Decentral",D732*'Connecting shares (%)'!$M$16*(F732+H732+J732)/(F732+H732+J732+L732+N732+P732),0),0)</f>
        <v>0</v>
      </c>
      <c r="X732" s="59">
        <f>IF(E732="East", IF(C732="Central",('Connecting shares (%)'!$F$5/100*L732+'Connecting shares (%)'!$G$5/100*N732+'Connecting shares (%)'!$H$5/100*P732)/1000000,0),0)</f>
        <v>59.230877069999799</v>
      </c>
      <c r="Y732" s="61">
        <f>IF(E732="East", IF(C732="Central",D732*'Connecting shares (%)'!$M$16*(L732+N732+P732)/(F732+H732+J732+L732+N732+P732),0),0)</f>
        <v>90.032388121632692</v>
      </c>
      <c r="Z732" s="1">
        <f>IF(E732="East", IF(C732="Decentral",('Connecting shares (%)'!$F$9/100*L732+'Connecting shares (%)'!$G$9/100*N732+'Connecting shares (%)'!$H$9/100*P732)/1000000,0),0)</f>
        <v>0</v>
      </c>
      <c r="AA732" s="61">
        <f>IF(E732="East", IF(C732="Decentral",D732*'Connecting shares (%)'!$M$16*(L732+N732+P732)/(F732+H732+J732+L732+N732+P732),0),0)</f>
        <v>0</v>
      </c>
      <c r="AB732" s="59">
        <f>IF(E732="West", IF(C732="Central",('Connecting shares (%)'!$F$11/100*F732+'Connecting shares (%)'!$G$11/100*H732+'Connecting shares (%)'!$H$11/100*J732)/1000000,0),0)</f>
        <v>0</v>
      </c>
      <c r="AC732" s="62">
        <f>IF(E732="west", IF(C732="Central",D732*'Connecting shares (%)'!$M$16*(F732+H732+J732)/(F732+H732+J732+L732+N732+P732),0),0)</f>
        <v>0</v>
      </c>
      <c r="AD732" s="59">
        <f>IF(E732="West", IF(C732="Decentral",('Connecting shares (%)'!$F$15/100*F732+'Connecting shares (%)'!$G$15/100*H732+'Connecting shares (%)'!$H$15/100*J732)/1000000,0),0)</f>
        <v>0</v>
      </c>
      <c r="AE732" s="61">
        <f>IF(E732="west", IF(C732="Decentral",D732*'Connecting shares (%)'!$M$16*(F732+H732+J732)/(F732+H732+J732+L732+N732+P732),0),0)</f>
        <v>0</v>
      </c>
      <c r="AF732" s="59">
        <f>IF(E732="West", IF(C732="Central",('Connecting shares (%)'!$F$13/100*L732+'Connecting shares (%)'!$G$13/100*N732+'Connecting shares (%)'!$H$13/100*P732)/1000000,0),0)</f>
        <v>0</v>
      </c>
      <c r="AG732" s="61">
        <f>IF(E732="west", IF(C732="Central",D732*'Connecting shares (%)'!$M$16*(L732+N732+P732)/(F732+H732+J732+L732+N732+P732),0),0)</f>
        <v>0</v>
      </c>
      <c r="AH732" s="1">
        <f>IF(E732="West", IF(C732="Decentral",('Connecting shares (%)'!$F$17/100*L732+'Connecting shares (%)'!$G$17/100*N732+'Connecting shares (%)'!$H$17/100*P732)/1000000,0),0)</f>
        <v>0</v>
      </c>
      <c r="AI732" s="61">
        <f>IF(E732="west", IF(C732="Decentral",D732*'Connecting shares (%)'!$M$16*(L732+N732+P732)/(F732+H732+J732+L732+N732+P732),0),0)</f>
        <v>0</v>
      </c>
      <c r="AK732" s="1">
        <f t="shared" si="88"/>
        <v>229.00342798999876</v>
      </c>
      <c r="AL732" s="1">
        <f t="shared" si="89"/>
        <v>348.09083589313798</v>
      </c>
      <c r="AM732" s="1">
        <f t="shared" si="90"/>
        <v>0</v>
      </c>
      <c r="AN732" s="1">
        <f t="shared" si="91"/>
        <v>0</v>
      </c>
      <c r="AO732" s="1">
        <f t="shared" si="92"/>
        <v>0</v>
      </c>
      <c r="AP732" s="1">
        <f t="shared" si="93"/>
        <v>0</v>
      </c>
      <c r="AQ732" s="1">
        <f t="shared" si="94"/>
        <v>0</v>
      </c>
      <c r="AR732" s="1">
        <f t="shared" si="95"/>
        <v>0</v>
      </c>
    </row>
    <row r="733" spans="1:44">
      <c r="A733" s="1">
        <v>732</v>
      </c>
      <c r="B733" s="1" t="s">
        <v>659</v>
      </c>
      <c r="C733" s="1" t="s">
        <v>19</v>
      </c>
      <c r="D733" s="1">
        <v>2.84826432554995</v>
      </c>
      <c r="E733" s="1" t="s">
        <v>22</v>
      </c>
      <c r="F733" s="1">
        <v>15528693.169999899</v>
      </c>
      <c r="G733" s="1">
        <v>958</v>
      </c>
      <c r="H733" s="1">
        <v>61468.15</v>
      </c>
      <c r="I733" s="1">
        <v>1</v>
      </c>
      <c r="J733" s="1">
        <v>0</v>
      </c>
      <c r="K733" s="1">
        <v>0</v>
      </c>
      <c r="L733" s="1">
        <v>754665.07</v>
      </c>
      <c r="M733" s="1">
        <v>96</v>
      </c>
      <c r="N733" s="1">
        <v>73574.059999999896</v>
      </c>
      <c r="O733" s="1">
        <v>1</v>
      </c>
      <c r="P733" s="1">
        <v>0</v>
      </c>
      <c r="Q733" s="1">
        <v>0</v>
      </c>
      <c r="R733" s="1">
        <v>20416.890669984601</v>
      </c>
      <c r="S733" s="1">
        <v>2848264.3255499401</v>
      </c>
      <c r="T733" s="59">
        <f>IF(E733="East", IF(C733="Central",('Connecting shares (%)'!$F$3/100*F733+'Connecting shares (%)'!$G$3/100*H733+'Connecting shares (%)'!$H$3/100*J733)/1000000,0),0)</f>
        <v>0</v>
      </c>
      <c r="U733" s="59">
        <f>IF(E733="East", IF(C733="Central",D733*'Connecting shares (%)'!$M$16*(F733+H733+J733)/(F733+H733+J733+L733+N733+P733),0),0)</f>
        <v>0</v>
      </c>
      <c r="V733" s="59">
        <f>IF(E733="East", IF(C733="Decentral",('Connecting shares (%)'!$F$7/100*F733+'Connecting shares (%)'!$G$7/100*H733+'Connecting shares (%)'!$H$7/100*J733)/1000000,0),0)</f>
        <v>15.590161319999901</v>
      </c>
      <c r="W733" s="61">
        <f>IF(E733="East", IF(C733="Decentral",D733*'Connecting shares (%)'!$M$16*(F733+H733+J733)/(F733+H733+J733+L733+N733+P733),0),0)</f>
        <v>54.091627808145837</v>
      </c>
      <c r="X733" s="59">
        <f>IF(E733="East", IF(C733="Central",('Connecting shares (%)'!$F$5/100*L733+'Connecting shares (%)'!$G$5/100*N733+'Connecting shares (%)'!$H$5/100*P733)/1000000,0),0)</f>
        <v>0</v>
      </c>
      <c r="Y733" s="61">
        <f>IF(E733="East", IF(C733="Central",D733*'Connecting shares (%)'!$M$16*(L733+N733+P733)/(F733+H733+J733+L733+N733+P733),0),0)</f>
        <v>0</v>
      </c>
      <c r="Z733" s="1">
        <f>IF(E733="East", IF(C733="Decentral",('Connecting shares (%)'!$F$9/100*L733+'Connecting shares (%)'!$G$9/100*N733+'Connecting shares (%)'!$H$9/100*P733)/1000000,0),0)</f>
        <v>0.82823912999999993</v>
      </c>
      <c r="AA733" s="61">
        <f>IF(E733="East", IF(C733="Decentral",D733*'Connecting shares (%)'!$M$16*(L733+N733+P733)/(F733+H733+J733+L733+N733+P733),0),0)</f>
        <v>2.8736587028531653</v>
      </c>
      <c r="AB733" s="59">
        <f>IF(E733="West", IF(C733="Central",('Connecting shares (%)'!$F$11/100*F733+'Connecting shares (%)'!$G$11/100*H733+'Connecting shares (%)'!$H$11/100*J733)/1000000,0),0)</f>
        <v>0</v>
      </c>
      <c r="AC733" s="62">
        <f>IF(E733="west", IF(C733="Central",D733*'Connecting shares (%)'!$M$16*(F733+H733+J733)/(F733+H733+J733+L733+N733+P733),0),0)</f>
        <v>0</v>
      </c>
      <c r="AD733" s="59">
        <f>IF(E733="West", IF(C733="Decentral",('Connecting shares (%)'!$F$15/100*F733+'Connecting shares (%)'!$G$15/100*H733+'Connecting shares (%)'!$H$15/100*J733)/1000000,0),0)</f>
        <v>0</v>
      </c>
      <c r="AE733" s="61">
        <f>IF(E733="west", IF(C733="Decentral",D733*'Connecting shares (%)'!$M$16*(F733+H733+J733)/(F733+H733+J733+L733+N733+P733),0),0)</f>
        <v>0</v>
      </c>
      <c r="AF733" s="59">
        <f>IF(E733="West", IF(C733="Central",('Connecting shares (%)'!$F$13/100*L733+'Connecting shares (%)'!$G$13/100*N733+'Connecting shares (%)'!$H$13/100*P733)/1000000,0),0)</f>
        <v>0</v>
      </c>
      <c r="AG733" s="61">
        <f>IF(E733="west", IF(C733="Central",D733*'Connecting shares (%)'!$M$16*(L733+N733+P733)/(F733+H733+J733+L733+N733+P733),0),0)</f>
        <v>0</v>
      </c>
      <c r="AH733" s="1">
        <f>IF(E733="West", IF(C733="Decentral",('Connecting shares (%)'!$F$17/100*L733+'Connecting shares (%)'!$G$17/100*N733+'Connecting shares (%)'!$H$17/100*P733)/1000000,0),0)</f>
        <v>0</v>
      </c>
      <c r="AI733" s="61">
        <f>IF(E733="west", IF(C733="Decentral",D733*'Connecting shares (%)'!$M$16*(L733+N733+P733)/(F733+H733+J733+L733+N733+P733),0),0)</f>
        <v>0</v>
      </c>
      <c r="AK733" s="1">
        <f t="shared" si="88"/>
        <v>0</v>
      </c>
      <c r="AL733" s="1">
        <f t="shared" si="89"/>
        <v>0</v>
      </c>
      <c r="AM733" s="1">
        <f t="shared" si="90"/>
        <v>16.418400449999901</v>
      </c>
      <c r="AN733" s="1">
        <f t="shared" si="91"/>
        <v>56.965286510999</v>
      </c>
      <c r="AO733" s="1">
        <f t="shared" si="92"/>
        <v>0</v>
      </c>
      <c r="AP733" s="1">
        <f t="shared" si="93"/>
        <v>0</v>
      </c>
      <c r="AQ733" s="1">
        <f t="shared" si="94"/>
        <v>0</v>
      </c>
      <c r="AR733" s="1">
        <f t="shared" si="95"/>
        <v>0</v>
      </c>
    </row>
    <row r="734" spans="1:44">
      <c r="A734" s="1">
        <v>733</v>
      </c>
      <c r="B734" s="1" t="s">
        <v>838</v>
      </c>
      <c r="C734" s="1" t="s">
        <v>19</v>
      </c>
      <c r="D734" s="1">
        <v>1.04219428707707</v>
      </c>
      <c r="E734" s="1" t="s">
        <v>21</v>
      </c>
      <c r="F734" s="1">
        <v>1109416.6899999899</v>
      </c>
      <c r="G734" s="1">
        <v>68</v>
      </c>
      <c r="H734" s="1">
        <v>0</v>
      </c>
      <c r="I734" s="1">
        <v>0</v>
      </c>
      <c r="J734" s="1">
        <v>0</v>
      </c>
      <c r="K734" s="1">
        <v>0</v>
      </c>
      <c r="L734" s="1">
        <v>0</v>
      </c>
      <c r="M734" s="1">
        <v>0</v>
      </c>
      <c r="N734" s="1">
        <v>0</v>
      </c>
      <c r="O734" s="1">
        <v>0</v>
      </c>
      <c r="P734" s="1">
        <v>0</v>
      </c>
      <c r="Q734" s="1">
        <v>0</v>
      </c>
      <c r="R734" s="1">
        <v>23391.8908387464</v>
      </c>
      <c r="S734" s="1">
        <v>1042194.28707707</v>
      </c>
      <c r="T734" s="59">
        <f>IF(E734="East", IF(C734="Central",('Connecting shares (%)'!$F$3/100*F734+'Connecting shares (%)'!$G$3/100*H734+'Connecting shares (%)'!$H$3/100*J734)/1000000,0),0)</f>
        <v>0</v>
      </c>
      <c r="U734" s="59">
        <f>IF(E734="East", IF(C734="Central",D734*'Connecting shares (%)'!$M$16*(F734+H734+J734)/(F734+H734+J734+L734+N734+P734),0),0)</f>
        <v>0</v>
      </c>
      <c r="V734" s="59">
        <f>IF(E734="East", IF(C734="Decentral",('Connecting shares (%)'!$F$7/100*F734+'Connecting shares (%)'!$G$7/100*H734+'Connecting shares (%)'!$H$7/100*J734)/1000000,0),0)</f>
        <v>0</v>
      </c>
      <c r="W734" s="61">
        <f>IF(E734="East", IF(C734="Decentral",D734*'Connecting shares (%)'!$M$16*(F734+H734+J734)/(F734+H734+J734+L734+N734+P734),0),0)</f>
        <v>0</v>
      </c>
      <c r="X734" s="59">
        <f>IF(E734="East", IF(C734="Central",('Connecting shares (%)'!$F$5/100*L734+'Connecting shares (%)'!$G$5/100*N734+'Connecting shares (%)'!$H$5/100*P734)/1000000,0),0)</f>
        <v>0</v>
      </c>
      <c r="Y734" s="61">
        <f>IF(E734="East", IF(C734="Central",D734*'Connecting shares (%)'!$M$16*(L734+N734+P734)/(F734+H734+J734+L734+N734+P734),0),0)</f>
        <v>0</v>
      </c>
      <c r="Z734" s="1">
        <f>IF(E734="East", IF(C734="Decentral",('Connecting shares (%)'!$F$9/100*L734+'Connecting shares (%)'!$G$9/100*N734+'Connecting shares (%)'!$H$9/100*P734)/1000000,0),0)</f>
        <v>0</v>
      </c>
      <c r="AA734" s="61">
        <f>IF(E734="East", IF(C734="Decentral",D734*'Connecting shares (%)'!$M$16*(L734+N734+P734)/(F734+H734+J734+L734+N734+P734),0),0)</f>
        <v>0</v>
      </c>
      <c r="AB734" s="59">
        <f>IF(E734="West", IF(C734="Central",('Connecting shares (%)'!$F$11/100*F734+'Connecting shares (%)'!$G$11/100*H734+'Connecting shares (%)'!$H$11/100*J734)/1000000,0),0)</f>
        <v>0</v>
      </c>
      <c r="AC734" s="62">
        <f>IF(E734="west", IF(C734="Central",D734*'Connecting shares (%)'!$M$16*(F734+H734+J734)/(F734+H734+J734+L734+N734+P734),0),0)</f>
        <v>0</v>
      </c>
      <c r="AD734" s="59">
        <f>IF(E734="West", IF(C734="Decentral",('Connecting shares (%)'!$F$15/100*F734+'Connecting shares (%)'!$G$15/100*H734+'Connecting shares (%)'!$H$15/100*J734)/1000000,0),0)</f>
        <v>1.10941668999999</v>
      </c>
      <c r="AE734" s="61">
        <f>IF(E734="west", IF(C734="Decentral",D734*'Connecting shares (%)'!$M$16*(F734+H734+J734)/(F734+H734+J734+L734+N734+P734),0),0)</f>
        <v>20.843885741541399</v>
      </c>
      <c r="AF734" s="59">
        <f>IF(E734="West", IF(C734="Central",('Connecting shares (%)'!$F$13/100*L734+'Connecting shares (%)'!$G$13/100*N734+'Connecting shares (%)'!$H$13/100*P734)/1000000,0),0)</f>
        <v>0</v>
      </c>
      <c r="AG734" s="61">
        <f>IF(E734="west", IF(C734="Central",D734*'Connecting shares (%)'!$M$16*(L734+N734+P734)/(F734+H734+J734+L734+N734+P734),0),0)</f>
        <v>0</v>
      </c>
      <c r="AH734" s="1">
        <f>IF(E734="West", IF(C734="Decentral",('Connecting shares (%)'!$F$17/100*L734+'Connecting shares (%)'!$G$17/100*N734+'Connecting shares (%)'!$H$17/100*P734)/1000000,0),0)</f>
        <v>0</v>
      </c>
      <c r="AI734" s="61">
        <f>IF(E734="west", IF(C734="Decentral",D734*'Connecting shares (%)'!$M$16*(L734+N734+P734)/(F734+H734+J734+L734+N734+P734),0),0)</f>
        <v>0</v>
      </c>
      <c r="AK734" s="1">
        <f t="shared" si="88"/>
        <v>0</v>
      </c>
      <c r="AL734" s="1">
        <f t="shared" si="89"/>
        <v>0</v>
      </c>
      <c r="AM734" s="1">
        <f t="shared" si="90"/>
        <v>0</v>
      </c>
      <c r="AN734" s="1">
        <f t="shared" si="91"/>
        <v>0</v>
      </c>
      <c r="AO734" s="1">
        <f t="shared" si="92"/>
        <v>0</v>
      </c>
      <c r="AP734" s="1">
        <f t="shared" si="93"/>
        <v>0</v>
      </c>
      <c r="AQ734" s="1">
        <f t="shared" si="94"/>
        <v>1.10941668999999</v>
      </c>
      <c r="AR734" s="1">
        <f t="shared" si="95"/>
        <v>20.843885741541399</v>
      </c>
    </row>
    <row r="735" spans="1:44">
      <c r="A735" s="1">
        <v>734</v>
      </c>
      <c r="B735" s="1" t="s">
        <v>223</v>
      </c>
      <c r="C735" s="1" t="s">
        <v>19</v>
      </c>
      <c r="D735" s="1">
        <v>5.1293443904282503</v>
      </c>
      <c r="E735" s="1" t="s">
        <v>22</v>
      </c>
      <c r="F735" s="1">
        <v>30910940.5499999</v>
      </c>
      <c r="G735" s="1">
        <v>2030</v>
      </c>
      <c r="H735" s="1">
        <v>53029.949999999903</v>
      </c>
      <c r="I735" s="1">
        <v>1</v>
      </c>
      <c r="J735" s="1">
        <v>0</v>
      </c>
      <c r="K735" s="1">
        <v>0</v>
      </c>
      <c r="L735" s="1">
        <v>2192181.23</v>
      </c>
      <c r="M735" s="1">
        <v>278</v>
      </c>
      <c r="N735" s="1">
        <v>2437781.1899999902</v>
      </c>
      <c r="O735" s="1">
        <v>26</v>
      </c>
      <c r="P735" s="1">
        <v>0</v>
      </c>
      <c r="Q735" s="1">
        <v>0</v>
      </c>
      <c r="R735" s="1">
        <v>38501.551178932401</v>
      </c>
      <c r="S735" s="1">
        <v>5129344.3904282497</v>
      </c>
      <c r="T735" s="59">
        <f>IF(E735="East", IF(C735="Central",('Connecting shares (%)'!$F$3/100*F735+'Connecting shares (%)'!$G$3/100*H735+'Connecting shares (%)'!$H$3/100*J735)/1000000,0),0)</f>
        <v>0</v>
      </c>
      <c r="U735" s="59">
        <f>IF(E735="East", IF(C735="Central",D735*'Connecting shares (%)'!$M$16*(F735+H735+J735)/(F735+H735+J735+L735+N735+P735),0),0)</f>
        <v>0</v>
      </c>
      <c r="V735" s="59">
        <f>IF(E735="East", IF(C735="Decentral",('Connecting shares (%)'!$F$7/100*F735+'Connecting shares (%)'!$G$7/100*H735+'Connecting shares (%)'!$H$7/100*J735)/1000000,0),0)</f>
        <v>30.963970499999899</v>
      </c>
      <c r="W735" s="61">
        <f>IF(E735="East", IF(C735="Decentral",D735*'Connecting shares (%)'!$M$16*(F735+H735+J735)/(F735+H735+J735+L735+N735+P735),0),0)</f>
        <v>89.242663206974882</v>
      </c>
      <c r="X735" s="59">
        <f>IF(E735="East", IF(C735="Central",('Connecting shares (%)'!$F$5/100*L735+'Connecting shares (%)'!$G$5/100*N735+'Connecting shares (%)'!$H$5/100*P735)/1000000,0),0)</f>
        <v>0</v>
      </c>
      <c r="Y735" s="61">
        <f>IF(E735="East", IF(C735="Central",D735*'Connecting shares (%)'!$M$16*(L735+N735+P735)/(F735+H735+J735+L735+N735+P735),0),0)</f>
        <v>0</v>
      </c>
      <c r="Z735" s="1">
        <f>IF(E735="East", IF(C735="Decentral",('Connecting shares (%)'!$F$9/100*L735+'Connecting shares (%)'!$G$9/100*N735+'Connecting shares (%)'!$H$9/100*P735)/1000000,0),0)</f>
        <v>4.6299624199999903</v>
      </c>
      <c r="AA735" s="61">
        <f>IF(E735="East", IF(C735="Decentral",D735*'Connecting shares (%)'!$M$16*(L735+N735+P735)/(F735+H735+J735+L735+N735+P735),0),0)</f>
        <v>13.344224601590126</v>
      </c>
      <c r="AB735" s="59">
        <f>IF(E735="West", IF(C735="Central",('Connecting shares (%)'!$F$11/100*F735+'Connecting shares (%)'!$G$11/100*H735+'Connecting shares (%)'!$H$11/100*J735)/1000000,0),0)</f>
        <v>0</v>
      </c>
      <c r="AC735" s="62">
        <f>IF(E735="west", IF(C735="Central",D735*'Connecting shares (%)'!$M$16*(F735+H735+J735)/(F735+H735+J735+L735+N735+P735),0),0)</f>
        <v>0</v>
      </c>
      <c r="AD735" s="59">
        <f>IF(E735="West", IF(C735="Decentral",('Connecting shares (%)'!$F$15/100*F735+'Connecting shares (%)'!$G$15/100*H735+'Connecting shares (%)'!$H$15/100*J735)/1000000,0),0)</f>
        <v>0</v>
      </c>
      <c r="AE735" s="61">
        <f>IF(E735="west", IF(C735="Decentral",D735*'Connecting shares (%)'!$M$16*(F735+H735+J735)/(F735+H735+J735+L735+N735+P735),0),0)</f>
        <v>0</v>
      </c>
      <c r="AF735" s="59">
        <f>IF(E735="West", IF(C735="Central",('Connecting shares (%)'!$F$13/100*L735+'Connecting shares (%)'!$G$13/100*N735+'Connecting shares (%)'!$H$13/100*P735)/1000000,0),0)</f>
        <v>0</v>
      </c>
      <c r="AG735" s="61">
        <f>IF(E735="west", IF(C735="Central",D735*'Connecting shares (%)'!$M$16*(L735+N735+P735)/(F735+H735+J735+L735+N735+P735),0),0)</f>
        <v>0</v>
      </c>
      <c r="AH735" s="1">
        <f>IF(E735="West", IF(C735="Decentral",('Connecting shares (%)'!$F$17/100*L735+'Connecting shares (%)'!$G$17/100*N735+'Connecting shares (%)'!$H$17/100*P735)/1000000,0),0)</f>
        <v>0</v>
      </c>
      <c r="AI735" s="61">
        <f>IF(E735="west", IF(C735="Decentral",D735*'Connecting shares (%)'!$M$16*(L735+N735+P735)/(F735+H735+J735+L735+N735+P735),0),0)</f>
        <v>0</v>
      </c>
      <c r="AK735" s="1">
        <f t="shared" si="88"/>
        <v>0</v>
      </c>
      <c r="AL735" s="1">
        <f t="shared" si="89"/>
        <v>0</v>
      </c>
      <c r="AM735" s="1">
        <f t="shared" si="90"/>
        <v>35.593932919999887</v>
      </c>
      <c r="AN735" s="1">
        <f t="shared" si="91"/>
        <v>102.58688780856501</v>
      </c>
      <c r="AO735" s="1">
        <f t="shared" si="92"/>
        <v>0</v>
      </c>
      <c r="AP735" s="1">
        <f t="shared" si="93"/>
        <v>0</v>
      </c>
      <c r="AQ735" s="1">
        <f t="shared" si="94"/>
        <v>0</v>
      </c>
      <c r="AR735" s="1">
        <f t="shared" si="95"/>
        <v>0</v>
      </c>
    </row>
    <row r="736" spans="1:44">
      <c r="A736" s="1">
        <v>735</v>
      </c>
      <c r="B736" s="1" t="s">
        <v>63</v>
      </c>
      <c r="C736" s="1" t="s">
        <v>19</v>
      </c>
      <c r="D736" s="1">
        <v>1.9582735601684002E-2</v>
      </c>
      <c r="E736" s="1" t="s">
        <v>21</v>
      </c>
      <c r="F736" s="1">
        <v>30072.29</v>
      </c>
      <c r="G736" s="1">
        <v>2</v>
      </c>
      <c r="H736" s="1">
        <v>0</v>
      </c>
      <c r="I736" s="1">
        <v>0</v>
      </c>
      <c r="J736" s="1">
        <v>0</v>
      </c>
      <c r="K736" s="1">
        <v>0</v>
      </c>
      <c r="L736" s="1">
        <v>0</v>
      </c>
      <c r="M736" s="1">
        <v>0</v>
      </c>
      <c r="N736" s="1">
        <v>0</v>
      </c>
      <c r="O736" s="1">
        <v>0</v>
      </c>
      <c r="P736" s="1">
        <v>0</v>
      </c>
      <c r="Q736" s="1">
        <v>0</v>
      </c>
      <c r="R736" s="1">
        <v>1756.30506377866</v>
      </c>
      <c r="S736" s="1">
        <v>19582.7356016835</v>
      </c>
      <c r="T736" s="59">
        <f>IF(E736="East", IF(C736="Central",('Connecting shares (%)'!$F$3/100*F736+'Connecting shares (%)'!$G$3/100*H736+'Connecting shares (%)'!$H$3/100*J736)/1000000,0),0)</f>
        <v>0</v>
      </c>
      <c r="U736" s="59">
        <f>IF(E736="East", IF(C736="Central",D736*'Connecting shares (%)'!$M$16*(F736+H736+J736)/(F736+H736+J736+L736+N736+P736),0),0)</f>
        <v>0</v>
      </c>
      <c r="V736" s="59">
        <f>IF(E736="East", IF(C736="Decentral",('Connecting shares (%)'!$F$7/100*F736+'Connecting shares (%)'!$G$7/100*H736+'Connecting shares (%)'!$H$7/100*J736)/1000000,0),0)</f>
        <v>0</v>
      </c>
      <c r="W736" s="61">
        <f>IF(E736="East", IF(C736="Decentral",D736*'Connecting shares (%)'!$M$16*(F736+H736+J736)/(F736+H736+J736+L736+N736+P736),0),0)</f>
        <v>0</v>
      </c>
      <c r="X736" s="59">
        <f>IF(E736="East", IF(C736="Central",('Connecting shares (%)'!$F$5/100*L736+'Connecting shares (%)'!$G$5/100*N736+'Connecting shares (%)'!$H$5/100*P736)/1000000,0),0)</f>
        <v>0</v>
      </c>
      <c r="Y736" s="61">
        <f>IF(E736="East", IF(C736="Central",D736*'Connecting shares (%)'!$M$16*(L736+N736+P736)/(F736+H736+J736+L736+N736+P736),0),0)</f>
        <v>0</v>
      </c>
      <c r="Z736" s="1">
        <f>IF(E736="East", IF(C736="Decentral",('Connecting shares (%)'!$F$9/100*L736+'Connecting shares (%)'!$G$9/100*N736+'Connecting shares (%)'!$H$9/100*P736)/1000000,0),0)</f>
        <v>0</v>
      </c>
      <c r="AA736" s="61">
        <f>IF(E736="East", IF(C736="Decentral",D736*'Connecting shares (%)'!$M$16*(L736+N736+P736)/(F736+H736+J736+L736+N736+P736),0),0)</f>
        <v>0</v>
      </c>
      <c r="AB736" s="59">
        <f>IF(E736="West", IF(C736="Central",('Connecting shares (%)'!$F$11/100*F736+'Connecting shares (%)'!$G$11/100*H736+'Connecting shares (%)'!$H$11/100*J736)/1000000,0),0)</f>
        <v>0</v>
      </c>
      <c r="AC736" s="62">
        <f>IF(E736="west", IF(C736="Central",D736*'Connecting shares (%)'!$M$16*(F736+H736+J736)/(F736+H736+J736+L736+N736+P736),0),0)</f>
        <v>0</v>
      </c>
      <c r="AD736" s="59">
        <f>IF(E736="West", IF(C736="Decentral",('Connecting shares (%)'!$F$15/100*F736+'Connecting shares (%)'!$G$15/100*H736+'Connecting shares (%)'!$H$15/100*J736)/1000000,0),0)</f>
        <v>3.0072290000000002E-2</v>
      </c>
      <c r="AE736" s="61">
        <f>IF(E736="west", IF(C736="Decentral",D736*'Connecting shares (%)'!$M$16*(F736+H736+J736)/(F736+H736+J736+L736+N736+P736),0),0)</f>
        <v>0.39165471203368002</v>
      </c>
      <c r="AF736" s="59">
        <f>IF(E736="West", IF(C736="Central",('Connecting shares (%)'!$F$13/100*L736+'Connecting shares (%)'!$G$13/100*N736+'Connecting shares (%)'!$H$13/100*P736)/1000000,0),0)</f>
        <v>0</v>
      </c>
      <c r="AG736" s="61">
        <f>IF(E736="west", IF(C736="Central",D736*'Connecting shares (%)'!$M$16*(L736+N736+P736)/(F736+H736+J736+L736+N736+P736),0),0)</f>
        <v>0</v>
      </c>
      <c r="AH736" s="1">
        <f>IF(E736="West", IF(C736="Decentral",('Connecting shares (%)'!$F$17/100*L736+'Connecting shares (%)'!$G$17/100*N736+'Connecting shares (%)'!$H$17/100*P736)/1000000,0),0)</f>
        <v>0</v>
      </c>
      <c r="AI736" s="61">
        <f>IF(E736="west", IF(C736="Decentral",D736*'Connecting shares (%)'!$M$16*(L736+N736+P736)/(F736+H736+J736+L736+N736+P736),0),0)</f>
        <v>0</v>
      </c>
      <c r="AK736" s="1">
        <f t="shared" si="88"/>
        <v>0</v>
      </c>
      <c r="AL736" s="1">
        <f t="shared" si="89"/>
        <v>0</v>
      </c>
      <c r="AM736" s="1">
        <f t="shared" si="90"/>
        <v>0</v>
      </c>
      <c r="AN736" s="1">
        <f t="shared" si="91"/>
        <v>0</v>
      </c>
      <c r="AO736" s="1">
        <f t="shared" si="92"/>
        <v>0</v>
      </c>
      <c r="AP736" s="1">
        <f t="shared" si="93"/>
        <v>0</v>
      </c>
      <c r="AQ736" s="1">
        <f t="shared" si="94"/>
        <v>3.0072290000000002E-2</v>
      </c>
      <c r="AR736" s="1">
        <f t="shared" si="95"/>
        <v>0.39165471203368002</v>
      </c>
    </row>
    <row r="737" spans="1:44">
      <c r="A737" s="1">
        <v>736</v>
      </c>
      <c r="B737" s="1" t="s">
        <v>698</v>
      </c>
      <c r="C737" s="1" t="s">
        <v>19</v>
      </c>
      <c r="D737" s="1">
        <v>2.4324070241088999E-2</v>
      </c>
      <c r="E737" s="1" t="s">
        <v>21</v>
      </c>
      <c r="F737" s="1">
        <v>12528.049999999899</v>
      </c>
      <c r="G737" s="1">
        <v>1</v>
      </c>
      <c r="H737" s="1">
        <v>0</v>
      </c>
      <c r="I737" s="1">
        <v>0</v>
      </c>
      <c r="J737" s="1">
        <v>0</v>
      </c>
      <c r="K737" s="1">
        <v>0</v>
      </c>
      <c r="L737" s="1">
        <v>0</v>
      </c>
      <c r="M737" s="1">
        <v>0</v>
      </c>
      <c r="N737" s="1">
        <v>0</v>
      </c>
      <c r="O737" s="1">
        <v>0</v>
      </c>
      <c r="P737" s="1">
        <v>0</v>
      </c>
      <c r="Q737" s="1">
        <v>0</v>
      </c>
      <c r="R737" s="1">
        <v>1952.1091310248601</v>
      </c>
      <c r="S737" s="1">
        <v>24324.070241088801</v>
      </c>
      <c r="T737" s="59">
        <f>IF(E737="East", IF(C737="Central",('Connecting shares (%)'!$F$3/100*F737+'Connecting shares (%)'!$G$3/100*H737+'Connecting shares (%)'!$H$3/100*J737)/1000000,0),0)</f>
        <v>0</v>
      </c>
      <c r="U737" s="59">
        <f>IF(E737="East", IF(C737="Central",D737*'Connecting shares (%)'!$M$16*(F737+H737+J737)/(F737+H737+J737+L737+N737+P737),0),0)</f>
        <v>0</v>
      </c>
      <c r="V737" s="59">
        <f>IF(E737="East", IF(C737="Decentral",('Connecting shares (%)'!$F$7/100*F737+'Connecting shares (%)'!$G$7/100*H737+'Connecting shares (%)'!$H$7/100*J737)/1000000,0),0)</f>
        <v>0</v>
      </c>
      <c r="W737" s="61">
        <f>IF(E737="East", IF(C737="Decentral",D737*'Connecting shares (%)'!$M$16*(F737+H737+J737)/(F737+H737+J737+L737+N737+P737),0),0)</f>
        <v>0</v>
      </c>
      <c r="X737" s="59">
        <f>IF(E737="East", IF(C737="Central",('Connecting shares (%)'!$F$5/100*L737+'Connecting shares (%)'!$G$5/100*N737+'Connecting shares (%)'!$H$5/100*P737)/1000000,0),0)</f>
        <v>0</v>
      </c>
      <c r="Y737" s="61">
        <f>IF(E737="East", IF(C737="Central",D737*'Connecting shares (%)'!$M$16*(L737+N737+P737)/(F737+H737+J737+L737+N737+P737),0),0)</f>
        <v>0</v>
      </c>
      <c r="Z737" s="1">
        <f>IF(E737="East", IF(C737="Decentral",('Connecting shares (%)'!$F$9/100*L737+'Connecting shares (%)'!$G$9/100*N737+'Connecting shares (%)'!$H$9/100*P737)/1000000,0),0)</f>
        <v>0</v>
      </c>
      <c r="AA737" s="61">
        <f>IF(E737="East", IF(C737="Decentral",D737*'Connecting shares (%)'!$M$16*(L737+N737+P737)/(F737+H737+J737+L737+N737+P737),0),0)</f>
        <v>0</v>
      </c>
      <c r="AB737" s="59">
        <f>IF(E737="West", IF(C737="Central",('Connecting shares (%)'!$F$11/100*F737+'Connecting shares (%)'!$G$11/100*H737+'Connecting shares (%)'!$H$11/100*J737)/1000000,0),0)</f>
        <v>0</v>
      </c>
      <c r="AC737" s="62">
        <f>IF(E737="west", IF(C737="Central",D737*'Connecting shares (%)'!$M$16*(F737+H737+J737)/(F737+H737+J737+L737+N737+P737),0),0)</f>
        <v>0</v>
      </c>
      <c r="AD737" s="59">
        <f>IF(E737="West", IF(C737="Decentral",('Connecting shares (%)'!$F$15/100*F737+'Connecting shares (%)'!$G$15/100*H737+'Connecting shares (%)'!$H$15/100*J737)/1000000,0),0)</f>
        <v>1.25280499999999E-2</v>
      </c>
      <c r="AE737" s="61">
        <f>IF(E737="west", IF(C737="Decentral",D737*'Connecting shares (%)'!$M$16*(F737+H737+J737)/(F737+H737+J737+L737+N737+P737),0),0)</f>
        <v>0.48648140482177993</v>
      </c>
      <c r="AF737" s="59">
        <f>IF(E737="West", IF(C737="Central",('Connecting shares (%)'!$F$13/100*L737+'Connecting shares (%)'!$G$13/100*N737+'Connecting shares (%)'!$H$13/100*P737)/1000000,0),0)</f>
        <v>0</v>
      </c>
      <c r="AG737" s="61">
        <f>IF(E737="west", IF(C737="Central",D737*'Connecting shares (%)'!$M$16*(L737+N737+P737)/(F737+H737+J737+L737+N737+P737),0),0)</f>
        <v>0</v>
      </c>
      <c r="AH737" s="1">
        <f>IF(E737="West", IF(C737="Decentral",('Connecting shares (%)'!$F$17/100*L737+'Connecting shares (%)'!$G$17/100*N737+'Connecting shares (%)'!$H$17/100*P737)/1000000,0),0)</f>
        <v>0</v>
      </c>
      <c r="AI737" s="61">
        <f>IF(E737="west", IF(C737="Decentral",D737*'Connecting shares (%)'!$M$16*(L737+N737+P737)/(F737+H737+J737+L737+N737+P737),0),0)</f>
        <v>0</v>
      </c>
      <c r="AK737" s="1">
        <f t="shared" si="88"/>
        <v>0</v>
      </c>
      <c r="AL737" s="1">
        <f t="shared" si="89"/>
        <v>0</v>
      </c>
      <c r="AM737" s="1">
        <f t="shared" si="90"/>
        <v>0</v>
      </c>
      <c r="AN737" s="1">
        <f t="shared" si="91"/>
        <v>0</v>
      </c>
      <c r="AO737" s="1">
        <f t="shared" si="92"/>
        <v>0</v>
      </c>
      <c r="AP737" s="1">
        <f t="shared" si="93"/>
        <v>0</v>
      </c>
      <c r="AQ737" s="1">
        <f t="shared" si="94"/>
        <v>1.25280499999999E-2</v>
      </c>
      <c r="AR737" s="1">
        <f t="shared" si="95"/>
        <v>0.48648140482177993</v>
      </c>
    </row>
    <row r="738" spans="1:44">
      <c r="A738" s="1">
        <v>737</v>
      </c>
      <c r="B738" s="1" t="s">
        <v>86</v>
      </c>
      <c r="C738" s="1" t="s">
        <v>19</v>
      </c>
      <c r="D738" s="1">
        <v>9.6262425815344999E-2</v>
      </c>
      <c r="E738" s="1" t="s">
        <v>22</v>
      </c>
      <c r="F738" s="1">
        <v>392429.53999999899</v>
      </c>
      <c r="G738" s="1">
        <v>23</v>
      </c>
      <c r="H738" s="1">
        <v>0</v>
      </c>
      <c r="I738" s="1">
        <v>0</v>
      </c>
      <c r="J738" s="1">
        <v>0</v>
      </c>
      <c r="K738" s="1">
        <v>0</v>
      </c>
      <c r="L738" s="1">
        <v>0</v>
      </c>
      <c r="M738" s="1">
        <v>0</v>
      </c>
      <c r="N738" s="1">
        <v>0</v>
      </c>
      <c r="O738" s="1">
        <v>0</v>
      </c>
      <c r="P738" s="1">
        <v>0</v>
      </c>
      <c r="Q738" s="1">
        <v>0</v>
      </c>
      <c r="R738" s="1">
        <v>5060.6851292901501</v>
      </c>
      <c r="S738" s="1">
        <v>96262.425815344701</v>
      </c>
      <c r="T738" s="59">
        <f>IF(E738="East", IF(C738="Central",('Connecting shares (%)'!$F$3/100*F738+'Connecting shares (%)'!$G$3/100*H738+'Connecting shares (%)'!$H$3/100*J738)/1000000,0),0)</f>
        <v>0</v>
      </c>
      <c r="U738" s="59">
        <f>IF(E738="East", IF(C738="Central",D738*'Connecting shares (%)'!$M$16*(F738+H738+J738)/(F738+H738+J738+L738+N738+P738),0),0)</f>
        <v>0</v>
      </c>
      <c r="V738" s="59">
        <f>IF(E738="East", IF(C738="Decentral",('Connecting shares (%)'!$F$7/100*F738+'Connecting shares (%)'!$G$7/100*H738+'Connecting shares (%)'!$H$7/100*J738)/1000000,0),0)</f>
        <v>0.39242953999999897</v>
      </c>
      <c r="W738" s="61">
        <f>IF(E738="East", IF(C738="Decentral",D738*'Connecting shares (%)'!$M$16*(F738+H738+J738)/(F738+H738+J738+L738+N738+P738),0),0)</f>
        <v>1.9252485163069</v>
      </c>
      <c r="X738" s="59">
        <f>IF(E738="East", IF(C738="Central",('Connecting shares (%)'!$F$5/100*L738+'Connecting shares (%)'!$G$5/100*N738+'Connecting shares (%)'!$H$5/100*P738)/1000000,0),0)</f>
        <v>0</v>
      </c>
      <c r="Y738" s="61">
        <f>IF(E738="East", IF(C738="Central",D738*'Connecting shares (%)'!$M$16*(L738+N738+P738)/(F738+H738+J738+L738+N738+P738),0),0)</f>
        <v>0</v>
      </c>
      <c r="Z738" s="1">
        <f>IF(E738="East", IF(C738="Decentral",('Connecting shares (%)'!$F$9/100*L738+'Connecting shares (%)'!$G$9/100*N738+'Connecting shares (%)'!$H$9/100*P738)/1000000,0),0)</f>
        <v>0</v>
      </c>
      <c r="AA738" s="61">
        <f>IF(E738="East", IF(C738="Decentral",D738*'Connecting shares (%)'!$M$16*(L738+N738+P738)/(F738+H738+J738+L738+N738+P738),0),0)</f>
        <v>0</v>
      </c>
      <c r="AB738" s="59">
        <f>IF(E738="West", IF(C738="Central",('Connecting shares (%)'!$F$11/100*F738+'Connecting shares (%)'!$G$11/100*H738+'Connecting shares (%)'!$H$11/100*J738)/1000000,0),0)</f>
        <v>0</v>
      </c>
      <c r="AC738" s="62">
        <f>IF(E738="west", IF(C738="Central",D738*'Connecting shares (%)'!$M$16*(F738+H738+J738)/(F738+H738+J738+L738+N738+P738),0),0)</f>
        <v>0</v>
      </c>
      <c r="AD738" s="59">
        <f>IF(E738="West", IF(C738="Decentral",('Connecting shares (%)'!$F$15/100*F738+'Connecting shares (%)'!$G$15/100*H738+'Connecting shares (%)'!$H$15/100*J738)/1000000,0),0)</f>
        <v>0</v>
      </c>
      <c r="AE738" s="61">
        <f>IF(E738="west", IF(C738="Decentral",D738*'Connecting shares (%)'!$M$16*(F738+H738+J738)/(F738+H738+J738+L738+N738+P738),0),0)</f>
        <v>0</v>
      </c>
      <c r="AF738" s="59">
        <f>IF(E738="West", IF(C738="Central",('Connecting shares (%)'!$F$13/100*L738+'Connecting shares (%)'!$G$13/100*N738+'Connecting shares (%)'!$H$13/100*P738)/1000000,0),0)</f>
        <v>0</v>
      </c>
      <c r="AG738" s="61">
        <f>IF(E738="west", IF(C738="Central",D738*'Connecting shares (%)'!$M$16*(L738+N738+P738)/(F738+H738+J738+L738+N738+P738),0),0)</f>
        <v>0</v>
      </c>
      <c r="AH738" s="1">
        <f>IF(E738="West", IF(C738="Decentral",('Connecting shares (%)'!$F$17/100*L738+'Connecting shares (%)'!$G$17/100*N738+'Connecting shares (%)'!$H$17/100*P738)/1000000,0),0)</f>
        <v>0</v>
      </c>
      <c r="AI738" s="61">
        <f>IF(E738="west", IF(C738="Decentral",D738*'Connecting shares (%)'!$M$16*(L738+N738+P738)/(F738+H738+J738+L738+N738+P738),0),0)</f>
        <v>0</v>
      </c>
      <c r="AK738" s="1">
        <f t="shared" si="88"/>
        <v>0</v>
      </c>
      <c r="AL738" s="1">
        <f t="shared" si="89"/>
        <v>0</v>
      </c>
      <c r="AM738" s="1">
        <f t="shared" si="90"/>
        <v>0.39242953999999897</v>
      </c>
      <c r="AN738" s="1">
        <f t="shared" si="91"/>
        <v>1.9252485163069</v>
      </c>
      <c r="AO738" s="1">
        <f t="shared" si="92"/>
        <v>0</v>
      </c>
      <c r="AP738" s="1">
        <f t="shared" si="93"/>
        <v>0</v>
      </c>
      <c r="AQ738" s="1">
        <f t="shared" si="94"/>
        <v>0</v>
      </c>
      <c r="AR738" s="1">
        <f t="shared" si="95"/>
        <v>0</v>
      </c>
    </row>
    <row r="739" spans="1:44">
      <c r="A739" s="1">
        <v>738</v>
      </c>
      <c r="B739" s="1" t="s">
        <v>77</v>
      </c>
      <c r="C739" s="1" t="s">
        <v>19</v>
      </c>
      <c r="D739" s="1">
        <v>0.112738927577456</v>
      </c>
      <c r="E739" s="1" t="s">
        <v>22</v>
      </c>
      <c r="F739" s="1">
        <v>20090.810000000001</v>
      </c>
      <c r="G739" s="1">
        <v>1</v>
      </c>
      <c r="H739" s="1">
        <v>110813.09</v>
      </c>
      <c r="I739" s="1">
        <v>1</v>
      </c>
      <c r="J739" s="1">
        <v>0</v>
      </c>
      <c r="K739" s="1">
        <v>0</v>
      </c>
      <c r="L739" s="1">
        <v>450201.66999999899</v>
      </c>
      <c r="M739" s="1">
        <v>48</v>
      </c>
      <c r="N739" s="1">
        <v>0</v>
      </c>
      <c r="O739" s="1">
        <v>0</v>
      </c>
      <c r="P739" s="1">
        <v>0</v>
      </c>
      <c r="Q739" s="1">
        <v>0</v>
      </c>
      <c r="R739" s="1">
        <v>3351.7223412449998</v>
      </c>
      <c r="S739" s="1">
        <v>112738.927577455</v>
      </c>
      <c r="T739" s="59">
        <f>IF(E739="East", IF(C739="Central",('Connecting shares (%)'!$F$3/100*F739+'Connecting shares (%)'!$G$3/100*H739+'Connecting shares (%)'!$H$3/100*J739)/1000000,0),0)</f>
        <v>0</v>
      </c>
      <c r="U739" s="59">
        <f>IF(E739="East", IF(C739="Central",D739*'Connecting shares (%)'!$M$16*(F739+H739+J739)/(F739+H739+J739+L739+N739+P739),0),0)</f>
        <v>0</v>
      </c>
      <c r="V739" s="59">
        <f>IF(E739="East", IF(C739="Decentral",('Connecting shares (%)'!$F$7/100*F739+'Connecting shares (%)'!$G$7/100*H739+'Connecting shares (%)'!$H$7/100*J739)/1000000,0),0)</f>
        <v>0.13090389999999999</v>
      </c>
      <c r="W739" s="61">
        <f>IF(E739="East", IF(C739="Decentral",D739*'Connecting shares (%)'!$M$16*(F739+H739+J739)/(F739+H739+J739+L739+N739+P739),0),0)</f>
        <v>0.50792716723422793</v>
      </c>
      <c r="X739" s="59">
        <f>IF(E739="East", IF(C739="Central",('Connecting shares (%)'!$F$5/100*L739+'Connecting shares (%)'!$G$5/100*N739+'Connecting shares (%)'!$H$5/100*P739)/1000000,0),0)</f>
        <v>0</v>
      </c>
      <c r="Y739" s="61">
        <f>IF(E739="East", IF(C739="Central",D739*'Connecting shares (%)'!$M$16*(L739+N739+P739)/(F739+H739+J739+L739+N739+P739),0),0)</f>
        <v>0</v>
      </c>
      <c r="Z739" s="1">
        <f>IF(E739="East", IF(C739="Decentral",('Connecting shares (%)'!$F$9/100*L739+'Connecting shares (%)'!$G$9/100*N739+'Connecting shares (%)'!$H$9/100*P739)/1000000,0),0)</f>
        <v>0.450201669999999</v>
      </c>
      <c r="AA739" s="61">
        <f>IF(E739="East", IF(C739="Decentral",D739*'Connecting shares (%)'!$M$16*(L739+N739+P739)/(F739+H739+J739+L739+N739+P739),0),0)</f>
        <v>1.7468513843148921</v>
      </c>
      <c r="AB739" s="59">
        <f>IF(E739="West", IF(C739="Central",('Connecting shares (%)'!$F$11/100*F739+'Connecting shares (%)'!$G$11/100*H739+'Connecting shares (%)'!$H$11/100*J739)/1000000,0),0)</f>
        <v>0</v>
      </c>
      <c r="AC739" s="62">
        <f>IF(E739="west", IF(C739="Central",D739*'Connecting shares (%)'!$M$16*(F739+H739+J739)/(F739+H739+J739+L739+N739+P739),0),0)</f>
        <v>0</v>
      </c>
      <c r="AD739" s="59">
        <f>IF(E739="West", IF(C739="Decentral",('Connecting shares (%)'!$F$15/100*F739+'Connecting shares (%)'!$G$15/100*H739+'Connecting shares (%)'!$H$15/100*J739)/1000000,0),0)</f>
        <v>0</v>
      </c>
      <c r="AE739" s="61">
        <f>IF(E739="west", IF(C739="Decentral",D739*'Connecting shares (%)'!$M$16*(F739+H739+J739)/(F739+H739+J739+L739+N739+P739),0),0)</f>
        <v>0</v>
      </c>
      <c r="AF739" s="59">
        <f>IF(E739="West", IF(C739="Central",('Connecting shares (%)'!$F$13/100*L739+'Connecting shares (%)'!$G$13/100*N739+'Connecting shares (%)'!$H$13/100*P739)/1000000,0),0)</f>
        <v>0</v>
      </c>
      <c r="AG739" s="61">
        <f>IF(E739="west", IF(C739="Central",D739*'Connecting shares (%)'!$M$16*(L739+N739+P739)/(F739+H739+J739+L739+N739+P739),0),0)</f>
        <v>0</v>
      </c>
      <c r="AH739" s="1">
        <f>IF(E739="West", IF(C739="Decentral",('Connecting shares (%)'!$F$17/100*L739+'Connecting shares (%)'!$G$17/100*N739+'Connecting shares (%)'!$H$17/100*P739)/1000000,0),0)</f>
        <v>0</v>
      </c>
      <c r="AI739" s="61">
        <f>IF(E739="west", IF(C739="Decentral",D739*'Connecting shares (%)'!$M$16*(L739+N739+P739)/(F739+H739+J739+L739+N739+P739),0),0)</f>
        <v>0</v>
      </c>
      <c r="AK739" s="1">
        <f t="shared" si="88"/>
        <v>0</v>
      </c>
      <c r="AL739" s="1">
        <f t="shared" si="89"/>
        <v>0</v>
      </c>
      <c r="AM739" s="1">
        <f t="shared" si="90"/>
        <v>0.58110556999999896</v>
      </c>
      <c r="AN739" s="1">
        <f t="shared" si="91"/>
        <v>2.2547785515491201</v>
      </c>
      <c r="AO739" s="1">
        <f t="shared" si="92"/>
        <v>0</v>
      </c>
      <c r="AP739" s="1">
        <f t="shared" si="93"/>
        <v>0</v>
      </c>
      <c r="AQ739" s="1">
        <f t="shared" si="94"/>
        <v>0</v>
      </c>
      <c r="AR739" s="1">
        <f t="shared" si="95"/>
        <v>0</v>
      </c>
    </row>
    <row r="740" spans="1:44">
      <c r="A740" s="1">
        <v>739</v>
      </c>
      <c r="B740" s="1" t="s">
        <v>201</v>
      </c>
      <c r="C740" s="1" t="s">
        <v>19</v>
      </c>
      <c r="D740" s="1">
        <v>7.1030925433131997E-2</v>
      </c>
      <c r="E740" s="1" t="s">
        <v>21</v>
      </c>
      <c r="F740" s="1">
        <v>25338.3499999999</v>
      </c>
      <c r="G740" s="1">
        <v>2</v>
      </c>
      <c r="H740" s="1">
        <v>0</v>
      </c>
      <c r="I740" s="1">
        <v>0</v>
      </c>
      <c r="J740" s="1">
        <v>0</v>
      </c>
      <c r="K740" s="1">
        <v>0</v>
      </c>
      <c r="L740" s="1">
        <v>0</v>
      </c>
      <c r="M740" s="1">
        <v>0</v>
      </c>
      <c r="N740" s="1">
        <v>0</v>
      </c>
      <c r="O740" s="1">
        <v>0</v>
      </c>
      <c r="P740" s="1">
        <v>0</v>
      </c>
      <c r="Q740" s="1">
        <v>0</v>
      </c>
      <c r="R740" s="1">
        <v>3784.4085830846002</v>
      </c>
      <c r="S740" s="1">
        <v>71030.925433131604</v>
      </c>
      <c r="T740" s="59">
        <f>IF(E740="East", IF(C740="Central",('Connecting shares (%)'!$F$3/100*F740+'Connecting shares (%)'!$G$3/100*H740+'Connecting shares (%)'!$H$3/100*J740)/1000000,0),0)</f>
        <v>0</v>
      </c>
      <c r="U740" s="59">
        <f>IF(E740="East", IF(C740="Central",D740*'Connecting shares (%)'!$M$16*(F740+H740+J740)/(F740+H740+J740+L740+N740+P740),0),0)</f>
        <v>0</v>
      </c>
      <c r="V740" s="59">
        <f>IF(E740="East", IF(C740="Decentral",('Connecting shares (%)'!$F$7/100*F740+'Connecting shares (%)'!$G$7/100*H740+'Connecting shares (%)'!$H$7/100*J740)/1000000,0),0)</f>
        <v>0</v>
      </c>
      <c r="W740" s="61">
        <f>IF(E740="East", IF(C740="Decentral",D740*'Connecting shares (%)'!$M$16*(F740+H740+J740)/(F740+H740+J740+L740+N740+P740),0),0)</f>
        <v>0</v>
      </c>
      <c r="X740" s="59">
        <f>IF(E740="East", IF(C740="Central",('Connecting shares (%)'!$F$5/100*L740+'Connecting shares (%)'!$G$5/100*N740+'Connecting shares (%)'!$H$5/100*P740)/1000000,0),0)</f>
        <v>0</v>
      </c>
      <c r="Y740" s="61">
        <f>IF(E740="East", IF(C740="Central",D740*'Connecting shares (%)'!$M$16*(L740+N740+P740)/(F740+H740+J740+L740+N740+P740),0),0)</f>
        <v>0</v>
      </c>
      <c r="Z740" s="1">
        <f>IF(E740="East", IF(C740="Decentral",('Connecting shares (%)'!$F$9/100*L740+'Connecting shares (%)'!$G$9/100*N740+'Connecting shares (%)'!$H$9/100*P740)/1000000,0),0)</f>
        <v>0</v>
      </c>
      <c r="AA740" s="61">
        <f>IF(E740="East", IF(C740="Decentral",D740*'Connecting shares (%)'!$M$16*(L740+N740+P740)/(F740+H740+J740+L740+N740+P740),0),0)</f>
        <v>0</v>
      </c>
      <c r="AB740" s="59">
        <f>IF(E740="West", IF(C740="Central",('Connecting shares (%)'!$F$11/100*F740+'Connecting shares (%)'!$G$11/100*H740+'Connecting shares (%)'!$H$11/100*J740)/1000000,0),0)</f>
        <v>0</v>
      </c>
      <c r="AC740" s="62">
        <f>IF(E740="west", IF(C740="Central",D740*'Connecting shares (%)'!$M$16*(F740+H740+J740)/(F740+H740+J740+L740+N740+P740),0),0)</f>
        <v>0</v>
      </c>
      <c r="AD740" s="59">
        <f>IF(E740="West", IF(C740="Decentral",('Connecting shares (%)'!$F$15/100*F740+'Connecting shares (%)'!$G$15/100*H740+'Connecting shares (%)'!$H$15/100*J740)/1000000,0),0)</f>
        <v>2.5338349999999902E-2</v>
      </c>
      <c r="AE740" s="61">
        <f>IF(E740="west", IF(C740="Decentral",D740*'Connecting shares (%)'!$M$16*(F740+H740+J740)/(F740+H740+J740+L740+N740+P740),0),0)</f>
        <v>1.4206185086626399</v>
      </c>
      <c r="AF740" s="59">
        <f>IF(E740="West", IF(C740="Central",('Connecting shares (%)'!$F$13/100*L740+'Connecting shares (%)'!$G$13/100*N740+'Connecting shares (%)'!$H$13/100*P740)/1000000,0),0)</f>
        <v>0</v>
      </c>
      <c r="AG740" s="61">
        <f>IF(E740="west", IF(C740="Central",D740*'Connecting shares (%)'!$M$16*(L740+N740+P740)/(F740+H740+J740+L740+N740+P740),0),0)</f>
        <v>0</v>
      </c>
      <c r="AH740" s="1">
        <f>IF(E740="West", IF(C740="Decentral",('Connecting shares (%)'!$F$17/100*L740+'Connecting shares (%)'!$G$17/100*N740+'Connecting shares (%)'!$H$17/100*P740)/1000000,0),0)</f>
        <v>0</v>
      </c>
      <c r="AI740" s="61">
        <f>IF(E740="west", IF(C740="Decentral",D740*'Connecting shares (%)'!$M$16*(L740+N740+P740)/(F740+H740+J740+L740+N740+P740),0),0)</f>
        <v>0</v>
      </c>
      <c r="AK740" s="1">
        <f t="shared" si="88"/>
        <v>0</v>
      </c>
      <c r="AL740" s="1">
        <f t="shared" si="89"/>
        <v>0</v>
      </c>
      <c r="AM740" s="1">
        <f t="shared" si="90"/>
        <v>0</v>
      </c>
      <c r="AN740" s="1">
        <f t="shared" si="91"/>
        <v>0</v>
      </c>
      <c r="AO740" s="1">
        <f t="shared" si="92"/>
        <v>0</v>
      </c>
      <c r="AP740" s="1">
        <f t="shared" si="93"/>
        <v>0</v>
      </c>
      <c r="AQ740" s="1">
        <f t="shared" si="94"/>
        <v>2.5338349999999902E-2</v>
      </c>
      <c r="AR740" s="1">
        <f t="shared" si="95"/>
        <v>1.4206185086626399</v>
      </c>
    </row>
    <row r="741" spans="1:44">
      <c r="A741" s="1">
        <v>740</v>
      </c>
      <c r="B741" s="1" t="s">
        <v>316</v>
      </c>
      <c r="C741" s="1" t="s">
        <v>19</v>
      </c>
      <c r="D741" s="1">
        <v>0.166242532400111</v>
      </c>
      <c r="E741" s="1" t="s">
        <v>21</v>
      </c>
      <c r="F741" s="1">
        <v>626410.549999999</v>
      </c>
      <c r="G741" s="1">
        <v>38</v>
      </c>
      <c r="H741" s="1">
        <v>0</v>
      </c>
      <c r="I741" s="1">
        <v>0</v>
      </c>
      <c r="J741" s="1">
        <v>0</v>
      </c>
      <c r="K741" s="1">
        <v>0</v>
      </c>
      <c r="L741" s="1">
        <v>27254.779999999901</v>
      </c>
      <c r="M741" s="1">
        <v>1</v>
      </c>
      <c r="N741" s="1">
        <v>0</v>
      </c>
      <c r="O741" s="1">
        <v>0</v>
      </c>
      <c r="P741" s="1">
        <v>0</v>
      </c>
      <c r="Q741" s="1">
        <v>0</v>
      </c>
      <c r="R741" s="1">
        <v>4892.4074748439398</v>
      </c>
      <c r="S741" s="1">
        <v>166242.53240011001</v>
      </c>
      <c r="T741" s="59">
        <f>IF(E741="East", IF(C741="Central",('Connecting shares (%)'!$F$3/100*F741+'Connecting shares (%)'!$G$3/100*H741+'Connecting shares (%)'!$H$3/100*J741)/1000000,0),0)</f>
        <v>0</v>
      </c>
      <c r="U741" s="59">
        <f>IF(E741="East", IF(C741="Central",D741*'Connecting shares (%)'!$M$16*(F741+H741+J741)/(F741+H741+J741+L741+N741+P741),0),0)</f>
        <v>0</v>
      </c>
      <c r="V741" s="59">
        <f>IF(E741="East", IF(C741="Decentral",('Connecting shares (%)'!$F$7/100*F741+'Connecting shares (%)'!$G$7/100*H741+'Connecting shares (%)'!$H$7/100*J741)/1000000,0),0)</f>
        <v>0</v>
      </c>
      <c r="W741" s="61">
        <f>IF(E741="East", IF(C741="Decentral",D741*'Connecting shares (%)'!$M$16*(F741+H741+J741)/(F741+H741+J741+L741+N741+P741),0),0)</f>
        <v>0</v>
      </c>
      <c r="X741" s="59">
        <f>IF(E741="East", IF(C741="Central",('Connecting shares (%)'!$F$5/100*L741+'Connecting shares (%)'!$G$5/100*N741+'Connecting shares (%)'!$H$5/100*P741)/1000000,0),0)</f>
        <v>0</v>
      </c>
      <c r="Y741" s="61">
        <f>IF(E741="East", IF(C741="Central",D741*'Connecting shares (%)'!$M$16*(L741+N741+P741)/(F741+H741+J741+L741+N741+P741),0),0)</f>
        <v>0</v>
      </c>
      <c r="Z741" s="1">
        <f>IF(E741="East", IF(C741="Decentral",('Connecting shares (%)'!$F$9/100*L741+'Connecting shares (%)'!$G$9/100*N741+'Connecting shares (%)'!$H$9/100*P741)/1000000,0),0)</f>
        <v>0</v>
      </c>
      <c r="AA741" s="61">
        <f>IF(E741="East", IF(C741="Decentral",D741*'Connecting shares (%)'!$M$16*(L741+N741+P741)/(F741+H741+J741+L741+N741+P741),0),0)</f>
        <v>0</v>
      </c>
      <c r="AB741" s="59">
        <f>IF(E741="West", IF(C741="Central",('Connecting shares (%)'!$F$11/100*F741+'Connecting shares (%)'!$G$11/100*H741+'Connecting shares (%)'!$H$11/100*J741)/1000000,0),0)</f>
        <v>0</v>
      </c>
      <c r="AC741" s="62">
        <f>IF(E741="west", IF(C741="Central",D741*'Connecting shares (%)'!$M$16*(F741+H741+J741)/(F741+H741+J741+L741+N741+P741),0),0)</f>
        <v>0</v>
      </c>
      <c r="AD741" s="59">
        <f>IF(E741="West", IF(C741="Decentral",('Connecting shares (%)'!$F$15/100*F741+'Connecting shares (%)'!$G$15/100*H741+'Connecting shares (%)'!$H$15/100*J741)/1000000,0),0)</f>
        <v>0.62641054999999901</v>
      </c>
      <c r="AE741" s="61">
        <f>IF(E741="west", IF(C741="Decentral",D741*'Connecting shares (%)'!$M$16*(F741+H741+J741)/(F741+H741+J741+L741+N741+P741),0),0)</f>
        <v>3.1862199622594747</v>
      </c>
      <c r="AF741" s="59">
        <f>IF(E741="West", IF(C741="Central",('Connecting shares (%)'!$F$13/100*L741+'Connecting shares (%)'!$G$13/100*N741+'Connecting shares (%)'!$H$13/100*P741)/1000000,0),0)</f>
        <v>0</v>
      </c>
      <c r="AG741" s="61">
        <f>IF(E741="west", IF(C741="Central",D741*'Connecting shares (%)'!$M$16*(L741+N741+P741)/(F741+H741+J741+L741+N741+P741),0),0)</f>
        <v>0</v>
      </c>
      <c r="AH741" s="1">
        <f>IF(E741="West", IF(C741="Decentral",('Connecting shares (%)'!$F$17/100*L741+'Connecting shares (%)'!$G$17/100*N741+'Connecting shares (%)'!$H$17/100*P741)/1000000,0),0)</f>
        <v>2.7254779999999902E-2</v>
      </c>
      <c r="AI741" s="61">
        <f>IF(E741="west", IF(C741="Decentral",D741*'Connecting shares (%)'!$M$16*(L741+N741+P741)/(F741+H741+J741+L741+N741+P741),0),0)</f>
        <v>0.13863068574274509</v>
      </c>
      <c r="AK741" s="1">
        <f t="shared" si="88"/>
        <v>0</v>
      </c>
      <c r="AL741" s="1">
        <f t="shared" si="89"/>
        <v>0</v>
      </c>
      <c r="AM741" s="1">
        <f t="shared" si="90"/>
        <v>0</v>
      </c>
      <c r="AN741" s="1">
        <f t="shared" si="91"/>
        <v>0</v>
      </c>
      <c r="AO741" s="1">
        <f t="shared" si="92"/>
        <v>0</v>
      </c>
      <c r="AP741" s="1">
        <f t="shared" si="93"/>
        <v>0</v>
      </c>
      <c r="AQ741" s="1">
        <f t="shared" si="94"/>
        <v>0.65366532999999893</v>
      </c>
      <c r="AR741" s="1">
        <f t="shared" si="95"/>
        <v>3.32485064800222</v>
      </c>
    </row>
    <row r="742" spans="1:44">
      <c r="A742" s="1">
        <v>741</v>
      </c>
      <c r="B742" s="1" t="s">
        <v>91</v>
      </c>
      <c r="C742" s="1" t="s">
        <v>19</v>
      </c>
      <c r="D742" s="1">
        <v>0.18411207123762299</v>
      </c>
      <c r="E742" s="1" t="s">
        <v>22</v>
      </c>
      <c r="F742" s="1">
        <v>194910.50999999899</v>
      </c>
      <c r="G742" s="1">
        <v>13</v>
      </c>
      <c r="H742" s="1">
        <v>0</v>
      </c>
      <c r="I742" s="1">
        <v>0</v>
      </c>
      <c r="J742" s="1">
        <v>0</v>
      </c>
      <c r="K742" s="1">
        <v>0</v>
      </c>
      <c r="L742" s="1">
        <v>12627.34</v>
      </c>
      <c r="M742" s="1">
        <v>2</v>
      </c>
      <c r="N742" s="1">
        <v>0</v>
      </c>
      <c r="O742" s="1">
        <v>0</v>
      </c>
      <c r="P742" s="1">
        <v>0</v>
      </c>
      <c r="Q742" s="1">
        <v>0</v>
      </c>
      <c r="R742" s="1">
        <v>6298.6655366592804</v>
      </c>
      <c r="S742" s="1">
        <v>184112.07123762299</v>
      </c>
      <c r="T742" s="59">
        <f>IF(E742="East", IF(C742="Central",('Connecting shares (%)'!$F$3/100*F742+'Connecting shares (%)'!$G$3/100*H742+'Connecting shares (%)'!$H$3/100*J742)/1000000,0),0)</f>
        <v>0</v>
      </c>
      <c r="U742" s="59">
        <f>IF(E742="East", IF(C742="Central",D742*'Connecting shares (%)'!$M$16*(F742+H742+J742)/(F742+H742+J742+L742+N742+P742),0),0)</f>
        <v>0</v>
      </c>
      <c r="V742" s="59">
        <f>IF(E742="East", IF(C742="Decentral",('Connecting shares (%)'!$F$7/100*F742+'Connecting shares (%)'!$G$7/100*H742+'Connecting shares (%)'!$H$7/100*J742)/1000000,0),0)</f>
        <v>0.19491050999999898</v>
      </c>
      <c r="W742" s="61">
        <f>IF(E742="East", IF(C742="Decentral",D742*'Connecting shares (%)'!$M$16*(F742+H742+J742)/(F742+H742+J742+L742+N742+P742),0),0)</f>
        <v>3.4582007765890821</v>
      </c>
      <c r="X742" s="59">
        <f>IF(E742="East", IF(C742="Central",('Connecting shares (%)'!$F$5/100*L742+'Connecting shares (%)'!$G$5/100*N742+'Connecting shares (%)'!$H$5/100*P742)/1000000,0),0)</f>
        <v>0</v>
      </c>
      <c r="Y742" s="61">
        <f>IF(E742="East", IF(C742="Central",D742*'Connecting shares (%)'!$M$16*(L742+N742+P742)/(F742+H742+J742+L742+N742+P742),0),0)</f>
        <v>0</v>
      </c>
      <c r="Z742" s="1">
        <f>IF(E742="East", IF(C742="Decentral",('Connecting shares (%)'!$F$9/100*L742+'Connecting shares (%)'!$G$9/100*N742+'Connecting shares (%)'!$H$9/100*P742)/1000000,0),0)</f>
        <v>1.2627340000000001E-2</v>
      </c>
      <c r="AA742" s="61">
        <f>IF(E742="East", IF(C742="Decentral",D742*'Connecting shares (%)'!$M$16*(L742+N742+P742)/(F742+H742+J742+L742+N742+P742),0),0)</f>
        <v>0.22404064816337815</v>
      </c>
      <c r="AB742" s="59">
        <f>IF(E742="West", IF(C742="Central",('Connecting shares (%)'!$F$11/100*F742+'Connecting shares (%)'!$G$11/100*H742+'Connecting shares (%)'!$H$11/100*J742)/1000000,0),0)</f>
        <v>0</v>
      </c>
      <c r="AC742" s="62">
        <f>IF(E742="west", IF(C742="Central",D742*'Connecting shares (%)'!$M$16*(F742+H742+J742)/(F742+H742+J742+L742+N742+P742),0),0)</f>
        <v>0</v>
      </c>
      <c r="AD742" s="59">
        <f>IF(E742="West", IF(C742="Decentral",('Connecting shares (%)'!$F$15/100*F742+'Connecting shares (%)'!$G$15/100*H742+'Connecting shares (%)'!$H$15/100*J742)/1000000,0),0)</f>
        <v>0</v>
      </c>
      <c r="AE742" s="61">
        <f>IF(E742="west", IF(C742="Decentral",D742*'Connecting shares (%)'!$M$16*(F742+H742+J742)/(F742+H742+J742+L742+N742+P742),0),0)</f>
        <v>0</v>
      </c>
      <c r="AF742" s="59">
        <f>IF(E742="West", IF(C742="Central",('Connecting shares (%)'!$F$13/100*L742+'Connecting shares (%)'!$G$13/100*N742+'Connecting shares (%)'!$H$13/100*P742)/1000000,0),0)</f>
        <v>0</v>
      </c>
      <c r="AG742" s="61">
        <f>IF(E742="west", IF(C742="Central",D742*'Connecting shares (%)'!$M$16*(L742+N742+P742)/(F742+H742+J742+L742+N742+P742),0),0)</f>
        <v>0</v>
      </c>
      <c r="AH742" s="1">
        <f>IF(E742="West", IF(C742="Decentral",('Connecting shares (%)'!$F$17/100*L742+'Connecting shares (%)'!$G$17/100*N742+'Connecting shares (%)'!$H$17/100*P742)/1000000,0),0)</f>
        <v>0</v>
      </c>
      <c r="AI742" s="61">
        <f>IF(E742="west", IF(C742="Decentral",D742*'Connecting shares (%)'!$M$16*(L742+N742+P742)/(F742+H742+J742+L742+N742+P742),0),0)</f>
        <v>0</v>
      </c>
      <c r="AK742" s="1">
        <f t="shared" si="88"/>
        <v>0</v>
      </c>
      <c r="AL742" s="1">
        <f t="shared" si="89"/>
        <v>0</v>
      </c>
      <c r="AM742" s="1">
        <f t="shared" si="90"/>
        <v>0.20753784999999897</v>
      </c>
      <c r="AN742" s="1">
        <f t="shared" si="91"/>
        <v>3.6822414247524602</v>
      </c>
      <c r="AO742" s="1">
        <f t="shared" si="92"/>
        <v>0</v>
      </c>
      <c r="AP742" s="1">
        <f t="shared" si="93"/>
        <v>0</v>
      </c>
      <c r="AQ742" s="1">
        <f t="shared" si="94"/>
        <v>0</v>
      </c>
      <c r="AR742" s="1">
        <f t="shared" si="95"/>
        <v>0</v>
      </c>
    </row>
    <row r="743" spans="1:44">
      <c r="A743" s="1">
        <v>742</v>
      </c>
      <c r="B743" s="1" t="s">
        <v>787</v>
      </c>
      <c r="C743" s="1" t="s">
        <v>19</v>
      </c>
      <c r="D743" s="1">
        <v>0.13965565060013599</v>
      </c>
      <c r="E743" s="1" t="s">
        <v>21</v>
      </c>
      <c r="F743" s="1">
        <v>78478.880000000005</v>
      </c>
      <c r="G743" s="1">
        <v>4</v>
      </c>
      <c r="H743" s="1">
        <v>0</v>
      </c>
      <c r="I743" s="1">
        <v>0</v>
      </c>
      <c r="J743" s="1">
        <v>0</v>
      </c>
      <c r="K743" s="1">
        <v>0</v>
      </c>
      <c r="L743" s="1">
        <v>0</v>
      </c>
      <c r="M743" s="1">
        <v>0</v>
      </c>
      <c r="N743" s="1">
        <v>0</v>
      </c>
      <c r="O743" s="1">
        <v>0</v>
      </c>
      <c r="P743" s="1">
        <v>0</v>
      </c>
      <c r="Q743" s="1">
        <v>0</v>
      </c>
      <c r="R743" s="1">
        <v>5257.7469732379204</v>
      </c>
      <c r="S743" s="1">
        <v>139655.650600136</v>
      </c>
      <c r="T743" s="59">
        <f>IF(E743="East", IF(C743="Central",('Connecting shares (%)'!$F$3/100*F743+'Connecting shares (%)'!$G$3/100*H743+'Connecting shares (%)'!$H$3/100*J743)/1000000,0),0)</f>
        <v>0</v>
      </c>
      <c r="U743" s="59">
        <f>IF(E743="East", IF(C743="Central",D743*'Connecting shares (%)'!$M$16*(F743+H743+J743)/(F743+H743+J743+L743+N743+P743),0),0)</f>
        <v>0</v>
      </c>
      <c r="V743" s="59">
        <f>IF(E743="East", IF(C743="Decentral",('Connecting shares (%)'!$F$7/100*F743+'Connecting shares (%)'!$G$7/100*H743+'Connecting shares (%)'!$H$7/100*J743)/1000000,0),0)</f>
        <v>0</v>
      </c>
      <c r="W743" s="61">
        <f>IF(E743="East", IF(C743="Decentral",D743*'Connecting shares (%)'!$M$16*(F743+H743+J743)/(F743+H743+J743+L743+N743+P743),0),0)</f>
        <v>0</v>
      </c>
      <c r="X743" s="59">
        <f>IF(E743="East", IF(C743="Central",('Connecting shares (%)'!$F$5/100*L743+'Connecting shares (%)'!$G$5/100*N743+'Connecting shares (%)'!$H$5/100*P743)/1000000,0),0)</f>
        <v>0</v>
      </c>
      <c r="Y743" s="61">
        <f>IF(E743="East", IF(C743="Central",D743*'Connecting shares (%)'!$M$16*(L743+N743+P743)/(F743+H743+J743+L743+N743+P743),0),0)</f>
        <v>0</v>
      </c>
      <c r="Z743" s="1">
        <f>IF(E743="East", IF(C743="Decentral",('Connecting shares (%)'!$F$9/100*L743+'Connecting shares (%)'!$G$9/100*N743+'Connecting shares (%)'!$H$9/100*P743)/1000000,0),0)</f>
        <v>0</v>
      </c>
      <c r="AA743" s="61">
        <f>IF(E743="East", IF(C743="Decentral",D743*'Connecting shares (%)'!$M$16*(L743+N743+P743)/(F743+H743+J743+L743+N743+P743),0),0)</f>
        <v>0</v>
      </c>
      <c r="AB743" s="59">
        <f>IF(E743="West", IF(C743="Central",('Connecting shares (%)'!$F$11/100*F743+'Connecting shares (%)'!$G$11/100*H743+'Connecting shares (%)'!$H$11/100*J743)/1000000,0),0)</f>
        <v>0</v>
      </c>
      <c r="AC743" s="62">
        <f>IF(E743="west", IF(C743="Central",D743*'Connecting shares (%)'!$M$16*(F743+H743+J743)/(F743+H743+J743+L743+N743+P743),0),0)</f>
        <v>0</v>
      </c>
      <c r="AD743" s="59">
        <f>IF(E743="West", IF(C743="Decentral",('Connecting shares (%)'!$F$15/100*F743+'Connecting shares (%)'!$G$15/100*H743+'Connecting shares (%)'!$H$15/100*J743)/1000000,0),0)</f>
        <v>7.8478880000000001E-2</v>
      </c>
      <c r="AE743" s="61">
        <f>IF(E743="west", IF(C743="Decentral",D743*'Connecting shares (%)'!$M$16*(F743+H743+J743)/(F743+H743+J743+L743+N743+P743),0),0)</f>
        <v>2.7931130120027197</v>
      </c>
      <c r="AF743" s="59">
        <f>IF(E743="West", IF(C743="Central",('Connecting shares (%)'!$F$13/100*L743+'Connecting shares (%)'!$G$13/100*N743+'Connecting shares (%)'!$H$13/100*P743)/1000000,0),0)</f>
        <v>0</v>
      </c>
      <c r="AG743" s="61">
        <f>IF(E743="west", IF(C743="Central",D743*'Connecting shares (%)'!$M$16*(L743+N743+P743)/(F743+H743+J743+L743+N743+P743),0),0)</f>
        <v>0</v>
      </c>
      <c r="AH743" s="1">
        <f>IF(E743="West", IF(C743="Decentral",('Connecting shares (%)'!$F$17/100*L743+'Connecting shares (%)'!$G$17/100*N743+'Connecting shares (%)'!$H$17/100*P743)/1000000,0),0)</f>
        <v>0</v>
      </c>
      <c r="AI743" s="61">
        <f>IF(E743="west", IF(C743="Decentral",D743*'Connecting shares (%)'!$M$16*(L743+N743+P743)/(F743+H743+J743+L743+N743+P743),0),0)</f>
        <v>0</v>
      </c>
      <c r="AK743" s="1">
        <f t="shared" si="88"/>
        <v>0</v>
      </c>
      <c r="AL743" s="1">
        <f t="shared" si="89"/>
        <v>0</v>
      </c>
      <c r="AM743" s="1">
        <f t="shared" si="90"/>
        <v>0</v>
      </c>
      <c r="AN743" s="1">
        <f t="shared" si="91"/>
        <v>0</v>
      </c>
      <c r="AO743" s="1">
        <f t="shared" si="92"/>
        <v>0</v>
      </c>
      <c r="AP743" s="1">
        <f t="shared" si="93"/>
        <v>0</v>
      </c>
      <c r="AQ743" s="1">
        <f t="shared" si="94"/>
        <v>7.8478880000000001E-2</v>
      </c>
      <c r="AR743" s="1">
        <f t="shared" si="95"/>
        <v>2.7931130120027197</v>
      </c>
    </row>
    <row r="744" spans="1:44">
      <c r="A744" s="1">
        <v>743</v>
      </c>
      <c r="B744" s="1" t="s">
        <v>450</v>
      </c>
      <c r="C744" s="1" t="s">
        <v>19</v>
      </c>
      <c r="D744" s="1">
        <v>0.32451267585655502</v>
      </c>
      <c r="E744" s="1" t="s">
        <v>21</v>
      </c>
      <c r="F744" s="1">
        <v>168526.05</v>
      </c>
      <c r="G744" s="1">
        <v>8</v>
      </c>
      <c r="H744" s="1">
        <v>0</v>
      </c>
      <c r="I744" s="1">
        <v>0</v>
      </c>
      <c r="J744" s="1">
        <v>0</v>
      </c>
      <c r="K744" s="1">
        <v>0</v>
      </c>
      <c r="L744" s="1">
        <v>0</v>
      </c>
      <c r="M744" s="1">
        <v>0</v>
      </c>
      <c r="N744" s="1">
        <v>0</v>
      </c>
      <c r="O744" s="1">
        <v>0</v>
      </c>
      <c r="P744" s="1">
        <v>0</v>
      </c>
      <c r="Q744" s="1">
        <v>0</v>
      </c>
      <c r="R744" s="1">
        <v>7548.7426449084996</v>
      </c>
      <c r="S744" s="1">
        <v>324512.67585655401</v>
      </c>
      <c r="T744" s="59">
        <f>IF(E744="East", IF(C744="Central",('Connecting shares (%)'!$F$3/100*F744+'Connecting shares (%)'!$G$3/100*H744+'Connecting shares (%)'!$H$3/100*J744)/1000000,0),0)</f>
        <v>0</v>
      </c>
      <c r="U744" s="59">
        <f>IF(E744="East", IF(C744="Central",D744*'Connecting shares (%)'!$M$16*(F744+H744+J744)/(F744+H744+J744+L744+N744+P744),0),0)</f>
        <v>0</v>
      </c>
      <c r="V744" s="59">
        <f>IF(E744="East", IF(C744="Decentral",('Connecting shares (%)'!$F$7/100*F744+'Connecting shares (%)'!$G$7/100*H744+'Connecting shares (%)'!$H$7/100*J744)/1000000,0),0)</f>
        <v>0</v>
      </c>
      <c r="W744" s="61">
        <f>IF(E744="East", IF(C744="Decentral",D744*'Connecting shares (%)'!$M$16*(F744+H744+J744)/(F744+H744+J744+L744+N744+P744),0),0)</f>
        <v>0</v>
      </c>
      <c r="X744" s="59">
        <f>IF(E744="East", IF(C744="Central",('Connecting shares (%)'!$F$5/100*L744+'Connecting shares (%)'!$G$5/100*N744+'Connecting shares (%)'!$H$5/100*P744)/1000000,0),0)</f>
        <v>0</v>
      </c>
      <c r="Y744" s="61">
        <f>IF(E744="East", IF(C744="Central",D744*'Connecting shares (%)'!$M$16*(L744+N744+P744)/(F744+H744+J744+L744+N744+P744),0),0)</f>
        <v>0</v>
      </c>
      <c r="Z744" s="1">
        <f>IF(E744="East", IF(C744="Decentral",('Connecting shares (%)'!$F$9/100*L744+'Connecting shares (%)'!$G$9/100*N744+'Connecting shares (%)'!$H$9/100*P744)/1000000,0),0)</f>
        <v>0</v>
      </c>
      <c r="AA744" s="61">
        <f>IF(E744="East", IF(C744="Decentral",D744*'Connecting shares (%)'!$M$16*(L744+N744+P744)/(F744+H744+J744+L744+N744+P744),0),0)</f>
        <v>0</v>
      </c>
      <c r="AB744" s="59">
        <f>IF(E744="West", IF(C744="Central",('Connecting shares (%)'!$F$11/100*F744+'Connecting shares (%)'!$G$11/100*H744+'Connecting shares (%)'!$H$11/100*J744)/1000000,0),0)</f>
        <v>0</v>
      </c>
      <c r="AC744" s="62">
        <f>IF(E744="west", IF(C744="Central",D744*'Connecting shares (%)'!$M$16*(F744+H744+J744)/(F744+H744+J744+L744+N744+P744),0),0)</f>
        <v>0</v>
      </c>
      <c r="AD744" s="59">
        <f>IF(E744="West", IF(C744="Decentral",('Connecting shares (%)'!$F$15/100*F744+'Connecting shares (%)'!$G$15/100*H744+'Connecting shares (%)'!$H$15/100*J744)/1000000,0),0)</f>
        <v>0.16852604999999998</v>
      </c>
      <c r="AE744" s="61">
        <f>IF(E744="west", IF(C744="Decentral",D744*'Connecting shares (%)'!$M$16*(F744+H744+J744)/(F744+H744+J744+L744+N744+P744),0),0)</f>
        <v>6.4902535171311015</v>
      </c>
      <c r="AF744" s="59">
        <f>IF(E744="West", IF(C744="Central",('Connecting shares (%)'!$F$13/100*L744+'Connecting shares (%)'!$G$13/100*N744+'Connecting shares (%)'!$H$13/100*P744)/1000000,0),0)</f>
        <v>0</v>
      </c>
      <c r="AG744" s="61">
        <f>IF(E744="west", IF(C744="Central",D744*'Connecting shares (%)'!$M$16*(L744+N744+P744)/(F744+H744+J744+L744+N744+P744),0),0)</f>
        <v>0</v>
      </c>
      <c r="AH744" s="1">
        <f>IF(E744="West", IF(C744="Decentral",('Connecting shares (%)'!$F$17/100*L744+'Connecting shares (%)'!$G$17/100*N744+'Connecting shares (%)'!$H$17/100*P744)/1000000,0),0)</f>
        <v>0</v>
      </c>
      <c r="AI744" s="61">
        <f>IF(E744="west", IF(C744="Decentral",D744*'Connecting shares (%)'!$M$16*(L744+N744+P744)/(F744+H744+J744+L744+N744+P744),0),0)</f>
        <v>0</v>
      </c>
      <c r="AK744" s="1">
        <f t="shared" si="88"/>
        <v>0</v>
      </c>
      <c r="AL744" s="1">
        <f t="shared" si="89"/>
        <v>0</v>
      </c>
      <c r="AM744" s="1">
        <f t="shared" si="90"/>
        <v>0</v>
      </c>
      <c r="AN744" s="1">
        <f t="shared" si="91"/>
        <v>0</v>
      </c>
      <c r="AO744" s="1">
        <f t="shared" si="92"/>
        <v>0</v>
      </c>
      <c r="AP744" s="1">
        <f t="shared" si="93"/>
        <v>0</v>
      </c>
      <c r="AQ744" s="1">
        <f t="shared" si="94"/>
        <v>0.16852604999999998</v>
      </c>
      <c r="AR744" s="1">
        <f t="shared" si="95"/>
        <v>6.4902535171311015</v>
      </c>
    </row>
    <row r="745" spans="1:44">
      <c r="A745" s="1">
        <v>744</v>
      </c>
      <c r="B745" s="1" t="s">
        <v>716</v>
      </c>
      <c r="C745" s="1" t="s">
        <v>19</v>
      </c>
      <c r="D745" s="1">
        <v>0.122293997692939</v>
      </c>
      <c r="E745" s="1" t="s">
        <v>21</v>
      </c>
      <c r="F745" s="1">
        <v>237408.87</v>
      </c>
      <c r="G745" s="1">
        <v>13</v>
      </c>
      <c r="H745" s="1">
        <v>0</v>
      </c>
      <c r="I745" s="1">
        <v>0</v>
      </c>
      <c r="J745" s="1">
        <v>0</v>
      </c>
      <c r="K745" s="1">
        <v>0</v>
      </c>
      <c r="L745" s="1">
        <v>17345.48</v>
      </c>
      <c r="M745" s="1">
        <v>3</v>
      </c>
      <c r="N745" s="1">
        <v>0</v>
      </c>
      <c r="O745" s="1">
        <v>0</v>
      </c>
      <c r="P745" s="1">
        <v>0</v>
      </c>
      <c r="Q745" s="1">
        <v>0</v>
      </c>
      <c r="R745" s="1">
        <v>7754.8465599966703</v>
      </c>
      <c r="S745" s="1">
        <v>122293.997692939</v>
      </c>
      <c r="T745" s="59">
        <f>IF(E745="East", IF(C745="Central",('Connecting shares (%)'!$F$3/100*F745+'Connecting shares (%)'!$G$3/100*H745+'Connecting shares (%)'!$H$3/100*J745)/1000000,0),0)</f>
        <v>0</v>
      </c>
      <c r="U745" s="59">
        <f>IF(E745="East", IF(C745="Central",D745*'Connecting shares (%)'!$M$16*(F745+H745+J745)/(F745+H745+J745+L745+N745+P745),0),0)</f>
        <v>0</v>
      </c>
      <c r="V745" s="59">
        <f>IF(E745="East", IF(C745="Decentral",('Connecting shares (%)'!$F$7/100*F745+'Connecting shares (%)'!$G$7/100*H745+'Connecting shares (%)'!$H$7/100*J745)/1000000,0),0)</f>
        <v>0</v>
      </c>
      <c r="W745" s="61">
        <f>IF(E745="East", IF(C745="Decentral",D745*'Connecting shares (%)'!$M$16*(F745+H745+J745)/(F745+H745+J745+L745+N745+P745),0),0)</f>
        <v>0</v>
      </c>
      <c r="X745" s="59">
        <f>IF(E745="East", IF(C745="Central",('Connecting shares (%)'!$F$5/100*L745+'Connecting shares (%)'!$G$5/100*N745+'Connecting shares (%)'!$H$5/100*P745)/1000000,0),0)</f>
        <v>0</v>
      </c>
      <c r="Y745" s="61">
        <f>IF(E745="East", IF(C745="Central",D745*'Connecting shares (%)'!$M$16*(L745+N745+P745)/(F745+H745+J745+L745+N745+P745),0),0)</f>
        <v>0</v>
      </c>
      <c r="Z745" s="1">
        <f>IF(E745="East", IF(C745="Decentral",('Connecting shares (%)'!$F$9/100*L745+'Connecting shares (%)'!$G$9/100*N745+'Connecting shares (%)'!$H$9/100*P745)/1000000,0),0)</f>
        <v>0</v>
      </c>
      <c r="AA745" s="61">
        <f>IF(E745="East", IF(C745="Decentral",D745*'Connecting shares (%)'!$M$16*(L745+N745+P745)/(F745+H745+J745+L745+N745+P745),0),0)</f>
        <v>0</v>
      </c>
      <c r="AB745" s="59">
        <f>IF(E745="West", IF(C745="Central",('Connecting shares (%)'!$F$11/100*F745+'Connecting shares (%)'!$G$11/100*H745+'Connecting shares (%)'!$H$11/100*J745)/1000000,0),0)</f>
        <v>0</v>
      </c>
      <c r="AC745" s="62">
        <f>IF(E745="west", IF(C745="Central",D745*'Connecting shares (%)'!$M$16*(F745+H745+J745)/(F745+H745+J745+L745+N745+P745),0),0)</f>
        <v>0</v>
      </c>
      <c r="AD745" s="59">
        <f>IF(E745="West", IF(C745="Decentral",('Connecting shares (%)'!$F$15/100*F745+'Connecting shares (%)'!$G$15/100*H745+'Connecting shares (%)'!$H$15/100*J745)/1000000,0),0)</f>
        <v>0.23740886999999999</v>
      </c>
      <c r="AE745" s="61">
        <f>IF(E745="west", IF(C745="Decentral",D745*'Connecting shares (%)'!$M$16*(F745+H745+J745)/(F745+H745+J745+L745+N745+P745),0),0)</f>
        <v>2.2793471279342827</v>
      </c>
      <c r="AF745" s="59">
        <f>IF(E745="West", IF(C745="Central",('Connecting shares (%)'!$F$13/100*L745+'Connecting shares (%)'!$G$13/100*N745+'Connecting shares (%)'!$H$13/100*P745)/1000000,0),0)</f>
        <v>0</v>
      </c>
      <c r="AG745" s="61">
        <f>IF(E745="west", IF(C745="Central",D745*'Connecting shares (%)'!$M$16*(L745+N745+P745)/(F745+H745+J745+L745+N745+P745),0),0)</f>
        <v>0</v>
      </c>
      <c r="AH745" s="1">
        <f>IF(E745="West", IF(C745="Decentral",('Connecting shares (%)'!$F$17/100*L745+'Connecting shares (%)'!$G$17/100*N745+'Connecting shares (%)'!$H$17/100*P745)/1000000,0),0)</f>
        <v>1.734548E-2</v>
      </c>
      <c r="AI745" s="61">
        <f>IF(E745="west", IF(C745="Decentral",D745*'Connecting shares (%)'!$M$16*(L745+N745+P745)/(F745+H745+J745+L745+N745+P745),0),0)</f>
        <v>0.16653282592449703</v>
      </c>
      <c r="AK745" s="1">
        <f t="shared" si="88"/>
        <v>0</v>
      </c>
      <c r="AL745" s="1">
        <f t="shared" si="89"/>
        <v>0</v>
      </c>
      <c r="AM745" s="1">
        <f t="shared" si="90"/>
        <v>0</v>
      </c>
      <c r="AN745" s="1">
        <f t="shared" si="91"/>
        <v>0</v>
      </c>
      <c r="AO745" s="1">
        <f t="shared" si="92"/>
        <v>0</v>
      </c>
      <c r="AP745" s="1">
        <f t="shared" si="93"/>
        <v>0</v>
      </c>
      <c r="AQ745" s="1">
        <f t="shared" si="94"/>
        <v>0.25475435000000002</v>
      </c>
      <c r="AR745" s="1">
        <f t="shared" si="95"/>
        <v>2.4458799538587797</v>
      </c>
    </row>
    <row r="746" spans="1:44">
      <c r="A746" s="1">
        <v>745</v>
      </c>
      <c r="B746" s="1" t="s">
        <v>417</v>
      </c>
      <c r="C746" s="1" t="s">
        <v>19</v>
      </c>
      <c r="D746" s="1">
        <v>8.1539972846988995E-2</v>
      </c>
      <c r="E746" s="1" t="s">
        <v>21</v>
      </c>
      <c r="F746" s="1">
        <v>35970.2599999999</v>
      </c>
      <c r="G746" s="1">
        <v>3</v>
      </c>
      <c r="H746" s="1">
        <v>0</v>
      </c>
      <c r="I746" s="1">
        <v>0</v>
      </c>
      <c r="J746" s="1">
        <v>0</v>
      </c>
      <c r="K746" s="1">
        <v>0</v>
      </c>
      <c r="L746" s="1">
        <v>0</v>
      </c>
      <c r="M746" s="1">
        <v>0</v>
      </c>
      <c r="N746" s="1">
        <v>0</v>
      </c>
      <c r="O746" s="1">
        <v>0</v>
      </c>
      <c r="P746" s="1">
        <v>0</v>
      </c>
      <c r="Q746" s="1">
        <v>0</v>
      </c>
      <c r="R746" s="1">
        <v>4673.5769151474396</v>
      </c>
      <c r="S746" s="1">
        <v>81539.9728469892</v>
      </c>
      <c r="T746" s="59">
        <f>IF(E746="East", IF(C746="Central",('Connecting shares (%)'!$F$3/100*F746+'Connecting shares (%)'!$G$3/100*H746+'Connecting shares (%)'!$H$3/100*J746)/1000000,0),0)</f>
        <v>0</v>
      </c>
      <c r="U746" s="59">
        <f>IF(E746="East", IF(C746="Central",D746*'Connecting shares (%)'!$M$16*(F746+H746+J746)/(F746+H746+J746+L746+N746+P746),0),0)</f>
        <v>0</v>
      </c>
      <c r="V746" s="59">
        <f>IF(E746="East", IF(C746="Decentral",('Connecting shares (%)'!$F$7/100*F746+'Connecting shares (%)'!$G$7/100*H746+'Connecting shares (%)'!$H$7/100*J746)/1000000,0),0)</f>
        <v>0</v>
      </c>
      <c r="W746" s="61">
        <f>IF(E746="East", IF(C746="Decentral",D746*'Connecting shares (%)'!$M$16*(F746+H746+J746)/(F746+H746+J746+L746+N746+P746),0),0)</f>
        <v>0</v>
      </c>
      <c r="X746" s="59">
        <f>IF(E746="East", IF(C746="Central",('Connecting shares (%)'!$F$5/100*L746+'Connecting shares (%)'!$G$5/100*N746+'Connecting shares (%)'!$H$5/100*P746)/1000000,0),0)</f>
        <v>0</v>
      </c>
      <c r="Y746" s="61">
        <f>IF(E746="East", IF(C746="Central",D746*'Connecting shares (%)'!$M$16*(L746+N746+P746)/(F746+H746+J746+L746+N746+P746),0),0)</f>
        <v>0</v>
      </c>
      <c r="Z746" s="1">
        <f>IF(E746="East", IF(C746="Decentral",('Connecting shares (%)'!$F$9/100*L746+'Connecting shares (%)'!$G$9/100*N746+'Connecting shares (%)'!$H$9/100*P746)/1000000,0),0)</f>
        <v>0</v>
      </c>
      <c r="AA746" s="61">
        <f>IF(E746="East", IF(C746="Decentral",D746*'Connecting shares (%)'!$M$16*(L746+N746+P746)/(F746+H746+J746+L746+N746+P746),0),0)</f>
        <v>0</v>
      </c>
      <c r="AB746" s="59">
        <f>IF(E746="West", IF(C746="Central",('Connecting shares (%)'!$F$11/100*F746+'Connecting shares (%)'!$G$11/100*H746+'Connecting shares (%)'!$H$11/100*J746)/1000000,0),0)</f>
        <v>0</v>
      </c>
      <c r="AC746" s="62">
        <f>IF(E746="west", IF(C746="Central",D746*'Connecting shares (%)'!$M$16*(F746+H746+J746)/(F746+H746+J746+L746+N746+P746),0),0)</f>
        <v>0</v>
      </c>
      <c r="AD746" s="59">
        <f>IF(E746="West", IF(C746="Decentral",('Connecting shares (%)'!$F$15/100*F746+'Connecting shares (%)'!$G$15/100*H746+'Connecting shares (%)'!$H$15/100*J746)/1000000,0),0)</f>
        <v>3.59702599999999E-2</v>
      </c>
      <c r="AE746" s="61">
        <f>IF(E746="west", IF(C746="Decentral",D746*'Connecting shares (%)'!$M$16*(F746+H746+J746)/(F746+H746+J746+L746+N746+P746),0),0)</f>
        <v>1.6307994569397799</v>
      </c>
      <c r="AF746" s="59">
        <f>IF(E746="West", IF(C746="Central",('Connecting shares (%)'!$F$13/100*L746+'Connecting shares (%)'!$G$13/100*N746+'Connecting shares (%)'!$H$13/100*P746)/1000000,0),0)</f>
        <v>0</v>
      </c>
      <c r="AG746" s="61">
        <f>IF(E746="west", IF(C746="Central",D746*'Connecting shares (%)'!$M$16*(L746+N746+P746)/(F746+H746+J746+L746+N746+P746),0),0)</f>
        <v>0</v>
      </c>
      <c r="AH746" s="1">
        <f>IF(E746="West", IF(C746="Decentral",('Connecting shares (%)'!$F$17/100*L746+'Connecting shares (%)'!$G$17/100*N746+'Connecting shares (%)'!$H$17/100*P746)/1000000,0),0)</f>
        <v>0</v>
      </c>
      <c r="AI746" s="61">
        <f>IF(E746="west", IF(C746="Decentral",D746*'Connecting shares (%)'!$M$16*(L746+N746+P746)/(F746+H746+J746+L746+N746+P746),0),0)</f>
        <v>0</v>
      </c>
      <c r="AK746" s="1">
        <f t="shared" si="88"/>
        <v>0</v>
      </c>
      <c r="AL746" s="1">
        <f t="shared" si="89"/>
        <v>0</v>
      </c>
      <c r="AM746" s="1">
        <f t="shared" si="90"/>
        <v>0</v>
      </c>
      <c r="AN746" s="1">
        <f t="shared" si="91"/>
        <v>0</v>
      </c>
      <c r="AO746" s="1">
        <f t="shared" si="92"/>
        <v>0</v>
      </c>
      <c r="AP746" s="1">
        <f t="shared" si="93"/>
        <v>0</v>
      </c>
      <c r="AQ746" s="1">
        <f t="shared" si="94"/>
        <v>3.59702599999999E-2</v>
      </c>
      <c r="AR746" s="1">
        <f t="shared" si="95"/>
        <v>1.6307994569397799</v>
      </c>
    </row>
    <row r="747" spans="1:44">
      <c r="A747" s="1">
        <v>746</v>
      </c>
      <c r="B747" s="1" t="s">
        <v>250</v>
      </c>
      <c r="C747" s="1" t="s">
        <v>20</v>
      </c>
      <c r="D747" s="1">
        <v>0.161927416295683</v>
      </c>
      <c r="E747" s="1" t="s">
        <v>21</v>
      </c>
      <c r="F747" s="1">
        <v>155197.40999999901</v>
      </c>
      <c r="G747" s="1">
        <v>9</v>
      </c>
      <c r="H747" s="1">
        <v>0</v>
      </c>
      <c r="I747" s="1">
        <v>0</v>
      </c>
      <c r="J747" s="1">
        <v>0</v>
      </c>
      <c r="K747" s="1">
        <v>0</v>
      </c>
      <c r="L747" s="1">
        <v>0</v>
      </c>
      <c r="M747" s="1">
        <v>0</v>
      </c>
      <c r="N747" s="1">
        <v>0</v>
      </c>
      <c r="O747" s="1">
        <v>0</v>
      </c>
      <c r="P747" s="1">
        <v>0</v>
      </c>
      <c r="Q747" s="1">
        <v>0</v>
      </c>
      <c r="R747" s="1">
        <v>5129.5182518968504</v>
      </c>
      <c r="S747" s="1">
        <v>161927.41629568199</v>
      </c>
      <c r="T747" s="59">
        <f>IF(E747="East", IF(C747="Central",('Connecting shares (%)'!$F$3/100*F747+'Connecting shares (%)'!$G$3/100*H747+'Connecting shares (%)'!$H$3/100*J747)/1000000,0),0)</f>
        <v>0</v>
      </c>
      <c r="U747" s="59">
        <f>IF(E747="East", IF(C747="Central",D747*'Connecting shares (%)'!$M$16*(F747+H747+J747)/(F747+H747+J747+L747+N747+P747),0),0)</f>
        <v>0</v>
      </c>
      <c r="V747" s="59">
        <f>IF(E747="East", IF(C747="Decentral",('Connecting shares (%)'!$F$7/100*F747+'Connecting shares (%)'!$G$7/100*H747+'Connecting shares (%)'!$H$7/100*J747)/1000000,0),0)</f>
        <v>0</v>
      </c>
      <c r="W747" s="61">
        <f>IF(E747="East", IF(C747="Decentral",D747*'Connecting shares (%)'!$M$16*(F747+H747+J747)/(F747+H747+J747+L747+N747+P747),0),0)</f>
        <v>0</v>
      </c>
      <c r="X747" s="59">
        <f>IF(E747="East", IF(C747="Central",('Connecting shares (%)'!$F$5/100*L747+'Connecting shares (%)'!$G$5/100*N747+'Connecting shares (%)'!$H$5/100*P747)/1000000,0),0)</f>
        <v>0</v>
      </c>
      <c r="Y747" s="61">
        <f>IF(E747="East", IF(C747="Central",D747*'Connecting shares (%)'!$M$16*(L747+N747+P747)/(F747+H747+J747+L747+N747+P747),0),0)</f>
        <v>0</v>
      </c>
      <c r="Z747" s="1">
        <f>IF(E747="East", IF(C747="Decentral",('Connecting shares (%)'!$F$9/100*L747+'Connecting shares (%)'!$G$9/100*N747+'Connecting shares (%)'!$H$9/100*P747)/1000000,0),0)</f>
        <v>0</v>
      </c>
      <c r="AA747" s="61">
        <f>IF(E747="East", IF(C747="Decentral",D747*'Connecting shares (%)'!$M$16*(L747+N747+P747)/(F747+H747+J747+L747+N747+P747),0),0)</f>
        <v>0</v>
      </c>
      <c r="AB747" s="59">
        <f>IF(E747="West", IF(C747="Central",('Connecting shares (%)'!$F$11/100*F747+'Connecting shares (%)'!$G$11/100*H747+'Connecting shares (%)'!$H$11/100*J747)/1000000,0),0)</f>
        <v>0.15519740999999901</v>
      </c>
      <c r="AC747" s="62">
        <f>IF(E747="west", IF(C747="Central",D747*'Connecting shares (%)'!$M$16*(F747+H747+J747)/(F747+H747+J747+L747+N747+P747),0),0)</f>
        <v>3.2385483259136598</v>
      </c>
      <c r="AD747" s="59">
        <f>IF(E747="West", IF(C747="Decentral",('Connecting shares (%)'!$F$15/100*F747+'Connecting shares (%)'!$G$15/100*H747+'Connecting shares (%)'!$H$15/100*J747)/1000000,0),0)</f>
        <v>0</v>
      </c>
      <c r="AE747" s="61">
        <f>IF(E747="west", IF(C747="Decentral",D747*'Connecting shares (%)'!$M$16*(F747+H747+J747)/(F747+H747+J747+L747+N747+P747),0),0)</f>
        <v>0</v>
      </c>
      <c r="AF747" s="59">
        <f>IF(E747="West", IF(C747="Central",('Connecting shares (%)'!$F$13/100*L747+'Connecting shares (%)'!$G$13/100*N747+'Connecting shares (%)'!$H$13/100*P747)/1000000,0),0)</f>
        <v>0</v>
      </c>
      <c r="AG747" s="61">
        <f>IF(E747="west", IF(C747="Central",D747*'Connecting shares (%)'!$M$16*(L747+N747+P747)/(F747+H747+J747+L747+N747+P747),0),0)</f>
        <v>0</v>
      </c>
      <c r="AH747" s="1">
        <f>IF(E747="West", IF(C747="Decentral",('Connecting shares (%)'!$F$17/100*L747+'Connecting shares (%)'!$G$17/100*N747+'Connecting shares (%)'!$H$17/100*P747)/1000000,0),0)</f>
        <v>0</v>
      </c>
      <c r="AI747" s="61">
        <f>IF(E747="west", IF(C747="Decentral",D747*'Connecting shares (%)'!$M$16*(L747+N747+P747)/(F747+H747+J747+L747+N747+P747),0),0)</f>
        <v>0</v>
      </c>
      <c r="AK747" s="1">
        <f t="shared" si="88"/>
        <v>0</v>
      </c>
      <c r="AL747" s="1">
        <f t="shared" si="89"/>
        <v>0</v>
      </c>
      <c r="AM747" s="1">
        <f t="shared" si="90"/>
        <v>0</v>
      </c>
      <c r="AN747" s="1">
        <f t="shared" si="91"/>
        <v>0</v>
      </c>
      <c r="AO747" s="1">
        <f t="shared" si="92"/>
        <v>0.15519740999999901</v>
      </c>
      <c r="AP747" s="1">
        <f t="shared" si="93"/>
        <v>3.2385483259136598</v>
      </c>
      <c r="AQ747" s="1">
        <f t="shared" si="94"/>
        <v>0</v>
      </c>
      <c r="AR747" s="1">
        <f t="shared" si="95"/>
        <v>0</v>
      </c>
    </row>
    <row r="748" spans="1:44">
      <c r="A748" s="1">
        <v>747</v>
      </c>
      <c r="B748" s="1" t="s">
        <v>256</v>
      </c>
      <c r="C748" s="1" t="s">
        <v>19</v>
      </c>
      <c r="D748" s="1">
        <v>0.18412953659888001</v>
      </c>
      <c r="E748" s="1" t="s">
        <v>21</v>
      </c>
      <c r="F748" s="1">
        <v>248636.91999999899</v>
      </c>
      <c r="G748" s="1">
        <v>14</v>
      </c>
      <c r="H748" s="1">
        <v>0</v>
      </c>
      <c r="I748" s="1">
        <v>0</v>
      </c>
      <c r="J748" s="1">
        <v>0</v>
      </c>
      <c r="K748" s="1">
        <v>0</v>
      </c>
      <c r="L748" s="1">
        <v>0</v>
      </c>
      <c r="M748" s="1">
        <v>0</v>
      </c>
      <c r="N748" s="1">
        <v>0</v>
      </c>
      <c r="O748" s="1">
        <v>0</v>
      </c>
      <c r="P748" s="1">
        <v>0</v>
      </c>
      <c r="Q748" s="1">
        <v>0</v>
      </c>
      <c r="R748" s="1">
        <v>6875.1418721544396</v>
      </c>
      <c r="S748" s="1">
        <v>184129.53659887999</v>
      </c>
      <c r="T748" s="59">
        <f>IF(E748="East", IF(C748="Central",('Connecting shares (%)'!$F$3/100*F748+'Connecting shares (%)'!$G$3/100*H748+'Connecting shares (%)'!$H$3/100*J748)/1000000,0),0)</f>
        <v>0</v>
      </c>
      <c r="U748" s="59">
        <f>IF(E748="East", IF(C748="Central",D748*'Connecting shares (%)'!$M$16*(F748+H748+J748)/(F748+H748+J748+L748+N748+P748),0),0)</f>
        <v>0</v>
      </c>
      <c r="V748" s="59">
        <f>IF(E748="East", IF(C748="Decentral",('Connecting shares (%)'!$F$7/100*F748+'Connecting shares (%)'!$G$7/100*H748+'Connecting shares (%)'!$H$7/100*J748)/1000000,0),0)</f>
        <v>0</v>
      </c>
      <c r="W748" s="61">
        <f>IF(E748="East", IF(C748="Decentral",D748*'Connecting shares (%)'!$M$16*(F748+H748+J748)/(F748+H748+J748+L748+N748+P748),0),0)</f>
        <v>0</v>
      </c>
      <c r="X748" s="59">
        <f>IF(E748="East", IF(C748="Central",('Connecting shares (%)'!$F$5/100*L748+'Connecting shares (%)'!$G$5/100*N748+'Connecting shares (%)'!$H$5/100*P748)/1000000,0),0)</f>
        <v>0</v>
      </c>
      <c r="Y748" s="61">
        <f>IF(E748="East", IF(C748="Central",D748*'Connecting shares (%)'!$M$16*(L748+N748+P748)/(F748+H748+J748+L748+N748+P748),0),0)</f>
        <v>0</v>
      </c>
      <c r="Z748" s="1">
        <f>IF(E748="East", IF(C748="Decentral",('Connecting shares (%)'!$F$9/100*L748+'Connecting shares (%)'!$G$9/100*N748+'Connecting shares (%)'!$H$9/100*P748)/1000000,0),0)</f>
        <v>0</v>
      </c>
      <c r="AA748" s="61">
        <f>IF(E748="East", IF(C748="Decentral",D748*'Connecting shares (%)'!$M$16*(L748+N748+P748)/(F748+H748+J748+L748+N748+P748),0),0)</f>
        <v>0</v>
      </c>
      <c r="AB748" s="59">
        <f>IF(E748="West", IF(C748="Central",('Connecting shares (%)'!$F$11/100*F748+'Connecting shares (%)'!$G$11/100*H748+'Connecting shares (%)'!$H$11/100*J748)/1000000,0),0)</f>
        <v>0</v>
      </c>
      <c r="AC748" s="62">
        <f>IF(E748="west", IF(C748="Central",D748*'Connecting shares (%)'!$M$16*(F748+H748+J748)/(F748+H748+J748+L748+N748+P748),0),0)</f>
        <v>0</v>
      </c>
      <c r="AD748" s="59">
        <f>IF(E748="West", IF(C748="Decentral",('Connecting shares (%)'!$F$15/100*F748+'Connecting shares (%)'!$G$15/100*H748+'Connecting shares (%)'!$H$15/100*J748)/1000000,0),0)</f>
        <v>0.24863691999999898</v>
      </c>
      <c r="AE748" s="61">
        <f>IF(E748="west", IF(C748="Decentral",D748*'Connecting shares (%)'!$M$16*(F748+H748+J748)/(F748+H748+J748+L748+N748+P748),0),0)</f>
        <v>3.6825907319776001</v>
      </c>
      <c r="AF748" s="59">
        <f>IF(E748="West", IF(C748="Central",('Connecting shares (%)'!$F$13/100*L748+'Connecting shares (%)'!$G$13/100*N748+'Connecting shares (%)'!$H$13/100*P748)/1000000,0),0)</f>
        <v>0</v>
      </c>
      <c r="AG748" s="61">
        <f>IF(E748="west", IF(C748="Central",D748*'Connecting shares (%)'!$M$16*(L748+N748+P748)/(F748+H748+J748+L748+N748+P748),0),0)</f>
        <v>0</v>
      </c>
      <c r="AH748" s="1">
        <f>IF(E748="West", IF(C748="Decentral",('Connecting shares (%)'!$F$17/100*L748+'Connecting shares (%)'!$G$17/100*N748+'Connecting shares (%)'!$H$17/100*P748)/1000000,0),0)</f>
        <v>0</v>
      </c>
      <c r="AI748" s="61">
        <f>IF(E748="west", IF(C748="Decentral",D748*'Connecting shares (%)'!$M$16*(L748+N748+P748)/(F748+H748+J748+L748+N748+P748),0),0)</f>
        <v>0</v>
      </c>
      <c r="AK748" s="1">
        <f t="shared" si="88"/>
        <v>0</v>
      </c>
      <c r="AL748" s="1">
        <f t="shared" si="89"/>
        <v>0</v>
      </c>
      <c r="AM748" s="1">
        <f t="shared" si="90"/>
        <v>0</v>
      </c>
      <c r="AN748" s="1">
        <f t="shared" si="91"/>
        <v>0</v>
      </c>
      <c r="AO748" s="1">
        <f t="shared" si="92"/>
        <v>0</v>
      </c>
      <c r="AP748" s="1">
        <f t="shared" si="93"/>
        <v>0</v>
      </c>
      <c r="AQ748" s="1">
        <f t="shared" si="94"/>
        <v>0.24863691999999898</v>
      </c>
      <c r="AR748" s="1">
        <f t="shared" si="95"/>
        <v>3.6825907319776001</v>
      </c>
    </row>
    <row r="749" spans="1:44">
      <c r="A749" s="1">
        <v>748</v>
      </c>
      <c r="B749" s="1" t="s">
        <v>657</v>
      </c>
      <c r="C749" s="1" t="s">
        <v>19</v>
      </c>
      <c r="D749" s="1">
        <v>7.6890534644717998E-2</v>
      </c>
      <c r="E749" s="1" t="s">
        <v>22</v>
      </c>
      <c r="F749" s="1">
        <v>250999.48</v>
      </c>
      <c r="G749" s="1">
        <v>17</v>
      </c>
      <c r="H749" s="1">
        <v>0</v>
      </c>
      <c r="I749" s="1">
        <v>0</v>
      </c>
      <c r="J749" s="1">
        <v>0</v>
      </c>
      <c r="K749" s="1">
        <v>0</v>
      </c>
      <c r="L749" s="1">
        <v>0</v>
      </c>
      <c r="M749" s="1">
        <v>0</v>
      </c>
      <c r="N749" s="1">
        <v>0</v>
      </c>
      <c r="O749" s="1">
        <v>0</v>
      </c>
      <c r="P749" s="1">
        <v>0</v>
      </c>
      <c r="Q749" s="1">
        <v>0</v>
      </c>
      <c r="R749" s="1">
        <v>5247.1577011828103</v>
      </c>
      <c r="S749" s="1">
        <v>76890.534644717598</v>
      </c>
      <c r="T749" s="59">
        <f>IF(E749="East", IF(C749="Central",('Connecting shares (%)'!$F$3/100*F749+'Connecting shares (%)'!$G$3/100*H749+'Connecting shares (%)'!$H$3/100*J749)/1000000,0),0)</f>
        <v>0</v>
      </c>
      <c r="U749" s="59">
        <f>IF(E749="East", IF(C749="Central",D749*'Connecting shares (%)'!$M$16*(F749+H749+J749)/(F749+H749+J749+L749+N749+P749),0),0)</f>
        <v>0</v>
      </c>
      <c r="V749" s="59">
        <f>IF(E749="East", IF(C749="Decentral",('Connecting shares (%)'!$F$7/100*F749+'Connecting shares (%)'!$G$7/100*H749+'Connecting shares (%)'!$H$7/100*J749)/1000000,0),0)</f>
        <v>0.25099948</v>
      </c>
      <c r="W749" s="61">
        <f>IF(E749="East", IF(C749="Decentral",D749*'Connecting shares (%)'!$M$16*(F749+H749+J749)/(F749+H749+J749+L749+N749+P749),0),0)</f>
        <v>1.53781069289436</v>
      </c>
      <c r="X749" s="59">
        <f>IF(E749="East", IF(C749="Central",('Connecting shares (%)'!$F$5/100*L749+'Connecting shares (%)'!$G$5/100*N749+'Connecting shares (%)'!$H$5/100*P749)/1000000,0),0)</f>
        <v>0</v>
      </c>
      <c r="Y749" s="61">
        <f>IF(E749="East", IF(C749="Central",D749*'Connecting shares (%)'!$M$16*(L749+N749+P749)/(F749+H749+J749+L749+N749+P749),0),0)</f>
        <v>0</v>
      </c>
      <c r="Z749" s="1">
        <f>IF(E749="East", IF(C749="Decentral",('Connecting shares (%)'!$F$9/100*L749+'Connecting shares (%)'!$G$9/100*N749+'Connecting shares (%)'!$H$9/100*P749)/1000000,0),0)</f>
        <v>0</v>
      </c>
      <c r="AA749" s="61">
        <f>IF(E749="East", IF(C749="Decentral",D749*'Connecting shares (%)'!$M$16*(L749+N749+P749)/(F749+H749+J749+L749+N749+P749),0),0)</f>
        <v>0</v>
      </c>
      <c r="AB749" s="59">
        <f>IF(E749="West", IF(C749="Central",('Connecting shares (%)'!$F$11/100*F749+'Connecting shares (%)'!$G$11/100*H749+'Connecting shares (%)'!$H$11/100*J749)/1000000,0),0)</f>
        <v>0</v>
      </c>
      <c r="AC749" s="62">
        <f>IF(E749="west", IF(C749="Central",D749*'Connecting shares (%)'!$M$16*(F749+H749+J749)/(F749+H749+J749+L749+N749+P749),0),0)</f>
        <v>0</v>
      </c>
      <c r="AD749" s="59">
        <f>IF(E749="West", IF(C749="Decentral",('Connecting shares (%)'!$F$15/100*F749+'Connecting shares (%)'!$G$15/100*H749+'Connecting shares (%)'!$H$15/100*J749)/1000000,0),0)</f>
        <v>0</v>
      </c>
      <c r="AE749" s="61">
        <f>IF(E749="west", IF(C749="Decentral",D749*'Connecting shares (%)'!$M$16*(F749+H749+J749)/(F749+H749+J749+L749+N749+P749),0),0)</f>
        <v>0</v>
      </c>
      <c r="AF749" s="59">
        <f>IF(E749="West", IF(C749="Central",('Connecting shares (%)'!$F$13/100*L749+'Connecting shares (%)'!$G$13/100*N749+'Connecting shares (%)'!$H$13/100*P749)/1000000,0),0)</f>
        <v>0</v>
      </c>
      <c r="AG749" s="61">
        <f>IF(E749="west", IF(C749="Central",D749*'Connecting shares (%)'!$M$16*(L749+N749+P749)/(F749+H749+J749+L749+N749+P749),0),0)</f>
        <v>0</v>
      </c>
      <c r="AH749" s="1">
        <f>IF(E749="West", IF(C749="Decentral",('Connecting shares (%)'!$F$17/100*L749+'Connecting shares (%)'!$G$17/100*N749+'Connecting shares (%)'!$H$17/100*P749)/1000000,0),0)</f>
        <v>0</v>
      </c>
      <c r="AI749" s="61">
        <f>IF(E749="west", IF(C749="Decentral",D749*'Connecting shares (%)'!$M$16*(L749+N749+P749)/(F749+H749+J749+L749+N749+P749),0),0)</f>
        <v>0</v>
      </c>
      <c r="AK749" s="1">
        <f t="shared" si="88"/>
        <v>0</v>
      </c>
      <c r="AL749" s="1">
        <f t="shared" si="89"/>
        <v>0</v>
      </c>
      <c r="AM749" s="1">
        <f t="shared" si="90"/>
        <v>0.25099948</v>
      </c>
      <c r="AN749" s="1">
        <f t="shared" si="91"/>
        <v>1.53781069289436</v>
      </c>
      <c r="AO749" s="1">
        <f t="shared" si="92"/>
        <v>0</v>
      </c>
      <c r="AP749" s="1">
        <f t="shared" si="93"/>
        <v>0</v>
      </c>
      <c r="AQ749" s="1">
        <f t="shared" si="94"/>
        <v>0</v>
      </c>
      <c r="AR749" s="1">
        <f t="shared" si="95"/>
        <v>0</v>
      </c>
    </row>
    <row r="750" spans="1:44">
      <c r="A750" s="1">
        <v>749</v>
      </c>
      <c r="B750" s="1" t="s">
        <v>666</v>
      </c>
      <c r="C750" s="1" t="s">
        <v>19</v>
      </c>
      <c r="D750" s="1">
        <v>0.78543236189985499</v>
      </c>
      <c r="E750" s="1" t="s">
        <v>22</v>
      </c>
      <c r="F750" s="1">
        <v>8120237.6200000001</v>
      </c>
      <c r="G750" s="1">
        <v>393</v>
      </c>
      <c r="H750" s="1">
        <v>53379.97</v>
      </c>
      <c r="I750" s="1">
        <v>1</v>
      </c>
      <c r="J750" s="1">
        <v>0</v>
      </c>
      <c r="K750" s="1">
        <v>0</v>
      </c>
      <c r="L750" s="1">
        <v>166946.59</v>
      </c>
      <c r="M750" s="1">
        <v>9</v>
      </c>
      <c r="N750" s="1">
        <v>68113.119999999893</v>
      </c>
      <c r="O750" s="1">
        <v>1</v>
      </c>
      <c r="P750" s="1">
        <v>0</v>
      </c>
      <c r="Q750" s="1">
        <v>0</v>
      </c>
      <c r="R750" s="1">
        <v>6684.9184339388203</v>
      </c>
      <c r="S750" s="1">
        <v>785432.36189985403</v>
      </c>
      <c r="T750" s="59">
        <f>IF(E750="East", IF(C750="Central",('Connecting shares (%)'!$F$3/100*F750+'Connecting shares (%)'!$G$3/100*H750+'Connecting shares (%)'!$H$3/100*J750)/1000000,0),0)</f>
        <v>0</v>
      </c>
      <c r="U750" s="59">
        <f>IF(E750="East", IF(C750="Central",D750*'Connecting shares (%)'!$M$16*(F750+H750+J750)/(F750+H750+J750+L750+N750+P750),0),0)</f>
        <v>0</v>
      </c>
      <c r="V750" s="59">
        <f>IF(E750="East", IF(C750="Decentral",('Connecting shares (%)'!$F$7/100*F750+'Connecting shares (%)'!$G$7/100*H750+'Connecting shares (%)'!$H$7/100*J750)/1000000,0),0)</f>
        <v>8.1736175899999992</v>
      </c>
      <c r="W750" s="61">
        <f>IF(E750="East", IF(C750="Decentral",D750*'Connecting shares (%)'!$M$16*(F750+H750+J750)/(F750+H750+J750+L750+N750+P750),0),0)</f>
        <v>15.269521090980389</v>
      </c>
      <c r="X750" s="59">
        <f>IF(E750="East", IF(C750="Central",('Connecting shares (%)'!$F$5/100*L750+'Connecting shares (%)'!$G$5/100*N750+'Connecting shares (%)'!$H$5/100*P750)/1000000,0),0)</f>
        <v>0</v>
      </c>
      <c r="Y750" s="61">
        <f>IF(E750="East", IF(C750="Central",D750*'Connecting shares (%)'!$M$16*(L750+N750+P750)/(F750+H750+J750+L750+N750+P750),0),0)</f>
        <v>0</v>
      </c>
      <c r="Z750" s="1">
        <f>IF(E750="East", IF(C750="Decentral",('Connecting shares (%)'!$F$9/100*L750+'Connecting shares (%)'!$G$9/100*N750+'Connecting shares (%)'!$H$9/100*P750)/1000000,0),0)</f>
        <v>0.23505970999999989</v>
      </c>
      <c r="AA750" s="61">
        <f>IF(E750="East", IF(C750="Decentral",D750*'Connecting shares (%)'!$M$16*(L750+N750+P750)/(F750+H750+J750+L750+N750+P750),0),0)</f>
        <v>0.43912614701671315</v>
      </c>
      <c r="AB750" s="59">
        <f>IF(E750="West", IF(C750="Central",('Connecting shares (%)'!$F$11/100*F750+'Connecting shares (%)'!$G$11/100*H750+'Connecting shares (%)'!$H$11/100*J750)/1000000,0),0)</f>
        <v>0</v>
      </c>
      <c r="AC750" s="62">
        <f>IF(E750="west", IF(C750="Central",D750*'Connecting shares (%)'!$M$16*(F750+H750+J750)/(F750+H750+J750+L750+N750+P750),0),0)</f>
        <v>0</v>
      </c>
      <c r="AD750" s="59">
        <f>IF(E750="West", IF(C750="Decentral",('Connecting shares (%)'!$F$15/100*F750+'Connecting shares (%)'!$G$15/100*H750+'Connecting shares (%)'!$H$15/100*J750)/1000000,0),0)</f>
        <v>0</v>
      </c>
      <c r="AE750" s="61">
        <f>IF(E750="west", IF(C750="Decentral",D750*'Connecting shares (%)'!$M$16*(F750+H750+J750)/(F750+H750+J750+L750+N750+P750),0),0)</f>
        <v>0</v>
      </c>
      <c r="AF750" s="59">
        <f>IF(E750="West", IF(C750="Central",('Connecting shares (%)'!$F$13/100*L750+'Connecting shares (%)'!$G$13/100*N750+'Connecting shares (%)'!$H$13/100*P750)/1000000,0),0)</f>
        <v>0</v>
      </c>
      <c r="AG750" s="61">
        <f>IF(E750="west", IF(C750="Central",D750*'Connecting shares (%)'!$M$16*(L750+N750+P750)/(F750+H750+J750+L750+N750+P750),0),0)</f>
        <v>0</v>
      </c>
      <c r="AH750" s="1">
        <f>IF(E750="West", IF(C750="Decentral",('Connecting shares (%)'!$F$17/100*L750+'Connecting shares (%)'!$G$17/100*N750+'Connecting shares (%)'!$H$17/100*P750)/1000000,0),0)</f>
        <v>0</v>
      </c>
      <c r="AI750" s="61">
        <f>IF(E750="west", IF(C750="Decentral",D750*'Connecting shares (%)'!$M$16*(L750+N750+P750)/(F750+H750+J750+L750+N750+P750),0),0)</f>
        <v>0</v>
      </c>
      <c r="AK750" s="1">
        <f t="shared" si="88"/>
        <v>0</v>
      </c>
      <c r="AL750" s="1">
        <f t="shared" si="89"/>
        <v>0</v>
      </c>
      <c r="AM750" s="1">
        <f t="shared" si="90"/>
        <v>8.408677299999999</v>
      </c>
      <c r="AN750" s="1">
        <f t="shared" si="91"/>
        <v>15.708647237997102</v>
      </c>
      <c r="AO750" s="1">
        <f t="shared" si="92"/>
        <v>0</v>
      </c>
      <c r="AP750" s="1">
        <f t="shared" si="93"/>
        <v>0</v>
      </c>
      <c r="AQ750" s="1">
        <f t="shared" si="94"/>
        <v>0</v>
      </c>
      <c r="AR750" s="1">
        <f t="shared" si="95"/>
        <v>0</v>
      </c>
    </row>
    <row r="751" spans="1:44">
      <c r="A751" s="1">
        <v>750</v>
      </c>
      <c r="B751" s="1" t="s">
        <v>837</v>
      </c>
      <c r="C751" s="1" t="s">
        <v>19</v>
      </c>
      <c r="D751" s="1">
        <v>5.4558517176278E-2</v>
      </c>
      <c r="E751" s="1" t="s">
        <v>21</v>
      </c>
      <c r="F751" s="1">
        <v>309720.13</v>
      </c>
      <c r="G751" s="1">
        <v>17</v>
      </c>
      <c r="H751" s="1">
        <v>119014.679999999</v>
      </c>
      <c r="I751" s="1">
        <v>1</v>
      </c>
      <c r="J751" s="1">
        <v>0</v>
      </c>
      <c r="K751" s="1">
        <v>0</v>
      </c>
      <c r="L751" s="1">
        <v>0</v>
      </c>
      <c r="M751" s="1">
        <v>0</v>
      </c>
      <c r="N751" s="1">
        <v>0</v>
      </c>
      <c r="O751" s="1">
        <v>0</v>
      </c>
      <c r="P751" s="1">
        <v>0</v>
      </c>
      <c r="Q751" s="1">
        <v>0</v>
      </c>
      <c r="R751" s="1">
        <v>3969.2625762073199</v>
      </c>
      <c r="S751" s="1">
        <v>54558.517176277397</v>
      </c>
      <c r="T751" s="59">
        <f>IF(E751="East", IF(C751="Central",('Connecting shares (%)'!$F$3/100*F751+'Connecting shares (%)'!$G$3/100*H751+'Connecting shares (%)'!$H$3/100*J751)/1000000,0),0)</f>
        <v>0</v>
      </c>
      <c r="U751" s="59">
        <f>IF(E751="East", IF(C751="Central",D751*'Connecting shares (%)'!$M$16*(F751+H751+J751)/(F751+H751+J751+L751+N751+P751),0),0)</f>
        <v>0</v>
      </c>
      <c r="V751" s="59">
        <f>IF(E751="East", IF(C751="Decentral",('Connecting shares (%)'!$F$7/100*F751+'Connecting shares (%)'!$G$7/100*H751+'Connecting shares (%)'!$H$7/100*J751)/1000000,0),0)</f>
        <v>0</v>
      </c>
      <c r="W751" s="61">
        <f>IF(E751="East", IF(C751="Decentral",D751*'Connecting shares (%)'!$M$16*(F751+H751+J751)/(F751+H751+J751+L751+N751+P751),0),0)</f>
        <v>0</v>
      </c>
      <c r="X751" s="59">
        <f>IF(E751="East", IF(C751="Central",('Connecting shares (%)'!$F$5/100*L751+'Connecting shares (%)'!$G$5/100*N751+'Connecting shares (%)'!$H$5/100*P751)/1000000,0),0)</f>
        <v>0</v>
      </c>
      <c r="Y751" s="61">
        <f>IF(E751="East", IF(C751="Central",D751*'Connecting shares (%)'!$M$16*(L751+N751+P751)/(F751+H751+J751+L751+N751+P751),0),0)</f>
        <v>0</v>
      </c>
      <c r="Z751" s="1">
        <f>IF(E751="East", IF(C751="Decentral",('Connecting shares (%)'!$F$9/100*L751+'Connecting shares (%)'!$G$9/100*N751+'Connecting shares (%)'!$H$9/100*P751)/1000000,0),0)</f>
        <v>0</v>
      </c>
      <c r="AA751" s="61">
        <f>IF(E751="East", IF(C751="Decentral",D751*'Connecting shares (%)'!$M$16*(L751+N751+P751)/(F751+H751+J751+L751+N751+P751),0),0)</f>
        <v>0</v>
      </c>
      <c r="AB751" s="59">
        <f>IF(E751="West", IF(C751="Central",('Connecting shares (%)'!$F$11/100*F751+'Connecting shares (%)'!$G$11/100*H751+'Connecting shares (%)'!$H$11/100*J751)/1000000,0),0)</f>
        <v>0</v>
      </c>
      <c r="AC751" s="62">
        <f>IF(E751="west", IF(C751="Central",D751*'Connecting shares (%)'!$M$16*(F751+H751+J751)/(F751+H751+J751+L751+N751+P751),0),0)</f>
        <v>0</v>
      </c>
      <c r="AD751" s="59">
        <f>IF(E751="West", IF(C751="Decentral",('Connecting shares (%)'!$F$15/100*F751+'Connecting shares (%)'!$G$15/100*H751+'Connecting shares (%)'!$H$15/100*J751)/1000000,0),0)</f>
        <v>0.42873480999999902</v>
      </c>
      <c r="AE751" s="61">
        <f>IF(E751="west", IF(C751="Decentral",D751*'Connecting shares (%)'!$M$16*(F751+H751+J751)/(F751+H751+J751+L751+N751+P751),0),0)</f>
        <v>1.09117034352556</v>
      </c>
      <c r="AF751" s="59">
        <f>IF(E751="West", IF(C751="Central",('Connecting shares (%)'!$F$13/100*L751+'Connecting shares (%)'!$G$13/100*N751+'Connecting shares (%)'!$H$13/100*P751)/1000000,0),0)</f>
        <v>0</v>
      </c>
      <c r="AG751" s="61">
        <f>IF(E751="west", IF(C751="Central",D751*'Connecting shares (%)'!$M$16*(L751+N751+P751)/(F751+H751+J751+L751+N751+P751),0),0)</f>
        <v>0</v>
      </c>
      <c r="AH751" s="1">
        <f>IF(E751="West", IF(C751="Decentral",('Connecting shares (%)'!$F$17/100*L751+'Connecting shares (%)'!$G$17/100*N751+'Connecting shares (%)'!$H$17/100*P751)/1000000,0),0)</f>
        <v>0</v>
      </c>
      <c r="AI751" s="61">
        <f>IF(E751="west", IF(C751="Decentral",D751*'Connecting shares (%)'!$M$16*(L751+N751+P751)/(F751+H751+J751+L751+N751+P751),0),0)</f>
        <v>0</v>
      </c>
      <c r="AK751" s="1">
        <f t="shared" si="88"/>
        <v>0</v>
      </c>
      <c r="AL751" s="1">
        <f t="shared" si="89"/>
        <v>0</v>
      </c>
      <c r="AM751" s="1">
        <f t="shared" si="90"/>
        <v>0</v>
      </c>
      <c r="AN751" s="1">
        <f t="shared" si="91"/>
        <v>0</v>
      </c>
      <c r="AO751" s="1">
        <f t="shared" si="92"/>
        <v>0</v>
      </c>
      <c r="AP751" s="1">
        <f t="shared" si="93"/>
        <v>0</v>
      </c>
      <c r="AQ751" s="1">
        <f t="shared" si="94"/>
        <v>0.42873480999999902</v>
      </c>
      <c r="AR751" s="1">
        <f t="shared" si="95"/>
        <v>1.09117034352556</v>
      </c>
    </row>
    <row r="752" spans="1:44">
      <c r="A752" s="1">
        <v>751</v>
      </c>
      <c r="B752" s="1" t="s">
        <v>329</v>
      </c>
      <c r="C752" s="1" t="s">
        <v>19</v>
      </c>
      <c r="D752" s="1">
        <v>0.346660562115023</v>
      </c>
      <c r="E752" s="1" t="s">
        <v>21</v>
      </c>
      <c r="F752" s="1">
        <v>2447384.77999999</v>
      </c>
      <c r="G752" s="1">
        <v>215</v>
      </c>
      <c r="H752" s="1">
        <v>0</v>
      </c>
      <c r="I752" s="1">
        <v>0</v>
      </c>
      <c r="J752" s="1">
        <v>0</v>
      </c>
      <c r="K752" s="1">
        <v>0</v>
      </c>
      <c r="L752" s="1">
        <v>141158.97</v>
      </c>
      <c r="M752" s="1">
        <v>20</v>
      </c>
      <c r="N752" s="1">
        <v>0</v>
      </c>
      <c r="O752" s="1">
        <v>0</v>
      </c>
      <c r="P752" s="1">
        <v>0</v>
      </c>
      <c r="Q752" s="1">
        <v>0</v>
      </c>
      <c r="R752" s="1">
        <v>6163.9076915396399</v>
      </c>
      <c r="S752" s="1">
        <v>346660.56211502198</v>
      </c>
      <c r="T752" s="59">
        <f>IF(E752="East", IF(C752="Central",('Connecting shares (%)'!$F$3/100*F752+'Connecting shares (%)'!$G$3/100*H752+'Connecting shares (%)'!$H$3/100*J752)/1000000,0),0)</f>
        <v>0</v>
      </c>
      <c r="U752" s="59">
        <f>IF(E752="East", IF(C752="Central",D752*'Connecting shares (%)'!$M$16*(F752+H752+J752)/(F752+H752+J752+L752+N752+P752),0),0)</f>
        <v>0</v>
      </c>
      <c r="V752" s="59">
        <f>IF(E752="East", IF(C752="Decentral",('Connecting shares (%)'!$F$7/100*F752+'Connecting shares (%)'!$G$7/100*H752+'Connecting shares (%)'!$H$7/100*J752)/1000000,0),0)</f>
        <v>0</v>
      </c>
      <c r="W752" s="61">
        <f>IF(E752="East", IF(C752="Decentral",D752*'Connecting shares (%)'!$M$16*(F752+H752+J752)/(F752+H752+J752+L752+N752+P752),0),0)</f>
        <v>0</v>
      </c>
      <c r="X752" s="59">
        <f>IF(E752="East", IF(C752="Central",('Connecting shares (%)'!$F$5/100*L752+'Connecting shares (%)'!$G$5/100*N752+'Connecting shares (%)'!$H$5/100*P752)/1000000,0),0)</f>
        <v>0</v>
      </c>
      <c r="Y752" s="61">
        <f>IF(E752="East", IF(C752="Central",D752*'Connecting shares (%)'!$M$16*(L752+N752+P752)/(F752+H752+J752+L752+N752+P752),0),0)</f>
        <v>0</v>
      </c>
      <c r="Z752" s="1">
        <f>IF(E752="East", IF(C752="Decentral",('Connecting shares (%)'!$F$9/100*L752+'Connecting shares (%)'!$G$9/100*N752+'Connecting shares (%)'!$H$9/100*P752)/1000000,0),0)</f>
        <v>0</v>
      </c>
      <c r="AA752" s="61">
        <f>IF(E752="East", IF(C752="Decentral",D752*'Connecting shares (%)'!$M$16*(L752+N752+P752)/(F752+H752+J752+L752+N752+P752),0),0)</f>
        <v>0</v>
      </c>
      <c r="AB752" s="59">
        <f>IF(E752="West", IF(C752="Central",('Connecting shares (%)'!$F$11/100*F752+'Connecting shares (%)'!$G$11/100*H752+'Connecting shares (%)'!$H$11/100*J752)/1000000,0),0)</f>
        <v>0</v>
      </c>
      <c r="AC752" s="62">
        <f>IF(E752="west", IF(C752="Central",D752*'Connecting shares (%)'!$M$16*(F752+H752+J752)/(F752+H752+J752+L752+N752+P752),0),0)</f>
        <v>0</v>
      </c>
      <c r="AD752" s="59">
        <f>IF(E752="West", IF(C752="Decentral",('Connecting shares (%)'!$F$15/100*F752+'Connecting shares (%)'!$G$15/100*H752+'Connecting shares (%)'!$H$15/100*J752)/1000000,0),0)</f>
        <v>2.4473847799999899</v>
      </c>
      <c r="AE752" s="61">
        <f>IF(E752="west", IF(C752="Decentral",D752*'Connecting shares (%)'!$M$16*(F752+H752+J752)/(F752+H752+J752+L752+N752+P752),0),0)</f>
        <v>6.5551280216650891</v>
      </c>
      <c r="AF752" s="59">
        <f>IF(E752="West", IF(C752="Central",('Connecting shares (%)'!$F$13/100*L752+'Connecting shares (%)'!$G$13/100*N752+'Connecting shares (%)'!$H$13/100*P752)/1000000,0),0)</f>
        <v>0</v>
      </c>
      <c r="AG752" s="61">
        <f>IF(E752="west", IF(C752="Central",D752*'Connecting shares (%)'!$M$16*(L752+N752+P752)/(F752+H752+J752+L752+N752+P752),0),0)</f>
        <v>0</v>
      </c>
      <c r="AH752" s="1">
        <f>IF(E752="West", IF(C752="Decentral",('Connecting shares (%)'!$F$17/100*L752+'Connecting shares (%)'!$G$17/100*N752+'Connecting shares (%)'!$H$17/100*P752)/1000000,0),0)</f>
        <v>0.14115896999999999</v>
      </c>
      <c r="AI752" s="61">
        <f>IF(E752="west", IF(C752="Decentral",D752*'Connecting shares (%)'!$M$16*(L752+N752+P752)/(F752+H752+J752+L752+N752+P752),0),0)</f>
        <v>0.37808322063536959</v>
      </c>
      <c r="AK752" s="1">
        <f t="shared" si="88"/>
        <v>0</v>
      </c>
      <c r="AL752" s="1">
        <f t="shared" si="89"/>
        <v>0</v>
      </c>
      <c r="AM752" s="1">
        <f t="shared" si="90"/>
        <v>0</v>
      </c>
      <c r="AN752" s="1">
        <f t="shared" si="91"/>
        <v>0</v>
      </c>
      <c r="AO752" s="1">
        <f t="shared" si="92"/>
        <v>0</v>
      </c>
      <c r="AP752" s="1">
        <f t="shared" si="93"/>
        <v>0</v>
      </c>
      <c r="AQ752" s="1">
        <f t="shared" si="94"/>
        <v>2.5885437499999897</v>
      </c>
      <c r="AR752" s="1">
        <f t="shared" si="95"/>
        <v>6.9332112423004588</v>
      </c>
    </row>
    <row r="753" spans="1:44">
      <c r="A753" s="1">
        <v>752</v>
      </c>
      <c r="B753" s="1" t="s">
        <v>61</v>
      </c>
      <c r="C753" s="1" t="s">
        <v>19</v>
      </c>
      <c r="D753" s="1">
        <v>0.85076876630020304</v>
      </c>
      <c r="E753" s="1" t="s">
        <v>21</v>
      </c>
      <c r="F753" s="1">
        <v>5802751.5300000003</v>
      </c>
      <c r="G753" s="1">
        <v>359</v>
      </c>
      <c r="H753" s="1">
        <v>50286.519999999902</v>
      </c>
      <c r="I753" s="1">
        <v>1</v>
      </c>
      <c r="J753" s="1">
        <v>0</v>
      </c>
      <c r="K753" s="1">
        <v>0</v>
      </c>
      <c r="L753" s="1">
        <v>434318.01</v>
      </c>
      <c r="M753" s="1">
        <v>42</v>
      </c>
      <c r="N753" s="1">
        <v>0</v>
      </c>
      <c r="O753" s="1">
        <v>0</v>
      </c>
      <c r="P753" s="1">
        <v>0</v>
      </c>
      <c r="Q753" s="1">
        <v>0</v>
      </c>
      <c r="R753" s="1">
        <v>11502.774206841201</v>
      </c>
      <c r="S753" s="1">
        <v>850768.766300202</v>
      </c>
      <c r="T753" s="59">
        <f>IF(E753="East", IF(C753="Central",('Connecting shares (%)'!$F$3/100*F753+'Connecting shares (%)'!$G$3/100*H753+'Connecting shares (%)'!$H$3/100*J753)/1000000,0),0)</f>
        <v>0</v>
      </c>
      <c r="U753" s="59">
        <f>IF(E753="East", IF(C753="Central",D753*'Connecting shares (%)'!$M$16*(F753+H753+J753)/(F753+H753+J753+L753+N753+P753),0),0)</f>
        <v>0</v>
      </c>
      <c r="V753" s="59">
        <f>IF(E753="East", IF(C753="Decentral",('Connecting shares (%)'!$F$7/100*F753+'Connecting shares (%)'!$G$7/100*H753+'Connecting shares (%)'!$H$7/100*J753)/1000000,0),0)</f>
        <v>0</v>
      </c>
      <c r="W753" s="61">
        <f>IF(E753="East", IF(C753="Decentral",D753*'Connecting shares (%)'!$M$16*(F753+H753+J753)/(F753+H753+J753+L753+N753+P753),0),0)</f>
        <v>0</v>
      </c>
      <c r="X753" s="59">
        <f>IF(E753="East", IF(C753="Central",('Connecting shares (%)'!$F$5/100*L753+'Connecting shares (%)'!$G$5/100*N753+'Connecting shares (%)'!$H$5/100*P753)/1000000,0),0)</f>
        <v>0</v>
      </c>
      <c r="Y753" s="61">
        <f>IF(E753="East", IF(C753="Central",D753*'Connecting shares (%)'!$M$16*(L753+N753+P753)/(F753+H753+J753+L753+N753+P753),0),0)</f>
        <v>0</v>
      </c>
      <c r="Z753" s="1">
        <f>IF(E753="East", IF(C753="Decentral",('Connecting shares (%)'!$F$9/100*L753+'Connecting shares (%)'!$G$9/100*N753+'Connecting shares (%)'!$H$9/100*P753)/1000000,0),0)</f>
        <v>0</v>
      </c>
      <c r="AA753" s="61">
        <f>IF(E753="East", IF(C753="Decentral",D753*'Connecting shares (%)'!$M$16*(L753+N753+P753)/(F753+H753+J753+L753+N753+P753),0),0)</f>
        <v>0</v>
      </c>
      <c r="AB753" s="59">
        <f>IF(E753="West", IF(C753="Central",('Connecting shares (%)'!$F$11/100*F753+'Connecting shares (%)'!$G$11/100*H753+'Connecting shares (%)'!$H$11/100*J753)/1000000,0),0)</f>
        <v>0</v>
      </c>
      <c r="AC753" s="62">
        <f>IF(E753="west", IF(C753="Central",D753*'Connecting shares (%)'!$M$16*(F753+H753+J753)/(F753+H753+J753+L753+N753+P753),0),0)</f>
        <v>0</v>
      </c>
      <c r="AD753" s="59">
        <f>IF(E753="West", IF(C753="Decentral",('Connecting shares (%)'!$F$15/100*F753+'Connecting shares (%)'!$G$15/100*H753+'Connecting shares (%)'!$H$15/100*J753)/1000000,0),0)</f>
        <v>5.8530380499999994</v>
      </c>
      <c r="AE753" s="61">
        <f>IF(E753="west", IF(C753="Decentral",D753*'Connecting shares (%)'!$M$16*(F753+H753+J753)/(F753+H753+J753+L753+N753+P753),0),0)</f>
        <v>15.83998715322207</v>
      </c>
      <c r="AF753" s="59">
        <f>IF(E753="West", IF(C753="Central",('Connecting shares (%)'!$F$13/100*L753+'Connecting shares (%)'!$G$13/100*N753+'Connecting shares (%)'!$H$13/100*P753)/1000000,0),0)</f>
        <v>0</v>
      </c>
      <c r="AG753" s="61">
        <f>IF(E753="west", IF(C753="Central",D753*'Connecting shares (%)'!$M$16*(L753+N753+P753)/(F753+H753+J753+L753+N753+P753),0),0)</f>
        <v>0</v>
      </c>
      <c r="AH753" s="1">
        <f>IF(E753="West", IF(C753="Decentral",('Connecting shares (%)'!$F$17/100*L753+'Connecting shares (%)'!$G$17/100*N753+'Connecting shares (%)'!$H$17/100*P753)/1000000,0),0)</f>
        <v>0.43431801000000003</v>
      </c>
      <c r="AI753" s="61">
        <f>IF(E753="west", IF(C753="Decentral",D753*'Connecting shares (%)'!$M$16*(L753+N753+P753)/(F753+H753+J753+L753+N753+P753),0),0)</f>
        <v>1.1753881727819924</v>
      </c>
      <c r="AK753" s="1">
        <f t="shared" si="88"/>
        <v>0</v>
      </c>
      <c r="AL753" s="1">
        <f t="shared" si="89"/>
        <v>0</v>
      </c>
      <c r="AM753" s="1">
        <f t="shared" si="90"/>
        <v>0</v>
      </c>
      <c r="AN753" s="1">
        <f t="shared" si="91"/>
        <v>0</v>
      </c>
      <c r="AO753" s="1">
        <f t="shared" si="92"/>
        <v>0</v>
      </c>
      <c r="AP753" s="1">
        <f t="shared" si="93"/>
        <v>0</v>
      </c>
      <c r="AQ753" s="1">
        <f t="shared" si="94"/>
        <v>6.2873560599999996</v>
      </c>
      <c r="AR753" s="1">
        <f t="shared" si="95"/>
        <v>17.015375326004062</v>
      </c>
    </row>
    <row r="754" spans="1:44">
      <c r="A754" s="1">
        <v>753</v>
      </c>
      <c r="B754" s="1" t="s">
        <v>237</v>
      </c>
      <c r="C754" s="1" t="s">
        <v>20</v>
      </c>
      <c r="D754" s="1">
        <v>0.34677727008732301</v>
      </c>
      <c r="E754" s="1" t="s">
        <v>21</v>
      </c>
      <c r="F754" s="1">
        <v>77773.529999999897</v>
      </c>
      <c r="G754" s="1">
        <v>4</v>
      </c>
      <c r="H754" s="1">
        <v>0</v>
      </c>
      <c r="I754" s="1">
        <v>0</v>
      </c>
      <c r="J754" s="1">
        <v>0</v>
      </c>
      <c r="K754" s="1">
        <v>0</v>
      </c>
      <c r="L754" s="1">
        <v>25574.4199999999</v>
      </c>
      <c r="M754" s="1">
        <v>1</v>
      </c>
      <c r="N754" s="1">
        <v>0</v>
      </c>
      <c r="O754" s="1">
        <v>0</v>
      </c>
      <c r="P754" s="1">
        <v>0</v>
      </c>
      <c r="Q754" s="1">
        <v>0</v>
      </c>
      <c r="R754" s="1">
        <v>8394.8941100471602</v>
      </c>
      <c r="S754" s="1">
        <v>346777.27008732298</v>
      </c>
      <c r="T754" s="59">
        <f>IF(E754="East", IF(C754="Central",('Connecting shares (%)'!$F$3/100*F754+'Connecting shares (%)'!$G$3/100*H754+'Connecting shares (%)'!$H$3/100*J754)/1000000,0),0)</f>
        <v>0</v>
      </c>
      <c r="U754" s="59">
        <f>IF(E754="East", IF(C754="Central",D754*'Connecting shares (%)'!$M$16*(F754+H754+J754)/(F754+H754+J754+L754+N754+P754),0),0)</f>
        <v>0</v>
      </c>
      <c r="V754" s="59">
        <f>IF(E754="East", IF(C754="Decentral",('Connecting shares (%)'!$F$7/100*F754+'Connecting shares (%)'!$G$7/100*H754+'Connecting shares (%)'!$H$7/100*J754)/1000000,0),0)</f>
        <v>0</v>
      </c>
      <c r="W754" s="61">
        <f>IF(E754="East", IF(C754="Decentral",D754*'Connecting shares (%)'!$M$16*(F754+H754+J754)/(F754+H754+J754+L754+N754+P754),0),0)</f>
        <v>0</v>
      </c>
      <c r="X754" s="59">
        <f>IF(E754="East", IF(C754="Central",('Connecting shares (%)'!$F$5/100*L754+'Connecting shares (%)'!$G$5/100*N754+'Connecting shares (%)'!$H$5/100*P754)/1000000,0),0)</f>
        <v>0</v>
      </c>
      <c r="Y754" s="61">
        <f>IF(E754="East", IF(C754="Central",D754*'Connecting shares (%)'!$M$16*(L754+N754+P754)/(F754+H754+J754+L754+N754+P754),0),0)</f>
        <v>0</v>
      </c>
      <c r="Z754" s="1">
        <f>IF(E754="East", IF(C754="Decentral",('Connecting shares (%)'!$F$9/100*L754+'Connecting shares (%)'!$G$9/100*N754+'Connecting shares (%)'!$H$9/100*P754)/1000000,0),0)</f>
        <v>0</v>
      </c>
      <c r="AA754" s="61">
        <f>IF(E754="East", IF(C754="Decentral",D754*'Connecting shares (%)'!$M$16*(L754+N754+P754)/(F754+H754+J754+L754+N754+P754),0),0)</f>
        <v>0</v>
      </c>
      <c r="AB754" s="59">
        <f>IF(E754="West", IF(C754="Central",('Connecting shares (%)'!$F$11/100*F754+'Connecting shares (%)'!$G$11/100*H754+'Connecting shares (%)'!$H$11/100*J754)/1000000,0),0)</f>
        <v>7.7773529999999896E-2</v>
      </c>
      <c r="AC754" s="62">
        <f>IF(E754="west", IF(C754="Central",D754*'Connecting shares (%)'!$M$16*(F754+H754+J754)/(F754+H754+J754+L754+N754+P754),0),0)</f>
        <v>5.2192796119235139</v>
      </c>
      <c r="AD754" s="59">
        <f>IF(E754="West", IF(C754="Decentral",('Connecting shares (%)'!$F$15/100*F754+'Connecting shares (%)'!$G$15/100*H754+'Connecting shares (%)'!$H$15/100*J754)/1000000,0),0)</f>
        <v>0</v>
      </c>
      <c r="AE754" s="61">
        <f>IF(E754="west", IF(C754="Decentral",D754*'Connecting shares (%)'!$M$16*(F754+H754+J754)/(F754+H754+J754+L754+N754+P754),0),0)</f>
        <v>0</v>
      </c>
      <c r="AF754" s="59">
        <f>IF(E754="West", IF(C754="Central",('Connecting shares (%)'!$F$13/100*L754+'Connecting shares (%)'!$G$13/100*N754+'Connecting shares (%)'!$H$13/100*P754)/1000000,0),0)</f>
        <v>2.55744199999999E-2</v>
      </c>
      <c r="AG754" s="61">
        <f>IF(E754="west", IF(C754="Central",D754*'Connecting shares (%)'!$M$16*(L754+N754+P754)/(F754+H754+J754+L754+N754+P754),0),0)</f>
        <v>1.7162657898229463</v>
      </c>
      <c r="AH754" s="1">
        <f>IF(E754="West", IF(C754="Decentral",('Connecting shares (%)'!$F$17/100*L754+'Connecting shares (%)'!$G$17/100*N754+'Connecting shares (%)'!$H$17/100*P754)/1000000,0),0)</f>
        <v>0</v>
      </c>
      <c r="AI754" s="61">
        <f>IF(E754="west", IF(C754="Decentral",D754*'Connecting shares (%)'!$M$16*(L754+N754+P754)/(F754+H754+J754+L754+N754+P754),0),0)</f>
        <v>0</v>
      </c>
      <c r="AK754" s="1">
        <f t="shared" si="88"/>
        <v>0</v>
      </c>
      <c r="AL754" s="1">
        <f t="shared" si="89"/>
        <v>0</v>
      </c>
      <c r="AM754" s="1">
        <f t="shared" si="90"/>
        <v>0</v>
      </c>
      <c r="AN754" s="1">
        <f t="shared" si="91"/>
        <v>0</v>
      </c>
      <c r="AO754" s="1">
        <f t="shared" si="92"/>
        <v>0.1033479499999998</v>
      </c>
      <c r="AP754" s="1">
        <f t="shared" si="93"/>
        <v>6.9355454017464604</v>
      </c>
      <c r="AQ754" s="1">
        <f t="shared" si="94"/>
        <v>0</v>
      </c>
      <c r="AR754" s="1">
        <f t="shared" si="95"/>
        <v>0</v>
      </c>
    </row>
    <row r="755" spans="1:44">
      <c r="A755" s="1">
        <v>754</v>
      </c>
      <c r="B755" s="1" t="s">
        <v>170</v>
      </c>
      <c r="C755" s="1" t="s">
        <v>20</v>
      </c>
      <c r="D755" s="1">
        <v>7.7857669010808997E-2</v>
      </c>
      <c r="E755" s="1" t="s">
        <v>21</v>
      </c>
      <c r="F755" s="1">
        <v>59609.55</v>
      </c>
      <c r="G755" s="1">
        <v>3</v>
      </c>
      <c r="H755" s="1">
        <v>0</v>
      </c>
      <c r="I755" s="1">
        <v>0</v>
      </c>
      <c r="J755" s="1">
        <v>0</v>
      </c>
      <c r="K755" s="1">
        <v>0</v>
      </c>
      <c r="L755" s="1">
        <v>0</v>
      </c>
      <c r="M755" s="1">
        <v>0</v>
      </c>
      <c r="N755" s="1">
        <v>0</v>
      </c>
      <c r="O755" s="1">
        <v>0</v>
      </c>
      <c r="P755" s="1">
        <v>0</v>
      </c>
      <c r="Q755" s="1">
        <v>0</v>
      </c>
      <c r="R755" s="1">
        <v>5120.5523907162496</v>
      </c>
      <c r="S755" s="1">
        <v>77857.669010809303</v>
      </c>
      <c r="T755" s="59">
        <f>IF(E755="East", IF(C755="Central",('Connecting shares (%)'!$F$3/100*F755+'Connecting shares (%)'!$G$3/100*H755+'Connecting shares (%)'!$H$3/100*J755)/1000000,0),0)</f>
        <v>0</v>
      </c>
      <c r="U755" s="59">
        <f>IF(E755="East", IF(C755="Central",D755*'Connecting shares (%)'!$M$16*(F755+H755+J755)/(F755+H755+J755+L755+N755+P755),0),0)</f>
        <v>0</v>
      </c>
      <c r="V755" s="59">
        <f>IF(E755="East", IF(C755="Decentral",('Connecting shares (%)'!$F$7/100*F755+'Connecting shares (%)'!$G$7/100*H755+'Connecting shares (%)'!$H$7/100*J755)/1000000,0),0)</f>
        <v>0</v>
      </c>
      <c r="W755" s="61">
        <f>IF(E755="East", IF(C755="Decentral",D755*'Connecting shares (%)'!$M$16*(F755+H755+J755)/(F755+H755+J755+L755+N755+P755),0),0)</f>
        <v>0</v>
      </c>
      <c r="X755" s="59">
        <f>IF(E755="East", IF(C755="Central",('Connecting shares (%)'!$F$5/100*L755+'Connecting shares (%)'!$G$5/100*N755+'Connecting shares (%)'!$H$5/100*P755)/1000000,0),0)</f>
        <v>0</v>
      </c>
      <c r="Y755" s="61">
        <f>IF(E755="East", IF(C755="Central",D755*'Connecting shares (%)'!$M$16*(L755+N755+P755)/(F755+H755+J755+L755+N755+P755),0),0)</f>
        <v>0</v>
      </c>
      <c r="Z755" s="1">
        <f>IF(E755="East", IF(C755="Decentral",('Connecting shares (%)'!$F$9/100*L755+'Connecting shares (%)'!$G$9/100*N755+'Connecting shares (%)'!$H$9/100*P755)/1000000,0),0)</f>
        <v>0</v>
      </c>
      <c r="AA755" s="61">
        <f>IF(E755="East", IF(C755="Decentral",D755*'Connecting shares (%)'!$M$16*(L755+N755+P755)/(F755+H755+J755+L755+N755+P755),0),0)</f>
        <v>0</v>
      </c>
      <c r="AB755" s="59">
        <f>IF(E755="West", IF(C755="Central",('Connecting shares (%)'!$F$11/100*F755+'Connecting shares (%)'!$G$11/100*H755+'Connecting shares (%)'!$H$11/100*J755)/1000000,0),0)</f>
        <v>5.9609550000000004E-2</v>
      </c>
      <c r="AC755" s="62">
        <f>IF(E755="west", IF(C755="Central",D755*'Connecting shares (%)'!$M$16*(F755+H755+J755)/(F755+H755+J755+L755+N755+P755),0),0)</f>
        <v>1.5571533802161799</v>
      </c>
      <c r="AD755" s="59">
        <f>IF(E755="West", IF(C755="Decentral",('Connecting shares (%)'!$F$15/100*F755+'Connecting shares (%)'!$G$15/100*H755+'Connecting shares (%)'!$H$15/100*J755)/1000000,0),0)</f>
        <v>0</v>
      </c>
      <c r="AE755" s="61">
        <f>IF(E755="west", IF(C755="Decentral",D755*'Connecting shares (%)'!$M$16*(F755+H755+J755)/(F755+H755+J755+L755+N755+P755),0),0)</f>
        <v>0</v>
      </c>
      <c r="AF755" s="59">
        <f>IF(E755="West", IF(C755="Central",('Connecting shares (%)'!$F$13/100*L755+'Connecting shares (%)'!$G$13/100*N755+'Connecting shares (%)'!$H$13/100*P755)/1000000,0),0)</f>
        <v>0</v>
      </c>
      <c r="AG755" s="61">
        <f>IF(E755="west", IF(C755="Central",D755*'Connecting shares (%)'!$M$16*(L755+N755+P755)/(F755+H755+J755+L755+N755+P755),0),0)</f>
        <v>0</v>
      </c>
      <c r="AH755" s="1">
        <f>IF(E755="West", IF(C755="Decentral",('Connecting shares (%)'!$F$17/100*L755+'Connecting shares (%)'!$G$17/100*N755+'Connecting shares (%)'!$H$17/100*P755)/1000000,0),0)</f>
        <v>0</v>
      </c>
      <c r="AI755" s="61">
        <f>IF(E755="west", IF(C755="Decentral",D755*'Connecting shares (%)'!$M$16*(L755+N755+P755)/(F755+H755+J755+L755+N755+P755),0),0)</f>
        <v>0</v>
      </c>
      <c r="AK755" s="1">
        <f t="shared" si="88"/>
        <v>0</v>
      </c>
      <c r="AL755" s="1">
        <f t="shared" si="89"/>
        <v>0</v>
      </c>
      <c r="AM755" s="1">
        <f t="shared" si="90"/>
        <v>0</v>
      </c>
      <c r="AN755" s="1">
        <f t="shared" si="91"/>
        <v>0</v>
      </c>
      <c r="AO755" s="1">
        <f t="shared" si="92"/>
        <v>5.9609550000000004E-2</v>
      </c>
      <c r="AP755" s="1">
        <f t="shared" si="93"/>
        <v>1.5571533802161799</v>
      </c>
      <c r="AQ755" s="1">
        <f t="shared" si="94"/>
        <v>0</v>
      </c>
      <c r="AR755" s="1">
        <f t="shared" si="95"/>
        <v>0</v>
      </c>
    </row>
    <row r="756" spans="1:44">
      <c r="A756" s="1">
        <v>755</v>
      </c>
      <c r="B756" s="1" t="s">
        <v>361</v>
      </c>
      <c r="C756" s="1" t="s">
        <v>19</v>
      </c>
      <c r="D756" s="1">
        <v>0.17280537417789199</v>
      </c>
      <c r="E756" s="1" t="s">
        <v>21</v>
      </c>
      <c r="F756" s="1">
        <v>147091.519999999</v>
      </c>
      <c r="G756" s="1">
        <v>7</v>
      </c>
      <c r="H756" s="1">
        <v>0</v>
      </c>
      <c r="I756" s="1">
        <v>0</v>
      </c>
      <c r="J756" s="1">
        <v>0</v>
      </c>
      <c r="K756" s="1">
        <v>0</v>
      </c>
      <c r="L756" s="1">
        <v>0</v>
      </c>
      <c r="M756" s="1">
        <v>0</v>
      </c>
      <c r="N756" s="1">
        <v>0</v>
      </c>
      <c r="O756" s="1">
        <v>0</v>
      </c>
      <c r="P756" s="1">
        <v>0</v>
      </c>
      <c r="Q756" s="1">
        <v>0</v>
      </c>
      <c r="R756" s="1">
        <v>8032.9554875376698</v>
      </c>
      <c r="S756" s="1">
        <v>172805.37417789199</v>
      </c>
      <c r="T756" s="59">
        <f>IF(E756="East", IF(C756="Central",('Connecting shares (%)'!$F$3/100*F756+'Connecting shares (%)'!$G$3/100*H756+'Connecting shares (%)'!$H$3/100*J756)/1000000,0),0)</f>
        <v>0</v>
      </c>
      <c r="U756" s="59">
        <f>IF(E756="East", IF(C756="Central",D756*'Connecting shares (%)'!$M$16*(F756+H756+J756)/(F756+H756+J756+L756+N756+P756),0),0)</f>
        <v>0</v>
      </c>
      <c r="V756" s="59">
        <f>IF(E756="East", IF(C756="Decentral",('Connecting shares (%)'!$F$7/100*F756+'Connecting shares (%)'!$G$7/100*H756+'Connecting shares (%)'!$H$7/100*J756)/1000000,0),0)</f>
        <v>0</v>
      </c>
      <c r="W756" s="61">
        <f>IF(E756="East", IF(C756="Decentral",D756*'Connecting shares (%)'!$M$16*(F756+H756+J756)/(F756+H756+J756+L756+N756+P756),0),0)</f>
        <v>0</v>
      </c>
      <c r="X756" s="59">
        <f>IF(E756="East", IF(C756="Central",('Connecting shares (%)'!$F$5/100*L756+'Connecting shares (%)'!$G$5/100*N756+'Connecting shares (%)'!$H$5/100*P756)/1000000,0),0)</f>
        <v>0</v>
      </c>
      <c r="Y756" s="61">
        <f>IF(E756="East", IF(C756="Central",D756*'Connecting shares (%)'!$M$16*(L756+N756+P756)/(F756+H756+J756+L756+N756+P756),0),0)</f>
        <v>0</v>
      </c>
      <c r="Z756" s="1">
        <f>IF(E756="East", IF(C756="Decentral",('Connecting shares (%)'!$F$9/100*L756+'Connecting shares (%)'!$G$9/100*N756+'Connecting shares (%)'!$H$9/100*P756)/1000000,0),0)</f>
        <v>0</v>
      </c>
      <c r="AA756" s="61">
        <f>IF(E756="East", IF(C756="Decentral",D756*'Connecting shares (%)'!$M$16*(L756+N756+P756)/(F756+H756+J756+L756+N756+P756),0),0)</f>
        <v>0</v>
      </c>
      <c r="AB756" s="59">
        <f>IF(E756="West", IF(C756="Central",('Connecting shares (%)'!$F$11/100*F756+'Connecting shares (%)'!$G$11/100*H756+'Connecting shares (%)'!$H$11/100*J756)/1000000,0),0)</f>
        <v>0</v>
      </c>
      <c r="AC756" s="62">
        <f>IF(E756="west", IF(C756="Central",D756*'Connecting shares (%)'!$M$16*(F756+H756+J756)/(F756+H756+J756+L756+N756+P756),0),0)</f>
        <v>0</v>
      </c>
      <c r="AD756" s="59">
        <f>IF(E756="West", IF(C756="Decentral",('Connecting shares (%)'!$F$15/100*F756+'Connecting shares (%)'!$G$15/100*H756+'Connecting shares (%)'!$H$15/100*J756)/1000000,0),0)</f>
        <v>0.147091519999999</v>
      </c>
      <c r="AE756" s="61">
        <f>IF(E756="west", IF(C756="Decentral",D756*'Connecting shares (%)'!$M$16*(F756+H756+J756)/(F756+H756+J756+L756+N756+P756),0),0)</f>
        <v>3.4561074835578398</v>
      </c>
      <c r="AF756" s="59">
        <f>IF(E756="West", IF(C756="Central",('Connecting shares (%)'!$F$13/100*L756+'Connecting shares (%)'!$G$13/100*N756+'Connecting shares (%)'!$H$13/100*P756)/1000000,0),0)</f>
        <v>0</v>
      </c>
      <c r="AG756" s="61">
        <f>IF(E756="west", IF(C756="Central",D756*'Connecting shares (%)'!$M$16*(L756+N756+P756)/(F756+H756+J756+L756+N756+P756),0),0)</f>
        <v>0</v>
      </c>
      <c r="AH756" s="1">
        <f>IF(E756="West", IF(C756="Decentral",('Connecting shares (%)'!$F$17/100*L756+'Connecting shares (%)'!$G$17/100*N756+'Connecting shares (%)'!$H$17/100*P756)/1000000,0),0)</f>
        <v>0</v>
      </c>
      <c r="AI756" s="61">
        <f>IF(E756="west", IF(C756="Decentral",D756*'Connecting shares (%)'!$M$16*(L756+N756+P756)/(F756+H756+J756+L756+N756+P756),0),0)</f>
        <v>0</v>
      </c>
      <c r="AK756" s="1">
        <f t="shared" si="88"/>
        <v>0</v>
      </c>
      <c r="AL756" s="1">
        <f t="shared" si="89"/>
        <v>0</v>
      </c>
      <c r="AM756" s="1">
        <f t="shared" si="90"/>
        <v>0</v>
      </c>
      <c r="AN756" s="1">
        <f t="shared" si="91"/>
        <v>0</v>
      </c>
      <c r="AO756" s="1">
        <f t="shared" si="92"/>
        <v>0</v>
      </c>
      <c r="AP756" s="1">
        <f t="shared" si="93"/>
        <v>0</v>
      </c>
      <c r="AQ756" s="1">
        <f t="shared" si="94"/>
        <v>0.147091519999999</v>
      </c>
      <c r="AR756" s="1">
        <f t="shared" si="95"/>
        <v>3.4561074835578398</v>
      </c>
    </row>
    <row r="757" spans="1:44">
      <c r="A757" s="1">
        <v>756</v>
      </c>
      <c r="B757" s="1" t="s">
        <v>344</v>
      </c>
      <c r="C757" s="1" t="s">
        <v>19</v>
      </c>
      <c r="D757" s="1">
        <v>0.32958492604880402</v>
      </c>
      <c r="E757" s="1" t="s">
        <v>21</v>
      </c>
      <c r="F757" s="1">
        <v>127368.08</v>
      </c>
      <c r="G757" s="1">
        <v>7</v>
      </c>
      <c r="H757" s="1">
        <v>0</v>
      </c>
      <c r="I757" s="1">
        <v>0</v>
      </c>
      <c r="J757" s="1">
        <v>0</v>
      </c>
      <c r="K757" s="1">
        <v>0</v>
      </c>
      <c r="L757" s="1">
        <v>0</v>
      </c>
      <c r="M757" s="1">
        <v>0</v>
      </c>
      <c r="N757" s="1">
        <v>0</v>
      </c>
      <c r="O757" s="1">
        <v>0</v>
      </c>
      <c r="P757" s="1">
        <v>0</v>
      </c>
      <c r="Q757" s="1">
        <v>0</v>
      </c>
      <c r="R757" s="1">
        <v>10181.3170075656</v>
      </c>
      <c r="S757" s="1">
        <v>329584.92604880303</v>
      </c>
      <c r="T757" s="59">
        <f>IF(E757="East", IF(C757="Central",('Connecting shares (%)'!$F$3/100*F757+'Connecting shares (%)'!$G$3/100*H757+'Connecting shares (%)'!$H$3/100*J757)/1000000,0),0)</f>
        <v>0</v>
      </c>
      <c r="U757" s="59">
        <f>IF(E757="East", IF(C757="Central",D757*'Connecting shares (%)'!$M$16*(F757+H757+J757)/(F757+H757+J757+L757+N757+P757),0),0)</f>
        <v>0</v>
      </c>
      <c r="V757" s="59">
        <f>IF(E757="East", IF(C757="Decentral",('Connecting shares (%)'!$F$7/100*F757+'Connecting shares (%)'!$G$7/100*H757+'Connecting shares (%)'!$H$7/100*J757)/1000000,0),0)</f>
        <v>0</v>
      </c>
      <c r="W757" s="61">
        <f>IF(E757="East", IF(C757="Decentral",D757*'Connecting shares (%)'!$M$16*(F757+H757+J757)/(F757+H757+J757+L757+N757+P757),0),0)</f>
        <v>0</v>
      </c>
      <c r="X757" s="59">
        <f>IF(E757="East", IF(C757="Central",('Connecting shares (%)'!$F$5/100*L757+'Connecting shares (%)'!$G$5/100*N757+'Connecting shares (%)'!$H$5/100*P757)/1000000,0),0)</f>
        <v>0</v>
      </c>
      <c r="Y757" s="61">
        <f>IF(E757="East", IF(C757="Central",D757*'Connecting shares (%)'!$M$16*(L757+N757+P757)/(F757+H757+J757+L757+N757+P757),0),0)</f>
        <v>0</v>
      </c>
      <c r="Z757" s="1">
        <f>IF(E757="East", IF(C757="Decentral",('Connecting shares (%)'!$F$9/100*L757+'Connecting shares (%)'!$G$9/100*N757+'Connecting shares (%)'!$H$9/100*P757)/1000000,0),0)</f>
        <v>0</v>
      </c>
      <c r="AA757" s="61">
        <f>IF(E757="East", IF(C757="Decentral",D757*'Connecting shares (%)'!$M$16*(L757+N757+P757)/(F757+H757+J757+L757+N757+P757),0),0)</f>
        <v>0</v>
      </c>
      <c r="AB757" s="59">
        <f>IF(E757="West", IF(C757="Central",('Connecting shares (%)'!$F$11/100*F757+'Connecting shares (%)'!$G$11/100*H757+'Connecting shares (%)'!$H$11/100*J757)/1000000,0),0)</f>
        <v>0</v>
      </c>
      <c r="AC757" s="62">
        <f>IF(E757="west", IF(C757="Central",D757*'Connecting shares (%)'!$M$16*(F757+H757+J757)/(F757+H757+J757+L757+N757+P757),0),0)</f>
        <v>0</v>
      </c>
      <c r="AD757" s="59">
        <f>IF(E757="West", IF(C757="Decentral",('Connecting shares (%)'!$F$15/100*F757+'Connecting shares (%)'!$G$15/100*H757+'Connecting shares (%)'!$H$15/100*J757)/1000000,0),0)</f>
        <v>0.12736807999999999</v>
      </c>
      <c r="AE757" s="61">
        <f>IF(E757="west", IF(C757="Decentral",D757*'Connecting shares (%)'!$M$16*(F757+H757+J757)/(F757+H757+J757+L757+N757+P757),0),0)</f>
        <v>6.5916985209760801</v>
      </c>
      <c r="AF757" s="59">
        <f>IF(E757="West", IF(C757="Central",('Connecting shares (%)'!$F$13/100*L757+'Connecting shares (%)'!$G$13/100*N757+'Connecting shares (%)'!$H$13/100*P757)/1000000,0),0)</f>
        <v>0</v>
      </c>
      <c r="AG757" s="61">
        <f>IF(E757="west", IF(C757="Central",D757*'Connecting shares (%)'!$M$16*(L757+N757+P757)/(F757+H757+J757+L757+N757+P757),0),0)</f>
        <v>0</v>
      </c>
      <c r="AH757" s="1">
        <f>IF(E757="West", IF(C757="Decentral",('Connecting shares (%)'!$F$17/100*L757+'Connecting shares (%)'!$G$17/100*N757+'Connecting shares (%)'!$H$17/100*P757)/1000000,0),0)</f>
        <v>0</v>
      </c>
      <c r="AI757" s="61">
        <f>IF(E757="west", IF(C757="Decentral",D757*'Connecting shares (%)'!$M$16*(L757+N757+P757)/(F757+H757+J757+L757+N757+P757),0),0)</f>
        <v>0</v>
      </c>
      <c r="AK757" s="1">
        <f t="shared" si="88"/>
        <v>0</v>
      </c>
      <c r="AL757" s="1">
        <f t="shared" si="89"/>
        <v>0</v>
      </c>
      <c r="AM757" s="1">
        <f t="shared" si="90"/>
        <v>0</v>
      </c>
      <c r="AN757" s="1">
        <f t="shared" si="91"/>
        <v>0</v>
      </c>
      <c r="AO757" s="1">
        <f t="shared" si="92"/>
        <v>0</v>
      </c>
      <c r="AP757" s="1">
        <f t="shared" si="93"/>
        <v>0</v>
      </c>
      <c r="AQ757" s="1">
        <f t="shared" si="94"/>
        <v>0.12736807999999999</v>
      </c>
      <c r="AR757" s="1">
        <f t="shared" si="95"/>
        <v>6.5916985209760801</v>
      </c>
    </row>
    <row r="758" spans="1:44">
      <c r="A758" s="1">
        <v>757</v>
      </c>
      <c r="B758" s="1" t="s">
        <v>300</v>
      </c>
      <c r="C758" s="1" t="s">
        <v>19</v>
      </c>
      <c r="D758" s="1">
        <v>0.77504539773625103</v>
      </c>
      <c r="E758" s="1" t="s">
        <v>21</v>
      </c>
      <c r="F758" s="1">
        <v>326908.17</v>
      </c>
      <c r="G758" s="1">
        <v>19</v>
      </c>
      <c r="H758" s="1">
        <v>0</v>
      </c>
      <c r="I758" s="1">
        <v>0</v>
      </c>
      <c r="J758" s="1">
        <v>0</v>
      </c>
      <c r="K758" s="1">
        <v>0</v>
      </c>
      <c r="L758" s="1">
        <v>52644.1</v>
      </c>
      <c r="M758" s="1">
        <v>2</v>
      </c>
      <c r="N758" s="1">
        <v>56064.26</v>
      </c>
      <c r="O758" s="1">
        <v>1</v>
      </c>
      <c r="P758" s="1">
        <v>0</v>
      </c>
      <c r="Q758" s="1">
        <v>0</v>
      </c>
      <c r="R758" s="1">
        <v>12659.8451401446</v>
      </c>
      <c r="S758" s="1">
        <v>775045.397736251</v>
      </c>
      <c r="T758" s="59">
        <f>IF(E758="East", IF(C758="Central",('Connecting shares (%)'!$F$3/100*F758+'Connecting shares (%)'!$G$3/100*H758+'Connecting shares (%)'!$H$3/100*J758)/1000000,0),0)</f>
        <v>0</v>
      </c>
      <c r="U758" s="59">
        <f>IF(E758="East", IF(C758="Central",D758*'Connecting shares (%)'!$M$16*(F758+H758+J758)/(F758+H758+J758+L758+N758+P758),0),0)</f>
        <v>0</v>
      </c>
      <c r="V758" s="59">
        <f>IF(E758="East", IF(C758="Decentral",('Connecting shares (%)'!$F$7/100*F758+'Connecting shares (%)'!$G$7/100*H758+'Connecting shares (%)'!$H$7/100*J758)/1000000,0),0)</f>
        <v>0</v>
      </c>
      <c r="W758" s="61">
        <f>IF(E758="East", IF(C758="Decentral",D758*'Connecting shares (%)'!$M$16*(F758+H758+J758)/(F758+H758+J758+L758+N758+P758),0),0)</f>
        <v>0</v>
      </c>
      <c r="X758" s="59">
        <f>IF(E758="East", IF(C758="Central",('Connecting shares (%)'!$F$5/100*L758+'Connecting shares (%)'!$G$5/100*N758+'Connecting shares (%)'!$H$5/100*P758)/1000000,0),0)</f>
        <v>0</v>
      </c>
      <c r="Y758" s="61">
        <f>IF(E758="East", IF(C758="Central",D758*'Connecting shares (%)'!$M$16*(L758+N758+P758)/(F758+H758+J758+L758+N758+P758),0),0)</f>
        <v>0</v>
      </c>
      <c r="Z758" s="1">
        <f>IF(E758="East", IF(C758="Decentral",('Connecting shares (%)'!$F$9/100*L758+'Connecting shares (%)'!$G$9/100*N758+'Connecting shares (%)'!$H$9/100*P758)/1000000,0),0)</f>
        <v>0</v>
      </c>
      <c r="AA758" s="61">
        <f>IF(E758="East", IF(C758="Decentral",D758*'Connecting shares (%)'!$M$16*(L758+N758+P758)/(F758+H758+J758+L758+N758+P758),0),0)</f>
        <v>0</v>
      </c>
      <c r="AB758" s="59">
        <f>IF(E758="West", IF(C758="Central",('Connecting shares (%)'!$F$11/100*F758+'Connecting shares (%)'!$G$11/100*H758+'Connecting shares (%)'!$H$11/100*J758)/1000000,0),0)</f>
        <v>0</v>
      </c>
      <c r="AC758" s="62">
        <f>IF(E758="west", IF(C758="Central",D758*'Connecting shares (%)'!$M$16*(F758+H758+J758)/(F758+H758+J758+L758+N758+P758),0),0)</f>
        <v>0</v>
      </c>
      <c r="AD758" s="59">
        <f>IF(E758="West", IF(C758="Decentral",('Connecting shares (%)'!$F$15/100*F758+'Connecting shares (%)'!$G$15/100*H758+'Connecting shares (%)'!$H$15/100*J758)/1000000,0),0)</f>
        <v>0.32690817</v>
      </c>
      <c r="AE758" s="61">
        <f>IF(E758="west", IF(C758="Decentral",D758*'Connecting shares (%)'!$M$16*(F758+H758+J758)/(F758+H758+J758+L758+N758+P758),0),0)</f>
        <v>11.632647302933155</v>
      </c>
      <c r="AF758" s="59">
        <f>IF(E758="West", IF(C758="Central",('Connecting shares (%)'!$F$13/100*L758+'Connecting shares (%)'!$G$13/100*N758+'Connecting shares (%)'!$H$13/100*P758)/1000000,0),0)</f>
        <v>0</v>
      </c>
      <c r="AG758" s="61">
        <f>IF(E758="west", IF(C758="Central",D758*'Connecting shares (%)'!$M$16*(L758+N758+P758)/(F758+H758+J758+L758+N758+P758),0),0)</f>
        <v>0</v>
      </c>
      <c r="AH758" s="1">
        <f>IF(E758="West", IF(C758="Decentral",('Connecting shares (%)'!$F$17/100*L758+'Connecting shares (%)'!$G$17/100*N758+'Connecting shares (%)'!$H$17/100*P758)/1000000,0),0)</f>
        <v>0.10870836</v>
      </c>
      <c r="AI758" s="61">
        <f>IF(E758="west", IF(C758="Decentral",D758*'Connecting shares (%)'!$M$16*(L758+N758+P758)/(F758+H758+J758+L758+N758+P758),0),0)</f>
        <v>3.8682606517918665</v>
      </c>
      <c r="AK758" s="1">
        <f t="shared" si="88"/>
        <v>0</v>
      </c>
      <c r="AL758" s="1">
        <f t="shared" si="89"/>
        <v>0</v>
      </c>
      <c r="AM758" s="1">
        <f t="shared" si="90"/>
        <v>0</v>
      </c>
      <c r="AN758" s="1">
        <f t="shared" si="91"/>
        <v>0</v>
      </c>
      <c r="AO758" s="1">
        <f t="shared" si="92"/>
        <v>0</v>
      </c>
      <c r="AP758" s="1">
        <f t="shared" si="93"/>
        <v>0</v>
      </c>
      <c r="AQ758" s="1">
        <f t="shared" si="94"/>
        <v>0.43561653</v>
      </c>
      <c r="AR758" s="1">
        <f t="shared" si="95"/>
        <v>15.500907954725021</v>
      </c>
    </row>
    <row r="759" spans="1:44">
      <c r="A759" s="1">
        <v>758</v>
      </c>
      <c r="B759" s="1" t="s">
        <v>577</v>
      </c>
      <c r="C759" s="1" t="s">
        <v>19</v>
      </c>
      <c r="D759" s="1">
        <v>0.215198550087708</v>
      </c>
      <c r="E759" s="1" t="s">
        <v>21</v>
      </c>
      <c r="F759" s="1">
        <v>140357.96</v>
      </c>
      <c r="G759" s="1">
        <v>8</v>
      </c>
      <c r="H759" s="1">
        <v>0</v>
      </c>
      <c r="I759" s="1">
        <v>0</v>
      </c>
      <c r="J759" s="1">
        <v>0</v>
      </c>
      <c r="K759" s="1">
        <v>0</v>
      </c>
      <c r="L759" s="1">
        <v>33173.949999999903</v>
      </c>
      <c r="M759" s="1">
        <v>7</v>
      </c>
      <c r="N759" s="1">
        <v>0</v>
      </c>
      <c r="O759" s="1">
        <v>0</v>
      </c>
      <c r="P759" s="1">
        <v>0</v>
      </c>
      <c r="Q759" s="1">
        <v>0</v>
      </c>
      <c r="R759" s="1">
        <v>6889.19085459504</v>
      </c>
      <c r="S759" s="1">
        <v>215198.55008770799</v>
      </c>
      <c r="T759" s="59">
        <f>IF(E759="East", IF(C759="Central",('Connecting shares (%)'!$F$3/100*F759+'Connecting shares (%)'!$G$3/100*H759+'Connecting shares (%)'!$H$3/100*J759)/1000000,0),0)</f>
        <v>0</v>
      </c>
      <c r="U759" s="59">
        <f>IF(E759="East", IF(C759="Central",D759*'Connecting shares (%)'!$M$16*(F759+H759+J759)/(F759+H759+J759+L759+N759+P759),0),0)</f>
        <v>0</v>
      </c>
      <c r="V759" s="59">
        <f>IF(E759="East", IF(C759="Decentral",('Connecting shares (%)'!$F$7/100*F759+'Connecting shares (%)'!$G$7/100*H759+'Connecting shares (%)'!$H$7/100*J759)/1000000,0),0)</f>
        <v>0</v>
      </c>
      <c r="W759" s="61">
        <f>IF(E759="East", IF(C759="Decentral",D759*'Connecting shares (%)'!$M$16*(F759+H759+J759)/(F759+H759+J759+L759+N759+P759),0),0)</f>
        <v>0</v>
      </c>
      <c r="X759" s="59">
        <f>IF(E759="East", IF(C759="Central",('Connecting shares (%)'!$F$5/100*L759+'Connecting shares (%)'!$G$5/100*N759+'Connecting shares (%)'!$H$5/100*P759)/1000000,0),0)</f>
        <v>0</v>
      </c>
      <c r="Y759" s="61">
        <f>IF(E759="East", IF(C759="Central",D759*'Connecting shares (%)'!$M$16*(L759+N759+P759)/(F759+H759+J759+L759+N759+P759),0),0)</f>
        <v>0</v>
      </c>
      <c r="Z759" s="1">
        <f>IF(E759="East", IF(C759="Decentral",('Connecting shares (%)'!$F$9/100*L759+'Connecting shares (%)'!$G$9/100*N759+'Connecting shares (%)'!$H$9/100*P759)/1000000,0),0)</f>
        <v>0</v>
      </c>
      <c r="AA759" s="61">
        <f>IF(E759="East", IF(C759="Decentral",D759*'Connecting shares (%)'!$M$16*(L759+N759+P759)/(F759+H759+J759+L759+N759+P759),0),0)</f>
        <v>0</v>
      </c>
      <c r="AB759" s="59">
        <f>IF(E759="West", IF(C759="Central",('Connecting shares (%)'!$F$11/100*F759+'Connecting shares (%)'!$G$11/100*H759+'Connecting shares (%)'!$H$11/100*J759)/1000000,0),0)</f>
        <v>0</v>
      </c>
      <c r="AC759" s="62">
        <f>IF(E759="west", IF(C759="Central",D759*'Connecting shares (%)'!$M$16*(F759+H759+J759)/(F759+H759+J759+L759+N759+P759),0),0)</f>
        <v>0</v>
      </c>
      <c r="AD759" s="59">
        <f>IF(E759="West", IF(C759="Decentral",('Connecting shares (%)'!$F$15/100*F759+'Connecting shares (%)'!$G$15/100*H759+'Connecting shares (%)'!$H$15/100*J759)/1000000,0),0)</f>
        <v>0.14035796</v>
      </c>
      <c r="AE759" s="61">
        <f>IF(E759="west", IF(C759="Decentral",D759*'Connecting shares (%)'!$M$16*(F759+H759+J759)/(F759+H759+J759+L759+N759+P759),0),0)</f>
        <v>3.4811844674871075</v>
      </c>
      <c r="AF759" s="59">
        <f>IF(E759="West", IF(C759="Central",('Connecting shares (%)'!$F$13/100*L759+'Connecting shares (%)'!$G$13/100*N759+'Connecting shares (%)'!$H$13/100*P759)/1000000,0),0)</f>
        <v>0</v>
      </c>
      <c r="AG759" s="61">
        <f>IF(E759="west", IF(C759="Central",D759*'Connecting shares (%)'!$M$16*(L759+N759+P759)/(F759+H759+J759+L759+N759+P759),0),0)</f>
        <v>0</v>
      </c>
      <c r="AH759" s="1">
        <f>IF(E759="West", IF(C759="Decentral",('Connecting shares (%)'!$F$17/100*L759+'Connecting shares (%)'!$G$17/100*N759+'Connecting shares (%)'!$H$17/100*P759)/1000000,0),0)</f>
        <v>3.3173949999999904E-2</v>
      </c>
      <c r="AI759" s="61">
        <f>IF(E759="west", IF(C759="Decentral",D759*'Connecting shares (%)'!$M$16*(L759+N759+P759)/(F759+H759+J759+L759+N759+P759),0),0)</f>
        <v>0.82278653426705273</v>
      </c>
      <c r="AK759" s="1">
        <f t="shared" si="88"/>
        <v>0</v>
      </c>
      <c r="AL759" s="1">
        <f t="shared" si="89"/>
        <v>0</v>
      </c>
      <c r="AM759" s="1">
        <f t="shared" si="90"/>
        <v>0</v>
      </c>
      <c r="AN759" s="1">
        <f t="shared" si="91"/>
        <v>0</v>
      </c>
      <c r="AO759" s="1">
        <f t="shared" si="92"/>
        <v>0</v>
      </c>
      <c r="AP759" s="1">
        <f t="shared" si="93"/>
        <v>0</v>
      </c>
      <c r="AQ759" s="1">
        <f t="shared" si="94"/>
        <v>0.1735319099999999</v>
      </c>
      <c r="AR759" s="1">
        <f t="shared" si="95"/>
        <v>4.3039710017541601</v>
      </c>
    </row>
    <row r="760" spans="1:44">
      <c r="A760" s="1">
        <v>759</v>
      </c>
      <c r="B760" s="1" t="s">
        <v>495</v>
      </c>
      <c r="C760" s="1" t="s">
        <v>19</v>
      </c>
      <c r="D760" s="1">
        <v>0.71868670584983996</v>
      </c>
      <c r="E760" s="1" t="s">
        <v>21</v>
      </c>
      <c r="F760" s="1">
        <v>4294679.62</v>
      </c>
      <c r="G760" s="1">
        <v>257</v>
      </c>
      <c r="H760" s="1">
        <v>51220.07</v>
      </c>
      <c r="I760" s="1">
        <v>1</v>
      </c>
      <c r="J760" s="1">
        <v>0</v>
      </c>
      <c r="K760" s="1">
        <v>0</v>
      </c>
      <c r="L760" s="1">
        <v>270334.83999999898</v>
      </c>
      <c r="M760" s="1">
        <v>15</v>
      </c>
      <c r="N760" s="1">
        <v>0</v>
      </c>
      <c r="O760" s="1">
        <v>0</v>
      </c>
      <c r="P760" s="1">
        <v>0</v>
      </c>
      <c r="Q760" s="1">
        <v>0</v>
      </c>
      <c r="R760" s="1">
        <v>11086.4097205658</v>
      </c>
      <c r="S760" s="1">
        <v>718686.70584983996</v>
      </c>
      <c r="T760" s="59">
        <f>IF(E760="East", IF(C760="Central",('Connecting shares (%)'!$F$3/100*F760+'Connecting shares (%)'!$G$3/100*H760+'Connecting shares (%)'!$H$3/100*J760)/1000000,0),0)</f>
        <v>0</v>
      </c>
      <c r="U760" s="59">
        <f>IF(E760="East", IF(C760="Central",D760*'Connecting shares (%)'!$M$16*(F760+H760+J760)/(F760+H760+J760+L760+N760+P760),0),0)</f>
        <v>0</v>
      </c>
      <c r="V760" s="59">
        <f>IF(E760="East", IF(C760="Decentral",('Connecting shares (%)'!$F$7/100*F760+'Connecting shares (%)'!$G$7/100*H760+'Connecting shares (%)'!$H$7/100*J760)/1000000,0),0)</f>
        <v>0</v>
      </c>
      <c r="W760" s="61">
        <f>IF(E760="East", IF(C760="Decentral",D760*'Connecting shares (%)'!$M$16*(F760+H760+J760)/(F760+H760+J760+L760+N760+P760),0),0)</f>
        <v>0</v>
      </c>
      <c r="X760" s="59">
        <f>IF(E760="East", IF(C760="Central",('Connecting shares (%)'!$F$5/100*L760+'Connecting shares (%)'!$G$5/100*N760+'Connecting shares (%)'!$H$5/100*P760)/1000000,0),0)</f>
        <v>0</v>
      </c>
      <c r="Y760" s="61">
        <f>IF(E760="East", IF(C760="Central",D760*'Connecting shares (%)'!$M$16*(L760+N760+P760)/(F760+H760+J760+L760+N760+P760),0),0)</f>
        <v>0</v>
      </c>
      <c r="Z760" s="1">
        <f>IF(E760="East", IF(C760="Decentral",('Connecting shares (%)'!$F$9/100*L760+'Connecting shares (%)'!$G$9/100*N760+'Connecting shares (%)'!$H$9/100*P760)/1000000,0),0)</f>
        <v>0</v>
      </c>
      <c r="AA760" s="61">
        <f>IF(E760="East", IF(C760="Decentral",D760*'Connecting shares (%)'!$M$16*(L760+N760+P760)/(F760+H760+J760+L760+N760+P760),0),0)</f>
        <v>0</v>
      </c>
      <c r="AB760" s="59">
        <f>IF(E760="West", IF(C760="Central",('Connecting shares (%)'!$F$11/100*F760+'Connecting shares (%)'!$G$11/100*H760+'Connecting shares (%)'!$H$11/100*J760)/1000000,0),0)</f>
        <v>0</v>
      </c>
      <c r="AC760" s="62">
        <f>IF(E760="west", IF(C760="Central",D760*'Connecting shares (%)'!$M$16*(F760+H760+J760)/(F760+H760+J760+L760+N760+P760),0),0)</f>
        <v>0</v>
      </c>
      <c r="AD760" s="59">
        <f>IF(E760="West", IF(C760="Decentral",('Connecting shares (%)'!$F$15/100*F760+'Connecting shares (%)'!$G$15/100*H760+'Connecting shares (%)'!$H$15/100*J760)/1000000,0),0)</f>
        <v>4.3458996900000004</v>
      </c>
      <c r="AE760" s="61">
        <f>IF(E760="west", IF(C760="Decentral",D760*'Connecting shares (%)'!$M$16*(F760+H760+J760)/(F760+H760+J760+L760+N760+P760),0),0)</f>
        <v>13.531982882853837</v>
      </c>
      <c r="AF760" s="59">
        <f>IF(E760="West", IF(C760="Central",('Connecting shares (%)'!$F$13/100*L760+'Connecting shares (%)'!$G$13/100*N760+'Connecting shares (%)'!$H$13/100*P760)/1000000,0),0)</f>
        <v>0</v>
      </c>
      <c r="AG760" s="61">
        <f>IF(E760="west", IF(C760="Central",D760*'Connecting shares (%)'!$M$16*(L760+N760+P760)/(F760+H760+J760+L760+N760+P760),0),0)</f>
        <v>0</v>
      </c>
      <c r="AH760" s="1">
        <f>IF(E760="West", IF(C760="Decentral",('Connecting shares (%)'!$F$17/100*L760+'Connecting shares (%)'!$G$17/100*N760+'Connecting shares (%)'!$H$17/100*P760)/1000000,0),0)</f>
        <v>0.27033483999999897</v>
      </c>
      <c r="AI760" s="61">
        <f>IF(E760="west", IF(C760="Decentral",D760*'Connecting shares (%)'!$M$16*(L760+N760+P760)/(F760+H760+J760+L760+N760+P760),0),0)</f>
        <v>0.84175123414296205</v>
      </c>
      <c r="AK760" s="1">
        <f t="shared" si="88"/>
        <v>0</v>
      </c>
      <c r="AL760" s="1">
        <f t="shared" si="89"/>
        <v>0</v>
      </c>
      <c r="AM760" s="1">
        <f t="shared" si="90"/>
        <v>0</v>
      </c>
      <c r="AN760" s="1">
        <f t="shared" si="91"/>
        <v>0</v>
      </c>
      <c r="AO760" s="1">
        <f t="shared" si="92"/>
        <v>0</v>
      </c>
      <c r="AP760" s="1">
        <f t="shared" si="93"/>
        <v>0</v>
      </c>
      <c r="AQ760" s="1">
        <f t="shared" si="94"/>
        <v>4.6162345299999998</v>
      </c>
      <c r="AR760" s="1">
        <f t="shared" si="95"/>
        <v>14.373734116996799</v>
      </c>
    </row>
    <row r="761" spans="1:44">
      <c r="A761" s="1">
        <v>760</v>
      </c>
      <c r="B761" s="1" t="s">
        <v>491</v>
      </c>
      <c r="C761" s="1" t="s">
        <v>19</v>
      </c>
      <c r="D761" s="1">
        <v>1.0916224666999801</v>
      </c>
      <c r="E761" s="1" t="s">
        <v>21</v>
      </c>
      <c r="F761" s="1">
        <v>6550366.2199999997</v>
      </c>
      <c r="G761" s="1">
        <v>411</v>
      </c>
      <c r="H761" s="1">
        <v>50009.11</v>
      </c>
      <c r="I761" s="1">
        <v>1</v>
      </c>
      <c r="J761" s="1">
        <v>0</v>
      </c>
      <c r="K761" s="1">
        <v>0</v>
      </c>
      <c r="L761" s="1">
        <v>427424.739999999</v>
      </c>
      <c r="M761" s="1">
        <v>55</v>
      </c>
      <c r="N761" s="1">
        <v>177526.739999999</v>
      </c>
      <c r="O761" s="1">
        <v>3</v>
      </c>
      <c r="P761" s="1">
        <v>0</v>
      </c>
      <c r="Q761" s="1">
        <v>0</v>
      </c>
      <c r="R761" s="1">
        <v>10456.553212885199</v>
      </c>
      <c r="S761" s="1">
        <v>1091622.46669998</v>
      </c>
      <c r="T761" s="59">
        <f>IF(E761="East", IF(C761="Central",('Connecting shares (%)'!$F$3/100*F761+'Connecting shares (%)'!$G$3/100*H761+'Connecting shares (%)'!$H$3/100*J761)/1000000,0),0)</f>
        <v>0</v>
      </c>
      <c r="U761" s="59">
        <f>IF(E761="East", IF(C761="Central",D761*'Connecting shares (%)'!$M$16*(F761+H761+J761)/(F761+H761+J761+L761+N761+P761),0),0)</f>
        <v>0</v>
      </c>
      <c r="V761" s="59">
        <f>IF(E761="East", IF(C761="Decentral",('Connecting shares (%)'!$F$7/100*F761+'Connecting shares (%)'!$G$7/100*H761+'Connecting shares (%)'!$H$7/100*J761)/1000000,0),0)</f>
        <v>0</v>
      </c>
      <c r="W761" s="61">
        <f>IF(E761="East", IF(C761="Decentral",D761*'Connecting shares (%)'!$M$16*(F761+H761+J761)/(F761+H761+J761+L761+N761+P761),0),0)</f>
        <v>0</v>
      </c>
      <c r="X761" s="59">
        <f>IF(E761="East", IF(C761="Central",('Connecting shares (%)'!$F$5/100*L761+'Connecting shares (%)'!$G$5/100*N761+'Connecting shares (%)'!$H$5/100*P761)/1000000,0),0)</f>
        <v>0</v>
      </c>
      <c r="Y761" s="61">
        <f>IF(E761="East", IF(C761="Central",D761*'Connecting shares (%)'!$M$16*(L761+N761+P761)/(F761+H761+J761+L761+N761+P761),0),0)</f>
        <v>0</v>
      </c>
      <c r="Z761" s="1">
        <f>IF(E761="East", IF(C761="Decentral",('Connecting shares (%)'!$F$9/100*L761+'Connecting shares (%)'!$G$9/100*N761+'Connecting shares (%)'!$H$9/100*P761)/1000000,0),0)</f>
        <v>0</v>
      </c>
      <c r="AA761" s="61">
        <f>IF(E761="East", IF(C761="Decentral",D761*'Connecting shares (%)'!$M$16*(L761+N761+P761)/(F761+H761+J761+L761+N761+P761),0),0)</f>
        <v>0</v>
      </c>
      <c r="AB761" s="59">
        <f>IF(E761="West", IF(C761="Central",('Connecting shares (%)'!$F$11/100*F761+'Connecting shares (%)'!$G$11/100*H761+'Connecting shares (%)'!$H$11/100*J761)/1000000,0),0)</f>
        <v>0</v>
      </c>
      <c r="AC761" s="62">
        <f>IF(E761="west", IF(C761="Central",D761*'Connecting shares (%)'!$M$16*(F761+H761+J761)/(F761+H761+J761+L761+N761+P761),0),0)</f>
        <v>0</v>
      </c>
      <c r="AD761" s="59">
        <f>IF(E761="West", IF(C761="Decentral",('Connecting shares (%)'!$F$15/100*F761+'Connecting shares (%)'!$G$15/100*H761+'Connecting shares (%)'!$H$15/100*J761)/1000000,0),0)</f>
        <v>6.6003753300000003</v>
      </c>
      <c r="AE761" s="61">
        <f>IF(E761="west", IF(C761="Decentral",D761*'Connecting shares (%)'!$M$16*(F761+H761+J761)/(F761+H761+J761+L761+N761+P761),0),0)</f>
        <v>19.999420397921678</v>
      </c>
      <c r="AF761" s="59">
        <f>IF(E761="West", IF(C761="Central",('Connecting shares (%)'!$F$13/100*L761+'Connecting shares (%)'!$G$13/100*N761+'Connecting shares (%)'!$H$13/100*P761)/1000000,0),0)</f>
        <v>0</v>
      </c>
      <c r="AG761" s="61">
        <f>IF(E761="west", IF(C761="Central",D761*'Connecting shares (%)'!$M$16*(L761+N761+P761)/(F761+H761+J761+L761+N761+P761),0),0)</f>
        <v>0</v>
      </c>
      <c r="AH761" s="1">
        <f>IF(E761="West", IF(C761="Decentral",('Connecting shares (%)'!$F$17/100*L761+'Connecting shares (%)'!$G$17/100*N761+'Connecting shares (%)'!$H$17/100*P761)/1000000,0),0)</f>
        <v>0.60495147999999799</v>
      </c>
      <c r="AI761" s="61">
        <f>IF(E761="west", IF(C761="Decentral",D761*'Connecting shares (%)'!$M$16*(L761+N761+P761)/(F761+H761+J761+L761+N761+P761),0),0)</f>
        <v>1.8330289360779226</v>
      </c>
      <c r="AK761" s="1">
        <f t="shared" si="88"/>
        <v>0</v>
      </c>
      <c r="AL761" s="1">
        <f t="shared" si="89"/>
        <v>0</v>
      </c>
      <c r="AM761" s="1">
        <f t="shared" si="90"/>
        <v>0</v>
      </c>
      <c r="AN761" s="1">
        <f t="shared" si="91"/>
        <v>0</v>
      </c>
      <c r="AO761" s="1">
        <f t="shared" si="92"/>
        <v>0</v>
      </c>
      <c r="AP761" s="1">
        <f t="shared" si="93"/>
        <v>0</v>
      </c>
      <c r="AQ761" s="1">
        <f t="shared" si="94"/>
        <v>7.2053268099999981</v>
      </c>
      <c r="AR761" s="1">
        <f t="shared" si="95"/>
        <v>21.832449333999602</v>
      </c>
    </row>
    <row r="762" spans="1:44">
      <c r="A762" s="1">
        <v>761</v>
      </c>
      <c r="B762" s="1" t="s">
        <v>442</v>
      </c>
      <c r="C762" s="1" t="s">
        <v>19</v>
      </c>
      <c r="D762" s="1">
        <v>0.47485555492119802</v>
      </c>
      <c r="E762" s="1" t="s">
        <v>21</v>
      </c>
      <c r="F762" s="1">
        <v>440485.239999999</v>
      </c>
      <c r="G762" s="1">
        <v>24</v>
      </c>
      <c r="H762" s="1">
        <v>0</v>
      </c>
      <c r="I762" s="1">
        <v>0</v>
      </c>
      <c r="J762" s="1">
        <v>0</v>
      </c>
      <c r="K762" s="1">
        <v>0</v>
      </c>
      <c r="L762" s="1">
        <v>0</v>
      </c>
      <c r="M762" s="1">
        <v>0</v>
      </c>
      <c r="N762" s="1">
        <v>0</v>
      </c>
      <c r="O762" s="1">
        <v>0</v>
      </c>
      <c r="P762" s="1">
        <v>0</v>
      </c>
      <c r="Q762" s="1">
        <v>0</v>
      </c>
      <c r="R762" s="1">
        <v>12631.3674381156</v>
      </c>
      <c r="S762" s="1">
        <v>474855.55492119701</v>
      </c>
      <c r="T762" s="59">
        <f>IF(E762="East", IF(C762="Central",('Connecting shares (%)'!$F$3/100*F762+'Connecting shares (%)'!$G$3/100*H762+'Connecting shares (%)'!$H$3/100*J762)/1000000,0),0)</f>
        <v>0</v>
      </c>
      <c r="U762" s="59">
        <f>IF(E762="East", IF(C762="Central",D762*'Connecting shares (%)'!$M$16*(F762+H762+J762)/(F762+H762+J762+L762+N762+P762),0),0)</f>
        <v>0</v>
      </c>
      <c r="V762" s="59">
        <f>IF(E762="East", IF(C762="Decentral",('Connecting shares (%)'!$F$7/100*F762+'Connecting shares (%)'!$G$7/100*H762+'Connecting shares (%)'!$H$7/100*J762)/1000000,0),0)</f>
        <v>0</v>
      </c>
      <c r="W762" s="61">
        <f>IF(E762="East", IF(C762="Decentral",D762*'Connecting shares (%)'!$M$16*(F762+H762+J762)/(F762+H762+J762+L762+N762+P762),0),0)</f>
        <v>0</v>
      </c>
      <c r="X762" s="59">
        <f>IF(E762="East", IF(C762="Central",('Connecting shares (%)'!$F$5/100*L762+'Connecting shares (%)'!$G$5/100*N762+'Connecting shares (%)'!$H$5/100*P762)/1000000,0),0)</f>
        <v>0</v>
      </c>
      <c r="Y762" s="61">
        <f>IF(E762="East", IF(C762="Central",D762*'Connecting shares (%)'!$M$16*(L762+N762+P762)/(F762+H762+J762+L762+N762+P762),0),0)</f>
        <v>0</v>
      </c>
      <c r="Z762" s="1">
        <f>IF(E762="East", IF(C762="Decentral",('Connecting shares (%)'!$F$9/100*L762+'Connecting shares (%)'!$G$9/100*N762+'Connecting shares (%)'!$H$9/100*P762)/1000000,0),0)</f>
        <v>0</v>
      </c>
      <c r="AA762" s="61">
        <f>IF(E762="East", IF(C762="Decentral",D762*'Connecting shares (%)'!$M$16*(L762+N762+P762)/(F762+H762+J762+L762+N762+P762),0),0)</f>
        <v>0</v>
      </c>
      <c r="AB762" s="59">
        <f>IF(E762="West", IF(C762="Central",('Connecting shares (%)'!$F$11/100*F762+'Connecting shares (%)'!$G$11/100*H762+'Connecting shares (%)'!$H$11/100*J762)/1000000,0),0)</f>
        <v>0</v>
      </c>
      <c r="AC762" s="62">
        <f>IF(E762="west", IF(C762="Central",D762*'Connecting shares (%)'!$M$16*(F762+H762+J762)/(F762+H762+J762+L762+N762+P762),0),0)</f>
        <v>0</v>
      </c>
      <c r="AD762" s="59">
        <f>IF(E762="West", IF(C762="Decentral",('Connecting shares (%)'!$F$15/100*F762+'Connecting shares (%)'!$G$15/100*H762+'Connecting shares (%)'!$H$15/100*J762)/1000000,0),0)</f>
        <v>0.440485239999999</v>
      </c>
      <c r="AE762" s="61">
        <f>IF(E762="west", IF(C762="Decentral",D762*'Connecting shares (%)'!$M$16*(F762+H762+J762)/(F762+H762+J762+L762+N762+P762),0),0)</f>
        <v>9.4971110984239608</v>
      </c>
      <c r="AF762" s="59">
        <f>IF(E762="West", IF(C762="Central",('Connecting shares (%)'!$F$13/100*L762+'Connecting shares (%)'!$G$13/100*N762+'Connecting shares (%)'!$H$13/100*P762)/1000000,0),0)</f>
        <v>0</v>
      </c>
      <c r="AG762" s="61">
        <f>IF(E762="west", IF(C762="Central",D762*'Connecting shares (%)'!$M$16*(L762+N762+P762)/(F762+H762+J762+L762+N762+P762),0),0)</f>
        <v>0</v>
      </c>
      <c r="AH762" s="1">
        <f>IF(E762="West", IF(C762="Decentral",('Connecting shares (%)'!$F$17/100*L762+'Connecting shares (%)'!$G$17/100*N762+'Connecting shares (%)'!$H$17/100*P762)/1000000,0),0)</f>
        <v>0</v>
      </c>
      <c r="AI762" s="61">
        <f>IF(E762="west", IF(C762="Decentral",D762*'Connecting shares (%)'!$M$16*(L762+N762+P762)/(F762+H762+J762+L762+N762+P762),0),0)</f>
        <v>0</v>
      </c>
      <c r="AK762" s="1">
        <f t="shared" si="88"/>
        <v>0</v>
      </c>
      <c r="AL762" s="1">
        <f t="shared" si="89"/>
        <v>0</v>
      </c>
      <c r="AM762" s="1">
        <f t="shared" si="90"/>
        <v>0</v>
      </c>
      <c r="AN762" s="1">
        <f t="shared" si="91"/>
        <v>0</v>
      </c>
      <c r="AO762" s="1">
        <f t="shared" si="92"/>
        <v>0</v>
      </c>
      <c r="AP762" s="1">
        <f t="shared" si="93"/>
        <v>0</v>
      </c>
      <c r="AQ762" s="1">
        <f t="shared" si="94"/>
        <v>0.440485239999999</v>
      </c>
      <c r="AR762" s="1">
        <f t="shared" si="95"/>
        <v>9.4971110984239608</v>
      </c>
    </row>
    <row r="763" spans="1:44">
      <c r="A763" s="1">
        <v>762</v>
      </c>
      <c r="B763" s="1" t="s">
        <v>692</v>
      </c>
      <c r="C763" s="1" t="s">
        <v>19</v>
      </c>
      <c r="D763" s="1">
        <v>0.40123460050009702</v>
      </c>
      <c r="E763" s="1" t="s">
        <v>21</v>
      </c>
      <c r="F763" s="1">
        <v>2404650.4199999901</v>
      </c>
      <c r="G763" s="1">
        <v>159</v>
      </c>
      <c r="H763" s="1">
        <v>0</v>
      </c>
      <c r="I763" s="1">
        <v>0</v>
      </c>
      <c r="J763" s="1">
        <v>0</v>
      </c>
      <c r="K763" s="1">
        <v>0</v>
      </c>
      <c r="L763" s="1">
        <v>123616.099999999</v>
      </c>
      <c r="M763" s="1">
        <v>12</v>
      </c>
      <c r="N763" s="1">
        <v>0</v>
      </c>
      <c r="O763" s="1">
        <v>0</v>
      </c>
      <c r="P763" s="1">
        <v>0</v>
      </c>
      <c r="Q763" s="1">
        <v>0</v>
      </c>
      <c r="R763" s="1">
        <v>9360.5297528181509</v>
      </c>
      <c r="S763" s="1">
        <v>401234.60050009697</v>
      </c>
      <c r="T763" s="59">
        <f>IF(E763="East", IF(C763="Central",('Connecting shares (%)'!$F$3/100*F763+'Connecting shares (%)'!$G$3/100*H763+'Connecting shares (%)'!$H$3/100*J763)/1000000,0),0)</f>
        <v>0</v>
      </c>
      <c r="U763" s="59">
        <f>IF(E763="East", IF(C763="Central",D763*'Connecting shares (%)'!$M$16*(F763+H763+J763)/(F763+H763+J763+L763+N763+P763),0),0)</f>
        <v>0</v>
      </c>
      <c r="V763" s="59">
        <f>IF(E763="East", IF(C763="Decentral",('Connecting shares (%)'!$F$7/100*F763+'Connecting shares (%)'!$G$7/100*H763+'Connecting shares (%)'!$H$7/100*J763)/1000000,0),0)</f>
        <v>0</v>
      </c>
      <c r="W763" s="61">
        <f>IF(E763="East", IF(C763="Decentral",D763*'Connecting shares (%)'!$M$16*(F763+H763+J763)/(F763+H763+J763+L763+N763+P763),0),0)</f>
        <v>0</v>
      </c>
      <c r="X763" s="59">
        <f>IF(E763="East", IF(C763="Central",('Connecting shares (%)'!$F$5/100*L763+'Connecting shares (%)'!$G$5/100*N763+'Connecting shares (%)'!$H$5/100*P763)/1000000,0),0)</f>
        <v>0</v>
      </c>
      <c r="Y763" s="61">
        <f>IF(E763="East", IF(C763="Central",D763*'Connecting shares (%)'!$M$16*(L763+N763+P763)/(F763+H763+J763+L763+N763+P763),0),0)</f>
        <v>0</v>
      </c>
      <c r="Z763" s="1">
        <f>IF(E763="East", IF(C763="Decentral",('Connecting shares (%)'!$F$9/100*L763+'Connecting shares (%)'!$G$9/100*N763+'Connecting shares (%)'!$H$9/100*P763)/1000000,0),0)</f>
        <v>0</v>
      </c>
      <c r="AA763" s="61">
        <f>IF(E763="East", IF(C763="Decentral",D763*'Connecting shares (%)'!$M$16*(L763+N763+P763)/(F763+H763+J763+L763+N763+P763),0),0)</f>
        <v>0</v>
      </c>
      <c r="AB763" s="59">
        <f>IF(E763="West", IF(C763="Central",('Connecting shares (%)'!$F$11/100*F763+'Connecting shares (%)'!$G$11/100*H763+'Connecting shares (%)'!$H$11/100*J763)/1000000,0),0)</f>
        <v>0</v>
      </c>
      <c r="AC763" s="62">
        <f>IF(E763="west", IF(C763="Central",D763*'Connecting shares (%)'!$M$16*(F763+H763+J763)/(F763+H763+J763+L763+N763+P763),0),0)</f>
        <v>0</v>
      </c>
      <c r="AD763" s="59">
        <f>IF(E763="West", IF(C763="Decentral",('Connecting shares (%)'!$F$15/100*F763+'Connecting shares (%)'!$G$15/100*H763+'Connecting shares (%)'!$H$15/100*J763)/1000000,0),0)</f>
        <v>2.4046504199999901</v>
      </c>
      <c r="AE763" s="61">
        <f>IF(E763="west", IF(C763="Decentral",D763*'Connecting shares (%)'!$M$16*(F763+H763+J763)/(F763+H763+J763+L763+N763+P763),0),0)</f>
        <v>7.6323357761434947</v>
      </c>
      <c r="AF763" s="59">
        <f>IF(E763="West", IF(C763="Central",('Connecting shares (%)'!$F$13/100*L763+'Connecting shares (%)'!$G$13/100*N763+'Connecting shares (%)'!$H$13/100*P763)/1000000,0),0)</f>
        <v>0</v>
      </c>
      <c r="AG763" s="61">
        <f>IF(E763="west", IF(C763="Central",D763*'Connecting shares (%)'!$M$16*(L763+N763+P763)/(F763+H763+J763+L763+N763+P763),0),0)</f>
        <v>0</v>
      </c>
      <c r="AH763" s="1">
        <f>IF(E763="West", IF(C763="Decentral",('Connecting shares (%)'!$F$17/100*L763+'Connecting shares (%)'!$G$17/100*N763+'Connecting shares (%)'!$H$17/100*P763)/1000000,0),0)</f>
        <v>0.12361609999999901</v>
      </c>
      <c r="AI763" s="61">
        <f>IF(E763="west", IF(C763="Decentral",D763*'Connecting shares (%)'!$M$16*(L763+N763+P763)/(F763+H763+J763+L763+N763+P763),0),0)</f>
        <v>0.39235623385844504</v>
      </c>
      <c r="AK763" s="1">
        <f t="shared" si="88"/>
        <v>0</v>
      </c>
      <c r="AL763" s="1">
        <f t="shared" si="89"/>
        <v>0</v>
      </c>
      <c r="AM763" s="1">
        <f t="shared" si="90"/>
        <v>0</v>
      </c>
      <c r="AN763" s="1">
        <f t="shared" si="91"/>
        <v>0</v>
      </c>
      <c r="AO763" s="1">
        <f t="shared" si="92"/>
        <v>0</v>
      </c>
      <c r="AP763" s="1">
        <f t="shared" si="93"/>
        <v>0</v>
      </c>
      <c r="AQ763" s="1">
        <f t="shared" si="94"/>
        <v>2.5282665199999892</v>
      </c>
      <c r="AR763" s="1">
        <f t="shared" si="95"/>
        <v>8.0246920100019405</v>
      </c>
    </row>
    <row r="764" spans="1:44">
      <c r="A764" s="1">
        <v>763</v>
      </c>
      <c r="B764" s="1" t="s">
        <v>525</v>
      </c>
      <c r="C764" s="1" t="s">
        <v>19</v>
      </c>
      <c r="D764" s="1">
        <v>0.17190433865329399</v>
      </c>
      <c r="E764" s="1" t="s">
        <v>21</v>
      </c>
      <c r="F764" s="1">
        <v>223235.35</v>
      </c>
      <c r="G764" s="1">
        <v>12</v>
      </c>
      <c r="H764" s="1">
        <v>0</v>
      </c>
      <c r="I764" s="1">
        <v>0</v>
      </c>
      <c r="J764" s="1">
        <v>0</v>
      </c>
      <c r="K764" s="1">
        <v>0</v>
      </c>
      <c r="L764" s="1">
        <v>0</v>
      </c>
      <c r="M764" s="1">
        <v>0</v>
      </c>
      <c r="N764" s="1">
        <v>0</v>
      </c>
      <c r="O764" s="1">
        <v>0</v>
      </c>
      <c r="P764" s="1">
        <v>0</v>
      </c>
      <c r="Q764" s="1">
        <v>0</v>
      </c>
      <c r="R764" s="1">
        <v>9932.0165734397797</v>
      </c>
      <c r="S764" s="1">
        <v>171904.338653293</v>
      </c>
      <c r="T764" s="59">
        <f>IF(E764="East", IF(C764="Central",('Connecting shares (%)'!$F$3/100*F764+'Connecting shares (%)'!$G$3/100*H764+'Connecting shares (%)'!$H$3/100*J764)/1000000,0),0)</f>
        <v>0</v>
      </c>
      <c r="U764" s="59">
        <f>IF(E764="East", IF(C764="Central",D764*'Connecting shares (%)'!$M$16*(F764+H764+J764)/(F764+H764+J764+L764+N764+P764),0),0)</f>
        <v>0</v>
      </c>
      <c r="V764" s="59">
        <f>IF(E764="East", IF(C764="Decentral",('Connecting shares (%)'!$F$7/100*F764+'Connecting shares (%)'!$G$7/100*H764+'Connecting shares (%)'!$H$7/100*J764)/1000000,0),0)</f>
        <v>0</v>
      </c>
      <c r="W764" s="61">
        <f>IF(E764="East", IF(C764="Decentral",D764*'Connecting shares (%)'!$M$16*(F764+H764+J764)/(F764+H764+J764+L764+N764+P764),0),0)</f>
        <v>0</v>
      </c>
      <c r="X764" s="59">
        <f>IF(E764="East", IF(C764="Central",('Connecting shares (%)'!$F$5/100*L764+'Connecting shares (%)'!$G$5/100*N764+'Connecting shares (%)'!$H$5/100*P764)/1000000,0),0)</f>
        <v>0</v>
      </c>
      <c r="Y764" s="61">
        <f>IF(E764="East", IF(C764="Central",D764*'Connecting shares (%)'!$M$16*(L764+N764+P764)/(F764+H764+J764+L764+N764+P764),0),0)</f>
        <v>0</v>
      </c>
      <c r="Z764" s="1">
        <f>IF(E764="East", IF(C764="Decentral",('Connecting shares (%)'!$F$9/100*L764+'Connecting shares (%)'!$G$9/100*N764+'Connecting shares (%)'!$H$9/100*P764)/1000000,0),0)</f>
        <v>0</v>
      </c>
      <c r="AA764" s="61">
        <f>IF(E764="East", IF(C764="Decentral",D764*'Connecting shares (%)'!$M$16*(L764+N764+P764)/(F764+H764+J764+L764+N764+P764),0),0)</f>
        <v>0</v>
      </c>
      <c r="AB764" s="59">
        <f>IF(E764="West", IF(C764="Central",('Connecting shares (%)'!$F$11/100*F764+'Connecting shares (%)'!$G$11/100*H764+'Connecting shares (%)'!$H$11/100*J764)/1000000,0),0)</f>
        <v>0</v>
      </c>
      <c r="AC764" s="62">
        <f>IF(E764="west", IF(C764="Central",D764*'Connecting shares (%)'!$M$16*(F764+H764+J764)/(F764+H764+J764+L764+N764+P764),0),0)</f>
        <v>0</v>
      </c>
      <c r="AD764" s="59">
        <f>IF(E764="West", IF(C764="Decentral",('Connecting shares (%)'!$F$15/100*F764+'Connecting shares (%)'!$G$15/100*H764+'Connecting shares (%)'!$H$15/100*J764)/1000000,0),0)</f>
        <v>0.22323535</v>
      </c>
      <c r="AE764" s="61">
        <f>IF(E764="west", IF(C764="Decentral",D764*'Connecting shares (%)'!$M$16*(F764+H764+J764)/(F764+H764+J764+L764+N764+P764),0),0)</f>
        <v>3.43808677306588</v>
      </c>
      <c r="AF764" s="59">
        <f>IF(E764="West", IF(C764="Central",('Connecting shares (%)'!$F$13/100*L764+'Connecting shares (%)'!$G$13/100*N764+'Connecting shares (%)'!$H$13/100*P764)/1000000,0),0)</f>
        <v>0</v>
      </c>
      <c r="AG764" s="61">
        <f>IF(E764="west", IF(C764="Central",D764*'Connecting shares (%)'!$M$16*(L764+N764+P764)/(F764+H764+J764+L764+N764+P764),0),0)</f>
        <v>0</v>
      </c>
      <c r="AH764" s="1">
        <f>IF(E764="West", IF(C764="Decentral",('Connecting shares (%)'!$F$17/100*L764+'Connecting shares (%)'!$G$17/100*N764+'Connecting shares (%)'!$H$17/100*P764)/1000000,0),0)</f>
        <v>0</v>
      </c>
      <c r="AI764" s="61">
        <f>IF(E764="west", IF(C764="Decentral",D764*'Connecting shares (%)'!$M$16*(L764+N764+P764)/(F764+H764+J764+L764+N764+P764),0),0)</f>
        <v>0</v>
      </c>
      <c r="AK764" s="1">
        <f t="shared" si="88"/>
        <v>0</v>
      </c>
      <c r="AL764" s="1">
        <f t="shared" si="89"/>
        <v>0</v>
      </c>
      <c r="AM764" s="1">
        <f t="shared" si="90"/>
        <v>0</v>
      </c>
      <c r="AN764" s="1">
        <f t="shared" si="91"/>
        <v>0</v>
      </c>
      <c r="AO764" s="1">
        <f t="shared" si="92"/>
        <v>0</v>
      </c>
      <c r="AP764" s="1">
        <f t="shared" si="93"/>
        <v>0</v>
      </c>
      <c r="AQ764" s="1">
        <f t="shared" si="94"/>
        <v>0.22323535</v>
      </c>
      <c r="AR764" s="1">
        <f t="shared" si="95"/>
        <v>3.43808677306588</v>
      </c>
    </row>
    <row r="765" spans="1:44">
      <c r="A765" s="1">
        <v>764</v>
      </c>
      <c r="B765" s="1" t="s">
        <v>631</v>
      </c>
      <c r="C765" s="1" t="s">
        <v>19</v>
      </c>
      <c r="D765" s="1">
        <v>0.52589497390005502</v>
      </c>
      <c r="E765" s="1" t="s">
        <v>22</v>
      </c>
      <c r="F765" s="1">
        <v>2864791.52999999</v>
      </c>
      <c r="G765" s="1">
        <v>178</v>
      </c>
      <c r="H765" s="1">
        <v>0</v>
      </c>
      <c r="I765" s="1">
        <v>0</v>
      </c>
      <c r="J765" s="1">
        <v>0</v>
      </c>
      <c r="K765" s="1">
        <v>0</v>
      </c>
      <c r="L765" s="1">
        <v>193453.51</v>
      </c>
      <c r="M765" s="1">
        <v>22</v>
      </c>
      <c r="N765" s="1">
        <v>200914.549999999</v>
      </c>
      <c r="O765" s="1">
        <v>1</v>
      </c>
      <c r="P765" s="1">
        <v>0</v>
      </c>
      <c r="Q765" s="1">
        <v>0</v>
      </c>
      <c r="R765" s="1">
        <v>10085.4405659653</v>
      </c>
      <c r="S765" s="1">
        <v>525894.97390005505</v>
      </c>
      <c r="T765" s="59">
        <f>IF(E765="East", IF(C765="Central",('Connecting shares (%)'!$F$3/100*F765+'Connecting shares (%)'!$G$3/100*H765+'Connecting shares (%)'!$H$3/100*J765)/1000000,0),0)</f>
        <v>0</v>
      </c>
      <c r="U765" s="59">
        <f>IF(E765="East", IF(C765="Central",D765*'Connecting shares (%)'!$M$16*(F765+H765+J765)/(F765+H765+J765+L765+N765+P765),0),0)</f>
        <v>0</v>
      </c>
      <c r="V765" s="59">
        <f>IF(E765="East", IF(C765="Decentral",('Connecting shares (%)'!$F$7/100*F765+'Connecting shares (%)'!$G$7/100*H765+'Connecting shares (%)'!$H$7/100*J765)/1000000,0),0)</f>
        <v>2.86479152999999</v>
      </c>
      <c r="W765" s="61">
        <f>IF(E765="East", IF(C765="Decentral",D765*'Connecting shares (%)'!$M$16*(F765+H765+J765)/(F765+H765+J765+L765+N765+P765),0),0)</f>
        <v>9.2452021774021116</v>
      </c>
      <c r="X765" s="59">
        <f>IF(E765="East", IF(C765="Central",('Connecting shares (%)'!$F$5/100*L765+'Connecting shares (%)'!$G$5/100*N765+'Connecting shares (%)'!$H$5/100*P765)/1000000,0),0)</f>
        <v>0</v>
      </c>
      <c r="Y765" s="61">
        <f>IF(E765="East", IF(C765="Central",D765*'Connecting shares (%)'!$M$16*(L765+N765+P765)/(F765+H765+J765+L765+N765+P765),0),0)</f>
        <v>0</v>
      </c>
      <c r="Z765" s="1">
        <f>IF(E765="East", IF(C765="Decentral",('Connecting shares (%)'!$F$9/100*L765+'Connecting shares (%)'!$G$9/100*N765+'Connecting shares (%)'!$H$9/100*P765)/1000000,0),0)</f>
        <v>0.39436805999999902</v>
      </c>
      <c r="AA765" s="61">
        <f>IF(E765="East", IF(C765="Decentral",D765*'Connecting shares (%)'!$M$16*(L765+N765+P765)/(F765+H765+J765+L765+N765+P765),0),0)</f>
        <v>1.2726973005989899</v>
      </c>
      <c r="AB765" s="59">
        <f>IF(E765="West", IF(C765="Central",('Connecting shares (%)'!$F$11/100*F765+'Connecting shares (%)'!$G$11/100*H765+'Connecting shares (%)'!$H$11/100*J765)/1000000,0),0)</f>
        <v>0</v>
      </c>
      <c r="AC765" s="62">
        <f>IF(E765="west", IF(C765="Central",D765*'Connecting shares (%)'!$M$16*(F765+H765+J765)/(F765+H765+J765+L765+N765+P765),0),0)</f>
        <v>0</v>
      </c>
      <c r="AD765" s="59">
        <f>IF(E765="West", IF(C765="Decentral",('Connecting shares (%)'!$F$15/100*F765+'Connecting shares (%)'!$G$15/100*H765+'Connecting shares (%)'!$H$15/100*J765)/1000000,0),0)</f>
        <v>0</v>
      </c>
      <c r="AE765" s="61">
        <f>IF(E765="west", IF(C765="Decentral",D765*'Connecting shares (%)'!$M$16*(F765+H765+J765)/(F765+H765+J765+L765+N765+P765),0),0)</f>
        <v>0</v>
      </c>
      <c r="AF765" s="59">
        <f>IF(E765="West", IF(C765="Central",('Connecting shares (%)'!$F$13/100*L765+'Connecting shares (%)'!$G$13/100*N765+'Connecting shares (%)'!$H$13/100*P765)/1000000,0),0)</f>
        <v>0</v>
      </c>
      <c r="AG765" s="61">
        <f>IF(E765="west", IF(C765="Central",D765*'Connecting shares (%)'!$M$16*(L765+N765+P765)/(F765+H765+J765+L765+N765+P765),0),0)</f>
        <v>0</v>
      </c>
      <c r="AH765" s="1">
        <f>IF(E765="West", IF(C765="Decentral",('Connecting shares (%)'!$F$17/100*L765+'Connecting shares (%)'!$G$17/100*N765+'Connecting shares (%)'!$H$17/100*P765)/1000000,0),0)</f>
        <v>0</v>
      </c>
      <c r="AI765" s="61">
        <f>IF(E765="west", IF(C765="Decentral",D765*'Connecting shares (%)'!$M$16*(L765+N765+P765)/(F765+H765+J765+L765+N765+P765),0),0)</f>
        <v>0</v>
      </c>
      <c r="AK765" s="1">
        <f t="shared" si="88"/>
        <v>0</v>
      </c>
      <c r="AL765" s="1">
        <f t="shared" si="89"/>
        <v>0</v>
      </c>
      <c r="AM765" s="1">
        <f t="shared" si="90"/>
        <v>3.2591595899999888</v>
      </c>
      <c r="AN765" s="1">
        <f t="shared" si="91"/>
        <v>10.517899478001102</v>
      </c>
      <c r="AO765" s="1">
        <f t="shared" si="92"/>
        <v>0</v>
      </c>
      <c r="AP765" s="1">
        <f t="shared" si="93"/>
        <v>0</v>
      </c>
      <c r="AQ765" s="1">
        <f t="shared" si="94"/>
        <v>0</v>
      </c>
      <c r="AR765" s="1">
        <f t="shared" si="95"/>
        <v>0</v>
      </c>
    </row>
    <row r="766" spans="1:44">
      <c r="A766" s="1">
        <v>765</v>
      </c>
      <c r="B766" s="1" t="s">
        <v>76</v>
      </c>
      <c r="C766" s="1" t="s">
        <v>19</v>
      </c>
      <c r="D766" s="1">
        <v>1.3849966774503299</v>
      </c>
      <c r="E766" s="1" t="s">
        <v>21</v>
      </c>
      <c r="F766" s="1">
        <v>6915160.7799999705</v>
      </c>
      <c r="G766" s="1">
        <v>465</v>
      </c>
      <c r="H766" s="1">
        <v>0</v>
      </c>
      <c r="I766" s="1">
        <v>0</v>
      </c>
      <c r="J766" s="1">
        <v>0</v>
      </c>
      <c r="K766" s="1">
        <v>0</v>
      </c>
      <c r="L766" s="1">
        <v>889494.18999999901</v>
      </c>
      <c r="M766" s="1">
        <v>95</v>
      </c>
      <c r="N766" s="1">
        <v>56356.209999999897</v>
      </c>
      <c r="O766" s="1">
        <v>1</v>
      </c>
      <c r="P766" s="1">
        <v>0</v>
      </c>
      <c r="Q766" s="1">
        <v>0</v>
      </c>
      <c r="R766" s="1">
        <v>12262.3389271054</v>
      </c>
      <c r="S766" s="1">
        <v>1384996.67745033</v>
      </c>
      <c r="T766" s="59">
        <f>IF(E766="East", IF(C766="Central",('Connecting shares (%)'!$F$3/100*F766+'Connecting shares (%)'!$G$3/100*H766+'Connecting shares (%)'!$H$3/100*J766)/1000000,0),0)</f>
        <v>0</v>
      </c>
      <c r="U766" s="59">
        <f>IF(E766="East", IF(C766="Central",D766*'Connecting shares (%)'!$M$16*(F766+H766+J766)/(F766+H766+J766+L766+N766+P766),0),0)</f>
        <v>0</v>
      </c>
      <c r="V766" s="59">
        <f>IF(E766="East", IF(C766="Decentral",('Connecting shares (%)'!$F$7/100*F766+'Connecting shares (%)'!$G$7/100*H766+'Connecting shares (%)'!$H$7/100*J766)/1000000,0),0)</f>
        <v>0</v>
      </c>
      <c r="W766" s="61">
        <f>IF(E766="East", IF(C766="Decentral",D766*'Connecting shares (%)'!$M$16*(F766+H766+J766)/(F766+H766+J766+L766+N766+P766),0),0)</f>
        <v>0</v>
      </c>
      <c r="X766" s="59">
        <f>IF(E766="East", IF(C766="Central",('Connecting shares (%)'!$F$5/100*L766+'Connecting shares (%)'!$G$5/100*N766+'Connecting shares (%)'!$H$5/100*P766)/1000000,0),0)</f>
        <v>0</v>
      </c>
      <c r="Y766" s="61">
        <f>IF(E766="East", IF(C766="Central",D766*'Connecting shares (%)'!$M$16*(L766+N766+P766)/(F766+H766+J766+L766+N766+P766),0),0)</f>
        <v>0</v>
      </c>
      <c r="Z766" s="1">
        <f>IF(E766="East", IF(C766="Decentral",('Connecting shares (%)'!$F$9/100*L766+'Connecting shares (%)'!$G$9/100*N766+'Connecting shares (%)'!$H$9/100*P766)/1000000,0),0)</f>
        <v>0</v>
      </c>
      <c r="AA766" s="61">
        <f>IF(E766="East", IF(C766="Decentral",D766*'Connecting shares (%)'!$M$16*(L766+N766+P766)/(F766+H766+J766+L766+N766+P766),0),0)</f>
        <v>0</v>
      </c>
      <c r="AB766" s="59">
        <f>IF(E766="West", IF(C766="Central",('Connecting shares (%)'!$F$11/100*F766+'Connecting shares (%)'!$G$11/100*H766+'Connecting shares (%)'!$H$11/100*J766)/1000000,0),0)</f>
        <v>0</v>
      </c>
      <c r="AC766" s="62">
        <f>IF(E766="west", IF(C766="Central",D766*'Connecting shares (%)'!$M$16*(F766+H766+J766)/(F766+H766+J766+L766+N766+P766),0),0)</f>
        <v>0</v>
      </c>
      <c r="AD766" s="59">
        <f>IF(E766="West", IF(C766="Decentral",('Connecting shares (%)'!$F$15/100*F766+'Connecting shares (%)'!$G$15/100*H766+'Connecting shares (%)'!$H$15/100*J766)/1000000,0),0)</f>
        <v>6.9151607799999706</v>
      </c>
      <c r="AE766" s="61">
        <f>IF(E766="west", IF(C766="Decentral",D766*'Connecting shares (%)'!$M$16*(F766+H766+J766)/(F766+H766+J766+L766+N766+P766),0),0)</f>
        <v>24.367029851584128</v>
      </c>
      <c r="AF766" s="59">
        <f>IF(E766="West", IF(C766="Central",('Connecting shares (%)'!$F$13/100*L766+'Connecting shares (%)'!$G$13/100*N766+'Connecting shares (%)'!$H$13/100*P766)/1000000,0),0)</f>
        <v>0</v>
      </c>
      <c r="AG766" s="61">
        <f>IF(E766="west", IF(C766="Central",D766*'Connecting shares (%)'!$M$16*(L766+N766+P766)/(F766+H766+J766+L766+N766+P766),0),0)</f>
        <v>0</v>
      </c>
      <c r="AH766" s="1">
        <f>IF(E766="West", IF(C766="Decentral",('Connecting shares (%)'!$F$17/100*L766+'Connecting shares (%)'!$G$17/100*N766+'Connecting shares (%)'!$H$17/100*P766)/1000000,0),0)</f>
        <v>0.94585039999999887</v>
      </c>
      <c r="AI766" s="61">
        <f>IF(E766="west", IF(C766="Decentral",D766*'Connecting shares (%)'!$M$16*(L766+N766+P766)/(F766+H766+J766+L766+N766+P766),0),0)</f>
        <v>3.3329036974224708</v>
      </c>
      <c r="AK766" s="1">
        <f t="shared" si="88"/>
        <v>0</v>
      </c>
      <c r="AL766" s="1">
        <f t="shared" si="89"/>
        <v>0</v>
      </c>
      <c r="AM766" s="1">
        <f t="shared" si="90"/>
        <v>0</v>
      </c>
      <c r="AN766" s="1">
        <f t="shared" si="91"/>
        <v>0</v>
      </c>
      <c r="AO766" s="1">
        <f t="shared" si="92"/>
        <v>0</v>
      </c>
      <c r="AP766" s="1">
        <f t="shared" si="93"/>
        <v>0</v>
      </c>
      <c r="AQ766" s="1">
        <f t="shared" si="94"/>
        <v>7.8610111799999691</v>
      </c>
      <c r="AR766" s="1">
        <f t="shared" si="95"/>
        <v>27.699933549006598</v>
      </c>
    </row>
    <row r="767" spans="1:44">
      <c r="A767" s="1">
        <v>766</v>
      </c>
      <c r="B767" s="1" t="s">
        <v>499</v>
      </c>
      <c r="C767" s="1" t="s">
        <v>20</v>
      </c>
      <c r="D767" s="1">
        <v>0.76462883203466003</v>
      </c>
      <c r="E767" s="1" t="s">
        <v>21</v>
      </c>
      <c r="F767" s="1">
        <v>547690.57999999903</v>
      </c>
      <c r="G767" s="1">
        <v>34</v>
      </c>
      <c r="H767" s="1">
        <v>0</v>
      </c>
      <c r="I767" s="1">
        <v>0</v>
      </c>
      <c r="J767" s="1">
        <v>0</v>
      </c>
      <c r="K767" s="1">
        <v>0</v>
      </c>
      <c r="L767" s="1">
        <v>0</v>
      </c>
      <c r="M767" s="1">
        <v>0</v>
      </c>
      <c r="N767" s="1">
        <v>0</v>
      </c>
      <c r="O767" s="1">
        <v>0</v>
      </c>
      <c r="P767" s="1">
        <v>0</v>
      </c>
      <c r="Q767" s="1">
        <v>0</v>
      </c>
      <c r="R767" s="1">
        <v>12887.8656091557</v>
      </c>
      <c r="S767" s="1">
        <v>764628.83203465899</v>
      </c>
      <c r="T767" s="59">
        <f>IF(E767="East", IF(C767="Central",('Connecting shares (%)'!$F$3/100*F767+'Connecting shares (%)'!$G$3/100*H767+'Connecting shares (%)'!$H$3/100*J767)/1000000,0),0)</f>
        <v>0</v>
      </c>
      <c r="U767" s="59">
        <f>IF(E767="East", IF(C767="Central",D767*'Connecting shares (%)'!$M$16*(F767+H767+J767)/(F767+H767+J767+L767+N767+P767),0),0)</f>
        <v>0</v>
      </c>
      <c r="V767" s="59">
        <f>IF(E767="East", IF(C767="Decentral",('Connecting shares (%)'!$F$7/100*F767+'Connecting shares (%)'!$G$7/100*H767+'Connecting shares (%)'!$H$7/100*J767)/1000000,0),0)</f>
        <v>0</v>
      </c>
      <c r="W767" s="61">
        <f>IF(E767="East", IF(C767="Decentral",D767*'Connecting shares (%)'!$M$16*(F767+H767+J767)/(F767+H767+J767+L767+N767+P767),0),0)</f>
        <v>0</v>
      </c>
      <c r="X767" s="59">
        <f>IF(E767="East", IF(C767="Central",('Connecting shares (%)'!$F$5/100*L767+'Connecting shares (%)'!$G$5/100*N767+'Connecting shares (%)'!$H$5/100*P767)/1000000,0),0)</f>
        <v>0</v>
      </c>
      <c r="Y767" s="61">
        <f>IF(E767="East", IF(C767="Central",D767*'Connecting shares (%)'!$M$16*(L767+N767+P767)/(F767+H767+J767+L767+N767+P767),0),0)</f>
        <v>0</v>
      </c>
      <c r="Z767" s="1">
        <f>IF(E767="East", IF(C767="Decentral",('Connecting shares (%)'!$F$9/100*L767+'Connecting shares (%)'!$G$9/100*N767+'Connecting shares (%)'!$H$9/100*P767)/1000000,0),0)</f>
        <v>0</v>
      </c>
      <c r="AA767" s="61">
        <f>IF(E767="East", IF(C767="Decentral",D767*'Connecting shares (%)'!$M$16*(L767+N767+P767)/(F767+H767+J767+L767+N767+P767),0),0)</f>
        <v>0</v>
      </c>
      <c r="AB767" s="59">
        <f>IF(E767="West", IF(C767="Central",('Connecting shares (%)'!$F$11/100*F767+'Connecting shares (%)'!$G$11/100*H767+'Connecting shares (%)'!$H$11/100*J767)/1000000,0),0)</f>
        <v>0.54769057999999904</v>
      </c>
      <c r="AC767" s="62">
        <f>IF(E767="west", IF(C767="Central",D767*'Connecting shares (%)'!$M$16*(F767+H767+J767)/(F767+H767+J767+L767+N767+P767),0),0)</f>
        <v>15.2925766406932</v>
      </c>
      <c r="AD767" s="59">
        <f>IF(E767="West", IF(C767="Decentral",('Connecting shares (%)'!$F$15/100*F767+'Connecting shares (%)'!$G$15/100*H767+'Connecting shares (%)'!$H$15/100*J767)/1000000,0),0)</f>
        <v>0</v>
      </c>
      <c r="AE767" s="61">
        <f>IF(E767="west", IF(C767="Decentral",D767*'Connecting shares (%)'!$M$16*(F767+H767+J767)/(F767+H767+J767+L767+N767+P767),0),0)</f>
        <v>0</v>
      </c>
      <c r="AF767" s="59">
        <f>IF(E767="West", IF(C767="Central",('Connecting shares (%)'!$F$13/100*L767+'Connecting shares (%)'!$G$13/100*N767+'Connecting shares (%)'!$H$13/100*P767)/1000000,0),0)</f>
        <v>0</v>
      </c>
      <c r="AG767" s="61">
        <f>IF(E767="west", IF(C767="Central",D767*'Connecting shares (%)'!$M$16*(L767+N767+P767)/(F767+H767+J767+L767+N767+P767),0),0)</f>
        <v>0</v>
      </c>
      <c r="AH767" s="1">
        <f>IF(E767="West", IF(C767="Decentral",('Connecting shares (%)'!$F$17/100*L767+'Connecting shares (%)'!$G$17/100*N767+'Connecting shares (%)'!$H$17/100*P767)/1000000,0),0)</f>
        <v>0</v>
      </c>
      <c r="AI767" s="61">
        <f>IF(E767="west", IF(C767="Decentral",D767*'Connecting shares (%)'!$M$16*(L767+N767+P767)/(F767+H767+J767+L767+N767+P767),0),0)</f>
        <v>0</v>
      </c>
      <c r="AK767" s="1">
        <f t="shared" si="88"/>
        <v>0</v>
      </c>
      <c r="AL767" s="1">
        <f t="shared" si="89"/>
        <v>0</v>
      </c>
      <c r="AM767" s="1">
        <f t="shared" si="90"/>
        <v>0</v>
      </c>
      <c r="AN767" s="1">
        <f t="shared" si="91"/>
        <v>0</v>
      </c>
      <c r="AO767" s="1">
        <f t="shared" si="92"/>
        <v>0.54769057999999904</v>
      </c>
      <c r="AP767" s="1">
        <f t="shared" si="93"/>
        <v>15.2925766406932</v>
      </c>
      <c r="AQ767" s="1">
        <f t="shared" si="94"/>
        <v>0</v>
      </c>
      <c r="AR767" s="1">
        <f t="shared" si="95"/>
        <v>0</v>
      </c>
    </row>
    <row r="768" spans="1:44">
      <c r="A768" s="1">
        <v>767</v>
      </c>
      <c r="B768" s="1" t="s">
        <v>327</v>
      </c>
      <c r="C768" s="1" t="s">
        <v>19</v>
      </c>
      <c r="D768" s="1">
        <v>0.82935451867862997</v>
      </c>
      <c r="E768" s="1" t="s">
        <v>21</v>
      </c>
      <c r="F768" s="1">
        <v>4577991.1199999899</v>
      </c>
      <c r="G768" s="1">
        <v>312</v>
      </c>
      <c r="H768" s="1">
        <v>0</v>
      </c>
      <c r="I768" s="1">
        <v>0</v>
      </c>
      <c r="J768" s="1">
        <v>0</v>
      </c>
      <c r="K768" s="1">
        <v>0</v>
      </c>
      <c r="L768" s="1">
        <v>304454.03999999998</v>
      </c>
      <c r="M768" s="1">
        <v>80</v>
      </c>
      <c r="N768" s="1">
        <v>0</v>
      </c>
      <c r="O768" s="1">
        <v>0</v>
      </c>
      <c r="P768" s="1">
        <v>0</v>
      </c>
      <c r="Q768" s="1">
        <v>0</v>
      </c>
      <c r="R768" s="1">
        <v>15113.4274307991</v>
      </c>
      <c r="S768" s="1">
        <v>829354.51867862896</v>
      </c>
      <c r="T768" s="59">
        <f>IF(E768="East", IF(C768="Central",('Connecting shares (%)'!$F$3/100*F768+'Connecting shares (%)'!$G$3/100*H768+'Connecting shares (%)'!$H$3/100*J768)/1000000,0),0)</f>
        <v>0</v>
      </c>
      <c r="U768" s="59">
        <f>IF(E768="East", IF(C768="Central",D768*'Connecting shares (%)'!$M$16*(F768+H768+J768)/(F768+H768+J768+L768+N768+P768),0),0)</f>
        <v>0</v>
      </c>
      <c r="V768" s="59">
        <f>IF(E768="East", IF(C768="Decentral",('Connecting shares (%)'!$F$7/100*F768+'Connecting shares (%)'!$G$7/100*H768+'Connecting shares (%)'!$H$7/100*J768)/1000000,0),0)</f>
        <v>0</v>
      </c>
      <c r="W768" s="61">
        <f>IF(E768="East", IF(C768="Decentral",D768*'Connecting shares (%)'!$M$16*(F768+H768+J768)/(F768+H768+J768+L768+N768+P768),0),0)</f>
        <v>0</v>
      </c>
      <c r="X768" s="59">
        <f>IF(E768="East", IF(C768="Central",('Connecting shares (%)'!$F$5/100*L768+'Connecting shares (%)'!$G$5/100*N768+'Connecting shares (%)'!$H$5/100*P768)/1000000,0),0)</f>
        <v>0</v>
      </c>
      <c r="Y768" s="61">
        <f>IF(E768="East", IF(C768="Central",D768*'Connecting shares (%)'!$M$16*(L768+N768+P768)/(F768+H768+J768+L768+N768+P768),0),0)</f>
        <v>0</v>
      </c>
      <c r="Z768" s="1">
        <f>IF(E768="East", IF(C768="Decentral",('Connecting shares (%)'!$F$9/100*L768+'Connecting shares (%)'!$G$9/100*N768+'Connecting shares (%)'!$H$9/100*P768)/1000000,0),0)</f>
        <v>0</v>
      </c>
      <c r="AA768" s="61">
        <f>IF(E768="East", IF(C768="Decentral",D768*'Connecting shares (%)'!$M$16*(L768+N768+P768)/(F768+H768+J768+L768+N768+P768),0),0)</f>
        <v>0</v>
      </c>
      <c r="AB768" s="59">
        <f>IF(E768="West", IF(C768="Central",('Connecting shares (%)'!$F$11/100*F768+'Connecting shares (%)'!$G$11/100*H768+'Connecting shares (%)'!$H$11/100*J768)/1000000,0),0)</f>
        <v>0</v>
      </c>
      <c r="AC768" s="62">
        <f>IF(E768="west", IF(C768="Central",D768*'Connecting shares (%)'!$M$16*(F768+H768+J768)/(F768+H768+J768+L768+N768+P768),0),0)</f>
        <v>0</v>
      </c>
      <c r="AD768" s="59">
        <f>IF(E768="West", IF(C768="Decentral",('Connecting shares (%)'!$F$15/100*F768+'Connecting shares (%)'!$G$15/100*H768+'Connecting shares (%)'!$H$15/100*J768)/1000000,0),0)</f>
        <v>4.5779911199999903</v>
      </c>
      <c r="AE768" s="61">
        <f>IF(E768="west", IF(C768="Decentral",D768*'Connecting shares (%)'!$M$16*(F768+H768+J768)/(F768+H768+J768+L768+N768+P768),0),0)</f>
        <v>15.55277119320534</v>
      </c>
      <c r="AF768" s="59">
        <f>IF(E768="West", IF(C768="Central",('Connecting shares (%)'!$F$13/100*L768+'Connecting shares (%)'!$G$13/100*N768+'Connecting shares (%)'!$H$13/100*P768)/1000000,0),0)</f>
        <v>0</v>
      </c>
      <c r="AG768" s="61">
        <f>IF(E768="west", IF(C768="Central",D768*'Connecting shares (%)'!$M$16*(L768+N768+P768)/(F768+H768+J768+L768+N768+P768),0),0)</f>
        <v>0</v>
      </c>
      <c r="AH768" s="1">
        <f>IF(E768="West", IF(C768="Decentral",('Connecting shares (%)'!$F$17/100*L768+'Connecting shares (%)'!$G$17/100*N768+'Connecting shares (%)'!$H$17/100*P768)/1000000,0),0)</f>
        <v>0.30445403999999998</v>
      </c>
      <c r="AI768" s="61">
        <f>IF(E768="west", IF(C768="Decentral",D768*'Connecting shares (%)'!$M$16*(L768+N768+P768)/(F768+H768+J768+L768+N768+P768),0),0)</f>
        <v>1.0343191803672604</v>
      </c>
      <c r="AK768" s="1">
        <f t="shared" si="88"/>
        <v>0</v>
      </c>
      <c r="AL768" s="1">
        <f t="shared" si="89"/>
        <v>0</v>
      </c>
      <c r="AM768" s="1">
        <f t="shared" si="90"/>
        <v>0</v>
      </c>
      <c r="AN768" s="1">
        <f t="shared" si="91"/>
        <v>0</v>
      </c>
      <c r="AO768" s="1">
        <f t="shared" si="92"/>
        <v>0</v>
      </c>
      <c r="AP768" s="1">
        <f t="shared" si="93"/>
        <v>0</v>
      </c>
      <c r="AQ768" s="1">
        <f t="shared" si="94"/>
        <v>4.8824451599999907</v>
      </c>
      <c r="AR768" s="1">
        <f t="shared" si="95"/>
        <v>16.5870903735726</v>
      </c>
    </row>
    <row r="769" spans="1:44">
      <c r="A769" s="1">
        <v>768</v>
      </c>
      <c r="B769" s="1" t="s">
        <v>630</v>
      </c>
      <c r="C769" s="1" t="s">
        <v>19</v>
      </c>
      <c r="D769" s="1">
        <v>2.5897747835998302</v>
      </c>
      <c r="E769" s="1" t="s">
        <v>22</v>
      </c>
      <c r="F769" s="1">
        <v>19087960.749999899</v>
      </c>
      <c r="G769" s="1">
        <v>1258</v>
      </c>
      <c r="H769" s="1">
        <v>91691.88</v>
      </c>
      <c r="I769" s="1">
        <v>1</v>
      </c>
      <c r="J769" s="1">
        <v>0</v>
      </c>
      <c r="K769" s="1">
        <v>0</v>
      </c>
      <c r="L769" s="1">
        <v>1428117.0799999901</v>
      </c>
      <c r="M769" s="1">
        <v>126</v>
      </c>
      <c r="N769" s="1">
        <v>991481.47999999905</v>
      </c>
      <c r="O769" s="1">
        <v>7</v>
      </c>
      <c r="P769" s="1">
        <v>0</v>
      </c>
      <c r="Q769" s="1">
        <v>0</v>
      </c>
      <c r="R769" s="1">
        <v>14381.110656230099</v>
      </c>
      <c r="S769" s="1">
        <v>2589774.7835998302</v>
      </c>
      <c r="T769" s="59">
        <f>IF(E769="East", IF(C769="Central",('Connecting shares (%)'!$F$3/100*F769+'Connecting shares (%)'!$G$3/100*H769+'Connecting shares (%)'!$H$3/100*J769)/1000000,0),0)</f>
        <v>0</v>
      </c>
      <c r="U769" s="59">
        <f>IF(E769="East", IF(C769="Central",D769*'Connecting shares (%)'!$M$16*(F769+H769+J769)/(F769+H769+J769+L769+N769+P769),0),0)</f>
        <v>0</v>
      </c>
      <c r="V769" s="59">
        <f>IF(E769="East", IF(C769="Decentral",('Connecting shares (%)'!$F$7/100*F769+'Connecting shares (%)'!$G$7/100*H769+'Connecting shares (%)'!$H$7/100*J769)/1000000,0),0)</f>
        <v>19.179652629999897</v>
      </c>
      <c r="W769" s="61">
        <f>IF(E769="East", IF(C769="Decentral",D769*'Connecting shares (%)'!$M$16*(F769+H769+J769)/(F769+H769+J769+L769+N769+P769),0),0)</f>
        <v>45.993243286484656</v>
      </c>
      <c r="X769" s="59">
        <f>IF(E769="East", IF(C769="Central",('Connecting shares (%)'!$F$5/100*L769+'Connecting shares (%)'!$G$5/100*N769+'Connecting shares (%)'!$H$5/100*P769)/1000000,0),0)</f>
        <v>0</v>
      </c>
      <c r="Y769" s="61">
        <f>IF(E769="East", IF(C769="Central",D769*'Connecting shares (%)'!$M$16*(L769+N769+P769)/(F769+H769+J769+L769+N769+P769),0),0)</f>
        <v>0</v>
      </c>
      <c r="Z769" s="1">
        <f>IF(E769="East", IF(C769="Decentral",('Connecting shares (%)'!$F$9/100*L769+'Connecting shares (%)'!$G$9/100*N769+'Connecting shares (%)'!$H$9/100*P769)/1000000,0),0)</f>
        <v>2.4195985599999892</v>
      </c>
      <c r="AA769" s="61">
        <f>IF(E769="East", IF(C769="Decentral",D769*'Connecting shares (%)'!$M$16*(L769+N769+P769)/(F769+H769+J769+L769+N769+P769),0),0)</f>
        <v>5.8022523855119497</v>
      </c>
      <c r="AB769" s="59">
        <f>IF(E769="West", IF(C769="Central",('Connecting shares (%)'!$F$11/100*F769+'Connecting shares (%)'!$G$11/100*H769+'Connecting shares (%)'!$H$11/100*J769)/1000000,0),0)</f>
        <v>0</v>
      </c>
      <c r="AC769" s="62">
        <f>IF(E769="west", IF(C769="Central",D769*'Connecting shares (%)'!$M$16*(F769+H769+J769)/(F769+H769+J769+L769+N769+P769),0),0)</f>
        <v>0</v>
      </c>
      <c r="AD769" s="59">
        <f>IF(E769="West", IF(C769="Decentral",('Connecting shares (%)'!$F$15/100*F769+'Connecting shares (%)'!$G$15/100*H769+'Connecting shares (%)'!$H$15/100*J769)/1000000,0),0)</f>
        <v>0</v>
      </c>
      <c r="AE769" s="61">
        <f>IF(E769="west", IF(C769="Decentral",D769*'Connecting shares (%)'!$M$16*(F769+H769+J769)/(F769+H769+J769+L769+N769+P769),0),0)</f>
        <v>0</v>
      </c>
      <c r="AF769" s="59">
        <f>IF(E769="West", IF(C769="Central",('Connecting shares (%)'!$F$13/100*L769+'Connecting shares (%)'!$G$13/100*N769+'Connecting shares (%)'!$H$13/100*P769)/1000000,0),0)</f>
        <v>0</v>
      </c>
      <c r="AG769" s="61">
        <f>IF(E769="west", IF(C769="Central",D769*'Connecting shares (%)'!$M$16*(L769+N769+P769)/(F769+H769+J769+L769+N769+P769),0),0)</f>
        <v>0</v>
      </c>
      <c r="AH769" s="1">
        <f>IF(E769="West", IF(C769="Decentral",('Connecting shares (%)'!$F$17/100*L769+'Connecting shares (%)'!$G$17/100*N769+'Connecting shares (%)'!$H$17/100*P769)/1000000,0),0)</f>
        <v>0</v>
      </c>
      <c r="AI769" s="61">
        <f>IF(E769="west", IF(C769="Decentral",D769*'Connecting shares (%)'!$M$16*(L769+N769+P769)/(F769+H769+J769+L769+N769+P769),0),0)</f>
        <v>0</v>
      </c>
      <c r="AK769" s="1">
        <f t="shared" si="88"/>
        <v>0</v>
      </c>
      <c r="AL769" s="1">
        <f t="shared" si="89"/>
        <v>0</v>
      </c>
      <c r="AM769" s="1">
        <f t="shared" si="90"/>
        <v>21.599251189999887</v>
      </c>
      <c r="AN769" s="1">
        <f t="shared" si="91"/>
        <v>51.795495671996605</v>
      </c>
      <c r="AO769" s="1">
        <f t="shared" si="92"/>
        <v>0</v>
      </c>
      <c r="AP769" s="1">
        <f t="shared" si="93"/>
        <v>0</v>
      </c>
      <c r="AQ769" s="1">
        <f t="shared" si="94"/>
        <v>0</v>
      </c>
      <c r="AR769" s="1">
        <f t="shared" si="95"/>
        <v>0</v>
      </c>
    </row>
    <row r="770" spans="1:44">
      <c r="A770" s="1">
        <v>769</v>
      </c>
      <c r="B770" s="1" t="s">
        <v>438</v>
      </c>
      <c r="C770" s="1" t="s">
        <v>20</v>
      </c>
      <c r="D770" s="1">
        <v>1.1916151405166799</v>
      </c>
      <c r="E770" s="1" t="s">
        <v>21</v>
      </c>
      <c r="F770" s="1">
        <v>5493937.6100000003</v>
      </c>
      <c r="G770" s="1">
        <v>401</v>
      </c>
      <c r="H770" s="1">
        <v>0</v>
      </c>
      <c r="I770" s="1">
        <v>0</v>
      </c>
      <c r="J770" s="1">
        <v>0</v>
      </c>
      <c r="K770" s="1">
        <v>0</v>
      </c>
      <c r="L770" s="1">
        <v>583006.57999999903</v>
      </c>
      <c r="M770" s="1">
        <v>126</v>
      </c>
      <c r="N770" s="1">
        <v>0</v>
      </c>
      <c r="O770" s="1">
        <v>0</v>
      </c>
      <c r="P770" s="1">
        <v>0</v>
      </c>
      <c r="Q770" s="1">
        <v>0</v>
      </c>
      <c r="R770" s="1">
        <v>13708.698145135701</v>
      </c>
      <c r="S770" s="1">
        <v>1191615.14051668</v>
      </c>
      <c r="T770" s="59">
        <f>IF(E770="East", IF(C770="Central",('Connecting shares (%)'!$F$3/100*F770+'Connecting shares (%)'!$G$3/100*H770+'Connecting shares (%)'!$H$3/100*J770)/1000000,0),0)</f>
        <v>0</v>
      </c>
      <c r="U770" s="59">
        <f>IF(E770="East", IF(C770="Central",D770*'Connecting shares (%)'!$M$16*(F770+H770+J770)/(F770+H770+J770+L770+N770+P770),0),0)</f>
        <v>0</v>
      </c>
      <c r="V770" s="59">
        <f>IF(E770="East", IF(C770="Decentral",('Connecting shares (%)'!$F$7/100*F770+'Connecting shares (%)'!$G$7/100*H770+'Connecting shares (%)'!$H$7/100*J770)/1000000,0),0)</f>
        <v>0</v>
      </c>
      <c r="W770" s="61">
        <f>IF(E770="East", IF(C770="Decentral",D770*'Connecting shares (%)'!$M$16*(F770+H770+J770)/(F770+H770+J770+L770+N770+P770),0),0)</f>
        <v>0</v>
      </c>
      <c r="X770" s="59">
        <f>IF(E770="East", IF(C770="Central",('Connecting shares (%)'!$F$5/100*L770+'Connecting shares (%)'!$G$5/100*N770+'Connecting shares (%)'!$H$5/100*P770)/1000000,0),0)</f>
        <v>0</v>
      </c>
      <c r="Y770" s="61">
        <f>IF(E770="East", IF(C770="Central",D770*'Connecting shares (%)'!$M$16*(L770+N770+P770)/(F770+H770+J770+L770+N770+P770),0),0)</f>
        <v>0</v>
      </c>
      <c r="Z770" s="1">
        <f>IF(E770="East", IF(C770="Decentral",('Connecting shares (%)'!$F$9/100*L770+'Connecting shares (%)'!$G$9/100*N770+'Connecting shares (%)'!$H$9/100*P770)/1000000,0),0)</f>
        <v>0</v>
      </c>
      <c r="AA770" s="61">
        <f>IF(E770="East", IF(C770="Decentral",D770*'Connecting shares (%)'!$M$16*(L770+N770+P770)/(F770+H770+J770+L770+N770+P770),0),0)</f>
        <v>0</v>
      </c>
      <c r="AB770" s="59">
        <f>IF(E770="West", IF(C770="Central",('Connecting shares (%)'!$F$11/100*F770+'Connecting shares (%)'!$G$11/100*H770+'Connecting shares (%)'!$H$11/100*J770)/1000000,0),0)</f>
        <v>5.4939376100000006</v>
      </c>
      <c r="AC770" s="62">
        <f>IF(E770="west", IF(C770="Central",D770*'Connecting shares (%)'!$M$16*(F770+H770+J770)/(F770+H770+J770+L770+N770+P770),0),0)</f>
        <v>21.545892252566578</v>
      </c>
      <c r="AD770" s="59">
        <f>IF(E770="West", IF(C770="Decentral",('Connecting shares (%)'!$F$15/100*F770+'Connecting shares (%)'!$G$15/100*H770+'Connecting shares (%)'!$H$15/100*J770)/1000000,0),0)</f>
        <v>0</v>
      </c>
      <c r="AE770" s="61">
        <f>IF(E770="west", IF(C770="Decentral",D770*'Connecting shares (%)'!$M$16*(F770+H770+J770)/(F770+H770+J770+L770+N770+P770),0),0)</f>
        <v>0</v>
      </c>
      <c r="AF770" s="59">
        <f>IF(E770="West", IF(C770="Central",('Connecting shares (%)'!$F$13/100*L770+'Connecting shares (%)'!$G$13/100*N770+'Connecting shares (%)'!$H$13/100*P770)/1000000,0),0)</f>
        <v>0.58300657999999905</v>
      </c>
      <c r="AG770" s="61">
        <f>IF(E770="west", IF(C770="Central",D770*'Connecting shares (%)'!$M$16*(L770+N770+P770)/(F770+H770+J770+L770+N770+P770),0),0)</f>
        <v>2.2864105577670211</v>
      </c>
      <c r="AH770" s="1">
        <f>IF(E770="West", IF(C770="Decentral",('Connecting shares (%)'!$F$17/100*L770+'Connecting shares (%)'!$G$17/100*N770+'Connecting shares (%)'!$H$17/100*P770)/1000000,0),0)</f>
        <v>0</v>
      </c>
      <c r="AI770" s="61">
        <f>IF(E770="west", IF(C770="Decentral",D770*'Connecting shares (%)'!$M$16*(L770+N770+P770)/(F770+H770+J770+L770+N770+P770),0),0)</f>
        <v>0</v>
      </c>
      <c r="AK770" s="1">
        <f t="shared" ref="AK770:AK817" si="96">T770+X770</f>
        <v>0</v>
      </c>
      <c r="AL770" s="1">
        <f t="shared" ref="AL770:AL817" si="97">U770+Y770</f>
        <v>0</v>
      </c>
      <c r="AM770" s="1">
        <f t="shared" ref="AM770:AM817" si="98">V770+Z770</f>
        <v>0</v>
      </c>
      <c r="AN770" s="1">
        <f t="shared" ref="AN770:AN817" si="99">W770+AA770</f>
        <v>0</v>
      </c>
      <c r="AO770" s="1">
        <f t="shared" ref="AO770:AO817" si="100">AF770+AB770</f>
        <v>6.0769441899999999</v>
      </c>
      <c r="AP770" s="1">
        <f t="shared" ref="AP770:AP817" si="101">AG770+AC770</f>
        <v>23.832302810333598</v>
      </c>
      <c r="AQ770" s="1">
        <f t="shared" ref="AQ770:AQ817" si="102">AH770+AD770</f>
        <v>0</v>
      </c>
      <c r="AR770" s="1">
        <f t="shared" ref="AR770:AR817" si="103">AI770+AE770</f>
        <v>0</v>
      </c>
    </row>
    <row r="771" spans="1:44">
      <c r="A771" s="1">
        <v>770</v>
      </c>
      <c r="B771" s="1" t="s">
        <v>758</v>
      </c>
      <c r="C771" s="1" t="s">
        <v>20</v>
      </c>
      <c r="D771" s="1">
        <v>0.34432184670906002</v>
      </c>
      <c r="E771" s="1" t="s">
        <v>21</v>
      </c>
      <c r="F771" s="1">
        <v>427059.77999999898</v>
      </c>
      <c r="G771" s="1">
        <v>23</v>
      </c>
      <c r="H771" s="1">
        <v>0</v>
      </c>
      <c r="I771" s="1">
        <v>0</v>
      </c>
      <c r="J771" s="1">
        <v>0</v>
      </c>
      <c r="K771" s="1">
        <v>0</v>
      </c>
      <c r="L771" s="1">
        <v>3360.1199999999899</v>
      </c>
      <c r="M771" s="1">
        <v>1</v>
      </c>
      <c r="N771" s="1">
        <v>0</v>
      </c>
      <c r="O771" s="1">
        <v>0</v>
      </c>
      <c r="P771" s="1">
        <v>0</v>
      </c>
      <c r="Q771" s="1">
        <v>0</v>
      </c>
      <c r="R771" s="1">
        <v>12870.034778372399</v>
      </c>
      <c r="S771" s="1">
        <v>344321.84670906002</v>
      </c>
      <c r="T771" s="59">
        <f>IF(E771="East", IF(C771="Central",('Connecting shares (%)'!$F$3/100*F771+'Connecting shares (%)'!$G$3/100*H771+'Connecting shares (%)'!$H$3/100*J771)/1000000,0),0)</f>
        <v>0</v>
      </c>
      <c r="U771" s="59">
        <f>IF(E771="East", IF(C771="Central",D771*'Connecting shares (%)'!$M$16*(F771+H771+J771)/(F771+H771+J771+L771+N771+P771),0),0)</f>
        <v>0</v>
      </c>
      <c r="V771" s="59">
        <f>IF(E771="East", IF(C771="Decentral",('Connecting shares (%)'!$F$7/100*F771+'Connecting shares (%)'!$G$7/100*H771+'Connecting shares (%)'!$H$7/100*J771)/1000000,0),0)</f>
        <v>0</v>
      </c>
      <c r="W771" s="61">
        <f>IF(E771="East", IF(C771="Decentral",D771*'Connecting shares (%)'!$M$16*(F771+H771+J771)/(F771+H771+J771+L771+N771+P771),0),0)</f>
        <v>0</v>
      </c>
      <c r="X771" s="59">
        <f>IF(E771="East", IF(C771="Central",('Connecting shares (%)'!$F$5/100*L771+'Connecting shares (%)'!$G$5/100*N771+'Connecting shares (%)'!$H$5/100*P771)/1000000,0),0)</f>
        <v>0</v>
      </c>
      <c r="Y771" s="61">
        <f>IF(E771="East", IF(C771="Central",D771*'Connecting shares (%)'!$M$16*(L771+N771+P771)/(F771+H771+J771+L771+N771+P771),0),0)</f>
        <v>0</v>
      </c>
      <c r="Z771" s="1">
        <f>IF(E771="East", IF(C771="Decentral",('Connecting shares (%)'!$F$9/100*L771+'Connecting shares (%)'!$G$9/100*N771+'Connecting shares (%)'!$H$9/100*P771)/1000000,0),0)</f>
        <v>0</v>
      </c>
      <c r="AA771" s="61">
        <f>IF(E771="East", IF(C771="Decentral",D771*'Connecting shares (%)'!$M$16*(L771+N771+P771)/(F771+H771+J771+L771+N771+P771),0),0)</f>
        <v>0</v>
      </c>
      <c r="AB771" s="59">
        <f>IF(E771="West", IF(C771="Central",('Connecting shares (%)'!$F$11/100*F771+'Connecting shares (%)'!$G$11/100*H771+'Connecting shares (%)'!$H$11/100*J771)/1000000,0),0)</f>
        <v>0.427059779999999</v>
      </c>
      <c r="AC771" s="62">
        <f>IF(E771="west", IF(C771="Central",D771*'Connecting shares (%)'!$M$16*(F771+H771+J771)/(F771+H771+J771+L771+N771+P771),0),0)</f>
        <v>6.8326772114748833</v>
      </c>
      <c r="AD771" s="59">
        <f>IF(E771="West", IF(C771="Decentral",('Connecting shares (%)'!$F$15/100*F771+'Connecting shares (%)'!$G$15/100*H771+'Connecting shares (%)'!$H$15/100*J771)/1000000,0),0)</f>
        <v>0</v>
      </c>
      <c r="AE771" s="61">
        <f>IF(E771="west", IF(C771="Decentral",D771*'Connecting shares (%)'!$M$16*(F771+H771+J771)/(F771+H771+J771+L771+N771+P771),0),0)</f>
        <v>0</v>
      </c>
      <c r="AF771" s="59">
        <f>IF(E771="West", IF(C771="Central",('Connecting shares (%)'!$F$13/100*L771+'Connecting shares (%)'!$G$13/100*N771+'Connecting shares (%)'!$H$13/100*P771)/1000000,0),0)</f>
        <v>3.3601199999999899E-3</v>
      </c>
      <c r="AG771" s="61">
        <f>IF(E771="west", IF(C771="Central",D771*'Connecting shares (%)'!$M$16*(L771+N771+P771)/(F771+H771+J771+L771+N771+P771),0),0)</f>
        <v>5.3759722706317535E-2</v>
      </c>
      <c r="AH771" s="1">
        <f>IF(E771="West", IF(C771="Decentral",('Connecting shares (%)'!$F$17/100*L771+'Connecting shares (%)'!$G$17/100*N771+'Connecting shares (%)'!$H$17/100*P771)/1000000,0),0)</f>
        <v>0</v>
      </c>
      <c r="AI771" s="61">
        <f>IF(E771="west", IF(C771="Decentral",D771*'Connecting shares (%)'!$M$16*(L771+N771+P771)/(F771+H771+J771+L771+N771+P771),0),0)</f>
        <v>0</v>
      </c>
      <c r="AK771" s="1">
        <f t="shared" si="96"/>
        <v>0</v>
      </c>
      <c r="AL771" s="1">
        <f t="shared" si="97"/>
        <v>0</v>
      </c>
      <c r="AM771" s="1">
        <f t="shared" si="98"/>
        <v>0</v>
      </c>
      <c r="AN771" s="1">
        <f t="shared" si="99"/>
        <v>0</v>
      </c>
      <c r="AO771" s="1">
        <f t="shared" si="100"/>
        <v>0.43041989999999897</v>
      </c>
      <c r="AP771" s="1">
        <f t="shared" si="101"/>
        <v>6.8864369341812006</v>
      </c>
      <c r="AQ771" s="1">
        <f t="shared" si="102"/>
        <v>0</v>
      </c>
      <c r="AR771" s="1">
        <f t="shared" si="103"/>
        <v>0</v>
      </c>
    </row>
    <row r="772" spans="1:44">
      <c r="A772" s="1">
        <v>771</v>
      </c>
      <c r="B772" s="1" t="s">
        <v>632</v>
      </c>
      <c r="C772" s="1" t="s">
        <v>19</v>
      </c>
      <c r="D772" s="1">
        <v>1.01874390943212</v>
      </c>
      <c r="E772" s="1" t="s">
        <v>22</v>
      </c>
      <c r="F772" s="1">
        <v>2271500.17</v>
      </c>
      <c r="G772" s="1">
        <v>138</v>
      </c>
      <c r="H772" s="1">
        <v>60625.79</v>
      </c>
      <c r="I772" s="1">
        <v>1</v>
      </c>
      <c r="J772" s="1">
        <v>0</v>
      </c>
      <c r="K772" s="1">
        <v>0</v>
      </c>
      <c r="L772" s="1">
        <v>46282.029999999897</v>
      </c>
      <c r="M772" s="1">
        <v>2</v>
      </c>
      <c r="N772" s="1">
        <v>0</v>
      </c>
      <c r="O772" s="1">
        <v>0</v>
      </c>
      <c r="P772" s="1">
        <v>0</v>
      </c>
      <c r="Q772" s="1">
        <v>0</v>
      </c>
      <c r="R772" s="1">
        <v>20624.745575438501</v>
      </c>
      <c r="S772" s="1">
        <v>1018743.90943212</v>
      </c>
      <c r="T772" s="59">
        <f>IF(E772="East", IF(C772="Central",('Connecting shares (%)'!$F$3/100*F772+'Connecting shares (%)'!$G$3/100*H772+'Connecting shares (%)'!$H$3/100*J772)/1000000,0),0)</f>
        <v>0</v>
      </c>
      <c r="U772" s="59">
        <f>IF(E772="East", IF(C772="Central",D772*'Connecting shares (%)'!$M$16*(F772+H772+J772)/(F772+H772+J772+L772+N772+P772),0),0)</f>
        <v>0</v>
      </c>
      <c r="V772" s="59">
        <f>IF(E772="East", IF(C772="Decentral",('Connecting shares (%)'!$F$7/100*F772+'Connecting shares (%)'!$G$7/100*H772+'Connecting shares (%)'!$H$7/100*J772)/1000000,0),0)</f>
        <v>2.3321259599999999</v>
      </c>
      <c r="W772" s="61">
        <f>IF(E772="East", IF(C772="Decentral",D772*'Connecting shares (%)'!$M$16*(F772+H772+J772)/(F772+H772+J772+L772+N772+P772),0),0)</f>
        <v>19.97839838890329</v>
      </c>
      <c r="X772" s="59">
        <f>IF(E772="East", IF(C772="Central",('Connecting shares (%)'!$F$5/100*L772+'Connecting shares (%)'!$G$5/100*N772+'Connecting shares (%)'!$H$5/100*P772)/1000000,0),0)</f>
        <v>0</v>
      </c>
      <c r="Y772" s="61">
        <f>IF(E772="East", IF(C772="Central",D772*'Connecting shares (%)'!$M$16*(L772+N772+P772)/(F772+H772+J772+L772+N772+P772),0),0)</f>
        <v>0</v>
      </c>
      <c r="Z772" s="1">
        <f>IF(E772="East", IF(C772="Decentral",('Connecting shares (%)'!$F$9/100*L772+'Connecting shares (%)'!$G$9/100*N772+'Connecting shares (%)'!$H$9/100*P772)/1000000,0),0)</f>
        <v>4.6282029999999898E-2</v>
      </c>
      <c r="AA772" s="61">
        <f>IF(E772="East", IF(C772="Decentral",D772*'Connecting shares (%)'!$M$16*(L772+N772+P772)/(F772+H772+J772+L772+N772+P772),0),0)</f>
        <v>0.39647979973910663</v>
      </c>
      <c r="AB772" s="59">
        <f>IF(E772="West", IF(C772="Central",('Connecting shares (%)'!$F$11/100*F772+'Connecting shares (%)'!$G$11/100*H772+'Connecting shares (%)'!$H$11/100*J772)/1000000,0),0)</f>
        <v>0</v>
      </c>
      <c r="AC772" s="62">
        <f>IF(E772="west", IF(C772="Central",D772*'Connecting shares (%)'!$M$16*(F772+H772+J772)/(F772+H772+J772+L772+N772+P772),0),0)</f>
        <v>0</v>
      </c>
      <c r="AD772" s="59">
        <f>IF(E772="West", IF(C772="Decentral",('Connecting shares (%)'!$F$15/100*F772+'Connecting shares (%)'!$G$15/100*H772+'Connecting shares (%)'!$H$15/100*J772)/1000000,0),0)</f>
        <v>0</v>
      </c>
      <c r="AE772" s="61">
        <f>IF(E772="west", IF(C772="Decentral",D772*'Connecting shares (%)'!$M$16*(F772+H772+J772)/(F772+H772+J772+L772+N772+P772),0),0)</f>
        <v>0</v>
      </c>
      <c r="AF772" s="59">
        <f>IF(E772="West", IF(C772="Central",('Connecting shares (%)'!$F$13/100*L772+'Connecting shares (%)'!$G$13/100*N772+'Connecting shares (%)'!$H$13/100*P772)/1000000,0),0)</f>
        <v>0</v>
      </c>
      <c r="AG772" s="61">
        <f>IF(E772="west", IF(C772="Central",D772*'Connecting shares (%)'!$M$16*(L772+N772+P772)/(F772+H772+J772+L772+N772+P772),0),0)</f>
        <v>0</v>
      </c>
      <c r="AH772" s="1">
        <f>IF(E772="West", IF(C772="Decentral",('Connecting shares (%)'!$F$17/100*L772+'Connecting shares (%)'!$G$17/100*N772+'Connecting shares (%)'!$H$17/100*P772)/1000000,0),0)</f>
        <v>0</v>
      </c>
      <c r="AI772" s="61">
        <f>IF(E772="west", IF(C772="Decentral",D772*'Connecting shares (%)'!$M$16*(L772+N772+P772)/(F772+H772+J772+L772+N772+P772),0),0)</f>
        <v>0</v>
      </c>
      <c r="AK772" s="1">
        <f t="shared" si="96"/>
        <v>0</v>
      </c>
      <c r="AL772" s="1">
        <f t="shared" si="97"/>
        <v>0</v>
      </c>
      <c r="AM772" s="1">
        <f t="shared" si="98"/>
        <v>2.3784079899999999</v>
      </c>
      <c r="AN772" s="1">
        <f t="shared" si="99"/>
        <v>20.374878188642398</v>
      </c>
      <c r="AO772" s="1">
        <f t="shared" si="100"/>
        <v>0</v>
      </c>
      <c r="AP772" s="1">
        <f t="shared" si="101"/>
        <v>0</v>
      </c>
      <c r="AQ772" s="1">
        <f t="shared" si="102"/>
        <v>0</v>
      </c>
      <c r="AR772" s="1">
        <f t="shared" si="103"/>
        <v>0</v>
      </c>
    </row>
    <row r="773" spans="1:44">
      <c r="A773" s="1">
        <v>772</v>
      </c>
      <c r="B773" s="1" t="s">
        <v>750</v>
      </c>
      <c r="C773" s="1" t="s">
        <v>19</v>
      </c>
      <c r="D773" s="1">
        <v>0.12898529274597401</v>
      </c>
      <c r="E773" s="1" t="s">
        <v>21</v>
      </c>
      <c r="F773" s="1">
        <v>83018.669999999896</v>
      </c>
      <c r="G773" s="1">
        <v>6</v>
      </c>
      <c r="H773" s="1">
        <v>64518.489999999903</v>
      </c>
      <c r="I773" s="1">
        <v>1</v>
      </c>
      <c r="J773" s="1">
        <v>0</v>
      </c>
      <c r="K773" s="1">
        <v>0</v>
      </c>
      <c r="L773" s="1">
        <v>67656.529999999897</v>
      </c>
      <c r="M773" s="1">
        <v>3</v>
      </c>
      <c r="N773" s="1">
        <v>0</v>
      </c>
      <c r="O773" s="1">
        <v>0</v>
      </c>
      <c r="P773" s="1">
        <v>0</v>
      </c>
      <c r="Q773" s="1">
        <v>0</v>
      </c>
      <c r="R773" s="1">
        <v>8776.2395657818997</v>
      </c>
      <c r="S773" s="1">
        <v>128985.292745973</v>
      </c>
      <c r="T773" s="59">
        <f>IF(E773="East", IF(C773="Central",('Connecting shares (%)'!$F$3/100*F773+'Connecting shares (%)'!$G$3/100*H773+'Connecting shares (%)'!$H$3/100*J773)/1000000,0),0)</f>
        <v>0</v>
      </c>
      <c r="U773" s="59">
        <f>IF(E773="East", IF(C773="Central",D773*'Connecting shares (%)'!$M$16*(F773+H773+J773)/(F773+H773+J773+L773+N773+P773),0),0)</f>
        <v>0</v>
      </c>
      <c r="V773" s="59">
        <f>IF(E773="East", IF(C773="Decentral",('Connecting shares (%)'!$F$7/100*F773+'Connecting shares (%)'!$G$7/100*H773+'Connecting shares (%)'!$H$7/100*J773)/1000000,0),0)</f>
        <v>0</v>
      </c>
      <c r="W773" s="61">
        <f>IF(E773="East", IF(C773="Decentral",D773*'Connecting shares (%)'!$M$16*(F773+H773+J773)/(F773+H773+J773+L773+N773+P773),0),0)</f>
        <v>0</v>
      </c>
      <c r="X773" s="59">
        <f>IF(E773="East", IF(C773="Central",('Connecting shares (%)'!$F$5/100*L773+'Connecting shares (%)'!$G$5/100*N773+'Connecting shares (%)'!$H$5/100*P773)/1000000,0),0)</f>
        <v>0</v>
      </c>
      <c r="Y773" s="61">
        <f>IF(E773="East", IF(C773="Central",D773*'Connecting shares (%)'!$M$16*(L773+N773+P773)/(F773+H773+J773+L773+N773+P773),0),0)</f>
        <v>0</v>
      </c>
      <c r="Z773" s="1">
        <f>IF(E773="East", IF(C773="Decentral",('Connecting shares (%)'!$F$9/100*L773+'Connecting shares (%)'!$G$9/100*N773+'Connecting shares (%)'!$H$9/100*P773)/1000000,0),0)</f>
        <v>0</v>
      </c>
      <c r="AA773" s="61">
        <f>IF(E773="East", IF(C773="Decentral",D773*'Connecting shares (%)'!$M$16*(L773+N773+P773)/(F773+H773+J773+L773+N773+P773),0),0)</f>
        <v>0</v>
      </c>
      <c r="AB773" s="59">
        <f>IF(E773="West", IF(C773="Central",('Connecting shares (%)'!$F$11/100*F773+'Connecting shares (%)'!$G$11/100*H773+'Connecting shares (%)'!$H$11/100*J773)/1000000,0),0)</f>
        <v>0</v>
      </c>
      <c r="AC773" s="62">
        <f>IF(E773="west", IF(C773="Central",D773*'Connecting shares (%)'!$M$16*(F773+H773+J773)/(F773+H773+J773+L773+N773+P773),0),0)</f>
        <v>0</v>
      </c>
      <c r="AD773" s="59">
        <f>IF(E773="West", IF(C773="Decentral",('Connecting shares (%)'!$F$15/100*F773+'Connecting shares (%)'!$G$15/100*H773+'Connecting shares (%)'!$H$15/100*J773)/1000000,0),0)</f>
        <v>0.14753715999999981</v>
      </c>
      <c r="AE773" s="61">
        <f>IF(E773="west", IF(C773="Decentral",D773*'Connecting shares (%)'!$M$16*(F773+H773+J773)/(F773+H773+J773+L773+N773+P773),0),0)</f>
        <v>1.7686507233097408</v>
      </c>
      <c r="AF773" s="59">
        <f>IF(E773="West", IF(C773="Central",('Connecting shares (%)'!$F$13/100*L773+'Connecting shares (%)'!$G$13/100*N773+'Connecting shares (%)'!$H$13/100*P773)/1000000,0),0)</f>
        <v>0</v>
      </c>
      <c r="AG773" s="61">
        <f>IF(E773="west", IF(C773="Central",D773*'Connecting shares (%)'!$M$16*(L773+N773+P773)/(F773+H773+J773+L773+N773+P773),0),0)</f>
        <v>0</v>
      </c>
      <c r="AH773" s="1">
        <f>IF(E773="West", IF(C773="Decentral",('Connecting shares (%)'!$F$17/100*L773+'Connecting shares (%)'!$G$17/100*N773+'Connecting shares (%)'!$H$17/100*P773)/1000000,0),0)</f>
        <v>6.7656529999999895E-2</v>
      </c>
      <c r="AI773" s="61">
        <f>IF(E773="west", IF(C773="Decentral",D773*'Connecting shares (%)'!$M$16*(L773+N773+P773)/(F773+H773+J773+L773+N773+P773),0),0)</f>
        <v>0.8110551316097393</v>
      </c>
      <c r="AK773" s="1">
        <f t="shared" si="96"/>
        <v>0</v>
      </c>
      <c r="AL773" s="1">
        <f t="shared" si="97"/>
        <v>0</v>
      </c>
      <c r="AM773" s="1">
        <f t="shared" si="98"/>
        <v>0</v>
      </c>
      <c r="AN773" s="1">
        <f t="shared" si="99"/>
        <v>0</v>
      </c>
      <c r="AO773" s="1">
        <f t="shared" si="100"/>
        <v>0</v>
      </c>
      <c r="AP773" s="1">
        <f t="shared" si="101"/>
        <v>0</v>
      </c>
      <c r="AQ773" s="1">
        <f t="shared" si="102"/>
        <v>0.21519368999999972</v>
      </c>
      <c r="AR773" s="1">
        <f t="shared" si="103"/>
        <v>2.5797058549194802</v>
      </c>
    </row>
    <row r="774" spans="1:44">
      <c r="A774" s="1">
        <v>773</v>
      </c>
      <c r="B774" s="1" t="s">
        <v>101</v>
      </c>
      <c r="C774" s="1" t="s">
        <v>19</v>
      </c>
      <c r="D774" s="1">
        <v>8.6777191649996005E-2</v>
      </c>
      <c r="E774" s="1" t="s">
        <v>22</v>
      </c>
      <c r="F774" s="1">
        <v>752080.66999999899</v>
      </c>
      <c r="G774" s="1">
        <v>46</v>
      </c>
      <c r="H774" s="1">
        <v>0</v>
      </c>
      <c r="I774" s="1">
        <v>0</v>
      </c>
      <c r="J774" s="1">
        <v>0</v>
      </c>
      <c r="K774" s="1">
        <v>0</v>
      </c>
      <c r="L774" s="1">
        <v>0</v>
      </c>
      <c r="M774" s="1">
        <v>0</v>
      </c>
      <c r="N774" s="1">
        <v>0</v>
      </c>
      <c r="O774" s="1">
        <v>0</v>
      </c>
      <c r="P774" s="1">
        <v>0</v>
      </c>
      <c r="Q774" s="1">
        <v>0</v>
      </c>
      <c r="R774" s="1">
        <v>2768.4679273880702</v>
      </c>
      <c r="S774" s="1">
        <v>86777.191649996093</v>
      </c>
      <c r="T774" s="59">
        <f>IF(E774="East", IF(C774="Central",('Connecting shares (%)'!$F$3/100*F774+'Connecting shares (%)'!$G$3/100*H774+'Connecting shares (%)'!$H$3/100*J774)/1000000,0),0)</f>
        <v>0</v>
      </c>
      <c r="U774" s="59">
        <f>IF(E774="East", IF(C774="Central",D774*'Connecting shares (%)'!$M$16*(F774+H774+J774)/(F774+H774+J774+L774+N774+P774),0),0)</f>
        <v>0</v>
      </c>
      <c r="V774" s="59">
        <f>IF(E774="East", IF(C774="Decentral",('Connecting shares (%)'!$F$7/100*F774+'Connecting shares (%)'!$G$7/100*H774+'Connecting shares (%)'!$H$7/100*J774)/1000000,0),0)</f>
        <v>0.75208066999999901</v>
      </c>
      <c r="W774" s="61">
        <f>IF(E774="East", IF(C774="Decentral",D774*'Connecting shares (%)'!$M$16*(F774+H774+J774)/(F774+H774+J774+L774+N774+P774),0),0)</f>
        <v>1.73554383299992</v>
      </c>
      <c r="X774" s="59">
        <f>IF(E774="East", IF(C774="Central",('Connecting shares (%)'!$F$5/100*L774+'Connecting shares (%)'!$G$5/100*N774+'Connecting shares (%)'!$H$5/100*P774)/1000000,0),0)</f>
        <v>0</v>
      </c>
      <c r="Y774" s="61">
        <f>IF(E774="East", IF(C774="Central",D774*'Connecting shares (%)'!$M$16*(L774+N774+P774)/(F774+H774+J774+L774+N774+P774),0),0)</f>
        <v>0</v>
      </c>
      <c r="Z774" s="1">
        <f>IF(E774="East", IF(C774="Decentral",('Connecting shares (%)'!$F$9/100*L774+'Connecting shares (%)'!$G$9/100*N774+'Connecting shares (%)'!$H$9/100*P774)/1000000,0),0)</f>
        <v>0</v>
      </c>
      <c r="AA774" s="61">
        <f>IF(E774="East", IF(C774="Decentral",D774*'Connecting shares (%)'!$M$16*(L774+N774+P774)/(F774+H774+J774+L774+N774+P774),0),0)</f>
        <v>0</v>
      </c>
      <c r="AB774" s="59">
        <f>IF(E774="West", IF(C774="Central",('Connecting shares (%)'!$F$11/100*F774+'Connecting shares (%)'!$G$11/100*H774+'Connecting shares (%)'!$H$11/100*J774)/1000000,0),0)</f>
        <v>0</v>
      </c>
      <c r="AC774" s="62">
        <f>IF(E774="west", IF(C774="Central",D774*'Connecting shares (%)'!$M$16*(F774+H774+J774)/(F774+H774+J774+L774+N774+P774),0),0)</f>
        <v>0</v>
      </c>
      <c r="AD774" s="59">
        <f>IF(E774="West", IF(C774="Decentral",('Connecting shares (%)'!$F$15/100*F774+'Connecting shares (%)'!$G$15/100*H774+'Connecting shares (%)'!$H$15/100*J774)/1000000,0),0)</f>
        <v>0</v>
      </c>
      <c r="AE774" s="61">
        <f>IF(E774="west", IF(C774="Decentral",D774*'Connecting shares (%)'!$M$16*(F774+H774+J774)/(F774+H774+J774+L774+N774+P774),0),0)</f>
        <v>0</v>
      </c>
      <c r="AF774" s="59">
        <f>IF(E774="West", IF(C774="Central",('Connecting shares (%)'!$F$13/100*L774+'Connecting shares (%)'!$G$13/100*N774+'Connecting shares (%)'!$H$13/100*P774)/1000000,0),0)</f>
        <v>0</v>
      </c>
      <c r="AG774" s="61">
        <f>IF(E774="west", IF(C774="Central",D774*'Connecting shares (%)'!$M$16*(L774+N774+P774)/(F774+H774+J774+L774+N774+P774),0),0)</f>
        <v>0</v>
      </c>
      <c r="AH774" s="1">
        <f>IF(E774="West", IF(C774="Decentral",('Connecting shares (%)'!$F$17/100*L774+'Connecting shares (%)'!$G$17/100*N774+'Connecting shares (%)'!$H$17/100*P774)/1000000,0),0)</f>
        <v>0</v>
      </c>
      <c r="AI774" s="61">
        <f>IF(E774="west", IF(C774="Decentral",D774*'Connecting shares (%)'!$M$16*(L774+N774+P774)/(F774+H774+J774+L774+N774+P774),0),0)</f>
        <v>0</v>
      </c>
      <c r="AK774" s="1">
        <f t="shared" si="96"/>
        <v>0</v>
      </c>
      <c r="AL774" s="1">
        <f t="shared" si="97"/>
        <v>0</v>
      </c>
      <c r="AM774" s="1">
        <f t="shared" si="98"/>
        <v>0.75208066999999901</v>
      </c>
      <c r="AN774" s="1">
        <f t="shared" si="99"/>
        <v>1.73554383299992</v>
      </c>
      <c r="AO774" s="1">
        <f t="shared" si="100"/>
        <v>0</v>
      </c>
      <c r="AP774" s="1">
        <f t="shared" si="101"/>
        <v>0</v>
      </c>
      <c r="AQ774" s="1">
        <f t="shared" si="102"/>
        <v>0</v>
      </c>
      <c r="AR774" s="1">
        <f t="shared" si="103"/>
        <v>0</v>
      </c>
    </row>
    <row r="775" spans="1:44">
      <c r="A775" s="1">
        <v>774</v>
      </c>
      <c r="B775" s="1" t="s">
        <v>836</v>
      </c>
      <c r="C775" s="1" t="s">
        <v>19</v>
      </c>
      <c r="D775" s="1">
        <v>1.9570897361508001E-2</v>
      </c>
      <c r="E775" s="1" t="s">
        <v>21</v>
      </c>
      <c r="F775" s="1">
        <v>96483.319999999905</v>
      </c>
      <c r="G775" s="1">
        <v>6</v>
      </c>
      <c r="H775" s="1">
        <v>0</v>
      </c>
      <c r="I775" s="1">
        <v>0</v>
      </c>
      <c r="J775" s="1">
        <v>0</v>
      </c>
      <c r="K775" s="1">
        <v>0</v>
      </c>
      <c r="L775" s="1">
        <v>0</v>
      </c>
      <c r="M775" s="1">
        <v>0</v>
      </c>
      <c r="N775" s="1">
        <v>0</v>
      </c>
      <c r="O775" s="1">
        <v>0</v>
      </c>
      <c r="P775" s="1">
        <v>0</v>
      </c>
      <c r="Q775" s="1">
        <v>0</v>
      </c>
      <c r="R775" s="1">
        <v>1587.0404304562101</v>
      </c>
      <c r="S775" s="1">
        <v>19570.897361507701</v>
      </c>
      <c r="T775" s="59">
        <f>IF(E775="East", IF(C775="Central",('Connecting shares (%)'!$F$3/100*F775+'Connecting shares (%)'!$G$3/100*H775+'Connecting shares (%)'!$H$3/100*J775)/1000000,0),0)</f>
        <v>0</v>
      </c>
      <c r="U775" s="59">
        <f>IF(E775="East", IF(C775="Central",D775*'Connecting shares (%)'!$M$16*(F775+H775+J775)/(F775+H775+J775+L775+N775+P775),0),0)</f>
        <v>0</v>
      </c>
      <c r="V775" s="59">
        <f>IF(E775="East", IF(C775="Decentral",('Connecting shares (%)'!$F$7/100*F775+'Connecting shares (%)'!$G$7/100*H775+'Connecting shares (%)'!$H$7/100*J775)/1000000,0),0)</f>
        <v>0</v>
      </c>
      <c r="W775" s="61">
        <f>IF(E775="East", IF(C775="Decentral",D775*'Connecting shares (%)'!$M$16*(F775+H775+J775)/(F775+H775+J775+L775+N775+P775),0),0)</f>
        <v>0</v>
      </c>
      <c r="X775" s="59">
        <f>IF(E775="East", IF(C775="Central",('Connecting shares (%)'!$F$5/100*L775+'Connecting shares (%)'!$G$5/100*N775+'Connecting shares (%)'!$H$5/100*P775)/1000000,0),0)</f>
        <v>0</v>
      </c>
      <c r="Y775" s="61">
        <f>IF(E775="East", IF(C775="Central",D775*'Connecting shares (%)'!$M$16*(L775+N775+P775)/(F775+H775+J775+L775+N775+P775),0),0)</f>
        <v>0</v>
      </c>
      <c r="Z775" s="1">
        <f>IF(E775="East", IF(C775="Decentral",('Connecting shares (%)'!$F$9/100*L775+'Connecting shares (%)'!$G$9/100*N775+'Connecting shares (%)'!$H$9/100*P775)/1000000,0),0)</f>
        <v>0</v>
      </c>
      <c r="AA775" s="61">
        <f>IF(E775="East", IF(C775="Decentral",D775*'Connecting shares (%)'!$M$16*(L775+N775+P775)/(F775+H775+J775+L775+N775+P775),0),0)</f>
        <v>0</v>
      </c>
      <c r="AB775" s="59">
        <f>IF(E775="West", IF(C775="Central",('Connecting shares (%)'!$F$11/100*F775+'Connecting shares (%)'!$G$11/100*H775+'Connecting shares (%)'!$H$11/100*J775)/1000000,0),0)</f>
        <v>0</v>
      </c>
      <c r="AC775" s="62">
        <f>IF(E775="west", IF(C775="Central",D775*'Connecting shares (%)'!$M$16*(F775+H775+J775)/(F775+H775+J775+L775+N775+P775),0),0)</f>
        <v>0</v>
      </c>
      <c r="AD775" s="59">
        <f>IF(E775="West", IF(C775="Decentral",('Connecting shares (%)'!$F$15/100*F775+'Connecting shares (%)'!$G$15/100*H775+'Connecting shares (%)'!$H$15/100*J775)/1000000,0),0)</f>
        <v>9.64833199999999E-2</v>
      </c>
      <c r="AE775" s="61">
        <f>IF(E775="west", IF(C775="Decentral",D775*'Connecting shares (%)'!$M$16*(F775+H775+J775)/(F775+H775+J775+L775+N775+P775),0),0)</f>
        <v>0.39141794723015999</v>
      </c>
      <c r="AF775" s="59">
        <f>IF(E775="West", IF(C775="Central",('Connecting shares (%)'!$F$13/100*L775+'Connecting shares (%)'!$G$13/100*N775+'Connecting shares (%)'!$H$13/100*P775)/1000000,0),0)</f>
        <v>0</v>
      </c>
      <c r="AG775" s="61">
        <f>IF(E775="west", IF(C775="Central",D775*'Connecting shares (%)'!$M$16*(L775+N775+P775)/(F775+H775+J775+L775+N775+P775),0),0)</f>
        <v>0</v>
      </c>
      <c r="AH775" s="1">
        <f>IF(E775="West", IF(C775="Decentral",('Connecting shares (%)'!$F$17/100*L775+'Connecting shares (%)'!$G$17/100*N775+'Connecting shares (%)'!$H$17/100*P775)/1000000,0),0)</f>
        <v>0</v>
      </c>
      <c r="AI775" s="61">
        <f>IF(E775="west", IF(C775="Decentral",D775*'Connecting shares (%)'!$M$16*(L775+N775+P775)/(F775+H775+J775+L775+N775+P775),0),0)</f>
        <v>0</v>
      </c>
      <c r="AK775" s="1">
        <f t="shared" si="96"/>
        <v>0</v>
      </c>
      <c r="AL775" s="1">
        <f t="shared" si="97"/>
        <v>0</v>
      </c>
      <c r="AM775" s="1">
        <f t="shared" si="98"/>
        <v>0</v>
      </c>
      <c r="AN775" s="1">
        <f t="shared" si="99"/>
        <v>0</v>
      </c>
      <c r="AO775" s="1">
        <f t="shared" si="100"/>
        <v>0</v>
      </c>
      <c r="AP775" s="1">
        <f t="shared" si="101"/>
        <v>0</v>
      </c>
      <c r="AQ775" s="1">
        <f t="shared" si="102"/>
        <v>9.64833199999999E-2</v>
      </c>
      <c r="AR775" s="1">
        <f t="shared" si="103"/>
        <v>0.39141794723015999</v>
      </c>
    </row>
    <row r="776" spans="1:44">
      <c r="A776" s="1">
        <v>775</v>
      </c>
      <c r="B776" s="1" t="s">
        <v>418</v>
      </c>
      <c r="C776" s="1" t="s">
        <v>19</v>
      </c>
      <c r="D776" s="1">
        <v>2.6634755642301E-2</v>
      </c>
      <c r="E776" s="1" t="s">
        <v>21</v>
      </c>
      <c r="F776" s="1">
        <v>51171.599999999897</v>
      </c>
      <c r="G776" s="1">
        <v>3</v>
      </c>
      <c r="H776" s="1">
        <v>0</v>
      </c>
      <c r="I776" s="1">
        <v>0</v>
      </c>
      <c r="J776" s="1">
        <v>0</v>
      </c>
      <c r="K776" s="1">
        <v>0</v>
      </c>
      <c r="L776" s="1">
        <v>0</v>
      </c>
      <c r="M776" s="1">
        <v>0</v>
      </c>
      <c r="N776" s="1">
        <v>0</v>
      </c>
      <c r="O776" s="1">
        <v>0</v>
      </c>
      <c r="P776" s="1">
        <v>0</v>
      </c>
      <c r="Q776" s="1">
        <v>0</v>
      </c>
      <c r="R776" s="1">
        <v>2051.0969528596402</v>
      </c>
      <c r="S776" s="1">
        <v>26634.755642301101</v>
      </c>
      <c r="T776" s="59">
        <f>IF(E776="East", IF(C776="Central",('Connecting shares (%)'!$F$3/100*F776+'Connecting shares (%)'!$G$3/100*H776+'Connecting shares (%)'!$H$3/100*J776)/1000000,0),0)</f>
        <v>0</v>
      </c>
      <c r="U776" s="59">
        <f>IF(E776="East", IF(C776="Central",D776*'Connecting shares (%)'!$M$16*(F776+H776+J776)/(F776+H776+J776+L776+N776+P776),0),0)</f>
        <v>0</v>
      </c>
      <c r="V776" s="59">
        <f>IF(E776="East", IF(C776="Decentral",('Connecting shares (%)'!$F$7/100*F776+'Connecting shares (%)'!$G$7/100*H776+'Connecting shares (%)'!$H$7/100*J776)/1000000,0),0)</f>
        <v>0</v>
      </c>
      <c r="W776" s="61">
        <f>IF(E776="East", IF(C776="Decentral",D776*'Connecting shares (%)'!$M$16*(F776+H776+J776)/(F776+H776+J776+L776+N776+P776),0),0)</f>
        <v>0</v>
      </c>
      <c r="X776" s="59">
        <f>IF(E776="East", IF(C776="Central",('Connecting shares (%)'!$F$5/100*L776+'Connecting shares (%)'!$G$5/100*N776+'Connecting shares (%)'!$H$5/100*P776)/1000000,0),0)</f>
        <v>0</v>
      </c>
      <c r="Y776" s="61">
        <f>IF(E776="East", IF(C776="Central",D776*'Connecting shares (%)'!$M$16*(L776+N776+P776)/(F776+H776+J776+L776+N776+P776),0),0)</f>
        <v>0</v>
      </c>
      <c r="Z776" s="1">
        <f>IF(E776="East", IF(C776="Decentral",('Connecting shares (%)'!$F$9/100*L776+'Connecting shares (%)'!$G$9/100*N776+'Connecting shares (%)'!$H$9/100*P776)/1000000,0),0)</f>
        <v>0</v>
      </c>
      <c r="AA776" s="61">
        <f>IF(E776="East", IF(C776="Decentral",D776*'Connecting shares (%)'!$M$16*(L776+N776+P776)/(F776+H776+J776+L776+N776+P776),0),0)</f>
        <v>0</v>
      </c>
      <c r="AB776" s="59">
        <f>IF(E776="West", IF(C776="Central",('Connecting shares (%)'!$F$11/100*F776+'Connecting shares (%)'!$G$11/100*H776+'Connecting shares (%)'!$H$11/100*J776)/1000000,0),0)</f>
        <v>0</v>
      </c>
      <c r="AC776" s="62">
        <f>IF(E776="west", IF(C776="Central",D776*'Connecting shares (%)'!$M$16*(F776+H776+J776)/(F776+H776+J776+L776+N776+P776),0),0)</f>
        <v>0</v>
      </c>
      <c r="AD776" s="59">
        <f>IF(E776="West", IF(C776="Decentral",('Connecting shares (%)'!$F$15/100*F776+'Connecting shares (%)'!$G$15/100*H776+'Connecting shares (%)'!$H$15/100*J776)/1000000,0),0)</f>
        <v>5.1171599999999894E-2</v>
      </c>
      <c r="AE776" s="61">
        <f>IF(E776="west", IF(C776="Decentral",D776*'Connecting shares (%)'!$M$16*(F776+H776+J776)/(F776+H776+J776+L776+N776+P776),0),0)</f>
        <v>0.53269511284602</v>
      </c>
      <c r="AF776" s="59">
        <f>IF(E776="West", IF(C776="Central",('Connecting shares (%)'!$F$13/100*L776+'Connecting shares (%)'!$G$13/100*N776+'Connecting shares (%)'!$H$13/100*P776)/1000000,0),0)</f>
        <v>0</v>
      </c>
      <c r="AG776" s="61">
        <f>IF(E776="west", IF(C776="Central",D776*'Connecting shares (%)'!$M$16*(L776+N776+P776)/(F776+H776+J776+L776+N776+P776),0),0)</f>
        <v>0</v>
      </c>
      <c r="AH776" s="1">
        <f>IF(E776="West", IF(C776="Decentral",('Connecting shares (%)'!$F$17/100*L776+'Connecting shares (%)'!$G$17/100*N776+'Connecting shares (%)'!$H$17/100*P776)/1000000,0),0)</f>
        <v>0</v>
      </c>
      <c r="AI776" s="61">
        <f>IF(E776="west", IF(C776="Decentral",D776*'Connecting shares (%)'!$M$16*(L776+N776+P776)/(F776+H776+J776+L776+N776+P776),0),0)</f>
        <v>0</v>
      </c>
      <c r="AK776" s="1">
        <f t="shared" si="96"/>
        <v>0</v>
      </c>
      <c r="AL776" s="1">
        <f t="shared" si="97"/>
        <v>0</v>
      </c>
      <c r="AM776" s="1">
        <f t="shared" si="98"/>
        <v>0</v>
      </c>
      <c r="AN776" s="1">
        <f t="shared" si="99"/>
        <v>0</v>
      </c>
      <c r="AO776" s="1">
        <f t="shared" si="100"/>
        <v>0</v>
      </c>
      <c r="AP776" s="1">
        <f t="shared" si="101"/>
        <v>0</v>
      </c>
      <c r="AQ776" s="1">
        <f t="shared" si="102"/>
        <v>5.1171599999999894E-2</v>
      </c>
      <c r="AR776" s="1">
        <f t="shared" si="103"/>
        <v>0.53269511284602</v>
      </c>
    </row>
    <row r="777" spans="1:44">
      <c r="A777" s="1">
        <v>776</v>
      </c>
      <c r="B777" s="1" t="s">
        <v>98</v>
      </c>
      <c r="C777" s="1" t="s">
        <v>19</v>
      </c>
      <c r="D777" s="1">
        <v>8.8418699108580995E-2</v>
      </c>
      <c r="E777" s="1" t="s">
        <v>22</v>
      </c>
      <c r="F777" s="1">
        <v>570239.69999999902</v>
      </c>
      <c r="G777" s="1">
        <v>40</v>
      </c>
      <c r="H777" s="1">
        <v>0</v>
      </c>
      <c r="I777" s="1">
        <v>0</v>
      </c>
      <c r="J777" s="1">
        <v>0</v>
      </c>
      <c r="K777" s="1">
        <v>0</v>
      </c>
      <c r="L777" s="1">
        <v>0</v>
      </c>
      <c r="M777" s="1">
        <v>0</v>
      </c>
      <c r="N777" s="1">
        <v>0</v>
      </c>
      <c r="O777" s="1">
        <v>0</v>
      </c>
      <c r="P777" s="1">
        <v>0</v>
      </c>
      <c r="Q777" s="1">
        <v>0</v>
      </c>
      <c r="R777" s="1">
        <v>4225.7769012531999</v>
      </c>
      <c r="S777" s="1">
        <v>88418.699108580695</v>
      </c>
      <c r="T777" s="59">
        <f>IF(E777="East", IF(C777="Central",('Connecting shares (%)'!$F$3/100*F777+'Connecting shares (%)'!$G$3/100*H777+'Connecting shares (%)'!$H$3/100*J777)/1000000,0),0)</f>
        <v>0</v>
      </c>
      <c r="U777" s="59">
        <f>IF(E777="East", IF(C777="Central",D777*'Connecting shares (%)'!$M$16*(F777+H777+J777)/(F777+H777+J777+L777+N777+P777),0),0)</f>
        <v>0</v>
      </c>
      <c r="V777" s="59">
        <f>IF(E777="East", IF(C777="Decentral",('Connecting shares (%)'!$F$7/100*F777+'Connecting shares (%)'!$G$7/100*H777+'Connecting shares (%)'!$H$7/100*J777)/1000000,0),0)</f>
        <v>0.57023969999999902</v>
      </c>
      <c r="W777" s="61">
        <f>IF(E777="East", IF(C777="Decentral",D777*'Connecting shares (%)'!$M$16*(F777+H777+J777)/(F777+H777+J777+L777+N777+P777),0),0)</f>
        <v>1.76837398217162</v>
      </c>
      <c r="X777" s="59">
        <f>IF(E777="East", IF(C777="Central",('Connecting shares (%)'!$F$5/100*L777+'Connecting shares (%)'!$G$5/100*N777+'Connecting shares (%)'!$H$5/100*P777)/1000000,0),0)</f>
        <v>0</v>
      </c>
      <c r="Y777" s="61">
        <f>IF(E777="East", IF(C777="Central",D777*'Connecting shares (%)'!$M$16*(L777+N777+P777)/(F777+H777+J777+L777+N777+P777),0),0)</f>
        <v>0</v>
      </c>
      <c r="Z777" s="1">
        <f>IF(E777="East", IF(C777="Decentral",('Connecting shares (%)'!$F$9/100*L777+'Connecting shares (%)'!$G$9/100*N777+'Connecting shares (%)'!$H$9/100*P777)/1000000,0),0)</f>
        <v>0</v>
      </c>
      <c r="AA777" s="61">
        <f>IF(E777="East", IF(C777="Decentral",D777*'Connecting shares (%)'!$M$16*(L777+N777+P777)/(F777+H777+J777+L777+N777+P777),0),0)</f>
        <v>0</v>
      </c>
      <c r="AB777" s="59">
        <f>IF(E777="West", IF(C777="Central",('Connecting shares (%)'!$F$11/100*F777+'Connecting shares (%)'!$G$11/100*H777+'Connecting shares (%)'!$H$11/100*J777)/1000000,0),0)</f>
        <v>0</v>
      </c>
      <c r="AC777" s="62">
        <f>IF(E777="west", IF(C777="Central",D777*'Connecting shares (%)'!$M$16*(F777+H777+J777)/(F777+H777+J777+L777+N777+P777),0),0)</f>
        <v>0</v>
      </c>
      <c r="AD777" s="59">
        <f>IF(E777="West", IF(C777="Decentral",('Connecting shares (%)'!$F$15/100*F777+'Connecting shares (%)'!$G$15/100*H777+'Connecting shares (%)'!$H$15/100*J777)/1000000,0),0)</f>
        <v>0</v>
      </c>
      <c r="AE777" s="61">
        <f>IF(E777="west", IF(C777="Decentral",D777*'Connecting shares (%)'!$M$16*(F777+H777+J777)/(F777+H777+J777+L777+N777+P777),0),0)</f>
        <v>0</v>
      </c>
      <c r="AF777" s="59">
        <f>IF(E777="West", IF(C777="Central",('Connecting shares (%)'!$F$13/100*L777+'Connecting shares (%)'!$G$13/100*N777+'Connecting shares (%)'!$H$13/100*P777)/1000000,0),0)</f>
        <v>0</v>
      </c>
      <c r="AG777" s="61">
        <f>IF(E777="west", IF(C777="Central",D777*'Connecting shares (%)'!$M$16*(L777+N777+P777)/(F777+H777+J777+L777+N777+P777),0),0)</f>
        <v>0</v>
      </c>
      <c r="AH777" s="1">
        <f>IF(E777="West", IF(C777="Decentral",('Connecting shares (%)'!$F$17/100*L777+'Connecting shares (%)'!$G$17/100*N777+'Connecting shares (%)'!$H$17/100*P777)/1000000,0),0)</f>
        <v>0</v>
      </c>
      <c r="AI777" s="61">
        <f>IF(E777="west", IF(C777="Decentral",D777*'Connecting shares (%)'!$M$16*(L777+N777+P777)/(F777+H777+J777+L777+N777+P777),0),0)</f>
        <v>0</v>
      </c>
      <c r="AK777" s="1">
        <f t="shared" si="96"/>
        <v>0</v>
      </c>
      <c r="AL777" s="1">
        <f t="shared" si="97"/>
        <v>0</v>
      </c>
      <c r="AM777" s="1">
        <f t="shared" si="98"/>
        <v>0.57023969999999902</v>
      </c>
      <c r="AN777" s="1">
        <f t="shared" si="99"/>
        <v>1.76837398217162</v>
      </c>
      <c r="AO777" s="1">
        <f t="shared" si="100"/>
        <v>0</v>
      </c>
      <c r="AP777" s="1">
        <f t="shared" si="101"/>
        <v>0</v>
      </c>
      <c r="AQ777" s="1">
        <f t="shared" si="102"/>
        <v>0</v>
      </c>
      <c r="AR777" s="1">
        <f t="shared" si="103"/>
        <v>0</v>
      </c>
    </row>
    <row r="778" spans="1:44">
      <c r="A778" s="1">
        <v>777</v>
      </c>
      <c r="B778" s="1" t="s">
        <v>835</v>
      </c>
      <c r="C778" s="1" t="s">
        <v>20</v>
      </c>
      <c r="D778" s="1">
        <v>2.0149443192428999E-2</v>
      </c>
      <c r="E778" s="1" t="s">
        <v>22</v>
      </c>
      <c r="F778" s="1">
        <v>0</v>
      </c>
      <c r="G778" s="1">
        <v>0</v>
      </c>
      <c r="H778" s="1">
        <v>0</v>
      </c>
      <c r="I778" s="1">
        <v>0</v>
      </c>
      <c r="J778" s="1">
        <v>0</v>
      </c>
      <c r="K778" s="1">
        <v>0</v>
      </c>
      <c r="L778" s="1">
        <v>0</v>
      </c>
      <c r="M778" s="1">
        <v>0</v>
      </c>
      <c r="N778" s="1">
        <v>0</v>
      </c>
      <c r="O778" s="1">
        <v>0</v>
      </c>
      <c r="P778" s="1">
        <v>0</v>
      </c>
      <c r="Q778" s="1">
        <v>0</v>
      </c>
      <c r="R778" s="1">
        <v>1982.07234243989</v>
      </c>
      <c r="S778" s="1">
        <v>20149.4431924286</v>
      </c>
      <c r="T778" s="59">
        <f>IF(E778="East", IF(C778="Central",('Connecting shares (%)'!$F$3/100*F778+'Connecting shares (%)'!$G$3/100*H778+'Connecting shares (%)'!$H$3/100*J778)/1000000,0),0)</f>
        <v>0</v>
      </c>
      <c r="U778" s="59" t="e">
        <f>IF(E778="East", IF(C778="Central",D778*'Connecting shares (%)'!$M$16*(F778+H778+J778)/(F778+H778+J778+L778+N778+P778),0),0)</f>
        <v>#DIV/0!</v>
      </c>
      <c r="V778" s="59">
        <f>IF(E778="East", IF(C778="Decentral",('Connecting shares (%)'!$F$7/100*F778+'Connecting shares (%)'!$G$7/100*H778+'Connecting shares (%)'!$H$7/100*J778)/1000000,0),0)</f>
        <v>0</v>
      </c>
      <c r="W778" s="61">
        <f>IF(E778="East", IF(C778="Decentral",D778*'Connecting shares (%)'!$M$16*(F778+H778+J778)/(F778+H778+J778+L778+N778+P778),0),0)</f>
        <v>0</v>
      </c>
      <c r="X778" s="59">
        <f>IF(E778="East", IF(C778="Central",('Connecting shares (%)'!$F$5/100*L778+'Connecting shares (%)'!$G$5/100*N778+'Connecting shares (%)'!$H$5/100*P778)/1000000,0),0)</f>
        <v>0</v>
      </c>
      <c r="Y778" s="61" t="e">
        <f>IF(E778="East", IF(C778="Central",D778*'Connecting shares (%)'!$M$16*(L778+N778+P778)/(F778+H778+J778+L778+N778+P778),0),0)</f>
        <v>#DIV/0!</v>
      </c>
      <c r="Z778" s="1">
        <f>IF(E778="East", IF(C778="Decentral",('Connecting shares (%)'!$F$9/100*L778+'Connecting shares (%)'!$G$9/100*N778+'Connecting shares (%)'!$H$9/100*P778)/1000000,0),0)</f>
        <v>0</v>
      </c>
      <c r="AA778" s="61">
        <f>IF(E778="East", IF(C778="Decentral",D778*'Connecting shares (%)'!$M$16*(L778+N778+P778)/(F778+H778+J778+L778+N778+P778),0),0)</f>
        <v>0</v>
      </c>
      <c r="AB778" s="59">
        <f>IF(E778="West", IF(C778="Central",('Connecting shares (%)'!$F$11/100*F778+'Connecting shares (%)'!$G$11/100*H778+'Connecting shares (%)'!$H$11/100*J778)/1000000,0),0)</f>
        <v>0</v>
      </c>
      <c r="AC778" s="62">
        <f>IF(E778="west", IF(C778="Central",D778*'Connecting shares (%)'!$M$16*(F778+H778+J778)/(F778+H778+J778+L778+N778+P778),0),0)</f>
        <v>0</v>
      </c>
      <c r="AD778" s="59">
        <f>IF(E778="West", IF(C778="Decentral",('Connecting shares (%)'!$F$15/100*F778+'Connecting shares (%)'!$G$15/100*H778+'Connecting shares (%)'!$H$15/100*J778)/1000000,0),0)</f>
        <v>0</v>
      </c>
      <c r="AE778" s="61">
        <f>IF(E778="west", IF(C778="Decentral",D778*'Connecting shares (%)'!$M$16*(F778+H778+J778)/(F778+H778+J778+L778+N778+P778),0),0)</f>
        <v>0</v>
      </c>
      <c r="AF778" s="59">
        <f>IF(E778="West", IF(C778="Central",('Connecting shares (%)'!$F$13/100*L778+'Connecting shares (%)'!$G$13/100*N778+'Connecting shares (%)'!$H$13/100*P778)/1000000,0),0)</f>
        <v>0</v>
      </c>
      <c r="AG778" s="61">
        <f>IF(E778="west", IF(C778="Central",D778*'Connecting shares (%)'!$M$16*(L778+N778+P778)/(F778+H778+J778+L778+N778+P778),0),0)</f>
        <v>0</v>
      </c>
      <c r="AH778" s="1">
        <f>IF(E778="West", IF(C778="Decentral",('Connecting shares (%)'!$F$17/100*L778+'Connecting shares (%)'!$G$17/100*N778+'Connecting shares (%)'!$H$17/100*P778)/1000000,0),0)</f>
        <v>0</v>
      </c>
      <c r="AI778" s="61">
        <f>IF(E778="west", IF(C778="Decentral",D778*'Connecting shares (%)'!$M$16*(L778+N778+P778)/(F778+H778+J778+L778+N778+P778),0),0)</f>
        <v>0</v>
      </c>
      <c r="AK778" s="1">
        <f t="shared" si="96"/>
        <v>0</v>
      </c>
      <c r="AL778" s="1" t="e">
        <f t="shared" si="97"/>
        <v>#DIV/0!</v>
      </c>
      <c r="AM778" s="1">
        <f t="shared" si="98"/>
        <v>0</v>
      </c>
      <c r="AN778" s="1">
        <f t="shared" si="99"/>
        <v>0</v>
      </c>
      <c r="AO778" s="1">
        <f t="shared" si="100"/>
        <v>0</v>
      </c>
      <c r="AP778" s="1">
        <f t="shared" si="101"/>
        <v>0</v>
      </c>
      <c r="AQ778" s="1">
        <f t="shared" si="102"/>
        <v>0</v>
      </c>
      <c r="AR778" s="1">
        <f t="shared" si="103"/>
        <v>0</v>
      </c>
    </row>
    <row r="779" spans="1:44">
      <c r="A779" s="1">
        <v>778</v>
      </c>
      <c r="B779" s="1" t="s">
        <v>230</v>
      </c>
      <c r="C779" s="1" t="s">
        <v>19</v>
      </c>
      <c r="D779" s="1">
        <v>3.0316991462758E-2</v>
      </c>
      <c r="E779" s="1" t="s">
        <v>21</v>
      </c>
      <c r="F779" s="1">
        <v>46670.51</v>
      </c>
      <c r="G779" s="1">
        <v>3</v>
      </c>
      <c r="H779" s="1">
        <v>0</v>
      </c>
      <c r="I779" s="1">
        <v>0</v>
      </c>
      <c r="J779" s="1">
        <v>0</v>
      </c>
      <c r="K779" s="1">
        <v>0</v>
      </c>
      <c r="L779" s="1">
        <v>0</v>
      </c>
      <c r="M779" s="1">
        <v>0</v>
      </c>
      <c r="N779" s="1">
        <v>0</v>
      </c>
      <c r="O779" s="1">
        <v>0</v>
      </c>
      <c r="P779" s="1">
        <v>0</v>
      </c>
      <c r="Q779" s="1">
        <v>0</v>
      </c>
      <c r="R779" s="1">
        <v>2318.3126153721601</v>
      </c>
      <c r="S779" s="1">
        <v>30316.9914627578</v>
      </c>
      <c r="T779" s="59">
        <f>IF(E779="East", IF(C779="Central",('Connecting shares (%)'!$F$3/100*F779+'Connecting shares (%)'!$G$3/100*H779+'Connecting shares (%)'!$H$3/100*J779)/1000000,0),0)</f>
        <v>0</v>
      </c>
      <c r="U779" s="59">
        <f>IF(E779="East", IF(C779="Central",D779*'Connecting shares (%)'!$M$16*(F779+H779+J779)/(F779+H779+J779+L779+N779+P779),0),0)</f>
        <v>0</v>
      </c>
      <c r="V779" s="59">
        <f>IF(E779="East", IF(C779="Decentral",('Connecting shares (%)'!$F$7/100*F779+'Connecting shares (%)'!$G$7/100*H779+'Connecting shares (%)'!$H$7/100*J779)/1000000,0),0)</f>
        <v>0</v>
      </c>
      <c r="W779" s="61">
        <f>IF(E779="East", IF(C779="Decentral",D779*'Connecting shares (%)'!$M$16*(F779+H779+J779)/(F779+H779+J779+L779+N779+P779),0),0)</f>
        <v>0</v>
      </c>
      <c r="X779" s="59">
        <f>IF(E779="East", IF(C779="Central",('Connecting shares (%)'!$F$5/100*L779+'Connecting shares (%)'!$G$5/100*N779+'Connecting shares (%)'!$H$5/100*P779)/1000000,0),0)</f>
        <v>0</v>
      </c>
      <c r="Y779" s="61">
        <f>IF(E779="East", IF(C779="Central",D779*'Connecting shares (%)'!$M$16*(L779+N779+P779)/(F779+H779+J779+L779+N779+P779),0),0)</f>
        <v>0</v>
      </c>
      <c r="Z779" s="1">
        <f>IF(E779="East", IF(C779="Decentral",('Connecting shares (%)'!$F$9/100*L779+'Connecting shares (%)'!$G$9/100*N779+'Connecting shares (%)'!$H$9/100*P779)/1000000,0),0)</f>
        <v>0</v>
      </c>
      <c r="AA779" s="61">
        <f>IF(E779="East", IF(C779="Decentral",D779*'Connecting shares (%)'!$M$16*(L779+N779+P779)/(F779+H779+J779+L779+N779+P779),0),0)</f>
        <v>0</v>
      </c>
      <c r="AB779" s="59">
        <f>IF(E779="West", IF(C779="Central",('Connecting shares (%)'!$F$11/100*F779+'Connecting shares (%)'!$G$11/100*H779+'Connecting shares (%)'!$H$11/100*J779)/1000000,0),0)</f>
        <v>0</v>
      </c>
      <c r="AC779" s="62">
        <f>IF(E779="west", IF(C779="Central",D779*'Connecting shares (%)'!$M$16*(F779+H779+J779)/(F779+H779+J779+L779+N779+P779),0),0)</f>
        <v>0</v>
      </c>
      <c r="AD779" s="59">
        <f>IF(E779="West", IF(C779="Decentral",('Connecting shares (%)'!$F$15/100*F779+'Connecting shares (%)'!$G$15/100*H779+'Connecting shares (%)'!$H$15/100*J779)/1000000,0),0)</f>
        <v>4.6670510000000005E-2</v>
      </c>
      <c r="AE779" s="61">
        <f>IF(E779="west", IF(C779="Decentral",D779*'Connecting shares (%)'!$M$16*(F779+H779+J779)/(F779+H779+J779+L779+N779+P779),0),0)</f>
        <v>0.60633982925516006</v>
      </c>
      <c r="AF779" s="59">
        <f>IF(E779="West", IF(C779="Central",('Connecting shares (%)'!$F$13/100*L779+'Connecting shares (%)'!$G$13/100*N779+'Connecting shares (%)'!$H$13/100*P779)/1000000,0),0)</f>
        <v>0</v>
      </c>
      <c r="AG779" s="61">
        <f>IF(E779="west", IF(C779="Central",D779*'Connecting shares (%)'!$M$16*(L779+N779+P779)/(F779+H779+J779+L779+N779+P779),0),0)</f>
        <v>0</v>
      </c>
      <c r="AH779" s="1">
        <f>IF(E779="West", IF(C779="Decentral",('Connecting shares (%)'!$F$17/100*L779+'Connecting shares (%)'!$G$17/100*N779+'Connecting shares (%)'!$H$17/100*P779)/1000000,0),0)</f>
        <v>0</v>
      </c>
      <c r="AI779" s="61">
        <f>IF(E779="west", IF(C779="Decentral",D779*'Connecting shares (%)'!$M$16*(L779+N779+P779)/(F779+H779+J779+L779+N779+P779),0),0)</f>
        <v>0</v>
      </c>
      <c r="AK779" s="1">
        <f t="shared" si="96"/>
        <v>0</v>
      </c>
      <c r="AL779" s="1">
        <f t="shared" si="97"/>
        <v>0</v>
      </c>
      <c r="AM779" s="1">
        <f t="shared" si="98"/>
        <v>0</v>
      </c>
      <c r="AN779" s="1">
        <f t="shared" si="99"/>
        <v>0</v>
      </c>
      <c r="AO779" s="1">
        <f t="shared" si="100"/>
        <v>0</v>
      </c>
      <c r="AP779" s="1">
        <f t="shared" si="101"/>
        <v>0</v>
      </c>
      <c r="AQ779" s="1">
        <f t="shared" si="102"/>
        <v>4.6670510000000005E-2</v>
      </c>
      <c r="AR779" s="1">
        <f t="shared" si="103"/>
        <v>0.60633982925516006</v>
      </c>
    </row>
    <row r="780" spans="1:44">
      <c r="A780" s="1">
        <v>779</v>
      </c>
      <c r="B780" s="1" t="s">
        <v>834</v>
      </c>
      <c r="C780" s="1" t="s">
        <v>19</v>
      </c>
      <c r="D780" s="1">
        <v>3.5506794366319998E-3</v>
      </c>
      <c r="E780" s="1" t="s">
        <v>22</v>
      </c>
      <c r="F780" s="1">
        <v>0</v>
      </c>
      <c r="G780" s="1">
        <v>0</v>
      </c>
      <c r="H780" s="1">
        <v>0</v>
      </c>
      <c r="I780" s="1">
        <v>0</v>
      </c>
      <c r="J780" s="1">
        <v>0</v>
      </c>
      <c r="K780" s="1">
        <v>0</v>
      </c>
      <c r="L780" s="1">
        <v>0</v>
      </c>
      <c r="M780" s="1">
        <v>0</v>
      </c>
      <c r="N780" s="1">
        <v>0</v>
      </c>
      <c r="O780" s="1">
        <v>0</v>
      </c>
      <c r="P780" s="1">
        <v>0</v>
      </c>
      <c r="Q780" s="1">
        <v>0</v>
      </c>
      <c r="R780" s="1">
        <v>570.28739436849298</v>
      </c>
      <c r="S780" s="1">
        <v>3550.6794366316599</v>
      </c>
      <c r="T780" s="59">
        <f>IF(E780="East", IF(C780="Central",('Connecting shares (%)'!$F$3/100*F780+'Connecting shares (%)'!$G$3/100*H780+'Connecting shares (%)'!$H$3/100*J780)/1000000,0),0)</f>
        <v>0</v>
      </c>
      <c r="U780" s="59">
        <f>IF(E780="East", IF(C780="Central",D780*'Connecting shares (%)'!$M$16*(F780+H780+J780)/(F780+H780+J780+L780+N780+P780),0),0)</f>
        <v>0</v>
      </c>
      <c r="V780" s="59">
        <f>IF(E780="East", IF(C780="Decentral",('Connecting shares (%)'!$F$7/100*F780+'Connecting shares (%)'!$G$7/100*H780+'Connecting shares (%)'!$H$7/100*J780)/1000000,0),0)</f>
        <v>0</v>
      </c>
      <c r="W780" s="61" t="e">
        <f>IF(E780="East", IF(C780="Decentral",D780*'Connecting shares (%)'!$M$16*(F780+H780+J780)/(F780+H780+J780+L780+N780+P780),0),0)</f>
        <v>#DIV/0!</v>
      </c>
      <c r="X780" s="59">
        <f>IF(E780="East", IF(C780="Central",('Connecting shares (%)'!$F$5/100*L780+'Connecting shares (%)'!$G$5/100*N780+'Connecting shares (%)'!$H$5/100*P780)/1000000,0),0)</f>
        <v>0</v>
      </c>
      <c r="Y780" s="61">
        <f>IF(E780="East", IF(C780="Central",D780*'Connecting shares (%)'!$M$16*(L780+N780+P780)/(F780+H780+J780+L780+N780+P780),0),0)</f>
        <v>0</v>
      </c>
      <c r="Z780" s="1">
        <f>IF(E780="East", IF(C780="Decentral",('Connecting shares (%)'!$F$9/100*L780+'Connecting shares (%)'!$G$9/100*N780+'Connecting shares (%)'!$H$9/100*P780)/1000000,0),0)</f>
        <v>0</v>
      </c>
      <c r="AA780" s="61" t="e">
        <f>IF(E780="East", IF(C780="Decentral",D780*'Connecting shares (%)'!$M$16*(L780+N780+P780)/(F780+H780+J780+L780+N780+P780),0),0)</f>
        <v>#DIV/0!</v>
      </c>
      <c r="AB780" s="59">
        <f>IF(E780="West", IF(C780="Central",('Connecting shares (%)'!$F$11/100*F780+'Connecting shares (%)'!$G$11/100*H780+'Connecting shares (%)'!$H$11/100*J780)/1000000,0),0)</f>
        <v>0</v>
      </c>
      <c r="AC780" s="62">
        <f>IF(E780="west", IF(C780="Central",D780*'Connecting shares (%)'!$M$16*(F780+H780+J780)/(F780+H780+J780+L780+N780+P780),0),0)</f>
        <v>0</v>
      </c>
      <c r="AD780" s="59">
        <f>IF(E780="West", IF(C780="Decentral",('Connecting shares (%)'!$F$15/100*F780+'Connecting shares (%)'!$G$15/100*H780+'Connecting shares (%)'!$H$15/100*J780)/1000000,0),0)</f>
        <v>0</v>
      </c>
      <c r="AE780" s="61">
        <f>IF(E780="west", IF(C780="Decentral",D780*'Connecting shares (%)'!$M$16*(F780+H780+J780)/(F780+H780+J780+L780+N780+P780),0),0)</f>
        <v>0</v>
      </c>
      <c r="AF780" s="59">
        <f>IF(E780="West", IF(C780="Central",('Connecting shares (%)'!$F$13/100*L780+'Connecting shares (%)'!$G$13/100*N780+'Connecting shares (%)'!$H$13/100*P780)/1000000,0),0)</f>
        <v>0</v>
      </c>
      <c r="AG780" s="61">
        <f>IF(E780="west", IF(C780="Central",D780*'Connecting shares (%)'!$M$16*(L780+N780+P780)/(F780+H780+J780+L780+N780+P780),0),0)</f>
        <v>0</v>
      </c>
      <c r="AH780" s="1">
        <f>IF(E780="West", IF(C780="Decentral",('Connecting shares (%)'!$F$17/100*L780+'Connecting shares (%)'!$G$17/100*N780+'Connecting shares (%)'!$H$17/100*P780)/1000000,0),0)</f>
        <v>0</v>
      </c>
      <c r="AI780" s="61">
        <f>IF(E780="west", IF(C780="Decentral",D780*'Connecting shares (%)'!$M$16*(L780+N780+P780)/(F780+H780+J780+L780+N780+P780),0),0)</f>
        <v>0</v>
      </c>
      <c r="AK780" s="1">
        <f t="shared" si="96"/>
        <v>0</v>
      </c>
      <c r="AL780" s="1">
        <f t="shared" si="97"/>
        <v>0</v>
      </c>
      <c r="AM780" s="1">
        <f t="shared" si="98"/>
        <v>0</v>
      </c>
      <c r="AN780" s="1" t="e">
        <f t="shared" si="99"/>
        <v>#DIV/0!</v>
      </c>
      <c r="AO780" s="1">
        <f t="shared" si="100"/>
        <v>0</v>
      </c>
      <c r="AP780" s="1">
        <f t="shared" si="101"/>
        <v>0</v>
      </c>
      <c r="AQ780" s="1">
        <f t="shared" si="102"/>
        <v>0</v>
      </c>
      <c r="AR780" s="1">
        <f t="shared" si="103"/>
        <v>0</v>
      </c>
    </row>
    <row r="781" spans="1:44">
      <c r="A781" s="1">
        <v>780</v>
      </c>
      <c r="B781" s="1" t="s">
        <v>531</v>
      </c>
      <c r="C781" s="1" t="s">
        <v>19</v>
      </c>
      <c r="D781" s="1">
        <v>2.2492996083287999E-2</v>
      </c>
      <c r="E781" s="1" t="s">
        <v>21</v>
      </c>
      <c r="F781" s="1">
        <v>29204.779999999901</v>
      </c>
      <c r="G781" s="1">
        <v>1</v>
      </c>
      <c r="H781" s="1">
        <v>0</v>
      </c>
      <c r="I781" s="1">
        <v>0</v>
      </c>
      <c r="J781" s="1">
        <v>0</v>
      </c>
      <c r="K781" s="1">
        <v>0</v>
      </c>
      <c r="L781" s="1">
        <v>0</v>
      </c>
      <c r="M781" s="1">
        <v>0</v>
      </c>
      <c r="N781" s="1">
        <v>0</v>
      </c>
      <c r="O781" s="1">
        <v>0</v>
      </c>
      <c r="P781" s="1">
        <v>0</v>
      </c>
      <c r="Q781" s="1">
        <v>0</v>
      </c>
      <c r="R781" s="1">
        <v>1810.3786842628899</v>
      </c>
      <c r="S781" s="1">
        <v>22492.996083287799</v>
      </c>
      <c r="T781" s="59">
        <f>IF(E781="East", IF(C781="Central",('Connecting shares (%)'!$F$3/100*F781+'Connecting shares (%)'!$G$3/100*H781+'Connecting shares (%)'!$H$3/100*J781)/1000000,0),0)</f>
        <v>0</v>
      </c>
      <c r="U781" s="59">
        <f>IF(E781="East", IF(C781="Central",D781*'Connecting shares (%)'!$M$16*(F781+H781+J781)/(F781+H781+J781+L781+N781+P781),0),0)</f>
        <v>0</v>
      </c>
      <c r="V781" s="59">
        <f>IF(E781="East", IF(C781="Decentral",('Connecting shares (%)'!$F$7/100*F781+'Connecting shares (%)'!$G$7/100*H781+'Connecting shares (%)'!$H$7/100*J781)/1000000,0),0)</f>
        <v>0</v>
      </c>
      <c r="W781" s="61">
        <f>IF(E781="East", IF(C781="Decentral",D781*'Connecting shares (%)'!$M$16*(F781+H781+J781)/(F781+H781+J781+L781+N781+P781),0),0)</f>
        <v>0</v>
      </c>
      <c r="X781" s="59">
        <f>IF(E781="East", IF(C781="Central",('Connecting shares (%)'!$F$5/100*L781+'Connecting shares (%)'!$G$5/100*N781+'Connecting shares (%)'!$H$5/100*P781)/1000000,0),0)</f>
        <v>0</v>
      </c>
      <c r="Y781" s="61">
        <f>IF(E781="East", IF(C781="Central",D781*'Connecting shares (%)'!$M$16*(L781+N781+P781)/(F781+H781+J781+L781+N781+P781),0),0)</f>
        <v>0</v>
      </c>
      <c r="Z781" s="1">
        <f>IF(E781="East", IF(C781="Decentral",('Connecting shares (%)'!$F$9/100*L781+'Connecting shares (%)'!$G$9/100*N781+'Connecting shares (%)'!$H$9/100*P781)/1000000,0),0)</f>
        <v>0</v>
      </c>
      <c r="AA781" s="61">
        <f>IF(E781="East", IF(C781="Decentral",D781*'Connecting shares (%)'!$M$16*(L781+N781+P781)/(F781+H781+J781+L781+N781+P781),0),0)</f>
        <v>0</v>
      </c>
      <c r="AB781" s="59">
        <f>IF(E781="West", IF(C781="Central",('Connecting shares (%)'!$F$11/100*F781+'Connecting shares (%)'!$G$11/100*H781+'Connecting shares (%)'!$H$11/100*J781)/1000000,0),0)</f>
        <v>0</v>
      </c>
      <c r="AC781" s="62">
        <f>IF(E781="west", IF(C781="Central",D781*'Connecting shares (%)'!$M$16*(F781+H781+J781)/(F781+H781+J781+L781+N781+P781),0),0)</f>
        <v>0</v>
      </c>
      <c r="AD781" s="59">
        <f>IF(E781="West", IF(C781="Decentral",('Connecting shares (%)'!$F$15/100*F781+'Connecting shares (%)'!$G$15/100*H781+'Connecting shares (%)'!$H$15/100*J781)/1000000,0),0)</f>
        <v>2.9204779999999899E-2</v>
      </c>
      <c r="AE781" s="61">
        <f>IF(E781="west", IF(C781="Decentral",D781*'Connecting shares (%)'!$M$16*(F781+H781+J781)/(F781+H781+J781+L781+N781+P781),0),0)</f>
        <v>0.44985992166576005</v>
      </c>
      <c r="AF781" s="59">
        <f>IF(E781="West", IF(C781="Central",('Connecting shares (%)'!$F$13/100*L781+'Connecting shares (%)'!$G$13/100*N781+'Connecting shares (%)'!$H$13/100*P781)/1000000,0),0)</f>
        <v>0</v>
      </c>
      <c r="AG781" s="61">
        <f>IF(E781="west", IF(C781="Central",D781*'Connecting shares (%)'!$M$16*(L781+N781+P781)/(F781+H781+J781+L781+N781+P781),0),0)</f>
        <v>0</v>
      </c>
      <c r="AH781" s="1">
        <f>IF(E781="West", IF(C781="Decentral",('Connecting shares (%)'!$F$17/100*L781+'Connecting shares (%)'!$G$17/100*N781+'Connecting shares (%)'!$H$17/100*P781)/1000000,0),0)</f>
        <v>0</v>
      </c>
      <c r="AI781" s="61">
        <f>IF(E781="west", IF(C781="Decentral",D781*'Connecting shares (%)'!$M$16*(L781+N781+P781)/(F781+H781+J781+L781+N781+P781),0),0)</f>
        <v>0</v>
      </c>
      <c r="AK781" s="1">
        <f t="shared" si="96"/>
        <v>0</v>
      </c>
      <c r="AL781" s="1">
        <f t="shared" si="97"/>
        <v>0</v>
      </c>
      <c r="AM781" s="1">
        <f t="shared" si="98"/>
        <v>0</v>
      </c>
      <c r="AN781" s="1">
        <f t="shared" si="99"/>
        <v>0</v>
      </c>
      <c r="AO781" s="1">
        <f t="shared" si="100"/>
        <v>0</v>
      </c>
      <c r="AP781" s="1">
        <f t="shared" si="101"/>
        <v>0</v>
      </c>
      <c r="AQ781" s="1">
        <f t="shared" si="102"/>
        <v>2.9204779999999899E-2</v>
      </c>
      <c r="AR781" s="1">
        <f t="shared" si="103"/>
        <v>0.44985992166576005</v>
      </c>
    </row>
    <row r="782" spans="1:44">
      <c r="A782" s="1">
        <v>781</v>
      </c>
      <c r="B782" s="1" t="s">
        <v>304</v>
      </c>
      <c r="C782" s="1" t="s">
        <v>19</v>
      </c>
      <c r="D782" s="1">
        <v>8.6229273577084001E-2</v>
      </c>
      <c r="E782" s="1" t="s">
        <v>21</v>
      </c>
      <c r="F782" s="1">
        <v>131229.03</v>
      </c>
      <c r="G782" s="1">
        <v>7</v>
      </c>
      <c r="H782" s="1">
        <v>0</v>
      </c>
      <c r="I782" s="1">
        <v>0</v>
      </c>
      <c r="J782" s="1">
        <v>0</v>
      </c>
      <c r="K782" s="1">
        <v>0</v>
      </c>
      <c r="L782" s="1">
        <v>0</v>
      </c>
      <c r="M782" s="1">
        <v>0</v>
      </c>
      <c r="N782" s="1">
        <v>0</v>
      </c>
      <c r="O782" s="1">
        <v>0</v>
      </c>
      <c r="P782" s="1">
        <v>0</v>
      </c>
      <c r="Q782" s="1">
        <v>0</v>
      </c>
      <c r="R782" s="1">
        <v>5487.5312435609303</v>
      </c>
      <c r="S782" s="1">
        <v>86229.273577083499</v>
      </c>
      <c r="T782" s="59">
        <f>IF(E782="East", IF(C782="Central",('Connecting shares (%)'!$F$3/100*F782+'Connecting shares (%)'!$G$3/100*H782+'Connecting shares (%)'!$H$3/100*J782)/1000000,0),0)</f>
        <v>0</v>
      </c>
      <c r="U782" s="59">
        <f>IF(E782="East", IF(C782="Central",D782*'Connecting shares (%)'!$M$16*(F782+H782+J782)/(F782+H782+J782+L782+N782+P782),0),0)</f>
        <v>0</v>
      </c>
      <c r="V782" s="59">
        <f>IF(E782="East", IF(C782="Decentral",('Connecting shares (%)'!$F$7/100*F782+'Connecting shares (%)'!$G$7/100*H782+'Connecting shares (%)'!$H$7/100*J782)/1000000,0),0)</f>
        <v>0</v>
      </c>
      <c r="W782" s="61">
        <f>IF(E782="East", IF(C782="Decentral",D782*'Connecting shares (%)'!$M$16*(F782+H782+J782)/(F782+H782+J782+L782+N782+P782),0),0)</f>
        <v>0</v>
      </c>
      <c r="X782" s="59">
        <f>IF(E782="East", IF(C782="Central",('Connecting shares (%)'!$F$5/100*L782+'Connecting shares (%)'!$G$5/100*N782+'Connecting shares (%)'!$H$5/100*P782)/1000000,0),0)</f>
        <v>0</v>
      </c>
      <c r="Y782" s="61">
        <f>IF(E782="East", IF(C782="Central",D782*'Connecting shares (%)'!$M$16*(L782+N782+P782)/(F782+H782+J782+L782+N782+P782),0),0)</f>
        <v>0</v>
      </c>
      <c r="Z782" s="1">
        <f>IF(E782="East", IF(C782="Decentral",('Connecting shares (%)'!$F$9/100*L782+'Connecting shares (%)'!$G$9/100*N782+'Connecting shares (%)'!$H$9/100*P782)/1000000,0),0)</f>
        <v>0</v>
      </c>
      <c r="AA782" s="61">
        <f>IF(E782="East", IF(C782="Decentral",D782*'Connecting shares (%)'!$M$16*(L782+N782+P782)/(F782+H782+J782+L782+N782+P782),0),0)</f>
        <v>0</v>
      </c>
      <c r="AB782" s="59">
        <f>IF(E782="West", IF(C782="Central",('Connecting shares (%)'!$F$11/100*F782+'Connecting shares (%)'!$G$11/100*H782+'Connecting shares (%)'!$H$11/100*J782)/1000000,0),0)</f>
        <v>0</v>
      </c>
      <c r="AC782" s="62">
        <f>IF(E782="west", IF(C782="Central",D782*'Connecting shares (%)'!$M$16*(F782+H782+J782)/(F782+H782+J782+L782+N782+P782),0),0)</f>
        <v>0</v>
      </c>
      <c r="AD782" s="59">
        <f>IF(E782="West", IF(C782="Decentral",('Connecting shares (%)'!$F$15/100*F782+'Connecting shares (%)'!$G$15/100*H782+'Connecting shares (%)'!$H$15/100*J782)/1000000,0),0)</f>
        <v>0.13122903</v>
      </c>
      <c r="AE782" s="61">
        <f>IF(E782="west", IF(C782="Decentral",D782*'Connecting shares (%)'!$M$16*(F782+H782+J782)/(F782+H782+J782+L782+N782+P782),0),0)</f>
        <v>1.72458547154168</v>
      </c>
      <c r="AF782" s="59">
        <f>IF(E782="West", IF(C782="Central",('Connecting shares (%)'!$F$13/100*L782+'Connecting shares (%)'!$G$13/100*N782+'Connecting shares (%)'!$H$13/100*P782)/1000000,0),0)</f>
        <v>0</v>
      </c>
      <c r="AG782" s="61">
        <f>IF(E782="west", IF(C782="Central",D782*'Connecting shares (%)'!$M$16*(L782+N782+P782)/(F782+H782+J782+L782+N782+P782),0),0)</f>
        <v>0</v>
      </c>
      <c r="AH782" s="1">
        <f>IF(E782="West", IF(C782="Decentral",('Connecting shares (%)'!$F$17/100*L782+'Connecting shares (%)'!$G$17/100*N782+'Connecting shares (%)'!$H$17/100*P782)/1000000,0),0)</f>
        <v>0</v>
      </c>
      <c r="AI782" s="61">
        <f>IF(E782="west", IF(C782="Decentral",D782*'Connecting shares (%)'!$M$16*(L782+N782+P782)/(F782+H782+J782+L782+N782+P782),0),0)</f>
        <v>0</v>
      </c>
      <c r="AK782" s="1">
        <f t="shared" si="96"/>
        <v>0</v>
      </c>
      <c r="AL782" s="1">
        <f t="shared" si="97"/>
        <v>0</v>
      </c>
      <c r="AM782" s="1">
        <f t="shared" si="98"/>
        <v>0</v>
      </c>
      <c r="AN782" s="1">
        <f t="shared" si="99"/>
        <v>0</v>
      </c>
      <c r="AO782" s="1">
        <f t="shared" si="100"/>
        <v>0</v>
      </c>
      <c r="AP782" s="1">
        <f t="shared" si="101"/>
        <v>0</v>
      </c>
      <c r="AQ782" s="1">
        <f t="shared" si="102"/>
        <v>0.13122903</v>
      </c>
      <c r="AR782" s="1">
        <f t="shared" si="103"/>
        <v>1.72458547154168</v>
      </c>
    </row>
    <row r="783" spans="1:44">
      <c r="A783" s="1">
        <v>782</v>
      </c>
      <c r="B783" s="1" t="s">
        <v>44</v>
      </c>
      <c r="C783" s="1" t="s">
        <v>19</v>
      </c>
      <c r="D783" s="1">
        <v>0.67310239210046496</v>
      </c>
      <c r="E783" s="1" t="s">
        <v>21</v>
      </c>
      <c r="F783" s="1">
        <v>3860517.66</v>
      </c>
      <c r="G783" s="1">
        <v>247</v>
      </c>
      <c r="H783" s="1">
        <v>0</v>
      </c>
      <c r="I783" s="1">
        <v>0</v>
      </c>
      <c r="J783" s="1">
        <v>0</v>
      </c>
      <c r="K783" s="1">
        <v>0</v>
      </c>
      <c r="L783" s="1">
        <v>192941.72999999899</v>
      </c>
      <c r="M783" s="1">
        <v>9</v>
      </c>
      <c r="N783" s="1">
        <v>157664.38</v>
      </c>
      <c r="O783" s="1">
        <v>1</v>
      </c>
      <c r="P783" s="1">
        <v>0</v>
      </c>
      <c r="Q783" s="1">
        <v>0</v>
      </c>
      <c r="R783" s="1">
        <v>6448.46530759491</v>
      </c>
      <c r="S783" s="1">
        <v>673102.39210046502</v>
      </c>
      <c r="T783" s="59">
        <f>IF(E783="East", IF(C783="Central",('Connecting shares (%)'!$F$3/100*F783+'Connecting shares (%)'!$G$3/100*H783+'Connecting shares (%)'!$H$3/100*J783)/1000000,0),0)</f>
        <v>0</v>
      </c>
      <c r="U783" s="59">
        <f>IF(E783="East", IF(C783="Central",D783*'Connecting shares (%)'!$M$16*(F783+H783+J783)/(F783+H783+J783+L783+N783+P783),0),0)</f>
        <v>0</v>
      </c>
      <c r="V783" s="59">
        <f>IF(E783="East", IF(C783="Decentral",('Connecting shares (%)'!$F$7/100*F783+'Connecting shares (%)'!$G$7/100*H783+'Connecting shares (%)'!$H$7/100*J783)/1000000,0),0)</f>
        <v>0</v>
      </c>
      <c r="W783" s="61">
        <f>IF(E783="East", IF(C783="Decentral",D783*'Connecting shares (%)'!$M$16*(F783+H783+J783)/(F783+H783+J783+L783+N783+P783),0),0)</f>
        <v>0</v>
      </c>
      <c r="X783" s="59">
        <f>IF(E783="East", IF(C783="Central",('Connecting shares (%)'!$F$5/100*L783+'Connecting shares (%)'!$G$5/100*N783+'Connecting shares (%)'!$H$5/100*P783)/1000000,0),0)</f>
        <v>0</v>
      </c>
      <c r="Y783" s="61">
        <f>IF(E783="East", IF(C783="Central",D783*'Connecting shares (%)'!$M$16*(L783+N783+P783)/(F783+H783+J783+L783+N783+P783),0),0)</f>
        <v>0</v>
      </c>
      <c r="Z783" s="1">
        <f>IF(E783="East", IF(C783="Decentral",('Connecting shares (%)'!$F$9/100*L783+'Connecting shares (%)'!$G$9/100*N783+'Connecting shares (%)'!$H$9/100*P783)/1000000,0),0)</f>
        <v>0</v>
      </c>
      <c r="AA783" s="61">
        <f>IF(E783="East", IF(C783="Decentral",D783*'Connecting shares (%)'!$M$16*(L783+N783+P783)/(F783+H783+J783+L783+N783+P783),0),0)</f>
        <v>0</v>
      </c>
      <c r="AB783" s="59">
        <f>IF(E783="West", IF(C783="Central",('Connecting shares (%)'!$F$11/100*F783+'Connecting shares (%)'!$G$11/100*H783+'Connecting shares (%)'!$H$11/100*J783)/1000000,0),0)</f>
        <v>0</v>
      </c>
      <c r="AC783" s="62">
        <f>IF(E783="west", IF(C783="Central",D783*'Connecting shares (%)'!$M$16*(F783+H783+J783)/(F783+H783+J783+L783+N783+P783),0),0)</f>
        <v>0</v>
      </c>
      <c r="AD783" s="59">
        <f>IF(E783="West", IF(C783="Decentral",('Connecting shares (%)'!$F$15/100*F783+'Connecting shares (%)'!$G$15/100*H783+'Connecting shares (%)'!$H$15/100*J783)/1000000,0),0)</f>
        <v>3.8605176600000002</v>
      </c>
      <c r="AE783" s="61">
        <f>IF(E783="west", IF(C783="Decentral",D783*'Connecting shares (%)'!$M$16*(F783+H783+J783)/(F783+H783+J783+L783+N783+P783),0),0)</f>
        <v>12.341236276188054</v>
      </c>
      <c r="AF783" s="59">
        <f>IF(E783="West", IF(C783="Central",('Connecting shares (%)'!$F$13/100*L783+'Connecting shares (%)'!$G$13/100*N783+'Connecting shares (%)'!$H$13/100*P783)/1000000,0),0)</f>
        <v>0</v>
      </c>
      <c r="AG783" s="61">
        <f>IF(E783="west", IF(C783="Central",D783*'Connecting shares (%)'!$M$16*(L783+N783+P783)/(F783+H783+J783+L783+N783+P783),0),0)</f>
        <v>0</v>
      </c>
      <c r="AH783" s="1">
        <f>IF(E783="West", IF(C783="Decentral",('Connecting shares (%)'!$F$17/100*L783+'Connecting shares (%)'!$G$17/100*N783+'Connecting shares (%)'!$H$17/100*P783)/1000000,0),0)</f>
        <v>0.35060610999999897</v>
      </c>
      <c r="AI783" s="61">
        <f>IF(E783="west", IF(C783="Decentral",D783*'Connecting shares (%)'!$M$16*(L783+N783+P783)/(F783+H783+J783+L783+N783+P783),0),0)</f>
        <v>1.1208115658212445</v>
      </c>
      <c r="AK783" s="1">
        <f t="shared" si="96"/>
        <v>0</v>
      </c>
      <c r="AL783" s="1">
        <f t="shared" si="97"/>
        <v>0</v>
      </c>
      <c r="AM783" s="1">
        <f t="shared" si="98"/>
        <v>0</v>
      </c>
      <c r="AN783" s="1">
        <f t="shared" si="99"/>
        <v>0</v>
      </c>
      <c r="AO783" s="1">
        <f t="shared" si="100"/>
        <v>0</v>
      </c>
      <c r="AP783" s="1">
        <f t="shared" si="101"/>
        <v>0</v>
      </c>
      <c r="AQ783" s="1">
        <f t="shared" si="102"/>
        <v>4.2111237699999995</v>
      </c>
      <c r="AR783" s="1">
        <f t="shared" si="103"/>
        <v>13.462047842009298</v>
      </c>
    </row>
    <row r="784" spans="1:44">
      <c r="A784" s="1">
        <v>783</v>
      </c>
      <c r="B784" s="1" t="s">
        <v>695</v>
      </c>
      <c r="C784" s="1" t="s">
        <v>19</v>
      </c>
      <c r="D784" s="1">
        <v>4.3496791106338001E-2</v>
      </c>
      <c r="E784" s="1" t="s">
        <v>21</v>
      </c>
      <c r="F784" s="1">
        <v>56116.1499999999</v>
      </c>
      <c r="G784" s="1">
        <v>3</v>
      </c>
      <c r="H784" s="1">
        <v>0</v>
      </c>
      <c r="I784" s="1">
        <v>0</v>
      </c>
      <c r="J784" s="1">
        <v>0</v>
      </c>
      <c r="K784" s="1">
        <v>0</v>
      </c>
      <c r="L784" s="1">
        <v>0</v>
      </c>
      <c r="M784" s="1">
        <v>0</v>
      </c>
      <c r="N784" s="1">
        <v>0</v>
      </c>
      <c r="O784" s="1">
        <v>0</v>
      </c>
      <c r="P784" s="1">
        <v>0</v>
      </c>
      <c r="Q784" s="1">
        <v>0</v>
      </c>
      <c r="R784" s="1">
        <v>3304.7517196327299</v>
      </c>
      <c r="S784" s="1">
        <v>43496.7911063379</v>
      </c>
      <c r="T784" s="59">
        <f>IF(E784="East", IF(C784="Central",('Connecting shares (%)'!$F$3/100*F784+'Connecting shares (%)'!$G$3/100*H784+'Connecting shares (%)'!$H$3/100*J784)/1000000,0),0)</f>
        <v>0</v>
      </c>
      <c r="U784" s="59">
        <f>IF(E784="East", IF(C784="Central",D784*'Connecting shares (%)'!$M$16*(F784+H784+J784)/(F784+H784+J784+L784+N784+P784),0),0)</f>
        <v>0</v>
      </c>
      <c r="V784" s="59">
        <f>IF(E784="East", IF(C784="Decentral",('Connecting shares (%)'!$F$7/100*F784+'Connecting shares (%)'!$G$7/100*H784+'Connecting shares (%)'!$H$7/100*J784)/1000000,0),0)</f>
        <v>0</v>
      </c>
      <c r="W784" s="61">
        <f>IF(E784="East", IF(C784="Decentral",D784*'Connecting shares (%)'!$M$16*(F784+H784+J784)/(F784+H784+J784+L784+N784+P784),0),0)</f>
        <v>0</v>
      </c>
      <c r="X784" s="59">
        <f>IF(E784="East", IF(C784="Central",('Connecting shares (%)'!$F$5/100*L784+'Connecting shares (%)'!$G$5/100*N784+'Connecting shares (%)'!$H$5/100*P784)/1000000,0),0)</f>
        <v>0</v>
      </c>
      <c r="Y784" s="61">
        <f>IF(E784="East", IF(C784="Central",D784*'Connecting shares (%)'!$M$16*(L784+N784+P784)/(F784+H784+J784+L784+N784+P784),0),0)</f>
        <v>0</v>
      </c>
      <c r="Z784" s="1">
        <f>IF(E784="East", IF(C784="Decentral",('Connecting shares (%)'!$F$9/100*L784+'Connecting shares (%)'!$G$9/100*N784+'Connecting shares (%)'!$H$9/100*P784)/1000000,0),0)</f>
        <v>0</v>
      </c>
      <c r="AA784" s="61">
        <f>IF(E784="East", IF(C784="Decentral",D784*'Connecting shares (%)'!$M$16*(L784+N784+P784)/(F784+H784+J784+L784+N784+P784),0),0)</f>
        <v>0</v>
      </c>
      <c r="AB784" s="59">
        <f>IF(E784="West", IF(C784="Central",('Connecting shares (%)'!$F$11/100*F784+'Connecting shares (%)'!$G$11/100*H784+'Connecting shares (%)'!$H$11/100*J784)/1000000,0),0)</f>
        <v>0</v>
      </c>
      <c r="AC784" s="62">
        <f>IF(E784="west", IF(C784="Central",D784*'Connecting shares (%)'!$M$16*(F784+H784+J784)/(F784+H784+J784+L784+N784+P784),0),0)</f>
        <v>0</v>
      </c>
      <c r="AD784" s="59">
        <f>IF(E784="West", IF(C784="Decentral",('Connecting shares (%)'!$F$15/100*F784+'Connecting shares (%)'!$G$15/100*H784+'Connecting shares (%)'!$H$15/100*J784)/1000000,0),0)</f>
        <v>5.6116149999999899E-2</v>
      </c>
      <c r="AE784" s="61">
        <f>IF(E784="west", IF(C784="Decentral",D784*'Connecting shares (%)'!$M$16*(F784+H784+J784)/(F784+H784+J784+L784+N784+P784),0),0)</f>
        <v>0.86993582212676002</v>
      </c>
      <c r="AF784" s="59">
        <f>IF(E784="West", IF(C784="Central",('Connecting shares (%)'!$F$13/100*L784+'Connecting shares (%)'!$G$13/100*N784+'Connecting shares (%)'!$H$13/100*P784)/1000000,0),0)</f>
        <v>0</v>
      </c>
      <c r="AG784" s="61">
        <f>IF(E784="west", IF(C784="Central",D784*'Connecting shares (%)'!$M$16*(L784+N784+P784)/(F784+H784+J784+L784+N784+P784),0),0)</f>
        <v>0</v>
      </c>
      <c r="AH784" s="1">
        <f>IF(E784="West", IF(C784="Decentral",('Connecting shares (%)'!$F$17/100*L784+'Connecting shares (%)'!$G$17/100*N784+'Connecting shares (%)'!$H$17/100*P784)/1000000,0),0)</f>
        <v>0</v>
      </c>
      <c r="AI784" s="61">
        <f>IF(E784="west", IF(C784="Decentral",D784*'Connecting shares (%)'!$M$16*(L784+N784+P784)/(F784+H784+J784+L784+N784+P784),0),0)</f>
        <v>0</v>
      </c>
      <c r="AK784" s="1">
        <f t="shared" si="96"/>
        <v>0</v>
      </c>
      <c r="AL784" s="1">
        <f t="shared" si="97"/>
        <v>0</v>
      </c>
      <c r="AM784" s="1">
        <f t="shared" si="98"/>
        <v>0</v>
      </c>
      <c r="AN784" s="1">
        <f t="shared" si="99"/>
        <v>0</v>
      </c>
      <c r="AO784" s="1">
        <f t="shared" si="100"/>
        <v>0</v>
      </c>
      <c r="AP784" s="1">
        <f t="shared" si="101"/>
        <v>0</v>
      </c>
      <c r="AQ784" s="1">
        <f t="shared" si="102"/>
        <v>5.6116149999999899E-2</v>
      </c>
      <c r="AR784" s="1">
        <f t="shared" si="103"/>
        <v>0.86993582212676002</v>
      </c>
    </row>
    <row r="785" spans="1:44">
      <c r="A785" s="1">
        <v>784</v>
      </c>
      <c r="B785" s="1" t="s">
        <v>303</v>
      </c>
      <c r="C785" s="1" t="s">
        <v>19</v>
      </c>
      <c r="D785" s="1">
        <v>0.150696554820937</v>
      </c>
      <c r="E785" s="1" t="s">
        <v>21</v>
      </c>
      <c r="F785" s="1">
        <v>192738.61999999901</v>
      </c>
      <c r="G785" s="1">
        <v>17</v>
      </c>
      <c r="H785" s="1">
        <v>0</v>
      </c>
      <c r="I785" s="1">
        <v>0</v>
      </c>
      <c r="J785" s="1">
        <v>0</v>
      </c>
      <c r="K785" s="1">
        <v>0</v>
      </c>
      <c r="L785" s="1">
        <v>0</v>
      </c>
      <c r="M785" s="1">
        <v>0</v>
      </c>
      <c r="N785" s="1">
        <v>0</v>
      </c>
      <c r="O785" s="1">
        <v>0</v>
      </c>
      <c r="P785" s="1">
        <v>0</v>
      </c>
      <c r="Q785" s="1">
        <v>0</v>
      </c>
      <c r="R785" s="1">
        <v>5494.4690405121501</v>
      </c>
      <c r="S785" s="1">
        <v>150696.554820936</v>
      </c>
      <c r="T785" s="59">
        <f>IF(E785="East", IF(C785="Central",('Connecting shares (%)'!$F$3/100*F785+'Connecting shares (%)'!$G$3/100*H785+'Connecting shares (%)'!$H$3/100*J785)/1000000,0),0)</f>
        <v>0</v>
      </c>
      <c r="U785" s="59">
        <f>IF(E785="East", IF(C785="Central",D785*'Connecting shares (%)'!$M$16*(F785+H785+J785)/(F785+H785+J785+L785+N785+P785),0),0)</f>
        <v>0</v>
      </c>
      <c r="V785" s="59">
        <f>IF(E785="East", IF(C785="Decentral",('Connecting shares (%)'!$F$7/100*F785+'Connecting shares (%)'!$G$7/100*H785+'Connecting shares (%)'!$H$7/100*J785)/1000000,0),0)</f>
        <v>0</v>
      </c>
      <c r="W785" s="61">
        <f>IF(E785="East", IF(C785="Decentral",D785*'Connecting shares (%)'!$M$16*(F785+H785+J785)/(F785+H785+J785+L785+N785+P785),0),0)</f>
        <v>0</v>
      </c>
      <c r="X785" s="59">
        <f>IF(E785="East", IF(C785="Central",('Connecting shares (%)'!$F$5/100*L785+'Connecting shares (%)'!$G$5/100*N785+'Connecting shares (%)'!$H$5/100*P785)/1000000,0),0)</f>
        <v>0</v>
      </c>
      <c r="Y785" s="61">
        <f>IF(E785="East", IF(C785="Central",D785*'Connecting shares (%)'!$M$16*(L785+N785+P785)/(F785+H785+J785+L785+N785+P785),0),0)</f>
        <v>0</v>
      </c>
      <c r="Z785" s="1">
        <f>IF(E785="East", IF(C785="Decentral",('Connecting shares (%)'!$F$9/100*L785+'Connecting shares (%)'!$G$9/100*N785+'Connecting shares (%)'!$H$9/100*P785)/1000000,0),0)</f>
        <v>0</v>
      </c>
      <c r="AA785" s="61">
        <f>IF(E785="East", IF(C785="Decentral",D785*'Connecting shares (%)'!$M$16*(L785+N785+P785)/(F785+H785+J785+L785+N785+P785),0),0)</f>
        <v>0</v>
      </c>
      <c r="AB785" s="59">
        <f>IF(E785="West", IF(C785="Central",('Connecting shares (%)'!$F$11/100*F785+'Connecting shares (%)'!$G$11/100*H785+'Connecting shares (%)'!$H$11/100*J785)/1000000,0),0)</f>
        <v>0</v>
      </c>
      <c r="AC785" s="62">
        <f>IF(E785="west", IF(C785="Central",D785*'Connecting shares (%)'!$M$16*(F785+H785+J785)/(F785+H785+J785+L785+N785+P785),0),0)</f>
        <v>0</v>
      </c>
      <c r="AD785" s="59">
        <f>IF(E785="West", IF(C785="Decentral",('Connecting shares (%)'!$F$15/100*F785+'Connecting shares (%)'!$G$15/100*H785+'Connecting shares (%)'!$H$15/100*J785)/1000000,0),0)</f>
        <v>0.192738619999999</v>
      </c>
      <c r="AE785" s="61">
        <f>IF(E785="west", IF(C785="Decentral",D785*'Connecting shares (%)'!$M$16*(F785+H785+J785)/(F785+H785+J785+L785+N785+P785),0),0)</f>
        <v>3.01393109641874</v>
      </c>
      <c r="AF785" s="59">
        <f>IF(E785="West", IF(C785="Central",('Connecting shares (%)'!$F$13/100*L785+'Connecting shares (%)'!$G$13/100*N785+'Connecting shares (%)'!$H$13/100*P785)/1000000,0),0)</f>
        <v>0</v>
      </c>
      <c r="AG785" s="61">
        <f>IF(E785="west", IF(C785="Central",D785*'Connecting shares (%)'!$M$16*(L785+N785+P785)/(F785+H785+J785+L785+N785+P785),0),0)</f>
        <v>0</v>
      </c>
      <c r="AH785" s="1">
        <f>IF(E785="West", IF(C785="Decentral",('Connecting shares (%)'!$F$17/100*L785+'Connecting shares (%)'!$G$17/100*N785+'Connecting shares (%)'!$H$17/100*P785)/1000000,0),0)</f>
        <v>0</v>
      </c>
      <c r="AI785" s="61">
        <f>IF(E785="west", IF(C785="Decentral",D785*'Connecting shares (%)'!$M$16*(L785+N785+P785)/(F785+H785+J785+L785+N785+P785),0),0)</f>
        <v>0</v>
      </c>
      <c r="AK785" s="1">
        <f t="shared" si="96"/>
        <v>0</v>
      </c>
      <c r="AL785" s="1">
        <f t="shared" si="97"/>
        <v>0</v>
      </c>
      <c r="AM785" s="1">
        <f t="shared" si="98"/>
        <v>0</v>
      </c>
      <c r="AN785" s="1">
        <f t="shared" si="99"/>
        <v>0</v>
      </c>
      <c r="AO785" s="1">
        <f t="shared" si="100"/>
        <v>0</v>
      </c>
      <c r="AP785" s="1">
        <f t="shared" si="101"/>
        <v>0</v>
      </c>
      <c r="AQ785" s="1">
        <f t="shared" si="102"/>
        <v>0.192738619999999</v>
      </c>
      <c r="AR785" s="1">
        <f t="shared" si="103"/>
        <v>3.01393109641874</v>
      </c>
    </row>
    <row r="786" spans="1:44">
      <c r="A786" s="1">
        <v>785</v>
      </c>
      <c r="B786" s="1" t="s">
        <v>833</v>
      </c>
      <c r="C786" s="1" t="s">
        <v>19</v>
      </c>
      <c r="D786" s="1">
        <v>5.4464436897374999E-2</v>
      </c>
      <c r="E786" s="1" t="s">
        <v>21</v>
      </c>
      <c r="F786" s="1">
        <v>70325.13</v>
      </c>
      <c r="G786" s="1">
        <v>3</v>
      </c>
      <c r="H786" s="1">
        <v>0</v>
      </c>
      <c r="I786" s="1">
        <v>0</v>
      </c>
      <c r="J786" s="1">
        <v>0</v>
      </c>
      <c r="K786" s="1">
        <v>0</v>
      </c>
      <c r="L786" s="1">
        <v>0</v>
      </c>
      <c r="M786" s="1">
        <v>0</v>
      </c>
      <c r="N786" s="1">
        <v>0</v>
      </c>
      <c r="O786" s="1">
        <v>0</v>
      </c>
      <c r="P786" s="1">
        <v>0</v>
      </c>
      <c r="Q786" s="1">
        <v>0</v>
      </c>
      <c r="R786" s="1">
        <v>2824.6264668838598</v>
      </c>
      <c r="S786" s="1">
        <v>54464.436897375002</v>
      </c>
      <c r="T786" s="59">
        <f>IF(E786="East", IF(C786="Central",('Connecting shares (%)'!$F$3/100*F786+'Connecting shares (%)'!$G$3/100*H786+'Connecting shares (%)'!$H$3/100*J786)/1000000,0),0)</f>
        <v>0</v>
      </c>
      <c r="U786" s="59">
        <f>IF(E786="East", IF(C786="Central",D786*'Connecting shares (%)'!$M$16*(F786+H786+J786)/(F786+H786+J786+L786+N786+P786),0),0)</f>
        <v>0</v>
      </c>
      <c r="V786" s="59">
        <f>IF(E786="East", IF(C786="Decentral",('Connecting shares (%)'!$F$7/100*F786+'Connecting shares (%)'!$G$7/100*H786+'Connecting shares (%)'!$H$7/100*J786)/1000000,0),0)</f>
        <v>0</v>
      </c>
      <c r="W786" s="61">
        <f>IF(E786="East", IF(C786="Decentral",D786*'Connecting shares (%)'!$M$16*(F786+H786+J786)/(F786+H786+J786+L786+N786+P786),0),0)</f>
        <v>0</v>
      </c>
      <c r="X786" s="59">
        <f>IF(E786="East", IF(C786="Central",('Connecting shares (%)'!$F$5/100*L786+'Connecting shares (%)'!$G$5/100*N786+'Connecting shares (%)'!$H$5/100*P786)/1000000,0),0)</f>
        <v>0</v>
      </c>
      <c r="Y786" s="61">
        <f>IF(E786="East", IF(C786="Central",D786*'Connecting shares (%)'!$M$16*(L786+N786+P786)/(F786+H786+J786+L786+N786+P786),0),0)</f>
        <v>0</v>
      </c>
      <c r="Z786" s="1">
        <f>IF(E786="East", IF(C786="Decentral",('Connecting shares (%)'!$F$9/100*L786+'Connecting shares (%)'!$G$9/100*N786+'Connecting shares (%)'!$H$9/100*P786)/1000000,0),0)</f>
        <v>0</v>
      </c>
      <c r="AA786" s="61">
        <f>IF(E786="East", IF(C786="Decentral",D786*'Connecting shares (%)'!$M$16*(L786+N786+P786)/(F786+H786+J786+L786+N786+P786),0),0)</f>
        <v>0</v>
      </c>
      <c r="AB786" s="59">
        <f>IF(E786="West", IF(C786="Central",('Connecting shares (%)'!$F$11/100*F786+'Connecting shares (%)'!$G$11/100*H786+'Connecting shares (%)'!$H$11/100*J786)/1000000,0),0)</f>
        <v>0</v>
      </c>
      <c r="AC786" s="62">
        <f>IF(E786="west", IF(C786="Central",D786*'Connecting shares (%)'!$M$16*(F786+H786+J786)/(F786+H786+J786+L786+N786+P786),0),0)</f>
        <v>0</v>
      </c>
      <c r="AD786" s="59">
        <f>IF(E786="West", IF(C786="Decentral",('Connecting shares (%)'!$F$15/100*F786+'Connecting shares (%)'!$G$15/100*H786+'Connecting shares (%)'!$H$15/100*J786)/1000000,0),0)</f>
        <v>7.032513E-2</v>
      </c>
      <c r="AE786" s="61">
        <f>IF(E786="west", IF(C786="Decentral",D786*'Connecting shares (%)'!$M$16*(F786+H786+J786)/(F786+H786+J786+L786+N786+P786),0),0)</f>
        <v>1.0892887379475</v>
      </c>
      <c r="AF786" s="59">
        <f>IF(E786="West", IF(C786="Central",('Connecting shares (%)'!$F$13/100*L786+'Connecting shares (%)'!$G$13/100*N786+'Connecting shares (%)'!$H$13/100*P786)/1000000,0),0)</f>
        <v>0</v>
      </c>
      <c r="AG786" s="61">
        <f>IF(E786="west", IF(C786="Central",D786*'Connecting shares (%)'!$M$16*(L786+N786+P786)/(F786+H786+J786+L786+N786+P786),0),0)</f>
        <v>0</v>
      </c>
      <c r="AH786" s="1">
        <f>IF(E786="West", IF(C786="Decentral",('Connecting shares (%)'!$F$17/100*L786+'Connecting shares (%)'!$G$17/100*N786+'Connecting shares (%)'!$H$17/100*P786)/1000000,0),0)</f>
        <v>0</v>
      </c>
      <c r="AI786" s="61">
        <f>IF(E786="west", IF(C786="Decentral",D786*'Connecting shares (%)'!$M$16*(L786+N786+P786)/(F786+H786+J786+L786+N786+P786),0),0)</f>
        <v>0</v>
      </c>
      <c r="AK786" s="1">
        <f t="shared" si="96"/>
        <v>0</v>
      </c>
      <c r="AL786" s="1">
        <f t="shared" si="97"/>
        <v>0</v>
      </c>
      <c r="AM786" s="1">
        <f t="shared" si="98"/>
        <v>0</v>
      </c>
      <c r="AN786" s="1">
        <f t="shared" si="99"/>
        <v>0</v>
      </c>
      <c r="AO786" s="1">
        <f t="shared" si="100"/>
        <v>0</v>
      </c>
      <c r="AP786" s="1">
        <f t="shared" si="101"/>
        <v>0</v>
      </c>
      <c r="AQ786" s="1">
        <f t="shared" si="102"/>
        <v>7.032513E-2</v>
      </c>
      <c r="AR786" s="1">
        <f t="shared" si="103"/>
        <v>1.0892887379475</v>
      </c>
    </row>
    <row r="787" spans="1:44">
      <c r="A787" s="1">
        <v>786</v>
      </c>
      <c r="B787" s="1" t="s">
        <v>704</v>
      </c>
      <c r="C787" s="1" t="s">
        <v>19</v>
      </c>
      <c r="D787" s="1">
        <v>0.51677228316543899</v>
      </c>
      <c r="E787" s="1" t="s">
        <v>21</v>
      </c>
      <c r="F787" s="1">
        <v>752253.96999999904</v>
      </c>
      <c r="G787" s="1">
        <v>40</v>
      </c>
      <c r="H787" s="1">
        <v>0</v>
      </c>
      <c r="I787" s="1">
        <v>0</v>
      </c>
      <c r="J787" s="1">
        <v>0</v>
      </c>
      <c r="K787" s="1">
        <v>0</v>
      </c>
      <c r="L787" s="1">
        <v>22445.119999999901</v>
      </c>
      <c r="M787" s="1">
        <v>1</v>
      </c>
      <c r="N787" s="1">
        <v>0</v>
      </c>
      <c r="O787" s="1">
        <v>0</v>
      </c>
      <c r="P787" s="1">
        <v>0</v>
      </c>
      <c r="Q787" s="1">
        <v>0</v>
      </c>
      <c r="R787" s="1">
        <v>11923.1852772578</v>
      </c>
      <c r="S787" s="1">
        <v>516772.28316543798</v>
      </c>
      <c r="T787" s="59">
        <f>IF(E787="East", IF(C787="Central",('Connecting shares (%)'!$F$3/100*F787+'Connecting shares (%)'!$G$3/100*H787+'Connecting shares (%)'!$H$3/100*J787)/1000000,0),0)</f>
        <v>0</v>
      </c>
      <c r="U787" s="59">
        <f>IF(E787="East", IF(C787="Central",D787*'Connecting shares (%)'!$M$16*(F787+H787+J787)/(F787+H787+J787+L787+N787+P787),0),0)</f>
        <v>0</v>
      </c>
      <c r="V787" s="59">
        <f>IF(E787="East", IF(C787="Decentral",('Connecting shares (%)'!$F$7/100*F787+'Connecting shares (%)'!$G$7/100*H787+'Connecting shares (%)'!$H$7/100*J787)/1000000,0),0)</f>
        <v>0</v>
      </c>
      <c r="W787" s="61">
        <f>IF(E787="East", IF(C787="Decentral",D787*'Connecting shares (%)'!$M$16*(F787+H787+J787)/(F787+H787+J787+L787+N787+P787),0),0)</f>
        <v>0</v>
      </c>
      <c r="X787" s="59">
        <f>IF(E787="East", IF(C787="Central",('Connecting shares (%)'!$F$5/100*L787+'Connecting shares (%)'!$G$5/100*N787+'Connecting shares (%)'!$H$5/100*P787)/1000000,0),0)</f>
        <v>0</v>
      </c>
      <c r="Y787" s="61">
        <f>IF(E787="East", IF(C787="Central",D787*'Connecting shares (%)'!$M$16*(L787+N787+P787)/(F787+H787+J787+L787+N787+P787),0),0)</f>
        <v>0</v>
      </c>
      <c r="Z787" s="1">
        <f>IF(E787="East", IF(C787="Decentral",('Connecting shares (%)'!$F$9/100*L787+'Connecting shares (%)'!$G$9/100*N787+'Connecting shares (%)'!$H$9/100*P787)/1000000,0),0)</f>
        <v>0</v>
      </c>
      <c r="AA787" s="61">
        <f>IF(E787="East", IF(C787="Decentral",D787*'Connecting shares (%)'!$M$16*(L787+N787+P787)/(F787+H787+J787+L787+N787+P787),0),0)</f>
        <v>0</v>
      </c>
      <c r="AB787" s="59">
        <f>IF(E787="West", IF(C787="Central",('Connecting shares (%)'!$F$11/100*F787+'Connecting shares (%)'!$G$11/100*H787+'Connecting shares (%)'!$H$11/100*J787)/1000000,0),0)</f>
        <v>0</v>
      </c>
      <c r="AC787" s="62">
        <f>IF(E787="west", IF(C787="Central",D787*'Connecting shares (%)'!$M$16*(F787+H787+J787)/(F787+H787+J787+L787+N787+P787),0),0)</f>
        <v>0</v>
      </c>
      <c r="AD787" s="59">
        <f>IF(E787="West", IF(C787="Decentral",('Connecting shares (%)'!$F$15/100*F787+'Connecting shares (%)'!$G$15/100*H787+'Connecting shares (%)'!$H$15/100*J787)/1000000,0),0)</f>
        <v>0.75225396999999905</v>
      </c>
      <c r="AE787" s="61">
        <f>IF(E787="west", IF(C787="Decentral",D787*'Connecting shares (%)'!$M$16*(F787+H787+J787)/(F787+H787+J787+L787+N787+P787),0),0)</f>
        <v>10.0359999544382</v>
      </c>
      <c r="AF787" s="59">
        <f>IF(E787="West", IF(C787="Central",('Connecting shares (%)'!$F$13/100*L787+'Connecting shares (%)'!$G$13/100*N787+'Connecting shares (%)'!$H$13/100*P787)/1000000,0),0)</f>
        <v>0</v>
      </c>
      <c r="AG787" s="61">
        <f>IF(E787="west", IF(C787="Central",D787*'Connecting shares (%)'!$M$16*(L787+N787+P787)/(F787+H787+J787+L787+N787+P787),0),0)</f>
        <v>0</v>
      </c>
      <c r="AH787" s="1">
        <f>IF(E787="West", IF(C787="Decentral",('Connecting shares (%)'!$F$17/100*L787+'Connecting shares (%)'!$G$17/100*N787+'Connecting shares (%)'!$H$17/100*P787)/1000000,0),0)</f>
        <v>2.2445119999999902E-2</v>
      </c>
      <c r="AI787" s="61">
        <f>IF(E787="west", IF(C787="Decentral",D787*'Connecting shares (%)'!$M$16*(L787+N787+P787)/(F787+H787+J787+L787+N787+P787),0),0)</f>
        <v>0.29944570887058158</v>
      </c>
      <c r="AK787" s="1">
        <f t="shared" si="96"/>
        <v>0</v>
      </c>
      <c r="AL787" s="1">
        <f t="shared" si="97"/>
        <v>0</v>
      </c>
      <c r="AM787" s="1">
        <f t="shared" si="98"/>
        <v>0</v>
      </c>
      <c r="AN787" s="1">
        <f t="shared" si="99"/>
        <v>0</v>
      </c>
      <c r="AO787" s="1">
        <f t="shared" si="100"/>
        <v>0</v>
      </c>
      <c r="AP787" s="1">
        <f t="shared" si="101"/>
        <v>0</v>
      </c>
      <c r="AQ787" s="1">
        <f t="shared" si="102"/>
        <v>0.77469908999999892</v>
      </c>
      <c r="AR787" s="1">
        <f t="shared" si="103"/>
        <v>10.335445663308782</v>
      </c>
    </row>
    <row r="788" spans="1:44">
      <c r="A788" s="1">
        <v>787</v>
      </c>
      <c r="B788" s="1" t="s">
        <v>291</v>
      </c>
      <c r="C788" s="1" t="s">
        <v>19</v>
      </c>
      <c r="D788" s="1">
        <v>4.3278007541289E-2</v>
      </c>
      <c r="E788" s="1" t="s">
        <v>21</v>
      </c>
      <c r="F788" s="1">
        <v>24709.99</v>
      </c>
      <c r="G788" s="1">
        <v>2</v>
      </c>
      <c r="H788" s="1">
        <v>0</v>
      </c>
      <c r="I788" s="1">
        <v>0</v>
      </c>
      <c r="J788" s="1">
        <v>0</v>
      </c>
      <c r="K788" s="1">
        <v>0</v>
      </c>
      <c r="L788" s="1">
        <v>0</v>
      </c>
      <c r="M788" s="1">
        <v>0</v>
      </c>
      <c r="N788" s="1">
        <v>0</v>
      </c>
      <c r="O788" s="1">
        <v>0</v>
      </c>
      <c r="P788" s="1">
        <v>0</v>
      </c>
      <c r="Q788" s="1">
        <v>0</v>
      </c>
      <c r="R788" s="1">
        <v>3371.3510748203798</v>
      </c>
      <c r="S788" s="1">
        <v>43278.007541289</v>
      </c>
      <c r="T788" s="59">
        <f>IF(E788="East", IF(C788="Central",('Connecting shares (%)'!$F$3/100*F788+'Connecting shares (%)'!$G$3/100*H788+'Connecting shares (%)'!$H$3/100*J788)/1000000,0),0)</f>
        <v>0</v>
      </c>
      <c r="U788" s="59">
        <f>IF(E788="East", IF(C788="Central",D788*'Connecting shares (%)'!$M$16*(F788+H788+J788)/(F788+H788+J788+L788+N788+P788),0),0)</f>
        <v>0</v>
      </c>
      <c r="V788" s="59">
        <f>IF(E788="East", IF(C788="Decentral",('Connecting shares (%)'!$F$7/100*F788+'Connecting shares (%)'!$G$7/100*H788+'Connecting shares (%)'!$H$7/100*J788)/1000000,0),0)</f>
        <v>0</v>
      </c>
      <c r="W788" s="61">
        <f>IF(E788="East", IF(C788="Decentral",D788*'Connecting shares (%)'!$M$16*(F788+H788+J788)/(F788+H788+J788+L788+N788+P788),0),0)</f>
        <v>0</v>
      </c>
      <c r="X788" s="59">
        <f>IF(E788="East", IF(C788="Central",('Connecting shares (%)'!$F$5/100*L788+'Connecting shares (%)'!$G$5/100*N788+'Connecting shares (%)'!$H$5/100*P788)/1000000,0),0)</f>
        <v>0</v>
      </c>
      <c r="Y788" s="61">
        <f>IF(E788="East", IF(C788="Central",D788*'Connecting shares (%)'!$M$16*(L788+N788+P788)/(F788+H788+J788+L788+N788+P788),0),0)</f>
        <v>0</v>
      </c>
      <c r="Z788" s="1">
        <f>IF(E788="East", IF(C788="Decentral",('Connecting shares (%)'!$F$9/100*L788+'Connecting shares (%)'!$G$9/100*N788+'Connecting shares (%)'!$H$9/100*P788)/1000000,0),0)</f>
        <v>0</v>
      </c>
      <c r="AA788" s="61">
        <f>IF(E788="East", IF(C788="Decentral",D788*'Connecting shares (%)'!$M$16*(L788+N788+P788)/(F788+H788+J788+L788+N788+P788),0),0)</f>
        <v>0</v>
      </c>
      <c r="AB788" s="59">
        <f>IF(E788="West", IF(C788="Central",('Connecting shares (%)'!$F$11/100*F788+'Connecting shares (%)'!$G$11/100*H788+'Connecting shares (%)'!$H$11/100*J788)/1000000,0),0)</f>
        <v>0</v>
      </c>
      <c r="AC788" s="62">
        <f>IF(E788="west", IF(C788="Central",D788*'Connecting shares (%)'!$M$16*(F788+H788+J788)/(F788+H788+J788+L788+N788+P788),0),0)</f>
        <v>0</v>
      </c>
      <c r="AD788" s="59">
        <f>IF(E788="West", IF(C788="Decentral",('Connecting shares (%)'!$F$15/100*F788+'Connecting shares (%)'!$G$15/100*H788+'Connecting shares (%)'!$H$15/100*J788)/1000000,0),0)</f>
        <v>2.4709990000000001E-2</v>
      </c>
      <c r="AE788" s="61">
        <f>IF(E788="west", IF(C788="Decentral",D788*'Connecting shares (%)'!$M$16*(F788+H788+J788)/(F788+H788+J788+L788+N788+P788),0),0)</f>
        <v>0.86556015082577986</v>
      </c>
      <c r="AF788" s="59">
        <f>IF(E788="West", IF(C788="Central",('Connecting shares (%)'!$F$13/100*L788+'Connecting shares (%)'!$G$13/100*N788+'Connecting shares (%)'!$H$13/100*P788)/1000000,0),0)</f>
        <v>0</v>
      </c>
      <c r="AG788" s="61">
        <f>IF(E788="west", IF(C788="Central",D788*'Connecting shares (%)'!$M$16*(L788+N788+P788)/(F788+H788+J788+L788+N788+P788),0),0)</f>
        <v>0</v>
      </c>
      <c r="AH788" s="1">
        <f>IF(E788="West", IF(C788="Decentral",('Connecting shares (%)'!$F$17/100*L788+'Connecting shares (%)'!$G$17/100*N788+'Connecting shares (%)'!$H$17/100*P788)/1000000,0),0)</f>
        <v>0</v>
      </c>
      <c r="AI788" s="61">
        <f>IF(E788="west", IF(C788="Decentral",D788*'Connecting shares (%)'!$M$16*(L788+N788+P788)/(F788+H788+J788+L788+N788+P788),0),0)</f>
        <v>0</v>
      </c>
      <c r="AK788" s="1">
        <f t="shared" si="96"/>
        <v>0</v>
      </c>
      <c r="AL788" s="1">
        <f t="shared" si="97"/>
        <v>0</v>
      </c>
      <c r="AM788" s="1">
        <f t="shared" si="98"/>
        <v>0</v>
      </c>
      <c r="AN788" s="1">
        <f t="shared" si="99"/>
        <v>0</v>
      </c>
      <c r="AO788" s="1">
        <f t="shared" si="100"/>
        <v>0</v>
      </c>
      <c r="AP788" s="1">
        <f t="shared" si="101"/>
        <v>0</v>
      </c>
      <c r="AQ788" s="1">
        <f t="shared" si="102"/>
        <v>2.4709990000000001E-2</v>
      </c>
      <c r="AR788" s="1">
        <f t="shared" si="103"/>
        <v>0.86556015082577986</v>
      </c>
    </row>
    <row r="789" spans="1:44">
      <c r="A789" s="1">
        <v>788</v>
      </c>
      <c r="B789" s="1" t="s">
        <v>709</v>
      </c>
      <c r="C789" s="1" t="s">
        <v>19</v>
      </c>
      <c r="D789" s="1">
        <v>0.272616180989458</v>
      </c>
      <c r="E789" s="1" t="s">
        <v>21</v>
      </c>
      <c r="F789" s="1">
        <v>661501.59999999905</v>
      </c>
      <c r="G789" s="1">
        <v>41</v>
      </c>
      <c r="H789" s="1">
        <v>0</v>
      </c>
      <c r="I789" s="1">
        <v>0</v>
      </c>
      <c r="J789" s="1">
        <v>0</v>
      </c>
      <c r="K789" s="1">
        <v>0</v>
      </c>
      <c r="L789" s="1">
        <v>14204.7</v>
      </c>
      <c r="M789" s="1">
        <v>2</v>
      </c>
      <c r="N789" s="1">
        <v>0</v>
      </c>
      <c r="O789" s="1">
        <v>0</v>
      </c>
      <c r="P789" s="1">
        <v>0</v>
      </c>
      <c r="Q789" s="1">
        <v>0</v>
      </c>
      <c r="R789" s="1">
        <v>9025.3282043459294</v>
      </c>
      <c r="S789" s="1">
        <v>272616.180989457</v>
      </c>
      <c r="T789" s="59">
        <f>IF(E789="East", IF(C789="Central",('Connecting shares (%)'!$F$3/100*F789+'Connecting shares (%)'!$G$3/100*H789+'Connecting shares (%)'!$H$3/100*J789)/1000000,0),0)</f>
        <v>0</v>
      </c>
      <c r="U789" s="59">
        <f>IF(E789="East", IF(C789="Central",D789*'Connecting shares (%)'!$M$16*(F789+H789+J789)/(F789+H789+J789+L789+N789+P789),0),0)</f>
        <v>0</v>
      </c>
      <c r="V789" s="59">
        <f>IF(E789="East", IF(C789="Decentral",('Connecting shares (%)'!$F$7/100*F789+'Connecting shares (%)'!$G$7/100*H789+'Connecting shares (%)'!$H$7/100*J789)/1000000,0),0)</f>
        <v>0</v>
      </c>
      <c r="W789" s="61">
        <f>IF(E789="East", IF(C789="Decentral",D789*'Connecting shares (%)'!$M$16*(F789+H789+J789)/(F789+H789+J789+L789+N789+P789),0),0)</f>
        <v>0</v>
      </c>
      <c r="X789" s="59">
        <f>IF(E789="East", IF(C789="Central",('Connecting shares (%)'!$F$5/100*L789+'Connecting shares (%)'!$G$5/100*N789+'Connecting shares (%)'!$H$5/100*P789)/1000000,0),0)</f>
        <v>0</v>
      </c>
      <c r="Y789" s="61">
        <f>IF(E789="East", IF(C789="Central",D789*'Connecting shares (%)'!$M$16*(L789+N789+P789)/(F789+H789+J789+L789+N789+P789),0),0)</f>
        <v>0</v>
      </c>
      <c r="Z789" s="1">
        <f>IF(E789="East", IF(C789="Decentral",('Connecting shares (%)'!$F$9/100*L789+'Connecting shares (%)'!$G$9/100*N789+'Connecting shares (%)'!$H$9/100*P789)/1000000,0),0)</f>
        <v>0</v>
      </c>
      <c r="AA789" s="61">
        <f>IF(E789="East", IF(C789="Decentral",D789*'Connecting shares (%)'!$M$16*(L789+N789+P789)/(F789+H789+J789+L789+N789+P789),0),0)</f>
        <v>0</v>
      </c>
      <c r="AB789" s="59">
        <f>IF(E789="West", IF(C789="Central",('Connecting shares (%)'!$F$11/100*F789+'Connecting shares (%)'!$G$11/100*H789+'Connecting shares (%)'!$H$11/100*J789)/1000000,0),0)</f>
        <v>0</v>
      </c>
      <c r="AC789" s="62">
        <f>IF(E789="west", IF(C789="Central",D789*'Connecting shares (%)'!$M$16*(F789+H789+J789)/(F789+H789+J789+L789+N789+P789),0),0)</f>
        <v>0</v>
      </c>
      <c r="AD789" s="59">
        <f>IF(E789="West", IF(C789="Decentral",('Connecting shares (%)'!$F$15/100*F789+'Connecting shares (%)'!$G$15/100*H789+'Connecting shares (%)'!$H$15/100*J789)/1000000,0),0)</f>
        <v>0.66150159999999902</v>
      </c>
      <c r="AE789" s="61">
        <f>IF(E789="west", IF(C789="Decentral",D789*'Connecting shares (%)'!$M$16*(F789+H789+J789)/(F789+H789+J789+L789+N789+P789),0),0)</f>
        <v>5.3377048552134578</v>
      </c>
      <c r="AF789" s="59">
        <f>IF(E789="West", IF(C789="Central",('Connecting shares (%)'!$F$13/100*L789+'Connecting shares (%)'!$G$13/100*N789+'Connecting shares (%)'!$H$13/100*P789)/1000000,0),0)</f>
        <v>0</v>
      </c>
      <c r="AG789" s="61">
        <f>IF(E789="west", IF(C789="Central",D789*'Connecting shares (%)'!$M$16*(L789+N789+P789)/(F789+H789+J789+L789+N789+P789),0),0)</f>
        <v>0</v>
      </c>
      <c r="AH789" s="1">
        <f>IF(E789="West", IF(C789="Decentral",('Connecting shares (%)'!$F$17/100*L789+'Connecting shares (%)'!$G$17/100*N789+'Connecting shares (%)'!$H$17/100*P789)/1000000,0),0)</f>
        <v>1.4204700000000001E-2</v>
      </c>
      <c r="AI789" s="61">
        <f>IF(E789="west", IF(C789="Decentral",D789*'Connecting shares (%)'!$M$16*(L789+N789+P789)/(F789+H789+J789+L789+N789+P789),0),0)</f>
        <v>0.11461876457570279</v>
      </c>
      <c r="AK789" s="1">
        <f t="shared" si="96"/>
        <v>0</v>
      </c>
      <c r="AL789" s="1">
        <f t="shared" si="97"/>
        <v>0</v>
      </c>
      <c r="AM789" s="1">
        <f t="shared" si="98"/>
        <v>0</v>
      </c>
      <c r="AN789" s="1">
        <f t="shared" si="99"/>
        <v>0</v>
      </c>
      <c r="AO789" s="1">
        <f t="shared" si="100"/>
        <v>0</v>
      </c>
      <c r="AP789" s="1">
        <f t="shared" si="101"/>
        <v>0</v>
      </c>
      <c r="AQ789" s="1">
        <f t="shared" si="102"/>
        <v>0.67570629999999898</v>
      </c>
      <c r="AR789" s="1">
        <f t="shared" si="103"/>
        <v>5.4523236197891602</v>
      </c>
    </row>
    <row r="790" spans="1:44">
      <c r="A790" s="1">
        <v>789</v>
      </c>
      <c r="B790" s="1" t="s">
        <v>372</v>
      </c>
      <c r="C790" s="1" t="s">
        <v>19</v>
      </c>
      <c r="D790" s="1">
        <v>0.383268851013019</v>
      </c>
      <c r="E790" s="1" t="s">
        <v>21</v>
      </c>
      <c r="F790" s="1">
        <v>612513.53999999899</v>
      </c>
      <c r="G790" s="1">
        <v>37</v>
      </c>
      <c r="H790" s="1">
        <v>0</v>
      </c>
      <c r="I790" s="1">
        <v>0</v>
      </c>
      <c r="J790" s="1">
        <v>0</v>
      </c>
      <c r="K790" s="1">
        <v>0</v>
      </c>
      <c r="L790" s="1">
        <v>0</v>
      </c>
      <c r="M790" s="1">
        <v>0</v>
      </c>
      <c r="N790" s="1">
        <v>0</v>
      </c>
      <c r="O790" s="1">
        <v>0</v>
      </c>
      <c r="P790" s="1">
        <v>0</v>
      </c>
      <c r="Q790" s="1">
        <v>0</v>
      </c>
      <c r="R790" s="1">
        <v>9494.9405973748908</v>
      </c>
      <c r="S790" s="1">
        <v>383268.85101301799</v>
      </c>
      <c r="T790" s="59">
        <f>IF(E790="East", IF(C790="Central",('Connecting shares (%)'!$F$3/100*F790+'Connecting shares (%)'!$G$3/100*H790+'Connecting shares (%)'!$H$3/100*J790)/1000000,0),0)</f>
        <v>0</v>
      </c>
      <c r="U790" s="59">
        <f>IF(E790="East", IF(C790="Central",D790*'Connecting shares (%)'!$M$16*(F790+H790+J790)/(F790+H790+J790+L790+N790+P790),0),0)</f>
        <v>0</v>
      </c>
      <c r="V790" s="59">
        <f>IF(E790="East", IF(C790="Decentral",('Connecting shares (%)'!$F$7/100*F790+'Connecting shares (%)'!$G$7/100*H790+'Connecting shares (%)'!$H$7/100*J790)/1000000,0),0)</f>
        <v>0</v>
      </c>
      <c r="W790" s="61">
        <f>IF(E790="East", IF(C790="Decentral",D790*'Connecting shares (%)'!$M$16*(F790+H790+J790)/(F790+H790+J790+L790+N790+P790),0),0)</f>
        <v>0</v>
      </c>
      <c r="X790" s="59">
        <f>IF(E790="East", IF(C790="Central",('Connecting shares (%)'!$F$5/100*L790+'Connecting shares (%)'!$G$5/100*N790+'Connecting shares (%)'!$H$5/100*P790)/1000000,0),0)</f>
        <v>0</v>
      </c>
      <c r="Y790" s="61">
        <f>IF(E790="East", IF(C790="Central",D790*'Connecting shares (%)'!$M$16*(L790+N790+P790)/(F790+H790+J790+L790+N790+P790),0),0)</f>
        <v>0</v>
      </c>
      <c r="Z790" s="1">
        <f>IF(E790="East", IF(C790="Decentral",('Connecting shares (%)'!$F$9/100*L790+'Connecting shares (%)'!$G$9/100*N790+'Connecting shares (%)'!$H$9/100*P790)/1000000,0),0)</f>
        <v>0</v>
      </c>
      <c r="AA790" s="61">
        <f>IF(E790="East", IF(C790="Decentral",D790*'Connecting shares (%)'!$M$16*(L790+N790+P790)/(F790+H790+J790+L790+N790+P790),0),0)</f>
        <v>0</v>
      </c>
      <c r="AB790" s="59">
        <f>IF(E790="West", IF(C790="Central",('Connecting shares (%)'!$F$11/100*F790+'Connecting shares (%)'!$G$11/100*H790+'Connecting shares (%)'!$H$11/100*J790)/1000000,0),0)</f>
        <v>0</v>
      </c>
      <c r="AC790" s="62">
        <f>IF(E790="west", IF(C790="Central",D790*'Connecting shares (%)'!$M$16*(F790+H790+J790)/(F790+H790+J790+L790+N790+P790),0),0)</f>
        <v>0</v>
      </c>
      <c r="AD790" s="59">
        <f>IF(E790="West", IF(C790="Decentral",('Connecting shares (%)'!$F$15/100*F790+'Connecting shares (%)'!$G$15/100*H790+'Connecting shares (%)'!$H$15/100*J790)/1000000,0),0)</f>
        <v>0.61251353999999902</v>
      </c>
      <c r="AE790" s="61">
        <f>IF(E790="west", IF(C790="Decentral",D790*'Connecting shares (%)'!$M$16*(F790+H790+J790)/(F790+H790+J790+L790+N790+P790),0),0)</f>
        <v>7.6653770202603795</v>
      </c>
      <c r="AF790" s="59">
        <f>IF(E790="West", IF(C790="Central",('Connecting shares (%)'!$F$13/100*L790+'Connecting shares (%)'!$G$13/100*N790+'Connecting shares (%)'!$H$13/100*P790)/1000000,0),0)</f>
        <v>0</v>
      </c>
      <c r="AG790" s="61">
        <f>IF(E790="west", IF(C790="Central",D790*'Connecting shares (%)'!$M$16*(L790+N790+P790)/(F790+H790+J790+L790+N790+P790),0),0)</f>
        <v>0</v>
      </c>
      <c r="AH790" s="1">
        <f>IF(E790="West", IF(C790="Decentral",('Connecting shares (%)'!$F$17/100*L790+'Connecting shares (%)'!$G$17/100*N790+'Connecting shares (%)'!$H$17/100*P790)/1000000,0),0)</f>
        <v>0</v>
      </c>
      <c r="AI790" s="61">
        <f>IF(E790="west", IF(C790="Decentral",D790*'Connecting shares (%)'!$M$16*(L790+N790+P790)/(F790+H790+J790+L790+N790+P790),0),0)</f>
        <v>0</v>
      </c>
      <c r="AK790" s="1">
        <f t="shared" si="96"/>
        <v>0</v>
      </c>
      <c r="AL790" s="1">
        <f t="shared" si="97"/>
        <v>0</v>
      </c>
      <c r="AM790" s="1">
        <f t="shared" si="98"/>
        <v>0</v>
      </c>
      <c r="AN790" s="1">
        <f t="shared" si="99"/>
        <v>0</v>
      </c>
      <c r="AO790" s="1">
        <f t="shared" si="100"/>
        <v>0</v>
      </c>
      <c r="AP790" s="1">
        <f t="shared" si="101"/>
        <v>0</v>
      </c>
      <c r="AQ790" s="1">
        <f t="shared" si="102"/>
        <v>0.61251353999999902</v>
      </c>
      <c r="AR790" s="1">
        <f t="shared" si="103"/>
        <v>7.6653770202603795</v>
      </c>
    </row>
    <row r="791" spans="1:44">
      <c r="A791" s="1">
        <v>790</v>
      </c>
      <c r="B791" s="1" t="s">
        <v>309</v>
      </c>
      <c r="C791" s="1" t="s">
        <v>19</v>
      </c>
      <c r="D791" s="1">
        <v>0.11152575269687801</v>
      </c>
      <c r="E791" s="1" t="s">
        <v>21</v>
      </c>
      <c r="F791" s="1">
        <v>12140.879999999899</v>
      </c>
      <c r="G791" s="1">
        <v>1</v>
      </c>
      <c r="H791" s="1">
        <v>0</v>
      </c>
      <c r="I791" s="1">
        <v>0</v>
      </c>
      <c r="J791" s="1">
        <v>0</v>
      </c>
      <c r="K791" s="1">
        <v>0</v>
      </c>
      <c r="L791" s="1">
        <v>0</v>
      </c>
      <c r="M791" s="1">
        <v>0</v>
      </c>
      <c r="N791" s="1">
        <v>0</v>
      </c>
      <c r="O791" s="1">
        <v>0</v>
      </c>
      <c r="P791" s="1">
        <v>0</v>
      </c>
      <c r="Q791" s="1">
        <v>0</v>
      </c>
      <c r="R791" s="1">
        <v>5124.1152415772103</v>
      </c>
      <c r="S791" s="1">
        <v>111525.752696877</v>
      </c>
      <c r="T791" s="59">
        <f>IF(E791="East", IF(C791="Central",('Connecting shares (%)'!$F$3/100*F791+'Connecting shares (%)'!$G$3/100*H791+'Connecting shares (%)'!$H$3/100*J791)/1000000,0),0)</f>
        <v>0</v>
      </c>
      <c r="U791" s="59">
        <f>IF(E791="East", IF(C791="Central",D791*'Connecting shares (%)'!$M$16*(F791+H791+J791)/(F791+H791+J791+L791+N791+P791),0),0)</f>
        <v>0</v>
      </c>
      <c r="V791" s="59">
        <f>IF(E791="East", IF(C791="Decentral",('Connecting shares (%)'!$F$7/100*F791+'Connecting shares (%)'!$G$7/100*H791+'Connecting shares (%)'!$H$7/100*J791)/1000000,0),0)</f>
        <v>0</v>
      </c>
      <c r="W791" s="61">
        <f>IF(E791="East", IF(C791="Decentral",D791*'Connecting shares (%)'!$M$16*(F791+H791+J791)/(F791+H791+J791+L791+N791+P791),0),0)</f>
        <v>0</v>
      </c>
      <c r="X791" s="59">
        <f>IF(E791="East", IF(C791="Central",('Connecting shares (%)'!$F$5/100*L791+'Connecting shares (%)'!$G$5/100*N791+'Connecting shares (%)'!$H$5/100*P791)/1000000,0),0)</f>
        <v>0</v>
      </c>
      <c r="Y791" s="61">
        <f>IF(E791="East", IF(C791="Central",D791*'Connecting shares (%)'!$M$16*(L791+N791+P791)/(F791+H791+J791+L791+N791+P791),0),0)</f>
        <v>0</v>
      </c>
      <c r="Z791" s="1">
        <f>IF(E791="East", IF(C791="Decentral",('Connecting shares (%)'!$F$9/100*L791+'Connecting shares (%)'!$G$9/100*N791+'Connecting shares (%)'!$H$9/100*P791)/1000000,0),0)</f>
        <v>0</v>
      </c>
      <c r="AA791" s="61">
        <f>IF(E791="East", IF(C791="Decentral",D791*'Connecting shares (%)'!$M$16*(L791+N791+P791)/(F791+H791+J791+L791+N791+P791),0),0)</f>
        <v>0</v>
      </c>
      <c r="AB791" s="59">
        <f>IF(E791="West", IF(C791="Central",('Connecting shares (%)'!$F$11/100*F791+'Connecting shares (%)'!$G$11/100*H791+'Connecting shares (%)'!$H$11/100*J791)/1000000,0),0)</f>
        <v>0</v>
      </c>
      <c r="AC791" s="62">
        <f>IF(E791="west", IF(C791="Central",D791*'Connecting shares (%)'!$M$16*(F791+H791+J791)/(F791+H791+J791+L791+N791+P791),0),0)</f>
        <v>0</v>
      </c>
      <c r="AD791" s="59">
        <f>IF(E791="West", IF(C791="Decentral",('Connecting shares (%)'!$F$15/100*F791+'Connecting shares (%)'!$G$15/100*H791+'Connecting shares (%)'!$H$15/100*J791)/1000000,0),0)</f>
        <v>1.2140879999999899E-2</v>
      </c>
      <c r="AE791" s="61">
        <f>IF(E791="west", IF(C791="Decentral",D791*'Connecting shares (%)'!$M$16*(F791+H791+J791)/(F791+H791+J791+L791+N791+P791),0),0)</f>
        <v>2.2305150539375602</v>
      </c>
      <c r="AF791" s="59">
        <f>IF(E791="West", IF(C791="Central",('Connecting shares (%)'!$F$13/100*L791+'Connecting shares (%)'!$G$13/100*N791+'Connecting shares (%)'!$H$13/100*P791)/1000000,0),0)</f>
        <v>0</v>
      </c>
      <c r="AG791" s="61">
        <f>IF(E791="west", IF(C791="Central",D791*'Connecting shares (%)'!$M$16*(L791+N791+P791)/(F791+H791+J791+L791+N791+P791),0),0)</f>
        <v>0</v>
      </c>
      <c r="AH791" s="1">
        <f>IF(E791="West", IF(C791="Decentral",('Connecting shares (%)'!$F$17/100*L791+'Connecting shares (%)'!$G$17/100*N791+'Connecting shares (%)'!$H$17/100*P791)/1000000,0),0)</f>
        <v>0</v>
      </c>
      <c r="AI791" s="61">
        <f>IF(E791="west", IF(C791="Decentral",D791*'Connecting shares (%)'!$M$16*(L791+N791+P791)/(F791+H791+J791+L791+N791+P791),0),0)</f>
        <v>0</v>
      </c>
      <c r="AK791" s="1">
        <f t="shared" si="96"/>
        <v>0</v>
      </c>
      <c r="AL791" s="1">
        <f t="shared" si="97"/>
        <v>0</v>
      </c>
      <c r="AM791" s="1">
        <f t="shared" si="98"/>
        <v>0</v>
      </c>
      <c r="AN791" s="1">
        <f t="shared" si="99"/>
        <v>0</v>
      </c>
      <c r="AO791" s="1">
        <f t="shared" si="100"/>
        <v>0</v>
      </c>
      <c r="AP791" s="1">
        <f t="shared" si="101"/>
        <v>0</v>
      </c>
      <c r="AQ791" s="1">
        <f t="shared" si="102"/>
        <v>1.2140879999999899E-2</v>
      </c>
      <c r="AR791" s="1">
        <f t="shared" si="103"/>
        <v>2.2305150539375602</v>
      </c>
    </row>
    <row r="792" spans="1:44">
      <c r="A792" s="1">
        <v>791</v>
      </c>
      <c r="B792" s="1" t="s">
        <v>421</v>
      </c>
      <c r="C792" s="1" t="s">
        <v>19</v>
      </c>
      <c r="D792" s="1">
        <v>0.23469145419002099</v>
      </c>
      <c r="E792" s="1" t="s">
        <v>21</v>
      </c>
      <c r="F792" s="1">
        <v>800396.82</v>
      </c>
      <c r="G792" s="1">
        <v>43</v>
      </c>
      <c r="H792" s="1">
        <v>0</v>
      </c>
      <c r="I792" s="1">
        <v>0</v>
      </c>
      <c r="J792" s="1">
        <v>0</v>
      </c>
      <c r="K792" s="1">
        <v>0</v>
      </c>
      <c r="L792" s="1">
        <v>69328.3</v>
      </c>
      <c r="M792" s="1">
        <v>11</v>
      </c>
      <c r="N792" s="1">
        <v>0</v>
      </c>
      <c r="O792" s="1">
        <v>0</v>
      </c>
      <c r="P792" s="1">
        <v>0</v>
      </c>
      <c r="Q792" s="1">
        <v>0</v>
      </c>
      <c r="R792" s="1">
        <v>6813.7895031554399</v>
      </c>
      <c r="S792" s="1">
        <v>234691.45419002001</v>
      </c>
      <c r="T792" s="59">
        <f>IF(E792="East", IF(C792="Central",('Connecting shares (%)'!$F$3/100*F792+'Connecting shares (%)'!$G$3/100*H792+'Connecting shares (%)'!$H$3/100*J792)/1000000,0),0)</f>
        <v>0</v>
      </c>
      <c r="U792" s="59">
        <f>IF(E792="East", IF(C792="Central",D792*'Connecting shares (%)'!$M$16*(F792+H792+J792)/(F792+H792+J792+L792+N792+P792),0),0)</f>
        <v>0</v>
      </c>
      <c r="V792" s="59">
        <f>IF(E792="East", IF(C792="Decentral",('Connecting shares (%)'!$F$7/100*F792+'Connecting shares (%)'!$G$7/100*H792+'Connecting shares (%)'!$H$7/100*J792)/1000000,0),0)</f>
        <v>0</v>
      </c>
      <c r="W792" s="61">
        <f>IF(E792="East", IF(C792="Decentral",D792*'Connecting shares (%)'!$M$16*(F792+H792+J792)/(F792+H792+J792+L792+N792+P792),0),0)</f>
        <v>0</v>
      </c>
      <c r="X792" s="59">
        <f>IF(E792="East", IF(C792="Central",('Connecting shares (%)'!$F$5/100*L792+'Connecting shares (%)'!$G$5/100*N792+'Connecting shares (%)'!$H$5/100*P792)/1000000,0),0)</f>
        <v>0</v>
      </c>
      <c r="Y792" s="61">
        <f>IF(E792="East", IF(C792="Central",D792*'Connecting shares (%)'!$M$16*(L792+N792+P792)/(F792+H792+J792+L792+N792+P792),0),0)</f>
        <v>0</v>
      </c>
      <c r="Z792" s="1">
        <f>IF(E792="East", IF(C792="Decentral",('Connecting shares (%)'!$F$9/100*L792+'Connecting shares (%)'!$G$9/100*N792+'Connecting shares (%)'!$H$9/100*P792)/1000000,0),0)</f>
        <v>0</v>
      </c>
      <c r="AA792" s="61">
        <f>IF(E792="East", IF(C792="Decentral",D792*'Connecting shares (%)'!$M$16*(L792+N792+P792)/(F792+H792+J792+L792+N792+P792),0),0)</f>
        <v>0</v>
      </c>
      <c r="AB792" s="59">
        <f>IF(E792="West", IF(C792="Central",('Connecting shares (%)'!$F$11/100*F792+'Connecting shares (%)'!$G$11/100*H792+'Connecting shares (%)'!$H$11/100*J792)/1000000,0),0)</f>
        <v>0</v>
      </c>
      <c r="AC792" s="62">
        <f>IF(E792="west", IF(C792="Central",D792*'Connecting shares (%)'!$M$16*(F792+H792+J792)/(F792+H792+J792+L792+N792+P792),0),0)</f>
        <v>0</v>
      </c>
      <c r="AD792" s="59">
        <f>IF(E792="West", IF(C792="Decentral",('Connecting shares (%)'!$F$15/100*F792+'Connecting shares (%)'!$G$15/100*H792+'Connecting shares (%)'!$H$15/100*J792)/1000000,0),0)</f>
        <v>0.8003968199999999</v>
      </c>
      <c r="AE792" s="61">
        <f>IF(E792="west", IF(C792="Decentral",D792*'Connecting shares (%)'!$M$16*(F792+H792+J792)/(F792+H792+J792+L792+N792+P792),0),0)</f>
        <v>4.3196704175882257</v>
      </c>
      <c r="AF792" s="59">
        <f>IF(E792="West", IF(C792="Central",('Connecting shares (%)'!$F$13/100*L792+'Connecting shares (%)'!$G$13/100*N792+'Connecting shares (%)'!$H$13/100*P792)/1000000,0),0)</f>
        <v>0</v>
      </c>
      <c r="AG792" s="61">
        <f>IF(E792="west", IF(C792="Central",D792*'Connecting shares (%)'!$M$16*(L792+N792+P792)/(F792+H792+J792+L792+N792+P792),0),0)</f>
        <v>0</v>
      </c>
      <c r="AH792" s="1">
        <f>IF(E792="West", IF(C792="Decentral",('Connecting shares (%)'!$F$17/100*L792+'Connecting shares (%)'!$G$17/100*N792+'Connecting shares (%)'!$H$17/100*P792)/1000000,0),0)</f>
        <v>6.9328300000000009E-2</v>
      </c>
      <c r="AI792" s="61">
        <f>IF(E792="west", IF(C792="Decentral",D792*'Connecting shares (%)'!$M$16*(L792+N792+P792)/(F792+H792+J792+L792+N792+P792),0),0)</f>
        <v>0.37415866621219435</v>
      </c>
      <c r="AK792" s="1">
        <f t="shared" si="96"/>
        <v>0</v>
      </c>
      <c r="AL792" s="1">
        <f t="shared" si="97"/>
        <v>0</v>
      </c>
      <c r="AM792" s="1">
        <f t="shared" si="98"/>
        <v>0</v>
      </c>
      <c r="AN792" s="1">
        <f t="shared" si="99"/>
        <v>0</v>
      </c>
      <c r="AO792" s="1">
        <f t="shared" si="100"/>
        <v>0</v>
      </c>
      <c r="AP792" s="1">
        <f t="shared" si="101"/>
        <v>0</v>
      </c>
      <c r="AQ792" s="1">
        <f t="shared" si="102"/>
        <v>0.86972511999999991</v>
      </c>
      <c r="AR792" s="1">
        <f t="shared" si="103"/>
        <v>4.69382908380042</v>
      </c>
    </row>
    <row r="793" spans="1:44">
      <c r="A793" s="1">
        <v>792</v>
      </c>
      <c r="B793" s="1" t="s">
        <v>63</v>
      </c>
      <c r="C793" s="1" t="s">
        <v>19</v>
      </c>
      <c r="D793" s="1">
        <v>1.0628347523499799</v>
      </c>
      <c r="E793" s="1" t="s">
        <v>21</v>
      </c>
      <c r="F793" s="1">
        <v>6526812.9500000002</v>
      </c>
      <c r="G793" s="1">
        <v>413</v>
      </c>
      <c r="H793" s="1">
        <v>0</v>
      </c>
      <c r="I793" s="1">
        <v>0</v>
      </c>
      <c r="J793" s="1">
        <v>0</v>
      </c>
      <c r="K793" s="1">
        <v>0</v>
      </c>
      <c r="L793" s="1">
        <v>601943.39999999898</v>
      </c>
      <c r="M793" s="1">
        <v>51</v>
      </c>
      <c r="N793" s="1">
        <v>70489.16</v>
      </c>
      <c r="O793" s="1">
        <v>1</v>
      </c>
      <c r="P793" s="1">
        <v>0</v>
      </c>
      <c r="Q793" s="1">
        <v>0</v>
      </c>
      <c r="R793" s="1">
        <v>10947.354573623399</v>
      </c>
      <c r="S793" s="1">
        <v>1062834.7523499799</v>
      </c>
      <c r="T793" s="59">
        <f>IF(E793="East", IF(C793="Central",('Connecting shares (%)'!$F$3/100*F793+'Connecting shares (%)'!$G$3/100*H793+'Connecting shares (%)'!$H$3/100*J793)/1000000,0),0)</f>
        <v>0</v>
      </c>
      <c r="U793" s="59">
        <f>IF(E793="East", IF(C793="Central",D793*'Connecting shares (%)'!$M$16*(F793+H793+J793)/(F793+H793+J793+L793+N793+P793),0),0)</f>
        <v>0</v>
      </c>
      <c r="V793" s="59">
        <f>IF(E793="East", IF(C793="Decentral",('Connecting shares (%)'!$F$7/100*F793+'Connecting shares (%)'!$G$7/100*H793+'Connecting shares (%)'!$H$7/100*J793)/1000000,0),0)</f>
        <v>0</v>
      </c>
      <c r="W793" s="61">
        <f>IF(E793="East", IF(C793="Decentral",D793*'Connecting shares (%)'!$M$16*(F793+H793+J793)/(F793+H793+J793+L793+N793+P793),0),0)</f>
        <v>0</v>
      </c>
      <c r="X793" s="59">
        <f>IF(E793="East", IF(C793="Central",('Connecting shares (%)'!$F$5/100*L793+'Connecting shares (%)'!$G$5/100*N793+'Connecting shares (%)'!$H$5/100*P793)/1000000,0),0)</f>
        <v>0</v>
      </c>
      <c r="Y793" s="61">
        <f>IF(E793="East", IF(C793="Central",D793*'Connecting shares (%)'!$M$16*(L793+N793+P793)/(F793+H793+J793+L793+N793+P793),0),0)</f>
        <v>0</v>
      </c>
      <c r="Z793" s="1">
        <f>IF(E793="East", IF(C793="Decentral",('Connecting shares (%)'!$F$9/100*L793+'Connecting shares (%)'!$G$9/100*N793+'Connecting shares (%)'!$H$9/100*P793)/1000000,0),0)</f>
        <v>0</v>
      </c>
      <c r="AA793" s="61">
        <f>IF(E793="East", IF(C793="Decentral",D793*'Connecting shares (%)'!$M$16*(L793+N793+P793)/(F793+H793+J793+L793+N793+P793),0),0)</f>
        <v>0</v>
      </c>
      <c r="AB793" s="59">
        <f>IF(E793="West", IF(C793="Central",('Connecting shares (%)'!$F$11/100*F793+'Connecting shares (%)'!$G$11/100*H793+'Connecting shares (%)'!$H$11/100*J793)/1000000,0),0)</f>
        <v>0</v>
      </c>
      <c r="AC793" s="62">
        <f>IF(E793="west", IF(C793="Central",D793*'Connecting shares (%)'!$M$16*(F793+H793+J793)/(F793+H793+J793+L793+N793+P793),0),0)</f>
        <v>0</v>
      </c>
      <c r="AD793" s="59">
        <f>IF(E793="West", IF(C793="Decentral",('Connecting shares (%)'!$F$15/100*F793+'Connecting shares (%)'!$G$15/100*H793+'Connecting shares (%)'!$H$15/100*J793)/1000000,0),0)</f>
        <v>6.5268129500000001</v>
      </c>
      <c r="AE793" s="61">
        <f>IF(E793="west", IF(C793="Decentral",D793*'Connecting shares (%)'!$M$16*(F793+H793+J793)/(F793+H793+J793+L793+N793+P793),0),0)</f>
        <v>19.271251732455205</v>
      </c>
      <c r="AF793" s="59">
        <f>IF(E793="West", IF(C793="Central",('Connecting shares (%)'!$F$13/100*L793+'Connecting shares (%)'!$G$13/100*N793+'Connecting shares (%)'!$H$13/100*P793)/1000000,0),0)</f>
        <v>0</v>
      </c>
      <c r="AG793" s="61">
        <f>IF(E793="west", IF(C793="Central",D793*'Connecting shares (%)'!$M$16*(L793+N793+P793)/(F793+H793+J793+L793+N793+P793),0),0)</f>
        <v>0</v>
      </c>
      <c r="AH793" s="1">
        <f>IF(E793="West", IF(C793="Decentral",('Connecting shares (%)'!$F$17/100*L793+'Connecting shares (%)'!$G$17/100*N793+'Connecting shares (%)'!$H$17/100*P793)/1000000,0),0)</f>
        <v>0.67243255999999896</v>
      </c>
      <c r="AI793" s="61">
        <f>IF(E793="west", IF(C793="Decentral",D793*'Connecting shares (%)'!$M$16*(L793+N793+P793)/(F793+H793+J793+L793+N793+P793),0),0)</f>
        <v>1.9854433145443933</v>
      </c>
      <c r="AK793" s="1">
        <f t="shared" si="96"/>
        <v>0</v>
      </c>
      <c r="AL793" s="1">
        <f t="shared" si="97"/>
        <v>0</v>
      </c>
      <c r="AM793" s="1">
        <f t="shared" si="98"/>
        <v>0</v>
      </c>
      <c r="AN793" s="1">
        <f t="shared" si="99"/>
        <v>0</v>
      </c>
      <c r="AO793" s="1">
        <f t="shared" si="100"/>
        <v>0</v>
      </c>
      <c r="AP793" s="1">
        <f t="shared" si="101"/>
        <v>0</v>
      </c>
      <c r="AQ793" s="1">
        <f t="shared" si="102"/>
        <v>7.199245509999999</v>
      </c>
      <c r="AR793" s="1">
        <f t="shared" si="103"/>
        <v>21.256695046999599</v>
      </c>
    </row>
    <row r="794" spans="1:44">
      <c r="A794" s="1">
        <v>793</v>
      </c>
      <c r="B794" s="1" t="s">
        <v>732</v>
      </c>
      <c r="C794" s="1" t="s">
        <v>19</v>
      </c>
      <c r="D794" s="1">
        <v>0.98450276036018702</v>
      </c>
      <c r="E794" s="1" t="s">
        <v>21</v>
      </c>
      <c r="F794" s="1">
        <v>5700641.1799999997</v>
      </c>
      <c r="G794" s="1">
        <v>376</v>
      </c>
      <c r="H794" s="1">
        <v>0</v>
      </c>
      <c r="I794" s="1">
        <v>0</v>
      </c>
      <c r="J794" s="1">
        <v>0</v>
      </c>
      <c r="K794" s="1">
        <v>0</v>
      </c>
      <c r="L794" s="1">
        <v>175912.769999999</v>
      </c>
      <c r="M794" s="1">
        <v>25</v>
      </c>
      <c r="N794" s="1">
        <v>97113.32</v>
      </c>
      <c r="O794" s="1">
        <v>1</v>
      </c>
      <c r="P794" s="1">
        <v>0</v>
      </c>
      <c r="Q794" s="1">
        <v>0</v>
      </c>
      <c r="R794" s="1">
        <v>11220.748029704801</v>
      </c>
      <c r="S794" s="1">
        <v>984502.76036018599</v>
      </c>
      <c r="T794" s="59">
        <f>IF(E794="East", IF(C794="Central",('Connecting shares (%)'!$F$3/100*F794+'Connecting shares (%)'!$G$3/100*H794+'Connecting shares (%)'!$H$3/100*J794)/1000000,0),0)</f>
        <v>0</v>
      </c>
      <c r="U794" s="59">
        <f>IF(E794="East", IF(C794="Central",D794*'Connecting shares (%)'!$M$16*(F794+H794+J794)/(F794+H794+J794+L794+N794+P794),0),0)</f>
        <v>0</v>
      </c>
      <c r="V794" s="59">
        <f>IF(E794="East", IF(C794="Decentral",('Connecting shares (%)'!$F$7/100*F794+'Connecting shares (%)'!$G$7/100*H794+'Connecting shares (%)'!$H$7/100*J794)/1000000,0),0)</f>
        <v>0</v>
      </c>
      <c r="W794" s="61">
        <f>IF(E794="East", IF(C794="Decentral",D794*'Connecting shares (%)'!$M$16*(F794+H794+J794)/(F794+H794+J794+L794+N794+P794),0),0)</f>
        <v>0</v>
      </c>
      <c r="X794" s="59">
        <f>IF(E794="East", IF(C794="Central",('Connecting shares (%)'!$F$5/100*L794+'Connecting shares (%)'!$G$5/100*N794+'Connecting shares (%)'!$H$5/100*P794)/1000000,0),0)</f>
        <v>0</v>
      </c>
      <c r="Y794" s="61">
        <f>IF(E794="East", IF(C794="Central",D794*'Connecting shares (%)'!$M$16*(L794+N794+P794)/(F794+H794+J794+L794+N794+P794),0),0)</f>
        <v>0</v>
      </c>
      <c r="Z794" s="1">
        <f>IF(E794="East", IF(C794="Decentral",('Connecting shares (%)'!$F$9/100*L794+'Connecting shares (%)'!$G$9/100*N794+'Connecting shares (%)'!$H$9/100*P794)/1000000,0),0)</f>
        <v>0</v>
      </c>
      <c r="AA794" s="61">
        <f>IF(E794="East", IF(C794="Decentral",D794*'Connecting shares (%)'!$M$16*(L794+N794+P794)/(F794+H794+J794+L794+N794+P794),0),0)</f>
        <v>0</v>
      </c>
      <c r="AB794" s="59">
        <f>IF(E794="West", IF(C794="Central",('Connecting shares (%)'!$F$11/100*F794+'Connecting shares (%)'!$G$11/100*H794+'Connecting shares (%)'!$H$11/100*J794)/1000000,0),0)</f>
        <v>0</v>
      </c>
      <c r="AC794" s="62">
        <f>IF(E794="west", IF(C794="Central",D794*'Connecting shares (%)'!$M$16*(F794+H794+J794)/(F794+H794+J794+L794+N794+P794),0),0)</f>
        <v>0</v>
      </c>
      <c r="AD794" s="59">
        <f>IF(E794="West", IF(C794="Decentral",('Connecting shares (%)'!$F$15/100*F794+'Connecting shares (%)'!$G$15/100*H794+'Connecting shares (%)'!$H$15/100*J794)/1000000,0),0)</f>
        <v>5.7006411799999999</v>
      </c>
      <c r="AE794" s="61">
        <f>IF(E794="west", IF(C794="Decentral",D794*'Connecting shares (%)'!$M$16*(F794+H794+J794)/(F794+H794+J794+L794+N794+P794),0),0)</f>
        <v>18.790122462019735</v>
      </c>
      <c r="AF794" s="59">
        <f>IF(E794="West", IF(C794="Central",('Connecting shares (%)'!$F$13/100*L794+'Connecting shares (%)'!$G$13/100*N794+'Connecting shares (%)'!$H$13/100*P794)/1000000,0),0)</f>
        <v>0</v>
      </c>
      <c r="AG794" s="61">
        <f>IF(E794="west", IF(C794="Central",D794*'Connecting shares (%)'!$M$16*(L794+N794+P794)/(F794+H794+J794+L794+N794+P794),0),0)</f>
        <v>0</v>
      </c>
      <c r="AH794" s="1">
        <f>IF(E794="West", IF(C794="Decentral",('Connecting shares (%)'!$F$17/100*L794+'Connecting shares (%)'!$G$17/100*N794+'Connecting shares (%)'!$H$17/100*P794)/1000000,0),0)</f>
        <v>0.27302608999999906</v>
      </c>
      <c r="AI794" s="61">
        <f>IF(E794="west", IF(C794="Decentral",D794*'Connecting shares (%)'!$M$16*(L794+N794+P794)/(F794+H794+J794+L794+N794+P794),0),0)</f>
        <v>0.89993274518400823</v>
      </c>
      <c r="AK794" s="1">
        <f t="shared" si="96"/>
        <v>0</v>
      </c>
      <c r="AL794" s="1">
        <f t="shared" si="97"/>
        <v>0</v>
      </c>
      <c r="AM794" s="1">
        <f t="shared" si="98"/>
        <v>0</v>
      </c>
      <c r="AN794" s="1">
        <f t="shared" si="99"/>
        <v>0</v>
      </c>
      <c r="AO794" s="1">
        <f t="shared" si="100"/>
        <v>0</v>
      </c>
      <c r="AP794" s="1">
        <f t="shared" si="101"/>
        <v>0</v>
      </c>
      <c r="AQ794" s="1">
        <f t="shared" si="102"/>
        <v>5.9736672699999991</v>
      </c>
      <c r="AR794" s="1">
        <f t="shared" si="103"/>
        <v>19.690055207203741</v>
      </c>
    </row>
    <row r="795" spans="1:44">
      <c r="A795" s="1">
        <v>794</v>
      </c>
      <c r="B795" s="1" t="s">
        <v>324</v>
      </c>
      <c r="C795" s="1" t="s">
        <v>19</v>
      </c>
      <c r="D795" s="1">
        <v>0.11502571129908699</v>
      </c>
      <c r="E795" s="1" t="s">
        <v>21</v>
      </c>
      <c r="F795" s="1">
        <v>74856.740000000005</v>
      </c>
      <c r="G795" s="1">
        <v>4</v>
      </c>
      <c r="H795" s="1">
        <v>0</v>
      </c>
      <c r="I795" s="1">
        <v>0</v>
      </c>
      <c r="J795" s="1">
        <v>0</v>
      </c>
      <c r="K795" s="1">
        <v>0</v>
      </c>
      <c r="L795" s="1">
        <v>0</v>
      </c>
      <c r="M795" s="1">
        <v>0</v>
      </c>
      <c r="N795" s="1">
        <v>0</v>
      </c>
      <c r="O795" s="1">
        <v>0</v>
      </c>
      <c r="P795" s="1">
        <v>0</v>
      </c>
      <c r="Q795" s="1">
        <v>0</v>
      </c>
      <c r="R795" s="1">
        <v>4890.0672563735698</v>
      </c>
      <c r="S795" s="1">
        <v>115025.711299086</v>
      </c>
      <c r="T795" s="59">
        <f>IF(E795="East", IF(C795="Central",('Connecting shares (%)'!$F$3/100*F795+'Connecting shares (%)'!$G$3/100*H795+'Connecting shares (%)'!$H$3/100*J795)/1000000,0),0)</f>
        <v>0</v>
      </c>
      <c r="U795" s="59">
        <f>IF(E795="East", IF(C795="Central",D795*'Connecting shares (%)'!$M$16*(F795+H795+J795)/(F795+H795+J795+L795+N795+P795),0),0)</f>
        <v>0</v>
      </c>
      <c r="V795" s="59">
        <f>IF(E795="East", IF(C795="Decentral",('Connecting shares (%)'!$F$7/100*F795+'Connecting shares (%)'!$G$7/100*H795+'Connecting shares (%)'!$H$7/100*J795)/1000000,0),0)</f>
        <v>0</v>
      </c>
      <c r="W795" s="61">
        <f>IF(E795="East", IF(C795="Decentral",D795*'Connecting shares (%)'!$M$16*(F795+H795+J795)/(F795+H795+J795+L795+N795+P795),0),0)</f>
        <v>0</v>
      </c>
      <c r="X795" s="59">
        <f>IF(E795="East", IF(C795="Central",('Connecting shares (%)'!$F$5/100*L795+'Connecting shares (%)'!$G$5/100*N795+'Connecting shares (%)'!$H$5/100*P795)/1000000,0),0)</f>
        <v>0</v>
      </c>
      <c r="Y795" s="61">
        <f>IF(E795="East", IF(C795="Central",D795*'Connecting shares (%)'!$M$16*(L795+N795+P795)/(F795+H795+J795+L795+N795+P795),0),0)</f>
        <v>0</v>
      </c>
      <c r="Z795" s="1">
        <f>IF(E795="East", IF(C795="Decentral",('Connecting shares (%)'!$F$9/100*L795+'Connecting shares (%)'!$G$9/100*N795+'Connecting shares (%)'!$H$9/100*P795)/1000000,0),0)</f>
        <v>0</v>
      </c>
      <c r="AA795" s="61">
        <f>IF(E795="East", IF(C795="Decentral",D795*'Connecting shares (%)'!$M$16*(L795+N795+P795)/(F795+H795+J795+L795+N795+P795),0),0)</f>
        <v>0</v>
      </c>
      <c r="AB795" s="59">
        <f>IF(E795="West", IF(C795="Central",('Connecting shares (%)'!$F$11/100*F795+'Connecting shares (%)'!$G$11/100*H795+'Connecting shares (%)'!$H$11/100*J795)/1000000,0),0)</f>
        <v>0</v>
      </c>
      <c r="AC795" s="62">
        <f>IF(E795="west", IF(C795="Central",D795*'Connecting shares (%)'!$M$16*(F795+H795+J795)/(F795+H795+J795+L795+N795+P795),0),0)</f>
        <v>0</v>
      </c>
      <c r="AD795" s="59">
        <f>IF(E795="West", IF(C795="Decentral",('Connecting shares (%)'!$F$15/100*F795+'Connecting shares (%)'!$G$15/100*H795+'Connecting shares (%)'!$H$15/100*J795)/1000000,0),0)</f>
        <v>7.4856740000000005E-2</v>
      </c>
      <c r="AE795" s="61">
        <f>IF(E795="west", IF(C795="Decentral",D795*'Connecting shares (%)'!$M$16*(F795+H795+J795)/(F795+H795+J795+L795+N795+P795),0),0)</f>
        <v>2.3005142259817397</v>
      </c>
      <c r="AF795" s="59">
        <f>IF(E795="West", IF(C795="Central",('Connecting shares (%)'!$F$13/100*L795+'Connecting shares (%)'!$G$13/100*N795+'Connecting shares (%)'!$H$13/100*P795)/1000000,0),0)</f>
        <v>0</v>
      </c>
      <c r="AG795" s="61">
        <f>IF(E795="west", IF(C795="Central",D795*'Connecting shares (%)'!$M$16*(L795+N795+P795)/(F795+H795+J795+L795+N795+P795),0),0)</f>
        <v>0</v>
      </c>
      <c r="AH795" s="1">
        <f>IF(E795="West", IF(C795="Decentral",('Connecting shares (%)'!$F$17/100*L795+'Connecting shares (%)'!$G$17/100*N795+'Connecting shares (%)'!$H$17/100*P795)/1000000,0),0)</f>
        <v>0</v>
      </c>
      <c r="AI795" s="61">
        <f>IF(E795="west", IF(C795="Decentral",D795*'Connecting shares (%)'!$M$16*(L795+N795+P795)/(F795+H795+J795+L795+N795+P795),0),0)</f>
        <v>0</v>
      </c>
      <c r="AK795" s="1">
        <f t="shared" si="96"/>
        <v>0</v>
      </c>
      <c r="AL795" s="1">
        <f t="shared" si="97"/>
        <v>0</v>
      </c>
      <c r="AM795" s="1">
        <f t="shared" si="98"/>
        <v>0</v>
      </c>
      <c r="AN795" s="1">
        <f t="shared" si="99"/>
        <v>0</v>
      </c>
      <c r="AO795" s="1">
        <f t="shared" si="100"/>
        <v>0</v>
      </c>
      <c r="AP795" s="1">
        <f t="shared" si="101"/>
        <v>0</v>
      </c>
      <c r="AQ795" s="1">
        <f t="shared" si="102"/>
        <v>7.4856740000000005E-2</v>
      </c>
      <c r="AR795" s="1">
        <f t="shared" si="103"/>
        <v>2.3005142259817397</v>
      </c>
    </row>
    <row r="796" spans="1:44">
      <c r="A796" s="1">
        <v>795</v>
      </c>
      <c r="B796" s="1" t="s">
        <v>712</v>
      </c>
      <c r="C796" s="1" t="s">
        <v>19</v>
      </c>
      <c r="D796" s="1">
        <v>0.35570103549648402</v>
      </c>
      <c r="E796" s="1" t="s">
        <v>21</v>
      </c>
      <c r="F796" s="1">
        <v>282133.52</v>
      </c>
      <c r="G796" s="1">
        <v>17</v>
      </c>
      <c r="H796" s="1">
        <v>0</v>
      </c>
      <c r="I796" s="1">
        <v>0</v>
      </c>
      <c r="J796" s="1">
        <v>0</v>
      </c>
      <c r="K796" s="1">
        <v>0</v>
      </c>
      <c r="L796" s="1">
        <v>0</v>
      </c>
      <c r="M796" s="1">
        <v>0</v>
      </c>
      <c r="N796" s="1">
        <v>104361.13</v>
      </c>
      <c r="O796" s="1">
        <v>1</v>
      </c>
      <c r="P796" s="1">
        <v>0</v>
      </c>
      <c r="Q796" s="1">
        <v>0</v>
      </c>
      <c r="R796" s="1">
        <v>8820.4355845955597</v>
      </c>
      <c r="S796" s="1">
        <v>355701.03549648297</v>
      </c>
      <c r="T796" s="59">
        <f>IF(E796="East", IF(C796="Central",('Connecting shares (%)'!$F$3/100*F796+'Connecting shares (%)'!$G$3/100*H796+'Connecting shares (%)'!$H$3/100*J796)/1000000,0),0)</f>
        <v>0</v>
      </c>
      <c r="U796" s="59">
        <f>IF(E796="East", IF(C796="Central",D796*'Connecting shares (%)'!$M$16*(F796+H796+J796)/(F796+H796+J796+L796+N796+P796),0),0)</f>
        <v>0</v>
      </c>
      <c r="V796" s="59">
        <f>IF(E796="East", IF(C796="Decentral",('Connecting shares (%)'!$F$7/100*F796+'Connecting shares (%)'!$G$7/100*H796+'Connecting shares (%)'!$H$7/100*J796)/1000000,0),0)</f>
        <v>0</v>
      </c>
      <c r="W796" s="61">
        <f>IF(E796="East", IF(C796="Decentral",D796*'Connecting shares (%)'!$M$16*(F796+H796+J796)/(F796+H796+J796+L796+N796+P796),0),0)</f>
        <v>0</v>
      </c>
      <c r="X796" s="59">
        <f>IF(E796="East", IF(C796="Central",('Connecting shares (%)'!$F$5/100*L796+'Connecting shares (%)'!$G$5/100*N796+'Connecting shares (%)'!$H$5/100*P796)/1000000,0),0)</f>
        <v>0</v>
      </c>
      <c r="Y796" s="61">
        <f>IF(E796="East", IF(C796="Central",D796*'Connecting shares (%)'!$M$16*(L796+N796+P796)/(F796+H796+J796+L796+N796+P796),0),0)</f>
        <v>0</v>
      </c>
      <c r="Z796" s="1">
        <f>IF(E796="East", IF(C796="Decentral",('Connecting shares (%)'!$F$9/100*L796+'Connecting shares (%)'!$G$9/100*N796+'Connecting shares (%)'!$H$9/100*P796)/1000000,0),0)</f>
        <v>0</v>
      </c>
      <c r="AA796" s="61">
        <f>IF(E796="East", IF(C796="Decentral",D796*'Connecting shares (%)'!$M$16*(L796+N796+P796)/(F796+H796+J796+L796+N796+P796),0),0)</f>
        <v>0</v>
      </c>
      <c r="AB796" s="59">
        <f>IF(E796="West", IF(C796="Central",('Connecting shares (%)'!$F$11/100*F796+'Connecting shares (%)'!$G$11/100*H796+'Connecting shares (%)'!$H$11/100*J796)/1000000,0),0)</f>
        <v>0</v>
      </c>
      <c r="AC796" s="62">
        <f>IF(E796="west", IF(C796="Central",D796*'Connecting shares (%)'!$M$16*(F796+H796+J796)/(F796+H796+J796+L796+N796+P796),0),0)</f>
        <v>0</v>
      </c>
      <c r="AD796" s="59">
        <f>IF(E796="West", IF(C796="Decentral",('Connecting shares (%)'!$F$15/100*F796+'Connecting shares (%)'!$G$15/100*H796+'Connecting shares (%)'!$H$15/100*J796)/1000000,0),0)</f>
        <v>0.28213352000000003</v>
      </c>
      <c r="AE796" s="61">
        <f>IF(E796="west", IF(C796="Decentral",D796*'Connecting shares (%)'!$M$16*(F796+H796+J796)/(F796+H796+J796+L796+N796+P796),0),0)</f>
        <v>5.193095698078511</v>
      </c>
      <c r="AF796" s="59">
        <f>IF(E796="West", IF(C796="Central",('Connecting shares (%)'!$F$13/100*L796+'Connecting shares (%)'!$G$13/100*N796+'Connecting shares (%)'!$H$13/100*P796)/1000000,0),0)</f>
        <v>0</v>
      </c>
      <c r="AG796" s="61">
        <f>IF(E796="west", IF(C796="Central",D796*'Connecting shares (%)'!$M$16*(L796+N796+P796)/(F796+H796+J796+L796+N796+P796),0),0)</f>
        <v>0</v>
      </c>
      <c r="AH796" s="1">
        <f>IF(E796="West", IF(C796="Decentral",('Connecting shares (%)'!$F$17/100*L796+'Connecting shares (%)'!$G$17/100*N796+'Connecting shares (%)'!$H$17/100*P796)/1000000,0),0)</f>
        <v>0.10436113000000001</v>
      </c>
      <c r="AI796" s="61">
        <f>IF(E796="west", IF(C796="Decentral",D796*'Connecting shares (%)'!$M$16*(L796+N796+P796)/(F796+H796+J796+L796+N796+P796),0),0)</f>
        <v>1.9209250118511698</v>
      </c>
      <c r="AK796" s="1">
        <f t="shared" si="96"/>
        <v>0</v>
      </c>
      <c r="AL796" s="1">
        <f t="shared" si="97"/>
        <v>0</v>
      </c>
      <c r="AM796" s="1">
        <f t="shared" si="98"/>
        <v>0</v>
      </c>
      <c r="AN796" s="1">
        <f t="shared" si="99"/>
        <v>0</v>
      </c>
      <c r="AO796" s="1">
        <f t="shared" si="100"/>
        <v>0</v>
      </c>
      <c r="AP796" s="1">
        <f t="shared" si="101"/>
        <v>0</v>
      </c>
      <c r="AQ796" s="1">
        <f t="shared" si="102"/>
        <v>0.38649465000000005</v>
      </c>
      <c r="AR796" s="1">
        <f t="shared" si="103"/>
        <v>7.1140207099296813</v>
      </c>
    </row>
    <row r="797" spans="1:44">
      <c r="A797" s="1">
        <v>796</v>
      </c>
      <c r="B797" s="1" t="s">
        <v>382</v>
      </c>
      <c r="C797" s="1" t="s">
        <v>19</v>
      </c>
      <c r="D797" s="1">
        <v>0.410365421150853</v>
      </c>
      <c r="E797" s="1" t="s">
        <v>21</v>
      </c>
      <c r="F797" s="1">
        <v>146131.359999999</v>
      </c>
      <c r="G797" s="1">
        <v>9</v>
      </c>
      <c r="H797" s="1">
        <v>0</v>
      </c>
      <c r="I797" s="1">
        <v>0</v>
      </c>
      <c r="J797" s="1">
        <v>0</v>
      </c>
      <c r="K797" s="1">
        <v>0</v>
      </c>
      <c r="L797" s="1">
        <v>5152.6199999999899</v>
      </c>
      <c r="M797" s="1">
        <v>1</v>
      </c>
      <c r="N797" s="1">
        <v>0</v>
      </c>
      <c r="O797" s="1">
        <v>0</v>
      </c>
      <c r="P797" s="1">
        <v>0</v>
      </c>
      <c r="Q797" s="1">
        <v>0</v>
      </c>
      <c r="R797" s="1">
        <v>9345.2177986203606</v>
      </c>
      <c r="S797" s="1">
        <v>410365.42115085298</v>
      </c>
      <c r="T797" s="59">
        <f>IF(E797="East", IF(C797="Central",('Connecting shares (%)'!$F$3/100*F797+'Connecting shares (%)'!$G$3/100*H797+'Connecting shares (%)'!$H$3/100*J797)/1000000,0),0)</f>
        <v>0</v>
      </c>
      <c r="U797" s="59">
        <f>IF(E797="East", IF(C797="Central",D797*'Connecting shares (%)'!$M$16*(F797+H797+J797)/(F797+H797+J797+L797+N797+P797),0),0)</f>
        <v>0</v>
      </c>
      <c r="V797" s="59">
        <f>IF(E797="East", IF(C797="Decentral",('Connecting shares (%)'!$F$7/100*F797+'Connecting shares (%)'!$G$7/100*H797+'Connecting shares (%)'!$H$7/100*J797)/1000000,0),0)</f>
        <v>0</v>
      </c>
      <c r="W797" s="61">
        <f>IF(E797="East", IF(C797="Decentral",D797*'Connecting shares (%)'!$M$16*(F797+H797+J797)/(F797+H797+J797+L797+N797+P797),0),0)</f>
        <v>0</v>
      </c>
      <c r="X797" s="59">
        <f>IF(E797="East", IF(C797="Central",('Connecting shares (%)'!$F$5/100*L797+'Connecting shares (%)'!$G$5/100*N797+'Connecting shares (%)'!$H$5/100*P797)/1000000,0),0)</f>
        <v>0</v>
      </c>
      <c r="Y797" s="61">
        <f>IF(E797="East", IF(C797="Central",D797*'Connecting shares (%)'!$M$16*(L797+N797+P797)/(F797+H797+J797+L797+N797+P797),0),0)</f>
        <v>0</v>
      </c>
      <c r="Z797" s="1">
        <f>IF(E797="East", IF(C797="Decentral",('Connecting shares (%)'!$F$9/100*L797+'Connecting shares (%)'!$G$9/100*N797+'Connecting shares (%)'!$H$9/100*P797)/1000000,0),0)</f>
        <v>0</v>
      </c>
      <c r="AA797" s="61">
        <f>IF(E797="East", IF(C797="Decentral",D797*'Connecting shares (%)'!$M$16*(L797+N797+P797)/(F797+H797+J797+L797+N797+P797),0),0)</f>
        <v>0</v>
      </c>
      <c r="AB797" s="59">
        <f>IF(E797="West", IF(C797="Central",('Connecting shares (%)'!$F$11/100*F797+'Connecting shares (%)'!$G$11/100*H797+'Connecting shares (%)'!$H$11/100*J797)/1000000,0),0)</f>
        <v>0</v>
      </c>
      <c r="AC797" s="62">
        <f>IF(E797="west", IF(C797="Central",D797*'Connecting shares (%)'!$M$16*(F797+H797+J797)/(F797+H797+J797+L797+N797+P797),0),0)</f>
        <v>0</v>
      </c>
      <c r="AD797" s="59">
        <f>IF(E797="West", IF(C797="Decentral",('Connecting shares (%)'!$F$15/100*F797+'Connecting shares (%)'!$G$15/100*H797+'Connecting shares (%)'!$H$15/100*J797)/1000000,0),0)</f>
        <v>0.14613135999999899</v>
      </c>
      <c r="AE797" s="61">
        <f>IF(E797="west", IF(C797="Decentral",D797*'Connecting shares (%)'!$M$16*(F797+H797+J797)/(F797+H797+J797+L797+N797+P797),0),0)</f>
        <v>7.9277735937072666</v>
      </c>
      <c r="AF797" s="59">
        <f>IF(E797="West", IF(C797="Central",('Connecting shares (%)'!$F$13/100*L797+'Connecting shares (%)'!$G$13/100*N797+'Connecting shares (%)'!$H$13/100*P797)/1000000,0),0)</f>
        <v>0</v>
      </c>
      <c r="AG797" s="61">
        <f>IF(E797="west", IF(C797="Central",D797*'Connecting shares (%)'!$M$16*(L797+N797+P797)/(F797+H797+J797+L797+N797+P797),0),0)</f>
        <v>0</v>
      </c>
      <c r="AH797" s="1">
        <f>IF(E797="West", IF(C797="Decentral",('Connecting shares (%)'!$F$17/100*L797+'Connecting shares (%)'!$G$17/100*N797+'Connecting shares (%)'!$H$17/100*P797)/1000000,0),0)</f>
        <v>5.1526199999999897E-3</v>
      </c>
      <c r="AI797" s="61">
        <f>IF(E797="west", IF(C797="Decentral",D797*'Connecting shares (%)'!$M$16*(L797+N797+P797)/(F797+H797+J797+L797+N797+P797),0),0)</f>
        <v>0.27953482930979451</v>
      </c>
      <c r="AK797" s="1">
        <f t="shared" si="96"/>
        <v>0</v>
      </c>
      <c r="AL797" s="1">
        <f t="shared" si="97"/>
        <v>0</v>
      </c>
      <c r="AM797" s="1">
        <f t="shared" si="98"/>
        <v>0</v>
      </c>
      <c r="AN797" s="1">
        <f t="shared" si="99"/>
        <v>0</v>
      </c>
      <c r="AO797" s="1">
        <f t="shared" si="100"/>
        <v>0</v>
      </c>
      <c r="AP797" s="1">
        <f t="shared" si="101"/>
        <v>0</v>
      </c>
      <c r="AQ797" s="1">
        <f t="shared" si="102"/>
        <v>0.15128397999999899</v>
      </c>
      <c r="AR797" s="1">
        <f t="shared" si="103"/>
        <v>8.2073084230170608</v>
      </c>
    </row>
    <row r="798" spans="1:44">
      <c r="A798" s="1">
        <v>797</v>
      </c>
      <c r="B798" s="1" t="s">
        <v>292</v>
      </c>
      <c r="C798" s="1" t="s">
        <v>19</v>
      </c>
      <c r="D798" s="1">
        <v>0.49416338170004898</v>
      </c>
      <c r="E798" s="1" t="s">
        <v>21</v>
      </c>
      <c r="F798" s="1">
        <v>2832349.3799999901</v>
      </c>
      <c r="G798" s="1">
        <v>192</v>
      </c>
      <c r="H798" s="1">
        <v>52020.18</v>
      </c>
      <c r="I798" s="1">
        <v>1</v>
      </c>
      <c r="J798" s="1">
        <v>0</v>
      </c>
      <c r="K798" s="1">
        <v>0</v>
      </c>
      <c r="L798" s="1">
        <v>157146.899999999</v>
      </c>
      <c r="M798" s="1">
        <v>19</v>
      </c>
      <c r="N798" s="1">
        <v>0</v>
      </c>
      <c r="O798" s="1">
        <v>0</v>
      </c>
      <c r="P798" s="1">
        <v>0</v>
      </c>
      <c r="Q798" s="1">
        <v>0</v>
      </c>
      <c r="R798" s="1">
        <v>6196.1768949187199</v>
      </c>
      <c r="S798" s="1">
        <v>494163.38170004799</v>
      </c>
      <c r="T798" s="59">
        <f>IF(E798="East", IF(C798="Central",('Connecting shares (%)'!$F$3/100*F798+'Connecting shares (%)'!$G$3/100*H798+'Connecting shares (%)'!$H$3/100*J798)/1000000,0),0)</f>
        <v>0</v>
      </c>
      <c r="U798" s="59">
        <f>IF(E798="East", IF(C798="Central",D798*'Connecting shares (%)'!$M$16*(F798+H798+J798)/(F798+H798+J798+L798+N798+P798),0),0)</f>
        <v>0</v>
      </c>
      <c r="V798" s="59">
        <f>IF(E798="East", IF(C798="Decentral",('Connecting shares (%)'!$F$7/100*F798+'Connecting shares (%)'!$G$7/100*H798+'Connecting shares (%)'!$H$7/100*J798)/1000000,0),0)</f>
        <v>0</v>
      </c>
      <c r="W798" s="61">
        <f>IF(E798="East", IF(C798="Decentral",D798*'Connecting shares (%)'!$M$16*(F798+H798+J798)/(F798+H798+J798+L798+N798+P798),0),0)</f>
        <v>0</v>
      </c>
      <c r="X798" s="59">
        <f>IF(E798="East", IF(C798="Central",('Connecting shares (%)'!$F$5/100*L798+'Connecting shares (%)'!$G$5/100*N798+'Connecting shares (%)'!$H$5/100*P798)/1000000,0),0)</f>
        <v>0</v>
      </c>
      <c r="Y798" s="61">
        <f>IF(E798="East", IF(C798="Central",D798*'Connecting shares (%)'!$M$16*(L798+N798+P798)/(F798+H798+J798+L798+N798+P798),0),0)</f>
        <v>0</v>
      </c>
      <c r="Z798" s="1">
        <f>IF(E798="East", IF(C798="Decentral",('Connecting shares (%)'!$F$9/100*L798+'Connecting shares (%)'!$G$9/100*N798+'Connecting shares (%)'!$H$9/100*P798)/1000000,0),0)</f>
        <v>0</v>
      </c>
      <c r="AA798" s="61">
        <f>IF(E798="East", IF(C798="Decentral",D798*'Connecting shares (%)'!$M$16*(L798+N798+P798)/(F798+H798+J798+L798+N798+P798),0),0)</f>
        <v>0</v>
      </c>
      <c r="AB798" s="59">
        <f>IF(E798="West", IF(C798="Central",('Connecting shares (%)'!$F$11/100*F798+'Connecting shares (%)'!$G$11/100*H798+'Connecting shares (%)'!$H$11/100*J798)/1000000,0),0)</f>
        <v>0</v>
      </c>
      <c r="AC798" s="62">
        <f>IF(E798="west", IF(C798="Central",D798*'Connecting shares (%)'!$M$16*(F798+H798+J798)/(F798+H798+J798+L798+N798+P798),0),0)</f>
        <v>0</v>
      </c>
      <c r="AD798" s="59">
        <f>IF(E798="West", IF(C798="Decentral",('Connecting shares (%)'!$F$15/100*F798+'Connecting shares (%)'!$G$15/100*H798+'Connecting shares (%)'!$H$15/100*J798)/1000000,0),0)</f>
        <v>2.8843695599999903</v>
      </c>
      <c r="AE798" s="61">
        <f>IF(E798="west", IF(C798="Decentral",D798*'Connecting shares (%)'!$M$16*(F798+H798+J798)/(F798+H798+J798+L798+N798+P798),0),0)</f>
        <v>9.3726260211807801</v>
      </c>
      <c r="AF798" s="59">
        <f>IF(E798="West", IF(C798="Central",('Connecting shares (%)'!$F$13/100*L798+'Connecting shares (%)'!$G$13/100*N798+'Connecting shares (%)'!$H$13/100*P798)/1000000,0),0)</f>
        <v>0</v>
      </c>
      <c r="AG798" s="61">
        <f>IF(E798="west", IF(C798="Central",D798*'Connecting shares (%)'!$M$16*(L798+N798+P798)/(F798+H798+J798+L798+N798+P798),0),0)</f>
        <v>0</v>
      </c>
      <c r="AH798" s="1">
        <f>IF(E798="West", IF(C798="Decentral",('Connecting shares (%)'!$F$17/100*L798+'Connecting shares (%)'!$G$17/100*N798+'Connecting shares (%)'!$H$17/100*P798)/1000000,0),0)</f>
        <v>0.15714689999999901</v>
      </c>
      <c r="AI798" s="61">
        <f>IF(E798="west", IF(C798="Decentral",D798*'Connecting shares (%)'!$M$16*(L798+N798+P798)/(F798+H798+J798+L798+N798+P798),0),0)</f>
        <v>0.5106416128201996</v>
      </c>
      <c r="AK798" s="1">
        <f t="shared" si="96"/>
        <v>0</v>
      </c>
      <c r="AL798" s="1">
        <f t="shared" si="97"/>
        <v>0</v>
      </c>
      <c r="AM798" s="1">
        <f t="shared" si="98"/>
        <v>0</v>
      </c>
      <c r="AN798" s="1">
        <f t="shared" si="99"/>
        <v>0</v>
      </c>
      <c r="AO798" s="1">
        <f t="shared" si="100"/>
        <v>0</v>
      </c>
      <c r="AP798" s="1">
        <f t="shared" si="101"/>
        <v>0</v>
      </c>
      <c r="AQ798" s="1">
        <f t="shared" si="102"/>
        <v>3.0415164599999893</v>
      </c>
      <c r="AR798" s="1">
        <f t="shared" si="103"/>
        <v>9.8832676340009797</v>
      </c>
    </row>
    <row r="799" spans="1:44">
      <c r="A799" s="1">
        <v>798</v>
      </c>
      <c r="B799" s="1" t="s">
        <v>308</v>
      </c>
      <c r="C799" s="1" t="s">
        <v>19</v>
      </c>
      <c r="D799" s="1">
        <v>0.70009299165017103</v>
      </c>
      <c r="E799" s="1" t="s">
        <v>21</v>
      </c>
      <c r="F799" s="1">
        <v>2646957.0299999998</v>
      </c>
      <c r="G799" s="1">
        <v>200</v>
      </c>
      <c r="H799" s="1">
        <v>0</v>
      </c>
      <c r="I799" s="1">
        <v>0</v>
      </c>
      <c r="J799" s="1">
        <v>0</v>
      </c>
      <c r="K799" s="1">
        <v>0</v>
      </c>
      <c r="L799" s="1">
        <v>211247.9</v>
      </c>
      <c r="M799" s="1">
        <v>48</v>
      </c>
      <c r="N799" s="1">
        <v>0</v>
      </c>
      <c r="O799" s="1">
        <v>0</v>
      </c>
      <c r="P799" s="1">
        <v>0</v>
      </c>
      <c r="Q799" s="1">
        <v>0</v>
      </c>
      <c r="R799" s="1">
        <v>7996.4386506907504</v>
      </c>
      <c r="S799" s="1">
        <v>700092.99165016995</v>
      </c>
      <c r="T799" s="59">
        <f>IF(E799="East", IF(C799="Central",('Connecting shares (%)'!$F$3/100*F799+'Connecting shares (%)'!$G$3/100*H799+'Connecting shares (%)'!$H$3/100*J799)/1000000,0),0)</f>
        <v>0</v>
      </c>
      <c r="U799" s="59">
        <f>IF(E799="East", IF(C799="Central",D799*'Connecting shares (%)'!$M$16*(F799+H799+J799)/(F799+H799+J799+L799+N799+P799),0),0)</f>
        <v>0</v>
      </c>
      <c r="V799" s="59">
        <f>IF(E799="East", IF(C799="Decentral",('Connecting shares (%)'!$F$7/100*F799+'Connecting shares (%)'!$G$7/100*H799+'Connecting shares (%)'!$H$7/100*J799)/1000000,0),0)</f>
        <v>0</v>
      </c>
      <c r="W799" s="61">
        <f>IF(E799="East", IF(C799="Decentral",D799*'Connecting shares (%)'!$M$16*(F799+H799+J799)/(F799+H799+J799+L799+N799+P799),0),0)</f>
        <v>0</v>
      </c>
      <c r="X799" s="59">
        <f>IF(E799="East", IF(C799="Central",('Connecting shares (%)'!$F$5/100*L799+'Connecting shares (%)'!$G$5/100*N799+'Connecting shares (%)'!$H$5/100*P799)/1000000,0),0)</f>
        <v>0</v>
      </c>
      <c r="Y799" s="61">
        <f>IF(E799="East", IF(C799="Central",D799*'Connecting shares (%)'!$M$16*(L799+N799+P799)/(F799+H799+J799+L799+N799+P799),0),0)</f>
        <v>0</v>
      </c>
      <c r="Z799" s="1">
        <f>IF(E799="East", IF(C799="Decentral",('Connecting shares (%)'!$F$9/100*L799+'Connecting shares (%)'!$G$9/100*N799+'Connecting shares (%)'!$H$9/100*P799)/1000000,0),0)</f>
        <v>0</v>
      </c>
      <c r="AA799" s="61">
        <f>IF(E799="East", IF(C799="Decentral",D799*'Connecting shares (%)'!$M$16*(L799+N799+P799)/(F799+H799+J799+L799+N799+P799),0),0)</f>
        <v>0</v>
      </c>
      <c r="AB799" s="59">
        <f>IF(E799="West", IF(C799="Central",('Connecting shares (%)'!$F$11/100*F799+'Connecting shares (%)'!$G$11/100*H799+'Connecting shares (%)'!$H$11/100*J799)/1000000,0),0)</f>
        <v>0</v>
      </c>
      <c r="AC799" s="62">
        <f>IF(E799="west", IF(C799="Central",D799*'Connecting shares (%)'!$M$16*(F799+H799+J799)/(F799+H799+J799+L799+N799+P799),0),0)</f>
        <v>0</v>
      </c>
      <c r="AD799" s="59">
        <f>IF(E799="West", IF(C799="Decentral",('Connecting shares (%)'!$F$15/100*F799+'Connecting shares (%)'!$G$15/100*H799+'Connecting shares (%)'!$H$15/100*J799)/1000000,0),0)</f>
        <v>2.6469570299999998</v>
      </c>
      <c r="AE799" s="61">
        <f>IF(E799="west", IF(C799="Decentral",D799*'Connecting shares (%)'!$M$16*(F799+H799+J799)/(F799+H799+J799+L799+N799+P799),0),0)</f>
        <v>12.96699229961899</v>
      </c>
      <c r="AF799" s="59">
        <f>IF(E799="West", IF(C799="Central",('Connecting shares (%)'!$F$13/100*L799+'Connecting shares (%)'!$G$13/100*N799+'Connecting shares (%)'!$H$13/100*P799)/1000000,0),0)</f>
        <v>0</v>
      </c>
      <c r="AG799" s="61">
        <f>IF(E799="west", IF(C799="Central",D799*'Connecting shares (%)'!$M$16*(L799+N799+P799)/(F799+H799+J799+L799+N799+P799),0),0)</f>
        <v>0</v>
      </c>
      <c r="AH799" s="1">
        <f>IF(E799="West", IF(C799="Decentral",('Connecting shares (%)'!$F$17/100*L799+'Connecting shares (%)'!$G$17/100*N799+'Connecting shares (%)'!$H$17/100*P799)/1000000,0),0)</f>
        <v>0.21124789999999999</v>
      </c>
      <c r="AI799" s="61">
        <f>IF(E799="west", IF(C799="Decentral",D799*'Connecting shares (%)'!$M$16*(L799+N799+P799)/(F799+H799+J799+L799+N799+P799),0),0)</f>
        <v>1.0348675333844322</v>
      </c>
      <c r="AK799" s="1">
        <f t="shared" si="96"/>
        <v>0</v>
      </c>
      <c r="AL799" s="1">
        <f t="shared" si="97"/>
        <v>0</v>
      </c>
      <c r="AM799" s="1">
        <f t="shared" si="98"/>
        <v>0</v>
      </c>
      <c r="AN799" s="1">
        <f t="shared" si="99"/>
        <v>0</v>
      </c>
      <c r="AO799" s="1">
        <f t="shared" si="100"/>
        <v>0</v>
      </c>
      <c r="AP799" s="1">
        <f t="shared" si="101"/>
        <v>0</v>
      </c>
      <c r="AQ799" s="1">
        <f t="shared" si="102"/>
        <v>2.8582049299999999</v>
      </c>
      <c r="AR799" s="1">
        <f t="shared" si="103"/>
        <v>14.001859833003422</v>
      </c>
    </row>
    <row r="800" spans="1:44">
      <c r="A800" s="1">
        <v>799</v>
      </c>
      <c r="B800" s="1" t="s">
        <v>373</v>
      </c>
      <c r="C800" s="1" t="s">
        <v>19</v>
      </c>
      <c r="D800" s="1">
        <v>0.19195792044752999</v>
      </c>
      <c r="E800" s="1" t="s">
        <v>21</v>
      </c>
      <c r="F800" s="1">
        <v>468942.26</v>
      </c>
      <c r="G800" s="1">
        <v>32</v>
      </c>
      <c r="H800" s="1">
        <v>0</v>
      </c>
      <c r="I800" s="1">
        <v>0</v>
      </c>
      <c r="J800" s="1">
        <v>0</v>
      </c>
      <c r="K800" s="1">
        <v>0</v>
      </c>
      <c r="L800" s="1">
        <v>0</v>
      </c>
      <c r="M800" s="1">
        <v>0</v>
      </c>
      <c r="N800" s="1">
        <v>0</v>
      </c>
      <c r="O800" s="1">
        <v>0</v>
      </c>
      <c r="P800" s="1">
        <v>0</v>
      </c>
      <c r="Q800" s="1">
        <v>0</v>
      </c>
      <c r="R800" s="1">
        <v>7529.6858057401896</v>
      </c>
      <c r="S800" s="1">
        <v>191957.92044752999</v>
      </c>
      <c r="T800" s="59">
        <f>IF(E800="East", IF(C800="Central",('Connecting shares (%)'!$F$3/100*F800+'Connecting shares (%)'!$G$3/100*H800+'Connecting shares (%)'!$H$3/100*J800)/1000000,0),0)</f>
        <v>0</v>
      </c>
      <c r="U800" s="59">
        <f>IF(E800="East", IF(C800="Central",D800*'Connecting shares (%)'!$M$16*(F800+H800+J800)/(F800+H800+J800+L800+N800+P800),0),0)</f>
        <v>0</v>
      </c>
      <c r="V800" s="59">
        <f>IF(E800="East", IF(C800="Decentral",('Connecting shares (%)'!$F$7/100*F800+'Connecting shares (%)'!$G$7/100*H800+'Connecting shares (%)'!$H$7/100*J800)/1000000,0),0)</f>
        <v>0</v>
      </c>
      <c r="W800" s="61">
        <f>IF(E800="East", IF(C800="Decentral",D800*'Connecting shares (%)'!$M$16*(F800+H800+J800)/(F800+H800+J800+L800+N800+P800),0),0)</f>
        <v>0</v>
      </c>
      <c r="X800" s="59">
        <f>IF(E800="East", IF(C800="Central",('Connecting shares (%)'!$F$5/100*L800+'Connecting shares (%)'!$G$5/100*N800+'Connecting shares (%)'!$H$5/100*P800)/1000000,0),0)</f>
        <v>0</v>
      </c>
      <c r="Y800" s="61">
        <f>IF(E800="East", IF(C800="Central",D800*'Connecting shares (%)'!$M$16*(L800+N800+P800)/(F800+H800+J800+L800+N800+P800),0),0)</f>
        <v>0</v>
      </c>
      <c r="Z800" s="1">
        <f>IF(E800="East", IF(C800="Decentral",('Connecting shares (%)'!$F$9/100*L800+'Connecting shares (%)'!$G$9/100*N800+'Connecting shares (%)'!$H$9/100*P800)/1000000,0),0)</f>
        <v>0</v>
      </c>
      <c r="AA800" s="61">
        <f>IF(E800="East", IF(C800="Decentral",D800*'Connecting shares (%)'!$M$16*(L800+N800+P800)/(F800+H800+J800+L800+N800+P800),0),0)</f>
        <v>0</v>
      </c>
      <c r="AB800" s="59">
        <f>IF(E800="West", IF(C800="Central",('Connecting shares (%)'!$F$11/100*F800+'Connecting shares (%)'!$G$11/100*H800+'Connecting shares (%)'!$H$11/100*J800)/1000000,0),0)</f>
        <v>0</v>
      </c>
      <c r="AC800" s="62">
        <f>IF(E800="west", IF(C800="Central",D800*'Connecting shares (%)'!$M$16*(F800+H800+J800)/(F800+H800+J800+L800+N800+P800),0),0)</f>
        <v>0</v>
      </c>
      <c r="AD800" s="59">
        <f>IF(E800="West", IF(C800="Decentral",('Connecting shares (%)'!$F$15/100*F800+'Connecting shares (%)'!$G$15/100*H800+'Connecting shares (%)'!$H$15/100*J800)/1000000,0),0)</f>
        <v>0.46894226</v>
      </c>
      <c r="AE800" s="61">
        <f>IF(E800="west", IF(C800="Decentral",D800*'Connecting shares (%)'!$M$16*(F800+H800+J800)/(F800+H800+J800+L800+N800+P800),0),0)</f>
        <v>3.8391584089505999</v>
      </c>
      <c r="AF800" s="59">
        <f>IF(E800="West", IF(C800="Central",('Connecting shares (%)'!$F$13/100*L800+'Connecting shares (%)'!$G$13/100*N800+'Connecting shares (%)'!$H$13/100*P800)/1000000,0),0)</f>
        <v>0</v>
      </c>
      <c r="AG800" s="61">
        <f>IF(E800="west", IF(C800="Central",D800*'Connecting shares (%)'!$M$16*(L800+N800+P800)/(F800+H800+J800+L800+N800+P800),0),0)</f>
        <v>0</v>
      </c>
      <c r="AH800" s="1">
        <f>IF(E800="West", IF(C800="Decentral",('Connecting shares (%)'!$F$17/100*L800+'Connecting shares (%)'!$G$17/100*N800+'Connecting shares (%)'!$H$17/100*P800)/1000000,0),0)</f>
        <v>0</v>
      </c>
      <c r="AI800" s="61">
        <f>IF(E800="west", IF(C800="Decentral",D800*'Connecting shares (%)'!$M$16*(L800+N800+P800)/(F800+H800+J800+L800+N800+P800),0),0)</f>
        <v>0</v>
      </c>
      <c r="AK800" s="1">
        <f t="shared" si="96"/>
        <v>0</v>
      </c>
      <c r="AL800" s="1">
        <f t="shared" si="97"/>
        <v>0</v>
      </c>
      <c r="AM800" s="1">
        <f t="shared" si="98"/>
        <v>0</v>
      </c>
      <c r="AN800" s="1">
        <f t="shared" si="99"/>
        <v>0</v>
      </c>
      <c r="AO800" s="1">
        <f t="shared" si="100"/>
        <v>0</v>
      </c>
      <c r="AP800" s="1">
        <f t="shared" si="101"/>
        <v>0</v>
      </c>
      <c r="AQ800" s="1">
        <f t="shared" si="102"/>
        <v>0.46894226</v>
      </c>
      <c r="AR800" s="1">
        <f t="shared" si="103"/>
        <v>3.8391584089505999</v>
      </c>
    </row>
    <row r="801" spans="1:44">
      <c r="A801" s="1">
        <v>800</v>
      </c>
      <c r="B801" s="1" t="s">
        <v>313</v>
      </c>
      <c r="C801" s="1" t="s">
        <v>19</v>
      </c>
      <c r="D801" s="1">
        <v>0.30446431728958501</v>
      </c>
      <c r="E801" s="1" t="s">
        <v>21</v>
      </c>
      <c r="F801" s="1">
        <v>246997.8</v>
      </c>
      <c r="G801" s="1">
        <v>13</v>
      </c>
      <c r="H801" s="1">
        <v>0</v>
      </c>
      <c r="I801" s="1">
        <v>0</v>
      </c>
      <c r="J801" s="1">
        <v>0</v>
      </c>
      <c r="K801" s="1">
        <v>0</v>
      </c>
      <c r="L801" s="1">
        <v>0</v>
      </c>
      <c r="M801" s="1">
        <v>0</v>
      </c>
      <c r="N801" s="1">
        <v>0</v>
      </c>
      <c r="O801" s="1">
        <v>0</v>
      </c>
      <c r="P801" s="1">
        <v>0</v>
      </c>
      <c r="Q801" s="1">
        <v>0</v>
      </c>
      <c r="R801" s="1">
        <v>8875.4696151848002</v>
      </c>
      <c r="S801" s="1">
        <v>304464.31728958501</v>
      </c>
      <c r="T801" s="59">
        <f>IF(E801="East", IF(C801="Central",('Connecting shares (%)'!$F$3/100*F801+'Connecting shares (%)'!$G$3/100*H801+'Connecting shares (%)'!$H$3/100*J801)/1000000,0),0)</f>
        <v>0</v>
      </c>
      <c r="U801" s="59">
        <f>IF(E801="East", IF(C801="Central",D801*'Connecting shares (%)'!$M$16*(F801+H801+J801)/(F801+H801+J801+L801+N801+P801),0),0)</f>
        <v>0</v>
      </c>
      <c r="V801" s="59">
        <f>IF(E801="East", IF(C801="Decentral",('Connecting shares (%)'!$F$7/100*F801+'Connecting shares (%)'!$G$7/100*H801+'Connecting shares (%)'!$H$7/100*J801)/1000000,0),0)</f>
        <v>0</v>
      </c>
      <c r="W801" s="61">
        <f>IF(E801="East", IF(C801="Decentral",D801*'Connecting shares (%)'!$M$16*(F801+H801+J801)/(F801+H801+J801+L801+N801+P801),0),0)</f>
        <v>0</v>
      </c>
      <c r="X801" s="59">
        <f>IF(E801="East", IF(C801="Central",('Connecting shares (%)'!$F$5/100*L801+'Connecting shares (%)'!$G$5/100*N801+'Connecting shares (%)'!$H$5/100*P801)/1000000,0),0)</f>
        <v>0</v>
      </c>
      <c r="Y801" s="61">
        <f>IF(E801="East", IF(C801="Central",D801*'Connecting shares (%)'!$M$16*(L801+N801+P801)/(F801+H801+J801+L801+N801+P801),0),0)</f>
        <v>0</v>
      </c>
      <c r="Z801" s="1">
        <f>IF(E801="East", IF(C801="Decentral",('Connecting shares (%)'!$F$9/100*L801+'Connecting shares (%)'!$G$9/100*N801+'Connecting shares (%)'!$H$9/100*P801)/1000000,0),0)</f>
        <v>0</v>
      </c>
      <c r="AA801" s="61">
        <f>IF(E801="East", IF(C801="Decentral",D801*'Connecting shares (%)'!$M$16*(L801+N801+P801)/(F801+H801+J801+L801+N801+P801),0),0)</f>
        <v>0</v>
      </c>
      <c r="AB801" s="59">
        <f>IF(E801="West", IF(C801="Central",('Connecting shares (%)'!$F$11/100*F801+'Connecting shares (%)'!$G$11/100*H801+'Connecting shares (%)'!$H$11/100*J801)/1000000,0),0)</f>
        <v>0</v>
      </c>
      <c r="AC801" s="62">
        <f>IF(E801="west", IF(C801="Central",D801*'Connecting shares (%)'!$M$16*(F801+H801+J801)/(F801+H801+J801+L801+N801+P801),0),0)</f>
        <v>0</v>
      </c>
      <c r="AD801" s="59">
        <f>IF(E801="West", IF(C801="Decentral",('Connecting shares (%)'!$F$15/100*F801+'Connecting shares (%)'!$G$15/100*H801+'Connecting shares (%)'!$H$15/100*J801)/1000000,0),0)</f>
        <v>0.24699779999999999</v>
      </c>
      <c r="AE801" s="61">
        <f>IF(E801="west", IF(C801="Decentral",D801*'Connecting shares (%)'!$M$16*(F801+H801+J801)/(F801+H801+J801+L801+N801+P801),0),0)</f>
        <v>6.0892863457917006</v>
      </c>
      <c r="AF801" s="59">
        <f>IF(E801="West", IF(C801="Central",('Connecting shares (%)'!$F$13/100*L801+'Connecting shares (%)'!$G$13/100*N801+'Connecting shares (%)'!$H$13/100*P801)/1000000,0),0)</f>
        <v>0</v>
      </c>
      <c r="AG801" s="61">
        <f>IF(E801="west", IF(C801="Central",D801*'Connecting shares (%)'!$M$16*(L801+N801+P801)/(F801+H801+J801+L801+N801+P801),0),0)</f>
        <v>0</v>
      </c>
      <c r="AH801" s="1">
        <f>IF(E801="West", IF(C801="Decentral",('Connecting shares (%)'!$F$17/100*L801+'Connecting shares (%)'!$G$17/100*N801+'Connecting shares (%)'!$H$17/100*P801)/1000000,0),0)</f>
        <v>0</v>
      </c>
      <c r="AI801" s="61">
        <f>IF(E801="west", IF(C801="Decentral",D801*'Connecting shares (%)'!$M$16*(L801+N801+P801)/(F801+H801+J801+L801+N801+P801),0),0)</f>
        <v>0</v>
      </c>
      <c r="AK801" s="1">
        <f t="shared" si="96"/>
        <v>0</v>
      </c>
      <c r="AL801" s="1">
        <f t="shared" si="97"/>
        <v>0</v>
      </c>
      <c r="AM801" s="1">
        <f t="shared" si="98"/>
        <v>0</v>
      </c>
      <c r="AN801" s="1">
        <f t="shared" si="99"/>
        <v>0</v>
      </c>
      <c r="AO801" s="1">
        <f t="shared" si="100"/>
        <v>0</v>
      </c>
      <c r="AP801" s="1">
        <f t="shared" si="101"/>
        <v>0</v>
      </c>
      <c r="AQ801" s="1">
        <f t="shared" si="102"/>
        <v>0.24699779999999999</v>
      </c>
      <c r="AR801" s="1">
        <f t="shared" si="103"/>
        <v>6.0892863457917006</v>
      </c>
    </row>
    <row r="802" spans="1:44">
      <c r="A802" s="1">
        <v>801</v>
      </c>
      <c r="B802" s="1" t="s">
        <v>325</v>
      </c>
      <c r="C802" s="1" t="s">
        <v>19</v>
      </c>
      <c r="D802" s="1">
        <v>0.221416144023527</v>
      </c>
      <c r="E802" s="1" t="s">
        <v>21</v>
      </c>
      <c r="F802" s="1">
        <v>158722.89000000001</v>
      </c>
      <c r="G802" s="1">
        <v>10</v>
      </c>
      <c r="H802" s="1">
        <v>0</v>
      </c>
      <c r="I802" s="1">
        <v>0</v>
      </c>
      <c r="J802" s="1">
        <v>0</v>
      </c>
      <c r="K802" s="1">
        <v>0</v>
      </c>
      <c r="L802" s="1">
        <v>0</v>
      </c>
      <c r="M802" s="1">
        <v>0</v>
      </c>
      <c r="N802" s="1">
        <v>0</v>
      </c>
      <c r="O802" s="1">
        <v>0</v>
      </c>
      <c r="P802" s="1">
        <v>0</v>
      </c>
      <c r="Q802" s="1">
        <v>0</v>
      </c>
      <c r="R802" s="1">
        <v>7585.26579325292</v>
      </c>
      <c r="S802" s="1">
        <v>221416.14402352599</v>
      </c>
      <c r="T802" s="59">
        <f>IF(E802="East", IF(C802="Central",('Connecting shares (%)'!$F$3/100*F802+'Connecting shares (%)'!$G$3/100*H802+'Connecting shares (%)'!$H$3/100*J802)/1000000,0),0)</f>
        <v>0</v>
      </c>
      <c r="U802" s="59">
        <f>IF(E802="East", IF(C802="Central",D802*'Connecting shares (%)'!$M$16*(F802+H802+J802)/(F802+H802+J802+L802+N802+P802),0),0)</f>
        <v>0</v>
      </c>
      <c r="V802" s="59">
        <f>IF(E802="East", IF(C802="Decentral",('Connecting shares (%)'!$F$7/100*F802+'Connecting shares (%)'!$G$7/100*H802+'Connecting shares (%)'!$H$7/100*J802)/1000000,0),0)</f>
        <v>0</v>
      </c>
      <c r="W802" s="61">
        <f>IF(E802="East", IF(C802="Decentral",D802*'Connecting shares (%)'!$M$16*(F802+H802+J802)/(F802+H802+J802+L802+N802+P802),0),0)</f>
        <v>0</v>
      </c>
      <c r="X802" s="59">
        <f>IF(E802="East", IF(C802="Central",('Connecting shares (%)'!$F$5/100*L802+'Connecting shares (%)'!$G$5/100*N802+'Connecting shares (%)'!$H$5/100*P802)/1000000,0),0)</f>
        <v>0</v>
      </c>
      <c r="Y802" s="61">
        <f>IF(E802="East", IF(C802="Central",D802*'Connecting shares (%)'!$M$16*(L802+N802+P802)/(F802+H802+J802+L802+N802+P802),0),0)</f>
        <v>0</v>
      </c>
      <c r="Z802" s="1">
        <f>IF(E802="East", IF(C802="Decentral",('Connecting shares (%)'!$F$9/100*L802+'Connecting shares (%)'!$G$9/100*N802+'Connecting shares (%)'!$H$9/100*P802)/1000000,0),0)</f>
        <v>0</v>
      </c>
      <c r="AA802" s="61">
        <f>IF(E802="East", IF(C802="Decentral",D802*'Connecting shares (%)'!$M$16*(L802+N802+P802)/(F802+H802+J802+L802+N802+P802),0),0)</f>
        <v>0</v>
      </c>
      <c r="AB802" s="59">
        <f>IF(E802="West", IF(C802="Central",('Connecting shares (%)'!$F$11/100*F802+'Connecting shares (%)'!$G$11/100*H802+'Connecting shares (%)'!$H$11/100*J802)/1000000,0),0)</f>
        <v>0</v>
      </c>
      <c r="AC802" s="62">
        <f>IF(E802="west", IF(C802="Central",D802*'Connecting shares (%)'!$M$16*(F802+H802+J802)/(F802+H802+J802+L802+N802+P802),0),0)</f>
        <v>0</v>
      </c>
      <c r="AD802" s="59">
        <f>IF(E802="West", IF(C802="Decentral",('Connecting shares (%)'!$F$15/100*F802+'Connecting shares (%)'!$G$15/100*H802+'Connecting shares (%)'!$H$15/100*J802)/1000000,0),0)</f>
        <v>0.15872289000000001</v>
      </c>
      <c r="AE802" s="61">
        <f>IF(E802="west", IF(C802="Decentral",D802*'Connecting shares (%)'!$M$16*(F802+H802+J802)/(F802+H802+J802+L802+N802+P802),0),0)</f>
        <v>4.4283228804705397</v>
      </c>
      <c r="AF802" s="59">
        <f>IF(E802="West", IF(C802="Central",('Connecting shares (%)'!$F$13/100*L802+'Connecting shares (%)'!$G$13/100*N802+'Connecting shares (%)'!$H$13/100*P802)/1000000,0),0)</f>
        <v>0</v>
      </c>
      <c r="AG802" s="61">
        <f>IF(E802="west", IF(C802="Central",D802*'Connecting shares (%)'!$M$16*(L802+N802+P802)/(F802+H802+J802+L802+N802+P802),0),0)</f>
        <v>0</v>
      </c>
      <c r="AH802" s="1">
        <f>IF(E802="West", IF(C802="Decentral",('Connecting shares (%)'!$F$17/100*L802+'Connecting shares (%)'!$G$17/100*N802+'Connecting shares (%)'!$H$17/100*P802)/1000000,0),0)</f>
        <v>0</v>
      </c>
      <c r="AI802" s="61">
        <f>IF(E802="west", IF(C802="Decentral",D802*'Connecting shares (%)'!$M$16*(L802+N802+P802)/(F802+H802+J802+L802+N802+P802),0),0)</f>
        <v>0</v>
      </c>
      <c r="AK802" s="1">
        <f t="shared" si="96"/>
        <v>0</v>
      </c>
      <c r="AL802" s="1">
        <f t="shared" si="97"/>
        <v>0</v>
      </c>
      <c r="AM802" s="1">
        <f t="shared" si="98"/>
        <v>0</v>
      </c>
      <c r="AN802" s="1">
        <f t="shared" si="99"/>
        <v>0</v>
      </c>
      <c r="AO802" s="1">
        <f t="shared" si="100"/>
        <v>0</v>
      </c>
      <c r="AP802" s="1">
        <f t="shared" si="101"/>
        <v>0</v>
      </c>
      <c r="AQ802" s="1">
        <f t="shared" si="102"/>
        <v>0.15872289000000001</v>
      </c>
      <c r="AR802" s="1">
        <f t="shared" si="103"/>
        <v>4.4283228804705397</v>
      </c>
    </row>
    <row r="803" spans="1:44">
      <c r="A803" s="1">
        <v>802</v>
      </c>
      <c r="B803" s="1" t="s">
        <v>710</v>
      </c>
      <c r="C803" s="1" t="s">
        <v>19</v>
      </c>
      <c r="D803" s="1">
        <v>0.53252542166009398</v>
      </c>
      <c r="E803" s="1" t="s">
        <v>21</v>
      </c>
      <c r="F803" s="1">
        <v>845135.77</v>
      </c>
      <c r="G803" s="1">
        <v>55</v>
      </c>
      <c r="H803" s="1">
        <v>0</v>
      </c>
      <c r="I803" s="1">
        <v>0</v>
      </c>
      <c r="J803" s="1">
        <v>0</v>
      </c>
      <c r="K803" s="1">
        <v>0</v>
      </c>
      <c r="L803" s="1">
        <v>0</v>
      </c>
      <c r="M803" s="1">
        <v>0</v>
      </c>
      <c r="N803" s="1">
        <v>0</v>
      </c>
      <c r="O803" s="1">
        <v>0</v>
      </c>
      <c r="P803" s="1">
        <v>0</v>
      </c>
      <c r="Q803" s="1">
        <v>0</v>
      </c>
      <c r="R803" s="1">
        <v>25394.7619418498</v>
      </c>
      <c r="S803" s="1">
        <v>532525.42166009301</v>
      </c>
      <c r="T803" s="59">
        <f>IF(E803="East", IF(C803="Central",('Connecting shares (%)'!$F$3/100*F803+'Connecting shares (%)'!$G$3/100*H803+'Connecting shares (%)'!$H$3/100*J803)/1000000,0),0)</f>
        <v>0</v>
      </c>
      <c r="U803" s="59">
        <f>IF(E803="East", IF(C803="Central",D803*'Connecting shares (%)'!$M$16*(F803+H803+J803)/(F803+H803+J803+L803+N803+P803),0),0)</f>
        <v>0</v>
      </c>
      <c r="V803" s="59">
        <f>IF(E803="East", IF(C803="Decentral",('Connecting shares (%)'!$F$7/100*F803+'Connecting shares (%)'!$G$7/100*H803+'Connecting shares (%)'!$H$7/100*J803)/1000000,0),0)</f>
        <v>0</v>
      </c>
      <c r="W803" s="61">
        <f>IF(E803="East", IF(C803="Decentral",D803*'Connecting shares (%)'!$M$16*(F803+H803+J803)/(F803+H803+J803+L803+N803+P803),0),0)</f>
        <v>0</v>
      </c>
      <c r="X803" s="59">
        <f>IF(E803="East", IF(C803="Central",('Connecting shares (%)'!$F$5/100*L803+'Connecting shares (%)'!$G$5/100*N803+'Connecting shares (%)'!$H$5/100*P803)/1000000,0),0)</f>
        <v>0</v>
      </c>
      <c r="Y803" s="61">
        <f>IF(E803="East", IF(C803="Central",D803*'Connecting shares (%)'!$M$16*(L803+N803+P803)/(F803+H803+J803+L803+N803+P803),0),0)</f>
        <v>0</v>
      </c>
      <c r="Z803" s="1">
        <f>IF(E803="East", IF(C803="Decentral",('Connecting shares (%)'!$F$9/100*L803+'Connecting shares (%)'!$G$9/100*N803+'Connecting shares (%)'!$H$9/100*P803)/1000000,0),0)</f>
        <v>0</v>
      </c>
      <c r="AA803" s="61">
        <f>IF(E803="East", IF(C803="Decentral",D803*'Connecting shares (%)'!$M$16*(L803+N803+P803)/(F803+H803+J803+L803+N803+P803),0),0)</f>
        <v>0</v>
      </c>
      <c r="AB803" s="59">
        <f>IF(E803="West", IF(C803="Central",('Connecting shares (%)'!$F$11/100*F803+'Connecting shares (%)'!$G$11/100*H803+'Connecting shares (%)'!$H$11/100*J803)/1000000,0),0)</f>
        <v>0</v>
      </c>
      <c r="AC803" s="62">
        <f>IF(E803="west", IF(C803="Central",D803*'Connecting shares (%)'!$M$16*(F803+H803+J803)/(F803+H803+J803+L803+N803+P803),0),0)</f>
        <v>0</v>
      </c>
      <c r="AD803" s="59">
        <f>IF(E803="West", IF(C803="Decentral",('Connecting shares (%)'!$F$15/100*F803+'Connecting shares (%)'!$G$15/100*H803+'Connecting shares (%)'!$H$15/100*J803)/1000000,0),0)</f>
        <v>0.84513577000000006</v>
      </c>
      <c r="AE803" s="61">
        <f>IF(E803="west", IF(C803="Decentral",D803*'Connecting shares (%)'!$M$16*(F803+H803+J803)/(F803+H803+J803+L803+N803+P803),0),0)</f>
        <v>10.65050843320188</v>
      </c>
      <c r="AF803" s="59">
        <f>IF(E803="West", IF(C803="Central",('Connecting shares (%)'!$F$13/100*L803+'Connecting shares (%)'!$G$13/100*N803+'Connecting shares (%)'!$H$13/100*P803)/1000000,0),0)</f>
        <v>0</v>
      </c>
      <c r="AG803" s="61">
        <f>IF(E803="west", IF(C803="Central",D803*'Connecting shares (%)'!$M$16*(L803+N803+P803)/(F803+H803+J803+L803+N803+P803),0),0)</f>
        <v>0</v>
      </c>
      <c r="AH803" s="1">
        <f>IF(E803="West", IF(C803="Decentral",('Connecting shares (%)'!$F$17/100*L803+'Connecting shares (%)'!$G$17/100*N803+'Connecting shares (%)'!$H$17/100*P803)/1000000,0),0)</f>
        <v>0</v>
      </c>
      <c r="AI803" s="61">
        <f>IF(E803="west", IF(C803="Decentral",D803*'Connecting shares (%)'!$M$16*(L803+N803+P803)/(F803+H803+J803+L803+N803+P803),0),0)</f>
        <v>0</v>
      </c>
      <c r="AK803" s="1">
        <f t="shared" si="96"/>
        <v>0</v>
      </c>
      <c r="AL803" s="1">
        <f t="shared" si="97"/>
        <v>0</v>
      </c>
      <c r="AM803" s="1">
        <f t="shared" si="98"/>
        <v>0</v>
      </c>
      <c r="AN803" s="1">
        <f t="shared" si="99"/>
        <v>0</v>
      </c>
      <c r="AO803" s="1">
        <f t="shared" si="100"/>
        <v>0</v>
      </c>
      <c r="AP803" s="1">
        <f t="shared" si="101"/>
        <v>0</v>
      </c>
      <c r="AQ803" s="1">
        <f t="shared" si="102"/>
        <v>0.84513577000000006</v>
      </c>
      <c r="AR803" s="1">
        <f t="shared" si="103"/>
        <v>10.65050843320188</v>
      </c>
    </row>
    <row r="804" spans="1:44">
      <c r="A804" s="1">
        <v>803</v>
      </c>
      <c r="B804" s="1" t="s">
        <v>312</v>
      </c>
      <c r="C804" s="1" t="s">
        <v>19</v>
      </c>
      <c r="D804" s="1">
        <v>0.18652791978838301</v>
      </c>
      <c r="E804" s="1" t="s">
        <v>21</v>
      </c>
      <c r="F804" s="1">
        <v>262322.88</v>
      </c>
      <c r="G804" s="1">
        <v>14</v>
      </c>
      <c r="H804" s="1">
        <v>0</v>
      </c>
      <c r="I804" s="1">
        <v>0</v>
      </c>
      <c r="J804" s="1">
        <v>0</v>
      </c>
      <c r="K804" s="1">
        <v>0</v>
      </c>
      <c r="L804" s="1">
        <v>0</v>
      </c>
      <c r="M804" s="1">
        <v>0</v>
      </c>
      <c r="N804" s="1">
        <v>0</v>
      </c>
      <c r="O804" s="1">
        <v>0</v>
      </c>
      <c r="P804" s="1">
        <v>0</v>
      </c>
      <c r="Q804" s="1">
        <v>0</v>
      </c>
      <c r="R804" s="1">
        <v>7066.4240004755802</v>
      </c>
      <c r="S804" s="1">
        <v>186527.91978838301</v>
      </c>
      <c r="T804" s="59">
        <f>IF(E804="East", IF(C804="Central",('Connecting shares (%)'!$F$3/100*F804+'Connecting shares (%)'!$G$3/100*H804+'Connecting shares (%)'!$H$3/100*J804)/1000000,0),0)</f>
        <v>0</v>
      </c>
      <c r="U804" s="59">
        <f>IF(E804="East", IF(C804="Central",D804*'Connecting shares (%)'!$M$16*(F804+H804+J804)/(F804+H804+J804+L804+N804+P804),0),0)</f>
        <v>0</v>
      </c>
      <c r="V804" s="59">
        <f>IF(E804="East", IF(C804="Decentral",('Connecting shares (%)'!$F$7/100*F804+'Connecting shares (%)'!$G$7/100*H804+'Connecting shares (%)'!$H$7/100*J804)/1000000,0),0)</f>
        <v>0</v>
      </c>
      <c r="W804" s="61">
        <f>IF(E804="East", IF(C804="Decentral",D804*'Connecting shares (%)'!$M$16*(F804+H804+J804)/(F804+H804+J804+L804+N804+P804),0),0)</f>
        <v>0</v>
      </c>
      <c r="X804" s="59">
        <f>IF(E804="East", IF(C804="Central",('Connecting shares (%)'!$F$5/100*L804+'Connecting shares (%)'!$G$5/100*N804+'Connecting shares (%)'!$H$5/100*P804)/1000000,0),0)</f>
        <v>0</v>
      </c>
      <c r="Y804" s="61">
        <f>IF(E804="East", IF(C804="Central",D804*'Connecting shares (%)'!$M$16*(L804+N804+P804)/(F804+H804+J804+L804+N804+P804),0),0)</f>
        <v>0</v>
      </c>
      <c r="Z804" s="1">
        <f>IF(E804="East", IF(C804="Decentral",('Connecting shares (%)'!$F$9/100*L804+'Connecting shares (%)'!$G$9/100*N804+'Connecting shares (%)'!$H$9/100*P804)/1000000,0),0)</f>
        <v>0</v>
      </c>
      <c r="AA804" s="61">
        <f>IF(E804="East", IF(C804="Decentral",D804*'Connecting shares (%)'!$M$16*(L804+N804+P804)/(F804+H804+J804+L804+N804+P804),0),0)</f>
        <v>0</v>
      </c>
      <c r="AB804" s="59">
        <f>IF(E804="West", IF(C804="Central",('Connecting shares (%)'!$F$11/100*F804+'Connecting shares (%)'!$G$11/100*H804+'Connecting shares (%)'!$H$11/100*J804)/1000000,0),0)</f>
        <v>0</v>
      </c>
      <c r="AC804" s="62">
        <f>IF(E804="west", IF(C804="Central",D804*'Connecting shares (%)'!$M$16*(F804+H804+J804)/(F804+H804+J804+L804+N804+P804),0),0)</f>
        <v>0</v>
      </c>
      <c r="AD804" s="59">
        <f>IF(E804="West", IF(C804="Decentral",('Connecting shares (%)'!$F$15/100*F804+'Connecting shares (%)'!$G$15/100*H804+'Connecting shares (%)'!$H$15/100*J804)/1000000,0),0)</f>
        <v>0.26232287999999998</v>
      </c>
      <c r="AE804" s="61">
        <f>IF(E804="west", IF(C804="Decentral",D804*'Connecting shares (%)'!$M$16*(F804+H804+J804)/(F804+H804+J804+L804+N804+P804),0),0)</f>
        <v>3.7305583957676602</v>
      </c>
      <c r="AF804" s="59">
        <f>IF(E804="West", IF(C804="Central",('Connecting shares (%)'!$F$13/100*L804+'Connecting shares (%)'!$G$13/100*N804+'Connecting shares (%)'!$H$13/100*P804)/1000000,0),0)</f>
        <v>0</v>
      </c>
      <c r="AG804" s="61">
        <f>IF(E804="west", IF(C804="Central",D804*'Connecting shares (%)'!$M$16*(L804+N804+P804)/(F804+H804+J804+L804+N804+P804),0),0)</f>
        <v>0</v>
      </c>
      <c r="AH804" s="1">
        <f>IF(E804="West", IF(C804="Decentral",('Connecting shares (%)'!$F$17/100*L804+'Connecting shares (%)'!$G$17/100*N804+'Connecting shares (%)'!$H$17/100*P804)/1000000,0),0)</f>
        <v>0</v>
      </c>
      <c r="AI804" s="61">
        <f>IF(E804="west", IF(C804="Decentral",D804*'Connecting shares (%)'!$M$16*(L804+N804+P804)/(F804+H804+J804+L804+N804+P804),0),0)</f>
        <v>0</v>
      </c>
      <c r="AK804" s="1">
        <f t="shared" si="96"/>
        <v>0</v>
      </c>
      <c r="AL804" s="1">
        <f t="shared" si="97"/>
        <v>0</v>
      </c>
      <c r="AM804" s="1">
        <f t="shared" si="98"/>
        <v>0</v>
      </c>
      <c r="AN804" s="1">
        <f t="shared" si="99"/>
        <v>0</v>
      </c>
      <c r="AO804" s="1">
        <f t="shared" si="100"/>
        <v>0</v>
      </c>
      <c r="AP804" s="1">
        <f t="shared" si="101"/>
        <v>0</v>
      </c>
      <c r="AQ804" s="1">
        <f t="shared" si="102"/>
        <v>0.26232287999999998</v>
      </c>
      <c r="AR804" s="1">
        <f t="shared" si="103"/>
        <v>3.7305583957676602</v>
      </c>
    </row>
    <row r="805" spans="1:44">
      <c r="A805" s="1">
        <v>804</v>
      </c>
      <c r="B805" s="1" t="s">
        <v>310</v>
      </c>
      <c r="C805" s="1" t="s">
        <v>19</v>
      </c>
      <c r="D805" s="1">
        <v>0.37730958130436898</v>
      </c>
      <c r="E805" s="1" t="s">
        <v>21</v>
      </c>
      <c r="F805" s="1">
        <v>157276.79</v>
      </c>
      <c r="G805" s="1">
        <v>11</v>
      </c>
      <c r="H805" s="1">
        <v>0</v>
      </c>
      <c r="I805" s="1">
        <v>0</v>
      </c>
      <c r="J805" s="1">
        <v>0</v>
      </c>
      <c r="K805" s="1">
        <v>0</v>
      </c>
      <c r="L805" s="1">
        <v>0</v>
      </c>
      <c r="M805" s="1">
        <v>0</v>
      </c>
      <c r="N805" s="1">
        <v>0</v>
      </c>
      <c r="O805" s="1">
        <v>0</v>
      </c>
      <c r="P805" s="1">
        <v>0</v>
      </c>
      <c r="Q805" s="1">
        <v>0</v>
      </c>
      <c r="R805" s="1">
        <v>10993.5771955444</v>
      </c>
      <c r="S805" s="1">
        <v>377309.58130436903</v>
      </c>
      <c r="T805" s="59">
        <f>IF(E805="East", IF(C805="Central",('Connecting shares (%)'!$F$3/100*F805+'Connecting shares (%)'!$G$3/100*H805+'Connecting shares (%)'!$H$3/100*J805)/1000000,0),0)</f>
        <v>0</v>
      </c>
      <c r="U805" s="59">
        <f>IF(E805="East", IF(C805="Central",D805*'Connecting shares (%)'!$M$16*(F805+H805+J805)/(F805+H805+J805+L805+N805+P805),0),0)</f>
        <v>0</v>
      </c>
      <c r="V805" s="59">
        <f>IF(E805="East", IF(C805="Decentral",('Connecting shares (%)'!$F$7/100*F805+'Connecting shares (%)'!$G$7/100*H805+'Connecting shares (%)'!$H$7/100*J805)/1000000,0),0)</f>
        <v>0</v>
      </c>
      <c r="W805" s="61">
        <f>IF(E805="East", IF(C805="Decentral",D805*'Connecting shares (%)'!$M$16*(F805+H805+J805)/(F805+H805+J805+L805+N805+P805),0),0)</f>
        <v>0</v>
      </c>
      <c r="X805" s="59">
        <f>IF(E805="East", IF(C805="Central",('Connecting shares (%)'!$F$5/100*L805+'Connecting shares (%)'!$G$5/100*N805+'Connecting shares (%)'!$H$5/100*P805)/1000000,0),0)</f>
        <v>0</v>
      </c>
      <c r="Y805" s="61">
        <f>IF(E805="East", IF(C805="Central",D805*'Connecting shares (%)'!$M$16*(L805+N805+P805)/(F805+H805+J805+L805+N805+P805),0),0)</f>
        <v>0</v>
      </c>
      <c r="Z805" s="1">
        <f>IF(E805="East", IF(C805="Decentral",('Connecting shares (%)'!$F$9/100*L805+'Connecting shares (%)'!$G$9/100*N805+'Connecting shares (%)'!$H$9/100*P805)/1000000,0),0)</f>
        <v>0</v>
      </c>
      <c r="AA805" s="61">
        <f>IF(E805="East", IF(C805="Decentral",D805*'Connecting shares (%)'!$M$16*(L805+N805+P805)/(F805+H805+J805+L805+N805+P805),0),0)</f>
        <v>0</v>
      </c>
      <c r="AB805" s="59">
        <f>IF(E805="West", IF(C805="Central",('Connecting shares (%)'!$F$11/100*F805+'Connecting shares (%)'!$G$11/100*H805+'Connecting shares (%)'!$H$11/100*J805)/1000000,0),0)</f>
        <v>0</v>
      </c>
      <c r="AC805" s="62">
        <f>IF(E805="west", IF(C805="Central",D805*'Connecting shares (%)'!$M$16*(F805+H805+J805)/(F805+H805+J805+L805+N805+P805),0),0)</f>
        <v>0</v>
      </c>
      <c r="AD805" s="59">
        <f>IF(E805="West", IF(C805="Decentral",('Connecting shares (%)'!$F$15/100*F805+'Connecting shares (%)'!$G$15/100*H805+'Connecting shares (%)'!$H$15/100*J805)/1000000,0),0)</f>
        <v>0.15727679</v>
      </c>
      <c r="AE805" s="61">
        <f>IF(E805="west", IF(C805="Decentral",D805*'Connecting shares (%)'!$M$16*(F805+H805+J805)/(F805+H805+J805+L805+N805+P805),0),0)</f>
        <v>7.5461916260873796</v>
      </c>
      <c r="AF805" s="59">
        <f>IF(E805="West", IF(C805="Central",('Connecting shares (%)'!$F$13/100*L805+'Connecting shares (%)'!$G$13/100*N805+'Connecting shares (%)'!$H$13/100*P805)/1000000,0),0)</f>
        <v>0</v>
      </c>
      <c r="AG805" s="61">
        <f>IF(E805="west", IF(C805="Central",D805*'Connecting shares (%)'!$M$16*(L805+N805+P805)/(F805+H805+J805+L805+N805+P805),0),0)</f>
        <v>0</v>
      </c>
      <c r="AH805" s="1">
        <f>IF(E805="West", IF(C805="Decentral",('Connecting shares (%)'!$F$17/100*L805+'Connecting shares (%)'!$G$17/100*N805+'Connecting shares (%)'!$H$17/100*P805)/1000000,0),0)</f>
        <v>0</v>
      </c>
      <c r="AI805" s="61">
        <f>IF(E805="west", IF(C805="Decentral",D805*'Connecting shares (%)'!$M$16*(L805+N805+P805)/(F805+H805+J805+L805+N805+P805),0),0)</f>
        <v>0</v>
      </c>
      <c r="AK805" s="1">
        <f t="shared" si="96"/>
        <v>0</v>
      </c>
      <c r="AL805" s="1">
        <f t="shared" si="97"/>
        <v>0</v>
      </c>
      <c r="AM805" s="1">
        <f t="shared" si="98"/>
        <v>0</v>
      </c>
      <c r="AN805" s="1">
        <f t="shared" si="99"/>
        <v>0</v>
      </c>
      <c r="AO805" s="1">
        <f t="shared" si="100"/>
        <v>0</v>
      </c>
      <c r="AP805" s="1">
        <f t="shared" si="101"/>
        <v>0</v>
      </c>
      <c r="AQ805" s="1">
        <f t="shared" si="102"/>
        <v>0.15727679</v>
      </c>
      <c r="AR805" s="1">
        <f t="shared" si="103"/>
        <v>7.5461916260873796</v>
      </c>
    </row>
    <row r="806" spans="1:44">
      <c r="A806" s="1">
        <v>805</v>
      </c>
      <c r="B806" s="1" t="s">
        <v>526</v>
      </c>
      <c r="C806" s="1" t="s">
        <v>19</v>
      </c>
      <c r="D806" s="1">
        <v>0.98526206793323401</v>
      </c>
      <c r="E806" s="1" t="s">
        <v>21</v>
      </c>
      <c r="F806" s="1">
        <v>3657805.6499999901</v>
      </c>
      <c r="G806" s="1">
        <v>286</v>
      </c>
      <c r="H806" s="1">
        <v>0</v>
      </c>
      <c r="I806" s="1">
        <v>0</v>
      </c>
      <c r="J806" s="1">
        <v>0</v>
      </c>
      <c r="K806" s="1">
        <v>0</v>
      </c>
      <c r="L806" s="1">
        <v>105715.46</v>
      </c>
      <c r="M806" s="1">
        <v>10</v>
      </c>
      <c r="N806" s="1">
        <v>0</v>
      </c>
      <c r="O806" s="1">
        <v>0</v>
      </c>
      <c r="P806" s="1">
        <v>0</v>
      </c>
      <c r="Q806" s="1">
        <v>0</v>
      </c>
      <c r="R806" s="1">
        <v>13826.889041751399</v>
      </c>
      <c r="S806" s="1">
        <v>985262.06793323299</v>
      </c>
      <c r="T806" s="59">
        <f>IF(E806="East", IF(C806="Central",('Connecting shares (%)'!$F$3/100*F806+'Connecting shares (%)'!$G$3/100*H806+'Connecting shares (%)'!$H$3/100*J806)/1000000,0),0)</f>
        <v>0</v>
      </c>
      <c r="U806" s="59">
        <f>IF(E806="East", IF(C806="Central",D806*'Connecting shares (%)'!$M$16*(F806+H806+J806)/(F806+H806+J806+L806+N806+P806),0),0)</f>
        <v>0</v>
      </c>
      <c r="V806" s="59">
        <f>IF(E806="East", IF(C806="Decentral",('Connecting shares (%)'!$F$7/100*F806+'Connecting shares (%)'!$G$7/100*H806+'Connecting shares (%)'!$H$7/100*J806)/1000000,0),0)</f>
        <v>0</v>
      </c>
      <c r="W806" s="61">
        <f>IF(E806="East", IF(C806="Decentral",D806*'Connecting shares (%)'!$M$16*(F806+H806+J806)/(F806+H806+J806+L806+N806+P806),0),0)</f>
        <v>0</v>
      </c>
      <c r="X806" s="59">
        <f>IF(E806="East", IF(C806="Central",('Connecting shares (%)'!$F$5/100*L806+'Connecting shares (%)'!$G$5/100*N806+'Connecting shares (%)'!$H$5/100*P806)/1000000,0),0)</f>
        <v>0</v>
      </c>
      <c r="Y806" s="61">
        <f>IF(E806="East", IF(C806="Central",D806*'Connecting shares (%)'!$M$16*(L806+N806+P806)/(F806+H806+J806+L806+N806+P806),0),0)</f>
        <v>0</v>
      </c>
      <c r="Z806" s="1">
        <f>IF(E806="East", IF(C806="Decentral",('Connecting shares (%)'!$F$9/100*L806+'Connecting shares (%)'!$G$9/100*N806+'Connecting shares (%)'!$H$9/100*P806)/1000000,0),0)</f>
        <v>0</v>
      </c>
      <c r="AA806" s="61">
        <f>IF(E806="East", IF(C806="Decentral",D806*'Connecting shares (%)'!$M$16*(L806+N806+P806)/(F806+H806+J806+L806+N806+P806),0),0)</f>
        <v>0</v>
      </c>
      <c r="AB806" s="59">
        <f>IF(E806="West", IF(C806="Central",('Connecting shares (%)'!$F$11/100*F806+'Connecting shares (%)'!$G$11/100*H806+'Connecting shares (%)'!$H$11/100*J806)/1000000,0),0)</f>
        <v>0</v>
      </c>
      <c r="AC806" s="62">
        <f>IF(E806="west", IF(C806="Central",D806*'Connecting shares (%)'!$M$16*(F806+H806+J806)/(F806+H806+J806+L806+N806+P806),0),0)</f>
        <v>0</v>
      </c>
      <c r="AD806" s="59">
        <f>IF(E806="West", IF(C806="Decentral",('Connecting shares (%)'!$F$15/100*F806+'Connecting shares (%)'!$G$15/100*H806+'Connecting shares (%)'!$H$15/100*J806)/1000000,0),0)</f>
        <v>3.65780564999999</v>
      </c>
      <c r="AE806" s="61">
        <f>IF(E806="west", IF(C806="Decentral",D806*'Connecting shares (%)'!$M$16*(F806+H806+J806)/(F806+H806+J806+L806+N806+P806),0),0)</f>
        <v>19.15173080464994</v>
      </c>
      <c r="AF806" s="59">
        <f>IF(E806="West", IF(C806="Central",('Connecting shares (%)'!$F$13/100*L806+'Connecting shares (%)'!$G$13/100*N806+'Connecting shares (%)'!$H$13/100*P806)/1000000,0),0)</f>
        <v>0</v>
      </c>
      <c r="AG806" s="61">
        <f>IF(E806="west", IF(C806="Central",D806*'Connecting shares (%)'!$M$16*(L806+N806+P806)/(F806+H806+J806+L806+N806+P806),0),0)</f>
        <v>0</v>
      </c>
      <c r="AH806" s="1">
        <f>IF(E806="West", IF(C806="Decentral",('Connecting shares (%)'!$F$17/100*L806+'Connecting shares (%)'!$G$17/100*N806+'Connecting shares (%)'!$H$17/100*P806)/1000000,0),0)</f>
        <v>0.10571546000000001</v>
      </c>
      <c r="AI806" s="61">
        <f>IF(E806="west", IF(C806="Decentral",D806*'Connecting shares (%)'!$M$16*(L806+N806+P806)/(F806+H806+J806+L806+N806+P806),0),0)</f>
        <v>0.55351055401473948</v>
      </c>
      <c r="AK806" s="1">
        <f t="shared" si="96"/>
        <v>0</v>
      </c>
      <c r="AL806" s="1">
        <f t="shared" si="97"/>
        <v>0</v>
      </c>
      <c r="AM806" s="1">
        <f t="shared" si="98"/>
        <v>0</v>
      </c>
      <c r="AN806" s="1">
        <f t="shared" si="99"/>
        <v>0</v>
      </c>
      <c r="AO806" s="1">
        <f t="shared" si="100"/>
        <v>0</v>
      </c>
      <c r="AP806" s="1">
        <f t="shared" si="101"/>
        <v>0</v>
      </c>
      <c r="AQ806" s="1">
        <f t="shared" si="102"/>
        <v>3.7635211099999899</v>
      </c>
      <c r="AR806" s="1">
        <f t="shared" si="103"/>
        <v>19.705241358664679</v>
      </c>
    </row>
    <row r="807" spans="1:44">
      <c r="A807" s="1">
        <v>806</v>
      </c>
      <c r="B807" s="1" t="s">
        <v>328</v>
      </c>
      <c r="C807" s="1" t="s">
        <v>19</v>
      </c>
      <c r="D807" s="1">
        <v>0.38534023139085999</v>
      </c>
      <c r="E807" s="1" t="s">
        <v>21</v>
      </c>
      <c r="F807" s="1">
        <v>306162.25999999902</v>
      </c>
      <c r="G807" s="1">
        <v>19</v>
      </c>
      <c r="H807" s="1">
        <v>0</v>
      </c>
      <c r="I807" s="1">
        <v>0</v>
      </c>
      <c r="J807" s="1">
        <v>0</v>
      </c>
      <c r="K807" s="1">
        <v>0</v>
      </c>
      <c r="L807" s="1">
        <v>17588.86</v>
      </c>
      <c r="M807" s="1">
        <v>6</v>
      </c>
      <c r="N807" s="1">
        <v>0</v>
      </c>
      <c r="O807" s="1">
        <v>0</v>
      </c>
      <c r="P807" s="1">
        <v>0</v>
      </c>
      <c r="Q807" s="1">
        <v>0</v>
      </c>
      <c r="R807" s="1">
        <v>13509.454948033201</v>
      </c>
      <c r="S807" s="1">
        <v>385340.23139085999</v>
      </c>
      <c r="T807" s="59">
        <f>IF(E807="East", IF(C807="Central",('Connecting shares (%)'!$F$3/100*F807+'Connecting shares (%)'!$G$3/100*H807+'Connecting shares (%)'!$H$3/100*J807)/1000000,0),0)</f>
        <v>0</v>
      </c>
      <c r="U807" s="59">
        <f>IF(E807="East", IF(C807="Central",D807*'Connecting shares (%)'!$M$16*(F807+H807+J807)/(F807+H807+J807+L807+N807+P807),0),0)</f>
        <v>0</v>
      </c>
      <c r="V807" s="59">
        <f>IF(E807="East", IF(C807="Decentral",('Connecting shares (%)'!$F$7/100*F807+'Connecting shares (%)'!$G$7/100*H807+'Connecting shares (%)'!$H$7/100*J807)/1000000,0),0)</f>
        <v>0</v>
      </c>
      <c r="W807" s="61">
        <f>IF(E807="East", IF(C807="Decentral",D807*'Connecting shares (%)'!$M$16*(F807+H807+J807)/(F807+H807+J807+L807+N807+P807),0),0)</f>
        <v>0</v>
      </c>
      <c r="X807" s="59">
        <f>IF(E807="East", IF(C807="Central",('Connecting shares (%)'!$F$5/100*L807+'Connecting shares (%)'!$G$5/100*N807+'Connecting shares (%)'!$H$5/100*P807)/1000000,0),0)</f>
        <v>0</v>
      </c>
      <c r="Y807" s="61">
        <f>IF(E807="East", IF(C807="Central",D807*'Connecting shares (%)'!$M$16*(L807+N807+P807)/(F807+H807+J807+L807+N807+P807),0),0)</f>
        <v>0</v>
      </c>
      <c r="Z807" s="1">
        <f>IF(E807="East", IF(C807="Decentral",('Connecting shares (%)'!$F$9/100*L807+'Connecting shares (%)'!$G$9/100*N807+'Connecting shares (%)'!$H$9/100*P807)/1000000,0),0)</f>
        <v>0</v>
      </c>
      <c r="AA807" s="61">
        <f>IF(E807="East", IF(C807="Decentral",D807*'Connecting shares (%)'!$M$16*(L807+N807+P807)/(F807+H807+J807+L807+N807+P807),0),0)</f>
        <v>0</v>
      </c>
      <c r="AB807" s="59">
        <f>IF(E807="West", IF(C807="Central",('Connecting shares (%)'!$F$11/100*F807+'Connecting shares (%)'!$G$11/100*H807+'Connecting shares (%)'!$H$11/100*J807)/1000000,0),0)</f>
        <v>0</v>
      </c>
      <c r="AC807" s="62">
        <f>IF(E807="west", IF(C807="Central",D807*'Connecting shares (%)'!$M$16*(F807+H807+J807)/(F807+H807+J807+L807+N807+P807),0),0)</f>
        <v>0</v>
      </c>
      <c r="AD807" s="59">
        <f>IF(E807="West", IF(C807="Decentral",('Connecting shares (%)'!$F$15/100*F807+'Connecting shares (%)'!$G$15/100*H807+'Connecting shares (%)'!$H$15/100*J807)/1000000,0),0)</f>
        <v>0.30616225999999902</v>
      </c>
      <c r="AE807" s="61">
        <f>IF(E807="west", IF(C807="Decentral",D807*'Connecting shares (%)'!$M$16*(F807+H807+J807)/(F807+H807+J807+L807+N807+P807),0),0)</f>
        <v>7.2881067476491586</v>
      </c>
      <c r="AF807" s="59">
        <f>IF(E807="West", IF(C807="Central",('Connecting shares (%)'!$F$13/100*L807+'Connecting shares (%)'!$G$13/100*N807+'Connecting shares (%)'!$H$13/100*P807)/1000000,0),0)</f>
        <v>0</v>
      </c>
      <c r="AG807" s="61">
        <f>IF(E807="west", IF(C807="Central",D807*'Connecting shares (%)'!$M$16*(L807+N807+P807)/(F807+H807+J807+L807+N807+P807),0),0)</f>
        <v>0</v>
      </c>
      <c r="AH807" s="1">
        <f>IF(E807="West", IF(C807="Decentral",('Connecting shares (%)'!$F$17/100*L807+'Connecting shares (%)'!$G$17/100*N807+'Connecting shares (%)'!$H$17/100*P807)/1000000,0),0)</f>
        <v>1.7588860000000001E-2</v>
      </c>
      <c r="AI807" s="61">
        <f>IF(E807="west", IF(C807="Decentral",D807*'Connecting shares (%)'!$M$16*(L807+N807+P807)/(F807+H807+J807+L807+N807+P807),0),0)</f>
        <v>0.4186978801680416</v>
      </c>
      <c r="AK807" s="1">
        <f t="shared" si="96"/>
        <v>0</v>
      </c>
      <c r="AL807" s="1">
        <f t="shared" si="97"/>
        <v>0</v>
      </c>
      <c r="AM807" s="1">
        <f t="shared" si="98"/>
        <v>0</v>
      </c>
      <c r="AN807" s="1">
        <f t="shared" si="99"/>
        <v>0</v>
      </c>
      <c r="AO807" s="1">
        <f t="shared" si="100"/>
        <v>0</v>
      </c>
      <c r="AP807" s="1">
        <f t="shared" si="101"/>
        <v>0</v>
      </c>
      <c r="AQ807" s="1">
        <f t="shared" si="102"/>
        <v>0.323751119999999</v>
      </c>
      <c r="AR807" s="1">
        <f t="shared" si="103"/>
        <v>7.7068046278172</v>
      </c>
    </row>
    <row r="808" spans="1:44">
      <c r="A808" s="1">
        <v>807</v>
      </c>
      <c r="B808" s="1" t="s">
        <v>371</v>
      </c>
      <c r="C808" s="1" t="s">
        <v>19</v>
      </c>
      <c r="D808" s="1">
        <v>8.2377194900519992</v>
      </c>
      <c r="E808" s="1" t="s">
        <v>21</v>
      </c>
      <c r="F808" s="1">
        <v>29853402.18</v>
      </c>
      <c r="G808" s="1">
        <v>1931</v>
      </c>
      <c r="H808" s="1">
        <v>107094.51</v>
      </c>
      <c r="I808" s="1">
        <v>2</v>
      </c>
      <c r="J808" s="1">
        <v>0</v>
      </c>
      <c r="K808" s="1">
        <v>0</v>
      </c>
      <c r="L808" s="1">
        <v>762248.34999999905</v>
      </c>
      <c r="M808" s="1">
        <v>51</v>
      </c>
      <c r="N808" s="1">
        <v>696510.62</v>
      </c>
      <c r="O808" s="1">
        <v>8</v>
      </c>
      <c r="P808" s="1">
        <v>0</v>
      </c>
      <c r="Q808" s="1">
        <v>0</v>
      </c>
      <c r="R808" s="1">
        <v>84114.4185458797</v>
      </c>
      <c r="S808" s="1">
        <v>8237719.4900519997</v>
      </c>
      <c r="T808" s="59">
        <f>IF(E808="East", IF(C808="Central",('Connecting shares (%)'!$F$3/100*F808+'Connecting shares (%)'!$G$3/100*H808+'Connecting shares (%)'!$H$3/100*J808)/1000000,0),0)</f>
        <v>0</v>
      </c>
      <c r="U808" s="59">
        <f>IF(E808="East", IF(C808="Central",D808*'Connecting shares (%)'!$M$16*(F808+H808+J808)/(F808+H808+J808+L808+N808+P808),0),0)</f>
        <v>0</v>
      </c>
      <c r="V808" s="59">
        <f>IF(E808="East", IF(C808="Decentral",('Connecting shares (%)'!$F$7/100*F808+'Connecting shares (%)'!$G$7/100*H808+'Connecting shares (%)'!$H$7/100*J808)/1000000,0),0)</f>
        <v>0</v>
      </c>
      <c r="W808" s="61">
        <f>IF(E808="East", IF(C808="Decentral",D808*'Connecting shares (%)'!$M$16*(F808+H808+J808)/(F808+H808+J808+L808+N808+P808),0),0)</f>
        <v>0</v>
      </c>
      <c r="X808" s="59">
        <f>IF(E808="East", IF(C808="Central",('Connecting shares (%)'!$F$5/100*L808+'Connecting shares (%)'!$G$5/100*N808+'Connecting shares (%)'!$H$5/100*P808)/1000000,0),0)</f>
        <v>0</v>
      </c>
      <c r="Y808" s="61">
        <f>IF(E808="East", IF(C808="Central",D808*'Connecting shares (%)'!$M$16*(L808+N808+P808)/(F808+H808+J808+L808+N808+P808),0),0)</f>
        <v>0</v>
      </c>
      <c r="Z808" s="1">
        <f>IF(E808="East", IF(C808="Decentral",('Connecting shares (%)'!$F$9/100*L808+'Connecting shares (%)'!$G$9/100*N808+'Connecting shares (%)'!$H$9/100*P808)/1000000,0),0)</f>
        <v>0</v>
      </c>
      <c r="AA808" s="61">
        <f>IF(E808="East", IF(C808="Decentral",D808*'Connecting shares (%)'!$M$16*(L808+N808+P808)/(F808+H808+J808+L808+N808+P808),0),0)</f>
        <v>0</v>
      </c>
      <c r="AB808" s="59">
        <f>IF(E808="West", IF(C808="Central",('Connecting shares (%)'!$F$11/100*F808+'Connecting shares (%)'!$G$11/100*H808+'Connecting shares (%)'!$H$11/100*J808)/1000000,0),0)</f>
        <v>0</v>
      </c>
      <c r="AC808" s="62">
        <f>IF(E808="west", IF(C808="Central",D808*'Connecting shares (%)'!$M$16*(F808+H808+J808)/(F808+H808+J808+L808+N808+P808),0),0)</f>
        <v>0</v>
      </c>
      <c r="AD808" s="59">
        <f>IF(E808="West", IF(C808="Decentral",('Connecting shares (%)'!$F$15/100*F808+'Connecting shares (%)'!$G$15/100*H808+'Connecting shares (%)'!$H$15/100*J808)/1000000,0),0)</f>
        <v>29.960496690000003</v>
      </c>
      <c r="AE808" s="61">
        <f>IF(E808="west", IF(C808="Decentral",D808*'Connecting shares (%)'!$M$16*(F808+H808+J808)/(F808+H808+J808+L808+N808+P808),0),0)</f>
        <v>157.10503786953902</v>
      </c>
      <c r="AF808" s="59">
        <f>IF(E808="West", IF(C808="Central",('Connecting shares (%)'!$F$13/100*L808+'Connecting shares (%)'!$G$13/100*N808+'Connecting shares (%)'!$H$13/100*P808)/1000000,0),0)</f>
        <v>0</v>
      </c>
      <c r="AG808" s="61">
        <f>IF(E808="west", IF(C808="Central",D808*'Connecting shares (%)'!$M$16*(L808+N808+P808)/(F808+H808+J808+L808+N808+P808),0),0)</f>
        <v>0</v>
      </c>
      <c r="AH808" s="1">
        <f>IF(E808="West", IF(C808="Decentral",('Connecting shares (%)'!$F$17/100*L808+'Connecting shares (%)'!$G$17/100*N808+'Connecting shares (%)'!$H$17/100*P808)/1000000,0),0)</f>
        <v>1.458758969999999</v>
      </c>
      <c r="AI808" s="61">
        <f>IF(E808="west", IF(C808="Decentral",D808*'Connecting shares (%)'!$M$16*(L808+N808+P808)/(F808+H808+J808+L808+N808+P808),0),0)</f>
        <v>7.6493519315009593</v>
      </c>
      <c r="AK808" s="1">
        <f t="shared" si="96"/>
        <v>0</v>
      </c>
      <c r="AL808" s="1">
        <f t="shared" si="97"/>
        <v>0</v>
      </c>
      <c r="AM808" s="1">
        <f t="shared" si="98"/>
        <v>0</v>
      </c>
      <c r="AN808" s="1">
        <f t="shared" si="99"/>
        <v>0</v>
      </c>
      <c r="AO808" s="1">
        <f t="shared" si="100"/>
        <v>0</v>
      </c>
      <c r="AP808" s="1">
        <f t="shared" si="101"/>
        <v>0</v>
      </c>
      <c r="AQ808" s="1">
        <f t="shared" si="102"/>
        <v>31.419255660000001</v>
      </c>
      <c r="AR808" s="1">
        <f t="shared" si="103"/>
        <v>164.75438980103996</v>
      </c>
    </row>
    <row r="809" spans="1:44">
      <c r="A809" s="1">
        <v>808</v>
      </c>
      <c r="B809" s="1" t="s">
        <v>305</v>
      </c>
      <c r="C809" s="1" t="s">
        <v>19</v>
      </c>
      <c r="D809" s="1">
        <v>1.30101998440735</v>
      </c>
      <c r="E809" s="1" t="s">
        <v>21</v>
      </c>
      <c r="F809" s="1">
        <v>6717369.3799999999</v>
      </c>
      <c r="G809" s="1">
        <v>407</v>
      </c>
      <c r="H809" s="1">
        <v>0</v>
      </c>
      <c r="I809" s="1">
        <v>0</v>
      </c>
      <c r="J809" s="1">
        <v>0</v>
      </c>
      <c r="K809" s="1">
        <v>0</v>
      </c>
      <c r="L809" s="1">
        <v>125462.25</v>
      </c>
      <c r="M809" s="1">
        <v>23</v>
      </c>
      <c r="N809" s="1">
        <v>0</v>
      </c>
      <c r="O809" s="1">
        <v>0</v>
      </c>
      <c r="P809" s="1">
        <v>0</v>
      </c>
      <c r="Q809" s="1">
        <v>0</v>
      </c>
      <c r="R809" s="1">
        <v>25476.758235310099</v>
      </c>
      <c r="S809" s="1">
        <v>1301019.98440735</v>
      </c>
      <c r="T809" s="59">
        <f>IF(E809="East", IF(C809="Central",('Connecting shares (%)'!$F$3/100*F809+'Connecting shares (%)'!$G$3/100*H809+'Connecting shares (%)'!$H$3/100*J809)/1000000,0),0)</f>
        <v>0</v>
      </c>
      <c r="U809" s="59">
        <f>IF(E809="East", IF(C809="Central",D809*'Connecting shares (%)'!$M$16*(F809+H809+J809)/(F809+H809+J809+L809+N809+P809),0),0)</f>
        <v>0</v>
      </c>
      <c r="V809" s="59">
        <f>IF(E809="East", IF(C809="Decentral",('Connecting shares (%)'!$F$7/100*F809+'Connecting shares (%)'!$G$7/100*H809+'Connecting shares (%)'!$H$7/100*J809)/1000000,0),0)</f>
        <v>0</v>
      </c>
      <c r="W809" s="61">
        <f>IF(E809="East", IF(C809="Decentral",D809*'Connecting shares (%)'!$M$16*(F809+H809+J809)/(F809+H809+J809+L809+N809+P809),0),0)</f>
        <v>0</v>
      </c>
      <c r="X809" s="59">
        <f>IF(E809="East", IF(C809="Central",('Connecting shares (%)'!$F$5/100*L809+'Connecting shares (%)'!$G$5/100*N809+'Connecting shares (%)'!$H$5/100*P809)/1000000,0),0)</f>
        <v>0</v>
      </c>
      <c r="Y809" s="61">
        <f>IF(E809="East", IF(C809="Central",D809*'Connecting shares (%)'!$M$16*(L809+N809+P809)/(F809+H809+J809+L809+N809+P809),0),0)</f>
        <v>0</v>
      </c>
      <c r="Z809" s="1">
        <f>IF(E809="East", IF(C809="Decentral",('Connecting shares (%)'!$F$9/100*L809+'Connecting shares (%)'!$G$9/100*N809+'Connecting shares (%)'!$H$9/100*P809)/1000000,0),0)</f>
        <v>0</v>
      </c>
      <c r="AA809" s="61">
        <f>IF(E809="East", IF(C809="Decentral",D809*'Connecting shares (%)'!$M$16*(L809+N809+P809)/(F809+H809+J809+L809+N809+P809),0),0)</f>
        <v>0</v>
      </c>
      <c r="AB809" s="59">
        <f>IF(E809="West", IF(C809="Central",('Connecting shares (%)'!$F$11/100*F809+'Connecting shares (%)'!$G$11/100*H809+'Connecting shares (%)'!$H$11/100*J809)/1000000,0),0)</f>
        <v>0</v>
      </c>
      <c r="AC809" s="62">
        <f>IF(E809="west", IF(C809="Central",D809*'Connecting shares (%)'!$M$16*(F809+H809+J809)/(F809+H809+J809+L809+N809+P809),0),0)</f>
        <v>0</v>
      </c>
      <c r="AD809" s="59">
        <f>IF(E809="West", IF(C809="Decentral",('Connecting shares (%)'!$F$15/100*F809+'Connecting shares (%)'!$G$15/100*H809+'Connecting shares (%)'!$H$15/100*J809)/1000000,0),0)</f>
        <v>6.7173693800000001</v>
      </c>
      <c r="AE809" s="61">
        <f>IF(E809="west", IF(C809="Decentral",D809*'Connecting shares (%)'!$M$16*(F809+H809+J809)/(F809+H809+J809+L809+N809+P809),0),0)</f>
        <v>25.543319720774747</v>
      </c>
      <c r="AF809" s="59">
        <f>IF(E809="West", IF(C809="Central",('Connecting shares (%)'!$F$13/100*L809+'Connecting shares (%)'!$G$13/100*N809+'Connecting shares (%)'!$H$13/100*P809)/1000000,0),0)</f>
        <v>0</v>
      </c>
      <c r="AG809" s="61">
        <f>IF(E809="west", IF(C809="Central",D809*'Connecting shares (%)'!$M$16*(L809+N809+P809)/(F809+H809+J809+L809+N809+P809),0),0)</f>
        <v>0</v>
      </c>
      <c r="AH809" s="1">
        <f>IF(E809="West", IF(C809="Decentral",('Connecting shares (%)'!$F$17/100*L809+'Connecting shares (%)'!$G$17/100*N809+'Connecting shares (%)'!$H$17/100*P809)/1000000,0),0)</f>
        <v>0.12546225</v>
      </c>
      <c r="AI809" s="61">
        <f>IF(E809="west", IF(C809="Decentral",D809*'Connecting shares (%)'!$M$16*(L809+N809+P809)/(F809+H809+J809+L809+N809+P809),0),0)</f>
        <v>0.47707996737225306</v>
      </c>
      <c r="AK809" s="1">
        <f t="shared" si="96"/>
        <v>0</v>
      </c>
      <c r="AL809" s="1">
        <f t="shared" si="97"/>
        <v>0</v>
      </c>
      <c r="AM809" s="1">
        <f t="shared" si="98"/>
        <v>0</v>
      </c>
      <c r="AN809" s="1">
        <f t="shared" si="99"/>
        <v>0</v>
      </c>
      <c r="AO809" s="1">
        <f t="shared" si="100"/>
        <v>0</v>
      </c>
      <c r="AP809" s="1">
        <f t="shared" si="101"/>
        <v>0</v>
      </c>
      <c r="AQ809" s="1">
        <f t="shared" si="102"/>
        <v>6.8428316300000001</v>
      </c>
      <c r="AR809" s="1">
        <f t="shared" si="103"/>
        <v>26.020399688146998</v>
      </c>
    </row>
    <row r="810" spans="1:44">
      <c r="A810" s="1">
        <v>809</v>
      </c>
      <c r="B810" s="1" t="s">
        <v>403</v>
      </c>
      <c r="C810" s="1" t="s">
        <v>19</v>
      </c>
      <c r="D810" s="1">
        <v>0.97876203368219095</v>
      </c>
      <c r="E810" s="1" t="s">
        <v>21</v>
      </c>
      <c r="F810" s="1">
        <v>550022.15</v>
      </c>
      <c r="G810" s="1">
        <v>32</v>
      </c>
      <c r="H810" s="1">
        <v>0</v>
      </c>
      <c r="I810" s="1">
        <v>0</v>
      </c>
      <c r="J810" s="1">
        <v>0</v>
      </c>
      <c r="K810" s="1">
        <v>0</v>
      </c>
      <c r="L810" s="1">
        <v>0</v>
      </c>
      <c r="M810" s="1">
        <v>0</v>
      </c>
      <c r="N810" s="1">
        <v>0</v>
      </c>
      <c r="O810" s="1">
        <v>0</v>
      </c>
      <c r="P810" s="1">
        <v>0</v>
      </c>
      <c r="Q810" s="1">
        <v>0</v>
      </c>
      <c r="R810" s="1">
        <v>20489.024049428499</v>
      </c>
      <c r="S810" s="1">
        <v>978762.03368219</v>
      </c>
      <c r="T810" s="59">
        <f>IF(E810="East", IF(C810="Central",('Connecting shares (%)'!$F$3/100*F810+'Connecting shares (%)'!$G$3/100*H810+'Connecting shares (%)'!$H$3/100*J810)/1000000,0),0)</f>
        <v>0</v>
      </c>
      <c r="U810" s="59">
        <f>IF(E810="East", IF(C810="Central",D810*'Connecting shares (%)'!$M$16*(F810+H810+J810)/(F810+H810+J810+L810+N810+P810),0),0)</f>
        <v>0</v>
      </c>
      <c r="V810" s="59">
        <f>IF(E810="East", IF(C810="Decentral",('Connecting shares (%)'!$F$7/100*F810+'Connecting shares (%)'!$G$7/100*H810+'Connecting shares (%)'!$H$7/100*J810)/1000000,0),0)</f>
        <v>0</v>
      </c>
      <c r="W810" s="61">
        <f>IF(E810="East", IF(C810="Decentral",D810*'Connecting shares (%)'!$M$16*(F810+H810+J810)/(F810+H810+J810+L810+N810+P810),0),0)</f>
        <v>0</v>
      </c>
      <c r="X810" s="59">
        <f>IF(E810="East", IF(C810="Central",('Connecting shares (%)'!$F$5/100*L810+'Connecting shares (%)'!$G$5/100*N810+'Connecting shares (%)'!$H$5/100*P810)/1000000,0),0)</f>
        <v>0</v>
      </c>
      <c r="Y810" s="61">
        <f>IF(E810="East", IF(C810="Central",D810*'Connecting shares (%)'!$M$16*(L810+N810+P810)/(F810+H810+J810+L810+N810+P810),0),0)</f>
        <v>0</v>
      </c>
      <c r="Z810" s="1">
        <f>IF(E810="East", IF(C810="Decentral",('Connecting shares (%)'!$F$9/100*L810+'Connecting shares (%)'!$G$9/100*N810+'Connecting shares (%)'!$H$9/100*P810)/1000000,0),0)</f>
        <v>0</v>
      </c>
      <c r="AA810" s="61">
        <f>IF(E810="East", IF(C810="Decentral",D810*'Connecting shares (%)'!$M$16*(L810+N810+P810)/(F810+H810+J810+L810+N810+P810),0),0)</f>
        <v>0</v>
      </c>
      <c r="AB810" s="59">
        <f>IF(E810="West", IF(C810="Central",('Connecting shares (%)'!$F$11/100*F810+'Connecting shares (%)'!$G$11/100*H810+'Connecting shares (%)'!$H$11/100*J810)/1000000,0),0)</f>
        <v>0</v>
      </c>
      <c r="AC810" s="62">
        <f>IF(E810="west", IF(C810="Central",D810*'Connecting shares (%)'!$M$16*(F810+H810+J810)/(F810+H810+J810+L810+N810+P810),0),0)</f>
        <v>0</v>
      </c>
      <c r="AD810" s="59">
        <f>IF(E810="West", IF(C810="Decentral",('Connecting shares (%)'!$F$15/100*F810+'Connecting shares (%)'!$G$15/100*H810+'Connecting shares (%)'!$H$15/100*J810)/1000000,0),0)</f>
        <v>0.55002214999999999</v>
      </c>
      <c r="AE810" s="61">
        <f>IF(E810="west", IF(C810="Decentral",D810*'Connecting shares (%)'!$M$16*(F810+H810+J810)/(F810+H810+J810+L810+N810+P810),0),0)</f>
        <v>19.575240673643819</v>
      </c>
      <c r="AF810" s="59">
        <f>IF(E810="West", IF(C810="Central",('Connecting shares (%)'!$F$13/100*L810+'Connecting shares (%)'!$G$13/100*N810+'Connecting shares (%)'!$H$13/100*P810)/1000000,0),0)</f>
        <v>0</v>
      </c>
      <c r="AG810" s="61">
        <f>IF(E810="west", IF(C810="Central",D810*'Connecting shares (%)'!$M$16*(L810+N810+P810)/(F810+H810+J810+L810+N810+P810),0),0)</f>
        <v>0</v>
      </c>
      <c r="AH810" s="1">
        <f>IF(E810="West", IF(C810="Decentral",('Connecting shares (%)'!$F$17/100*L810+'Connecting shares (%)'!$G$17/100*N810+'Connecting shares (%)'!$H$17/100*P810)/1000000,0),0)</f>
        <v>0</v>
      </c>
      <c r="AI810" s="61">
        <f>IF(E810="west", IF(C810="Decentral",D810*'Connecting shares (%)'!$M$16*(L810+N810+P810)/(F810+H810+J810+L810+N810+P810),0),0)</f>
        <v>0</v>
      </c>
      <c r="AK810" s="1">
        <f t="shared" si="96"/>
        <v>0</v>
      </c>
      <c r="AL810" s="1">
        <f t="shared" si="97"/>
        <v>0</v>
      </c>
      <c r="AM810" s="1">
        <f t="shared" si="98"/>
        <v>0</v>
      </c>
      <c r="AN810" s="1">
        <f t="shared" si="99"/>
        <v>0</v>
      </c>
      <c r="AO810" s="1">
        <f t="shared" si="100"/>
        <v>0</v>
      </c>
      <c r="AP810" s="1">
        <f t="shared" si="101"/>
        <v>0</v>
      </c>
      <c r="AQ810" s="1">
        <f t="shared" si="102"/>
        <v>0.55002214999999999</v>
      </c>
      <c r="AR810" s="1">
        <f t="shared" si="103"/>
        <v>19.575240673643819</v>
      </c>
    </row>
    <row r="811" spans="1:44">
      <c r="A811" s="1">
        <v>810</v>
      </c>
      <c r="B811" s="1" t="s">
        <v>323</v>
      </c>
      <c r="C811" s="1" t="s">
        <v>19</v>
      </c>
      <c r="D811" s="1">
        <v>0.90869012799930904</v>
      </c>
      <c r="E811" s="1" t="s">
        <v>21</v>
      </c>
      <c r="F811" s="1">
        <v>1569202.26</v>
      </c>
      <c r="G811" s="1">
        <v>99</v>
      </c>
      <c r="H811" s="1">
        <v>0</v>
      </c>
      <c r="I811" s="1">
        <v>0</v>
      </c>
      <c r="J811" s="1">
        <v>0</v>
      </c>
      <c r="K811" s="1">
        <v>0</v>
      </c>
      <c r="L811" s="1">
        <v>75524.61</v>
      </c>
      <c r="M811" s="1">
        <v>5</v>
      </c>
      <c r="N811" s="1">
        <v>0</v>
      </c>
      <c r="O811" s="1">
        <v>0</v>
      </c>
      <c r="P811" s="1">
        <v>0</v>
      </c>
      <c r="Q811" s="1">
        <v>0</v>
      </c>
      <c r="R811" s="1">
        <v>21083.360333783701</v>
      </c>
      <c r="S811" s="1">
        <v>908690.12799930805</v>
      </c>
      <c r="T811" s="59">
        <f>IF(E811="East", IF(C811="Central",('Connecting shares (%)'!$F$3/100*F811+'Connecting shares (%)'!$G$3/100*H811+'Connecting shares (%)'!$H$3/100*J811)/1000000,0),0)</f>
        <v>0</v>
      </c>
      <c r="U811" s="59">
        <f>IF(E811="East", IF(C811="Central",D811*'Connecting shares (%)'!$M$16*(F811+H811+J811)/(F811+H811+J811+L811+N811+P811),0),0)</f>
        <v>0</v>
      </c>
      <c r="V811" s="59">
        <f>IF(E811="East", IF(C811="Decentral",('Connecting shares (%)'!$F$7/100*F811+'Connecting shares (%)'!$G$7/100*H811+'Connecting shares (%)'!$H$7/100*J811)/1000000,0),0)</f>
        <v>0</v>
      </c>
      <c r="W811" s="61">
        <f>IF(E811="East", IF(C811="Decentral",D811*'Connecting shares (%)'!$M$16*(F811+H811+J811)/(F811+H811+J811+L811+N811+P811),0),0)</f>
        <v>0</v>
      </c>
      <c r="X811" s="59">
        <f>IF(E811="East", IF(C811="Central",('Connecting shares (%)'!$F$5/100*L811+'Connecting shares (%)'!$G$5/100*N811+'Connecting shares (%)'!$H$5/100*P811)/1000000,0),0)</f>
        <v>0</v>
      </c>
      <c r="Y811" s="61">
        <f>IF(E811="East", IF(C811="Central",D811*'Connecting shares (%)'!$M$16*(L811+N811+P811)/(F811+H811+J811+L811+N811+P811),0),0)</f>
        <v>0</v>
      </c>
      <c r="Z811" s="1">
        <f>IF(E811="East", IF(C811="Decentral",('Connecting shares (%)'!$F$9/100*L811+'Connecting shares (%)'!$G$9/100*N811+'Connecting shares (%)'!$H$9/100*P811)/1000000,0),0)</f>
        <v>0</v>
      </c>
      <c r="AA811" s="61">
        <f>IF(E811="East", IF(C811="Decentral",D811*'Connecting shares (%)'!$M$16*(L811+N811+P811)/(F811+H811+J811+L811+N811+P811),0),0)</f>
        <v>0</v>
      </c>
      <c r="AB811" s="59">
        <f>IF(E811="West", IF(C811="Central",('Connecting shares (%)'!$F$11/100*F811+'Connecting shares (%)'!$G$11/100*H811+'Connecting shares (%)'!$H$11/100*J811)/1000000,0),0)</f>
        <v>0</v>
      </c>
      <c r="AC811" s="62">
        <f>IF(E811="west", IF(C811="Central",D811*'Connecting shares (%)'!$M$16*(F811+H811+J811)/(F811+H811+J811+L811+N811+P811),0),0)</f>
        <v>0</v>
      </c>
      <c r="AD811" s="59">
        <f>IF(E811="West", IF(C811="Decentral",('Connecting shares (%)'!$F$15/100*F811+'Connecting shares (%)'!$G$15/100*H811+'Connecting shares (%)'!$H$15/100*J811)/1000000,0),0)</f>
        <v>1.56920226</v>
      </c>
      <c r="AE811" s="61">
        <f>IF(E811="west", IF(C811="Decentral",D811*'Connecting shares (%)'!$M$16*(F811+H811+J811)/(F811+H811+J811+L811+N811+P811),0),0)</f>
        <v>17.339275335073779</v>
      </c>
      <c r="AF811" s="59">
        <f>IF(E811="West", IF(C811="Central",('Connecting shares (%)'!$F$13/100*L811+'Connecting shares (%)'!$G$13/100*N811+'Connecting shares (%)'!$H$13/100*P811)/1000000,0),0)</f>
        <v>0</v>
      </c>
      <c r="AG811" s="61">
        <f>IF(E811="west", IF(C811="Central",D811*'Connecting shares (%)'!$M$16*(L811+N811+P811)/(F811+H811+J811+L811+N811+P811),0),0)</f>
        <v>0</v>
      </c>
      <c r="AH811" s="1">
        <f>IF(E811="West", IF(C811="Decentral",('Connecting shares (%)'!$F$17/100*L811+'Connecting shares (%)'!$G$17/100*N811+'Connecting shares (%)'!$H$17/100*P811)/1000000,0),0)</f>
        <v>7.5524610000000006E-2</v>
      </c>
      <c r="AI811" s="61">
        <f>IF(E811="west", IF(C811="Decentral",D811*'Connecting shares (%)'!$M$16*(L811+N811+P811)/(F811+H811+J811+L811+N811+P811),0),0)</f>
        <v>0.83452722491240017</v>
      </c>
      <c r="AK811" s="1">
        <f t="shared" si="96"/>
        <v>0</v>
      </c>
      <c r="AL811" s="1">
        <f t="shared" si="97"/>
        <v>0</v>
      </c>
      <c r="AM811" s="1">
        <f t="shared" si="98"/>
        <v>0</v>
      </c>
      <c r="AN811" s="1">
        <f t="shared" si="99"/>
        <v>0</v>
      </c>
      <c r="AO811" s="1">
        <f t="shared" si="100"/>
        <v>0</v>
      </c>
      <c r="AP811" s="1">
        <f t="shared" si="101"/>
        <v>0</v>
      </c>
      <c r="AQ811" s="1">
        <f t="shared" si="102"/>
        <v>1.64472687</v>
      </c>
      <c r="AR811" s="1">
        <f t="shared" si="103"/>
        <v>18.173802559986179</v>
      </c>
    </row>
    <row r="812" spans="1:44">
      <c r="A812" s="1">
        <v>811</v>
      </c>
      <c r="B812" s="1" t="s">
        <v>78</v>
      </c>
      <c r="C812" s="1" t="s">
        <v>19</v>
      </c>
      <c r="D812" s="1">
        <v>10.3152186834949</v>
      </c>
      <c r="E812" s="1" t="s">
        <v>21</v>
      </c>
      <c r="F812" s="1">
        <v>18671720.559999999</v>
      </c>
      <c r="G812" s="1">
        <v>1249</v>
      </c>
      <c r="H812" s="1">
        <v>62332.919999999896</v>
      </c>
      <c r="I812" s="1">
        <v>1</v>
      </c>
      <c r="J812" s="1">
        <v>0</v>
      </c>
      <c r="K812" s="1">
        <v>0</v>
      </c>
      <c r="L812" s="1">
        <v>1682584.67</v>
      </c>
      <c r="M812" s="1">
        <v>249</v>
      </c>
      <c r="N812" s="1">
        <v>246477.34999999899</v>
      </c>
      <c r="O812" s="1">
        <v>3</v>
      </c>
      <c r="P812" s="1">
        <v>0</v>
      </c>
      <c r="Q812" s="1">
        <v>0</v>
      </c>
      <c r="R812" s="1">
        <v>100553.23292197</v>
      </c>
      <c r="S812" s="1">
        <v>10315218.683494899</v>
      </c>
      <c r="T812" s="59">
        <f>IF(E812="East", IF(C812="Central",('Connecting shares (%)'!$F$3/100*F812+'Connecting shares (%)'!$G$3/100*H812+'Connecting shares (%)'!$H$3/100*J812)/1000000,0),0)</f>
        <v>0</v>
      </c>
      <c r="U812" s="59">
        <f>IF(E812="East", IF(C812="Central",D812*'Connecting shares (%)'!$M$16*(F812+H812+J812)/(F812+H812+J812+L812+N812+P812),0),0)</f>
        <v>0</v>
      </c>
      <c r="V812" s="59">
        <f>IF(E812="East", IF(C812="Decentral",('Connecting shares (%)'!$F$7/100*F812+'Connecting shares (%)'!$G$7/100*H812+'Connecting shares (%)'!$H$7/100*J812)/1000000,0),0)</f>
        <v>0</v>
      </c>
      <c r="W812" s="61">
        <f>IF(E812="East", IF(C812="Decentral",D812*'Connecting shares (%)'!$M$16*(F812+H812+J812)/(F812+H812+J812+L812+N812+P812),0),0)</f>
        <v>0</v>
      </c>
      <c r="X812" s="59">
        <f>IF(E812="East", IF(C812="Central",('Connecting shares (%)'!$F$5/100*L812+'Connecting shares (%)'!$G$5/100*N812+'Connecting shares (%)'!$H$5/100*P812)/1000000,0),0)</f>
        <v>0</v>
      </c>
      <c r="Y812" s="61">
        <f>IF(E812="East", IF(C812="Central",D812*'Connecting shares (%)'!$M$16*(L812+N812+P812)/(F812+H812+J812+L812+N812+P812),0),0)</f>
        <v>0</v>
      </c>
      <c r="Z812" s="1">
        <f>IF(E812="East", IF(C812="Decentral",('Connecting shares (%)'!$F$9/100*L812+'Connecting shares (%)'!$G$9/100*N812+'Connecting shares (%)'!$H$9/100*P812)/1000000,0),0)</f>
        <v>0</v>
      </c>
      <c r="AA812" s="61">
        <f>IF(E812="East", IF(C812="Decentral",D812*'Connecting shares (%)'!$M$16*(L812+N812+P812)/(F812+H812+J812+L812+N812+P812),0),0)</f>
        <v>0</v>
      </c>
      <c r="AB812" s="59">
        <f>IF(E812="West", IF(C812="Central",('Connecting shares (%)'!$F$11/100*F812+'Connecting shares (%)'!$G$11/100*H812+'Connecting shares (%)'!$H$11/100*J812)/1000000,0),0)</f>
        <v>0</v>
      </c>
      <c r="AC812" s="62">
        <f>IF(E812="west", IF(C812="Central",D812*'Connecting shares (%)'!$M$16*(F812+H812+J812)/(F812+H812+J812+L812+N812+P812),0),0)</f>
        <v>0</v>
      </c>
      <c r="AD812" s="59">
        <f>IF(E812="West", IF(C812="Decentral",('Connecting shares (%)'!$F$15/100*F812+'Connecting shares (%)'!$G$15/100*H812+'Connecting shares (%)'!$H$15/100*J812)/1000000,0),0)</f>
        <v>18.734053479999996</v>
      </c>
      <c r="AE812" s="61">
        <f>IF(E812="west", IF(C812="Decentral",D812*'Connecting shares (%)'!$M$16*(F812+H812+J812)/(F812+H812+J812+L812+N812+P812),0),0)</f>
        <v>187.04426104039212</v>
      </c>
      <c r="AF812" s="59">
        <f>IF(E812="West", IF(C812="Central",('Connecting shares (%)'!$F$13/100*L812+'Connecting shares (%)'!$G$13/100*N812+'Connecting shares (%)'!$H$13/100*P812)/1000000,0),0)</f>
        <v>0</v>
      </c>
      <c r="AG812" s="61">
        <f>IF(E812="west", IF(C812="Central",D812*'Connecting shares (%)'!$M$16*(L812+N812+P812)/(F812+H812+J812+L812+N812+P812),0),0)</f>
        <v>0</v>
      </c>
      <c r="AH812" s="1">
        <f>IF(E812="West", IF(C812="Decentral",('Connecting shares (%)'!$F$17/100*L812+'Connecting shares (%)'!$G$17/100*N812+'Connecting shares (%)'!$H$17/100*P812)/1000000,0),0)</f>
        <v>1.9290620199999988</v>
      </c>
      <c r="AI812" s="61">
        <f>IF(E812="west", IF(C812="Decentral",D812*'Connecting shares (%)'!$M$16*(L812+N812+P812)/(F812+H812+J812+L812+N812+P812),0),0)</f>
        <v>19.260112629505848</v>
      </c>
      <c r="AK812" s="1">
        <f t="shared" si="96"/>
        <v>0</v>
      </c>
      <c r="AL812" s="1">
        <f t="shared" si="97"/>
        <v>0</v>
      </c>
      <c r="AM812" s="1">
        <f t="shared" si="98"/>
        <v>0</v>
      </c>
      <c r="AN812" s="1">
        <f t="shared" si="99"/>
        <v>0</v>
      </c>
      <c r="AO812" s="1">
        <f t="shared" si="100"/>
        <v>0</v>
      </c>
      <c r="AP812" s="1">
        <f t="shared" si="101"/>
        <v>0</v>
      </c>
      <c r="AQ812" s="1">
        <f t="shared" si="102"/>
        <v>20.663115499999996</v>
      </c>
      <c r="AR812" s="1">
        <f t="shared" si="103"/>
        <v>206.30437366989796</v>
      </c>
    </row>
    <row r="813" spans="1:44">
      <c r="A813" s="1">
        <v>812</v>
      </c>
      <c r="B813" s="1" t="s">
        <v>326</v>
      </c>
      <c r="C813" s="1" t="s">
        <v>19</v>
      </c>
      <c r="D813" s="1">
        <v>2.6368491130868899</v>
      </c>
      <c r="E813" s="1" t="s">
        <v>21</v>
      </c>
      <c r="F813" s="1">
        <v>4891373.03</v>
      </c>
      <c r="G813" s="1">
        <v>376</v>
      </c>
      <c r="H813" s="1">
        <v>0</v>
      </c>
      <c r="I813" s="1">
        <v>0</v>
      </c>
      <c r="J813" s="1">
        <v>0</v>
      </c>
      <c r="K813" s="1">
        <v>0</v>
      </c>
      <c r="L813" s="1">
        <v>560287.549999999</v>
      </c>
      <c r="M813" s="1">
        <v>127</v>
      </c>
      <c r="N813" s="1">
        <v>0</v>
      </c>
      <c r="O813" s="1">
        <v>0</v>
      </c>
      <c r="P813" s="1">
        <v>0</v>
      </c>
      <c r="Q813" s="1">
        <v>0</v>
      </c>
      <c r="R813" s="1">
        <v>33798.679057691603</v>
      </c>
      <c r="S813" s="1">
        <v>2636849.11308689</v>
      </c>
      <c r="T813" s="59">
        <f>IF(E813="East", IF(C813="Central",('Connecting shares (%)'!$F$3/100*F813+'Connecting shares (%)'!$G$3/100*H813+'Connecting shares (%)'!$H$3/100*J813)/1000000,0),0)</f>
        <v>0</v>
      </c>
      <c r="U813" s="59">
        <f>IF(E813="East", IF(C813="Central",D813*'Connecting shares (%)'!$M$16*(F813+H813+J813)/(F813+H813+J813+L813+N813+P813),0),0)</f>
        <v>0</v>
      </c>
      <c r="V813" s="59">
        <f>IF(E813="East", IF(C813="Decentral",('Connecting shares (%)'!$F$7/100*F813+'Connecting shares (%)'!$G$7/100*H813+'Connecting shares (%)'!$H$7/100*J813)/1000000,0),0)</f>
        <v>0</v>
      </c>
      <c r="W813" s="61">
        <f>IF(E813="East", IF(C813="Decentral",D813*'Connecting shares (%)'!$M$16*(F813+H813+J813)/(F813+H813+J813+L813+N813+P813),0),0)</f>
        <v>0</v>
      </c>
      <c r="X813" s="59">
        <f>IF(E813="East", IF(C813="Central",('Connecting shares (%)'!$F$5/100*L813+'Connecting shares (%)'!$G$5/100*N813+'Connecting shares (%)'!$H$5/100*P813)/1000000,0),0)</f>
        <v>0</v>
      </c>
      <c r="Y813" s="61">
        <f>IF(E813="East", IF(C813="Central",D813*'Connecting shares (%)'!$M$16*(L813+N813+P813)/(F813+H813+J813+L813+N813+P813),0),0)</f>
        <v>0</v>
      </c>
      <c r="Z813" s="1">
        <f>IF(E813="East", IF(C813="Decentral",('Connecting shares (%)'!$F$9/100*L813+'Connecting shares (%)'!$G$9/100*N813+'Connecting shares (%)'!$H$9/100*P813)/1000000,0),0)</f>
        <v>0</v>
      </c>
      <c r="AA813" s="61">
        <f>IF(E813="East", IF(C813="Decentral",D813*'Connecting shares (%)'!$M$16*(L813+N813+P813)/(F813+H813+J813+L813+N813+P813),0),0)</f>
        <v>0</v>
      </c>
      <c r="AB813" s="59">
        <f>IF(E813="West", IF(C813="Central",('Connecting shares (%)'!$F$11/100*F813+'Connecting shares (%)'!$G$11/100*H813+'Connecting shares (%)'!$H$11/100*J813)/1000000,0),0)</f>
        <v>0</v>
      </c>
      <c r="AC813" s="62">
        <f>IF(E813="west", IF(C813="Central",D813*'Connecting shares (%)'!$M$16*(F813+H813+J813)/(F813+H813+J813+L813+N813+P813),0),0)</f>
        <v>0</v>
      </c>
      <c r="AD813" s="59">
        <f>IF(E813="West", IF(C813="Decentral",('Connecting shares (%)'!$F$15/100*F813+'Connecting shares (%)'!$G$15/100*H813+'Connecting shares (%)'!$H$15/100*J813)/1000000,0),0)</f>
        <v>4.8913730300000005</v>
      </c>
      <c r="AE813" s="61">
        <f>IF(E813="west", IF(C813="Decentral",D813*'Connecting shares (%)'!$M$16*(F813+H813+J813)/(F813+H813+J813+L813+N813+P813),0),0)</f>
        <v>47.317005329530751</v>
      </c>
      <c r="AF813" s="59">
        <f>IF(E813="West", IF(C813="Central",('Connecting shares (%)'!$F$13/100*L813+'Connecting shares (%)'!$G$13/100*N813+'Connecting shares (%)'!$H$13/100*P813)/1000000,0),0)</f>
        <v>0</v>
      </c>
      <c r="AG813" s="61">
        <f>IF(E813="west", IF(C813="Central",D813*'Connecting shares (%)'!$M$16*(L813+N813+P813)/(F813+H813+J813+L813+N813+P813),0),0)</f>
        <v>0</v>
      </c>
      <c r="AH813" s="1">
        <f>IF(E813="West", IF(C813="Decentral",('Connecting shares (%)'!$F$17/100*L813+'Connecting shares (%)'!$G$17/100*N813+'Connecting shares (%)'!$H$17/100*P813)/1000000,0),0)</f>
        <v>0.56028754999999897</v>
      </c>
      <c r="AI813" s="61">
        <f>IF(E813="west", IF(C813="Decentral",D813*'Connecting shares (%)'!$M$16*(L813+N813+P813)/(F813+H813+J813+L813+N813+P813),0),0)</f>
        <v>5.419976932207045</v>
      </c>
      <c r="AK813" s="1">
        <f t="shared" si="96"/>
        <v>0</v>
      </c>
      <c r="AL813" s="1">
        <f t="shared" si="97"/>
        <v>0</v>
      </c>
      <c r="AM813" s="1">
        <f t="shared" si="98"/>
        <v>0</v>
      </c>
      <c r="AN813" s="1">
        <f t="shared" si="99"/>
        <v>0</v>
      </c>
      <c r="AO813" s="1">
        <f t="shared" si="100"/>
        <v>0</v>
      </c>
      <c r="AP813" s="1">
        <f t="shared" si="101"/>
        <v>0</v>
      </c>
      <c r="AQ813" s="1">
        <f t="shared" si="102"/>
        <v>5.4516605799999995</v>
      </c>
      <c r="AR813" s="1">
        <f t="shared" si="103"/>
        <v>52.736982261737793</v>
      </c>
    </row>
    <row r="814" spans="1:44">
      <c r="A814" s="1">
        <v>813</v>
      </c>
      <c r="B814" s="1" t="s">
        <v>302</v>
      </c>
      <c r="C814" s="1" t="s">
        <v>19</v>
      </c>
      <c r="D814" s="1">
        <v>2.4050017364055001E-2</v>
      </c>
      <c r="E814" s="1" t="s">
        <v>21</v>
      </c>
      <c r="F814" s="1">
        <v>32462.959999999901</v>
      </c>
      <c r="G814" s="1">
        <v>1</v>
      </c>
      <c r="H814" s="1">
        <v>0</v>
      </c>
      <c r="I814" s="1">
        <v>0</v>
      </c>
      <c r="J814" s="1">
        <v>0</v>
      </c>
      <c r="K814" s="1">
        <v>0</v>
      </c>
      <c r="L814" s="1">
        <v>0</v>
      </c>
      <c r="M814" s="1">
        <v>0</v>
      </c>
      <c r="N814" s="1">
        <v>0</v>
      </c>
      <c r="O814" s="1">
        <v>0</v>
      </c>
      <c r="P814" s="1">
        <v>0</v>
      </c>
      <c r="Q814" s="1">
        <v>0</v>
      </c>
      <c r="R814" s="1">
        <v>1553.6870163542701</v>
      </c>
      <c r="S814" s="1">
        <v>24050.0173640545</v>
      </c>
      <c r="T814" s="59">
        <f>IF(E814="East", IF(C814="Central",('Connecting shares (%)'!$F$3/100*F814+'Connecting shares (%)'!$G$3/100*H814+'Connecting shares (%)'!$H$3/100*J814)/1000000,0),0)</f>
        <v>0</v>
      </c>
      <c r="U814" s="59">
        <f>IF(E814="East", IF(C814="Central",D814*'Connecting shares (%)'!$M$16*(F814+H814+J814)/(F814+H814+J814+L814+N814+P814),0),0)</f>
        <v>0</v>
      </c>
      <c r="V814" s="59">
        <f>IF(E814="East", IF(C814="Decentral",('Connecting shares (%)'!$F$7/100*F814+'Connecting shares (%)'!$G$7/100*H814+'Connecting shares (%)'!$H$7/100*J814)/1000000,0),0)</f>
        <v>0</v>
      </c>
      <c r="W814" s="61">
        <f>IF(E814="East", IF(C814="Decentral",D814*'Connecting shares (%)'!$M$16*(F814+H814+J814)/(F814+H814+J814+L814+N814+P814),0),0)</f>
        <v>0</v>
      </c>
      <c r="X814" s="59">
        <f>IF(E814="East", IF(C814="Central",('Connecting shares (%)'!$F$5/100*L814+'Connecting shares (%)'!$G$5/100*N814+'Connecting shares (%)'!$H$5/100*P814)/1000000,0),0)</f>
        <v>0</v>
      </c>
      <c r="Y814" s="61">
        <f>IF(E814="East", IF(C814="Central",D814*'Connecting shares (%)'!$M$16*(L814+N814+P814)/(F814+H814+J814+L814+N814+P814),0),0)</f>
        <v>0</v>
      </c>
      <c r="Z814" s="1">
        <f>IF(E814="East", IF(C814="Decentral",('Connecting shares (%)'!$F$9/100*L814+'Connecting shares (%)'!$G$9/100*N814+'Connecting shares (%)'!$H$9/100*P814)/1000000,0),0)</f>
        <v>0</v>
      </c>
      <c r="AA814" s="61">
        <f>IF(E814="East", IF(C814="Decentral",D814*'Connecting shares (%)'!$M$16*(L814+N814+P814)/(F814+H814+J814+L814+N814+P814),0),0)</f>
        <v>0</v>
      </c>
      <c r="AB814" s="59">
        <f>IF(E814="West", IF(C814="Central",('Connecting shares (%)'!$F$11/100*F814+'Connecting shares (%)'!$G$11/100*H814+'Connecting shares (%)'!$H$11/100*J814)/1000000,0),0)</f>
        <v>0</v>
      </c>
      <c r="AC814" s="62">
        <f>IF(E814="west", IF(C814="Central",D814*'Connecting shares (%)'!$M$16*(F814+H814+J814)/(F814+H814+J814+L814+N814+P814),0),0)</f>
        <v>0</v>
      </c>
      <c r="AD814" s="59">
        <f>IF(E814="West", IF(C814="Decentral",('Connecting shares (%)'!$F$15/100*F814+'Connecting shares (%)'!$G$15/100*H814+'Connecting shares (%)'!$H$15/100*J814)/1000000,0),0)</f>
        <v>3.2462959999999902E-2</v>
      </c>
      <c r="AE814" s="61">
        <f>IF(E814="west", IF(C814="Decentral",D814*'Connecting shares (%)'!$M$16*(F814+H814+J814)/(F814+H814+J814+L814+N814+P814),0),0)</f>
        <v>0.48100034728110003</v>
      </c>
      <c r="AF814" s="59">
        <f>IF(E814="West", IF(C814="Central",('Connecting shares (%)'!$F$13/100*L814+'Connecting shares (%)'!$G$13/100*N814+'Connecting shares (%)'!$H$13/100*P814)/1000000,0),0)</f>
        <v>0</v>
      </c>
      <c r="AG814" s="61">
        <f>IF(E814="west", IF(C814="Central",D814*'Connecting shares (%)'!$M$16*(L814+N814+P814)/(F814+H814+J814+L814+N814+P814),0),0)</f>
        <v>0</v>
      </c>
      <c r="AH814" s="1">
        <f>IF(E814="West", IF(C814="Decentral",('Connecting shares (%)'!$F$17/100*L814+'Connecting shares (%)'!$G$17/100*N814+'Connecting shares (%)'!$H$17/100*P814)/1000000,0),0)</f>
        <v>0</v>
      </c>
      <c r="AI814" s="61">
        <f>IF(E814="west", IF(C814="Decentral",D814*'Connecting shares (%)'!$M$16*(L814+N814+P814)/(F814+H814+J814+L814+N814+P814),0),0)</f>
        <v>0</v>
      </c>
      <c r="AK814" s="1">
        <f t="shared" si="96"/>
        <v>0</v>
      </c>
      <c r="AL814" s="1">
        <f t="shared" si="97"/>
        <v>0</v>
      </c>
      <c r="AM814" s="1">
        <f t="shared" si="98"/>
        <v>0</v>
      </c>
      <c r="AN814" s="1">
        <f t="shared" si="99"/>
        <v>0</v>
      </c>
      <c r="AO814" s="1">
        <f t="shared" si="100"/>
        <v>0</v>
      </c>
      <c r="AP814" s="1">
        <f t="shared" si="101"/>
        <v>0</v>
      </c>
      <c r="AQ814" s="1">
        <f t="shared" si="102"/>
        <v>3.2462959999999902E-2</v>
      </c>
      <c r="AR814" s="1">
        <f t="shared" si="103"/>
        <v>0.48100034728110003</v>
      </c>
    </row>
    <row r="815" spans="1:44">
      <c r="A815" s="1">
        <v>814</v>
      </c>
      <c r="B815" s="1" t="s">
        <v>832</v>
      </c>
      <c r="C815" s="1" t="s">
        <v>19</v>
      </c>
      <c r="D815" s="1">
        <v>6.5195501681359997E-3</v>
      </c>
      <c r="E815" s="1" t="s">
        <v>21</v>
      </c>
      <c r="F815" s="1">
        <v>0</v>
      </c>
      <c r="G815" s="1">
        <v>0</v>
      </c>
      <c r="H815" s="1">
        <v>0</v>
      </c>
      <c r="I815" s="1">
        <v>0</v>
      </c>
      <c r="J815" s="1">
        <v>0</v>
      </c>
      <c r="K815" s="1">
        <v>0</v>
      </c>
      <c r="L815" s="1">
        <v>0</v>
      </c>
      <c r="M815" s="1">
        <v>0</v>
      </c>
      <c r="N815" s="1">
        <v>0</v>
      </c>
      <c r="O815" s="1">
        <v>0</v>
      </c>
      <c r="P815" s="1">
        <v>0</v>
      </c>
      <c r="Q815" s="1">
        <v>0</v>
      </c>
      <c r="R815" s="1">
        <v>544.49553665399503</v>
      </c>
      <c r="S815" s="1">
        <v>6519.5501681361102</v>
      </c>
      <c r="T815" s="59">
        <f>IF(E815="East", IF(C815="Central",('Connecting shares (%)'!$F$3/100*F815+'Connecting shares (%)'!$G$3/100*H815+'Connecting shares (%)'!$H$3/100*J815)/1000000,0),0)</f>
        <v>0</v>
      </c>
      <c r="U815" s="59">
        <f>IF(E815="East", IF(C815="Central",D815*'Connecting shares (%)'!$M$16*(F815+H815+J815)/(F815+H815+J815+L815+N815+P815),0),0)</f>
        <v>0</v>
      </c>
      <c r="V815" s="59">
        <f>IF(E815="East", IF(C815="Decentral",('Connecting shares (%)'!$F$7/100*F815+'Connecting shares (%)'!$G$7/100*H815+'Connecting shares (%)'!$H$7/100*J815)/1000000,0),0)</f>
        <v>0</v>
      </c>
      <c r="W815" s="61">
        <f>IF(E815="East", IF(C815="Decentral",D815*'Connecting shares (%)'!$M$16*(F815+H815+J815)/(F815+H815+J815+L815+N815+P815),0),0)</f>
        <v>0</v>
      </c>
      <c r="X815" s="59">
        <f>IF(E815="East", IF(C815="Central",('Connecting shares (%)'!$F$5/100*L815+'Connecting shares (%)'!$G$5/100*N815+'Connecting shares (%)'!$H$5/100*P815)/1000000,0),0)</f>
        <v>0</v>
      </c>
      <c r="Y815" s="61">
        <f>IF(E815="East", IF(C815="Central",D815*'Connecting shares (%)'!$M$16*(L815+N815+P815)/(F815+H815+J815+L815+N815+P815),0),0)</f>
        <v>0</v>
      </c>
      <c r="Z815" s="1">
        <f>IF(E815="East", IF(C815="Decentral",('Connecting shares (%)'!$F$9/100*L815+'Connecting shares (%)'!$G$9/100*N815+'Connecting shares (%)'!$H$9/100*P815)/1000000,0),0)</f>
        <v>0</v>
      </c>
      <c r="AA815" s="61">
        <f>IF(E815="East", IF(C815="Decentral",D815*'Connecting shares (%)'!$M$16*(L815+N815+P815)/(F815+H815+J815+L815+N815+P815),0),0)</f>
        <v>0</v>
      </c>
      <c r="AB815" s="59">
        <f>IF(E815="West", IF(C815="Central",('Connecting shares (%)'!$F$11/100*F815+'Connecting shares (%)'!$G$11/100*H815+'Connecting shares (%)'!$H$11/100*J815)/1000000,0),0)</f>
        <v>0</v>
      </c>
      <c r="AC815" s="62">
        <f>IF(E815="west", IF(C815="Central",D815*'Connecting shares (%)'!$M$16*(F815+H815+J815)/(F815+H815+J815+L815+N815+P815),0),0)</f>
        <v>0</v>
      </c>
      <c r="AD815" s="59">
        <f>IF(E815="West", IF(C815="Decentral",('Connecting shares (%)'!$F$15/100*F815+'Connecting shares (%)'!$G$15/100*H815+'Connecting shares (%)'!$H$15/100*J815)/1000000,0),0)</f>
        <v>0</v>
      </c>
      <c r="AE815" s="61" t="e">
        <f>IF(E815="west", IF(C815="Decentral",D815*'Connecting shares (%)'!$M$16*(F815+H815+J815)/(F815+H815+J815+L815+N815+P815),0),0)</f>
        <v>#DIV/0!</v>
      </c>
      <c r="AF815" s="59">
        <f>IF(E815="West", IF(C815="Central",('Connecting shares (%)'!$F$13/100*L815+'Connecting shares (%)'!$G$13/100*N815+'Connecting shares (%)'!$H$13/100*P815)/1000000,0),0)</f>
        <v>0</v>
      </c>
      <c r="AG815" s="61">
        <f>IF(E815="west", IF(C815="Central",D815*'Connecting shares (%)'!$M$16*(L815+N815+P815)/(F815+H815+J815+L815+N815+P815),0),0)</f>
        <v>0</v>
      </c>
      <c r="AH815" s="1">
        <f>IF(E815="West", IF(C815="Decentral",('Connecting shares (%)'!$F$17/100*L815+'Connecting shares (%)'!$G$17/100*N815+'Connecting shares (%)'!$H$17/100*P815)/1000000,0),0)</f>
        <v>0</v>
      </c>
      <c r="AI815" s="61" t="e">
        <f>IF(E815="west", IF(C815="Decentral",D815*'Connecting shares (%)'!$M$16*(L815+N815+P815)/(F815+H815+J815+L815+N815+P815),0),0)</f>
        <v>#DIV/0!</v>
      </c>
      <c r="AK815" s="1">
        <f t="shared" si="96"/>
        <v>0</v>
      </c>
      <c r="AL815" s="1">
        <f t="shared" si="97"/>
        <v>0</v>
      </c>
      <c r="AM815" s="1">
        <f t="shared" si="98"/>
        <v>0</v>
      </c>
      <c r="AN815" s="1">
        <f t="shared" si="99"/>
        <v>0</v>
      </c>
      <c r="AO815" s="1">
        <f t="shared" si="100"/>
        <v>0</v>
      </c>
      <c r="AP815" s="1">
        <f t="shared" si="101"/>
        <v>0</v>
      </c>
      <c r="AQ815" s="1">
        <f t="shared" si="102"/>
        <v>0</v>
      </c>
      <c r="AR815" s="1" t="e">
        <f t="shared" si="103"/>
        <v>#DIV/0!</v>
      </c>
    </row>
    <row r="816" spans="1:44">
      <c r="A816" s="1">
        <v>815</v>
      </c>
      <c r="B816" s="1" t="s">
        <v>831</v>
      </c>
      <c r="C816" s="1" t="s">
        <v>19</v>
      </c>
      <c r="D816" s="1">
        <v>1.5225058562959E-2</v>
      </c>
      <c r="E816" s="1" t="s">
        <v>21</v>
      </c>
      <c r="F816" s="1">
        <v>21799.82</v>
      </c>
      <c r="G816" s="1">
        <v>1</v>
      </c>
      <c r="H816" s="1">
        <v>0</v>
      </c>
      <c r="I816" s="1">
        <v>0</v>
      </c>
      <c r="J816" s="1">
        <v>0</v>
      </c>
      <c r="K816" s="1">
        <v>0</v>
      </c>
      <c r="L816" s="1">
        <v>0</v>
      </c>
      <c r="M816" s="1">
        <v>0</v>
      </c>
      <c r="N816" s="1">
        <v>0</v>
      </c>
      <c r="O816" s="1">
        <v>0</v>
      </c>
      <c r="P816" s="1">
        <v>0</v>
      </c>
      <c r="Q816" s="1">
        <v>0</v>
      </c>
      <c r="R816" s="1">
        <v>825.001707942552</v>
      </c>
      <c r="S816" s="1">
        <v>15225.058562959301</v>
      </c>
      <c r="T816" s="59">
        <f>IF(E816="East", IF(C816="Central",('Connecting shares (%)'!$F$3/100*F816+'Connecting shares (%)'!$G$3/100*H816+'Connecting shares (%)'!$H$3/100*J816)/1000000,0),0)</f>
        <v>0</v>
      </c>
      <c r="U816" s="59">
        <f>IF(E816="East", IF(C816="Central",D816*'Connecting shares (%)'!$M$16*(F816+H816+J816)/(F816+H816+J816+L816+N816+P816),0),0)</f>
        <v>0</v>
      </c>
      <c r="V816" s="59">
        <f>IF(E816="East", IF(C816="Decentral",('Connecting shares (%)'!$F$7/100*F816+'Connecting shares (%)'!$G$7/100*H816+'Connecting shares (%)'!$H$7/100*J816)/1000000,0),0)</f>
        <v>0</v>
      </c>
      <c r="W816" s="61">
        <f>IF(E816="East", IF(C816="Decentral",D816*'Connecting shares (%)'!$M$16*(F816+H816+J816)/(F816+H816+J816+L816+N816+P816),0),0)</f>
        <v>0</v>
      </c>
      <c r="X816" s="59">
        <f>IF(E816="East", IF(C816="Central",('Connecting shares (%)'!$F$5/100*L816+'Connecting shares (%)'!$G$5/100*N816+'Connecting shares (%)'!$H$5/100*P816)/1000000,0),0)</f>
        <v>0</v>
      </c>
      <c r="Y816" s="61">
        <f>IF(E816="East", IF(C816="Central",D816*'Connecting shares (%)'!$M$16*(L816+N816+P816)/(F816+H816+J816+L816+N816+P816),0),0)</f>
        <v>0</v>
      </c>
      <c r="Z816" s="1">
        <f>IF(E816="East", IF(C816="Decentral",('Connecting shares (%)'!$F$9/100*L816+'Connecting shares (%)'!$G$9/100*N816+'Connecting shares (%)'!$H$9/100*P816)/1000000,0),0)</f>
        <v>0</v>
      </c>
      <c r="AA816" s="61">
        <f>IF(E816="East", IF(C816="Decentral",D816*'Connecting shares (%)'!$M$16*(L816+N816+P816)/(F816+H816+J816+L816+N816+P816),0),0)</f>
        <v>0</v>
      </c>
      <c r="AB816" s="59">
        <f>IF(E816="West", IF(C816="Central",('Connecting shares (%)'!$F$11/100*F816+'Connecting shares (%)'!$G$11/100*H816+'Connecting shares (%)'!$H$11/100*J816)/1000000,0),0)</f>
        <v>0</v>
      </c>
      <c r="AC816" s="62">
        <f>IF(E816="west", IF(C816="Central",D816*'Connecting shares (%)'!$M$16*(F816+H816+J816)/(F816+H816+J816+L816+N816+P816),0),0)</f>
        <v>0</v>
      </c>
      <c r="AD816" s="59">
        <f>IF(E816="West", IF(C816="Decentral",('Connecting shares (%)'!$F$15/100*F816+'Connecting shares (%)'!$G$15/100*H816+'Connecting shares (%)'!$H$15/100*J816)/1000000,0),0)</f>
        <v>2.1799820000000001E-2</v>
      </c>
      <c r="AE816" s="61">
        <f>IF(E816="west", IF(C816="Decentral",D816*'Connecting shares (%)'!$M$16*(F816+H816+J816)/(F816+H816+J816+L816+N816+P816),0),0)</f>
        <v>0.30450117125918003</v>
      </c>
      <c r="AF816" s="59">
        <f>IF(E816="West", IF(C816="Central",('Connecting shares (%)'!$F$13/100*L816+'Connecting shares (%)'!$G$13/100*N816+'Connecting shares (%)'!$H$13/100*P816)/1000000,0),0)</f>
        <v>0</v>
      </c>
      <c r="AG816" s="61">
        <f>IF(E816="west", IF(C816="Central",D816*'Connecting shares (%)'!$M$16*(L816+N816+P816)/(F816+H816+J816+L816+N816+P816),0),0)</f>
        <v>0</v>
      </c>
      <c r="AH816" s="1">
        <f>IF(E816="West", IF(C816="Decentral",('Connecting shares (%)'!$F$17/100*L816+'Connecting shares (%)'!$G$17/100*N816+'Connecting shares (%)'!$H$17/100*P816)/1000000,0),0)</f>
        <v>0</v>
      </c>
      <c r="AI816" s="61">
        <f>IF(E816="west", IF(C816="Decentral",D816*'Connecting shares (%)'!$M$16*(L816+N816+P816)/(F816+H816+J816+L816+N816+P816),0),0)</f>
        <v>0</v>
      </c>
      <c r="AK816" s="1">
        <f t="shared" si="96"/>
        <v>0</v>
      </c>
      <c r="AL816" s="1">
        <f t="shared" si="97"/>
        <v>0</v>
      </c>
      <c r="AM816" s="1">
        <f t="shared" si="98"/>
        <v>0</v>
      </c>
      <c r="AN816" s="1">
        <f t="shared" si="99"/>
        <v>0</v>
      </c>
      <c r="AO816" s="1">
        <f t="shared" si="100"/>
        <v>0</v>
      </c>
      <c r="AP816" s="1">
        <f t="shared" si="101"/>
        <v>0</v>
      </c>
      <c r="AQ816" s="1">
        <f t="shared" si="102"/>
        <v>2.1799820000000001E-2</v>
      </c>
      <c r="AR816" s="1">
        <f t="shared" si="103"/>
        <v>0.30450117125918003</v>
      </c>
    </row>
    <row r="817" spans="1:44">
      <c r="A817" s="1">
        <v>816</v>
      </c>
      <c r="B817" s="1" t="s">
        <v>830</v>
      </c>
      <c r="C817" s="1" t="s">
        <v>19</v>
      </c>
      <c r="D817" s="1">
        <v>2.6396109047960001E-2</v>
      </c>
      <c r="E817" s="1" t="s">
        <v>21</v>
      </c>
      <c r="F817" s="1">
        <v>9483.42</v>
      </c>
      <c r="G817" s="1">
        <v>1</v>
      </c>
      <c r="H817" s="1">
        <v>0</v>
      </c>
      <c r="I817" s="1">
        <v>0</v>
      </c>
      <c r="J817" s="1">
        <v>0</v>
      </c>
      <c r="K817" s="1">
        <v>0</v>
      </c>
      <c r="L817" s="1">
        <v>0</v>
      </c>
      <c r="M817" s="1">
        <v>0</v>
      </c>
      <c r="N817" s="1">
        <v>0</v>
      </c>
      <c r="O817" s="1">
        <v>0</v>
      </c>
      <c r="P817" s="1">
        <v>0</v>
      </c>
      <c r="Q817" s="1">
        <v>0</v>
      </c>
      <c r="R817" s="1">
        <v>1388.7936882337301</v>
      </c>
      <c r="S817" s="1">
        <v>26396.109047959701</v>
      </c>
      <c r="T817" s="59">
        <f>IF(E817="East", IF(C817="Central",('Connecting shares (%)'!$F$3/100*F817+'Connecting shares (%)'!$G$3/100*H817+'Connecting shares (%)'!$H$3/100*J817)/1000000,0),0)</f>
        <v>0</v>
      </c>
      <c r="U817" s="59">
        <f>IF(E817="East", IF(C817="Central",D817*'Connecting shares (%)'!$M$16*(F817+H817+J817)/(F817+H817+J817+L817+N817+P817),0),0)</f>
        <v>0</v>
      </c>
      <c r="V817" s="59">
        <f>IF(E817="East", IF(C817="Decentral",('Connecting shares (%)'!$F$7/100*F817+'Connecting shares (%)'!$G$7/100*H817+'Connecting shares (%)'!$H$7/100*J817)/1000000,0),0)</f>
        <v>0</v>
      </c>
      <c r="W817" s="61">
        <f>IF(E817="East", IF(C817="Decentral",D817*'Connecting shares (%)'!$M$16*(F817+H817+J817)/(F817+H817+J817+L817+N817+P817),0),0)</f>
        <v>0</v>
      </c>
      <c r="X817" s="59">
        <f>IF(E817="East", IF(C817="Central",('Connecting shares (%)'!$F$5/100*L817+'Connecting shares (%)'!$G$5/100*N817+'Connecting shares (%)'!$H$5/100*P817)/1000000,0),0)</f>
        <v>0</v>
      </c>
      <c r="Y817" s="61">
        <f>IF(E817="East", IF(C817="Central",D817*'Connecting shares (%)'!$M$16*(L817+N817+P817)/(F817+H817+J817+L817+N817+P817),0),0)</f>
        <v>0</v>
      </c>
      <c r="Z817" s="1">
        <f>IF(E817="East", IF(C817="Decentral",('Connecting shares (%)'!$F$9/100*L817+'Connecting shares (%)'!$G$9/100*N817+'Connecting shares (%)'!$H$9/100*P817)/1000000,0),0)</f>
        <v>0</v>
      </c>
      <c r="AA817" s="61">
        <f>IF(E817="East", IF(C817="Decentral",D817*'Connecting shares (%)'!$M$16*(L817+N817+P817)/(F817+H817+J817+L817+N817+P817),0),0)</f>
        <v>0</v>
      </c>
      <c r="AB817" s="59">
        <f>IF(E817="West", IF(C817="Central",('Connecting shares (%)'!$F$11/100*F817+'Connecting shares (%)'!$G$11/100*H817+'Connecting shares (%)'!$H$11/100*J817)/1000000,0),0)</f>
        <v>0</v>
      </c>
      <c r="AC817" s="62">
        <f>IF(E817="west", IF(C817="Central",D817*'Connecting shares (%)'!$M$16*(F817+H817+J817)/(F817+H817+J817+L817+N817+P817),0),0)</f>
        <v>0</v>
      </c>
      <c r="AD817" s="59">
        <f>IF(E817="West", IF(C817="Decentral",('Connecting shares (%)'!$F$15/100*F817+'Connecting shares (%)'!$G$15/100*H817+'Connecting shares (%)'!$H$15/100*J817)/1000000,0),0)</f>
        <v>9.4834199999999994E-3</v>
      </c>
      <c r="AE817" s="61">
        <f>IF(E817="west", IF(C817="Decentral",D817*'Connecting shares (%)'!$M$16*(F817+H817+J817)/(F817+H817+J817+L817+N817+P817),0),0)</f>
        <v>0.52792218095920007</v>
      </c>
      <c r="AF817" s="59">
        <f>IF(E817="West", IF(C817="Central",('Connecting shares (%)'!$F$13/100*L817+'Connecting shares (%)'!$G$13/100*N817+'Connecting shares (%)'!$H$13/100*P817)/1000000,0),0)</f>
        <v>0</v>
      </c>
      <c r="AG817" s="61">
        <f>IF(E817="west", IF(C817="Central",D817*'Connecting shares (%)'!$M$16*(L817+N817+P817)/(F817+H817+J817+L817+N817+P817),0),0)</f>
        <v>0</v>
      </c>
      <c r="AH817" s="1">
        <f>IF(E817="West", IF(C817="Decentral",('Connecting shares (%)'!$F$17/100*L817+'Connecting shares (%)'!$G$17/100*N817+'Connecting shares (%)'!$H$17/100*P817)/1000000,0),0)</f>
        <v>0</v>
      </c>
      <c r="AI817" s="61">
        <f>IF(E817="west", IF(C817="Decentral",D817*'Connecting shares (%)'!$M$16*(L817+N817+P817)/(F817+H817+J817+L817+N817+P817),0),0)</f>
        <v>0</v>
      </c>
      <c r="AK817" s="1">
        <f t="shared" si="96"/>
        <v>0</v>
      </c>
      <c r="AL817" s="1">
        <f t="shared" si="97"/>
        <v>0</v>
      </c>
      <c r="AM817" s="1">
        <f t="shared" si="98"/>
        <v>0</v>
      </c>
      <c r="AN817" s="1">
        <f t="shared" si="99"/>
        <v>0</v>
      </c>
      <c r="AO817" s="1">
        <f t="shared" si="100"/>
        <v>0</v>
      </c>
      <c r="AP817" s="1">
        <f t="shared" si="101"/>
        <v>0</v>
      </c>
      <c r="AQ817" s="1">
        <f t="shared" si="102"/>
        <v>9.4834199999999994E-3</v>
      </c>
      <c r="AR817" s="1">
        <f t="shared" si="103"/>
        <v>0.52792218095920007</v>
      </c>
    </row>
    <row r="818" spans="1:44">
      <c r="T818" s="59"/>
      <c r="U818" s="59"/>
    </row>
    <row r="819" spans="1:44">
      <c r="T819" s="59"/>
      <c r="U819" s="59"/>
    </row>
    <row r="820" spans="1:44">
      <c r="T820" s="59"/>
      <c r="U820" s="59"/>
    </row>
    <row r="821" spans="1:44">
      <c r="T821" s="59"/>
      <c r="U821" s="59"/>
    </row>
    <row r="822" spans="1:44">
      <c r="T822" s="59"/>
      <c r="U822" s="59"/>
    </row>
    <row r="823" spans="1:44">
      <c r="T823" s="59"/>
      <c r="U823" s="59"/>
    </row>
    <row r="824" spans="1:44">
      <c r="T824" s="59"/>
      <c r="U824" s="59"/>
    </row>
    <row r="825" spans="1:44">
      <c r="T825" s="59"/>
      <c r="U825" s="59"/>
    </row>
    <row r="826" spans="1:44">
      <c r="T826" s="59"/>
      <c r="U826" s="59"/>
    </row>
    <row r="827" spans="1:44">
      <c r="T827" s="59"/>
      <c r="U827" s="59"/>
    </row>
    <row r="828" spans="1:44">
      <c r="T828" s="59"/>
      <c r="U828" s="59"/>
    </row>
    <row r="829" spans="1:44">
      <c r="T829" s="59"/>
      <c r="U829" s="59"/>
    </row>
    <row r="830" spans="1:44">
      <c r="T830" s="59"/>
      <c r="U830" s="59"/>
    </row>
    <row r="831" spans="1:44">
      <c r="T831" s="59"/>
      <c r="U831" s="59"/>
    </row>
    <row r="832" spans="1:44">
      <c r="T832" s="59"/>
      <c r="U832" s="59"/>
    </row>
    <row r="833" spans="20:21">
      <c r="T833" s="59"/>
      <c r="U833" s="59"/>
    </row>
    <row r="834" spans="20:21">
      <c r="T834" s="59"/>
      <c r="U834" s="59"/>
    </row>
    <row r="835" spans="20:21">
      <c r="T835" s="59"/>
      <c r="U835" s="59"/>
    </row>
    <row r="836" spans="20:21">
      <c r="T836" s="59"/>
      <c r="U836" s="59"/>
    </row>
    <row r="837" spans="20:21">
      <c r="T837" s="59"/>
      <c r="U837" s="59"/>
    </row>
    <row r="838" spans="20:21">
      <c r="T838" s="59"/>
      <c r="U838" s="59"/>
    </row>
    <row r="839" spans="20:21">
      <c r="T839" s="59"/>
      <c r="U839" s="59"/>
    </row>
    <row r="840" spans="20:21">
      <c r="T840" s="59"/>
      <c r="U840" s="59"/>
    </row>
    <row r="841" spans="20:21">
      <c r="T841" s="59"/>
      <c r="U841" s="59"/>
    </row>
    <row r="842" spans="20:21">
      <c r="T842" s="59"/>
      <c r="U842" s="59"/>
    </row>
    <row r="843" spans="20:21">
      <c r="T843" s="59"/>
      <c r="U843" s="59"/>
    </row>
    <row r="844" spans="20:21">
      <c r="T844" s="59"/>
      <c r="U844" s="59"/>
    </row>
    <row r="845" spans="20:21">
      <c r="T845" s="59"/>
      <c r="U845" s="59"/>
    </row>
    <row r="846" spans="20:21">
      <c r="T846" s="59"/>
      <c r="U846" s="59"/>
    </row>
    <row r="847" spans="20:21">
      <c r="T847" s="59"/>
      <c r="U847" s="59"/>
    </row>
    <row r="848" spans="20:21">
      <c r="T848" s="59"/>
      <c r="U848" s="59"/>
    </row>
    <row r="849" spans="20:21">
      <c r="T849" s="59"/>
      <c r="U849" s="59"/>
    </row>
    <row r="850" spans="20:21">
      <c r="T850" s="59"/>
      <c r="U850" s="59"/>
    </row>
    <row r="851" spans="20:21">
      <c r="T851" s="59"/>
      <c r="U851" s="59"/>
    </row>
    <row r="852" spans="20:21">
      <c r="T852" s="59"/>
      <c r="U852" s="59"/>
    </row>
    <row r="853" spans="20:21">
      <c r="T853" s="59"/>
      <c r="U853" s="59"/>
    </row>
    <row r="854" spans="20:21">
      <c r="T854" s="59"/>
      <c r="U854" s="59"/>
    </row>
    <row r="855" spans="20:21">
      <c r="T855" s="59"/>
      <c r="U855" s="59"/>
    </row>
    <row r="856" spans="20:21">
      <c r="T856" s="59"/>
      <c r="U856" s="59"/>
    </row>
    <row r="857" spans="20:21">
      <c r="T857" s="59"/>
      <c r="U857" s="59"/>
    </row>
    <row r="858" spans="20:21">
      <c r="T858" s="59"/>
      <c r="U858" s="59"/>
    </row>
    <row r="859" spans="20:21">
      <c r="T859" s="59"/>
      <c r="U859" s="59"/>
    </row>
    <row r="860" spans="20:21">
      <c r="T860" s="59"/>
      <c r="U860" s="59"/>
    </row>
    <row r="861" spans="20:21">
      <c r="T861" s="59"/>
      <c r="U861" s="59"/>
    </row>
    <row r="862" spans="20:21">
      <c r="T862" s="59"/>
      <c r="U862" s="59"/>
    </row>
    <row r="863" spans="20:21">
      <c r="T863" s="59"/>
      <c r="U863" s="59"/>
    </row>
    <row r="864" spans="20:21">
      <c r="T864" s="59"/>
      <c r="U864" s="59"/>
    </row>
    <row r="865" spans="20:21">
      <c r="T865" s="59"/>
      <c r="U865" s="59"/>
    </row>
    <row r="866" spans="20:21">
      <c r="T866" s="59"/>
      <c r="U866" s="59"/>
    </row>
    <row r="867" spans="20:21">
      <c r="T867" s="59"/>
      <c r="U867" s="59"/>
    </row>
    <row r="868" spans="20:21">
      <c r="T868" s="59"/>
      <c r="U868" s="59"/>
    </row>
    <row r="869" spans="20:21">
      <c r="T869" s="59"/>
      <c r="U869" s="59"/>
    </row>
    <row r="870" spans="20:21">
      <c r="T870" s="59"/>
      <c r="U870" s="59"/>
    </row>
    <row r="871" spans="20:21">
      <c r="T871" s="59"/>
      <c r="U871" s="59"/>
    </row>
    <row r="872" spans="20:21">
      <c r="T872" s="59"/>
      <c r="U872" s="59"/>
    </row>
    <row r="873" spans="20:21">
      <c r="T873" s="59"/>
      <c r="U873" s="59"/>
    </row>
    <row r="874" spans="20:21">
      <c r="T874" s="59"/>
      <c r="U874" s="59"/>
    </row>
    <row r="875" spans="20:21">
      <c r="T875" s="59"/>
      <c r="U875" s="59"/>
    </row>
    <row r="876" spans="20:21">
      <c r="T876" s="59"/>
      <c r="U876" s="59"/>
    </row>
    <row r="877" spans="20:21">
      <c r="T877" s="59"/>
      <c r="U877" s="59"/>
    </row>
    <row r="878" spans="20:21">
      <c r="T878" s="59"/>
      <c r="U878" s="59"/>
    </row>
    <row r="879" spans="20:21">
      <c r="T879" s="59"/>
      <c r="U879" s="59"/>
    </row>
    <row r="880" spans="20:21">
      <c r="T880" s="59"/>
      <c r="U880" s="59"/>
    </row>
    <row r="881" spans="20:21">
      <c r="T881" s="59"/>
      <c r="U881" s="59"/>
    </row>
    <row r="882" spans="20:21">
      <c r="T882" s="59"/>
      <c r="U882" s="59"/>
    </row>
    <row r="883" spans="20:21">
      <c r="T883" s="59"/>
      <c r="U883" s="59"/>
    </row>
    <row r="884" spans="20:21">
      <c r="T884" s="59"/>
      <c r="U884" s="59"/>
    </row>
    <row r="885" spans="20:21">
      <c r="T885" s="59"/>
      <c r="U885" s="59"/>
    </row>
    <row r="886" spans="20:21">
      <c r="T886" s="59"/>
      <c r="U886" s="59"/>
    </row>
    <row r="887" spans="20:21">
      <c r="T887" s="59"/>
      <c r="U887" s="59"/>
    </row>
    <row r="888" spans="20:21">
      <c r="T888" s="59"/>
      <c r="U888" s="59"/>
    </row>
    <row r="889" spans="20:21">
      <c r="T889" s="59"/>
      <c r="U889" s="59"/>
    </row>
    <row r="890" spans="20:21">
      <c r="T890" s="59"/>
      <c r="U890" s="59"/>
    </row>
    <row r="891" spans="20:21">
      <c r="T891" s="59"/>
      <c r="U891" s="59"/>
    </row>
    <row r="892" spans="20:21">
      <c r="T892" s="59"/>
      <c r="U892" s="59"/>
    </row>
    <row r="893" spans="20:21">
      <c r="T893" s="59"/>
      <c r="U893" s="59"/>
    </row>
    <row r="894" spans="20:21">
      <c r="T894" s="59"/>
      <c r="U894" s="59"/>
    </row>
    <row r="895" spans="20:21">
      <c r="T895" s="59"/>
      <c r="U895" s="59"/>
    </row>
    <row r="896" spans="20:21">
      <c r="T896" s="59"/>
      <c r="U896" s="59"/>
    </row>
    <row r="897" spans="20:21">
      <c r="T897" s="59"/>
      <c r="U897" s="59"/>
    </row>
    <row r="898" spans="20:21">
      <c r="T898" s="59"/>
      <c r="U898" s="59"/>
    </row>
    <row r="899" spans="20:21">
      <c r="T899" s="59"/>
      <c r="U899" s="59"/>
    </row>
    <row r="900" spans="20:21">
      <c r="T900" s="59"/>
      <c r="U900" s="59"/>
    </row>
    <row r="901" spans="20:21">
      <c r="T901" s="59"/>
      <c r="U901" s="59"/>
    </row>
    <row r="902" spans="20:21">
      <c r="T902" s="59"/>
      <c r="U902" s="59"/>
    </row>
    <row r="903" spans="20:21">
      <c r="T903" s="59"/>
      <c r="U903" s="59"/>
    </row>
    <row r="904" spans="20:21">
      <c r="T904" s="59"/>
      <c r="U904" s="59"/>
    </row>
    <row r="905" spans="20:21">
      <c r="T905" s="59"/>
      <c r="U905" s="59"/>
    </row>
    <row r="906" spans="20:21">
      <c r="T906" s="59"/>
      <c r="U906" s="59"/>
    </row>
    <row r="907" spans="20:21">
      <c r="T907" s="59"/>
      <c r="U907" s="59"/>
    </row>
    <row r="908" spans="20:21">
      <c r="T908" s="59"/>
      <c r="U908" s="59"/>
    </row>
    <row r="909" spans="20:21">
      <c r="T909" s="59"/>
      <c r="U909" s="59"/>
    </row>
    <row r="910" spans="20:21">
      <c r="T910" s="59"/>
      <c r="U910" s="59"/>
    </row>
    <row r="911" spans="20:21">
      <c r="T911" s="59"/>
      <c r="U911" s="59"/>
    </row>
    <row r="912" spans="20:21">
      <c r="T912" s="59"/>
      <c r="U912" s="59"/>
    </row>
    <row r="913" spans="20:21">
      <c r="T913" s="59"/>
      <c r="U913" s="59"/>
    </row>
    <row r="914" spans="20:21">
      <c r="T914" s="59"/>
      <c r="U914" s="59"/>
    </row>
    <row r="915" spans="20:21">
      <c r="T915" s="59"/>
      <c r="U915" s="59"/>
    </row>
    <row r="916" spans="20:21">
      <c r="T916" s="59"/>
      <c r="U916" s="59"/>
    </row>
    <row r="917" spans="20:21">
      <c r="T917" s="59"/>
      <c r="U917" s="59"/>
    </row>
    <row r="918" spans="20:21">
      <c r="T918" s="59"/>
      <c r="U918" s="59"/>
    </row>
    <row r="919" spans="20:21">
      <c r="T919" s="59"/>
      <c r="U919" s="59"/>
    </row>
    <row r="920" spans="20:21">
      <c r="T920" s="59"/>
      <c r="U920" s="59"/>
    </row>
    <row r="921" spans="20:21">
      <c r="T921" s="59"/>
      <c r="U921" s="59"/>
    </row>
    <row r="922" spans="20:21">
      <c r="T922" s="59"/>
      <c r="U922" s="59"/>
    </row>
    <row r="923" spans="20:21">
      <c r="T923" s="59"/>
      <c r="U923" s="59"/>
    </row>
    <row r="924" spans="20:21">
      <c r="T924" s="59"/>
      <c r="U924" s="59"/>
    </row>
    <row r="925" spans="20:21">
      <c r="T925" s="59"/>
      <c r="U925" s="59"/>
    </row>
    <row r="926" spans="20:21">
      <c r="T926" s="59"/>
      <c r="U926" s="59"/>
    </row>
    <row r="927" spans="20:21">
      <c r="T927" s="59"/>
      <c r="U927" s="59"/>
    </row>
    <row r="928" spans="20:21">
      <c r="T928" s="59"/>
      <c r="U928" s="59"/>
    </row>
    <row r="929" spans="20:21">
      <c r="T929" s="59"/>
      <c r="U929" s="59"/>
    </row>
    <row r="930" spans="20:21">
      <c r="T930" s="59"/>
      <c r="U930" s="59"/>
    </row>
    <row r="931" spans="20:21">
      <c r="T931" s="59"/>
      <c r="U931" s="59"/>
    </row>
    <row r="932" spans="20:21">
      <c r="T932" s="59"/>
      <c r="U932" s="59"/>
    </row>
    <row r="933" spans="20:21">
      <c r="T933" s="59"/>
      <c r="U933" s="59"/>
    </row>
    <row r="934" spans="20:21">
      <c r="T934" s="59"/>
      <c r="U934" s="59"/>
    </row>
    <row r="935" spans="20:21">
      <c r="T935" s="59"/>
      <c r="U935" s="59"/>
    </row>
    <row r="936" spans="20:21">
      <c r="T936" s="59"/>
      <c r="U936" s="59"/>
    </row>
    <row r="937" spans="20:21">
      <c r="T937" s="59"/>
      <c r="U937" s="59"/>
    </row>
    <row r="938" spans="20:21">
      <c r="T938" s="59"/>
      <c r="U938" s="59"/>
    </row>
    <row r="939" spans="20:21">
      <c r="T939" s="59"/>
      <c r="U939" s="59"/>
    </row>
    <row r="940" spans="20:21">
      <c r="T940" s="59"/>
      <c r="U940" s="59"/>
    </row>
    <row r="941" spans="20:21">
      <c r="T941" s="59"/>
      <c r="U941" s="59"/>
    </row>
    <row r="942" spans="20:21">
      <c r="T942" s="59"/>
      <c r="U942" s="59"/>
    </row>
    <row r="943" spans="20:21">
      <c r="T943" s="59"/>
      <c r="U943" s="59"/>
    </row>
    <row r="944" spans="20:21">
      <c r="T944" s="59"/>
      <c r="U944" s="59"/>
    </row>
    <row r="945" spans="20:21">
      <c r="T945" s="59"/>
      <c r="U945" s="59"/>
    </row>
    <row r="946" spans="20:21">
      <c r="T946" s="59"/>
      <c r="U946" s="59"/>
    </row>
    <row r="947" spans="20:21">
      <c r="T947" s="59"/>
      <c r="U947" s="59"/>
    </row>
    <row r="948" spans="20:21">
      <c r="T948" s="59"/>
      <c r="U948" s="59"/>
    </row>
    <row r="949" spans="20:21">
      <c r="T949" s="59"/>
      <c r="U949" s="59"/>
    </row>
    <row r="950" spans="20:21">
      <c r="T950" s="59"/>
      <c r="U950" s="59"/>
    </row>
    <row r="951" spans="20:21">
      <c r="T951" s="59"/>
      <c r="U951" s="59"/>
    </row>
    <row r="952" spans="20:21">
      <c r="T952" s="59"/>
      <c r="U952" s="59"/>
    </row>
    <row r="953" spans="20:21">
      <c r="T953" s="59"/>
      <c r="U953" s="59"/>
    </row>
    <row r="954" spans="20:21">
      <c r="T954" s="59"/>
      <c r="U954" s="59"/>
    </row>
    <row r="955" spans="20:21">
      <c r="T955" s="59"/>
      <c r="U955" s="59"/>
    </row>
    <row r="956" spans="20:21">
      <c r="T956" s="59"/>
      <c r="U956" s="59"/>
    </row>
    <row r="957" spans="20:21">
      <c r="T957" s="59"/>
      <c r="U957" s="59"/>
    </row>
    <row r="958" spans="20:21">
      <c r="T958" s="59"/>
      <c r="U958" s="59"/>
    </row>
    <row r="959" spans="20:21">
      <c r="T959" s="59"/>
      <c r="U959" s="59"/>
    </row>
    <row r="960" spans="20:21">
      <c r="T960" s="59"/>
      <c r="U960" s="59"/>
    </row>
    <row r="961" spans="20:21">
      <c r="T961" s="59"/>
      <c r="U961" s="59"/>
    </row>
    <row r="962" spans="20:21">
      <c r="T962" s="59"/>
      <c r="U962" s="59"/>
    </row>
    <row r="963" spans="20:21">
      <c r="T963" s="59"/>
      <c r="U963" s="5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0070C0"/>
  </sheetPr>
  <dimension ref="B1:T18"/>
  <sheetViews>
    <sheetView workbookViewId="0">
      <selection activeCell="Q4" sqref="Q4"/>
    </sheetView>
  </sheetViews>
  <sheetFormatPr defaultColWidth="9.109375" defaultRowHeight="14.4"/>
  <cols>
    <col min="1" max="3" width="9.109375" style="1"/>
    <col min="4" max="4" width="10.6640625" style="1" customWidth="1"/>
    <col min="5" max="5" width="11.6640625" style="1" bestFit="1" customWidth="1"/>
    <col min="6" max="11" width="9.109375" style="1"/>
    <col min="12" max="12" width="27" style="1" customWidth="1"/>
    <col min="13" max="13" width="20.44140625" style="1" customWidth="1"/>
    <col min="14" max="14" width="11.44140625" style="1" bestFit="1" customWidth="1"/>
    <col min="15" max="15" width="9.109375" style="1"/>
    <col min="16" max="16" width="38" style="1" bestFit="1" customWidth="1"/>
    <col min="17" max="17" width="13.6640625" style="1" bestFit="1" customWidth="1"/>
    <col min="18" max="18" width="16.33203125" style="1" bestFit="1" customWidth="1"/>
    <col min="19" max="19" width="13.5546875" style="1" bestFit="1" customWidth="1"/>
    <col min="20" max="16384" width="9.109375" style="1"/>
  </cols>
  <sheetData>
    <row r="1" spans="2:20" ht="15.6" thickTop="1" thickBot="1">
      <c r="B1" s="77"/>
      <c r="C1" s="76"/>
      <c r="D1" s="76"/>
      <c r="E1" s="76"/>
      <c r="F1" s="76" t="s">
        <v>932</v>
      </c>
      <c r="G1" s="76" t="s">
        <v>931</v>
      </c>
      <c r="H1" s="75" t="s">
        <v>930</v>
      </c>
    </row>
    <row r="2" spans="2:20">
      <c r="B2" s="183" t="s">
        <v>22</v>
      </c>
      <c r="C2" s="186" t="s">
        <v>20</v>
      </c>
      <c r="D2" s="186" t="s">
        <v>34</v>
      </c>
      <c r="E2" s="74" t="s">
        <v>907</v>
      </c>
      <c r="F2" s="74">
        <v>100</v>
      </c>
      <c r="G2" s="74">
        <v>100</v>
      </c>
      <c r="H2" s="73">
        <v>100</v>
      </c>
      <c r="L2" s="181" t="s">
        <v>929</v>
      </c>
      <c r="M2" s="182" t="s">
        <v>928</v>
      </c>
      <c r="N2" s="72" t="s">
        <v>927</v>
      </c>
      <c r="Q2" s="1" t="s">
        <v>905</v>
      </c>
      <c r="R2" s="1" t="s">
        <v>903</v>
      </c>
      <c r="S2" s="1" t="s">
        <v>902</v>
      </c>
    </row>
    <row r="3" spans="2:20">
      <c r="B3" s="184"/>
      <c r="C3" s="179"/>
      <c r="D3" s="179"/>
      <c r="E3" s="70" t="s">
        <v>904</v>
      </c>
      <c r="F3" s="70">
        <v>100</v>
      </c>
      <c r="G3" s="70">
        <v>100</v>
      </c>
      <c r="H3" s="69">
        <v>100</v>
      </c>
      <c r="L3" s="181"/>
      <c r="M3" s="182"/>
      <c r="N3" s="72" t="s">
        <v>926</v>
      </c>
      <c r="P3" s="1" t="s">
        <v>925</v>
      </c>
      <c r="Q3" s="1" t="s">
        <v>924</v>
      </c>
      <c r="R3" s="1" t="s">
        <v>923</v>
      </c>
      <c r="S3" s="1" t="s">
        <v>922</v>
      </c>
    </row>
    <row r="4" spans="2:20">
      <c r="B4" s="184"/>
      <c r="C4" s="179"/>
      <c r="D4" s="179" t="s">
        <v>33</v>
      </c>
      <c r="E4" s="71" t="s">
        <v>907</v>
      </c>
      <c r="F4" s="70">
        <v>100</v>
      </c>
      <c r="G4" s="70">
        <v>100</v>
      </c>
      <c r="H4" s="69">
        <v>100</v>
      </c>
      <c r="L4" s="1" t="s">
        <v>921</v>
      </c>
      <c r="M4" s="68">
        <v>2.69</v>
      </c>
      <c r="N4" s="72">
        <v>13.5</v>
      </c>
      <c r="P4" s="1" t="s">
        <v>920</v>
      </c>
      <c r="Q4" s="1">
        <v>17.899999999999999</v>
      </c>
      <c r="R4" s="1">
        <v>117</v>
      </c>
      <c r="S4" s="1">
        <v>681</v>
      </c>
    </row>
    <row r="5" spans="2:20">
      <c r="B5" s="184"/>
      <c r="C5" s="179"/>
      <c r="D5" s="179"/>
      <c r="E5" s="71" t="s">
        <v>904</v>
      </c>
      <c r="F5" s="70">
        <v>100</v>
      </c>
      <c r="G5" s="70">
        <v>100</v>
      </c>
      <c r="H5" s="69">
        <v>100</v>
      </c>
      <c r="L5" s="1" t="s">
        <v>919</v>
      </c>
      <c r="M5" s="68">
        <v>3.0150000000000001</v>
      </c>
      <c r="N5" s="72">
        <v>15.1</v>
      </c>
    </row>
    <row r="6" spans="2:20">
      <c r="B6" s="184"/>
      <c r="C6" s="179" t="s">
        <v>19</v>
      </c>
      <c r="D6" s="179" t="s">
        <v>34</v>
      </c>
      <c r="E6" s="71" t="s">
        <v>907</v>
      </c>
      <c r="F6" s="70">
        <v>100</v>
      </c>
      <c r="G6" s="70">
        <v>100</v>
      </c>
      <c r="H6" s="69">
        <v>100</v>
      </c>
      <c r="L6" s="1" t="s">
        <v>918</v>
      </c>
      <c r="M6" s="68">
        <v>4.1500000000000004</v>
      </c>
      <c r="N6" s="72">
        <v>20.8</v>
      </c>
    </row>
    <row r="7" spans="2:20">
      <c r="B7" s="184"/>
      <c r="C7" s="179"/>
      <c r="D7" s="179"/>
      <c r="E7" s="71" t="s">
        <v>904</v>
      </c>
      <c r="F7" s="70">
        <v>100</v>
      </c>
      <c r="G7" s="70">
        <v>100</v>
      </c>
      <c r="H7" s="69">
        <v>100</v>
      </c>
      <c r="L7" s="1" t="s">
        <v>917</v>
      </c>
      <c r="M7" s="68">
        <v>5.17</v>
      </c>
      <c r="N7" s="72">
        <v>25.9</v>
      </c>
    </row>
    <row r="8" spans="2:20">
      <c r="B8" s="184"/>
      <c r="C8" s="179"/>
      <c r="D8" s="179" t="s">
        <v>33</v>
      </c>
      <c r="E8" s="71" t="s">
        <v>907</v>
      </c>
      <c r="F8" s="70">
        <v>100</v>
      </c>
      <c r="G8" s="70">
        <v>100</v>
      </c>
      <c r="H8" s="69">
        <v>100</v>
      </c>
      <c r="L8" s="1" t="s">
        <v>916</v>
      </c>
      <c r="M8" s="68">
        <v>7.04</v>
      </c>
      <c r="N8" s="72">
        <v>35.200000000000003</v>
      </c>
    </row>
    <row r="9" spans="2:20">
      <c r="B9" s="184"/>
      <c r="C9" s="179"/>
      <c r="D9" s="179"/>
      <c r="E9" s="71" t="s">
        <v>904</v>
      </c>
      <c r="F9" s="70">
        <v>100</v>
      </c>
      <c r="G9" s="70">
        <v>100</v>
      </c>
      <c r="H9" s="69">
        <v>100</v>
      </c>
      <c r="L9" s="1" t="s">
        <v>915</v>
      </c>
      <c r="M9" s="68">
        <v>8.52</v>
      </c>
      <c r="N9" s="72">
        <v>42.6</v>
      </c>
    </row>
    <row r="10" spans="2:20">
      <c r="B10" s="184" t="s">
        <v>21</v>
      </c>
      <c r="C10" s="179" t="s">
        <v>20</v>
      </c>
      <c r="D10" s="179" t="s">
        <v>34</v>
      </c>
      <c r="E10" s="71" t="s">
        <v>907</v>
      </c>
      <c r="F10" s="70">
        <v>100</v>
      </c>
      <c r="G10" s="70">
        <v>100</v>
      </c>
      <c r="H10" s="69">
        <v>100</v>
      </c>
      <c r="L10" s="1" t="s">
        <v>914</v>
      </c>
      <c r="M10" s="68">
        <v>10.021000000000001</v>
      </c>
      <c r="N10" s="72">
        <v>50.1</v>
      </c>
    </row>
    <row r="11" spans="2:20">
      <c r="B11" s="184"/>
      <c r="C11" s="179"/>
      <c r="D11" s="179"/>
      <c r="E11" s="71" t="s">
        <v>904</v>
      </c>
      <c r="F11" s="70">
        <v>100</v>
      </c>
      <c r="G11" s="70">
        <v>100</v>
      </c>
      <c r="H11" s="69">
        <v>100</v>
      </c>
      <c r="L11" s="1" t="s">
        <v>913</v>
      </c>
      <c r="M11" s="68">
        <v>10.769</v>
      </c>
      <c r="N11" s="72">
        <v>53.8</v>
      </c>
    </row>
    <row r="12" spans="2:20">
      <c r="B12" s="184"/>
      <c r="C12" s="179"/>
      <c r="D12" s="179" t="s">
        <v>33</v>
      </c>
      <c r="E12" s="71" t="s">
        <v>907</v>
      </c>
      <c r="F12" s="70">
        <v>100</v>
      </c>
      <c r="G12" s="70">
        <v>100</v>
      </c>
      <c r="H12" s="69">
        <v>100</v>
      </c>
      <c r="L12" s="1" t="s">
        <v>912</v>
      </c>
      <c r="M12" s="68">
        <v>11.862</v>
      </c>
      <c r="N12" s="72">
        <v>59.3</v>
      </c>
    </row>
    <row r="13" spans="2:20">
      <c r="B13" s="184"/>
      <c r="C13" s="179"/>
      <c r="D13" s="179"/>
      <c r="E13" s="71" t="s">
        <v>904</v>
      </c>
      <c r="F13" s="70">
        <v>100</v>
      </c>
      <c r="G13" s="70">
        <v>100</v>
      </c>
      <c r="H13" s="69">
        <v>100</v>
      </c>
    </row>
    <row r="14" spans="2:20">
      <c r="B14" s="184"/>
      <c r="C14" s="179" t="s">
        <v>19</v>
      </c>
      <c r="D14" s="179" t="s">
        <v>34</v>
      </c>
      <c r="E14" s="71" t="s">
        <v>907</v>
      </c>
      <c r="F14" s="70">
        <v>100</v>
      </c>
      <c r="G14" s="70">
        <v>100</v>
      </c>
      <c r="H14" s="69">
        <v>100</v>
      </c>
    </row>
    <row r="15" spans="2:20">
      <c r="B15" s="184"/>
      <c r="C15" s="179"/>
      <c r="D15" s="179"/>
      <c r="E15" s="71" t="s">
        <v>904</v>
      </c>
      <c r="F15" s="70">
        <v>100</v>
      </c>
      <c r="G15" s="70">
        <v>100</v>
      </c>
      <c r="H15" s="69">
        <v>100</v>
      </c>
      <c r="M15" s="1" t="s">
        <v>911</v>
      </c>
      <c r="P15" s="1" t="s">
        <v>910</v>
      </c>
      <c r="Q15" s="64" t="s">
        <v>909</v>
      </c>
      <c r="R15" s="63" t="s">
        <v>908</v>
      </c>
    </row>
    <row r="16" spans="2:20">
      <c r="B16" s="184"/>
      <c r="C16" s="179"/>
      <c r="D16" s="179" t="s">
        <v>33</v>
      </c>
      <c r="E16" s="71" t="s">
        <v>907</v>
      </c>
      <c r="F16" s="70">
        <v>100</v>
      </c>
      <c r="G16" s="70">
        <v>100</v>
      </c>
      <c r="H16" s="69">
        <v>100</v>
      </c>
      <c r="L16" s="1" t="s">
        <v>906</v>
      </c>
      <c r="M16" s="68">
        <v>20</v>
      </c>
      <c r="P16" s="1" t="s">
        <v>905</v>
      </c>
      <c r="Q16" s="64">
        <v>1.9161999999999998E-2</v>
      </c>
      <c r="R16" s="63">
        <v>2.2995000000000002E-2</v>
      </c>
      <c r="T16" s="1">
        <v>1000000</v>
      </c>
    </row>
    <row r="17" spans="2:18" ht="15" thickBot="1">
      <c r="B17" s="185"/>
      <c r="C17" s="180"/>
      <c r="D17" s="180"/>
      <c r="E17" s="67" t="s">
        <v>904</v>
      </c>
      <c r="F17" s="66">
        <v>100</v>
      </c>
      <c r="G17" s="66">
        <v>100</v>
      </c>
      <c r="H17" s="65">
        <v>100</v>
      </c>
      <c r="P17" s="1" t="s">
        <v>903</v>
      </c>
      <c r="Q17" s="64">
        <v>3.4875000000000003E-2</v>
      </c>
      <c r="R17" s="63">
        <v>3.0658999999999999E-2</v>
      </c>
    </row>
    <row r="18" spans="2:18" ht="15" thickTop="1">
      <c r="P18" s="1" t="s">
        <v>902</v>
      </c>
      <c r="Q18" s="64">
        <v>0.202991</v>
      </c>
      <c r="R18" s="63">
        <v>3.0658999999999999E-2</v>
      </c>
    </row>
  </sheetData>
  <mergeCells count="16">
    <mergeCell ref="D16:D17"/>
    <mergeCell ref="L2:L3"/>
    <mergeCell ref="M2:M3"/>
    <mergeCell ref="B2:B9"/>
    <mergeCell ref="B10:B17"/>
    <mergeCell ref="C2:C5"/>
    <mergeCell ref="C6:C9"/>
    <mergeCell ref="C10:C13"/>
    <mergeCell ref="C14:C17"/>
    <mergeCell ref="D2:D3"/>
    <mergeCell ref="D4:D5"/>
    <mergeCell ref="D6:D7"/>
    <mergeCell ref="D8:D9"/>
    <mergeCell ref="D10:D11"/>
    <mergeCell ref="D12:D13"/>
    <mergeCell ref="D14:D1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70C0"/>
  </sheetPr>
  <dimension ref="A1:H38"/>
  <sheetViews>
    <sheetView workbookViewId="0">
      <selection activeCell="H20" sqref="H20"/>
    </sheetView>
  </sheetViews>
  <sheetFormatPr defaultColWidth="9.109375" defaultRowHeight="14.4"/>
  <cols>
    <col min="1" max="4" width="9.109375" style="1"/>
    <col min="5" max="5" width="19.6640625" style="1" bestFit="1" customWidth="1"/>
    <col min="6" max="6" width="16.33203125" style="1" bestFit="1" customWidth="1"/>
    <col min="7" max="7" width="26.33203125" style="1" bestFit="1" customWidth="1"/>
    <col min="8" max="8" width="15.88671875" style="1" bestFit="1" customWidth="1"/>
    <col min="9" max="16384" width="9.109375" style="1"/>
  </cols>
  <sheetData>
    <row r="1" spans="1:8">
      <c r="A1" s="1" t="s">
        <v>829</v>
      </c>
      <c r="B1" s="1" t="s">
        <v>901</v>
      </c>
      <c r="C1" s="1" t="s">
        <v>828</v>
      </c>
      <c r="D1" s="1" t="s">
        <v>827</v>
      </c>
      <c r="E1" s="1" t="s">
        <v>899</v>
      </c>
      <c r="F1" s="61" t="s">
        <v>898</v>
      </c>
      <c r="G1" s="61" t="s">
        <v>934</v>
      </c>
      <c r="H1" s="61" t="s">
        <v>933</v>
      </c>
    </row>
    <row r="2" spans="1:8">
      <c r="A2" s="1">
        <v>731</v>
      </c>
      <c r="B2" s="1" t="s">
        <v>673</v>
      </c>
      <c r="C2" s="1" t="s">
        <v>20</v>
      </c>
      <c r="D2" s="1" t="s">
        <v>22</v>
      </c>
      <c r="E2" s="1">
        <v>229.00342798999876</v>
      </c>
      <c r="F2" s="1">
        <v>348.09083589313798</v>
      </c>
      <c r="G2" s="1">
        <f t="shared" ref="G2:G38" si="0">F2/E2</f>
        <v>1.520024564472197</v>
      </c>
      <c r="H2" s="1">
        <f>E2</f>
        <v>229.00342798999876</v>
      </c>
    </row>
    <row r="3" spans="1:8">
      <c r="A3" s="1">
        <v>88</v>
      </c>
      <c r="B3" s="1" t="s">
        <v>889</v>
      </c>
      <c r="C3" s="1" t="s">
        <v>20</v>
      </c>
      <c r="D3" s="1" t="s">
        <v>22</v>
      </c>
      <c r="E3" s="1">
        <v>6.6707662500000398</v>
      </c>
      <c r="F3" s="1">
        <v>11.866223663481801</v>
      </c>
      <c r="G3" s="1">
        <f t="shared" si="0"/>
        <v>1.7788396743000445</v>
      </c>
      <c r="H3" s="1">
        <f t="shared" ref="H3:H34" si="1">E3+H2</f>
        <v>235.6741942399988</v>
      </c>
    </row>
    <row r="4" spans="1:8">
      <c r="A4" s="1">
        <v>580</v>
      </c>
      <c r="B4" s="1" t="s">
        <v>850</v>
      </c>
      <c r="C4" s="1" t="s">
        <v>20</v>
      </c>
      <c r="D4" s="1" t="s">
        <v>22</v>
      </c>
      <c r="E4" s="1">
        <v>17.73513216999989</v>
      </c>
      <c r="F4" s="1">
        <v>31.650994330706197</v>
      </c>
      <c r="G4" s="1">
        <f t="shared" si="0"/>
        <v>1.7846494758153468</v>
      </c>
      <c r="H4" s="1">
        <f t="shared" si="1"/>
        <v>253.4093264099987</v>
      </c>
    </row>
    <row r="5" spans="1:8">
      <c r="A5" s="1">
        <v>266</v>
      </c>
      <c r="B5" s="1" t="s">
        <v>881</v>
      </c>
      <c r="C5" s="1" t="s">
        <v>20</v>
      </c>
      <c r="D5" s="1" t="s">
        <v>22</v>
      </c>
      <c r="E5" s="1">
        <v>44.888157149999984</v>
      </c>
      <c r="F5" s="1">
        <v>85.28981309697761</v>
      </c>
      <c r="G5" s="1">
        <f t="shared" si="0"/>
        <v>1.9000515617509071</v>
      </c>
      <c r="H5" s="1">
        <f t="shared" si="1"/>
        <v>298.29748355999868</v>
      </c>
    </row>
    <row r="6" spans="1:8">
      <c r="A6" s="1">
        <v>384</v>
      </c>
      <c r="B6" s="1" t="s">
        <v>670</v>
      </c>
      <c r="C6" s="1" t="s">
        <v>20</v>
      </c>
      <c r="D6" s="1" t="s">
        <v>22</v>
      </c>
      <c r="E6" s="1">
        <v>173.53755366999991</v>
      </c>
      <c r="F6" s="1">
        <v>330.27269264741392</v>
      </c>
      <c r="G6" s="1">
        <f t="shared" si="0"/>
        <v>1.9031770683794618</v>
      </c>
      <c r="H6" s="1">
        <f t="shared" si="1"/>
        <v>471.83503722999859</v>
      </c>
    </row>
    <row r="7" spans="1:8">
      <c r="A7" s="1">
        <v>371</v>
      </c>
      <c r="B7" s="1" t="s">
        <v>677</v>
      </c>
      <c r="C7" s="1" t="s">
        <v>20</v>
      </c>
      <c r="D7" s="1" t="s">
        <v>22</v>
      </c>
      <c r="E7" s="1">
        <v>92.097841260000067</v>
      </c>
      <c r="F7" s="1">
        <v>180.99426874960687</v>
      </c>
      <c r="G7" s="1">
        <f t="shared" si="0"/>
        <v>1.9652389922869593</v>
      </c>
      <c r="H7" s="1">
        <f t="shared" si="1"/>
        <v>563.93287848999864</v>
      </c>
    </row>
    <row r="8" spans="1:8">
      <c r="A8" s="1">
        <v>436</v>
      </c>
      <c r="B8" s="1" t="s">
        <v>658</v>
      </c>
      <c r="C8" s="1" t="s">
        <v>20</v>
      </c>
      <c r="D8" s="1" t="s">
        <v>22</v>
      </c>
      <c r="E8" s="1">
        <v>17.569288109999999</v>
      </c>
      <c r="F8" s="1">
        <v>35.526851180533797</v>
      </c>
      <c r="G8" s="1">
        <f t="shared" si="0"/>
        <v>2.0220996410385461</v>
      </c>
      <c r="H8" s="1">
        <f t="shared" si="1"/>
        <v>581.50216659999865</v>
      </c>
    </row>
    <row r="9" spans="1:8">
      <c r="A9" s="1">
        <v>392</v>
      </c>
      <c r="B9" s="1" t="s">
        <v>868</v>
      </c>
      <c r="C9" s="1" t="s">
        <v>20</v>
      </c>
      <c r="D9" s="1" t="s">
        <v>22</v>
      </c>
      <c r="E9" s="1">
        <v>68.101653019999802</v>
      </c>
      <c r="F9" s="1">
        <v>143.05749877691596</v>
      </c>
      <c r="G9" s="1">
        <f t="shared" si="0"/>
        <v>2.100646495833272</v>
      </c>
      <c r="H9" s="1">
        <f t="shared" si="1"/>
        <v>649.60381961999849</v>
      </c>
    </row>
    <row r="10" spans="1:8">
      <c r="A10" s="1">
        <v>310</v>
      </c>
      <c r="B10" s="1" t="s">
        <v>678</v>
      </c>
      <c r="C10" s="1" t="s">
        <v>20</v>
      </c>
      <c r="D10" s="1" t="s">
        <v>22</v>
      </c>
      <c r="E10" s="1">
        <v>103.95247065999921</v>
      </c>
      <c r="F10" s="1">
        <v>238.05935910024402</v>
      </c>
      <c r="G10" s="1">
        <f t="shared" si="0"/>
        <v>2.2900788946024444</v>
      </c>
      <c r="H10" s="1">
        <f t="shared" si="1"/>
        <v>753.55629027999771</v>
      </c>
    </row>
    <row r="11" spans="1:8">
      <c r="A11" s="1">
        <v>312</v>
      </c>
      <c r="B11" s="1" t="s">
        <v>672</v>
      </c>
      <c r="C11" s="1" t="s">
        <v>20</v>
      </c>
      <c r="D11" s="1" t="s">
        <v>22</v>
      </c>
      <c r="E11" s="1">
        <v>18.696279609999898</v>
      </c>
      <c r="F11" s="1">
        <v>44.829908324418994</v>
      </c>
      <c r="G11" s="1">
        <f t="shared" si="0"/>
        <v>2.3977983459576233</v>
      </c>
      <c r="H11" s="1">
        <f t="shared" si="1"/>
        <v>772.25256988999763</v>
      </c>
    </row>
    <row r="12" spans="1:8">
      <c r="A12" s="1">
        <v>317</v>
      </c>
      <c r="B12" s="1" t="s">
        <v>641</v>
      </c>
      <c r="C12" s="1" t="s">
        <v>20</v>
      </c>
      <c r="D12" s="1" t="s">
        <v>22</v>
      </c>
      <c r="E12" s="1">
        <v>136.91634485000012</v>
      </c>
      <c r="F12" s="1">
        <v>350.33166686598793</v>
      </c>
      <c r="G12" s="1">
        <f t="shared" si="0"/>
        <v>2.5587278659081707</v>
      </c>
      <c r="H12" s="1">
        <f t="shared" si="1"/>
        <v>909.16891473999772</v>
      </c>
    </row>
    <row r="13" spans="1:8">
      <c r="A13" s="1">
        <v>470</v>
      </c>
      <c r="B13" s="1" t="s">
        <v>616</v>
      </c>
      <c r="C13" s="1" t="s">
        <v>20</v>
      </c>
      <c r="D13" s="1" t="s">
        <v>22</v>
      </c>
      <c r="E13" s="1">
        <v>11.482712449999978</v>
      </c>
      <c r="F13" s="1">
        <v>33.624562126995805</v>
      </c>
      <c r="G13" s="1">
        <f t="shared" si="0"/>
        <v>2.9282769444423273</v>
      </c>
      <c r="H13" s="1">
        <f t="shared" si="1"/>
        <v>920.65162718999773</v>
      </c>
    </row>
    <row r="14" spans="1:8">
      <c r="A14" s="1">
        <v>626</v>
      </c>
      <c r="B14" s="1" t="s">
        <v>619</v>
      </c>
      <c r="C14" s="1" t="s">
        <v>20</v>
      </c>
      <c r="D14" s="1" t="s">
        <v>22</v>
      </c>
      <c r="E14" s="1">
        <v>3.3620120499999988</v>
      </c>
      <c r="F14" s="1">
        <v>10.190602331001957</v>
      </c>
      <c r="G14" s="1">
        <f t="shared" si="0"/>
        <v>3.0311022624091906</v>
      </c>
      <c r="H14" s="1">
        <f t="shared" si="1"/>
        <v>924.0136392399977</v>
      </c>
    </row>
    <row r="15" spans="1:8">
      <c r="A15" s="1">
        <v>379</v>
      </c>
      <c r="B15" s="1" t="s">
        <v>869</v>
      </c>
      <c r="C15" s="1" t="s">
        <v>20</v>
      </c>
      <c r="D15" s="1" t="s">
        <v>22</v>
      </c>
      <c r="E15" s="1">
        <v>22.714289200000007</v>
      </c>
      <c r="F15" s="1">
        <v>71.211792770723207</v>
      </c>
      <c r="G15" s="1">
        <f t="shared" si="0"/>
        <v>3.1351098924426473</v>
      </c>
      <c r="H15" s="1">
        <f t="shared" si="1"/>
        <v>946.72792843999775</v>
      </c>
    </row>
    <row r="16" spans="1:8">
      <c r="A16" s="1">
        <v>656</v>
      </c>
      <c r="B16" s="1" t="s">
        <v>675</v>
      </c>
      <c r="C16" s="1" t="s">
        <v>20</v>
      </c>
      <c r="D16" s="1" t="s">
        <v>22</v>
      </c>
      <c r="E16" s="1">
        <v>3.9327004399999792</v>
      </c>
      <c r="F16" s="1">
        <v>13.962335080897482</v>
      </c>
      <c r="G16" s="1">
        <f t="shared" si="0"/>
        <v>3.5503174711414216</v>
      </c>
      <c r="H16" s="1">
        <f t="shared" si="1"/>
        <v>950.66062887999772</v>
      </c>
    </row>
    <row r="17" spans="1:8">
      <c r="A17" s="1">
        <v>723</v>
      </c>
      <c r="B17" s="1" t="s">
        <v>625</v>
      </c>
      <c r="C17" s="1" t="s">
        <v>20</v>
      </c>
      <c r="D17" s="1" t="s">
        <v>22</v>
      </c>
      <c r="E17" s="1">
        <v>13.2695715599999</v>
      </c>
      <c r="F17" s="1">
        <v>72.629357189786802</v>
      </c>
      <c r="G17" s="1">
        <f t="shared" si="0"/>
        <v>5.4733762021919681</v>
      </c>
      <c r="H17" s="1">
        <f t="shared" si="1"/>
        <v>963.93020043999763</v>
      </c>
    </row>
    <row r="18" spans="1:8">
      <c r="A18" s="1">
        <v>729</v>
      </c>
      <c r="B18" s="1" t="s">
        <v>839</v>
      </c>
      <c r="C18" s="1" t="s">
        <v>20</v>
      </c>
      <c r="D18" s="1" t="s">
        <v>22</v>
      </c>
      <c r="E18" s="1">
        <v>12.866481229999899</v>
      </c>
      <c r="F18" s="1">
        <v>73.465775163423004</v>
      </c>
      <c r="G18" s="1">
        <f t="shared" si="0"/>
        <v>5.709857563241755</v>
      </c>
      <c r="H18" s="1">
        <f t="shared" si="1"/>
        <v>976.7966816699975</v>
      </c>
    </row>
    <row r="19" spans="1:8">
      <c r="A19" s="1">
        <v>590</v>
      </c>
      <c r="B19" s="1" t="s">
        <v>621</v>
      </c>
      <c r="C19" s="1" t="s">
        <v>20</v>
      </c>
      <c r="D19" s="1" t="s">
        <v>22</v>
      </c>
      <c r="E19" s="1">
        <v>2.8342867399999978</v>
      </c>
      <c r="F19" s="1">
        <v>19.101210551631482</v>
      </c>
      <c r="G19" s="1">
        <f t="shared" si="0"/>
        <v>6.7393359613401351</v>
      </c>
      <c r="H19" s="1">
        <f t="shared" si="1"/>
        <v>979.63096840999754</v>
      </c>
    </row>
    <row r="20" spans="1:8">
      <c r="A20" s="1">
        <v>650</v>
      </c>
      <c r="B20" s="1" t="s">
        <v>57</v>
      </c>
      <c r="C20" s="1" t="s">
        <v>20</v>
      </c>
      <c r="D20" s="1" t="s">
        <v>22</v>
      </c>
      <c r="E20" s="1">
        <v>17.711163299999999</v>
      </c>
      <c r="F20" s="1">
        <v>121.7715654940808</v>
      </c>
      <c r="G20" s="1">
        <f t="shared" si="0"/>
        <v>6.8754131748127918</v>
      </c>
      <c r="H20" s="1">
        <f t="shared" si="1"/>
        <v>997.34213170999749</v>
      </c>
    </row>
    <row r="21" spans="1:8">
      <c r="A21" s="1">
        <v>458</v>
      </c>
      <c r="B21" s="1" t="s">
        <v>634</v>
      </c>
      <c r="C21" s="1" t="s">
        <v>20</v>
      </c>
      <c r="D21" s="1" t="s">
        <v>22</v>
      </c>
      <c r="E21" s="1">
        <v>0.35396481999999901</v>
      </c>
      <c r="F21" s="1">
        <v>3.8867548194105401</v>
      </c>
      <c r="G21" s="1">
        <f t="shared" si="0"/>
        <v>10.98062462651105</v>
      </c>
      <c r="H21" s="1">
        <f t="shared" si="1"/>
        <v>997.69609652999748</v>
      </c>
    </row>
    <row r="22" spans="1:8">
      <c r="A22" s="1">
        <v>612</v>
      </c>
      <c r="B22" s="1" t="s">
        <v>124</v>
      </c>
      <c r="C22" s="1" t="s">
        <v>20</v>
      </c>
      <c r="D22" s="1" t="s">
        <v>22</v>
      </c>
      <c r="E22" s="1">
        <v>9.8736949999999893E-2</v>
      </c>
      <c r="F22" s="1">
        <v>1.0844105644311599</v>
      </c>
      <c r="G22" s="1">
        <f t="shared" si="0"/>
        <v>10.982824205438401</v>
      </c>
      <c r="H22" s="1">
        <f t="shared" si="1"/>
        <v>997.79483347999746</v>
      </c>
    </row>
    <row r="23" spans="1:8">
      <c r="A23" s="1">
        <v>255</v>
      </c>
      <c r="B23" s="1" t="s">
        <v>158</v>
      </c>
      <c r="C23" s="1" t="s">
        <v>20</v>
      </c>
      <c r="D23" s="1" t="s">
        <v>22</v>
      </c>
      <c r="E23" s="1">
        <v>0.39042855999999898</v>
      </c>
      <c r="F23" s="1">
        <v>5.9751076915140002</v>
      </c>
      <c r="G23" s="1">
        <f t="shared" si="0"/>
        <v>15.30397184958502</v>
      </c>
      <c r="H23" s="1">
        <f t="shared" si="1"/>
        <v>998.1852620399975</v>
      </c>
    </row>
    <row r="24" spans="1:8">
      <c r="A24" s="1">
        <v>595</v>
      </c>
      <c r="B24" s="1" t="s">
        <v>676</v>
      </c>
      <c r="C24" s="1" t="s">
        <v>20</v>
      </c>
      <c r="D24" s="1" t="s">
        <v>22</v>
      </c>
      <c r="E24" s="1">
        <v>0.74998351000000008</v>
      </c>
      <c r="F24" s="1">
        <v>11.599964796545079</v>
      </c>
      <c r="G24" s="1">
        <f t="shared" si="0"/>
        <v>15.466959795616143</v>
      </c>
      <c r="H24" s="1">
        <f t="shared" si="1"/>
        <v>998.93524554999749</v>
      </c>
    </row>
    <row r="25" spans="1:8">
      <c r="A25" s="1">
        <v>728</v>
      </c>
      <c r="B25" s="1" t="s">
        <v>669</v>
      </c>
      <c r="C25" s="1" t="s">
        <v>20</v>
      </c>
      <c r="D25" s="1" t="s">
        <v>22</v>
      </c>
      <c r="E25" s="1">
        <v>1.2645284599999991</v>
      </c>
      <c r="F25" s="1">
        <v>26.083692467888802</v>
      </c>
      <c r="G25" s="1">
        <f t="shared" si="0"/>
        <v>20.627208712952829</v>
      </c>
      <c r="H25" s="1">
        <f t="shared" si="1"/>
        <v>1000.1997740099974</v>
      </c>
    </row>
    <row r="26" spans="1:8">
      <c r="A26" s="1">
        <v>567</v>
      </c>
      <c r="B26" s="1" t="s">
        <v>146</v>
      </c>
      <c r="C26" s="1" t="s">
        <v>20</v>
      </c>
      <c r="D26" s="1" t="s">
        <v>22</v>
      </c>
      <c r="E26" s="1">
        <v>0.15666564999999902</v>
      </c>
      <c r="F26" s="1">
        <v>4.0083663455553795</v>
      </c>
      <c r="G26" s="1">
        <f t="shared" si="0"/>
        <v>25.585483132744187</v>
      </c>
      <c r="H26" s="1">
        <f t="shared" si="1"/>
        <v>1000.3564396599975</v>
      </c>
    </row>
    <row r="27" spans="1:8">
      <c r="A27" s="1">
        <v>140</v>
      </c>
      <c r="B27" s="1" t="s">
        <v>613</v>
      </c>
      <c r="C27" s="1" t="s">
        <v>20</v>
      </c>
      <c r="D27" s="1" t="s">
        <v>22</v>
      </c>
      <c r="E27" s="1">
        <v>5.52172599999999E-2</v>
      </c>
      <c r="F27" s="1">
        <v>1.6780903476475602</v>
      </c>
      <c r="G27" s="1">
        <f t="shared" si="0"/>
        <v>30.390684862804914</v>
      </c>
      <c r="H27" s="1">
        <f t="shared" si="1"/>
        <v>1000.4116569199974</v>
      </c>
    </row>
    <row r="28" spans="1:8">
      <c r="A28" s="1">
        <v>649</v>
      </c>
      <c r="B28" s="1" t="s">
        <v>607</v>
      </c>
      <c r="C28" s="1" t="s">
        <v>20</v>
      </c>
      <c r="D28" s="1" t="s">
        <v>22</v>
      </c>
      <c r="E28" s="1">
        <v>2.3470901799999901</v>
      </c>
      <c r="F28" s="1">
        <v>78.425516890182394</v>
      </c>
      <c r="G28" s="1">
        <f t="shared" si="0"/>
        <v>33.413934223090962</v>
      </c>
      <c r="H28" s="1">
        <f t="shared" si="1"/>
        <v>1002.7587470999974</v>
      </c>
    </row>
    <row r="29" spans="1:8">
      <c r="A29" s="1">
        <v>4</v>
      </c>
      <c r="B29" s="1" t="s">
        <v>117</v>
      </c>
      <c r="C29" s="1" t="s">
        <v>20</v>
      </c>
      <c r="D29" s="1" t="s">
        <v>22</v>
      </c>
      <c r="E29" s="1">
        <v>0.33300976000000004</v>
      </c>
      <c r="F29" s="1">
        <v>13.320299234445621</v>
      </c>
      <c r="G29" s="1">
        <f t="shared" si="0"/>
        <v>39.99972623759021</v>
      </c>
      <c r="H29" s="1">
        <f t="shared" si="1"/>
        <v>1003.0917568599974</v>
      </c>
    </row>
    <row r="30" spans="1:8">
      <c r="A30" s="1">
        <v>596</v>
      </c>
      <c r="B30" s="1" t="s">
        <v>618</v>
      </c>
      <c r="C30" s="1" t="s">
        <v>20</v>
      </c>
      <c r="D30" s="1" t="s">
        <v>22</v>
      </c>
      <c r="E30" s="1">
        <v>0.47207632999999904</v>
      </c>
      <c r="F30" s="1">
        <v>30.873259426832604</v>
      </c>
      <c r="G30" s="1">
        <f t="shared" si="0"/>
        <v>65.398871887587902</v>
      </c>
      <c r="H30" s="1">
        <f t="shared" si="1"/>
        <v>1003.5638331899975</v>
      </c>
    </row>
    <row r="31" spans="1:8">
      <c r="A31" s="1">
        <v>331</v>
      </c>
      <c r="B31" s="1" t="s">
        <v>122</v>
      </c>
      <c r="C31" s="1" t="s">
        <v>20</v>
      </c>
      <c r="D31" s="1" t="s">
        <v>22</v>
      </c>
      <c r="E31" s="1">
        <v>1.8338588300000001</v>
      </c>
      <c r="F31" s="1">
        <v>132.54617047294022</v>
      </c>
      <c r="G31" s="1">
        <f t="shared" si="0"/>
        <v>72.277194026401816</v>
      </c>
      <c r="H31" s="1">
        <f t="shared" si="1"/>
        <v>1005.3976920199975</v>
      </c>
    </row>
    <row r="32" spans="1:8">
      <c r="A32" s="1">
        <v>6</v>
      </c>
      <c r="B32" s="1" t="s">
        <v>620</v>
      </c>
      <c r="C32" s="1" t="s">
        <v>20</v>
      </c>
      <c r="D32" s="1" t="s">
        <v>22</v>
      </c>
      <c r="E32" s="1">
        <v>1.9457436499999969</v>
      </c>
      <c r="F32" s="1">
        <v>183.75800436051276</v>
      </c>
      <c r="G32" s="1">
        <f t="shared" si="0"/>
        <v>94.441014550150555</v>
      </c>
      <c r="H32" s="1">
        <f t="shared" si="1"/>
        <v>1007.3434356699975</v>
      </c>
    </row>
    <row r="33" spans="1:8">
      <c r="A33" s="1">
        <v>192</v>
      </c>
      <c r="B33" s="1" t="s">
        <v>617</v>
      </c>
      <c r="C33" s="1" t="s">
        <v>20</v>
      </c>
      <c r="D33" s="1" t="s">
        <v>22</v>
      </c>
      <c r="E33" s="1">
        <v>9.6045200000000001E-3</v>
      </c>
      <c r="F33" s="1">
        <v>1.09436462907502</v>
      </c>
      <c r="G33" s="1">
        <f t="shared" si="0"/>
        <v>113.94266752268932</v>
      </c>
      <c r="H33" s="1">
        <f t="shared" si="1"/>
        <v>1007.3530401899975</v>
      </c>
    </row>
    <row r="34" spans="1:8">
      <c r="A34" s="1">
        <v>5</v>
      </c>
      <c r="B34" s="1" t="s">
        <v>620</v>
      </c>
      <c r="C34" s="1" t="s">
        <v>20</v>
      </c>
      <c r="D34" s="1" t="s">
        <v>22</v>
      </c>
      <c r="E34" s="1">
        <v>0.49391608999999997</v>
      </c>
      <c r="F34" s="1">
        <v>184.27304277245921</v>
      </c>
      <c r="G34" s="1">
        <f t="shared" si="0"/>
        <v>373.08572549733947</v>
      </c>
      <c r="H34" s="1">
        <f t="shared" si="1"/>
        <v>1007.8469562799975</v>
      </c>
    </row>
    <row r="35" spans="1:8">
      <c r="A35" s="1">
        <v>1</v>
      </c>
      <c r="B35" s="1" t="s">
        <v>620</v>
      </c>
      <c r="C35" s="1" t="s">
        <v>20</v>
      </c>
      <c r="D35" s="1" t="s">
        <v>22</v>
      </c>
      <c r="E35" s="1">
        <v>0</v>
      </c>
      <c r="F35" s="1" t="e">
        <v>#DIV/0!</v>
      </c>
      <c r="G35" s="1" t="e">
        <f t="shared" si="0"/>
        <v>#DIV/0!</v>
      </c>
    </row>
    <row r="36" spans="1:8">
      <c r="A36" s="1">
        <v>2</v>
      </c>
      <c r="B36" s="1" t="s">
        <v>620</v>
      </c>
      <c r="C36" s="1" t="s">
        <v>20</v>
      </c>
      <c r="D36" s="1" t="s">
        <v>22</v>
      </c>
      <c r="E36" s="1">
        <v>0</v>
      </c>
      <c r="F36" s="1" t="e">
        <v>#DIV/0!</v>
      </c>
      <c r="G36" s="1" t="e">
        <f t="shared" si="0"/>
        <v>#DIV/0!</v>
      </c>
    </row>
    <row r="37" spans="1:8">
      <c r="A37" s="1">
        <v>3</v>
      </c>
      <c r="B37" s="1" t="s">
        <v>620</v>
      </c>
      <c r="C37" s="1" t="s">
        <v>20</v>
      </c>
      <c r="D37" s="1" t="s">
        <v>22</v>
      </c>
      <c r="E37" s="1">
        <v>0</v>
      </c>
      <c r="F37" s="1" t="e">
        <v>#DIV/0!</v>
      </c>
      <c r="G37" s="1" t="e">
        <f t="shared" si="0"/>
        <v>#DIV/0!</v>
      </c>
    </row>
    <row r="38" spans="1:8">
      <c r="A38" s="1">
        <v>777</v>
      </c>
      <c r="B38" s="1" t="s">
        <v>835</v>
      </c>
      <c r="C38" s="1" t="s">
        <v>20</v>
      </c>
      <c r="D38" s="1" t="s">
        <v>22</v>
      </c>
      <c r="E38" s="1">
        <v>0</v>
      </c>
      <c r="F38" s="1" t="e">
        <v>#DIV/0!</v>
      </c>
      <c r="G38" s="1" t="e">
        <f t="shared" si="0"/>
        <v>#DIV/0!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70C0"/>
  </sheetPr>
  <dimension ref="A1:H175"/>
  <sheetViews>
    <sheetView workbookViewId="0">
      <selection activeCell="D23" sqref="D23"/>
    </sheetView>
  </sheetViews>
  <sheetFormatPr defaultColWidth="9.109375" defaultRowHeight="14.4"/>
  <cols>
    <col min="1" max="1" width="9.33203125" style="1" bestFit="1" customWidth="1"/>
    <col min="2" max="2" width="22.6640625" style="1" bestFit="1" customWidth="1"/>
    <col min="3" max="3" width="9.5546875" style="1" bestFit="1" customWidth="1"/>
    <col min="4" max="4" width="8.33203125" style="1" bestFit="1" customWidth="1"/>
    <col min="5" max="5" width="19.88671875" style="1" bestFit="1" customWidth="1"/>
    <col min="6" max="6" width="16.44140625" style="1" bestFit="1" customWidth="1"/>
    <col min="7" max="7" width="26.33203125" style="1" bestFit="1" customWidth="1"/>
    <col min="8" max="8" width="15.88671875" style="1" bestFit="1" customWidth="1"/>
    <col min="9" max="16384" width="9.109375" style="1"/>
  </cols>
  <sheetData>
    <row r="1" spans="1:8">
      <c r="A1" s="1" t="s">
        <v>829</v>
      </c>
      <c r="B1" s="1" t="s">
        <v>901</v>
      </c>
      <c r="C1" s="1" t="s">
        <v>828</v>
      </c>
      <c r="D1" s="1" t="s">
        <v>827</v>
      </c>
      <c r="E1" s="1" t="s">
        <v>897</v>
      </c>
      <c r="F1" s="61" t="s">
        <v>896</v>
      </c>
      <c r="G1" s="61" t="s">
        <v>934</v>
      </c>
      <c r="H1" s="61" t="s">
        <v>933</v>
      </c>
    </row>
    <row r="2" spans="1:8">
      <c r="A2" s="1">
        <v>299</v>
      </c>
      <c r="B2" s="1" t="s">
        <v>663</v>
      </c>
      <c r="C2" s="1" t="s">
        <v>19</v>
      </c>
      <c r="D2" s="1" t="s">
        <v>22</v>
      </c>
      <c r="E2" s="1">
        <v>5.2523749199999887</v>
      </c>
      <c r="F2" s="1">
        <v>4.0884137079970397</v>
      </c>
      <c r="G2" s="1">
        <f t="shared" ref="G2:G33" si="0">F2/E2</f>
        <v>0.77839334972626983</v>
      </c>
      <c r="H2" s="1">
        <f>E2</f>
        <v>5.2523749199999887</v>
      </c>
    </row>
    <row r="3" spans="1:8">
      <c r="A3" s="1">
        <v>469</v>
      </c>
      <c r="B3" s="1" t="s">
        <v>213</v>
      </c>
      <c r="C3" s="1" t="s">
        <v>19</v>
      </c>
      <c r="D3" s="1" t="s">
        <v>22</v>
      </c>
      <c r="E3" s="1">
        <v>8.0294258699999688</v>
      </c>
      <c r="F3" s="1">
        <v>6.9229642779953808</v>
      </c>
      <c r="G3" s="1">
        <f t="shared" si="0"/>
        <v>0.86219916468266833</v>
      </c>
      <c r="H3" s="1">
        <f t="shared" ref="H3:H34" si="1">E3+H2</f>
        <v>13.281800789999958</v>
      </c>
    </row>
    <row r="4" spans="1:8">
      <c r="A4" s="1">
        <v>173</v>
      </c>
      <c r="B4" s="1" t="s">
        <v>886</v>
      </c>
      <c r="C4" s="1" t="s">
        <v>19</v>
      </c>
      <c r="D4" s="1" t="s">
        <v>22</v>
      </c>
      <c r="E4" s="1">
        <v>11.087277679999898</v>
      </c>
      <c r="F4" s="1">
        <v>15.665739394334761</v>
      </c>
      <c r="G4" s="1">
        <f t="shared" si="0"/>
        <v>1.4129473299468138</v>
      </c>
      <c r="H4" s="1">
        <f t="shared" si="1"/>
        <v>24.369078469999856</v>
      </c>
    </row>
    <row r="5" spans="1:8">
      <c r="A5" s="1">
        <v>264</v>
      </c>
      <c r="B5" s="1" t="s">
        <v>643</v>
      </c>
      <c r="C5" s="1" t="s">
        <v>19</v>
      </c>
      <c r="D5" s="1" t="s">
        <v>22</v>
      </c>
      <c r="E5" s="1">
        <v>40.938568449999892</v>
      </c>
      <c r="F5" s="1">
        <v>58.432986577086197</v>
      </c>
      <c r="G5" s="1">
        <f t="shared" si="0"/>
        <v>1.4273334117301395</v>
      </c>
      <c r="H5" s="1">
        <f t="shared" si="1"/>
        <v>65.30764691999974</v>
      </c>
    </row>
    <row r="6" spans="1:8">
      <c r="A6" s="1">
        <v>320</v>
      </c>
      <c r="B6" s="1" t="s">
        <v>706</v>
      </c>
      <c r="C6" s="1" t="s">
        <v>19</v>
      </c>
      <c r="D6" s="1" t="s">
        <v>22</v>
      </c>
      <c r="E6" s="1">
        <v>62.889365679999983</v>
      </c>
      <c r="F6" s="1">
        <v>92.634939778991395</v>
      </c>
      <c r="G6" s="1">
        <f t="shared" si="0"/>
        <v>1.4729825746748002</v>
      </c>
      <c r="H6" s="1">
        <f t="shared" si="1"/>
        <v>128.19701259999971</v>
      </c>
    </row>
    <row r="7" spans="1:8">
      <c r="A7" s="1">
        <v>216</v>
      </c>
      <c r="B7" s="1" t="s">
        <v>197</v>
      </c>
      <c r="C7" s="1" t="s">
        <v>19</v>
      </c>
      <c r="D7" s="1" t="s">
        <v>22</v>
      </c>
      <c r="E7" s="1">
        <v>20.483924040000002</v>
      </c>
      <c r="F7" s="1">
        <v>32.332643388632995</v>
      </c>
      <c r="G7" s="1">
        <f t="shared" si="0"/>
        <v>1.5784399183230418</v>
      </c>
      <c r="H7" s="1">
        <f t="shared" si="1"/>
        <v>148.68093663999971</v>
      </c>
    </row>
    <row r="8" spans="1:8">
      <c r="A8" s="1">
        <v>630</v>
      </c>
      <c r="B8" s="1" t="s">
        <v>41</v>
      </c>
      <c r="C8" s="1" t="s">
        <v>19</v>
      </c>
      <c r="D8" s="1" t="s">
        <v>22</v>
      </c>
      <c r="E8" s="1">
        <v>7.0306835999999899</v>
      </c>
      <c r="F8" s="1">
        <v>11.5058224149978</v>
      </c>
      <c r="G8" s="1">
        <f t="shared" si="0"/>
        <v>1.636515461312726</v>
      </c>
      <c r="H8" s="1">
        <f t="shared" si="1"/>
        <v>155.71162023999972</v>
      </c>
    </row>
    <row r="9" spans="1:8">
      <c r="A9" s="1">
        <v>549</v>
      </c>
      <c r="B9" s="1" t="s">
        <v>683</v>
      </c>
      <c r="C9" s="1" t="s">
        <v>19</v>
      </c>
      <c r="D9" s="1" t="s">
        <v>22</v>
      </c>
      <c r="E9" s="1">
        <v>25.226370849999981</v>
      </c>
      <c r="F9" s="1">
        <v>42.769228919656797</v>
      </c>
      <c r="G9" s="1">
        <f t="shared" si="0"/>
        <v>1.695417433366434</v>
      </c>
      <c r="H9" s="1">
        <f t="shared" si="1"/>
        <v>180.93799108999968</v>
      </c>
    </row>
    <row r="10" spans="1:8">
      <c r="A10" s="1">
        <v>305</v>
      </c>
      <c r="B10" s="1" t="s">
        <v>740</v>
      </c>
      <c r="C10" s="1" t="s">
        <v>19</v>
      </c>
      <c r="D10" s="1" t="s">
        <v>22</v>
      </c>
      <c r="E10" s="1">
        <v>37.947372860000002</v>
      </c>
      <c r="F10" s="1">
        <v>67.958391098963205</v>
      </c>
      <c r="G10" s="1">
        <f t="shared" si="0"/>
        <v>1.7908589179462686</v>
      </c>
      <c r="H10" s="1">
        <f t="shared" si="1"/>
        <v>218.88536394999969</v>
      </c>
    </row>
    <row r="11" spans="1:8">
      <c r="A11" s="1">
        <v>207</v>
      </c>
      <c r="B11" s="1" t="s">
        <v>664</v>
      </c>
      <c r="C11" s="1" t="s">
        <v>19</v>
      </c>
      <c r="D11" s="1" t="s">
        <v>22</v>
      </c>
      <c r="E11" s="1">
        <v>3.6568130799999978</v>
      </c>
      <c r="F11" s="1">
        <v>6.5983037713217989</v>
      </c>
      <c r="G11" s="1">
        <f t="shared" si="0"/>
        <v>1.8043863951946384</v>
      </c>
      <c r="H11" s="1">
        <f t="shared" si="1"/>
        <v>222.54217702999969</v>
      </c>
    </row>
    <row r="12" spans="1:8">
      <c r="A12" s="1">
        <v>324</v>
      </c>
      <c r="B12" s="1" t="s">
        <v>192</v>
      </c>
      <c r="C12" s="1" t="s">
        <v>19</v>
      </c>
      <c r="D12" s="1" t="s">
        <v>22</v>
      </c>
      <c r="E12" s="1">
        <v>96.311201149999889</v>
      </c>
      <c r="F12" s="1">
        <v>176.48315786530316</v>
      </c>
      <c r="G12" s="1">
        <f t="shared" si="0"/>
        <v>1.832426091233557</v>
      </c>
      <c r="H12" s="1">
        <f t="shared" si="1"/>
        <v>318.85337817999959</v>
      </c>
    </row>
    <row r="13" spans="1:8">
      <c r="A13" s="1">
        <v>318</v>
      </c>
      <c r="B13" s="1" t="s">
        <v>645</v>
      </c>
      <c r="C13" s="1" t="s">
        <v>19</v>
      </c>
      <c r="D13" s="1" t="s">
        <v>22</v>
      </c>
      <c r="E13" s="1">
        <v>113.33542469999999</v>
      </c>
      <c r="F13" s="1">
        <v>209.04446916934398</v>
      </c>
      <c r="G13" s="1">
        <f t="shared" si="0"/>
        <v>1.8444759855330917</v>
      </c>
      <c r="H13" s="1">
        <f t="shared" si="1"/>
        <v>432.18880287999957</v>
      </c>
    </row>
    <row r="14" spans="1:8">
      <c r="A14" s="1">
        <v>749</v>
      </c>
      <c r="B14" s="1" t="s">
        <v>666</v>
      </c>
      <c r="C14" s="1" t="s">
        <v>19</v>
      </c>
      <c r="D14" s="1" t="s">
        <v>22</v>
      </c>
      <c r="E14" s="1">
        <v>8.408677299999999</v>
      </c>
      <c r="F14" s="1">
        <v>15.708647237997102</v>
      </c>
      <c r="G14" s="1">
        <f t="shared" si="0"/>
        <v>1.8681472338101384</v>
      </c>
      <c r="H14" s="1">
        <f t="shared" si="1"/>
        <v>440.59748017999959</v>
      </c>
    </row>
    <row r="15" spans="1:8">
      <c r="A15" s="1">
        <v>273</v>
      </c>
      <c r="B15" s="1" t="s">
        <v>615</v>
      </c>
      <c r="C15" s="1" t="s">
        <v>19</v>
      </c>
      <c r="D15" s="1" t="s">
        <v>22</v>
      </c>
      <c r="E15" s="1">
        <v>7.3289827699999996</v>
      </c>
      <c r="F15" s="1">
        <v>14.020298791999299</v>
      </c>
      <c r="G15" s="1">
        <f t="shared" si="0"/>
        <v>1.9129938262904798</v>
      </c>
      <c r="H15" s="1">
        <f t="shared" si="1"/>
        <v>447.92646294999957</v>
      </c>
    </row>
    <row r="16" spans="1:8">
      <c r="A16" s="1">
        <v>443</v>
      </c>
      <c r="B16" s="1" t="s">
        <v>212</v>
      </c>
      <c r="C16" s="1" t="s">
        <v>19</v>
      </c>
      <c r="D16" s="1" t="s">
        <v>22</v>
      </c>
      <c r="E16" s="1">
        <v>17.520856089999999</v>
      </c>
      <c r="F16" s="1">
        <v>33.602949550135996</v>
      </c>
      <c r="G16" s="1">
        <f t="shared" si="0"/>
        <v>1.9178828578653087</v>
      </c>
      <c r="H16" s="1">
        <f t="shared" si="1"/>
        <v>465.44731903999957</v>
      </c>
    </row>
    <row r="17" spans="1:8">
      <c r="A17" s="1">
        <v>67</v>
      </c>
      <c r="B17" s="1" t="s">
        <v>686</v>
      </c>
      <c r="C17" s="1" t="s">
        <v>19</v>
      </c>
      <c r="D17" s="1" t="s">
        <v>22</v>
      </c>
      <c r="E17" s="1">
        <v>10.256620679999978</v>
      </c>
      <c r="F17" s="1">
        <v>20.3106632701666</v>
      </c>
      <c r="G17" s="1">
        <f t="shared" si="0"/>
        <v>1.9802490414578384</v>
      </c>
      <c r="H17" s="1">
        <f t="shared" si="1"/>
        <v>475.70393971999954</v>
      </c>
    </row>
    <row r="18" spans="1:8">
      <c r="A18" s="1">
        <v>336</v>
      </c>
      <c r="B18" s="1" t="s">
        <v>679</v>
      </c>
      <c r="C18" s="1" t="s">
        <v>19</v>
      </c>
      <c r="D18" s="1" t="s">
        <v>22</v>
      </c>
      <c r="E18" s="1">
        <v>28.372634989999991</v>
      </c>
      <c r="F18" s="1">
        <v>56.350299005795193</v>
      </c>
      <c r="G18" s="1">
        <f t="shared" si="0"/>
        <v>1.9860791578101928</v>
      </c>
      <c r="H18" s="1">
        <f t="shared" si="1"/>
        <v>504.07657470999953</v>
      </c>
    </row>
    <row r="19" spans="1:8">
      <c r="A19" s="1">
        <v>99</v>
      </c>
      <c r="B19" s="1" t="s">
        <v>653</v>
      </c>
      <c r="C19" s="1" t="s">
        <v>19</v>
      </c>
      <c r="D19" s="1" t="s">
        <v>22</v>
      </c>
      <c r="E19" s="1">
        <v>4.06255776999999</v>
      </c>
      <c r="F19" s="1">
        <v>8.270575054215481</v>
      </c>
      <c r="G19" s="1">
        <f t="shared" si="0"/>
        <v>2.0358049097269824</v>
      </c>
      <c r="H19" s="1">
        <f t="shared" si="1"/>
        <v>508.13913247999955</v>
      </c>
    </row>
    <row r="20" spans="1:8">
      <c r="A20" s="1">
        <v>538</v>
      </c>
      <c r="B20" s="1" t="s">
        <v>674</v>
      </c>
      <c r="C20" s="1" t="s">
        <v>19</v>
      </c>
      <c r="D20" s="1" t="s">
        <v>22</v>
      </c>
      <c r="E20" s="1">
        <v>20.982340819999898</v>
      </c>
      <c r="F20" s="1">
        <v>42.762114844999402</v>
      </c>
      <c r="G20" s="1">
        <f t="shared" si="0"/>
        <v>2.0380049686467543</v>
      </c>
      <c r="H20" s="1">
        <f t="shared" si="1"/>
        <v>529.12147329999948</v>
      </c>
    </row>
    <row r="21" spans="1:8">
      <c r="A21" s="1">
        <v>380</v>
      </c>
      <c r="B21" s="1" t="s">
        <v>651</v>
      </c>
      <c r="C21" s="1" t="s">
        <v>19</v>
      </c>
      <c r="D21" s="1" t="s">
        <v>22</v>
      </c>
      <c r="E21" s="1">
        <v>80.702449779999696</v>
      </c>
      <c r="F21" s="1">
        <v>164.79970331974741</v>
      </c>
      <c r="G21" s="1">
        <f t="shared" si="0"/>
        <v>2.0420656841149492</v>
      </c>
      <c r="H21" s="1">
        <f t="shared" si="1"/>
        <v>609.82392307999919</v>
      </c>
    </row>
    <row r="22" spans="1:8">
      <c r="A22" s="1">
        <v>387</v>
      </c>
      <c r="B22" s="1" t="s">
        <v>646</v>
      </c>
      <c r="C22" s="1" t="s">
        <v>19</v>
      </c>
      <c r="D22" s="1" t="s">
        <v>22</v>
      </c>
      <c r="E22" s="1">
        <v>21.886842779999888</v>
      </c>
      <c r="F22" s="1">
        <v>44.756890930883401</v>
      </c>
      <c r="G22" s="1">
        <f t="shared" si="0"/>
        <v>2.0449222110638119</v>
      </c>
      <c r="H22" s="1">
        <f t="shared" si="1"/>
        <v>631.71076585999913</v>
      </c>
    </row>
    <row r="23" spans="1:8">
      <c r="A23" s="1">
        <v>402</v>
      </c>
      <c r="B23" s="1" t="s">
        <v>209</v>
      </c>
      <c r="C23" s="1" t="s">
        <v>19</v>
      </c>
      <c r="D23" s="1" t="s">
        <v>22</v>
      </c>
      <c r="E23" s="1">
        <v>58.322310109999968</v>
      </c>
      <c r="F23" s="1">
        <v>119.29430822038078</v>
      </c>
      <c r="G23" s="1">
        <f t="shared" si="0"/>
        <v>2.0454318080916778</v>
      </c>
      <c r="H23" s="1">
        <f t="shared" si="1"/>
        <v>690.03307596999912</v>
      </c>
    </row>
    <row r="24" spans="1:8">
      <c r="A24" s="1">
        <v>356</v>
      </c>
      <c r="B24" s="1" t="s">
        <v>870</v>
      </c>
      <c r="C24" s="1" t="s">
        <v>19</v>
      </c>
      <c r="D24" s="1" t="s">
        <v>22</v>
      </c>
      <c r="E24" s="1">
        <v>6.9435905400000006</v>
      </c>
      <c r="F24" s="1">
        <v>14.20269026653142</v>
      </c>
      <c r="G24" s="1">
        <f t="shared" si="0"/>
        <v>2.0454389101306969</v>
      </c>
      <c r="H24" s="1">
        <f t="shared" si="1"/>
        <v>696.97666650999906</v>
      </c>
    </row>
    <row r="25" spans="1:8">
      <c r="A25" s="1">
        <v>382</v>
      </c>
      <c r="B25" s="1" t="s">
        <v>644</v>
      </c>
      <c r="C25" s="1" t="s">
        <v>19</v>
      </c>
      <c r="D25" s="1" t="s">
        <v>22</v>
      </c>
      <c r="E25" s="1">
        <v>32.120300159999886</v>
      </c>
      <c r="F25" s="1">
        <v>66.7558215600164</v>
      </c>
      <c r="G25" s="1">
        <f t="shared" si="0"/>
        <v>2.0783062806850383</v>
      </c>
      <c r="H25" s="1">
        <f t="shared" si="1"/>
        <v>729.09696666999889</v>
      </c>
    </row>
    <row r="26" spans="1:8">
      <c r="A26" s="1">
        <v>352</v>
      </c>
      <c r="B26" s="1" t="s">
        <v>117</v>
      </c>
      <c r="C26" s="1" t="s">
        <v>19</v>
      </c>
      <c r="D26" s="1" t="s">
        <v>22</v>
      </c>
      <c r="E26" s="1">
        <v>12.09678065999999</v>
      </c>
      <c r="F26" s="1">
        <v>25.667505296856401</v>
      </c>
      <c r="G26" s="1">
        <f t="shared" si="0"/>
        <v>2.1218459702861492</v>
      </c>
      <c r="H26" s="1">
        <f t="shared" si="1"/>
        <v>741.19374732999893</v>
      </c>
    </row>
    <row r="27" spans="1:8">
      <c r="A27" s="1">
        <v>510</v>
      </c>
      <c r="B27" s="1" t="s">
        <v>662</v>
      </c>
      <c r="C27" s="1" t="s">
        <v>19</v>
      </c>
      <c r="D27" s="1" t="s">
        <v>22</v>
      </c>
      <c r="E27" s="1">
        <v>11.780832029999901</v>
      </c>
      <c r="F27" s="1">
        <v>25.308514359006196</v>
      </c>
      <c r="G27" s="1">
        <f t="shared" si="0"/>
        <v>2.1482790260108997</v>
      </c>
      <c r="H27" s="1">
        <f t="shared" si="1"/>
        <v>752.97457935999887</v>
      </c>
    </row>
    <row r="28" spans="1:8">
      <c r="A28" s="1">
        <v>663</v>
      </c>
      <c r="B28" s="1" t="s">
        <v>608</v>
      </c>
      <c r="C28" s="1" t="s">
        <v>19</v>
      </c>
      <c r="D28" s="1" t="s">
        <v>22</v>
      </c>
      <c r="E28" s="1">
        <v>36.435484239999901</v>
      </c>
      <c r="F28" s="1">
        <v>78.788611831737398</v>
      </c>
      <c r="G28" s="1">
        <f t="shared" si="0"/>
        <v>2.1624142913199171</v>
      </c>
      <c r="H28" s="1">
        <f t="shared" si="1"/>
        <v>789.41006359999881</v>
      </c>
    </row>
    <row r="29" spans="1:8">
      <c r="A29" s="1">
        <v>604</v>
      </c>
      <c r="B29" s="1" t="s">
        <v>141</v>
      </c>
      <c r="C29" s="1" t="s">
        <v>19</v>
      </c>
      <c r="D29" s="1" t="s">
        <v>22</v>
      </c>
      <c r="E29" s="1">
        <v>47.233537679999898</v>
      </c>
      <c r="F29" s="1">
        <v>102.46880188768441</v>
      </c>
      <c r="G29" s="1">
        <f t="shared" si="0"/>
        <v>2.1694077327405603</v>
      </c>
      <c r="H29" s="1">
        <f t="shared" si="1"/>
        <v>836.64360127999873</v>
      </c>
    </row>
    <row r="30" spans="1:8">
      <c r="A30" s="1">
        <v>182</v>
      </c>
      <c r="B30" s="1" t="s">
        <v>214</v>
      </c>
      <c r="C30" s="1" t="s">
        <v>19</v>
      </c>
      <c r="D30" s="1" t="s">
        <v>22</v>
      </c>
      <c r="E30" s="1">
        <v>8.2118964699999992</v>
      </c>
      <c r="F30" s="1">
        <v>17.828062014087422</v>
      </c>
      <c r="G30" s="1">
        <f t="shared" si="0"/>
        <v>2.1710042350409009</v>
      </c>
      <c r="H30" s="1">
        <f t="shared" si="1"/>
        <v>844.85549774999868</v>
      </c>
    </row>
    <row r="31" spans="1:8">
      <c r="A31" s="1">
        <v>322</v>
      </c>
      <c r="B31" s="1" t="s">
        <v>671</v>
      </c>
      <c r="C31" s="1" t="s">
        <v>19</v>
      </c>
      <c r="D31" s="1" t="s">
        <v>22</v>
      </c>
      <c r="E31" s="1">
        <v>60.667467419999689</v>
      </c>
      <c r="F31" s="1">
        <v>135.84115919095984</v>
      </c>
      <c r="G31" s="1">
        <f t="shared" si="0"/>
        <v>2.2391104321288733</v>
      </c>
      <c r="H31" s="1">
        <f t="shared" si="1"/>
        <v>905.52296516999832</v>
      </c>
    </row>
    <row r="32" spans="1:8">
      <c r="A32" s="1">
        <v>715</v>
      </c>
      <c r="B32" s="1" t="s">
        <v>154</v>
      </c>
      <c r="C32" s="1" t="s">
        <v>19</v>
      </c>
      <c r="D32" s="1" t="s">
        <v>22</v>
      </c>
      <c r="E32" s="1">
        <v>161.70889876999948</v>
      </c>
      <c r="F32" s="1">
        <v>363.29050715597998</v>
      </c>
      <c r="G32" s="1">
        <f t="shared" si="0"/>
        <v>2.2465709056165948</v>
      </c>
      <c r="H32" s="1">
        <f t="shared" si="1"/>
        <v>1067.2318639399978</v>
      </c>
    </row>
    <row r="33" spans="1:8">
      <c r="A33" s="1">
        <v>560</v>
      </c>
      <c r="B33" s="1" t="s">
        <v>151</v>
      </c>
      <c r="C33" s="1" t="s">
        <v>19</v>
      </c>
      <c r="D33" s="1" t="s">
        <v>22</v>
      </c>
      <c r="E33" s="1">
        <v>3.2637472799999991</v>
      </c>
      <c r="F33" s="1">
        <v>7.3363106369997801</v>
      </c>
      <c r="G33" s="1">
        <f t="shared" si="0"/>
        <v>2.2478182308894277</v>
      </c>
      <c r="H33" s="1">
        <f t="shared" si="1"/>
        <v>1070.4956112199977</v>
      </c>
    </row>
    <row r="34" spans="1:8">
      <c r="A34" s="1">
        <v>388</v>
      </c>
      <c r="B34" s="1" t="s">
        <v>45</v>
      </c>
      <c r="C34" s="1" t="s">
        <v>19</v>
      </c>
      <c r="D34" s="1" t="s">
        <v>22</v>
      </c>
      <c r="E34" s="1">
        <v>87.843356130000302</v>
      </c>
      <c r="F34" s="1">
        <v>199.18262181301085</v>
      </c>
      <c r="G34" s="1">
        <f t="shared" ref="G34:G65" si="2">F34/E34</f>
        <v>2.2674750896156382</v>
      </c>
      <c r="H34" s="1">
        <f t="shared" si="1"/>
        <v>1158.338967349998</v>
      </c>
    </row>
    <row r="35" spans="1:8">
      <c r="A35" s="1">
        <v>26</v>
      </c>
      <c r="B35" s="1" t="s">
        <v>611</v>
      </c>
      <c r="C35" s="1" t="s">
        <v>19</v>
      </c>
      <c r="D35" s="1" t="s">
        <v>22</v>
      </c>
      <c r="E35" s="1">
        <v>0.54028498999999996</v>
      </c>
      <c r="F35" s="1">
        <v>1.2287358917668201</v>
      </c>
      <c r="G35" s="1">
        <f t="shared" si="2"/>
        <v>2.2742365871885877</v>
      </c>
      <c r="H35" s="1">
        <f t="shared" ref="H35:H66" si="3">E35+H34</f>
        <v>1158.8792523399979</v>
      </c>
    </row>
    <row r="36" spans="1:8">
      <c r="A36" s="1">
        <v>773</v>
      </c>
      <c r="B36" s="1" t="s">
        <v>101</v>
      </c>
      <c r="C36" s="1" t="s">
        <v>19</v>
      </c>
      <c r="D36" s="1" t="s">
        <v>22</v>
      </c>
      <c r="E36" s="1">
        <v>0.75208066999999901</v>
      </c>
      <c r="F36" s="1">
        <v>1.73554383299992</v>
      </c>
      <c r="G36" s="1">
        <f t="shared" si="2"/>
        <v>2.3076564818504406</v>
      </c>
      <c r="H36" s="1">
        <f t="shared" si="3"/>
        <v>1159.6313330099979</v>
      </c>
    </row>
    <row r="37" spans="1:8">
      <c r="A37" s="1">
        <v>335</v>
      </c>
      <c r="B37" s="1" t="s">
        <v>681</v>
      </c>
      <c r="C37" s="1" t="s">
        <v>19</v>
      </c>
      <c r="D37" s="1" t="s">
        <v>22</v>
      </c>
      <c r="E37" s="1">
        <v>53.205784709999918</v>
      </c>
      <c r="F37" s="1">
        <v>124.21109761784122</v>
      </c>
      <c r="G37" s="1">
        <f t="shared" si="2"/>
        <v>2.3345412213137795</v>
      </c>
      <c r="H37" s="1">
        <f t="shared" si="3"/>
        <v>1212.8371177199979</v>
      </c>
    </row>
    <row r="38" spans="1:8">
      <c r="A38" s="1">
        <v>717</v>
      </c>
      <c r="B38" s="1" t="s">
        <v>186</v>
      </c>
      <c r="C38" s="1" t="s">
        <v>19</v>
      </c>
      <c r="D38" s="1" t="s">
        <v>22</v>
      </c>
      <c r="E38" s="1">
        <v>28.909238130000009</v>
      </c>
      <c r="F38" s="1">
        <v>68.034427777002207</v>
      </c>
      <c r="G38" s="1">
        <f t="shared" si="2"/>
        <v>2.3533801711087219</v>
      </c>
      <c r="H38" s="1">
        <f t="shared" si="3"/>
        <v>1241.7463558499978</v>
      </c>
    </row>
    <row r="39" spans="1:8">
      <c r="A39" s="1">
        <v>550</v>
      </c>
      <c r="B39" s="1" t="s">
        <v>184</v>
      </c>
      <c r="C39" s="1" t="s">
        <v>19</v>
      </c>
      <c r="D39" s="1" t="s">
        <v>22</v>
      </c>
      <c r="E39" s="1">
        <v>24.17916846999989</v>
      </c>
      <c r="F39" s="1">
        <v>57.559925714000407</v>
      </c>
      <c r="G39" s="1">
        <f t="shared" si="2"/>
        <v>2.3805585285291109</v>
      </c>
      <c r="H39" s="1">
        <f t="shared" si="3"/>
        <v>1265.9255243199977</v>
      </c>
    </row>
    <row r="40" spans="1:8">
      <c r="A40" s="1">
        <v>330</v>
      </c>
      <c r="B40" s="1" t="s">
        <v>81</v>
      </c>
      <c r="C40" s="1" t="s">
        <v>19</v>
      </c>
      <c r="D40" s="1" t="s">
        <v>22</v>
      </c>
      <c r="E40" s="1">
        <v>109.4311105999999</v>
      </c>
      <c r="F40" s="1">
        <v>262.32459415799798</v>
      </c>
      <c r="G40" s="1">
        <f t="shared" si="2"/>
        <v>2.3971665161734932</v>
      </c>
      <c r="H40" s="1">
        <f t="shared" si="3"/>
        <v>1375.3566349199978</v>
      </c>
    </row>
    <row r="41" spans="1:8">
      <c r="A41" s="1">
        <v>768</v>
      </c>
      <c r="B41" s="1" t="s">
        <v>630</v>
      </c>
      <c r="C41" s="1" t="s">
        <v>19</v>
      </c>
      <c r="D41" s="1" t="s">
        <v>22</v>
      </c>
      <c r="E41" s="1">
        <v>21.599251189999887</v>
      </c>
      <c r="F41" s="1">
        <v>51.795495671996605</v>
      </c>
      <c r="G41" s="1">
        <f t="shared" si="2"/>
        <v>2.3980227470097253</v>
      </c>
      <c r="H41" s="1">
        <f t="shared" si="3"/>
        <v>1396.9558861099977</v>
      </c>
    </row>
    <row r="42" spans="1:8">
      <c r="A42" s="1">
        <v>724</v>
      </c>
      <c r="B42" s="1" t="s">
        <v>121</v>
      </c>
      <c r="C42" s="1" t="s">
        <v>19</v>
      </c>
      <c r="D42" s="1" t="s">
        <v>22</v>
      </c>
      <c r="E42" s="1">
        <v>34.364650339999969</v>
      </c>
      <c r="F42" s="1">
        <v>84.623873338005808</v>
      </c>
      <c r="G42" s="1">
        <f t="shared" si="2"/>
        <v>2.4625268262806914</v>
      </c>
      <c r="H42" s="1">
        <f t="shared" si="3"/>
        <v>1431.3205364499977</v>
      </c>
    </row>
    <row r="43" spans="1:8">
      <c r="A43" s="1">
        <v>427</v>
      </c>
      <c r="B43" s="1" t="s">
        <v>166</v>
      </c>
      <c r="C43" s="1" t="s">
        <v>19</v>
      </c>
      <c r="D43" s="1" t="s">
        <v>22</v>
      </c>
      <c r="E43" s="1">
        <v>20.421780520000002</v>
      </c>
      <c r="F43" s="1">
        <v>50.434700879610602</v>
      </c>
      <c r="G43" s="1">
        <f t="shared" si="2"/>
        <v>2.469652478647371</v>
      </c>
      <c r="H43" s="1">
        <f t="shared" si="3"/>
        <v>1451.7423169699978</v>
      </c>
    </row>
    <row r="44" spans="1:8">
      <c r="A44" s="1">
        <v>343</v>
      </c>
      <c r="B44" s="1" t="s">
        <v>87</v>
      </c>
      <c r="C44" s="1" t="s">
        <v>19</v>
      </c>
      <c r="D44" s="1" t="s">
        <v>22</v>
      </c>
      <c r="E44" s="1">
        <v>3.6778179499999886</v>
      </c>
      <c r="F44" s="1">
        <v>9.1272533889954577</v>
      </c>
      <c r="G44" s="1">
        <f t="shared" si="2"/>
        <v>2.4817034211808897</v>
      </c>
      <c r="H44" s="1">
        <f t="shared" si="3"/>
        <v>1455.4201349199977</v>
      </c>
    </row>
    <row r="45" spans="1:8">
      <c r="A45" s="1">
        <v>303</v>
      </c>
      <c r="B45" s="1" t="s">
        <v>126</v>
      </c>
      <c r="C45" s="1" t="s">
        <v>19</v>
      </c>
      <c r="D45" s="1" t="s">
        <v>22</v>
      </c>
      <c r="E45" s="1">
        <v>10.005205880000007</v>
      </c>
      <c r="F45" s="1">
        <v>25.720239188003799</v>
      </c>
      <c r="G45" s="1">
        <f t="shared" si="2"/>
        <v>2.5706856506988518</v>
      </c>
      <c r="H45" s="1">
        <f t="shared" si="3"/>
        <v>1465.4253407999977</v>
      </c>
    </row>
    <row r="46" spans="1:8">
      <c r="A46" s="1">
        <v>165</v>
      </c>
      <c r="B46" s="1" t="s">
        <v>667</v>
      </c>
      <c r="C46" s="1" t="s">
        <v>19</v>
      </c>
      <c r="D46" s="1" t="s">
        <v>22</v>
      </c>
      <c r="E46" s="1">
        <v>0.41632160999999895</v>
      </c>
      <c r="F46" s="1">
        <v>1.09009261200114</v>
      </c>
      <c r="G46" s="1">
        <f t="shared" si="2"/>
        <v>2.6183906523640288</v>
      </c>
      <c r="H46" s="1">
        <f t="shared" si="3"/>
        <v>1465.8416624099978</v>
      </c>
    </row>
    <row r="47" spans="1:8">
      <c r="A47" s="1">
        <v>539</v>
      </c>
      <c r="B47" s="1" t="s">
        <v>855</v>
      </c>
      <c r="C47" s="1" t="s">
        <v>19</v>
      </c>
      <c r="D47" s="1" t="s">
        <v>22</v>
      </c>
      <c r="E47" s="1">
        <v>8.212928959999978</v>
      </c>
      <c r="F47" s="1">
        <v>21.587912335799803</v>
      </c>
      <c r="G47" s="1">
        <f t="shared" si="2"/>
        <v>2.6285278298328127</v>
      </c>
      <c r="H47" s="1">
        <f t="shared" si="3"/>
        <v>1474.0545913699978</v>
      </c>
    </row>
    <row r="48" spans="1:8">
      <c r="A48" s="1">
        <v>265</v>
      </c>
      <c r="B48" s="1" t="s">
        <v>140</v>
      </c>
      <c r="C48" s="1" t="s">
        <v>19</v>
      </c>
      <c r="D48" s="1" t="s">
        <v>22</v>
      </c>
      <c r="E48" s="1">
        <v>14.098000939999897</v>
      </c>
      <c r="F48" s="1">
        <v>37.528553292491608</v>
      </c>
      <c r="G48" s="1">
        <f t="shared" si="2"/>
        <v>2.6619769322055302</v>
      </c>
      <c r="H48" s="1">
        <f t="shared" si="3"/>
        <v>1488.1525923099975</v>
      </c>
    </row>
    <row r="49" spans="1:8">
      <c r="A49" s="1">
        <v>719</v>
      </c>
      <c r="B49" s="1" t="s">
        <v>684</v>
      </c>
      <c r="C49" s="1" t="s">
        <v>19</v>
      </c>
      <c r="D49" s="1" t="s">
        <v>22</v>
      </c>
      <c r="E49" s="1">
        <v>27.136400559999998</v>
      </c>
      <c r="F49" s="1">
        <v>72.293632422857797</v>
      </c>
      <c r="G49" s="1">
        <f t="shared" si="2"/>
        <v>2.6640833320179218</v>
      </c>
      <c r="H49" s="1">
        <f t="shared" si="3"/>
        <v>1515.2889928699976</v>
      </c>
    </row>
    <row r="50" spans="1:8">
      <c r="A50" s="1">
        <v>614</v>
      </c>
      <c r="B50" s="1" t="s">
        <v>137</v>
      </c>
      <c r="C50" s="1" t="s">
        <v>19</v>
      </c>
      <c r="D50" s="1" t="s">
        <v>22</v>
      </c>
      <c r="E50" s="1">
        <v>3.8368955299999987</v>
      </c>
      <c r="F50" s="1">
        <v>10.232329909000599</v>
      </c>
      <c r="G50" s="1">
        <f t="shared" si="2"/>
        <v>2.6668252572935187</v>
      </c>
      <c r="H50" s="1">
        <f t="shared" si="3"/>
        <v>1519.1258883999976</v>
      </c>
    </row>
    <row r="51" spans="1:8">
      <c r="A51" s="1">
        <v>498</v>
      </c>
      <c r="B51" s="1" t="s">
        <v>639</v>
      </c>
      <c r="C51" s="1" t="s">
        <v>19</v>
      </c>
      <c r="D51" s="1" t="s">
        <v>22</v>
      </c>
      <c r="E51" s="1">
        <v>15.20556468</v>
      </c>
      <c r="F51" s="1">
        <v>40.588244553999409</v>
      </c>
      <c r="G51" s="1">
        <f t="shared" si="2"/>
        <v>2.6693020225276771</v>
      </c>
      <c r="H51" s="1">
        <f t="shared" si="3"/>
        <v>1534.3314530799976</v>
      </c>
    </row>
    <row r="52" spans="1:8">
      <c r="A52" s="1">
        <v>104</v>
      </c>
      <c r="B52" s="1" t="s">
        <v>680</v>
      </c>
      <c r="C52" s="1" t="s">
        <v>19</v>
      </c>
      <c r="D52" s="1" t="s">
        <v>22</v>
      </c>
      <c r="E52" s="1">
        <v>5.9340372500000003</v>
      </c>
      <c r="F52" s="1">
        <v>16.308948472002381</v>
      </c>
      <c r="G52" s="1">
        <f t="shared" si="2"/>
        <v>2.7483731201725066</v>
      </c>
      <c r="H52" s="1">
        <f t="shared" si="3"/>
        <v>1540.2654903299976</v>
      </c>
    </row>
    <row r="53" spans="1:8">
      <c r="A53" s="1">
        <v>734</v>
      </c>
      <c r="B53" s="1" t="s">
        <v>223</v>
      </c>
      <c r="C53" s="1" t="s">
        <v>19</v>
      </c>
      <c r="D53" s="1" t="s">
        <v>22</v>
      </c>
      <c r="E53" s="1">
        <v>35.593932919999887</v>
      </c>
      <c r="F53" s="1">
        <v>102.58688780856501</v>
      </c>
      <c r="G53" s="1">
        <f t="shared" si="2"/>
        <v>2.8821453374971786</v>
      </c>
      <c r="H53" s="1">
        <f t="shared" si="3"/>
        <v>1575.8594232499975</v>
      </c>
    </row>
    <row r="54" spans="1:8">
      <c r="A54" s="1">
        <v>602</v>
      </c>
      <c r="B54" s="1" t="s">
        <v>188</v>
      </c>
      <c r="C54" s="1" t="s">
        <v>19</v>
      </c>
      <c r="D54" s="1" t="s">
        <v>22</v>
      </c>
      <c r="E54" s="1">
        <v>30.836730939999896</v>
      </c>
      <c r="F54" s="1">
        <v>88.991761604755197</v>
      </c>
      <c r="G54" s="1">
        <f t="shared" si="2"/>
        <v>2.8859012901824639</v>
      </c>
      <c r="H54" s="1">
        <f t="shared" si="3"/>
        <v>1606.6961541899973</v>
      </c>
    </row>
    <row r="55" spans="1:8">
      <c r="A55" s="1">
        <v>49</v>
      </c>
      <c r="B55" s="1" t="s">
        <v>92</v>
      </c>
      <c r="C55" s="1" t="s">
        <v>19</v>
      </c>
      <c r="D55" s="1" t="s">
        <v>22</v>
      </c>
      <c r="E55" s="1">
        <v>1.5330693299999998</v>
      </c>
      <c r="F55" s="1">
        <v>4.4247897073451998</v>
      </c>
      <c r="G55" s="1">
        <f t="shared" si="2"/>
        <v>2.8862293575106617</v>
      </c>
      <c r="H55" s="1">
        <f t="shared" si="3"/>
        <v>1608.2292235199973</v>
      </c>
    </row>
    <row r="56" spans="1:8">
      <c r="A56" s="1">
        <v>587</v>
      </c>
      <c r="B56" s="1" t="s">
        <v>187</v>
      </c>
      <c r="C56" s="1" t="s">
        <v>19</v>
      </c>
      <c r="D56" s="1" t="s">
        <v>22</v>
      </c>
      <c r="E56" s="1">
        <v>26.407595319999999</v>
      </c>
      <c r="F56" s="1">
        <v>76.740035786698002</v>
      </c>
      <c r="G56" s="1">
        <f t="shared" si="2"/>
        <v>2.9059834815242844</v>
      </c>
      <c r="H56" s="1">
        <f t="shared" si="3"/>
        <v>1634.6368188399972</v>
      </c>
    </row>
    <row r="57" spans="1:8">
      <c r="A57" s="1">
        <v>117</v>
      </c>
      <c r="B57" s="1" t="s">
        <v>183</v>
      </c>
      <c r="C57" s="1" t="s">
        <v>19</v>
      </c>
      <c r="D57" s="1" t="s">
        <v>22</v>
      </c>
      <c r="E57" s="1">
        <v>10.744634439999977</v>
      </c>
      <c r="F57" s="1">
        <v>31.7735609431342</v>
      </c>
      <c r="G57" s="1">
        <f t="shared" si="2"/>
        <v>2.9571560689722514</v>
      </c>
      <c r="H57" s="1">
        <f t="shared" si="3"/>
        <v>1645.3814532799972</v>
      </c>
    </row>
    <row r="58" spans="1:8">
      <c r="A58" s="1">
        <v>537</v>
      </c>
      <c r="B58" s="1" t="s">
        <v>152</v>
      </c>
      <c r="C58" s="1" t="s">
        <v>19</v>
      </c>
      <c r="D58" s="1" t="s">
        <v>22</v>
      </c>
      <c r="E58" s="1">
        <v>10.597314679999899</v>
      </c>
      <c r="F58" s="1">
        <v>31.420744387006604</v>
      </c>
      <c r="G58" s="1">
        <f t="shared" si="2"/>
        <v>2.9649722911697949</v>
      </c>
      <c r="H58" s="1">
        <f t="shared" si="3"/>
        <v>1655.9787679599972</v>
      </c>
    </row>
    <row r="59" spans="1:8">
      <c r="A59" s="1">
        <v>431</v>
      </c>
      <c r="B59" s="1" t="s">
        <v>628</v>
      </c>
      <c r="C59" s="1" t="s">
        <v>19</v>
      </c>
      <c r="D59" s="1" t="s">
        <v>22</v>
      </c>
      <c r="E59" s="1">
        <v>11.250495039999999</v>
      </c>
      <c r="F59" s="1">
        <v>34.102499494992202</v>
      </c>
      <c r="G59" s="1">
        <f t="shared" si="2"/>
        <v>3.0311999048703377</v>
      </c>
      <c r="H59" s="1">
        <f t="shared" si="3"/>
        <v>1667.2292629999972</v>
      </c>
    </row>
    <row r="60" spans="1:8">
      <c r="A60" s="1">
        <v>149</v>
      </c>
      <c r="B60" s="1" t="s">
        <v>656</v>
      </c>
      <c r="C60" s="1" t="s">
        <v>19</v>
      </c>
      <c r="D60" s="1" t="s">
        <v>22</v>
      </c>
      <c r="E60" s="1">
        <v>6.5233940899999965</v>
      </c>
      <c r="F60" s="1">
        <v>20.200233318001999</v>
      </c>
      <c r="G60" s="1">
        <f t="shared" si="2"/>
        <v>3.0965833183323759</v>
      </c>
      <c r="H60" s="1">
        <f t="shared" si="3"/>
        <v>1673.7526570899972</v>
      </c>
    </row>
    <row r="61" spans="1:8">
      <c r="A61" s="1">
        <v>776</v>
      </c>
      <c r="B61" s="1" t="s">
        <v>98</v>
      </c>
      <c r="C61" s="1" t="s">
        <v>19</v>
      </c>
      <c r="D61" s="1" t="s">
        <v>22</v>
      </c>
      <c r="E61" s="1">
        <v>0.57023969999999902</v>
      </c>
      <c r="F61" s="1">
        <v>1.76837398217162</v>
      </c>
      <c r="G61" s="1">
        <f t="shared" si="2"/>
        <v>3.1011063981894336</v>
      </c>
      <c r="H61" s="1">
        <f t="shared" si="3"/>
        <v>1674.3228967899972</v>
      </c>
    </row>
    <row r="62" spans="1:8">
      <c r="A62" s="1">
        <v>662</v>
      </c>
      <c r="B62" s="1" t="s">
        <v>130</v>
      </c>
      <c r="C62" s="1" t="s">
        <v>19</v>
      </c>
      <c r="D62" s="1" t="s">
        <v>22</v>
      </c>
      <c r="E62" s="1">
        <v>84.751684919999974</v>
      </c>
      <c r="F62" s="1">
        <v>266.51179112038795</v>
      </c>
      <c r="G62" s="1">
        <f t="shared" si="2"/>
        <v>3.1446193827527744</v>
      </c>
      <c r="H62" s="1">
        <f t="shared" si="3"/>
        <v>1759.0745817099971</v>
      </c>
    </row>
    <row r="63" spans="1:8">
      <c r="A63" s="1">
        <v>185</v>
      </c>
      <c r="B63" s="1" t="s">
        <v>102</v>
      </c>
      <c r="C63" s="1" t="s">
        <v>19</v>
      </c>
      <c r="D63" s="1" t="s">
        <v>22</v>
      </c>
      <c r="E63" s="1">
        <v>4.6313691600000002</v>
      </c>
      <c r="F63" s="1">
        <v>14.5647917620073</v>
      </c>
      <c r="G63" s="1">
        <f t="shared" si="2"/>
        <v>3.1448133929378455</v>
      </c>
      <c r="H63" s="1">
        <f t="shared" si="3"/>
        <v>1763.7059508699972</v>
      </c>
    </row>
    <row r="64" spans="1:8">
      <c r="A64" s="1">
        <v>577</v>
      </c>
      <c r="B64" s="1" t="s">
        <v>612</v>
      </c>
      <c r="C64" s="1" t="s">
        <v>19</v>
      </c>
      <c r="D64" s="1" t="s">
        <v>22</v>
      </c>
      <c r="E64" s="1">
        <v>9.7993172300000193</v>
      </c>
      <c r="F64" s="1">
        <v>31.261668837564205</v>
      </c>
      <c r="G64" s="1">
        <f t="shared" si="2"/>
        <v>3.1901884696475067</v>
      </c>
      <c r="H64" s="1">
        <f t="shared" si="3"/>
        <v>1773.5052680999972</v>
      </c>
    </row>
    <row r="65" spans="1:8">
      <c r="A65" s="1">
        <v>565</v>
      </c>
      <c r="B65" s="1" t="s">
        <v>153</v>
      </c>
      <c r="C65" s="1" t="s">
        <v>19</v>
      </c>
      <c r="D65" s="1" t="s">
        <v>22</v>
      </c>
      <c r="E65" s="1">
        <v>11.529563739999997</v>
      </c>
      <c r="F65" s="1">
        <v>36.807212946078998</v>
      </c>
      <c r="G65" s="1">
        <f t="shared" si="2"/>
        <v>3.192420266378527</v>
      </c>
      <c r="H65" s="1">
        <f t="shared" si="3"/>
        <v>1785.0348318399972</v>
      </c>
    </row>
    <row r="66" spans="1:8">
      <c r="A66" s="1">
        <v>246</v>
      </c>
      <c r="B66" s="1" t="s">
        <v>109</v>
      </c>
      <c r="C66" s="1" t="s">
        <v>19</v>
      </c>
      <c r="D66" s="1" t="s">
        <v>22</v>
      </c>
      <c r="E66" s="1">
        <v>2.4117315999999995</v>
      </c>
      <c r="F66" s="1">
        <v>7.772640205393861</v>
      </c>
      <c r="G66" s="1">
        <f t="shared" ref="G66:G97" si="4">F66/E66</f>
        <v>3.2228462758434073</v>
      </c>
      <c r="H66" s="1">
        <f t="shared" si="3"/>
        <v>1787.4465634399971</v>
      </c>
    </row>
    <row r="67" spans="1:8">
      <c r="A67" s="1">
        <v>764</v>
      </c>
      <c r="B67" s="1" t="s">
        <v>631</v>
      </c>
      <c r="C67" s="1" t="s">
        <v>19</v>
      </c>
      <c r="D67" s="1" t="s">
        <v>22</v>
      </c>
      <c r="E67" s="1">
        <v>3.2591595899999888</v>
      </c>
      <c r="F67" s="1">
        <v>10.517899478001102</v>
      </c>
      <c r="G67" s="1">
        <f t="shared" si="4"/>
        <v>3.2271814826966292</v>
      </c>
      <c r="H67" s="1">
        <f t="shared" ref="H67:H98" si="5">E67+H66</f>
        <v>1790.7057230299972</v>
      </c>
    </row>
    <row r="68" spans="1:8">
      <c r="A68" s="1">
        <v>257</v>
      </c>
      <c r="B68" s="1" t="s">
        <v>107</v>
      </c>
      <c r="C68" s="1" t="s">
        <v>19</v>
      </c>
      <c r="D68" s="1" t="s">
        <v>22</v>
      </c>
      <c r="E68" s="1">
        <v>2.3225594899999997</v>
      </c>
      <c r="F68" s="1">
        <v>7.5846536529008404</v>
      </c>
      <c r="G68" s="1">
        <f t="shared" si="4"/>
        <v>3.2656445122535231</v>
      </c>
      <c r="H68" s="1">
        <f t="shared" si="5"/>
        <v>1793.0282825199972</v>
      </c>
    </row>
    <row r="69" spans="1:8">
      <c r="A69" s="1">
        <v>372</v>
      </c>
      <c r="B69" s="1" t="s">
        <v>682</v>
      </c>
      <c r="C69" s="1" t="s">
        <v>19</v>
      </c>
      <c r="D69" s="1" t="s">
        <v>22</v>
      </c>
      <c r="E69" s="1">
        <v>5.7954879199999985</v>
      </c>
      <c r="F69" s="1">
        <v>19.042261609950678</v>
      </c>
      <c r="G69" s="1">
        <f t="shared" si="4"/>
        <v>3.28570465037751</v>
      </c>
      <c r="H69" s="1">
        <f t="shared" si="5"/>
        <v>1798.8237704399971</v>
      </c>
    </row>
    <row r="70" spans="1:8">
      <c r="A70" s="1">
        <v>586</v>
      </c>
      <c r="B70" s="1" t="s">
        <v>610</v>
      </c>
      <c r="C70" s="1" t="s">
        <v>19</v>
      </c>
      <c r="D70" s="1" t="s">
        <v>22</v>
      </c>
      <c r="E70" s="1">
        <v>10.40185743</v>
      </c>
      <c r="F70" s="1">
        <v>35.620167437998802</v>
      </c>
      <c r="G70" s="1">
        <f t="shared" si="4"/>
        <v>3.424404504455778</v>
      </c>
      <c r="H70" s="1">
        <f t="shared" si="5"/>
        <v>1809.2256278699972</v>
      </c>
    </row>
    <row r="71" spans="1:8">
      <c r="A71" s="1">
        <v>732</v>
      </c>
      <c r="B71" s="1" t="s">
        <v>659</v>
      </c>
      <c r="C71" s="1" t="s">
        <v>19</v>
      </c>
      <c r="D71" s="1" t="s">
        <v>22</v>
      </c>
      <c r="E71" s="1">
        <v>16.418400449999901</v>
      </c>
      <c r="F71" s="1">
        <v>56.965286510999</v>
      </c>
      <c r="G71" s="1">
        <f t="shared" si="4"/>
        <v>3.4696002624908169</v>
      </c>
      <c r="H71" s="1">
        <f t="shared" si="5"/>
        <v>1825.644028319997</v>
      </c>
    </row>
    <row r="72" spans="1:8">
      <c r="A72" s="1">
        <v>478</v>
      </c>
      <c r="B72" s="1" t="s">
        <v>88</v>
      </c>
      <c r="C72" s="1" t="s">
        <v>19</v>
      </c>
      <c r="D72" s="1" t="s">
        <v>22</v>
      </c>
      <c r="E72" s="1">
        <v>1.38194178</v>
      </c>
      <c r="F72" s="1">
        <v>4.8201971139965396</v>
      </c>
      <c r="G72" s="1">
        <f t="shared" si="4"/>
        <v>3.4879885562158339</v>
      </c>
      <c r="H72" s="1">
        <f t="shared" si="5"/>
        <v>1827.025970099997</v>
      </c>
    </row>
    <row r="73" spans="1:8">
      <c r="A73" s="1">
        <v>215</v>
      </c>
      <c r="B73" s="1" t="s">
        <v>640</v>
      </c>
      <c r="C73" s="1" t="s">
        <v>19</v>
      </c>
      <c r="D73" s="1" t="s">
        <v>22</v>
      </c>
      <c r="E73" s="1">
        <v>5.1228388099999993</v>
      </c>
      <c r="F73" s="1">
        <v>17.991035533009043</v>
      </c>
      <c r="G73" s="1">
        <f t="shared" si="4"/>
        <v>3.5119269218250193</v>
      </c>
      <c r="H73" s="1">
        <f t="shared" si="5"/>
        <v>1832.1488089099971</v>
      </c>
    </row>
    <row r="74" spans="1:8">
      <c r="A74" s="1">
        <v>315</v>
      </c>
      <c r="B74" s="1" t="s">
        <v>119</v>
      </c>
      <c r="C74" s="1" t="s">
        <v>19</v>
      </c>
      <c r="D74" s="1" t="s">
        <v>22</v>
      </c>
      <c r="E74" s="1">
        <v>50.167973269999891</v>
      </c>
      <c r="F74" s="1">
        <v>177.41391166632823</v>
      </c>
      <c r="G74" s="1">
        <f t="shared" si="4"/>
        <v>3.5363978271855077</v>
      </c>
      <c r="H74" s="1">
        <f t="shared" si="5"/>
        <v>1882.3167821799971</v>
      </c>
    </row>
    <row r="75" spans="1:8">
      <c r="A75" s="1">
        <v>677</v>
      </c>
      <c r="B75" s="1" t="s">
        <v>845</v>
      </c>
      <c r="C75" s="1" t="s">
        <v>19</v>
      </c>
      <c r="D75" s="1" t="s">
        <v>22</v>
      </c>
      <c r="E75" s="1">
        <v>39.011664459999992</v>
      </c>
      <c r="F75" s="1">
        <v>148.6416757860728</v>
      </c>
      <c r="G75" s="1">
        <f t="shared" si="4"/>
        <v>3.8101854366783106</v>
      </c>
      <c r="H75" s="1">
        <f t="shared" si="5"/>
        <v>1921.3284466399971</v>
      </c>
    </row>
    <row r="76" spans="1:8">
      <c r="A76" s="1">
        <v>364</v>
      </c>
      <c r="B76" s="1" t="s">
        <v>150</v>
      </c>
      <c r="C76" s="1" t="s">
        <v>19</v>
      </c>
      <c r="D76" s="1" t="s">
        <v>22</v>
      </c>
      <c r="E76" s="1">
        <v>9.1960591099999789</v>
      </c>
      <c r="F76" s="1">
        <v>35.11075916930681</v>
      </c>
      <c r="G76" s="1">
        <f t="shared" si="4"/>
        <v>3.8180223451507254</v>
      </c>
      <c r="H76" s="1">
        <f t="shared" si="5"/>
        <v>1930.5245057499972</v>
      </c>
    </row>
    <row r="77" spans="1:8">
      <c r="A77" s="1">
        <v>738</v>
      </c>
      <c r="B77" s="1" t="s">
        <v>77</v>
      </c>
      <c r="C77" s="1" t="s">
        <v>19</v>
      </c>
      <c r="D77" s="1" t="s">
        <v>22</v>
      </c>
      <c r="E77" s="1">
        <v>0.58110556999999896</v>
      </c>
      <c r="F77" s="1">
        <v>2.2547785515491201</v>
      </c>
      <c r="G77" s="1">
        <f t="shared" si="4"/>
        <v>3.8801530529971071</v>
      </c>
      <c r="H77" s="1">
        <f t="shared" si="5"/>
        <v>1931.1056113199973</v>
      </c>
    </row>
    <row r="78" spans="1:8">
      <c r="A78" s="1">
        <v>696</v>
      </c>
      <c r="B78" s="1" t="s">
        <v>113</v>
      </c>
      <c r="C78" s="1" t="s">
        <v>19</v>
      </c>
      <c r="D78" s="1" t="s">
        <v>22</v>
      </c>
      <c r="E78" s="1">
        <v>7.46202816</v>
      </c>
      <c r="F78" s="1">
        <v>29.080910921101196</v>
      </c>
      <c r="G78" s="1">
        <f t="shared" si="4"/>
        <v>3.8971858987330861</v>
      </c>
      <c r="H78" s="1">
        <f t="shared" si="5"/>
        <v>1938.5676394799973</v>
      </c>
    </row>
    <row r="79" spans="1:8">
      <c r="A79" s="1">
        <v>113</v>
      </c>
      <c r="B79" s="1" t="s">
        <v>642</v>
      </c>
      <c r="C79" s="1" t="s">
        <v>19</v>
      </c>
      <c r="D79" s="1" t="s">
        <v>22</v>
      </c>
      <c r="E79" s="1">
        <v>4.6592008899999993</v>
      </c>
      <c r="F79" s="1">
        <v>18.24466813544004</v>
      </c>
      <c r="G79" s="1">
        <f t="shared" si="4"/>
        <v>3.915836334638072</v>
      </c>
      <c r="H79" s="1">
        <f t="shared" si="5"/>
        <v>1943.2268403699973</v>
      </c>
    </row>
    <row r="80" spans="1:8">
      <c r="A80" s="1">
        <v>471</v>
      </c>
      <c r="B80" s="1" t="s">
        <v>132</v>
      </c>
      <c r="C80" s="1" t="s">
        <v>19</v>
      </c>
      <c r="D80" s="1" t="s">
        <v>22</v>
      </c>
      <c r="E80" s="1">
        <v>8.3927047099999896</v>
      </c>
      <c r="F80" s="1">
        <v>33.279592455478003</v>
      </c>
      <c r="G80" s="1">
        <f t="shared" si="4"/>
        <v>3.9653000558717433</v>
      </c>
      <c r="H80" s="1">
        <f t="shared" si="5"/>
        <v>1951.6195450799974</v>
      </c>
    </row>
    <row r="81" spans="1:8">
      <c r="A81" s="1">
        <v>502</v>
      </c>
      <c r="B81" s="1" t="s">
        <v>116</v>
      </c>
      <c r="C81" s="1" t="s">
        <v>19</v>
      </c>
      <c r="D81" s="1" t="s">
        <v>22</v>
      </c>
      <c r="E81" s="1">
        <v>3.4900021999999988</v>
      </c>
      <c r="F81" s="1">
        <v>13.882552784001243</v>
      </c>
      <c r="G81" s="1">
        <f t="shared" si="4"/>
        <v>3.9778063131310484</v>
      </c>
      <c r="H81" s="1">
        <f t="shared" si="5"/>
        <v>1955.1095472799973</v>
      </c>
    </row>
    <row r="82" spans="1:8">
      <c r="A82" s="1">
        <v>640</v>
      </c>
      <c r="B82" s="1" t="s">
        <v>654</v>
      </c>
      <c r="C82" s="1" t="s">
        <v>19</v>
      </c>
      <c r="D82" s="1" t="s">
        <v>22</v>
      </c>
      <c r="E82" s="1">
        <v>3.5418191599999904</v>
      </c>
      <c r="F82" s="1">
        <v>14.51007417893376</v>
      </c>
      <c r="G82" s="1">
        <f t="shared" si="4"/>
        <v>4.0967857260487008</v>
      </c>
      <c r="H82" s="1">
        <f t="shared" si="5"/>
        <v>1958.6513664399972</v>
      </c>
    </row>
    <row r="83" spans="1:8">
      <c r="A83" s="1">
        <v>552</v>
      </c>
      <c r="B83" s="1" t="s">
        <v>155</v>
      </c>
      <c r="C83" s="1" t="s">
        <v>19</v>
      </c>
      <c r="D83" s="1" t="s">
        <v>22</v>
      </c>
      <c r="E83" s="1">
        <v>15.81381541999999</v>
      </c>
      <c r="F83" s="1">
        <v>65.2648565162864</v>
      </c>
      <c r="G83" s="1">
        <f t="shared" si="4"/>
        <v>4.1270784300254872</v>
      </c>
      <c r="H83" s="1">
        <f t="shared" si="5"/>
        <v>1974.4651818599973</v>
      </c>
    </row>
    <row r="84" spans="1:8">
      <c r="A84" s="1">
        <v>628</v>
      </c>
      <c r="B84" s="1" t="s">
        <v>118</v>
      </c>
      <c r="C84" s="1" t="s">
        <v>19</v>
      </c>
      <c r="D84" s="1" t="s">
        <v>22</v>
      </c>
      <c r="E84" s="1">
        <v>3.08017818999999</v>
      </c>
      <c r="F84" s="1">
        <v>12.970609075989682</v>
      </c>
      <c r="G84" s="1">
        <f t="shared" si="4"/>
        <v>4.2109930906269168</v>
      </c>
      <c r="H84" s="1">
        <f t="shared" si="5"/>
        <v>1977.5453600499973</v>
      </c>
    </row>
    <row r="85" spans="1:8">
      <c r="A85" s="1">
        <v>166</v>
      </c>
      <c r="B85" s="1" t="s">
        <v>156</v>
      </c>
      <c r="C85" s="1" t="s">
        <v>19</v>
      </c>
      <c r="D85" s="1" t="s">
        <v>22</v>
      </c>
      <c r="E85" s="1">
        <v>0.36489073999999799</v>
      </c>
      <c r="F85" s="1">
        <v>1.5443949092540801</v>
      </c>
      <c r="G85" s="1">
        <f t="shared" si="4"/>
        <v>4.2324858922265021</v>
      </c>
      <c r="H85" s="1">
        <f t="shared" si="5"/>
        <v>1977.9102507899972</v>
      </c>
    </row>
    <row r="86" spans="1:8">
      <c r="A86" s="1">
        <v>323</v>
      </c>
      <c r="B86" s="1" t="s">
        <v>49</v>
      </c>
      <c r="C86" s="1" t="s">
        <v>19</v>
      </c>
      <c r="D86" s="1" t="s">
        <v>22</v>
      </c>
      <c r="E86" s="1">
        <v>6.7788385199999892</v>
      </c>
      <c r="F86" s="1">
        <v>29.605930404004205</v>
      </c>
      <c r="G86" s="1">
        <f t="shared" si="4"/>
        <v>4.3674045806897688</v>
      </c>
      <c r="H86" s="1">
        <f t="shared" si="5"/>
        <v>1984.6890893099971</v>
      </c>
    </row>
    <row r="87" spans="1:8">
      <c r="A87" s="1">
        <v>547</v>
      </c>
      <c r="B87" s="1" t="s">
        <v>112</v>
      </c>
      <c r="C87" s="1" t="s">
        <v>19</v>
      </c>
      <c r="D87" s="1" t="s">
        <v>22</v>
      </c>
      <c r="E87" s="1">
        <v>7.4376155999999991</v>
      </c>
      <c r="F87" s="1">
        <v>32.546735104002792</v>
      </c>
      <c r="G87" s="1">
        <f t="shared" si="4"/>
        <v>4.375963595645195</v>
      </c>
      <c r="H87" s="1">
        <f t="shared" si="5"/>
        <v>1992.1267049099972</v>
      </c>
    </row>
    <row r="88" spans="1:8">
      <c r="A88" s="1">
        <v>582</v>
      </c>
      <c r="B88" s="1" t="s">
        <v>579</v>
      </c>
      <c r="C88" s="1" t="s">
        <v>19</v>
      </c>
      <c r="D88" s="1" t="s">
        <v>22</v>
      </c>
      <c r="E88" s="1">
        <v>13.679177229999999</v>
      </c>
      <c r="F88" s="1">
        <v>60.850266998418604</v>
      </c>
      <c r="G88" s="1">
        <f t="shared" si="4"/>
        <v>4.448386476415191</v>
      </c>
      <c r="H88" s="1">
        <f t="shared" si="5"/>
        <v>2005.8058821399973</v>
      </c>
    </row>
    <row r="89" spans="1:8">
      <c r="A89" s="1">
        <v>514</v>
      </c>
      <c r="B89" s="1" t="s">
        <v>598</v>
      </c>
      <c r="C89" s="1" t="s">
        <v>19</v>
      </c>
      <c r="D89" s="1" t="s">
        <v>22</v>
      </c>
      <c r="E89" s="1">
        <v>6.6851775399999998</v>
      </c>
      <c r="F89" s="1">
        <v>30.632599102211206</v>
      </c>
      <c r="G89" s="1">
        <f t="shared" si="4"/>
        <v>4.5821668787290291</v>
      </c>
      <c r="H89" s="1">
        <f t="shared" si="5"/>
        <v>2012.4910596799973</v>
      </c>
    </row>
    <row r="90" spans="1:8">
      <c r="A90" s="1">
        <v>737</v>
      </c>
      <c r="B90" s="1" t="s">
        <v>86</v>
      </c>
      <c r="C90" s="1" t="s">
        <v>19</v>
      </c>
      <c r="D90" s="1" t="s">
        <v>22</v>
      </c>
      <c r="E90" s="1">
        <v>0.39242953999999897</v>
      </c>
      <c r="F90" s="1">
        <v>1.9252485163069</v>
      </c>
      <c r="G90" s="1">
        <f t="shared" si="4"/>
        <v>4.9059724614688918</v>
      </c>
      <c r="H90" s="1">
        <f t="shared" si="5"/>
        <v>2012.8834892199973</v>
      </c>
    </row>
    <row r="91" spans="1:8">
      <c r="A91" s="1">
        <v>80</v>
      </c>
      <c r="B91" s="1" t="s">
        <v>127</v>
      </c>
      <c r="C91" s="1" t="s">
        <v>19</v>
      </c>
      <c r="D91" s="1" t="s">
        <v>22</v>
      </c>
      <c r="E91" s="1">
        <v>1.7817126699999901</v>
      </c>
      <c r="F91" s="1">
        <v>9.165126568999618</v>
      </c>
      <c r="G91" s="1">
        <f t="shared" si="4"/>
        <v>5.143998088647856</v>
      </c>
      <c r="H91" s="1">
        <f t="shared" si="5"/>
        <v>2014.6652018899972</v>
      </c>
    </row>
    <row r="92" spans="1:8">
      <c r="A92" s="1">
        <v>313</v>
      </c>
      <c r="B92" s="1" t="s">
        <v>128</v>
      </c>
      <c r="C92" s="1" t="s">
        <v>19</v>
      </c>
      <c r="D92" s="1" t="s">
        <v>22</v>
      </c>
      <c r="E92" s="1">
        <v>14.708574739999991</v>
      </c>
      <c r="F92" s="1">
        <v>76.391102440099203</v>
      </c>
      <c r="G92" s="1">
        <f t="shared" si="4"/>
        <v>5.1936441015153898</v>
      </c>
      <c r="H92" s="1">
        <f t="shared" si="5"/>
        <v>2029.3737766299971</v>
      </c>
    </row>
    <row r="93" spans="1:8">
      <c r="A93" s="1">
        <v>11</v>
      </c>
      <c r="B93" s="1" t="s">
        <v>546</v>
      </c>
      <c r="C93" s="1" t="s">
        <v>19</v>
      </c>
      <c r="D93" s="1" t="s">
        <v>22</v>
      </c>
      <c r="E93" s="1">
        <v>4.6874980000000004E-2</v>
      </c>
      <c r="F93" s="1">
        <v>0.24477232955175998</v>
      </c>
      <c r="G93" s="1">
        <f t="shared" si="4"/>
        <v>5.2218119250773007</v>
      </c>
      <c r="H93" s="1">
        <f t="shared" si="5"/>
        <v>2029.4206516099971</v>
      </c>
    </row>
    <row r="94" spans="1:8">
      <c r="A94" s="1">
        <v>704</v>
      </c>
      <c r="B94" s="1" t="s">
        <v>635</v>
      </c>
      <c r="C94" s="1" t="s">
        <v>19</v>
      </c>
      <c r="D94" s="1" t="s">
        <v>22</v>
      </c>
      <c r="E94" s="1">
        <v>1.2606381299999998</v>
      </c>
      <c r="F94" s="1">
        <v>6.5846004507936193</v>
      </c>
      <c r="G94" s="1">
        <f t="shared" si="4"/>
        <v>5.2232280573598233</v>
      </c>
      <c r="H94" s="1">
        <f t="shared" si="5"/>
        <v>2030.6812897399971</v>
      </c>
    </row>
    <row r="95" spans="1:8">
      <c r="A95" s="1">
        <v>316</v>
      </c>
      <c r="B95" s="1" t="s">
        <v>114</v>
      </c>
      <c r="C95" s="1" t="s">
        <v>19</v>
      </c>
      <c r="D95" s="1" t="s">
        <v>22</v>
      </c>
      <c r="E95" s="1">
        <v>15.718813549999897</v>
      </c>
      <c r="F95" s="1">
        <v>90.133430616881029</v>
      </c>
      <c r="G95" s="1">
        <f t="shared" si="4"/>
        <v>5.7341115682921</v>
      </c>
      <c r="H95" s="1">
        <f t="shared" si="5"/>
        <v>2046.4001032899969</v>
      </c>
    </row>
    <row r="96" spans="1:8">
      <c r="A96" s="1">
        <v>588</v>
      </c>
      <c r="B96" s="1" t="s">
        <v>177</v>
      </c>
      <c r="C96" s="1" t="s">
        <v>19</v>
      </c>
      <c r="D96" s="1" t="s">
        <v>22</v>
      </c>
      <c r="E96" s="1">
        <v>18.684509069999898</v>
      </c>
      <c r="F96" s="1">
        <v>109.30412435459418</v>
      </c>
      <c r="G96" s="1">
        <f t="shared" si="4"/>
        <v>5.8499864216445685</v>
      </c>
      <c r="H96" s="1">
        <f t="shared" si="5"/>
        <v>2065.0846123599968</v>
      </c>
    </row>
    <row r="97" spans="1:8">
      <c r="A97" s="1">
        <v>178</v>
      </c>
      <c r="B97" s="1" t="s">
        <v>94</v>
      </c>
      <c r="C97" s="1" t="s">
        <v>19</v>
      </c>
      <c r="D97" s="1" t="s">
        <v>22</v>
      </c>
      <c r="E97" s="1">
        <v>1.7199918799999998</v>
      </c>
      <c r="F97" s="1">
        <v>10.287004713374763</v>
      </c>
      <c r="G97" s="1">
        <f t="shared" si="4"/>
        <v>5.9808449289741787</v>
      </c>
      <c r="H97" s="1">
        <f t="shared" si="5"/>
        <v>2066.8046042399969</v>
      </c>
    </row>
    <row r="98" spans="1:8">
      <c r="A98" s="1">
        <v>532</v>
      </c>
      <c r="B98" s="1" t="s">
        <v>178</v>
      </c>
      <c r="C98" s="1" t="s">
        <v>19</v>
      </c>
      <c r="D98" s="1" t="s">
        <v>22</v>
      </c>
      <c r="E98" s="1">
        <v>0.91142687000000011</v>
      </c>
      <c r="F98" s="1">
        <v>5.5003748840005384</v>
      </c>
      <c r="G98" s="1">
        <f t="shared" ref="G98:G129" si="6">F98/E98</f>
        <v>6.0349053391420613</v>
      </c>
      <c r="H98" s="1">
        <f t="shared" si="5"/>
        <v>2067.7160311099969</v>
      </c>
    </row>
    <row r="99" spans="1:8">
      <c r="A99" s="1">
        <v>168</v>
      </c>
      <c r="B99" s="1" t="s">
        <v>129</v>
      </c>
      <c r="C99" s="1" t="s">
        <v>19</v>
      </c>
      <c r="D99" s="1" t="s">
        <v>22</v>
      </c>
      <c r="E99" s="1">
        <v>0.44647525999999904</v>
      </c>
      <c r="F99" s="1">
        <v>2.7042072164887196</v>
      </c>
      <c r="G99" s="1">
        <f t="shared" si="6"/>
        <v>6.0567907312237761</v>
      </c>
      <c r="H99" s="1">
        <f t="shared" ref="H99:H130" si="7">E99+H98</f>
        <v>2068.1625063699971</v>
      </c>
    </row>
    <row r="100" spans="1:8">
      <c r="A100" s="1">
        <v>491</v>
      </c>
      <c r="B100" s="1" t="s">
        <v>160</v>
      </c>
      <c r="C100" s="1" t="s">
        <v>19</v>
      </c>
      <c r="D100" s="1" t="s">
        <v>22</v>
      </c>
      <c r="E100" s="1">
        <v>0.214735169999999</v>
      </c>
      <c r="F100" s="1">
        <v>1.3071085047908801</v>
      </c>
      <c r="G100" s="1">
        <f t="shared" si="6"/>
        <v>6.0870722983612149</v>
      </c>
      <c r="H100" s="1">
        <f t="shared" si="7"/>
        <v>2068.3772415399972</v>
      </c>
    </row>
    <row r="101" spans="1:8">
      <c r="A101" s="1">
        <v>748</v>
      </c>
      <c r="B101" s="1" t="s">
        <v>657</v>
      </c>
      <c r="C101" s="1" t="s">
        <v>19</v>
      </c>
      <c r="D101" s="1" t="s">
        <v>22</v>
      </c>
      <c r="E101" s="1">
        <v>0.25099948</v>
      </c>
      <c r="F101" s="1">
        <v>1.53781069289436</v>
      </c>
      <c r="G101" s="1">
        <f t="shared" si="6"/>
        <v>6.1267485211298442</v>
      </c>
      <c r="H101" s="1">
        <f t="shared" si="7"/>
        <v>2068.6282410199969</v>
      </c>
    </row>
    <row r="102" spans="1:8">
      <c r="A102" s="1">
        <v>362</v>
      </c>
      <c r="B102" s="1" t="s">
        <v>85</v>
      </c>
      <c r="C102" s="1" t="s">
        <v>19</v>
      </c>
      <c r="D102" s="1" t="s">
        <v>22</v>
      </c>
      <c r="E102" s="1">
        <v>2.8069273699999999</v>
      </c>
      <c r="F102" s="1">
        <v>17.28473440108964</v>
      </c>
      <c r="G102" s="1">
        <f t="shared" si="6"/>
        <v>6.1578844489622977</v>
      </c>
      <c r="H102" s="1">
        <f t="shared" si="7"/>
        <v>2071.4351683899968</v>
      </c>
    </row>
    <row r="103" spans="1:8">
      <c r="A103" s="1">
        <v>446</v>
      </c>
      <c r="B103" s="1" t="s">
        <v>56</v>
      </c>
      <c r="C103" s="1" t="s">
        <v>19</v>
      </c>
      <c r="D103" s="1" t="s">
        <v>22</v>
      </c>
      <c r="E103" s="1">
        <v>0.28061894000000004</v>
      </c>
      <c r="F103" s="1">
        <v>1.7398744519956402</v>
      </c>
      <c r="G103" s="1">
        <f t="shared" si="6"/>
        <v>6.2001319369093189</v>
      </c>
      <c r="H103" s="1">
        <f t="shared" si="7"/>
        <v>2071.7157873299966</v>
      </c>
    </row>
    <row r="104" spans="1:8">
      <c r="A104" s="1">
        <v>381</v>
      </c>
      <c r="B104" s="1" t="s">
        <v>591</v>
      </c>
      <c r="C104" s="1" t="s">
        <v>19</v>
      </c>
      <c r="D104" s="1" t="s">
        <v>22</v>
      </c>
      <c r="E104" s="1">
        <v>9.3585377199999886</v>
      </c>
      <c r="F104" s="1">
        <v>60.291725027422402</v>
      </c>
      <c r="G104" s="1">
        <f t="shared" si="6"/>
        <v>6.4424300923181486</v>
      </c>
      <c r="H104" s="1">
        <f t="shared" si="7"/>
        <v>2081.0743250499968</v>
      </c>
    </row>
    <row r="105" spans="1:8">
      <c r="A105" s="1">
        <v>504</v>
      </c>
      <c r="B105" s="1" t="s">
        <v>858</v>
      </c>
      <c r="C105" s="1" t="s">
        <v>19</v>
      </c>
      <c r="D105" s="1" t="s">
        <v>22</v>
      </c>
      <c r="E105" s="1">
        <v>4.7743301799999989</v>
      </c>
      <c r="F105" s="1">
        <v>30.799259606549398</v>
      </c>
      <c r="G105" s="1">
        <f t="shared" si="6"/>
        <v>6.4510116488318383</v>
      </c>
      <c r="H105" s="1">
        <f t="shared" si="7"/>
        <v>2085.8486552299969</v>
      </c>
    </row>
    <row r="106" spans="1:8">
      <c r="A106" s="1">
        <v>332</v>
      </c>
      <c r="B106" s="1" t="s">
        <v>668</v>
      </c>
      <c r="C106" s="1" t="s">
        <v>19</v>
      </c>
      <c r="D106" s="1" t="s">
        <v>22</v>
      </c>
      <c r="E106" s="1">
        <v>25.073133309999989</v>
      </c>
      <c r="F106" s="1">
        <v>163.29473880645662</v>
      </c>
      <c r="G106" s="1">
        <f t="shared" si="6"/>
        <v>6.5127376298569484</v>
      </c>
      <c r="H106" s="1">
        <f t="shared" si="7"/>
        <v>2110.9217885399967</v>
      </c>
    </row>
    <row r="107" spans="1:8">
      <c r="A107" s="1">
        <v>300</v>
      </c>
      <c r="B107" s="1" t="s">
        <v>147</v>
      </c>
      <c r="C107" s="1" t="s">
        <v>19</v>
      </c>
      <c r="D107" s="1" t="s">
        <v>22</v>
      </c>
      <c r="E107" s="1">
        <v>1.2668669299999999</v>
      </c>
      <c r="F107" s="1">
        <v>9.4303128124986006</v>
      </c>
      <c r="G107" s="1">
        <f t="shared" si="6"/>
        <v>7.4438069138789507</v>
      </c>
      <c r="H107" s="1">
        <f t="shared" si="7"/>
        <v>2112.1886554699968</v>
      </c>
    </row>
    <row r="108" spans="1:8">
      <c r="A108" s="1">
        <v>69</v>
      </c>
      <c r="B108" s="1" t="s">
        <v>624</v>
      </c>
      <c r="C108" s="1" t="s">
        <v>19</v>
      </c>
      <c r="D108" s="1" t="s">
        <v>22</v>
      </c>
      <c r="E108" s="1">
        <v>0.40975554999999991</v>
      </c>
      <c r="F108" s="1">
        <v>3.0525696964419602</v>
      </c>
      <c r="G108" s="1">
        <f t="shared" si="6"/>
        <v>7.4497336190857224</v>
      </c>
      <c r="H108" s="1">
        <f t="shared" si="7"/>
        <v>2112.598411019997</v>
      </c>
    </row>
    <row r="109" spans="1:8">
      <c r="A109" s="1">
        <v>376</v>
      </c>
      <c r="B109" s="1" t="s">
        <v>169</v>
      </c>
      <c r="C109" s="1" t="s">
        <v>19</v>
      </c>
      <c r="D109" s="1" t="s">
        <v>22</v>
      </c>
      <c r="E109" s="1">
        <v>8.1461805599999977</v>
      </c>
      <c r="F109" s="1">
        <v>61.489521934338796</v>
      </c>
      <c r="G109" s="1">
        <f t="shared" si="6"/>
        <v>7.5482640584066321</v>
      </c>
      <c r="H109" s="1">
        <f t="shared" si="7"/>
        <v>2120.7445915799972</v>
      </c>
    </row>
    <row r="110" spans="1:8">
      <c r="A110" s="1">
        <v>613</v>
      </c>
      <c r="B110" s="1" t="s">
        <v>139</v>
      </c>
      <c r="C110" s="1" t="s">
        <v>19</v>
      </c>
      <c r="D110" s="1" t="s">
        <v>22</v>
      </c>
      <c r="E110" s="1">
        <v>0.78914466999999999</v>
      </c>
      <c r="F110" s="1">
        <v>5.9569985668735201</v>
      </c>
      <c r="G110" s="1">
        <f t="shared" si="6"/>
        <v>7.5486774394275766</v>
      </c>
      <c r="H110" s="1">
        <f t="shared" si="7"/>
        <v>2121.5337362499972</v>
      </c>
    </row>
    <row r="111" spans="1:8">
      <c r="A111" s="1">
        <v>307</v>
      </c>
      <c r="B111" s="1" t="s">
        <v>655</v>
      </c>
      <c r="C111" s="1" t="s">
        <v>19</v>
      </c>
      <c r="D111" s="1" t="s">
        <v>22</v>
      </c>
      <c r="E111" s="1">
        <v>0.970158139999999</v>
      </c>
      <c r="F111" s="1">
        <v>7.3444323894892811</v>
      </c>
      <c r="G111" s="1">
        <f t="shared" si="6"/>
        <v>7.5703455825142987</v>
      </c>
      <c r="H111" s="1">
        <f t="shared" si="7"/>
        <v>2122.5038943899972</v>
      </c>
    </row>
    <row r="112" spans="1:8">
      <c r="A112" s="1">
        <v>233</v>
      </c>
      <c r="B112" s="1" t="s">
        <v>665</v>
      </c>
      <c r="C112" s="1" t="s">
        <v>19</v>
      </c>
      <c r="D112" s="1" t="s">
        <v>22</v>
      </c>
      <c r="E112" s="1">
        <v>0.13285097000000001</v>
      </c>
      <c r="F112" s="1">
        <v>1.01584066618428</v>
      </c>
      <c r="G112" s="1">
        <f t="shared" si="6"/>
        <v>7.6464678141550637</v>
      </c>
      <c r="H112" s="1">
        <f t="shared" si="7"/>
        <v>2122.6367453599973</v>
      </c>
    </row>
    <row r="113" spans="1:8">
      <c r="A113" s="1">
        <v>703</v>
      </c>
      <c r="B113" s="1" t="s">
        <v>104</v>
      </c>
      <c r="C113" s="1" t="s">
        <v>19</v>
      </c>
      <c r="D113" s="1" t="s">
        <v>22</v>
      </c>
      <c r="E113" s="1">
        <v>0.56916040999999995</v>
      </c>
      <c r="F113" s="1">
        <v>4.4145626055554006</v>
      </c>
      <c r="G113" s="1">
        <f t="shared" si="6"/>
        <v>7.7562713920235611</v>
      </c>
      <c r="H113" s="1">
        <f t="shared" si="7"/>
        <v>2123.2059057699976</v>
      </c>
    </row>
    <row r="114" spans="1:8">
      <c r="A114" s="1">
        <v>633</v>
      </c>
      <c r="B114" s="1" t="s">
        <v>73</v>
      </c>
      <c r="C114" s="1" t="s">
        <v>19</v>
      </c>
      <c r="D114" s="1" t="s">
        <v>22</v>
      </c>
      <c r="E114" s="1">
        <v>1.0559831499999901</v>
      </c>
      <c r="F114" s="1">
        <v>8.3802871106495012</v>
      </c>
      <c r="G114" s="1">
        <f t="shared" si="6"/>
        <v>7.9360045760669378</v>
      </c>
      <c r="H114" s="1">
        <f t="shared" si="7"/>
        <v>2124.2618889199975</v>
      </c>
    </row>
    <row r="115" spans="1:8">
      <c r="A115" s="1">
        <v>101</v>
      </c>
      <c r="B115" s="1" t="s">
        <v>105</v>
      </c>
      <c r="C115" s="1" t="s">
        <v>19</v>
      </c>
      <c r="D115" s="1" t="s">
        <v>22</v>
      </c>
      <c r="E115" s="1">
        <v>2.86665469999999</v>
      </c>
      <c r="F115" s="1">
        <v>24.461744068037802</v>
      </c>
      <c r="G115" s="1">
        <f t="shared" si="6"/>
        <v>8.5332021565198932</v>
      </c>
      <c r="H115" s="1">
        <f t="shared" si="7"/>
        <v>2127.1285436199973</v>
      </c>
    </row>
    <row r="116" spans="1:8">
      <c r="A116" s="1">
        <v>771</v>
      </c>
      <c r="B116" s="1" t="s">
        <v>632</v>
      </c>
      <c r="C116" s="1" t="s">
        <v>19</v>
      </c>
      <c r="D116" s="1" t="s">
        <v>22</v>
      </c>
      <c r="E116" s="1">
        <v>2.3784079899999999</v>
      </c>
      <c r="F116" s="1">
        <v>20.374878188642398</v>
      </c>
      <c r="G116" s="1">
        <f t="shared" si="6"/>
        <v>8.5666034903634838</v>
      </c>
      <c r="H116" s="1">
        <f t="shared" si="7"/>
        <v>2129.5069516099975</v>
      </c>
    </row>
    <row r="117" spans="1:8">
      <c r="A117" s="1">
        <v>153</v>
      </c>
      <c r="B117" s="1" t="s">
        <v>136</v>
      </c>
      <c r="C117" s="1" t="s">
        <v>19</v>
      </c>
      <c r="D117" s="1" t="s">
        <v>22</v>
      </c>
      <c r="E117" s="1">
        <v>0.76145584999999805</v>
      </c>
      <c r="F117" s="1">
        <v>6.8173235770843803</v>
      </c>
      <c r="G117" s="1">
        <f t="shared" si="6"/>
        <v>8.9530122817815343</v>
      </c>
      <c r="H117" s="1">
        <f t="shared" si="7"/>
        <v>2130.2684074599974</v>
      </c>
    </row>
    <row r="118" spans="1:8">
      <c r="A118" s="1">
        <v>12</v>
      </c>
      <c r="B118" s="1" t="s">
        <v>650</v>
      </c>
      <c r="C118" s="1" t="s">
        <v>19</v>
      </c>
      <c r="D118" s="1" t="s">
        <v>22</v>
      </c>
      <c r="E118" s="1">
        <v>8.1316149999999907E-2</v>
      </c>
      <c r="F118" s="1">
        <v>0.74251531866248</v>
      </c>
      <c r="G118" s="1">
        <f t="shared" si="6"/>
        <v>9.131215861332354</v>
      </c>
      <c r="H118" s="1">
        <f t="shared" si="7"/>
        <v>2130.3497236099975</v>
      </c>
    </row>
    <row r="119" spans="1:8">
      <c r="A119" s="1">
        <v>277</v>
      </c>
      <c r="B119" s="1" t="s">
        <v>161</v>
      </c>
      <c r="C119" s="1" t="s">
        <v>19</v>
      </c>
      <c r="D119" s="1" t="s">
        <v>22</v>
      </c>
      <c r="E119" s="1">
        <v>4.46954299999998E-2</v>
      </c>
      <c r="F119" s="1">
        <v>0.41737152699932001</v>
      </c>
      <c r="G119" s="1">
        <f t="shared" si="6"/>
        <v>9.3381253295766893</v>
      </c>
      <c r="H119" s="1">
        <f t="shared" si="7"/>
        <v>2130.3944190399975</v>
      </c>
    </row>
    <row r="120" spans="1:8">
      <c r="A120" s="1">
        <v>542</v>
      </c>
      <c r="B120" s="1" t="s">
        <v>100</v>
      </c>
      <c r="C120" s="1" t="s">
        <v>19</v>
      </c>
      <c r="D120" s="1" t="s">
        <v>22</v>
      </c>
      <c r="E120" s="1">
        <v>0.59098479999999987</v>
      </c>
      <c r="F120" s="1">
        <v>5.7191653163618605</v>
      </c>
      <c r="G120" s="1">
        <f t="shared" si="6"/>
        <v>9.6773475669118092</v>
      </c>
      <c r="H120" s="1">
        <f t="shared" si="7"/>
        <v>2130.9854038399976</v>
      </c>
    </row>
    <row r="121" spans="1:8">
      <c r="A121" s="1">
        <v>60</v>
      </c>
      <c r="B121" s="1" t="s">
        <v>134</v>
      </c>
      <c r="C121" s="1" t="s">
        <v>19</v>
      </c>
      <c r="D121" s="1" t="s">
        <v>22</v>
      </c>
      <c r="E121" s="1">
        <v>0.22136091999999999</v>
      </c>
      <c r="F121" s="1">
        <v>2.26402850498634</v>
      </c>
      <c r="G121" s="1">
        <f t="shared" si="6"/>
        <v>10.227769675814232</v>
      </c>
      <c r="H121" s="1">
        <f t="shared" si="7"/>
        <v>2131.2067647599974</v>
      </c>
    </row>
    <row r="122" spans="1:8">
      <c r="A122" s="1">
        <v>480</v>
      </c>
      <c r="B122" s="1" t="s">
        <v>176</v>
      </c>
      <c r="C122" s="1" t="s">
        <v>19</v>
      </c>
      <c r="D122" s="1" t="s">
        <v>22</v>
      </c>
      <c r="E122" s="1">
        <v>0.10651651999999989</v>
      </c>
      <c r="F122" s="1">
        <v>1.1616855031540201</v>
      </c>
      <c r="G122" s="1">
        <f t="shared" si="6"/>
        <v>10.906153366201048</v>
      </c>
      <c r="H122" s="1">
        <f t="shared" si="7"/>
        <v>2131.3132812799972</v>
      </c>
    </row>
    <row r="123" spans="1:8">
      <c r="A123" s="1">
        <v>54</v>
      </c>
      <c r="B123" s="1" t="s">
        <v>96</v>
      </c>
      <c r="C123" s="1" t="s">
        <v>19</v>
      </c>
      <c r="D123" s="1" t="s">
        <v>22</v>
      </c>
      <c r="E123" s="1">
        <v>0.18358876000000002</v>
      </c>
      <c r="F123" s="1">
        <v>2.0356087777881</v>
      </c>
      <c r="G123" s="1">
        <f t="shared" si="6"/>
        <v>11.087872578844696</v>
      </c>
      <c r="H123" s="1">
        <f t="shared" si="7"/>
        <v>2131.4968700399972</v>
      </c>
    </row>
    <row r="124" spans="1:8">
      <c r="A124" s="1">
        <v>17</v>
      </c>
      <c r="B124" s="1" t="s">
        <v>95</v>
      </c>
      <c r="C124" s="1" t="s">
        <v>19</v>
      </c>
      <c r="D124" s="1" t="s">
        <v>22</v>
      </c>
      <c r="E124" s="1">
        <v>1.123675E-2</v>
      </c>
      <c r="F124" s="1">
        <v>0.12562351449340001</v>
      </c>
      <c r="G124" s="1">
        <f t="shared" si="6"/>
        <v>11.17970182600841</v>
      </c>
      <c r="H124" s="1">
        <f t="shared" si="7"/>
        <v>2131.5081067899973</v>
      </c>
    </row>
    <row r="125" spans="1:8">
      <c r="A125" s="1">
        <v>269</v>
      </c>
      <c r="B125" s="1" t="s">
        <v>99</v>
      </c>
      <c r="C125" s="1" t="s">
        <v>19</v>
      </c>
      <c r="D125" s="1" t="s">
        <v>22</v>
      </c>
      <c r="E125" s="1">
        <v>2.1257782999999901</v>
      </c>
      <c r="F125" s="1">
        <v>23.982188902741601</v>
      </c>
      <c r="G125" s="1">
        <f t="shared" si="6"/>
        <v>11.28160396723483</v>
      </c>
      <c r="H125" s="1">
        <f t="shared" si="7"/>
        <v>2133.6338850899974</v>
      </c>
    </row>
    <row r="126" spans="1:8">
      <c r="A126" s="1">
        <v>632</v>
      </c>
      <c r="B126" s="1" t="s">
        <v>79</v>
      </c>
      <c r="C126" s="1" t="s">
        <v>19</v>
      </c>
      <c r="D126" s="1" t="s">
        <v>22</v>
      </c>
      <c r="E126" s="1">
        <v>0.97627977999999893</v>
      </c>
      <c r="F126" s="1">
        <v>11.134574784014079</v>
      </c>
      <c r="G126" s="1">
        <f t="shared" si="6"/>
        <v>11.405106417357217</v>
      </c>
      <c r="H126" s="1">
        <f t="shared" si="7"/>
        <v>2134.6101648699973</v>
      </c>
    </row>
    <row r="127" spans="1:8">
      <c r="A127" s="1">
        <v>699</v>
      </c>
      <c r="B127" s="1" t="s">
        <v>182</v>
      </c>
      <c r="C127" s="1" t="s">
        <v>19</v>
      </c>
      <c r="D127" s="1" t="s">
        <v>22</v>
      </c>
      <c r="E127" s="1">
        <v>9.7092750000000005E-2</v>
      </c>
      <c r="F127" s="1">
        <v>1.1716936327204599</v>
      </c>
      <c r="G127" s="1">
        <f t="shared" si="6"/>
        <v>12.067776767271088</v>
      </c>
      <c r="H127" s="1">
        <f t="shared" si="7"/>
        <v>2134.7072576199971</v>
      </c>
    </row>
    <row r="128" spans="1:8">
      <c r="A128" s="1">
        <v>223</v>
      </c>
      <c r="B128" s="1" t="s">
        <v>614</v>
      </c>
      <c r="C128" s="1" t="s">
        <v>19</v>
      </c>
      <c r="D128" s="1" t="s">
        <v>22</v>
      </c>
      <c r="E128" s="1">
        <v>1.1724096099999899</v>
      </c>
      <c r="F128" s="1">
        <v>14.213597694521441</v>
      </c>
      <c r="G128" s="1">
        <f t="shared" si="6"/>
        <v>12.123405995044312</v>
      </c>
      <c r="H128" s="1">
        <f t="shared" si="7"/>
        <v>2135.8796672299973</v>
      </c>
    </row>
    <row r="129" spans="1:8">
      <c r="A129" s="1">
        <v>213</v>
      </c>
      <c r="B129" s="1" t="s">
        <v>633</v>
      </c>
      <c r="C129" s="1" t="s">
        <v>19</v>
      </c>
      <c r="D129" s="1" t="s">
        <v>22</v>
      </c>
      <c r="E129" s="1">
        <v>0.46347530999999798</v>
      </c>
      <c r="F129" s="1">
        <v>5.8087449764915009</v>
      </c>
      <c r="G129" s="1">
        <f t="shared" si="6"/>
        <v>12.533019237834969</v>
      </c>
      <c r="H129" s="1">
        <f t="shared" si="7"/>
        <v>2136.3431425399972</v>
      </c>
    </row>
    <row r="130" spans="1:8">
      <c r="A130" s="1">
        <v>245</v>
      </c>
      <c r="B130" s="1" t="s">
        <v>636</v>
      </c>
      <c r="C130" s="1" t="s">
        <v>19</v>
      </c>
      <c r="D130" s="1" t="s">
        <v>22</v>
      </c>
      <c r="E130" s="1">
        <v>0.14486970999999901</v>
      </c>
      <c r="F130" s="1">
        <v>1.9817108212152601</v>
      </c>
      <c r="G130" s="1">
        <f t="shared" ref="G130:G161" si="8">F130/E130</f>
        <v>13.679262705884298</v>
      </c>
      <c r="H130" s="1">
        <f t="shared" si="7"/>
        <v>2136.4880122499972</v>
      </c>
    </row>
    <row r="131" spans="1:8">
      <c r="A131" s="1">
        <v>126</v>
      </c>
      <c r="B131" s="1" t="s">
        <v>189</v>
      </c>
      <c r="C131" s="1" t="s">
        <v>19</v>
      </c>
      <c r="D131" s="1" t="s">
        <v>22</v>
      </c>
      <c r="E131" s="1">
        <v>0.18807978</v>
      </c>
      <c r="F131" s="1">
        <v>2.5767545769153202</v>
      </c>
      <c r="G131" s="1">
        <f t="shared" si="8"/>
        <v>13.700327472285007</v>
      </c>
      <c r="H131" s="1">
        <f t="shared" ref="H131:H162" si="9">E131+H130</f>
        <v>2136.6760920299971</v>
      </c>
    </row>
    <row r="132" spans="1:8">
      <c r="A132" s="1">
        <v>130</v>
      </c>
      <c r="B132" s="1" t="s">
        <v>145</v>
      </c>
      <c r="C132" s="1" t="s">
        <v>19</v>
      </c>
      <c r="D132" s="1" t="s">
        <v>22</v>
      </c>
      <c r="E132" s="1">
        <v>5.9375799999999902E-2</v>
      </c>
      <c r="F132" s="1">
        <v>0.82884340707672011</v>
      </c>
      <c r="G132" s="1">
        <f t="shared" si="8"/>
        <v>13.959279825732393</v>
      </c>
      <c r="H132" s="1">
        <f t="shared" si="9"/>
        <v>2136.7354678299971</v>
      </c>
    </row>
    <row r="133" spans="1:8">
      <c r="A133" s="1">
        <v>713</v>
      </c>
      <c r="B133" s="1" t="s">
        <v>144</v>
      </c>
      <c r="C133" s="1" t="s">
        <v>19</v>
      </c>
      <c r="D133" s="1" t="s">
        <v>22</v>
      </c>
      <c r="E133" s="1">
        <v>0.92137758000000003</v>
      </c>
      <c r="F133" s="1">
        <v>13.01431263946526</v>
      </c>
      <c r="G133" s="1">
        <f t="shared" si="8"/>
        <v>14.124841891057583</v>
      </c>
      <c r="H133" s="1">
        <f t="shared" si="9"/>
        <v>2137.656845409997</v>
      </c>
    </row>
    <row r="134" spans="1:8">
      <c r="A134" s="1">
        <v>85</v>
      </c>
      <c r="B134" s="1" t="s">
        <v>159</v>
      </c>
      <c r="C134" s="1" t="s">
        <v>19</v>
      </c>
      <c r="D134" s="1" t="s">
        <v>22</v>
      </c>
      <c r="E134" s="1">
        <v>0.10335796000000001</v>
      </c>
      <c r="F134" s="1">
        <v>1.46116349168808</v>
      </c>
      <c r="G134" s="1">
        <f t="shared" si="8"/>
        <v>14.136922707143986</v>
      </c>
      <c r="H134" s="1">
        <f t="shared" si="9"/>
        <v>2137.7602033699968</v>
      </c>
    </row>
    <row r="135" spans="1:8">
      <c r="A135" s="1">
        <v>509</v>
      </c>
      <c r="B135" s="1" t="s">
        <v>649</v>
      </c>
      <c r="C135" s="1" t="s">
        <v>19</v>
      </c>
      <c r="D135" s="1" t="s">
        <v>22</v>
      </c>
      <c r="E135" s="1">
        <v>0.22901551000000001</v>
      </c>
      <c r="F135" s="1">
        <v>3.3347796216630798</v>
      </c>
      <c r="G135" s="1">
        <f t="shared" si="8"/>
        <v>14.561370195682729</v>
      </c>
      <c r="H135" s="1">
        <f t="shared" si="9"/>
        <v>2137.9892188799968</v>
      </c>
    </row>
    <row r="136" spans="1:8">
      <c r="A136" s="1">
        <v>706</v>
      </c>
      <c r="B136" s="1" t="s">
        <v>135</v>
      </c>
      <c r="C136" s="1" t="s">
        <v>19</v>
      </c>
      <c r="D136" s="1" t="s">
        <v>22</v>
      </c>
      <c r="E136" s="1">
        <v>0.49804778999999999</v>
      </c>
      <c r="F136" s="1">
        <v>7.4501563785752198</v>
      </c>
      <c r="G136" s="1">
        <f t="shared" si="8"/>
        <v>14.95871787439358</v>
      </c>
      <c r="H136" s="1">
        <f t="shared" si="9"/>
        <v>2138.4872666699966</v>
      </c>
    </row>
    <row r="137" spans="1:8">
      <c r="A137" s="1">
        <v>621</v>
      </c>
      <c r="B137" s="1" t="s">
        <v>93</v>
      </c>
      <c r="C137" s="1" t="s">
        <v>19</v>
      </c>
      <c r="D137" s="1" t="s">
        <v>22</v>
      </c>
      <c r="E137" s="1">
        <v>0.12657299999999991</v>
      </c>
      <c r="F137" s="1">
        <v>1.9354407158438001</v>
      </c>
      <c r="G137" s="1">
        <f t="shared" si="8"/>
        <v>15.291102492978768</v>
      </c>
      <c r="H137" s="1">
        <f t="shared" si="9"/>
        <v>2138.6138396699967</v>
      </c>
    </row>
    <row r="138" spans="1:8">
      <c r="A138" s="1">
        <v>720</v>
      </c>
      <c r="B138" s="1" t="s">
        <v>165</v>
      </c>
      <c r="C138" s="1" t="s">
        <v>19</v>
      </c>
      <c r="D138" s="1" t="s">
        <v>22</v>
      </c>
      <c r="E138" s="1">
        <v>6.5186504699999785</v>
      </c>
      <c r="F138" s="1">
        <v>101.1903498323656</v>
      </c>
      <c r="G138" s="1">
        <f t="shared" si="8"/>
        <v>15.523205347189897</v>
      </c>
      <c r="H138" s="1">
        <f t="shared" si="9"/>
        <v>2145.1324901399967</v>
      </c>
    </row>
    <row r="139" spans="1:8">
      <c r="A139" s="1">
        <v>689</v>
      </c>
      <c r="B139" s="1" t="s">
        <v>578</v>
      </c>
      <c r="C139" s="1" t="s">
        <v>19</v>
      </c>
      <c r="D139" s="1" t="s">
        <v>22</v>
      </c>
      <c r="E139" s="1">
        <v>0.1681657</v>
      </c>
      <c r="F139" s="1">
        <v>2.6392485768879599</v>
      </c>
      <c r="G139" s="1">
        <f t="shared" si="8"/>
        <v>15.69433348707828</v>
      </c>
      <c r="H139" s="1">
        <f t="shared" si="9"/>
        <v>2145.3006558399966</v>
      </c>
    </row>
    <row r="140" spans="1:8">
      <c r="A140" s="1">
        <v>58</v>
      </c>
      <c r="B140" s="1" t="s">
        <v>133</v>
      </c>
      <c r="C140" s="1" t="s">
        <v>19</v>
      </c>
      <c r="D140" s="1" t="s">
        <v>22</v>
      </c>
      <c r="E140" s="1">
        <v>0.32254128000000004</v>
      </c>
      <c r="F140" s="1">
        <v>5.1087029455855593</v>
      </c>
      <c r="G140" s="1">
        <f t="shared" si="8"/>
        <v>15.838911985422637</v>
      </c>
      <c r="H140" s="1">
        <f t="shared" si="9"/>
        <v>2145.6231971199968</v>
      </c>
    </row>
    <row r="141" spans="1:8">
      <c r="A141" s="1">
        <v>678</v>
      </c>
      <c r="B141" s="1" t="s">
        <v>185</v>
      </c>
      <c r="C141" s="1" t="s">
        <v>19</v>
      </c>
      <c r="D141" s="1" t="s">
        <v>22</v>
      </c>
      <c r="E141" s="1">
        <v>0.94181898000000008</v>
      </c>
      <c r="F141" s="1">
        <v>15.06343686073556</v>
      </c>
      <c r="G141" s="1">
        <f t="shared" si="8"/>
        <v>15.99398311205786</v>
      </c>
      <c r="H141" s="1">
        <f t="shared" si="9"/>
        <v>2146.5650160999967</v>
      </c>
    </row>
    <row r="142" spans="1:8">
      <c r="A142" s="1">
        <v>14</v>
      </c>
      <c r="B142" s="1" t="s">
        <v>110</v>
      </c>
      <c r="C142" s="1" t="s">
        <v>19</v>
      </c>
      <c r="D142" s="1" t="s">
        <v>22</v>
      </c>
      <c r="E142" s="1">
        <v>1.65913899999999E-2</v>
      </c>
      <c r="F142" s="1">
        <v>0.26844964203948002</v>
      </c>
      <c r="G142" s="1">
        <f t="shared" si="8"/>
        <v>16.180057369483908</v>
      </c>
      <c r="H142" s="1">
        <f t="shared" si="9"/>
        <v>2146.5816074899967</v>
      </c>
    </row>
    <row r="143" spans="1:8">
      <c r="A143" s="1">
        <v>690</v>
      </c>
      <c r="B143" s="1" t="s">
        <v>638</v>
      </c>
      <c r="C143" s="1" t="s">
        <v>19</v>
      </c>
      <c r="D143" s="1" t="s">
        <v>22</v>
      </c>
      <c r="E143" s="1">
        <v>0.15262821999999901</v>
      </c>
      <c r="F143" s="1">
        <v>2.4800566513124003</v>
      </c>
      <c r="G143" s="1">
        <f t="shared" si="8"/>
        <v>16.249004616003621</v>
      </c>
      <c r="H143" s="1">
        <f t="shared" si="9"/>
        <v>2146.7342357099969</v>
      </c>
    </row>
    <row r="144" spans="1:8">
      <c r="A144" s="1">
        <v>236</v>
      </c>
      <c r="B144" s="1" t="s">
        <v>883</v>
      </c>
      <c r="C144" s="1" t="s">
        <v>19</v>
      </c>
      <c r="D144" s="1" t="s">
        <v>22</v>
      </c>
      <c r="E144" s="1">
        <v>7.6211449999999889E-2</v>
      </c>
      <c r="F144" s="1">
        <v>1.2555727761451798</v>
      </c>
      <c r="G144" s="1">
        <f t="shared" si="8"/>
        <v>16.474857467548272</v>
      </c>
      <c r="H144" s="1">
        <f t="shared" si="9"/>
        <v>2146.8104471599968</v>
      </c>
    </row>
    <row r="145" spans="1:8">
      <c r="A145" s="1">
        <v>553</v>
      </c>
      <c r="B145" s="1" t="s">
        <v>661</v>
      </c>
      <c r="C145" s="1" t="s">
        <v>19</v>
      </c>
      <c r="D145" s="1" t="s">
        <v>22</v>
      </c>
      <c r="E145" s="1">
        <v>3.1302869899999988</v>
      </c>
      <c r="F145" s="1">
        <v>51.708217993812795</v>
      </c>
      <c r="G145" s="1">
        <f t="shared" si="8"/>
        <v>16.518682842499633</v>
      </c>
      <c r="H145" s="1">
        <f t="shared" si="9"/>
        <v>2149.9407341499968</v>
      </c>
    </row>
    <row r="146" spans="1:8">
      <c r="A146" s="1">
        <v>139</v>
      </c>
      <c r="B146" s="1" t="s">
        <v>120</v>
      </c>
      <c r="C146" s="1" t="s">
        <v>19</v>
      </c>
      <c r="D146" s="1" t="s">
        <v>22</v>
      </c>
      <c r="E146" s="1">
        <v>0.22239731999999998</v>
      </c>
      <c r="F146" s="1">
        <v>3.6853986225398998</v>
      </c>
      <c r="G146" s="1">
        <f t="shared" si="8"/>
        <v>16.571236661214712</v>
      </c>
      <c r="H146" s="1">
        <f t="shared" si="9"/>
        <v>2150.1631314699966</v>
      </c>
    </row>
    <row r="147" spans="1:8">
      <c r="A147" s="1">
        <v>137</v>
      </c>
      <c r="B147" s="1" t="s">
        <v>527</v>
      </c>
      <c r="C147" s="1" t="s">
        <v>19</v>
      </c>
      <c r="D147" s="1" t="s">
        <v>22</v>
      </c>
      <c r="E147" s="1">
        <v>0.18450705999999989</v>
      </c>
      <c r="F147" s="1">
        <v>3.1786366584665999</v>
      </c>
      <c r="G147" s="1">
        <f t="shared" si="8"/>
        <v>17.227723743831817</v>
      </c>
      <c r="H147" s="1">
        <f t="shared" si="9"/>
        <v>2150.3476385299969</v>
      </c>
    </row>
    <row r="148" spans="1:8">
      <c r="A148" s="1">
        <v>741</v>
      </c>
      <c r="B148" s="1" t="s">
        <v>91</v>
      </c>
      <c r="C148" s="1" t="s">
        <v>19</v>
      </c>
      <c r="D148" s="1" t="s">
        <v>22</v>
      </c>
      <c r="E148" s="1">
        <v>0.20753784999999897</v>
      </c>
      <c r="F148" s="1">
        <v>3.6822414247524602</v>
      </c>
      <c r="G148" s="1">
        <f t="shared" si="8"/>
        <v>17.74250540203861</v>
      </c>
      <c r="H148" s="1">
        <f t="shared" si="9"/>
        <v>2150.5551763799967</v>
      </c>
    </row>
    <row r="149" spans="1:8">
      <c r="A149" s="1">
        <v>44</v>
      </c>
      <c r="B149" s="1" t="s">
        <v>84</v>
      </c>
      <c r="C149" s="1" t="s">
        <v>19</v>
      </c>
      <c r="D149" s="1" t="s">
        <v>22</v>
      </c>
      <c r="E149" s="1">
        <v>1.115936E-2</v>
      </c>
      <c r="F149" s="1">
        <v>0.20143514059706</v>
      </c>
      <c r="G149" s="1">
        <f t="shared" si="8"/>
        <v>18.050778951217634</v>
      </c>
      <c r="H149" s="1">
        <f t="shared" si="9"/>
        <v>2150.5663357399967</v>
      </c>
    </row>
    <row r="150" spans="1:8">
      <c r="A150" s="1">
        <v>681</v>
      </c>
      <c r="B150" s="1" t="s">
        <v>89</v>
      </c>
      <c r="C150" s="1" t="s">
        <v>19</v>
      </c>
      <c r="D150" s="1" t="s">
        <v>22</v>
      </c>
      <c r="E150" s="1">
        <v>7.6478089999999901E-2</v>
      </c>
      <c r="F150" s="1">
        <v>1.42133392666224</v>
      </c>
      <c r="G150" s="1">
        <f t="shared" si="8"/>
        <v>18.584851251675374</v>
      </c>
      <c r="H150" s="1">
        <f t="shared" si="9"/>
        <v>2150.6428138299966</v>
      </c>
    </row>
    <row r="151" spans="1:8">
      <c r="A151" s="1">
        <v>411</v>
      </c>
      <c r="B151" s="1" t="s">
        <v>866</v>
      </c>
      <c r="C151" s="1" t="s">
        <v>19</v>
      </c>
      <c r="D151" s="1" t="s">
        <v>22</v>
      </c>
      <c r="E151" s="1">
        <v>0.24727058999999901</v>
      </c>
      <c r="F151" s="1">
        <v>4.6758207402560998</v>
      </c>
      <c r="G151" s="1">
        <f t="shared" si="8"/>
        <v>18.909732614202596</v>
      </c>
      <c r="H151" s="1">
        <f t="shared" si="9"/>
        <v>2150.8900844199966</v>
      </c>
    </row>
    <row r="152" spans="1:8">
      <c r="A152" s="1">
        <v>627</v>
      </c>
      <c r="B152" s="1" t="s">
        <v>587</v>
      </c>
      <c r="C152" s="1" t="s">
        <v>19</v>
      </c>
      <c r="D152" s="1" t="s">
        <v>22</v>
      </c>
      <c r="E152" s="1">
        <v>9.3495850000000005E-2</v>
      </c>
      <c r="F152" s="1">
        <v>1.8505129333555201</v>
      </c>
      <c r="G152" s="1">
        <f t="shared" si="8"/>
        <v>19.792460663821121</v>
      </c>
      <c r="H152" s="1">
        <f t="shared" si="9"/>
        <v>2150.9835802699968</v>
      </c>
    </row>
    <row r="153" spans="1:8">
      <c r="A153" s="1">
        <v>405</v>
      </c>
      <c r="B153" s="1" t="s">
        <v>542</v>
      </c>
      <c r="C153" s="1" t="s">
        <v>19</v>
      </c>
      <c r="D153" s="1" t="s">
        <v>22</v>
      </c>
      <c r="E153" s="1">
        <v>6.1936949999999998E-2</v>
      </c>
      <c r="F153" s="1">
        <v>1.2378859291579001</v>
      </c>
      <c r="G153" s="1">
        <f t="shared" si="8"/>
        <v>19.986226786399719</v>
      </c>
      <c r="H153" s="1">
        <f t="shared" si="9"/>
        <v>2151.0455172199968</v>
      </c>
    </row>
    <row r="154" spans="1:8">
      <c r="A154" s="1">
        <v>408</v>
      </c>
      <c r="B154" s="1" t="s">
        <v>149</v>
      </c>
      <c r="C154" s="1" t="s">
        <v>19</v>
      </c>
      <c r="D154" s="1" t="s">
        <v>22</v>
      </c>
      <c r="E154" s="1">
        <v>0.225994469999999</v>
      </c>
      <c r="F154" s="1">
        <v>4.7549132814062398</v>
      </c>
      <c r="G154" s="1">
        <f t="shared" si="8"/>
        <v>21.039954125453871</v>
      </c>
      <c r="H154" s="1">
        <f t="shared" si="9"/>
        <v>2151.2715116899967</v>
      </c>
    </row>
    <row r="155" spans="1:8">
      <c r="A155" s="1">
        <v>707</v>
      </c>
      <c r="B155" s="1" t="s">
        <v>142</v>
      </c>
      <c r="C155" s="1" t="s">
        <v>19</v>
      </c>
      <c r="D155" s="1" t="s">
        <v>22</v>
      </c>
      <c r="E155" s="1">
        <v>0.39491923999999895</v>
      </c>
      <c r="F155" s="1">
        <v>8.4774359263365593</v>
      </c>
      <c r="G155" s="1">
        <f t="shared" si="8"/>
        <v>21.466252002147531</v>
      </c>
      <c r="H155" s="1">
        <f t="shared" si="9"/>
        <v>2151.6664309299967</v>
      </c>
    </row>
    <row r="156" spans="1:8">
      <c r="A156" s="1">
        <v>174</v>
      </c>
      <c r="B156" s="1" t="s">
        <v>180</v>
      </c>
      <c r="C156" s="1" t="s">
        <v>19</v>
      </c>
      <c r="D156" s="1" t="s">
        <v>22</v>
      </c>
      <c r="E156" s="1">
        <v>0.184043549999999</v>
      </c>
      <c r="F156" s="1">
        <v>3.9628160836177999</v>
      </c>
      <c r="G156" s="1">
        <f t="shared" si="8"/>
        <v>21.531947648357256</v>
      </c>
      <c r="H156" s="1">
        <f t="shared" si="9"/>
        <v>2151.8504744799966</v>
      </c>
    </row>
    <row r="157" spans="1:8">
      <c r="A157" s="1">
        <v>291</v>
      </c>
      <c r="B157" s="1" t="s">
        <v>90</v>
      </c>
      <c r="C157" s="1" t="s">
        <v>19</v>
      </c>
      <c r="D157" s="1" t="s">
        <v>22</v>
      </c>
      <c r="E157" s="1">
        <v>0.13950332000000001</v>
      </c>
      <c r="F157" s="1">
        <v>3.05178376203492</v>
      </c>
      <c r="G157" s="1">
        <f t="shared" si="8"/>
        <v>21.876065473100709</v>
      </c>
      <c r="H157" s="1">
        <f t="shared" si="9"/>
        <v>2151.9899777999967</v>
      </c>
    </row>
    <row r="158" spans="1:8">
      <c r="A158" s="1">
        <v>205</v>
      </c>
      <c r="B158" s="1" t="s">
        <v>143</v>
      </c>
      <c r="C158" s="1" t="s">
        <v>19</v>
      </c>
      <c r="D158" s="1" t="s">
        <v>22</v>
      </c>
      <c r="E158" s="1">
        <v>0.36500587000000001</v>
      </c>
      <c r="F158" s="1">
        <v>9.7526507327961802</v>
      </c>
      <c r="G158" s="1">
        <f t="shared" si="8"/>
        <v>26.719161346079666</v>
      </c>
      <c r="H158" s="1">
        <f t="shared" si="9"/>
        <v>2152.3549836699967</v>
      </c>
    </row>
    <row r="159" spans="1:8">
      <c r="A159" s="1">
        <v>617</v>
      </c>
      <c r="B159" s="1" t="s">
        <v>131</v>
      </c>
      <c r="C159" s="1" t="s">
        <v>19</v>
      </c>
      <c r="D159" s="1" t="s">
        <v>22</v>
      </c>
      <c r="E159" s="1">
        <v>5.29377799999999E-2</v>
      </c>
      <c r="F159" s="1">
        <v>1.61432591921904</v>
      </c>
      <c r="G159" s="1">
        <f t="shared" si="8"/>
        <v>30.494779328091262</v>
      </c>
      <c r="H159" s="1">
        <f t="shared" si="9"/>
        <v>2152.4079214499966</v>
      </c>
    </row>
    <row r="160" spans="1:8">
      <c r="A160" s="1">
        <v>668</v>
      </c>
      <c r="B160" s="1" t="s">
        <v>846</v>
      </c>
      <c r="C160" s="1" t="s">
        <v>19</v>
      </c>
      <c r="D160" s="1" t="s">
        <v>22</v>
      </c>
      <c r="E160" s="1">
        <v>0.51718303999999993</v>
      </c>
      <c r="F160" s="1">
        <v>18.055184728095739</v>
      </c>
      <c r="G160" s="1">
        <f t="shared" si="8"/>
        <v>34.910628020779143</v>
      </c>
      <c r="H160" s="1">
        <f t="shared" si="9"/>
        <v>2152.9251044899966</v>
      </c>
    </row>
    <row r="161" spans="1:8">
      <c r="A161" s="1">
        <v>375</v>
      </c>
      <c r="B161" s="1" t="s">
        <v>181</v>
      </c>
      <c r="C161" s="1" t="s">
        <v>19</v>
      </c>
      <c r="D161" s="1" t="s">
        <v>22</v>
      </c>
      <c r="E161" s="1">
        <v>1.49421636</v>
      </c>
      <c r="F161" s="1">
        <v>59.793485444316403</v>
      </c>
      <c r="G161" s="1">
        <f t="shared" si="8"/>
        <v>40.016618104968686</v>
      </c>
      <c r="H161" s="1">
        <f t="shared" si="9"/>
        <v>2154.4193208499964</v>
      </c>
    </row>
    <row r="162" spans="1:8">
      <c r="A162" s="1">
        <v>98</v>
      </c>
      <c r="B162" s="1" t="s">
        <v>111</v>
      </c>
      <c r="C162" s="1" t="s">
        <v>19</v>
      </c>
      <c r="D162" s="1" t="s">
        <v>22</v>
      </c>
      <c r="E162" s="1">
        <v>9.8910139999999896E-2</v>
      </c>
      <c r="F162" s="1">
        <v>4.3311982594527798</v>
      </c>
      <c r="G162" s="1">
        <f t="shared" ref="G162:G175" si="10">F162/E162</f>
        <v>43.789223829354448</v>
      </c>
      <c r="H162" s="1">
        <f t="shared" si="9"/>
        <v>2154.5182309899965</v>
      </c>
    </row>
    <row r="163" spans="1:8">
      <c r="A163" s="1">
        <v>239</v>
      </c>
      <c r="B163" s="1" t="s">
        <v>97</v>
      </c>
      <c r="C163" s="1" t="s">
        <v>19</v>
      </c>
      <c r="D163" s="1" t="s">
        <v>22</v>
      </c>
      <c r="E163" s="1">
        <v>0.11852195999999998</v>
      </c>
      <c r="F163" s="1">
        <v>6.0235115866970803</v>
      </c>
      <c r="G163" s="1">
        <f t="shared" si="10"/>
        <v>50.821903271740368</v>
      </c>
      <c r="H163" s="1">
        <f t="shared" ref="H163:H171" si="11">E163+H162</f>
        <v>2154.6367529499967</v>
      </c>
    </row>
    <row r="164" spans="1:8">
      <c r="A164" s="1">
        <v>527</v>
      </c>
      <c r="B164" s="1" t="s">
        <v>162</v>
      </c>
      <c r="C164" s="1" t="s">
        <v>19</v>
      </c>
      <c r="D164" s="1" t="s">
        <v>22</v>
      </c>
      <c r="E164" s="1">
        <v>1.00745E-2</v>
      </c>
      <c r="F164" s="1">
        <v>0.62560020293426</v>
      </c>
      <c r="G164" s="1">
        <f t="shared" si="10"/>
        <v>62.097394702889474</v>
      </c>
      <c r="H164" s="1">
        <f t="shared" si="11"/>
        <v>2154.6468274499966</v>
      </c>
    </row>
    <row r="165" spans="1:8">
      <c r="A165" s="1">
        <v>584</v>
      </c>
      <c r="B165" s="1" t="s">
        <v>849</v>
      </c>
      <c r="C165" s="1" t="s">
        <v>19</v>
      </c>
      <c r="D165" s="1" t="s">
        <v>22</v>
      </c>
      <c r="E165" s="1">
        <v>0.52509357999999895</v>
      </c>
      <c r="F165" s="1">
        <v>33.51946996102</v>
      </c>
      <c r="G165" s="1">
        <f t="shared" si="10"/>
        <v>63.835230971629983</v>
      </c>
      <c r="H165" s="1">
        <f t="shared" si="11"/>
        <v>2155.1719210299966</v>
      </c>
    </row>
    <row r="166" spans="1:8">
      <c r="A166" s="1">
        <v>242</v>
      </c>
      <c r="B166" s="1" t="s">
        <v>589</v>
      </c>
      <c r="C166" s="1" t="s">
        <v>19</v>
      </c>
      <c r="D166" s="1" t="s">
        <v>22</v>
      </c>
      <c r="E166" s="1">
        <v>8.0526E-2</v>
      </c>
      <c r="F166" s="1">
        <v>5.2147254651069197</v>
      </c>
      <c r="G166" s="1">
        <f t="shared" si="10"/>
        <v>64.758282605703997</v>
      </c>
      <c r="H166" s="1">
        <f t="shared" si="11"/>
        <v>2155.2524470299968</v>
      </c>
    </row>
    <row r="167" spans="1:8">
      <c r="A167" s="1">
        <v>198</v>
      </c>
      <c r="B167" s="1" t="s">
        <v>148</v>
      </c>
      <c r="C167" s="1" t="s">
        <v>19</v>
      </c>
      <c r="D167" s="1" t="s">
        <v>22</v>
      </c>
      <c r="E167" s="1">
        <v>1.410109E-2</v>
      </c>
      <c r="F167" s="1">
        <v>1.0163442423499001</v>
      </c>
      <c r="G167" s="1">
        <f t="shared" si="10"/>
        <v>72.07558013954241</v>
      </c>
      <c r="H167" s="1">
        <f t="shared" si="11"/>
        <v>2155.266548119997</v>
      </c>
    </row>
    <row r="168" spans="1:8">
      <c r="A168" s="1">
        <v>271</v>
      </c>
      <c r="B168" s="1" t="s">
        <v>358</v>
      </c>
      <c r="C168" s="1" t="s">
        <v>19</v>
      </c>
      <c r="D168" s="1" t="s">
        <v>22</v>
      </c>
      <c r="E168" s="1">
        <v>0.57460018999999996</v>
      </c>
      <c r="F168" s="1">
        <v>45.150372110218598</v>
      </c>
      <c r="G168" s="1">
        <f t="shared" si="10"/>
        <v>78.577022590644461</v>
      </c>
      <c r="H168" s="1">
        <f t="shared" si="11"/>
        <v>2155.8411483099972</v>
      </c>
    </row>
    <row r="169" spans="1:8">
      <c r="A169" s="1">
        <v>102</v>
      </c>
      <c r="B169" s="1" t="s">
        <v>592</v>
      </c>
      <c r="C169" s="1" t="s">
        <v>19</v>
      </c>
      <c r="D169" s="1" t="s">
        <v>22</v>
      </c>
      <c r="E169" s="1">
        <v>0.11558212</v>
      </c>
      <c r="F169" s="1">
        <v>10.027672502703719</v>
      </c>
      <c r="G169" s="1">
        <f t="shared" si="10"/>
        <v>86.757990792206613</v>
      </c>
      <c r="H169" s="1">
        <f t="shared" si="11"/>
        <v>2155.9567304299972</v>
      </c>
    </row>
    <row r="170" spans="1:8">
      <c r="A170" s="1">
        <v>298</v>
      </c>
      <c r="B170" s="1" t="s">
        <v>59</v>
      </c>
      <c r="C170" s="1" t="s">
        <v>19</v>
      </c>
      <c r="D170" s="1" t="s">
        <v>22</v>
      </c>
      <c r="E170" s="1">
        <v>0.18961111999999902</v>
      </c>
      <c r="F170" s="1">
        <v>18.595318403559059</v>
      </c>
      <c r="G170" s="1">
        <f t="shared" si="10"/>
        <v>98.07082202541261</v>
      </c>
      <c r="H170" s="1">
        <f t="shared" si="11"/>
        <v>2156.146341549997</v>
      </c>
    </row>
    <row r="171" spans="1:8">
      <c r="A171" s="1">
        <v>180</v>
      </c>
      <c r="B171" s="1" t="s">
        <v>106</v>
      </c>
      <c r="C171" s="1" t="s">
        <v>19</v>
      </c>
      <c r="D171" s="1" t="s">
        <v>22</v>
      </c>
      <c r="E171" s="1">
        <v>0.13485533999999899</v>
      </c>
      <c r="F171" s="1">
        <v>13.606865890304322</v>
      </c>
      <c r="G171" s="1">
        <f t="shared" si="10"/>
        <v>100.89971884171901</v>
      </c>
      <c r="H171" s="1">
        <f t="shared" si="11"/>
        <v>2156.2811968899969</v>
      </c>
    </row>
    <row r="172" spans="1:8">
      <c r="A172" s="1">
        <v>13</v>
      </c>
      <c r="B172" s="1" t="s">
        <v>138</v>
      </c>
      <c r="C172" s="1" t="s">
        <v>19</v>
      </c>
      <c r="D172" s="1" t="s">
        <v>22</v>
      </c>
      <c r="E172" s="1">
        <v>0</v>
      </c>
      <c r="F172" s="1" t="e">
        <v>#DIV/0!</v>
      </c>
      <c r="G172" s="1" t="e">
        <f t="shared" si="10"/>
        <v>#DIV/0!</v>
      </c>
    </row>
    <row r="173" spans="1:8">
      <c r="A173" s="1">
        <v>15</v>
      </c>
      <c r="B173" s="1" t="s">
        <v>157</v>
      </c>
      <c r="C173" s="1" t="s">
        <v>19</v>
      </c>
      <c r="D173" s="1" t="s">
        <v>22</v>
      </c>
      <c r="E173" s="1">
        <v>0</v>
      </c>
      <c r="F173" s="1" t="e">
        <v>#DIV/0!</v>
      </c>
      <c r="G173" s="1" t="e">
        <f t="shared" si="10"/>
        <v>#DIV/0!</v>
      </c>
    </row>
    <row r="174" spans="1:8">
      <c r="A174" s="1">
        <v>18</v>
      </c>
      <c r="B174" s="1" t="s">
        <v>115</v>
      </c>
      <c r="C174" s="1" t="s">
        <v>19</v>
      </c>
      <c r="D174" s="1" t="s">
        <v>22</v>
      </c>
      <c r="E174" s="1">
        <v>0</v>
      </c>
      <c r="F174" s="1" t="e">
        <v>#DIV/0!</v>
      </c>
      <c r="G174" s="1" t="e">
        <f t="shared" si="10"/>
        <v>#DIV/0!</v>
      </c>
    </row>
    <row r="175" spans="1:8">
      <c r="A175" s="1">
        <v>779</v>
      </c>
      <c r="B175" s="1" t="s">
        <v>834</v>
      </c>
      <c r="C175" s="1" t="s">
        <v>19</v>
      </c>
      <c r="D175" s="1" t="s">
        <v>22</v>
      </c>
      <c r="E175" s="1">
        <v>0</v>
      </c>
      <c r="F175" s="1" t="e">
        <v>#DIV/0!</v>
      </c>
      <c r="G175" s="1" t="e">
        <f t="shared" si="10"/>
        <v>#DIV/0!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70C0"/>
  </sheetPr>
  <dimension ref="A1:H158"/>
  <sheetViews>
    <sheetView topLeftCell="A77" workbookViewId="0">
      <selection activeCell="D16" sqref="D16"/>
    </sheetView>
  </sheetViews>
  <sheetFormatPr defaultColWidth="9.109375" defaultRowHeight="14.4"/>
  <cols>
    <col min="1" max="1" width="9.33203125" style="1" bestFit="1" customWidth="1"/>
    <col min="2" max="2" width="18.88671875" style="1" bestFit="1" customWidth="1"/>
    <col min="3" max="3" width="9.44140625" style="1" bestFit="1" customWidth="1"/>
    <col min="4" max="4" width="8.33203125" style="1" bestFit="1" customWidth="1"/>
    <col min="5" max="5" width="20.5546875" style="1" bestFit="1" customWidth="1"/>
    <col min="6" max="6" width="17.33203125" style="1" bestFit="1" customWidth="1"/>
    <col min="7" max="7" width="26.33203125" style="1" bestFit="1" customWidth="1"/>
    <col min="8" max="8" width="15.88671875" style="1" bestFit="1" customWidth="1"/>
    <col min="9" max="16384" width="9.109375" style="1"/>
  </cols>
  <sheetData>
    <row r="1" spans="1:8">
      <c r="A1" s="1" t="s">
        <v>829</v>
      </c>
      <c r="B1" s="1" t="s">
        <v>901</v>
      </c>
      <c r="C1" s="1" t="s">
        <v>828</v>
      </c>
      <c r="D1" s="1" t="s">
        <v>827</v>
      </c>
      <c r="E1" s="1" t="s">
        <v>895</v>
      </c>
      <c r="F1" s="61" t="s">
        <v>894</v>
      </c>
      <c r="G1" s="61" t="s">
        <v>934</v>
      </c>
      <c r="H1" s="61" t="s">
        <v>933</v>
      </c>
    </row>
    <row r="2" spans="1:8">
      <c r="A2" s="1">
        <v>386</v>
      </c>
      <c r="B2" s="1" t="s">
        <v>775</v>
      </c>
      <c r="C2" s="1" t="s">
        <v>20</v>
      </c>
      <c r="D2" s="1" t="s">
        <v>21</v>
      </c>
      <c r="E2" s="1">
        <v>17.024841269999801</v>
      </c>
      <c r="F2" s="1">
        <v>59.146459338781604</v>
      </c>
      <c r="G2" s="1">
        <f t="shared" ref="G2:G33" si="0">F2/E2</f>
        <v>3.4741269184697834</v>
      </c>
      <c r="H2" s="1">
        <f>E2</f>
        <v>17.024841269999801</v>
      </c>
    </row>
    <row r="3" spans="1:8">
      <c r="A3" s="1">
        <v>769</v>
      </c>
      <c r="B3" s="1" t="s">
        <v>438</v>
      </c>
      <c r="C3" s="1" t="s">
        <v>20</v>
      </c>
      <c r="D3" s="1" t="s">
        <v>21</v>
      </c>
      <c r="E3" s="1">
        <v>6.0769441899999999</v>
      </c>
      <c r="F3" s="1">
        <v>23.832302810333598</v>
      </c>
      <c r="G3" s="1">
        <f t="shared" si="0"/>
        <v>3.9217577231581582</v>
      </c>
      <c r="H3" s="1">
        <f t="shared" ref="H3:H34" si="1">H2+E3</f>
        <v>23.1017854599998</v>
      </c>
    </row>
    <row r="4" spans="1:8">
      <c r="A4" s="1">
        <v>122</v>
      </c>
      <c r="B4" s="1" t="s">
        <v>888</v>
      </c>
      <c r="C4" s="1" t="s">
        <v>20</v>
      </c>
      <c r="D4" s="1" t="s">
        <v>21</v>
      </c>
      <c r="E4" s="1">
        <v>0.25744534000000002</v>
      </c>
      <c r="F4" s="1">
        <v>1.08055416452848</v>
      </c>
      <c r="G4" s="1">
        <f t="shared" si="0"/>
        <v>4.1972178037034187</v>
      </c>
      <c r="H4" s="1">
        <f t="shared" si="1"/>
        <v>23.3592307999998</v>
      </c>
    </row>
    <row r="5" spans="1:8">
      <c r="A5" s="1">
        <v>193</v>
      </c>
      <c r="B5" s="1" t="s">
        <v>551</v>
      </c>
      <c r="C5" s="1" t="s">
        <v>20</v>
      </c>
      <c r="D5" s="1" t="s">
        <v>21</v>
      </c>
      <c r="E5" s="1">
        <v>0.40077881999999998</v>
      </c>
      <c r="F5" s="1">
        <v>1.8040936912268399</v>
      </c>
      <c r="G5" s="1">
        <f t="shared" si="0"/>
        <v>4.5014696416014202</v>
      </c>
      <c r="H5" s="1">
        <f t="shared" si="1"/>
        <v>23.760009619999799</v>
      </c>
    </row>
    <row r="6" spans="1:8">
      <c r="A6" s="1">
        <v>39</v>
      </c>
      <c r="B6" s="1" t="s">
        <v>783</v>
      </c>
      <c r="C6" s="1" t="s">
        <v>20</v>
      </c>
      <c r="D6" s="1" t="s">
        <v>21</v>
      </c>
      <c r="E6" s="1">
        <v>0.20134320999999999</v>
      </c>
      <c r="F6" s="1">
        <v>0.9643388432503599</v>
      </c>
      <c r="G6" s="1">
        <f t="shared" si="0"/>
        <v>4.789527510018142</v>
      </c>
      <c r="H6" s="1">
        <f t="shared" si="1"/>
        <v>23.9613528299998</v>
      </c>
    </row>
    <row r="7" spans="1:8">
      <c r="A7" s="1">
        <v>551</v>
      </c>
      <c r="B7" s="1" t="s">
        <v>609</v>
      </c>
      <c r="C7" s="1" t="s">
        <v>20</v>
      </c>
      <c r="D7" s="1" t="s">
        <v>21</v>
      </c>
      <c r="E7" s="1">
        <v>13.686500809999901</v>
      </c>
      <c r="F7" s="1">
        <v>66.369334435423397</v>
      </c>
      <c r="G7" s="1">
        <f t="shared" si="0"/>
        <v>4.8492551424781514</v>
      </c>
      <c r="H7" s="1">
        <f t="shared" si="1"/>
        <v>37.647853639999703</v>
      </c>
    </row>
    <row r="8" spans="1:8">
      <c r="A8" s="1">
        <v>276</v>
      </c>
      <c r="B8" s="1" t="s">
        <v>880</v>
      </c>
      <c r="C8" s="1" t="s">
        <v>20</v>
      </c>
      <c r="D8" s="1" t="s">
        <v>21</v>
      </c>
      <c r="E8" s="1">
        <v>0.10092257</v>
      </c>
      <c r="F8" s="1">
        <v>0.49400563335369996</v>
      </c>
      <c r="G8" s="1">
        <f t="shared" si="0"/>
        <v>4.8948974778753644</v>
      </c>
      <c r="H8" s="1">
        <f t="shared" si="1"/>
        <v>37.748776209999704</v>
      </c>
    </row>
    <row r="9" spans="1:8">
      <c r="A9" s="1">
        <v>500</v>
      </c>
      <c r="B9" s="1" t="s">
        <v>781</v>
      </c>
      <c r="C9" s="1" t="s">
        <v>20</v>
      </c>
      <c r="D9" s="1" t="s">
        <v>21</v>
      </c>
      <c r="E9" s="1">
        <v>1.41555947</v>
      </c>
      <c r="F9" s="1">
        <v>7.2215933834318404</v>
      </c>
      <c r="G9" s="1">
        <f t="shared" si="0"/>
        <v>5.1015824742649913</v>
      </c>
      <c r="H9" s="1">
        <f t="shared" si="1"/>
        <v>39.164335679999702</v>
      </c>
    </row>
    <row r="10" spans="1:8">
      <c r="A10" s="1">
        <v>673</v>
      </c>
      <c r="B10" s="1" t="s">
        <v>736</v>
      </c>
      <c r="C10" s="1" t="s">
        <v>20</v>
      </c>
      <c r="D10" s="1" t="s">
        <v>21</v>
      </c>
      <c r="E10" s="1">
        <v>1.2083477299999901</v>
      </c>
      <c r="F10" s="1">
        <v>6.7364093715265012</v>
      </c>
      <c r="G10" s="1">
        <f t="shared" si="0"/>
        <v>5.5748930579168272</v>
      </c>
      <c r="H10" s="1">
        <f t="shared" si="1"/>
        <v>40.372683409999695</v>
      </c>
    </row>
    <row r="11" spans="1:8">
      <c r="A11" s="1">
        <v>660</v>
      </c>
      <c r="B11" s="1" t="s">
        <v>54</v>
      </c>
      <c r="C11" s="1" t="s">
        <v>20</v>
      </c>
      <c r="D11" s="1" t="s">
        <v>21</v>
      </c>
      <c r="E11" s="1">
        <v>61.183522589999882</v>
      </c>
      <c r="F11" s="1">
        <v>392.916905491276</v>
      </c>
      <c r="G11" s="1">
        <f t="shared" si="0"/>
        <v>6.4219399089567322</v>
      </c>
      <c r="H11" s="1">
        <f t="shared" si="1"/>
        <v>101.55620599999958</v>
      </c>
    </row>
    <row r="12" spans="1:8">
      <c r="A12" s="1">
        <v>615</v>
      </c>
      <c r="B12" s="1" t="s">
        <v>715</v>
      </c>
      <c r="C12" s="1" t="s">
        <v>20</v>
      </c>
      <c r="D12" s="1" t="s">
        <v>21</v>
      </c>
      <c r="E12" s="1">
        <v>0.13872890999999993</v>
      </c>
      <c r="F12" s="1">
        <v>1.0302304468776999</v>
      </c>
      <c r="G12" s="1">
        <f t="shared" si="0"/>
        <v>7.4262130862103684</v>
      </c>
      <c r="H12" s="1">
        <f t="shared" si="1"/>
        <v>101.69493490999957</v>
      </c>
    </row>
    <row r="13" spans="1:8">
      <c r="A13" s="1">
        <v>129</v>
      </c>
      <c r="B13" s="1" t="s">
        <v>549</v>
      </c>
      <c r="C13" s="1" t="s">
        <v>20</v>
      </c>
      <c r="D13" s="1" t="s">
        <v>21</v>
      </c>
      <c r="E13" s="1">
        <v>0.13572672999999899</v>
      </c>
      <c r="F13" s="1">
        <v>1.0353576140971801</v>
      </c>
      <c r="G13" s="1">
        <f t="shared" si="0"/>
        <v>7.628251370214163</v>
      </c>
      <c r="H13" s="1">
        <f t="shared" si="1"/>
        <v>101.83066163999958</v>
      </c>
    </row>
    <row r="14" spans="1:8">
      <c r="A14" s="1">
        <v>342</v>
      </c>
      <c r="B14" s="1" t="s">
        <v>207</v>
      </c>
      <c r="C14" s="1" t="s">
        <v>20</v>
      </c>
      <c r="D14" s="1" t="s">
        <v>21</v>
      </c>
      <c r="E14" s="1">
        <v>0.26613246000000002</v>
      </c>
      <c r="F14" s="1">
        <v>2.09967182927344</v>
      </c>
      <c r="G14" s="1">
        <f t="shared" si="0"/>
        <v>7.889574346825035</v>
      </c>
      <c r="H14" s="1">
        <f t="shared" si="1"/>
        <v>102.09679409999957</v>
      </c>
    </row>
    <row r="15" spans="1:8">
      <c r="A15" s="1">
        <v>685</v>
      </c>
      <c r="B15" s="1" t="s">
        <v>471</v>
      </c>
      <c r="C15" s="1" t="s">
        <v>20</v>
      </c>
      <c r="D15" s="1" t="s">
        <v>21</v>
      </c>
      <c r="E15" s="1">
        <v>0.16447093000000002</v>
      </c>
      <c r="F15" s="1">
        <v>1.37886730716692</v>
      </c>
      <c r="G15" s="1">
        <f t="shared" si="0"/>
        <v>8.3836536168848799</v>
      </c>
      <c r="H15" s="1">
        <f t="shared" si="1"/>
        <v>102.26126502999956</v>
      </c>
    </row>
    <row r="16" spans="1:8">
      <c r="A16" s="1">
        <v>609</v>
      </c>
      <c r="B16" s="1" t="s">
        <v>848</v>
      </c>
      <c r="C16" s="1" t="s">
        <v>20</v>
      </c>
      <c r="D16" s="1" t="s">
        <v>21</v>
      </c>
      <c r="E16" s="1">
        <v>0.14081198</v>
      </c>
      <c r="F16" s="1">
        <v>1.1982423703801</v>
      </c>
      <c r="G16" s="1">
        <f t="shared" si="0"/>
        <v>8.5095200733637864</v>
      </c>
      <c r="H16" s="1">
        <f t="shared" si="1"/>
        <v>102.40207700999956</v>
      </c>
    </row>
    <row r="17" spans="1:8">
      <c r="A17" s="1">
        <v>333</v>
      </c>
      <c r="B17" s="1" t="s">
        <v>697</v>
      </c>
      <c r="C17" s="1" t="s">
        <v>20</v>
      </c>
      <c r="D17" s="1" t="s">
        <v>21</v>
      </c>
      <c r="E17" s="1">
        <v>26.295071639999986</v>
      </c>
      <c r="F17" s="1">
        <v>225.76325030899801</v>
      </c>
      <c r="G17" s="1">
        <f t="shared" si="0"/>
        <v>8.585762891231969</v>
      </c>
      <c r="H17" s="1">
        <f t="shared" si="1"/>
        <v>128.69714864999955</v>
      </c>
    </row>
    <row r="18" spans="1:8">
      <c r="A18" s="1">
        <v>201</v>
      </c>
      <c r="B18" s="1" t="s">
        <v>444</v>
      </c>
      <c r="C18" s="1" t="s">
        <v>20</v>
      </c>
      <c r="D18" s="1" t="s">
        <v>21</v>
      </c>
      <c r="E18" s="1">
        <v>0.28901589</v>
      </c>
      <c r="F18" s="1">
        <v>2.4858931223678598</v>
      </c>
      <c r="G18" s="1">
        <f t="shared" si="0"/>
        <v>8.601233386745136</v>
      </c>
      <c r="H18" s="1">
        <f t="shared" si="1"/>
        <v>128.98616453999955</v>
      </c>
    </row>
    <row r="19" spans="1:8">
      <c r="A19" s="1">
        <v>516</v>
      </c>
      <c r="B19" s="1" t="s">
        <v>483</v>
      </c>
      <c r="C19" s="1" t="s">
        <v>20</v>
      </c>
      <c r="D19" s="1" t="s">
        <v>21</v>
      </c>
      <c r="E19" s="1">
        <v>3.5491845200000003</v>
      </c>
      <c r="F19" s="1">
        <v>32.084119479306203</v>
      </c>
      <c r="G19" s="1">
        <f t="shared" si="0"/>
        <v>9.0398567046906315</v>
      </c>
      <c r="H19" s="1">
        <f t="shared" si="1"/>
        <v>132.53534905999956</v>
      </c>
    </row>
    <row r="20" spans="1:8">
      <c r="A20" s="1">
        <v>618</v>
      </c>
      <c r="B20" s="1" t="s">
        <v>174</v>
      </c>
      <c r="C20" s="1" t="s">
        <v>20</v>
      </c>
      <c r="D20" s="1" t="s">
        <v>21</v>
      </c>
      <c r="E20" s="1">
        <v>0.29703194999999999</v>
      </c>
      <c r="F20" s="1">
        <v>2.7635789842576801</v>
      </c>
      <c r="G20" s="1">
        <f t="shared" si="0"/>
        <v>9.3039788624007631</v>
      </c>
      <c r="H20" s="1">
        <f t="shared" si="1"/>
        <v>132.83238100999955</v>
      </c>
    </row>
    <row r="21" spans="1:8">
      <c r="A21" s="1">
        <v>721</v>
      </c>
      <c r="B21" s="1" t="s">
        <v>482</v>
      </c>
      <c r="C21" s="1" t="s">
        <v>20</v>
      </c>
      <c r="D21" s="1" t="s">
        <v>21</v>
      </c>
      <c r="E21" s="1">
        <v>6.0264449599999894</v>
      </c>
      <c r="F21" s="1">
        <v>56.415601835485987</v>
      </c>
      <c r="G21" s="1">
        <f t="shared" si="0"/>
        <v>9.3613402611223862</v>
      </c>
      <c r="H21" s="1">
        <f t="shared" si="1"/>
        <v>138.85882596999954</v>
      </c>
    </row>
    <row r="22" spans="1:8">
      <c r="A22" s="1">
        <v>146</v>
      </c>
      <c r="B22" s="1" t="s">
        <v>756</v>
      </c>
      <c r="C22" s="1" t="s">
        <v>20</v>
      </c>
      <c r="D22" s="1" t="s">
        <v>21</v>
      </c>
      <c r="E22" s="1">
        <v>0.30523465</v>
      </c>
      <c r="F22" s="1">
        <v>2.86060005051052</v>
      </c>
      <c r="G22" s="1">
        <f t="shared" si="0"/>
        <v>9.3718064135592734</v>
      </c>
      <c r="H22" s="1">
        <f t="shared" si="1"/>
        <v>139.16406061999953</v>
      </c>
    </row>
    <row r="23" spans="1:8">
      <c r="A23" s="1">
        <v>30</v>
      </c>
      <c r="B23" s="1" t="s">
        <v>548</v>
      </c>
      <c r="C23" s="1" t="s">
        <v>20</v>
      </c>
      <c r="D23" s="1" t="s">
        <v>21</v>
      </c>
      <c r="E23" s="1">
        <v>6.7971889999999896E-2</v>
      </c>
      <c r="F23" s="1">
        <v>0.67565353203987999</v>
      </c>
      <c r="G23" s="1">
        <f t="shared" si="0"/>
        <v>9.9401904528457425</v>
      </c>
      <c r="H23" s="1">
        <f t="shared" si="1"/>
        <v>139.23203250999953</v>
      </c>
    </row>
    <row r="24" spans="1:8">
      <c r="A24" s="1">
        <v>607</v>
      </c>
      <c r="B24" s="1" t="s">
        <v>410</v>
      </c>
      <c r="C24" s="1" t="s">
        <v>20</v>
      </c>
      <c r="D24" s="1" t="s">
        <v>21</v>
      </c>
      <c r="E24" s="1">
        <v>0.21406614999999998</v>
      </c>
      <c r="F24" s="1">
        <v>2.1586935590521001</v>
      </c>
      <c r="G24" s="1">
        <f t="shared" si="0"/>
        <v>10.084235919841134</v>
      </c>
      <c r="H24" s="1">
        <f t="shared" si="1"/>
        <v>139.44609865999954</v>
      </c>
    </row>
    <row r="25" spans="1:8">
      <c r="A25" s="1">
        <v>56</v>
      </c>
      <c r="B25" s="1" t="s">
        <v>717</v>
      </c>
      <c r="C25" s="1" t="s">
        <v>20</v>
      </c>
      <c r="D25" s="1" t="s">
        <v>21</v>
      </c>
      <c r="E25" s="1">
        <v>0.25791148999999997</v>
      </c>
      <c r="F25" s="1">
        <v>2.6164575819132803</v>
      </c>
      <c r="G25" s="1">
        <f t="shared" si="0"/>
        <v>10.14478874870321</v>
      </c>
      <c r="H25" s="1">
        <f t="shared" si="1"/>
        <v>139.70401014999953</v>
      </c>
    </row>
    <row r="26" spans="1:8">
      <c r="A26" s="1">
        <v>415</v>
      </c>
      <c r="B26" s="1" t="s">
        <v>761</v>
      </c>
      <c r="C26" s="1" t="s">
        <v>20</v>
      </c>
      <c r="D26" s="1" t="s">
        <v>21</v>
      </c>
      <c r="E26" s="1">
        <v>0.18911423999999899</v>
      </c>
      <c r="F26" s="1">
        <v>1.9365789565071001</v>
      </c>
      <c r="G26" s="1">
        <f t="shared" si="0"/>
        <v>10.240259837160387</v>
      </c>
      <c r="H26" s="1">
        <f t="shared" si="1"/>
        <v>139.89312438999954</v>
      </c>
    </row>
    <row r="27" spans="1:8">
      <c r="A27" s="1">
        <v>284</v>
      </c>
      <c r="B27" s="1" t="s">
        <v>171</v>
      </c>
      <c r="C27" s="1" t="s">
        <v>20</v>
      </c>
      <c r="D27" s="1" t="s">
        <v>21</v>
      </c>
      <c r="E27" s="1">
        <v>9.7231039999999908E-2</v>
      </c>
      <c r="F27" s="1">
        <v>0.9997765838871201</v>
      </c>
      <c r="G27" s="1">
        <f t="shared" si="0"/>
        <v>10.282483699517366</v>
      </c>
      <c r="H27" s="1">
        <f t="shared" si="1"/>
        <v>139.99035542999954</v>
      </c>
    </row>
    <row r="28" spans="1:8">
      <c r="A28" s="1">
        <v>522</v>
      </c>
      <c r="B28" s="1" t="s">
        <v>753</v>
      </c>
      <c r="C28" s="1" t="s">
        <v>20</v>
      </c>
      <c r="D28" s="1" t="s">
        <v>21</v>
      </c>
      <c r="E28" s="1">
        <v>0.11794955999999999</v>
      </c>
      <c r="F28" s="1">
        <v>1.21867573169624</v>
      </c>
      <c r="G28" s="1">
        <f t="shared" si="0"/>
        <v>10.332177005969671</v>
      </c>
      <c r="H28" s="1">
        <f t="shared" si="1"/>
        <v>140.10830498999954</v>
      </c>
    </row>
    <row r="29" spans="1:8">
      <c r="A29" s="1">
        <v>481</v>
      </c>
      <c r="B29" s="1" t="s">
        <v>402</v>
      </c>
      <c r="C29" s="1" t="s">
        <v>20</v>
      </c>
      <c r="D29" s="1" t="s">
        <v>21</v>
      </c>
      <c r="E29" s="1">
        <v>0.2024453799999999</v>
      </c>
      <c r="F29" s="1">
        <v>2.1363350674015398</v>
      </c>
      <c r="G29" s="1">
        <f t="shared" si="0"/>
        <v>10.552649151102095</v>
      </c>
      <c r="H29" s="1">
        <f t="shared" si="1"/>
        <v>140.31075036999954</v>
      </c>
    </row>
    <row r="30" spans="1:8">
      <c r="A30" s="1">
        <v>289</v>
      </c>
      <c r="B30" s="1" t="s">
        <v>878</v>
      </c>
      <c r="C30" s="1" t="s">
        <v>20</v>
      </c>
      <c r="D30" s="1" t="s">
        <v>21</v>
      </c>
      <c r="E30" s="1">
        <v>0.22932885</v>
      </c>
      <c r="F30" s="1">
        <v>2.4741964450615197</v>
      </c>
      <c r="G30" s="1">
        <f t="shared" si="0"/>
        <v>10.788858205417764</v>
      </c>
      <c r="H30" s="1">
        <f t="shared" si="1"/>
        <v>140.54007921999954</v>
      </c>
    </row>
    <row r="31" spans="1:8">
      <c r="A31" s="1">
        <v>132</v>
      </c>
      <c r="B31" s="1" t="s">
        <v>720</v>
      </c>
      <c r="C31" s="1" t="s">
        <v>20</v>
      </c>
      <c r="D31" s="1" t="s">
        <v>21</v>
      </c>
      <c r="E31" s="1">
        <v>0.129348939999999</v>
      </c>
      <c r="F31" s="1">
        <v>1.4177731872015</v>
      </c>
      <c r="G31" s="1">
        <f t="shared" si="0"/>
        <v>10.960841172734087</v>
      </c>
      <c r="H31" s="1">
        <f t="shared" si="1"/>
        <v>140.66942815999954</v>
      </c>
    </row>
    <row r="32" spans="1:8">
      <c r="A32" s="1">
        <v>297</v>
      </c>
      <c r="B32" s="1" t="s">
        <v>551</v>
      </c>
      <c r="C32" s="1" t="s">
        <v>20</v>
      </c>
      <c r="D32" s="1" t="s">
        <v>21</v>
      </c>
      <c r="E32" s="1">
        <v>0.15092233999999999</v>
      </c>
      <c r="F32" s="1">
        <v>1.7311359031840001</v>
      </c>
      <c r="G32" s="1">
        <f t="shared" si="0"/>
        <v>11.470375447292961</v>
      </c>
      <c r="H32" s="1">
        <f t="shared" si="1"/>
        <v>140.82035049999953</v>
      </c>
    </row>
    <row r="33" spans="1:8">
      <c r="A33" s="1">
        <v>425</v>
      </c>
      <c r="B33" s="1" t="s">
        <v>864</v>
      </c>
      <c r="C33" s="1" t="s">
        <v>20</v>
      </c>
      <c r="D33" s="1" t="s">
        <v>21</v>
      </c>
      <c r="E33" s="1">
        <v>8.1993959999999907E-2</v>
      </c>
      <c r="F33" s="1">
        <v>0.95130183004615998</v>
      </c>
      <c r="G33" s="1">
        <f t="shared" si="0"/>
        <v>11.602096423275093</v>
      </c>
      <c r="H33" s="1">
        <f t="shared" si="1"/>
        <v>140.90234445999954</v>
      </c>
    </row>
    <row r="34" spans="1:8">
      <c r="A34" s="1">
        <v>218</v>
      </c>
      <c r="B34" s="1" t="s">
        <v>727</v>
      </c>
      <c r="C34" s="1" t="s">
        <v>20</v>
      </c>
      <c r="D34" s="1" t="s">
        <v>21</v>
      </c>
      <c r="E34" s="1">
        <v>1.6494326500000001</v>
      </c>
      <c r="F34" s="1">
        <v>19.379115805160659</v>
      </c>
      <c r="G34" s="1">
        <f t="shared" ref="G34:G65" si="2">F34/E34</f>
        <v>11.748958531383902</v>
      </c>
      <c r="H34" s="1">
        <f t="shared" si="1"/>
        <v>142.55177710999953</v>
      </c>
    </row>
    <row r="35" spans="1:8">
      <c r="A35" s="1">
        <v>34</v>
      </c>
      <c r="B35" s="1" t="s">
        <v>718</v>
      </c>
      <c r="C35" s="1" t="s">
        <v>20</v>
      </c>
      <c r="D35" s="1" t="s">
        <v>21</v>
      </c>
      <c r="E35" s="1">
        <v>0.17079696</v>
      </c>
      <c r="F35" s="1">
        <v>2.0128854335252599</v>
      </c>
      <c r="G35" s="1">
        <f t="shared" si="2"/>
        <v>11.785253282759014</v>
      </c>
      <c r="H35" s="1">
        <f t="shared" ref="H35:H66" si="3">H34+E35</f>
        <v>142.72257406999952</v>
      </c>
    </row>
    <row r="36" spans="1:8">
      <c r="A36" s="1">
        <v>52</v>
      </c>
      <c r="B36" s="1" t="s">
        <v>510</v>
      </c>
      <c r="C36" s="1" t="s">
        <v>20</v>
      </c>
      <c r="D36" s="1" t="s">
        <v>21</v>
      </c>
      <c r="E36" s="1">
        <v>0.15668228000000001</v>
      </c>
      <c r="F36" s="1">
        <v>1.8597288324488803</v>
      </c>
      <c r="G36" s="1">
        <f t="shared" si="2"/>
        <v>11.869426666811846</v>
      </c>
      <c r="H36" s="1">
        <f t="shared" si="3"/>
        <v>142.87925634999954</v>
      </c>
    </row>
    <row r="37" spans="1:8">
      <c r="A37" s="1">
        <v>346</v>
      </c>
      <c r="B37" s="1" t="s">
        <v>463</v>
      </c>
      <c r="C37" s="1" t="s">
        <v>20</v>
      </c>
      <c r="D37" s="1" t="s">
        <v>21</v>
      </c>
      <c r="E37" s="1">
        <v>0.21377277</v>
      </c>
      <c r="F37" s="1">
        <v>2.5891151514715198</v>
      </c>
      <c r="G37" s="1">
        <f t="shared" si="2"/>
        <v>12.111529225502013</v>
      </c>
      <c r="H37" s="1">
        <f t="shared" si="3"/>
        <v>143.09302911999953</v>
      </c>
    </row>
    <row r="38" spans="1:8">
      <c r="A38" s="1">
        <v>555</v>
      </c>
      <c r="B38" s="1" t="s">
        <v>738</v>
      </c>
      <c r="C38" s="1" t="s">
        <v>20</v>
      </c>
      <c r="D38" s="1" t="s">
        <v>21</v>
      </c>
      <c r="E38" s="1">
        <v>0.15592603999999899</v>
      </c>
      <c r="F38" s="1">
        <v>1.9090969197815197</v>
      </c>
      <c r="G38" s="1">
        <f t="shared" si="2"/>
        <v>12.24360549258823</v>
      </c>
      <c r="H38" s="1">
        <f t="shared" si="3"/>
        <v>143.24895515999953</v>
      </c>
    </row>
    <row r="39" spans="1:8">
      <c r="A39" s="1">
        <v>340</v>
      </c>
      <c r="B39" s="1" t="s">
        <v>729</v>
      </c>
      <c r="C39" s="1" t="s">
        <v>20</v>
      </c>
      <c r="D39" s="1" t="s">
        <v>21</v>
      </c>
      <c r="E39" s="1">
        <v>0.179003</v>
      </c>
      <c r="F39" s="1">
        <v>2.2677405569567197</v>
      </c>
      <c r="G39" s="1">
        <f t="shared" si="2"/>
        <v>12.668729333903453</v>
      </c>
      <c r="H39" s="1">
        <f t="shared" si="3"/>
        <v>143.42795815999952</v>
      </c>
    </row>
    <row r="40" spans="1:8">
      <c r="A40" s="1">
        <v>601</v>
      </c>
      <c r="B40" s="1" t="s">
        <v>445</v>
      </c>
      <c r="C40" s="1" t="s">
        <v>20</v>
      </c>
      <c r="D40" s="1" t="s">
        <v>21</v>
      </c>
      <c r="E40" s="1">
        <v>6.2209597299999908</v>
      </c>
      <c r="F40" s="1">
        <v>80.909233292259799</v>
      </c>
      <c r="G40" s="1">
        <f t="shared" si="2"/>
        <v>13.005908542066695</v>
      </c>
      <c r="H40" s="1">
        <f t="shared" si="3"/>
        <v>149.64891788999952</v>
      </c>
    </row>
    <row r="41" spans="1:8">
      <c r="A41" s="1">
        <v>237</v>
      </c>
      <c r="B41" s="1" t="s">
        <v>215</v>
      </c>
      <c r="C41" s="1" t="s">
        <v>20</v>
      </c>
      <c r="D41" s="1" t="s">
        <v>21</v>
      </c>
      <c r="E41" s="1">
        <v>0.29528180999999998</v>
      </c>
      <c r="F41" s="1">
        <v>3.8704755266532995</v>
      </c>
      <c r="G41" s="1">
        <f t="shared" si="2"/>
        <v>13.107734359435483</v>
      </c>
      <c r="H41" s="1">
        <f t="shared" si="3"/>
        <v>149.94419969999953</v>
      </c>
    </row>
    <row r="42" spans="1:8">
      <c r="A42" s="1">
        <v>131</v>
      </c>
      <c r="B42" s="1" t="s">
        <v>764</v>
      </c>
      <c r="C42" s="1" t="s">
        <v>20</v>
      </c>
      <c r="D42" s="1" t="s">
        <v>21</v>
      </c>
      <c r="E42" s="1">
        <v>0.102739069999999</v>
      </c>
      <c r="F42" s="1">
        <v>1.3492600064665199</v>
      </c>
      <c r="G42" s="1">
        <f t="shared" si="2"/>
        <v>13.132881254098688</v>
      </c>
      <c r="H42" s="1">
        <f t="shared" si="3"/>
        <v>150.04693876999954</v>
      </c>
    </row>
    <row r="43" spans="1:8">
      <c r="A43" s="1">
        <v>256</v>
      </c>
      <c r="B43" s="1" t="s">
        <v>882</v>
      </c>
      <c r="C43" s="1" t="s">
        <v>20</v>
      </c>
      <c r="D43" s="1" t="s">
        <v>21</v>
      </c>
      <c r="E43" s="1">
        <v>5.9848989999999901E-2</v>
      </c>
      <c r="F43" s="1">
        <v>0.82704870328155999</v>
      </c>
      <c r="G43" s="1">
        <f t="shared" si="2"/>
        <v>13.818924985727602</v>
      </c>
      <c r="H43" s="1">
        <f t="shared" si="3"/>
        <v>150.10678775999955</v>
      </c>
    </row>
    <row r="44" spans="1:8">
      <c r="A44" s="1">
        <v>78</v>
      </c>
      <c r="B44" s="1" t="s">
        <v>407</v>
      </c>
      <c r="C44" s="1" t="s">
        <v>20</v>
      </c>
      <c r="D44" s="1" t="s">
        <v>21</v>
      </c>
      <c r="E44" s="1">
        <v>0.12881519999999999</v>
      </c>
      <c r="F44" s="1">
        <v>1.7808306706053201</v>
      </c>
      <c r="G44" s="1">
        <f t="shared" si="2"/>
        <v>13.824693596759701</v>
      </c>
      <c r="H44" s="1">
        <f t="shared" si="3"/>
        <v>150.23560295999954</v>
      </c>
    </row>
    <row r="45" spans="1:8">
      <c r="A45" s="1">
        <v>33</v>
      </c>
      <c r="B45" s="1" t="s">
        <v>786</v>
      </c>
      <c r="C45" s="1" t="s">
        <v>20</v>
      </c>
      <c r="D45" s="1" t="s">
        <v>21</v>
      </c>
      <c r="E45" s="1">
        <v>9.10835799999999E-2</v>
      </c>
      <c r="F45" s="1">
        <v>1.26657003070514</v>
      </c>
      <c r="G45" s="1">
        <f t="shared" si="2"/>
        <v>13.905580245145627</v>
      </c>
      <c r="H45" s="1">
        <f t="shared" si="3"/>
        <v>150.32668653999954</v>
      </c>
    </row>
    <row r="46" spans="1:8">
      <c r="A46" s="1">
        <v>8</v>
      </c>
      <c r="B46" s="1" t="s">
        <v>723</v>
      </c>
      <c r="C46" s="1" t="s">
        <v>20</v>
      </c>
      <c r="D46" s="1" t="s">
        <v>21</v>
      </c>
      <c r="E46" s="1">
        <v>1.053665E-2</v>
      </c>
      <c r="F46" s="1">
        <v>0.14669730451256</v>
      </c>
      <c r="G46" s="1">
        <f t="shared" si="2"/>
        <v>13.922575440254729</v>
      </c>
      <c r="H46" s="1">
        <f t="shared" si="3"/>
        <v>150.33722318999955</v>
      </c>
    </row>
    <row r="47" spans="1:8">
      <c r="A47" s="1">
        <v>583</v>
      </c>
      <c r="B47" s="1" t="s">
        <v>767</v>
      </c>
      <c r="C47" s="1" t="s">
        <v>20</v>
      </c>
      <c r="D47" s="1" t="s">
        <v>21</v>
      </c>
      <c r="E47" s="1">
        <v>0.87169485000000002</v>
      </c>
      <c r="F47" s="1">
        <v>12.368403912108178</v>
      </c>
      <c r="G47" s="1">
        <f t="shared" si="2"/>
        <v>14.188914747067942</v>
      </c>
      <c r="H47" s="1">
        <f t="shared" si="3"/>
        <v>151.20891803999956</v>
      </c>
    </row>
    <row r="48" spans="1:8">
      <c r="A48" s="1">
        <v>680</v>
      </c>
      <c r="B48" s="1" t="s">
        <v>728</v>
      </c>
      <c r="C48" s="1" t="s">
        <v>20</v>
      </c>
      <c r="D48" s="1" t="s">
        <v>21</v>
      </c>
      <c r="E48" s="1">
        <v>0.18862642999999998</v>
      </c>
      <c r="F48" s="1">
        <v>2.7114703614898601</v>
      </c>
      <c r="G48" s="1">
        <f t="shared" si="2"/>
        <v>14.374816728969849</v>
      </c>
      <c r="H48" s="1">
        <f t="shared" si="3"/>
        <v>151.39754446999956</v>
      </c>
    </row>
    <row r="49" spans="1:8">
      <c r="A49" s="1">
        <v>231</v>
      </c>
      <c r="B49" s="1" t="s">
        <v>550</v>
      </c>
      <c r="C49" s="1" t="s">
        <v>20</v>
      </c>
      <c r="D49" s="1" t="s">
        <v>21</v>
      </c>
      <c r="E49" s="1">
        <v>6.1908009999999999E-2</v>
      </c>
      <c r="F49" s="1">
        <v>0.89720405006727999</v>
      </c>
      <c r="G49" s="1">
        <f t="shared" si="2"/>
        <v>14.492535781190188</v>
      </c>
      <c r="H49" s="1">
        <f t="shared" si="3"/>
        <v>151.45945247999956</v>
      </c>
    </row>
    <row r="50" spans="1:8">
      <c r="A50" s="1">
        <v>558</v>
      </c>
      <c r="B50" s="1" t="s">
        <v>656</v>
      </c>
      <c r="C50" s="1" t="s">
        <v>20</v>
      </c>
      <c r="D50" s="1" t="s">
        <v>21</v>
      </c>
      <c r="E50" s="1">
        <v>4.3821120000000005E-2</v>
      </c>
      <c r="F50" s="1">
        <v>0.65305296677867997</v>
      </c>
      <c r="G50" s="1">
        <f t="shared" si="2"/>
        <v>14.902699127240012</v>
      </c>
      <c r="H50" s="1">
        <f t="shared" si="3"/>
        <v>151.50327359999955</v>
      </c>
    </row>
    <row r="51" spans="1:8">
      <c r="A51" s="1">
        <v>279</v>
      </c>
      <c r="B51" s="1" t="s">
        <v>722</v>
      </c>
      <c r="C51" s="1" t="s">
        <v>20</v>
      </c>
      <c r="D51" s="1" t="s">
        <v>21</v>
      </c>
      <c r="E51" s="1">
        <v>0.28166342</v>
      </c>
      <c r="F51" s="1">
        <v>4.3298791890317201</v>
      </c>
      <c r="G51" s="1">
        <f t="shared" si="2"/>
        <v>15.372529343823633</v>
      </c>
      <c r="H51" s="1">
        <f t="shared" si="3"/>
        <v>151.78493701999955</v>
      </c>
    </row>
    <row r="52" spans="1:8">
      <c r="A52" s="1">
        <v>55</v>
      </c>
      <c r="B52" s="1" t="s">
        <v>794</v>
      </c>
      <c r="C52" s="1" t="s">
        <v>20</v>
      </c>
      <c r="D52" s="1" t="s">
        <v>21</v>
      </c>
      <c r="E52" s="1">
        <v>0.113405349999999</v>
      </c>
      <c r="F52" s="1">
        <v>1.7488982514633002</v>
      </c>
      <c r="G52" s="1">
        <f t="shared" si="2"/>
        <v>15.421655604989674</v>
      </c>
      <c r="H52" s="1">
        <f t="shared" si="3"/>
        <v>151.89834236999954</v>
      </c>
    </row>
    <row r="53" spans="1:8">
      <c r="A53" s="1">
        <v>770</v>
      </c>
      <c r="B53" s="1" t="s">
        <v>758</v>
      </c>
      <c r="C53" s="1" t="s">
        <v>20</v>
      </c>
      <c r="D53" s="1" t="s">
        <v>21</v>
      </c>
      <c r="E53" s="1">
        <v>0.43041989999999897</v>
      </c>
      <c r="F53" s="1">
        <v>6.8864369341812006</v>
      </c>
      <c r="G53" s="1">
        <f t="shared" si="2"/>
        <v>15.999346066901687</v>
      </c>
      <c r="H53" s="1">
        <f t="shared" si="3"/>
        <v>152.32876226999954</v>
      </c>
    </row>
    <row r="54" spans="1:8">
      <c r="A54" s="1">
        <v>440</v>
      </c>
      <c r="B54" s="1" t="s">
        <v>693</v>
      </c>
      <c r="C54" s="1" t="s">
        <v>20</v>
      </c>
      <c r="D54" s="1" t="s">
        <v>21</v>
      </c>
      <c r="E54" s="1">
        <v>0.69555184999999986</v>
      </c>
      <c r="F54" s="1">
        <v>11.18095852363918</v>
      </c>
      <c r="G54" s="1">
        <f t="shared" si="2"/>
        <v>16.074946136135189</v>
      </c>
      <c r="H54" s="1">
        <f t="shared" si="3"/>
        <v>153.02431411999953</v>
      </c>
    </row>
    <row r="55" spans="1:8">
      <c r="A55" s="1">
        <v>262</v>
      </c>
      <c r="B55" s="1" t="s">
        <v>476</v>
      </c>
      <c r="C55" s="1" t="s">
        <v>20</v>
      </c>
      <c r="D55" s="1" t="s">
        <v>21</v>
      </c>
      <c r="E55" s="1">
        <v>0.56453657999999995</v>
      </c>
      <c r="F55" s="1">
        <v>9.103365591699438</v>
      </c>
      <c r="G55" s="1">
        <f t="shared" si="2"/>
        <v>16.125377724326455</v>
      </c>
      <c r="H55" s="1">
        <f t="shared" si="3"/>
        <v>153.58885069999954</v>
      </c>
    </row>
    <row r="56" spans="1:8">
      <c r="A56" s="1">
        <v>575</v>
      </c>
      <c r="B56" s="1" t="s">
        <v>724</v>
      </c>
      <c r="C56" s="1" t="s">
        <v>20</v>
      </c>
      <c r="D56" s="1" t="s">
        <v>21</v>
      </c>
      <c r="E56" s="1">
        <v>0.11599864</v>
      </c>
      <c r="F56" s="1">
        <v>1.8964041592565599</v>
      </c>
      <c r="G56" s="1">
        <f t="shared" si="2"/>
        <v>16.348503389837674</v>
      </c>
      <c r="H56" s="1">
        <f t="shared" si="3"/>
        <v>153.70484933999953</v>
      </c>
    </row>
    <row r="57" spans="1:8">
      <c r="A57" s="1">
        <v>232</v>
      </c>
      <c r="B57" s="1" t="s">
        <v>755</v>
      </c>
      <c r="C57" s="1" t="s">
        <v>20</v>
      </c>
      <c r="D57" s="1" t="s">
        <v>21</v>
      </c>
      <c r="E57" s="1">
        <v>4.6320819999999999E-2</v>
      </c>
      <c r="F57" s="1">
        <v>0.77112170645367994</v>
      </c>
      <c r="G57" s="1">
        <f t="shared" si="2"/>
        <v>16.647410526274793</v>
      </c>
      <c r="H57" s="1">
        <f t="shared" si="3"/>
        <v>153.75117015999953</v>
      </c>
    </row>
    <row r="58" spans="1:8">
      <c r="A58" s="1">
        <v>214</v>
      </c>
      <c r="B58" s="1" t="s">
        <v>175</v>
      </c>
      <c r="C58" s="1" t="s">
        <v>20</v>
      </c>
      <c r="D58" s="1" t="s">
        <v>21</v>
      </c>
      <c r="E58" s="1">
        <v>0.43245709000000004</v>
      </c>
      <c r="F58" s="1">
        <v>7.2076217802994798</v>
      </c>
      <c r="G58" s="1">
        <f t="shared" si="2"/>
        <v>16.666675022716078</v>
      </c>
      <c r="H58" s="1">
        <f t="shared" si="3"/>
        <v>154.18362724999955</v>
      </c>
    </row>
    <row r="59" spans="1:8">
      <c r="A59" s="1">
        <v>48</v>
      </c>
      <c r="B59" s="1" t="s">
        <v>409</v>
      </c>
      <c r="C59" s="1" t="s">
        <v>20</v>
      </c>
      <c r="D59" s="1" t="s">
        <v>21</v>
      </c>
      <c r="E59" s="1">
        <v>9.2773559999999991E-2</v>
      </c>
      <c r="F59" s="1">
        <v>1.5816776184199199</v>
      </c>
      <c r="G59" s="1">
        <f t="shared" si="2"/>
        <v>17.048797291167009</v>
      </c>
      <c r="H59" s="1">
        <f t="shared" si="3"/>
        <v>154.27640080999956</v>
      </c>
    </row>
    <row r="60" spans="1:8">
      <c r="A60" s="1">
        <v>536</v>
      </c>
      <c r="B60" s="1" t="s">
        <v>252</v>
      </c>
      <c r="C60" s="1" t="s">
        <v>20</v>
      </c>
      <c r="D60" s="1" t="s">
        <v>21</v>
      </c>
      <c r="E60" s="1">
        <v>0.494251099999999</v>
      </c>
      <c r="F60" s="1">
        <v>8.4797376224692602</v>
      </c>
      <c r="G60" s="1">
        <f t="shared" si="2"/>
        <v>17.156740010228155</v>
      </c>
      <c r="H60" s="1">
        <f t="shared" si="3"/>
        <v>154.77065190999954</v>
      </c>
    </row>
    <row r="61" spans="1:8">
      <c r="A61" s="1">
        <v>479</v>
      </c>
      <c r="B61" s="1" t="s">
        <v>862</v>
      </c>
      <c r="C61" s="1" t="s">
        <v>20</v>
      </c>
      <c r="D61" s="1" t="s">
        <v>21</v>
      </c>
      <c r="E61" s="1">
        <v>8.5575129999999999E-2</v>
      </c>
      <c r="F61" s="1">
        <v>1.4718880512488</v>
      </c>
      <c r="G61" s="1">
        <f t="shared" si="2"/>
        <v>17.199951098511914</v>
      </c>
      <c r="H61" s="1">
        <f t="shared" si="3"/>
        <v>154.85622703999954</v>
      </c>
    </row>
    <row r="62" spans="1:8">
      <c r="A62" s="1">
        <v>47</v>
      </c>
      <c r="B62" s="1" t="s">
        <v>763</v>
      </c>
      <c r="C62" s="1" t="s">
        <v>20</v>
      </c>
      <c r="D62" s="1" t="s">
        <v>21</v>
      </c>
      <c r="E62" s="1">
        <v>7.4338360000000006E-2</v>
      </c>
      <c r="F62" s="1">
        <v>1.3230296428296002</v>
      </c>
      <c r="G62" s="1">
        <f t="shared" si="2"/>
        <v>17.797401541137042</v>
      </c>
      <c r="H62" s="1">
        <f t="shared" si="3"/>
        <v>154.93056539999955</v>
      </c>
    </row>
    <row r="63" spans="1:8">
      <c r="A63" s="1">
        <v>141</v>
      </c>
      <c r="B63" s="1" t="s">
        <v>789</v>
      </c>
      <c r="C63" s="1" t="s">
        <v>20</v>
      </c>
      <c r="D63" s="1" t="s">
        <v>21</v>
      </c>
      <c r="E63" s="1">
        <v>0.12432700999999979</v>
      </c>
      <c r="F63" s="1">
        <v>2.2348802296262598</v>
      </c>
      <c r="G63" s="1">
        <f t="shared" si="2"/>
        <v>17.975822225808081</v>
      </c>
      <c r="H63" s="1">
        <f t="shared" si="3"/>
        <v>155.05489240999955</v>
      </c>
    </row>
    <row r="64" spans="1:8">
      <c r="A64" s="1">
        <v>240</v>
      </c>
      <c r="B64" s="1" t="s">
        <v>597</v>
      </c>
      <c r="C64" s="1" t="s">
        <v>20</v>
      </c>
      <c r="D64" s="1" t="s">
        <v>21</v>
      </c>
      <c r="E64" s="1">
        <v>5.2166910000000004E-2</v>
      </c>
      <c r="F64" s="1">
        <v>0.95937442327135991</v>
      </c>
      <c r="G64" s="1">
        <f t="shared" si="2"/>
        <v>18.390478241309669</v>
      </c>
      <c r="H64" s="1">
        <f t="shared" si="3"/>
        <v>155.10705931999956</v>
      </c>
    </row>
    <row r="65" spans="1:8">
      <c r="A65" s="1">
        <v>217</v>
      </c>
      <c r="B65" s="1" t="s">
        <v>760</v>
      </c>
      <c r="C65" s="1" t="s">
        <v>20</v>
      </c>
      <c r="D65" s="1" t="s">
        <v>21</v>
      </c>
      <c r="E65" s="1">
        <v>0.29374698999999899</v>
      </c>
      <c r="F65" s="1">
        <v>5.4877911524215595</v>
      </c>
      <c r="G65" s="1">
        <f t="shared" si="2"/>
        <v>18.682033652231052</v>
      </c>
      <c r="H65" s="1">
        <f t="shared" si="3"/>
        <v>155.40080630999955</v>
      </c>
    </row>
    <row r="66" spans="1:8">
      <c r="A66" s="1">
        <v>708</v>
      </c>
      <c r="B66" s="1" t="s">
        <v>446</v>
      </c>
      <c r="C66" s="1" t="s">
        <v>20</v>
      </c>
      <c r="D66" s="1" t="s">
        <v>21</v>
      </c>
      <c r="E66" s="1">
        <v>0.17493292999999999</v>
      </c>
      <c r="F66" s="1">
        <v>3.2803762181139198</v>
      </c>
      <c r="G66" s="1">
        <f t="shared" ref="G66:G97" si="4">F66/E66</f>
        <v>18.752193872897003</v>
      </c>
      <c r="H66" s="1">
        <f t="shared" si="3"/>
        <v>155.57573923999956</v>
      </c>
    </row>
    <row r="67" spans="1:8">
      <c r="A67" s="1">
        <v>31</v>
      </c>
      <c r="B67" s="1" t="s">
        <v>420</v>
      </c>
      <c r="C67" s="1" t="s">
        <v>20</v>
      </c>
      <c r="D67" s="1" t="s">
        <v>21</v>
      </c>
      <c r="E67" s="1">
        <v>0.13662323999999901</v>
      </c>
      <c r="F67" s="1">
        <v>2.6077760819730802</v>
      </c>
      <c r="G67" s="1">
        <f t="shared" si="4"/>
        <v>19.087353527650926</v>
      </c>
      <c r="H67" s="1">
        <f t="shared" ref="H67:H98" si="5">H66+E67</f>
        <v>155.71236247999957</v>
      </c>
    </row>
    <row r="68" spans="1:8">
      <c r="A68" s="1">
        <v>169</v>
      </c>
      <c r="B68" s="1" t="s">
        <v>887</v>
      </c>
      <c r="C68" s="1" t="s">
        <v>20</v>
      </c>
      <c r="D68" s="1" t="s">
        <v>21</v>
      </c>
      <c r="E68" s="1">
        <v>7.7425419999999995E-2</v>
      </c>
      <c r="F68" s="1">
        <v>1.5112908800832001</v>
      </c>
      <c r="G68" s="1">
        <f t="shared" si="4"/>
        <v>19.519311359023952</v>
      </c>
      <c r="H68" s="1">
        <f t="shared" si="5"/>
        <v>155.78978789999957</v>
      </c>
    </row>
    <row r="69" spans="1:8">
      <c r="A69" s="1">
        <v>73</v>
      </c>
      <c r="B69" s="1" t="s">
        <v>773</v>
      </c>
      <c r="C69" s="1" t="s">
        <v>20</v>
      </c>
      <c r="D69" s="1" t="s">
        <v>21</v>
      </c>
      <c r="E69" s="1">
        <v>0.64528473999999891</v>
      </c>
      <c r="F69" s="1">
        <v>13.317685718908921</v>
      </c>
      <c r="G69" s="1">
        <f t="shared" si="4"/>
        <v>20.638463756184507</v>
      </c>
      <c r="H69" s="1">
        <f t="shared" si="5"/>
        <v>156.43507263999956</v>
      </c>
    </row>
    <row r="70" spans="1:8">
      <c r="A70" s="1">
        <v>187</v>
      </c>
      <c r="B70" s="1" t="s">
        <v>766</v>
      </c>
      <c r="C70" s="1" t="s">
        <v>20</v>
      </c>
      <c r="D70" s="1" t="s">
        <v>21</v>
      </c>
      <c r="E70" s="1">
        <v>0.31929412000000001</v>
      </c>
      <c r="F70" s="1">
        <v>6.6160880611743202</v>
      </c>
      <c r="G70" s="1">
        <f t="shared" si="4"/>
        <v>20.720983089742838</v>
      </c>
      <c r="H70" s="1">
        <f t="shared" si="5"/>
        <v>156.75436675999956</v>
      </c>
    </row>
    <row r="71" spans="1:8">
      <c r="A71" s="1">
        <v>746</v>
      </c>
      <c r="B71" s="1" t="s">
        <v>250</v>
      </c>
      <c r="C71" s="1" t="s">
        <v>20</v>
      </c>
      <c r="D71" s="1" t="s">
        <v>21</v>
      </c>
      <c r="E71" s="1">
        <v>0.15519740999999901</v>
      </c>
      <c r="F71" s="1">
        <v>3.2385483259136598</v>
      </c>
      <c r="G71" s="1">
        <f t="shared" si="4"/>
        <v>20.867283325885918</v>
      </c>
      <c r="H71" s="1">
        <f t="shared" si="5"/>
        <v>156.90956416999956</v>
      </c>
    </row>
    <row r="72" spans="1:8">
      <c r="A72" s="1">
        <v>700</v>
      </c>
      <c r="B72" s="1" t="s">
        <v>236</v>
      </c>
      <c r="C72" s="1" t="s">
        <v>20</v>
      </c>
      <c r="D72" s="1" t="s">
        <v>21</v>
      </c>
      <c r="E72" s="1">
        <v>0.16713812</v>
      </c>
      <c r="F72" s="1">
        <v>3.629423485597</v>
      </c>
      <c r="G72" s="1">
        <f t="shared" si="4"/>
        <v>21.715114933666836</v>
      </c>
      <c r="H72" s="1">
        <f t="shared" si="5"/>
        <v>157.07670228999956</v>
      </c>
    </row>
    <row r="73" spans="1:8">
      <c r="A73" s="1">
        <v>452</v>
      </c>
      <c r="B73" s="1" t="s">
        <v>441</v>
      </c>
      <c r="C73" s="1" t="s">
        <v>20</v>
      </c>
      <c r="D73" s="1" t="s">
        <v>21</v>
      </c>
      <c r="E73" s="1">
        <v>7.8635880000000005E-2</v>
      </c>
      <c r="F73" s="1">
        <v>1.73213207391132</v>
      </c>
      <c r="G73" s="1">
        <f t="shared" si="4"/>
        <v>22.027248552585917</v>
      </c>
      <c r="H73" s="1">
        <f t="shared" si="5"/>
        <v>157.15533816999957</v>
      </c>
    </row>
    <row r="74" spans="1:8">
      <c r="A74" s="1">
        <v>156</v>
      </c>
      <c r="B74" s="1" t="s">
        <v>623</v>
      </c>
      <c r="C74" s="1" t="s">
        <v>20</v>
      </c>
      <c r="D74" s="1" t="s">
        <v>21</v>
      </c>
      <c r="E74" s="1">
        <v>0.373299729999999</v>
      </c>
      <c r="F74" s="1">
        <v>8.594209279352139</v>
      </c>
      <c r="G74" s="1">
        <f t="shared" si="4"/>
        <v>23.022275637199527</v>
      </c>
      <c r="H74" s="1">
        <f t="shared" si="5"/>
        <v>157.52863789999955</v>
      </c>
    </row>
    <row r="75" spans="1:8">
      <c r="A75" s="1">
        <v>424</v>
      </c>
      <c r="B75" s="1" t="s">
        <v>770</v>
      </c>
      <c r="C75" s="1" t="s">
        <v>20</v>
      </c>
      <c r="D75" s="1" t="s">
        <v>21</v>
      </c>
      <c r="E75" s="1">
        <v>0.2482521</v>
      </c>
      <c r="F75" s="1">
        <v>5.7627799788766403</v>
      </c>
      <c r="G75" s="1">
        <f t="shared" si="4"/>
        <v>23.213418854771582</v>
      </c>
      <c r="H75" s="1">
        <f t="shared" si="5"/>
        <v>157.77688999999955</v>
      </c>
    </row>
    <row r="76" spans="1:8">
      <c r="A76" s="1">
        <v>292</v>
      </c>
      <c r="B76" s="1" t="s">
        <v>416</v>
      </c>
      <c r="C76" s="1" t="s">
        <v>20</v>
      </c>
      <c r="D76" s="1" t="s">
        <v>21</v>
      </c>
      <c r="E76" s="1">
        <v>0.17508016000000001</v>
      </c>
      <c r="F76" s="1">
        <v>4.0703261926879195</v>
      </c>
      <c r="G76" s="1">
        <f t="shared" si="4"/>
        <v>23.248357739037473</v>
      </c>
      <c r="H76" s="1">
        <f t="shared" si="5"/>
        <v>157.95197015999955</v>
      </c>
    </row>
    <row r="77" spans="1:8">
      <c r="A77" s="1">
        <v>135</v>
      </c>
      <c r="B77" s="1" t="s">
        <v>730</v>
      </c>
      <c r="C77" s="1" t="s">
        <v>20</v>
      </c>
      <c r="D77" s="1" t="s">
        <v>21</v>
      </c>
      <c r="E77" s="1">
        <v>4.15285899999999E-2</v>
      </c>
      <c r="F77" s="1">
        <v>1.0105243166370199</v>
      </c>
      <c r="G77" s="1">
        <f t="shared" si="4"/>
        <v>24.333219997043539</v>
      </c>
      <c r="H77" s="1">
        <f t="shared" si="5"/>
        <v>157.99349874999956</v>
      </c>
    </row>
    <row r="78" spans="1:8">
      <c r="A78" s="1">
        <v>716</v>
      </c>
      <c r="B78" s="1" t="s">
        <v>759</v>
      </c>
      <c r="C78" s="1" t="s">
        <v>20</v>
      </c>
      <c r="D78" s="1" t="s">
        <v>21</v>
      </c>
      <c r="E78" s="1">
        <v>0.66199414000000001</v>
      </c>
      <c r="F78" s="1">
        <v>16.173673337746081</v>
      </c>
      <c r="G78" s="1">
        <f t="shared" si="4"/>
        <v>24.431746990609433</v>
      </c>
      <c r="H78" s="1">
        <f t="shared" si="5"/>
        <v>158.65549288999955</v>
      </c>
    </row>
    <row r="79" spans="1:8">
      <c r="A79" s="1">
        <v>540</v>
      </c>
      <c r="B79" s="1" t="s">
        <v>518</v>
      </c>
      <c r="C79" s="1" t="s">
        <v>20</v>
      </c>
      <c r="D79" s="1" t="s">
        <v>21</v>
      </c>
      <c r="E79" s="1">
        <v>0.45848007000000002</v>
      </c>
      <c r="F79" s="1">
        <v>11.4517769818515</v>
      </c>
      <c r="G79" s="1">
        <f t="shared" si="4"/>
        <v>24.977698554817223</v>
      </c>
      <c r="H79" s="1">
        <f t="shared" si="5"/>
        <v>159.11397295999956</v>
      </c>
    </row>
    <row r="80" spans="1:8">
      <c r="A80" s="1">
        <v>142</v>
      </c>
      <c r="B80" s="1" t="s">
        <v>264</v>
      </c>
      <c r="C80" s="1" t="s">
        <v>20</v>
      </c>
      <c r="D80" s="1" t="s">
        <v>21</v>
      </c>
      <c r="E80" s="1">
        <v>0.15424264999999901</v>
      </c>
      <c r="F80" s="1">
        <v>3.9092100583753804</v>
      </c>
      <c r="G80" s="1">
        <f t="shared" si="4"/>
        <v>25.344546779865397</v>
      </c>
      <c r="H80" s="1">
        <f t="shared" si="5"/>
        <v>159.26821560999954</v>
      </c>
    </row>
    <row r="81" spans="1:8">
      <c r="A81" s="1">
        <v>268</v>
      </c>
      <c r="B81" s="1" t="s">
        <v>497</v>
      </c>
      <c r="C81" s="1" t="s">
        <v>20</v>
      </c>
      <c r="D81" s="1" t="s">
        <v>21</v>
      </c>
      <c r="E81" s="1">
        <v>0.84882703999999987</v>
      </c>
      <c r="F81" s="1">
        <v>21.607013274219003</v>
      </c>
      <c r="G81" s="1">
        <f t="shared" si="4"/>
        <v>25.455142515510587</v>
      </c>
      <c r="H81" s="1">
        <f t="shared" si="5"/>
        <v>160.11704264999955</v>
      </c>
    </row>
    <row r="82" spans="1:8">
      <c r="A82" s="1">
        <v>275</v>
      </c>
      <c r="B82" s="1" t="s">
        <v>737</v>
      </c>
      <c r="C82" s="1" t="s">
        <v>20</v>
      </c>
      <c r="D82" s="1" t="s">
        <v>21</v>
      </c>
      <c r="E82" s="1">
        <v>4.2488769999999988E-2</v>
      </c>
      <c r="F82" s="1">
        <v>1.0923348046647199</v>
      </c>
      <c r="G82" s="1">
        <f t="shared" si="4"/>
        <v>25.708788573185814</v>
      </c>
      <c r="H82" s="1">
        <f t="shared" si="5"/>
        <v>160.15953141999955</v>
      </c>
    </row>
    <row r="83" spans="1:8">
      <c r="A83" s="1">
        <v>754</v>
      </c>
      <c r="B83" s="1" t="s">
        <v>170</v>
      </c>
      <c r="C83" s="1" t="s">
        <v>20</v>
      </c>
      <c r="D83" s="1" t="s">
        <v>21</v>
      </c>
      <c r="E83" s="1">
        <v>5.9609550000000004E-2</v>
      </c>
      <c r="F83" s="1">
        <v>1.5571533802161799</v>
      </c>
      <c r="G83" s="1">
        <f t="shared" si="4"/>
        <v>26.122548823404635</v>
      </c>
      <c r="H83" s="1">
        <f t="shared" si="5"/>
        <v>160.21914096999956</v>
      </c>
    </row>
    <row r="84" spans="1:8">
      <c r="A84" s="1">
        <v>79</v>
      </c>
      <c r="B84" s="1" t="s">
        <v>754</v>
      </c>
      <c r="C84" s="1" t="s">
        <v>20</v>
      </c>
      <c r="D84" s="1" t="s">
        <v>21</v>
      </c>
      <c r="E84" s="1">
        <v>3.1840479999999997E-2</v>
      </c>
      <c r="F84" s="1">
        <v>0.84703238972327999</v>
      </c>
      <c r="G84" s="1">
        <f t="shared" si="4"/>
        <v>26.602375018318821</v>
      </c>
      <c r="H84" s="1">
        <f t="shared" si="5"/>
        <v>160.25098144999956</v>
      </c>
    </row>
    <row r="85" spans="1:8">
      <c r="A85" s="1">
        <v>304</v>
      </c>
      <c r="B85" s="1" t="s">
        <v>876</v>
      </c>
      <c r="C85" s="1" t="s">
        <v>20</v>
      </c>
      <c r="D85" s="1" t="s">
        <v>21</v>
      </c>
      <c r="E85" s="1">
        <v>0.67352184999999998</v>
      </c>
      <c r="F85" s="1">
        <v>18.150737871841621</v>
      </c>
      <c r="G85" s="1">
        <f t="shared" si="4"/>
        <v>26.948996341902824</v>
      </c>
      <c r="H85" s="1">
        <f t="shared" si="5"/>
        <v>160.92450329999954</v>
      </c>
    </row>
    <row r="86" spans="1:8">
      <c r="A86" s="1">
        <v>263</v>
      </c>
      <c r="B86" s="1" t="s">
        <v>487</v>
      </c>
      <c r="C86" s="1" t="s">
        <v>20</v>
      </c>
      <c r="D86" s="1" t="s">
        <v>21</v>
      </c>
      <c r="E86" s="1">
        <v>8.46888999999999E-2</v>
      </c>
      <c r="F86" s="1">
        <v>2.3141802722821798</v>
      </c>
      <c r="G86" s="1">
        <f t="shared" si="4"/>
        <v>27.325662185743145</v>
      </c>
      <c r="H86" s="1">
        <f t="shared" si="5"/>
        <v>161.00919219999955</v>
      </c>
    </row>
    <row r="87" spans="1:8">
      <c r="A87" s="1">
        <v>348</v>
      </c>
      <c r="B87" s="1" t="s">
        <v>872</v>
      </c>
      <c r="C87" s="1" t="s">
        <v>20</v>
      </c>
      <c r="D87" s="1" t="s">
        <v>21</v>
      </c>
      <c r="E87" s="1">
        <v>7.2471689999999894E-2</v>
      </c>
      <c r="F87" s="1">
        <v>2.0052332571973199</v>
      </c>
      <c r="G87" s="1">
        <f t="shared" si="4"/>
        <v>27.669194097685907</v>
      </c>
      <c r="H87" s="1">
        <f t="shared" si="5"/>
        <v>161.08166388999953</v>
      </c>
    </row>
    <row r="88" spans="1:8">
      <c r="A88" s="1">
        <v>128</v>
      </c>
      <c r="B88" s="1" t="s">
        <v>439</v>
      </c>
      <c r="C88" s="1" t="s">
        <v>20</v>
      </c>
      <c r="D88" s="1" t="s">
        <v>21</v>
      </c>
      <c r="E88" s="1">
        <v>0.11271475</v>
      </c>
      <c r="F88" s="1">
        <v>3.1231751594163599</v>
      </c>
      <c r="G88" s="1">
        <f t="shared" si="4"/>
        <v>27.708664211350865</v>
      </c>
      <c r="H88" s="1">
        <f t="shared" si="5"/>
        <v>161.19437863999954</v>
      </c>
    </row>
    <row r="89" spans="1:8">
      <c r="A89" s="1">
        <v>766</v>
      </c>
      <c r="B89" s="1" t="s">
        <v>499</v>
      </c>
      <c r="C89" s="1" t="s">
        <v>20</v>
      </c>
      <c r="D89" s="1" t="s">
        <v>21</v>
      </c>
      <c r="E89" s="1">
        <v>0.54769057999999904</v>
      </c>
      <c r="F89" s="1">
        <v>15.2925766406932</v>
      </c>
      <c r="G89" s="1">
        <f t="shared" si="4"/>
        <v>27.92192745161552</v>
      </c>
      <c r="H89" s="1">
        <f t="shared" si="5"/>
        <v>161.74206921999954</v>
      </c>
    </row>
    <row r="90" spans="1:8">
      <c r="A90" s="1">
        <v>90</v>
      </c>
      <c r="B90" s="1" t="s">
        <v>478</v>
      </c>
      <c r="C90" s="1" t="s">
        <v>20</v>
      </c>
      <c r="D90" s="1" t="s">
        <v>21</v>
      </c>
      <c r="E90" s="1">
        <v>0.27885084999999893</v>
      </c>
      <c r="F90" s="1">
        <v>7.7934590813695603</v>
      </c>
      <c r="G90" s="1">
        <f t="shared" si="4"/>
        <v>27.948486014547168</v>
      </c>
      <c r="H90" s="1">
        <f t="shared" si="5"/>
        <v>162.02092006999953</v>
      </c>
    </row>
    <row r="91" spans="1:8">
      <c r="A91" s="1">
        <v>484</v>
      </c>
      <c r="B91" s="1" t="s">
        <v>739</v>
      </c>
      <c r="C91" s="1" t="s">
        <v>20</v>
      </c>
      <c r="D91" s="1" t="s">
        <v>21</v>
      </c>
      <c r="E91" s="1">
        <v>0.10765719</v>
      </c>
      <c r="F91" s="1">
        <v>3.0937877970091199</v>
      </c>
      <c r="G91" s="1">
        <f t="shared" si="4"/>
        <v>28.737400604726169</v>
      </c>
      <c r="H91" s="1">
        <f t="shared" si="5"/>
        <v>162.12857725999953</v>
      </c>
    </row>
    <row r="92" spans="1:8">
      <c r="A92" s="1">
        <v>125</v>
      </c>
      <c r="B92" s="1" t="s">
        <v>436</v>
      </c>
      <c r="C92" s="1" t="s">
        <v>20</v>
      </c>
      <c r="D92" s="1" t="s">
        <v>21</v>
      </c>
      <c r="E92" s="1">
        <v>5.4050580000000001E-2</v>
      </c>
      <c r="F92" s="1">
        <v>1.5669894665774402</v>
      </c>
      <c r="G92" s="1">
        <f t="shared" si="4"/>
        <v>28.991168394075331</v>
      </c>
      <c r="H92" s="1">
        <f t="shared" si="5"/>
        <v>162.18262783999953</v>
      </c>
    </row>
    <row r="93" spans="1:8">
      <c r="A93" s="1">
        <v>447</v>
      </c>
      <c r="B93" s="1" t="s">
        <v>408</v>
      </c>
      <c r="C93" s="1" t="s">
        <v>20</v>
      </c>
      <c r="D93" s="1" t="s">
        <v>21</v>
      </c>
      <c r="E93" s="1">
        <v>0.12603984999999901</v>
      </c>
      <c r="F93" s="1">
        <v>3.6557335766491206</v>
      </c>
      <c r="G93" s="1">
        <f t="shared" si="4"/>
        <v>29.004585269255312</v>
      </c>
      <c r="H93" s="1">
        <f t="shared" si="5"/>
        <v>162.30866768999954</v>
      </c>
    </row>
    <row r="94" spans="1:8">
      <c r="A94" s="1">
        <v>195</v>
      </c>
      <c r="B94" s="1" t="s">
        <v>419</v>
      </c>
      <c r="C94" s="1" t="s">
        <v>20</v>
      </c>
      <c r="D94" s="1" t="s">
        <v>21</v>
      </c>
      <c r="E94" s="1">
        <v>5.7608849999999899E-2</v>
      </c>
      <c r="F94" s="1">
        <v>1.68177818109704</v>
      </c>
      <c r="G94" s="1">
        <f t="shared" si="4"/>
        <v>29.193052475392982</v>
      </c>
      <c r="H94" s="1">
        <f t="shared" si="5"/>
        <v>162.36627653999955</v>
      </c>
    </row>
    <row r="95" spans="1:8">
      <c r="A95" s="1">
        <v>306</v>
      </c>
      <c r="B95" s="1" t="s">
        <v>504</v>
      </c>
      <c r="C95" s="1" t="s">
        <v>20</v>
      </c>
      <c r="D95" s="1" t="s">
        <v>21</v>
      </c>
      <c r="E95" s="1">
        <v>0.38280314999999898</v>
      </c>
      <c r="F95" s="1">
        <v>11.71656884713266</v>
      </c>
      <c r="G95" s="1">
        <f t="shared" si="4"/>
        <v>30.607294760068434</v>
      </c>
      <c r="H95" s="1">
        <f t="shared" si="5"/>
        <v>162.74907968999955</v>
      </c>
    </row>
    <row r="96" spans="1:8">
      <c r="A96" s="1">
        <v>51</v>
      </c>
      <c r="B96" s="1" t="s">
        <v>458</v>
      </c>
      <c r="C96" s="1" t="s">
        <v>20</v>
      </c>
      <c r="D96" s="1" t="s">
        <v>21</v>
      </c>
      <c r="E96" s="1">
        <v>6.333341999999989E-2</v>
      </c>
      <c r="F96" s="1">
        <v>1.95213508313054</v>
      </c>
      <c r="G96" s="1">
        <f t="shared" si="4"/>
        <v>30.823143344075582</v>
      </c>
      <c r="H96" s="1">
        <f t="shared" si="5"/>
        <v>162.81241310999954</v>
      </c>
    </row>
    <row r="97" spans="1:8">
      <c r="A97" s="1">
        <v>503</v>
      </c>
      <c r="B97" s="1" t="s">
        <v>859</v>
      </c>
      <c r="C97" s="1" t="s">
        <v>20</v>
      </c>
      <c r="D97" s="1" t="s">
        <v>21</v>
      </c>
      <c r="E97" s="1">
        <v>0.175815</v>
      </c>
      <c r="F97" s="1">
        <v>5.4490714333128007</v>
      </c>
      <c r="G97" s="1">
        <f t="shared" si="4"/>
        <v>30.993211235177892</v>
      </c>
      <c r="H97" s="1">
        <f t="shared" si="5"/>
        <v>162.98822810999954</v>
      </c>
    </row>
    <row r="98" spans="1:8">
      <c r="A98" s="1">
        <v>234</v>
      </c>
      <c r="B98" s="1" t="s">
        <v>425</v>
      </c>
      <c r="C98" s="1" t="s">
        <v>20</v>
      </c>
      <c r="D98" s="1" t="s">
        <v>21</v>
      </c>
      <c r="E98" s="1">
        <v>0.15198023000000002</v>
      </c>
      <c r="F98" s="1">
        <v>4.7510283792795995</v>
      </c>
      <c r="G98" s="1">
        <f t="shared" ref="G98:G129" si="6">F98/E98</f>
        <v>31.260831617899242</v>
      </c>
      <c r="H98" s="1">
        <f t="shared" si="5"/>
        <v>163.14020833999953</v>
      </c>
    </row>
    <row r="99" spans="1:8">
      <c r="A99" s="1">
        <v>177</v>
      </c>
      <c r="B99" s="1" t="s">
        <v>780</v>
      </c>
      <c r="C99" s="1" t="s">
        <v>20</v>
      </c>
      <c r="D99" s="1" t="s">
        <v>21</v>
      </c>
      <c r="E99" s="1">
        <v>0.17280098000000002</v>
      </c>
      <c r="F99" s="1">
        <v>5.4956224259810007</v>
      </c>
      <c r="G99" s="1">
        <f t="shared" si="6"/>
        <v>31.803190155408842</v>
      </c>
      <c r="H99" s="1">
        <f t="shared" ref="H99:H130" si="7">H98+E99</f>
        <v>163.31300931999954</v>
      </c>
    </row>
    <row r="100" spans="1:8">
      <c r="A100" s="1">
        <v>593</v>
      </c>
      <c r="B100" s="1" t="s">
        <v>746</v>
      </c>
      <c r="C100" s="1" t="s">
        <v>20</v>
      </c>
      <c r="D100" s="1" t="s">
        <v>21</v>
      </c>
      <c r="E100" s="1">
        <v>2.0100685999999999</v>
      </c>
      <c r="F100" s="1">
        <v>66.753215173163596</v>
      </c>
      <c r="G100" s="1">
        <f t="shared" si="6"/>
        <v>33.209421396445677</v>
      </c>
      <c r="H100" s="1">
        <f t="shared" si="7"/>
        <v>165.32307791999955</v>
      </c>
    </row>
    <row r="101" spans="1:8">
      <c r="A101" s="1">
        <v>238</v>
      </c>
      <c r="B101" s="1" t="s">
        <v>423</v>
      </c>
      <c r="C101" s="1" t="s">
        <v>20</v>
      </c>
      <c r="D101" s="1" t="s">
        <v>21</v>
      </c>
      <c r="E101" s="1">
        <v>0.1258547599999999</v>
      </c>
      <c r="F101" s="1">
        <v>4.3294533173810397</v>
      </c>
      <c r="G101" s="1">
        <f t="shared" si="6"/>
        <v>34.400393893572584</v>
      </c>
      <c r="H101" s="1">
        <f t="shared" si="7"/>
        <v>165.44893267999956</v>
      </c>
    </row>
    <row r="102" spans="1:8">
      <c r="A102" s="1">
        <v>453</v>
      </c>
      <c r="B102" s="1" t="s">
        <v>198</v>
      </c>
      <c r="C102" s="1" t="s">
        <v>20</v>
      </c>
      <c r="D102" s="1" t="s">
        <v>21</v>
      </c>
      <c r="E102" s="1">
        <v>0.19693757000000001</v>
      </c>
      <c r="F102" s="1">
        <v>6.9576039046230793</v>
      </c>
      <c r="G102" s="1">
        <f t="shared" si="6"/>
        <v>35.328982197876613</v>
      </c>
      <c r="H102" s="1">
        <f t="shared" si="7"/>
        <v>165.64587024999955</v>
      </c>
    </row>
    <row r="103" spans="1:8">
      <c r="A103" s="1">
        <v>282</v>
      </c>
      <c r="B103" s="1" t="s">
        <v>879</v>
      </c>
      <c r="C103" s="1" t="s">
        <v>20</v>
      </c>
      <c r="D103" s="1" t="s">
        <v>21</v>
      </c>
      <c r="E103" s="1">
        <v>3.7173199999999899E-2</v>
      </c>
      <c r="F103" s="1">
        <v>1.32080040833358</v>
      </c>
      <c r="G103" s="1">
        <f t="shared" si="6"/>
        <v>35.530984912076001</v>
      </c>
      <c r="H103" s="1">
        <f t="shared" si="7"/>
        <v>165.68304344999956</v>
      </c>
    </row>
    <row r="104" spans="1:8">
      <c r="A104" s="1">
        <v>597</v>
      </c>
      <c r="B104" s="1" t="s">
        <v>277</v>
      </c>
      <c r="C104" s="1" t="s">
        <v>20</v>
      </c>
      <c r="D104" s="1" t="s">
        <v>21</v>
      </c>
      <c r="E104" s="1">
        <v>0.61180047999999987</v>
      </c>
      <c r="F104" s="1">
        <v>22.133807284605801</v>
      </c>
      <c r="G104" s="1">
        <f t="shared" si="6"/>
        <v>36.178146320849251</v>
      </c>
      <c r="H104" s="1">
        <f t="shared" si="7"/>
        <v>166.29484392999956</v>
      </c>
    </row>
    <row r="105" spans="1:8">
      <c r="A105" s="1">
        <v>393</v>
      </c>
      <c r="B105" s="1" t="s">
        <v>428</v>
      </c>
      <c r="C105" s="1" t="s">
        <v>20</v>
      </c>
      <c r="D105" s="1" t="s">
        <v>21</v>
      </c>
      <c r="E105" s="1">
        <v>7.0047163099999787</v>
      </c>
      <c r="F105" s="1">
        <v>263.84143929148598</v>
      </c>
      <c r="G105" s="1">
        <f t="shared" si="6"/>
        <v>37.666256221515241</v>
      </c>
      <c r="H105" s="1">
        <f t="shared" si="7"/>
        <v>173.29956023999955</v>
      </c>
    </row>
    <row r="106" spans="1:8">
      <c r="A106" s="1">
        <v>624</v>
      </c>
      <c r="B106" s="1" t="s">
        <v>782</v>
      </c>
      <c r="C106" s="1" t="s">
        <v>20</v>
      </c>
      <c r="D106" s="1" t="s">
        <v>21</v>
      </c>
      <c r="E106" s="1">
        <v>6.4129249999999999E-2</v>
      </c>
      <c r="F106" s="1">
        <v>2.4680248508890603</v>
      </c>
      <c r="G106" s="1">
        <f t="shared" si="6"/>
        <v>38.48516629913901</v>
      </c>
      <c r="H106" s="1">
        <f t="shared" si="7"/>
        <v>173.36368948999956</v>
      </c>
    </row>
    <row r="107" spans="1:8">
      <c r="A107" s="1">
        <v>657</v>
      </c>
      <c r="B107" s="1" t="s">
        <v>333</v>
      </c>
      <c r="C107" s="1" t="s">
        <v>20</v>
      </c>
      <c r="D107" s="1" t="s">
        <v>21</v>
      </c>
      <c r="E107" s="1">
        <v>0.47279215999999802</v>
      </c>
      <c r="F107" s="1">
        <v>18.20432175369066</v>
      </c>
      <c r="G107" s="1">
        <f t="shared" si="6"/>
        <v>38.503857072610373</v>
      </c>
      <c r="H107" s="1">
        <f t="shared" si="7"/>
        <v>173.83648164999957</v>
      </c>
    </row>
    <row r="108" spans="1:8">
      <c r="A108" s="1">
        <v>578</v>
      </c>
      <c r="B108" s="1" t="s">
        <v>716</v>
      </c>
      <c r="C108" s="1" t="s">
        <v>20</v>
      </c>
      <c r="D108" s="1" t="s">
        <v>21</v>
      </c>
      <c r="E108" s="1">
        <v>0.14561921999999899</v>
      </c>
      <c r="F108" s="1">
        <v>5.92225893525824</v>
      </c>
      <c r="G108" s="1">
        <f t="shared" si="6"/>
        <v>40.669486728869174</v>
      </c>
      <c r="H108" s="1">
        <f t="shared" si="7"/>
        <v>173.98210086999956</v>
      </c>
    </row>
    <row r="109" spans="1:8">
      <c r="A109" s="1">
        <v>357</v>
      </c>
      <c r="B109" s="1" t="s">
        <v>741</v>
      </c>
      <c r="C109" s="1" t="s">
        <v>20</v>
      </c>
      <c r="D109" s="1" t="s">
        <v>21</v>
      </c>
      <c r="E109" s="1">
        <v>0.18336069999999899</v>
      </c>
      <c r="F109" s="1">
        <v>7.7041935808560797</v>
      </c>
      <c r="G109" s="1">
        <f t="shared" si="6"/>
        <v>42.016602144604171</v>
      </c>
      <c r="H109" s="1">
        <f t="shared" si="7"/>
        <v>174.16546156999956</v>
      </c>
    </row>
    <row r="110" spans="1:8">
      <c r="A110" s="1">
        <v>432</v>
      </c>
      <c r="B110" s="1" t="s">
        <v>745</v>
      </c>
      <c r="C110" s="1" t="s">
        <v>20</v>
      </c>
      <c r="D110" s="1" t="s">
        <v>21</v>
      </c>
      <c r="E110" s="1">
        <v>0.20678203999999889</v>
      </c>
      <c r="F110" s="1">
        <v>9.1319362760829002</v>
      </c>
      <c r="G110" s="1">
        <f t="shared" si="6"/>
        <v>44.162134564892334</v>
      </c>
      <c r="H110" s="1">
        <f t="shared" si="7"/>
        <v>174.37224360999957</v>
      </c>
    </row>
    <row r="111" spans="1:8">
      <c r="A111" s="1">
        <v>671</v>
      </c>
      <c r="B111" s="1" t="s">
        <v>479</v>
      </c>
      <c r="C111" s="1" t="s">
        <v>20</v>
      </c>
      <c r="D111" s="1" t="s">
        <v>21</v>
      </c>
      <c r="E111" s="1">
        <v>0.48888787999999972</v>
      </c>
      <c r="F111" s="1">
        <v>21.8435949044548</v>
      </c>
      <c r="G111" s="1">
        <f t="shared" si="6"/>
        <v>44.68017269001394</v>
      </c>
      <c r="H111" s="1">
        <f t="shared" si="7"/>
        <v>174.86113148999956</v>
      </c>
    </row>
    <row r="112" spans="1:8">
      <c r="A112" s="1">
        <v>278</v>
      </c>
      <c r="B112" s="1" t="s">
        <v>456</v>
      </c>
      <c r="C112" s="1" t="s">
        <v>20</v>
      </c>
      <c r="D112" s="1" t="s">
        <v>21</v>
      </c>
      <c r="E112" s="1">
        <v>1.8181240000000001E-2</v>
      </c>
      <c r="F112" s="1">
        <v>0.83026752248645996</v>
      </c>
      <c r="G112" s="1">
        <f t="shared" si="6"/>
        <v>45.666165920831574</v>
      </c>
      <c r="H112" s="1">
        <f t="shared" si="7"/>
        <v>174.87931272999955</v>
      </c>
    </row>
    <row r="113" spans="1:8">
      <c r="A113" s="1">
        <v>77</v>
      </c>
      <c r="B113" s="1" t="s">
        <v>461</v>
      </c>
      <c r="C113" s="1" t="s">
        <v>20</v>
      </c>
      <c r="D113" s="1" t="s">
        <v>21</v>
      </c>
      <c r="E113" s="1">
        <v>0.10159125999999999</v>
      </c>
      <c r="F113" s="1">
        <v>4.9534500827933599</v>
      </c>
      <c r="G113" s="1">
        <f t="shared" si="6"/>
        <v>48.758624342225509</v>
      </c>
      <c r="H113" s="1">
        <f t="shared" si="7"/>
        <v>174.98090398999955</v>
      </c>
    </row>
    <row r="114" spans="1:8">
      <c r="A114" s="1">
        <v>576</v>
      </c>
      <c r="B114" s="1" t="s">
        <v>235</v>
      </c>
      <c r="C114" s="1" t="s">
        <v>20</v>
      </c>
      <c r="D114" s="1" t="s">
        <v>21</v>
      </c>
      <c r="E114" s="1">
        <v>0.17006468999999999</v>
      </c>
      <c r="F114" s="1">
        <v>8.4373135854158789</v>
      </c>
      <c r="G114" s="1">
        <f t="shared" si="6"/>
        <v>49.612377416004932</v>
      </c>
      <c r="H114" s="1">
        <f t="shared" si="7"/>
        <v>175.15096867999955</v>
      </c>
    </row>
    <row r="115" spans="1:8">
      <c r="A115" s="1">
        <v>573</v>
      </c>
      <c r="B115" s="1" t="s">
        <v>435</v>
      </c>
      <c r="C115" s="1" t="s">
        <v>20</v>
      </c>
      <c r="D115" s="1" t="s">
        <v>21</v>
      </c>
      <c r="E115" s="1">
        <v>6.4624829999999897E-2</v>
      </c>
      <c r="F115" s="1">
        <v>3.2933580052187801</v>
      </c>
      <c r="G115" s="1">
        <f t="shared" si="6"/>
        <v>50.961186361631981</v>
      </c>
      <c r="H115" s="1">
        <f t="shared" si="7"/>
        <v>175.21559350999956</v>
      </c>
    </row>
    <row r="116" spans="1:8">
      <c r="A116" s="1">
        <v>439</v>
      </c>
      <c r="B116" s="1" t="s">
        <v>629</v>
      </c>
      <c r="C116" s="1" t="s">
        <v>20</v>
      </c>
      <c r="D116" s="1" t="s">
        <v>21</v>
      </c>
      <c r="E116" s="1">
        <v>0.36784829999999996</v>
      </c>
      <c r="F116" s="1">
        <v>19.144266105451859</v>
      </c>
      <c r="G116" s="1">
        <f t="shared" si="6"/>
        <v>52.043916216146329</v>
      </c>
      <c r="H116" s="1">
        <f t="shared" si="7"/>
        <v>175.58344180999956</v>
      </c>
    </row>
    <row r="117" spans="1:8">
      <c r="A117" s="1">
        <v>309</v>
      </c>
      <c r="B117" s="1" t="s">
        <v>784</v>
      </c>
      <c r="C117" s="1" t="s">
        <v>20</v>
      </c>
      <c r="D117" s="1" t="s">
        <v>21</v>
      </c>
      <c r="E117" s="1">
        <v>0.26389491999999998</v>
      </c>
      <c r="F117" s="1">
        <v>14.03755053953418</v>
      </c>
      <c r="G117" s="1">
        <f t="shared" si="6"/>
        <v>53.193712632036195</v>
      </c>
      <c r="H117" s="1">
        <f t="shared" si="7"/>
        <v>175.84733672999957</v>
      </c>
    </row>
    <row r="118" spans="1:8">
      <c r="A118" s="1">
        <v>417</v>
      </c>
      <c r="B118" s="1" t="s">
        <v>865</v>
      </c>
      <c r="C118" s="1" t="s">
        <v>20</v>
      </c>
      <c r="D118" s="1" t="s">
        <v>21</v>
      </c>
      <c r="E118" s="1">
        <v>6.1161879999999905E-2</v>
      </c>
      <c r="F118" s="1">
        <v>3.7588325347326004</v>
      </c>
      <c r="G118" s="1">
        <f t="shared" si="6"/>
        <v>61.457112415978813</v>
      </c>
      <c r="H118" s="1">
        <f t="shared" si="7"/>
        <v>175.90849860999955</v>
      </c>
    </row>
    <row r="119" spans="1:8">
      <c r="A119" s="1">
        <v>293</v>
      </c>
      <c r="B119" s="1" t="s">
        <v>877</v>
      </c>
      <c r="C119" s="1" t="s">
        <v>20</v>
      </c>
      <c r="D119" s="1" t="s">
        <v>21</v>
      </c>
      <c r="E119" s="1">
        <v>3.2566930000000001E-2</v>
      </c>
      <c r="F119" s="1">
        <v>2.0220827080448398</v>
      </c>
      <c r="G119" s="1">
        <f t="shared" si="6"/>
        <v>62.090062159523164</v>
      </c>
      <c r="H119" s="1">
        <f t="shared" si="7"/>
        <v>175.94106553999956</v>
      </c>
    </row>
    <row r="120" spans="1:8">
      <c r="A120" s="1">
        <v>599</v>
      </c>
      <c r="B120" s="1" t="s">
        <v>356</v>
      </c>
      <c r="C120" s="1" t="s">
        <v>20</v>
      </c>
      <c r="D120" s="1" t="s">
        <v>21</v>
      </c>
      <c r="E120" s="1">
        <v>0.78870141000000005</v>
      </c>
      <c r="F120" s="1">
        <v>49.151473591204997</v>
      </c>
      <c r="G120" s="1">
        <f t="shared" si="6"/>
        <v>62.31949501802589</v>
      </c>
      <c r="H120" s="1">
        <f t="shared" si="7"/>
        <v>176.72976694999954</v>
      </c>
    </row>
    <row r="121" spans="1:8">
      <c r="A121" s="1">
        <v>119</v>
      </c>
      <c r="B121" s="1" t="s">
        <v>457</v>
      </c>
      <c r="C121" s="1" t="s">
        <v>20</v>
      </c>
      <c r="D121" s="1" t="s">
        <v>21</v>
      </c>
      <c r="E121" s="1">
        <v>2.8345560000000002E-2</v>
      </c>
      <c r="F121" s="1">
        <v>1.7764827053455001</v>
      </c>
      <c r="G121" s="1">
        <f t="shared" si="6"/>
        <v>62.672344640412817</v>
      </c>
      <c r="H121" s="1">
        <f t="shared" si="7"/>
        <v>176.75811250999953</v>
      </c>
    </row>
    <row r="122" spans="1:8">
      <c r="A122" s="1">
        <v>684</v>
      </c>
      <c r="B122" s="1" t="s">
        <v>843</v>
      </c>
      <c r="C122" s="1" t="s">
        <v>20</v>
      </c>
      <c r="D122" s="1" t="s">
        <v>21</v>
      </c>
      <c r="E122" s="1">
        <v>4.4984540000000003E-2</v>
      </c>
      <c r="F122" s="1">
        <v>2.9458453686951005</v>
      </c>
      <c r="G122" s="1">
        <f t="shared" si="6"/>
        <v>65.485728401248522</v>
      </c>
      <c r="H122" s="1">
        <f t="shared" si="7"/>
        <v>176.80309704999954</v>
      </c>
    </row>
    <row r="123" spans="1:8">
      <c r="A123" s="1">
        <v>145</v>
      </c>
      <c r="B123" s="1" t="s">
        <v>406</v>
      </c>
      <c r="C123" s="1" t="s">
        <v>20</v>
      </c>
      <c r="D123" s="1" t="s">
        <v>21</v>
      </c>
      <c r="E123" s="1">
        <v>4.539808E-2</v>
      </c>
      <c r="F123" s="1">
        <v>2.99176885612476</v>
      </c>
      <c r="G123" s="1">
        <f t="shared" si="6"/>
        <v>65.900779418970146</v>
      </c>
      <c r="H123" s="1">
        <f t="shared" si="7"/>
        <v>176.84849512999955</v>
      </c>
    </row>
    <row r="124" spans="1:8">
      <c r="A124" s="1">
        <v>669</v>
      </c>
      <c r="B124" s="1" t="s">
        <v>477</v>
      </c>
      <c r="C124" s="1" t="s">
        <v>20</v>
      </c>
      <c r="D124" s="1" t="s">
        <v>21</v>
      </c>
      <c r="E124" s="1">
        <v>0.51402126999999997</v>
      </c>
      <c r="F124" s="1">
        <v>34.133644264243202</v>
      </c>
      <c r="G124" s="1">
        <f t="shared" si="6"/>
        <v>66.405120286643395</v>
      </c>
      <c r="H124" s="1">
        <f t="shared" si="7"/>
        <v>177.36251639999955</v>
      </c>
    </row>
    <row r="125" spans="1:8">
      <c r="A125" s="1">
        <v>753</v>
      </c>
      <c r="B125" s="1" t="s">
        <v>237</v>
      </c>
      <c r="C125" s="1" t="s">
        <v>20</v>
      </c>
      <c r="D125" s="1" t="s">
        <v>21</v>
      </c>
      <c r="E125" s="1">
        <v>0.1033479499999998</v>
      </c>
      <c r="F125" s="1">
        <v>6.9355454017464604</v>
      </c>
      <c r="G125" s="1">
        <f t="shared" si="6"/>
        <v>67.108688674971049</v>
      </c>
      <c r="H125" s="1">
        <f t="shared" si="7"/>
        <v>177.46586434999955</v>
      </c>
    </row>
    <row r="126" spans="1:8">
      <c r="A126" s="1">
        <v>374</v>
      </c>
      <c r="B126" s="1" t="s">
        <v>46</v>
      </c>
      <c r="C126" s="1" t="s">
        <v>20</v>
      </c>
      <c r="D126" s="1" t="s">
        <v>21</v>
      </c>
      <c r="E126" s="1">
        <v>0.67592370000000002</v>
      </c>
      <c r="F126" s="1">
        <v>46.416016858913601</v>
      </c>
      <c r="G126" s="1">
        <f t="shared" si="6"/>
        <v>68.670497659593238</v>
      </c>
      <c r="H126" s="1">
        <f t="shared" si="7"/>
        <v>178.14178804999955</v>
      </c>
    </row>
    <row r="127" spans="1:8">
      <c r="A127" s="1">
        <v>367</v>
      </c>
      <c r="B127" s="1" t="s">
        <v>424</v>
      </c>
      <c r="C127" s="1" t="s">
        <v>20</v>
      </c>
      <c r="D127" s="1" t="s">
        <v>21</v>
      </c>
      <c r="E127" s="1">
        <v>0.82882047999999997</v>
      </c>
      <c r="F127" s="1">
        <v>57.283097016444998</v>
      </c>
      <c r="G127" s="1">
        <f t="shared" si="6"/>
        <v>69.113998023365681</v>
      </c>
      <c r="H127" s="1">
        <f t="shared" si="7"/>
        <v>178.97060852999954</v>
      </c>
    </row>
    <row r="128" spans="1:8">
      <c r="A128" s="1">
        <v>328</v>
      </c>
      <c r="B128" s="1" t="s">
        <v>875</v>
      </c>
      <c r="C128" s="1" t="s">
        <v>20</v>
      </c>
      <c r="D128" s="1" t="s">
        <v>21</v>
      </c>
      <c r="E128" s="1">
        <v>0.28384739999999897</v>
      </c>
      <c r="F128" s="1">
        <v>20.221539449631003</v>
      </c>
      <c r="G128" s="1">
        <f t="shared" si="6"/>
        <v>71.240883128156455</v>
      </c>
      <c r="H128" s="1">
        <f t="shared" si="7"/>
        <v>179.25445592999952</v>
      </c>
    </row>
    <row r="129" spans="1:8">
      <c r="A129" s="1">
        <v>701</v>
      </c>
      <c r="B129" s="1" t="s">
        <v>841</v>
      </c>
      <c r="C129" s="1" t="s">
        <v>20</v>
      </c>
      <c r="D129" s="1" t="s">
        <v>21</v>
      </c>
      <c r="E129" s="1">
        <v>7.4192939999999999E-2</v>
      </c>
      <c r="F129" s="1">
        <v>5.4538908323125401</v>
      </c>
      <c r="G129" s="1">
        <f t="shared" si="6"/>
        <v>73.509566170481179</v>
      </c>
      <c r="H129" s="1">
        <f t="shared" si="7"/>
        <v>179.32864886999951</v>
      </c>
    </row>
    <row r="130" spans="1:8">
      <c r="A130" s="1">
        <v>651</v>
      </c>
      <c r="B130" s="1" t="s">
        <v>163</v>
      </c>
      <c r="C130" s="1" t="s">
        <v>20</v>
      </c>
      <c r="D130" s="1" t="s">
        <v>21</v>
      </c>
      <c r="E130" s="1">
        <v>0.76874187999999899</v>
      </c>
      <c r="F130" s="1">
        <v>61.9890284542034</v>
      </c>
      <c r="G130" s="1">
        <f t="shared" ref="G130:G158" si="8">F130/E130</f>
        <v>80.636986310936365</v>
      </c>
      <c r="H130" s="1">
        <f t="shared" si="7"/>
        <v>180.09739074999951</v>
      </c>
    </row>
    <row r="131" spans="1:8">
      <c r="A131" s="1">
        <v>419</v>
      </c>
      <c r="B131" s="1" t="s">
        <v>251</v>
      </c>
      <c r="C131" s="1" t="s">
        <v>20</v>
      </c>
      <c r="D131" s="1" t="s">
        <v>21</v>
      </c>
      <c r="E131" s="1">
        <v>0.11781660000000001</v>
      </c>
      <c r="F131" s="1">
        <v>9.8457897933278407</v>
      </c>
      <c r="G131" s="1">
        <f t="shared" si="8"/>
        <v>83.568782271155683</v>
      </c>
      <c r="H131" s="1">
        <f t="shared" ref="H131:H151" si="9">H130+E131</f>
        <v>180.2152073499995</v>
      </c>
    </row>
    <row r="132" spans="1:8">
      <c r="A132" s="1">
        <v>339</v>
      </c>
      <c r="B132" s="1" t="s">
        <v>874</v>
      </c>
      <c r="C132" s="1" t="s">
        <v>20</v>
      </c>
      <c r="D132" s="1" t="s">
        <v>21</v>
      </c>
      <c r="E132" s="1">
        <v>1.7067369999999901E-2</v>
      </c>
      <c r="F132" s="1">
        <v>1.4459068865955</v>
      </c>
      <c r="G132" s="1">
        <f t="shared" si="8"/>
        <v>84.717615344104473</v>
      </c>
      <c r="H132" s="1">
        <f t="shared" si="9"/>
        <v>180.23227471999951</v>
      </c>
    </row>
    <row r="133" spans="1:8">
      <c r="A133" s="1">
        <v>545</v>
      </c>
      <c r="B133" s="1" t="s">
        <v>854</v>
      </c>
      <c r="C133" s="1" t="s">
        <v>20</v>
      </c>
      <c r="D133" s="1" t="s">
        <v>21</v>
      </c>
      <c r="E133" s="1">
        <v>6.7807580000000006E-2</v>
      </c>
      <c r="F133" s="1">
        <v>5.8404118336063799</v>
      </c>
      <c r="G133" s="1">
        <f t="shared" si="8"/>
        <v>86.132137935115509</v>
      </c>
      <c r="H133" s="1">
        <f t="shared" si="9"/>
        <v>180.3000822999995</v>
      </c>
    </row>
    <row r="134" spans="1:8">
      <c r="A134" s="1">
        <v>167</v>
      </c>
      <c r="B134" s="1" t="s">
        <v>426</v>
      </c>
      <c r="C134" s="1" t="s">
        <v>20</v>
      </c>
      <c r="D134" s="1" t="s">
        <v>21</v>
      </c>
      <c r="E134" s="1">
        <v>3.6275790000000002E-2</v>
      </c>
      <c r="F134" s="1">
        <v>3.2380812619765997</v>
      </c>
      <c r="G134" s="1">
        <f t="shared" si="8"/>
        <v>89.262873723124969</v>
      </c>
      <c r="H134" s="1">
        <f t="shared" si="9"/>
        <v>180.33635808999949</v>
      </c>
    </row>
    <row r="135" spans="1:8">
      <c r="A135" s="1">
        <v>530</v>
      </c>
      <c r="B135" s="1" t="s">
        <v>791</v>
      </c>
      <c r="C135" s="1" t="s">
        <v>20</v>
      </c>
      <c r="D135" s="1" t="s">
        <v>21</v>
      </c>
      <c r="E135" s="1">
        <v>1.64413499999999E-2</v>
      </c>
      <c r="F135" s="1">
        <v>1.4755404831723999</v>
      </c>
      <c r="G135" s="1">
        <f t="shared" si="8"/>
        <v>89.745701123837705</v>
      </c>
      <c r="H135" s="1">
        <f t="shared" si="9"/>
        <v>180.3527994399995</v>
      </c>
    </row>
    <row r="136" spans="1:8">
      <c r="A136" s="1">
        <v>692</v>
      </c>
      <c r="B136" s="1" t="s">
        <v>459</v>
      </c>
      <c r="C136" s="1" t="s">
        <v>20</v>
      </c>
      <c r="D136" s="1" t="s">
        <v>21</v>
      </c>
      <c r="E136" s="1">
        <v>6.7123979999999889E-2</v>
      </c>
      <c r="F136" s="1">
        <v>6.4375794740911996</v>
      </c>
      <c r="G136" s="1">
        <f t="shared" si="8"/>
        <v>95.905807046769425</v>
      </c>
      <c r="H136" s="1">
        <f t="shared" si="9"/>
        <v>180.41992341999949</v>
      </c>
    </row>
    <row r="137" spans="1:8">
      <c r="A137" s="1">
        <v>585</v>
      </c>
      <c r="B137" s="1" t="s">
        <v>40</v>
      </c>
      <c r="C137" s="1" t="s">
        <v>20</v>
      </c>
      <c r="D137" s="1" t="s">
        <v>21</v>
      </c>
      <c r="E137" s="1">
        <v>3.853318539999989</v>
      </c>
      <c r="F137" s="1">
        <v>384.61193918255196</v>
      </c>
      <c r="G137" s="1">
        <f t="shared" si="8"/>
        <v>99.813170177867789</v>
      </c>
      <c r="H137" s="1">
        <f t="shared" si="9"/>
        <v>184.27324195999947</v>
      </c>
    </row>
    <row r="138" spans="1:8">
      <c r="A138" s="1">
        <v>592</v>
      </c>
      <c r="B138" s="1" t="s">
        <v>582</v>
      </c>
      <c r="C138" s="1" t="s">
        <v>20</v>
      </c>
      <c r="D138" s="1" t="s">
        <v>21</v>
      </c>
      <c r="E138" s="1">
        <v>0.26272453999999901</v>
      </c>
      <c r="F138" s="1">
        <v>26.3352058711206</v>
      </c>
      <c r="G138" s="1">
        <f t="shared" si="8"/>
        <v>100.23885043673765</v>
      </c>
      <c r="H138" s="1">
        <f t="shared" si="9"/>
        <v>184.53596649999946</v>
      </c>
    </row>
    <row r="139" spans="1:8">
      <c r="A139" s="1">
        <v>288</v>
      </c>
      <c r="B139" s="1" t="s">
        <v>272</v>
      </c>
      <c r="C139" s="1" t="s">
        <v>20</v>
      </c>
      <c r="D139" s="1" t="s">
        <v>21</v>
      </c>
      <c r="E139" s="1">
        <v>6.1938E-2</v>
      </c>
      <c r="F139" s="1">
        <v>6.5409698225071802</v>
      </c>
      <c r="G139" s="1">
        <f t="shared" si="8"/>
        <v>105.60511838462948</v>
      </c>
      <c r="H139" s="1">
        <f t="shared" si="9"/>
        <v>184.59790449999946</v>
      </c>
    </row>
    <row r="140" spans="1:8">
      <c r="A140" s="1">
        <v>222</v>
      </c>
      <c r="B140" s="1" t="s">
        <v>752</v>
      </c>
      <c r="C140" s="1" t="s">
        <v>20</v>
      </c>
      <c r="D140" s="1" t="s">
        <v>21</v>
      </c>
      <c r="E140" s="1">
        <v>7.83548099999999E-2</v>
      </c>
      <c r="F140" s="1">
        <v>8.4362974716546795</v>
      </c>
      <c r="G140" s="1">
        <f t="shared" si="8"/>
        <v>107.6678952020264</v>
      </c>
      <c r="H140" s="1">
        <f t="shared" si="9"/>
        <v>184.67625930999947</v>
      </c>
    </row>
    <row r="141" spans="1:8">
      <c r="A141" s="1">
        <v>329</v>
      </c>
      <c r="B141" s="1" t="s">
        <v>254</v>
      </c>
      <c r="C141" s="1" t="s">
        <v>20</v>
      </c>
      <c r="D141" s="1" t="s">
        <v>21</v>
      </c>
      <c r="E141" s="1">
        <v>0.12255445</v>
      </c>
      <c r="F141" s="1">
        <v>13.424980024157859</v>
      </c>
      <c r="G141" s="1">
        <f t="shared" si="8"/>
        <v>109.5429829284686</v>
      </c>
      <c r="H141" s="1">
        <f t="shared" si="9"/>
        <v>184.79881375999946</v>
      </c>
    </row>
    <row r="142" spans="1:8">
      <c r="A142" s="1">
        <v>395</v>
      </c>
      <c r="B142" s="1" t="s">
        <v>734</v>
      </c>
      <c r="C142" s="1" t="s">
        <v>20</v>
      </c>
      <c r="D142" s="1" t="s">
        <v>21</v>
      </c>
      <c r="E142" s="1">
        <v>1.6085105599999991</v>
      </c>
      <c r="F142" s="1">
        <v>183.8118234330332</v>
      </c>
      <c r="G142" s="1">
        <f t="shared" si="8"/>
        <v>114.27455187675814</v>
      </c>
      <c r="H142" s="1">
        <f t="shared" si="9"/>
        <v>186.40732431999947</v>
      </c>
    </row>
    <row r="143" spans="1:8">
      <c r="A143" s="1">
        <v>368</v>
      </c>
      <c r="B143" s="1" t="s">
        <v>792</v>
      </c>
      <c r="C143" s="1" t="s">
        <v>20</v>
      </c>
      <c r="D143" s="1" t="s">
        <v>21</v>
      </c>
      <c r="E143" s="1">
        <v>4.5137629999999998E-2</v>
      </c>
      <c r="F143" s="1">
        <v>6.0426411545108394</v>
      </c>
      <c r="G143" s="1">
        <f t="shared" si="8"/>
        <v>133.87147607242204</v>
      </c>
      <c r="H143" s="1">
        <f t="shared" si="9"/>
        <v>186.45246194999947</v>
      </c>
    </row>
    <row r="144" spans="1:8">
      <c r="A144" s="1">
        <v>389</v>
      </c>
      <c r="B144" s="1" t="s">
        <v>413</v>
      </c>
      <c r="C144" s="1" t="s">
        <v>20</v>
      </c>
      <c r="D144" s="1" t="s">
        <v>21</v>
      </c>
      <c r="E144" s="1">
        <v>1.1368494099999902</v>
      </c>
      <c r="F144" s="1">
        <v>164.56766868732137</v>
      </c>
      <c r="G144" s="1">
        <f t="shared" si="8"/>
        <v>144.75766732141136</v>
      </c>
      <c r="H144" s="1">
        <f t="shared" si="9"/>
        <v>187.58931135999947</v>
      </c>
    </row>
    <row r="145" spans="1:8">
      <c r="A145" s="1">
        <v>563</v>
      </c>
      <c r="B145" s="1" t="s">
        <v>464</v>
      </c>
      <c r="C145" s="1" t="s">
        <v>20</v>
      </c>
      <c r="D145" s="1" t="s">
        <v>21</v>
      </c>
      <c r="E145" s="1">
        <v>2.705712E-2</v>
      </c>
      <c r="F145" s="1">
        <v>4.0012986197647402</v>
      </c>
      <c r="G145" s="1">
        <f t="shared" si="8"/>
        <v>147.88338964992357</v>
      </c>
      <c r="H145" s="1">
        <f t="shared" si="9"/>
        <v>187.61636847999947</v>
      </c>
    </row>
    <row r="146" spans="1:8">
      <c r="A146" s="1">
        <v>455</v>
      </c>
      <c r="B146" s="1" t="s">
        <v>863</v>
      </c>
      <c r="C146" s="1" t="s">
        <v>20</v>
      </c>
      <c r="D146" s="1" t="s">
        <v>21</v>
      </c>
      <c r="E146" s="1">
        <v>1.86879199999999E-2</v>
      </c>
      <c r="F146" s="1">
        <v>3.2084277391325999</v>
      </c>
      <c r="G146" s="1">
        <f t="shared" si="8"/>
        <v>171.68458229340757</v>
      </c>
      <c r="H146" s="1">
        <f t="shared" si="9"/>
        <v>187.63505639999946</v>
      </c>
    </row>
    <row r="147" spans="1:8">
      <c r="A147" s="1">
        <v>598</v>
      </c>
      <c r="B147" s="1" t="s">
        <v>164</v>
      </c>
      <c r="C147" s="1" t="s">
        <v>20</v>
      </c>
      <c r="D147" s="1" t="s">
        <v>21</v>
      </c>
      <c r="E147" s="1">
        <v>1.1691759899999901</v>
      </c>
      <c r="F147" s="1">
        <v>235.36030810272598</v>
      </c>
      <c r="G147" s="1">
        <f t="shared" si="8"/>
        <v>201.30443159607475</v>
      </c>
      <c r="H147" s="1">
        <f t="shared" si="9"/>
        <v>188.80423238999944</v>
      </c>
    </row>
    <row r="148" spans="1:8">
      <c r="A148" s="1">
        <v>606</v>
      </c>
      <c r="B148" s="1" t="s">
        <v>785</v>
      </c>
      <c r="C148" s="1" t="s">
        <v>20</v>
      </c>
      <c r="D148" s="1" t="s">
        <v>21</v>
      </c>
      <c r="E148" s="1">
        <v>1.1224017099999897</v>
      </c>
      <c r="F148" s="1">
        <v>227.32247197793393</v>
      </c>
      <c r="G148" s="1">
        <f t="shared" si="8"/>
        <v>202.53218607261033</v>
      </c>
      <c r="H148" s="1">
        <f t="shared" si="9"/>
        <v>189.92663409999943</v>
      </c>
    </row>
    <row r="149" spans="1:8">
      <c r="A149" s="1">
        <v>170</v>
      </c>
      <c r="B149" s="1" t="s">
        <v>765</v>
      </c>
      <c r="C149" s="1" t="s">
        <v>20</v>
      </c>
      <c r="D149" s="1" t="s">
        <v>21</v>
      </c>
      <c r="E149" s="1">
        <v>9.0314099999999915E-3</v>
      </c>
      <c r="F149" s="1">
        <v>2.2797431325049002</v>
      </c>
      <c r="G149" s="1">
        <f t="shared" si="8"/>
        <v>252.42383332225006</v>
      </c>
      <c r="H149" s="1">
        <f t="shared" si="9"/>
        <v>189.93566550999944</v>
      </c>
    </row>
    <row r="150" spans="1:8">
      <c r="A150" s="1">
        <v>661</v>
      </c>
      <c r="B150" s="1" t="s">
        <v>455</v>
      </c>
      <c r="C150" s="1" t="s">
        <v>20</v>
      </c>
      <c r="D150" s="1" t="s">
        <v>21</v>
      </c>
      <c r="E150" s="1">
        <v>0.69702164</v>
      </c>
      <c r="F150" s="1">
        <v>201.18056246670395</v>
      </c>
      <c r="G150" s="1">
        <f t="shared" si="8"/>
        <v>288.62886160421641</v>
      </c>
      <c r="H150" s="1">
        <f t="shared" si="9"/>
        <v>190.63268714999944</v>
      </c>
    </row>
    <row r="151" spans="1:8">
      <c r="A151" s="1">
        <v>64</v>
      </c>
      <c r="B151" s="1" t="s">
        <v>234</v>
      </c>
      <c r="C151" s="1" t="s">
        <v>20</v>
      </c>
      <c r="D151" s="1" t="s">
        <v>21</v>
      </c>
      <c r="E151" s="1">
        <v>1.3129770000000001E-2</v>
      </c>
      <c r="F151" s="1">
        <v>4.9281017464164005</v>
      </c>
      <c r="G151" s="1">
        <f t="shared" si="8"/>
        <v>375.33801021772661</v>
      </c>
      <c r="H151" s="1">
        <f t="shared" si="9"/>
        <v>190.64581691999945</v>
      </c>
    </row>
    <row r="152" spans="1:8">
      <c r="A152" s="1">
        <v>10</v>
      </c>
      <c r="B152" s="1" t="s">
        <v>795</v>
      </c>
      <c r="C152" s="1" t="s">
        <v>20</v>
      </c>
      <c r="D152" s="1" t="s">
        <v>21</v>
      </c>
      <c r="E152" s="1">
        <v>0</v>
      </c>
      <c r="F152" s="1" t="e">
        <v>#DIV/0!</v>
      </c>
      <c r="G152" s="1" t="e">
        <f t="shared" si="8"/>
        <v>#DIV/0!</v>
      </c>
    </row>
    <row r="153" spans="1:8">
      <c r="A153" s="1">
        <v>22</v>
      </c>
      <c r="B153" s="1" t="s">
        <v>891</v>
      </c>
      <c r="C153" s="1" t="s">
        <v>20</v>
      </c>
      <c r="D153" s="1" t="s">
        <v>21</v>
      </c>
      <c r="E153" s="1">
        <v>0</v>
      </c>
      <c r="F153" s="1" t="e">
        <v>#DIV/0!</v>
      </c>
      <c r="G153" s="1" t="e">
        <f t="shared" si="8"/>
        <v>#DIV/0!</v>
      </c>
    </row>
    <row r="154" spans="1:8">
      <c r="A154" s="1">
        <v>23</v>
      </c>
      <c r="B154" s="1" t="s">
        <v>788</v>
      </c>
      <c r="C154" s="1" t="s">
        <v>20</v>
      </c>
      <c r="D154" s="1" t="s">
        <v>21</v>
      </c>
      <c r="E154" s="1">
        <v>0</v>
      </c>
      <c r="F154" s="1" t="e">
        <v>#DIV/0!</v>
      </c>
      <c r="G154" s="1" t="e">
        <f t="shared" si="8"/>
        <v>#DIV/0!</v>
      </c>
    </row>
    <row r="155" spans="1:8">
      <c r="A155" s="1">
        <v>29</v>
      </c>
      <c r="B155" s="1" t="s">
        <v>778</v>
      </c>
      <c r="C155" s="1" t="s">
        <v>20</v>
      </c>
      <c r="D155" s="1" t="s">
        <v>21</v>
      </c>
      <c r="E155" s="1">
        <v>0</v>
      </c>
      <c r="F155" s="1" t="e">
        <v>#DIV/0!</v>
      </c>
      <c r="G155" s="1" t="e">
        <f t="shared" si="8"/>
        <v>#DIV/0!</v>
      </c>
    </row>
    <row r="156" spans="1:8">
      <c r="A156" s="1">
        <v>45</v>
      </c>
      <c r="B156" s="1" t="s">
        <v>890</v>
      </c>
      <c r="C156" s="1" t="s">
        <v>20</v>
      </c>
      <c r="D156" s="1" t="s">
        <v>21</v>
      </c>
      <c r="E156" s="1">
        <v>0</v>
      </c>
      <c r="F156" s="1" t="e">
        <v>#DIV/0!</v>
      </c>
      <c r="G156" s="1" t="e">
        <f t="shared" si="8"/>
        <v>#DIV/0!</v>
      </c>
    </row>
    <row r="157" spans="1:8">
      <c r="A157" s="1">
        <v>124</v>
      </c>
      <c r="B157" s="1" t="s">
        <v>790</v>
      </c>
      <c r="C157" s="1" t="s">
        <v>20</v>
      </c>
      <c r="D157" s="1" t="s">
        <v>21</v>
      </c>
      <c r="E157" s="1">
        <v>0</v>
      </c>
      <c r="F157" s="1" t="e">
        <v>#DIV/0!</v>
      </c>
      <c r="G157" s="1" t="e">
        <f t="shared" si="8"/>
        <v>#DIV/0!</v>
      </c>
    </row>
    <row r="158" spans="1:8">
      <c r="A158" s="1">
        <v>683</v>
      </c>
      <c r="B158" s="1" t="s">
        <v>844</v>
      </c>
      <c r="C158" s="1" t="s">
        <v>20</v>
      </c>
      <c r="D158" s="1" t="s">
        <v>21</v>
      </c>
      <c r="E158" s="1">
        <v>0</v>
      </c>
      <c r="F158" s="1" t="e">
        <v>#DIV/0!</v>
      </c>
      <c r="G158" s="1" t="e">
        <f t="shared" si="8"/>
        <v>#DIV/0!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0070C0"/>
  </sheetPr>
  <dimension ref="A1:H449"/>
  <sheetViews>
    <sheetView workbookViewId="0">
      <selection activeCell="E300" sqref="E300"/>
    </sheetView>
  </sheetViews>
  <sheetFormatPr defaultColWidth="9.109375" defaultRowHeight="14.4"/>
  <cols>
    <col min="1" max="1" width="9.33203125" style="1" bestFit="1" customWidth="1"/>
    <col min="2" max="2" width="20.6640625" style="1" bestFit="1" customWidth="1"/>
    <col min="3" max="3" width="9.5546875" style="1" bestFit="1" customWidth="1"/>
    <col min="4" max="4" width="8.33203125" style="1" bestFit="1" customWidth="1"/>
    <col min="5" max="5" width="20.6640625" style="1" bestFit="1" customWidth="1"/>
    <col min="6" max="6" width="17.44140625" style="1" bestFit="1" customWidth="1"/>
    <col min="7" max="7" width="26.33203125" style="1" bestFit="1" customWidth="1"/>
    <col min="8" max="8" width="15.88671875" style="1" bestFit="1" customWidth="1"/>
    <col min="9" max="16384" width="9.109375" style="1"/>
  </cols>
  <sheetData>
    <row r="1" spans="1:8">
      <c r="A1" s="1" t="s">
        <v>829</v>
      </c>
      <c r="B1" s="1" t="s">
        <v>901</v>
      </c>
      <c r="C1" s="1" t="s">
        <v>828</v>
      </c>
      <c r="D1" s="1" t="s">
        <v>827</v>
      </c>
      <c r="E1" s="1" t="s">
        <v>893</v>
      </c>
      <c r="F1" s="61" t="s">
        <v>892</v>
      </c>
      <c r="G1" s="61" t="s">
        <v>934</v>
      </c>
      <c r="H1" s="61" t="s">
        <v>933</v>
      </c>
    </row>
    <row r="2" spans="1:8">
      <c r="A2" s="1">
        <v>543</v>
      </c>
      <c r="B2" s="1" t="s">
        <v>473</v>
      </c>
      <c r="C2" s="1" t="s">
        <v>19</v>
      </c>
      <c r="D2" s="1" t="s">
        <v>21</v>
      </c>
      <c r="E2" s="1">
        <v>9.2669435199999892</v>
      </c>
      <c r="F2" s="1">
        <v>17.976972298686377</v>
      </c>
      <c r="G2" s="1">
        <f t="shared" ref="G2:G65" si="0">F2/E2</f>
        <v>1.9399030823796797</v>
      </c>
      <c r="H2" s="1">
        <f>E2</f>
        <v>9.2669435199999892</v>
      </c>
    </row>
    <row r="3" spans="1:8">
      <c r="A3" s="1">
        <v>568</v>
      </c>
      <c r="B3" s="1" t="s">
        <v>500</v>
      </c>
      <c r="C3" s="1" t="s">
        <v>19</v>
      </c>
      <c r="D3" s="1" t="s">
        <v>21</v>
      </c>
      <c r="E3" s="1">
        <v>7.8737070399999878</v>
      </c>
      <c r="F3" s="1">
        <v>18.507411292140681</v>
      </c>
      <c r="G3" s="1">
        <f t="shared" si="0"/>
        <v>2.3505333889258737</v>
      </c>
      <c r="H3" s="1">
        <f t="shared" ref="H3:H66" si="1">H2+E3</f>
        <v>17.140650559999976</v>
      </c>
    </row>
    <row r="4" spans="1:8">
      <c r="A4" s="1">
        <v>171</v>
      </c>
      <c r="B4" s="1" t="s">
        <v>217</v>
      </c>
      <c r="C4" s="1" t="s">
        <v>19</v>
      </c>
      <c r="D4" s="1" t="s">
        <v>21</v>
      </c>
      <c r="E4" s="1">
        <v>3.0533700099999996</v>
      </c>
      <c r="F4" s="1">
        <v>7.3250626670948806</v>
      </c>
      <c r="G4" s="1">
        <f t="shared" si="0"/>
        <v>2.3990091744874644</v>
      </c>
      <c r="H4" s="1">
        <f t="shared" si="1"/>
        <v>20.194020569999974</v>
      </c>
    </row>
    <row r="5" spans="1:8">
      <c r="A5" s="1">
        <v>354</v>
      </c>
      <c r="B5" s="1" t="s">
        <v>71</v>
      </c>
      <c r="C5" s="1" t="s">
        <v>19</v>
      </c>
      <c r="D5" s="1" t="s">
        <v>21</v>
      </c>
      <c r="E5" s="1">
        <v>13.5244755599999</v>
      </c>
      <c r="F5" s="1">
        <v>33.398294175997201</v>
      </c>
      <c r="G5" s="1">
        <f t="shared" si="0"/>
        <v>2.4694705556477379</v>
      </c>
      <c r="H5" s="1">
        <f t="shared" si="1"/>
        <v>33.718496129999878</v>
      </c>
    </row>
    <row r="6" spans="1:8">
      <c r="A6" s="1">
        <v>107</v>
      </c>
      <c r="B6" s="1" t="s">
        <v>75</v>
      </c>
      <c r="C6" s="1" t="s">
        <v>19</v>
      </c>
      <c r="D6" s="1" t="s">
        <v>21</v>
      </c>
      <c r="E6" s="1">
        <v>14.123034779999889</v>
      </c>
      <c r="F6" s="1">
        <v>35.2644022522732</v>
      </c>
      <c r="G6" s="1">
        <f t="shared" si="0"/>
        <v>2.4969422508406143</v>
      </c>
      <c r="H6" s="1">
        <f t="shared" si="1"/>
        <v>47.841530909999769</v>
      </c>
    </row>
    <row r="7" spans="1:8">
      <c r="A7" s="1">
        <v>750</v>
      </c>
      <c r="B7" s="1" t="s">
        <v>837</v>
      </c>
      <c r="C7" s="1" t="s">
        <v>19</v>
      </c>
      <c r="D7" s="1" t="s">
        <v>21</v>
      </c>
      <c r="E7" s="1">
        <v>0.42873480999999902</v>
      </c>
      <c r="F7" s="1">
        <v>1.09117034352556</v>
      </c>
      <c r="G7" s="1">
        <f t="shared" si="0"/>
        <v>2.5450938857182193</v>
      </c>
      <c r="H7" s="1">
        <f t="shared" si="1"/>
        <v>48.27026571999977</v>
      </c>
    </row>
    <row r="8" spans="1:8">
      <c r="A8" s="1">
        <v>460</v>
      </c>
      <c r="B8" s="1" t="s">
        <v>536</v>
      </c>
      <c r="C8" s="1" t="s">
        <v>19</v>
      </c>
      <c r="D8" s="1" t="s">
        <v>21</v>
      </c>
      <c r="E8" s="1">
        <v>3.150202249999988</v>
      </c>
      <c r="F8" s="1">
        <v>8.0457417230034824</v>
      </c>
      <c r="G8" s="1">
        <f t="shared" si="0"/>
        <v>2.554039736021239</v>
      </c>
      <c r="H8" s="1">
        <f t="shared" si="1"/>
        <v>51.420467969999756</v>
      </c>
    </row>
    <row r="9" spans="1:8">
      <c r="A9" s="1">
        <v>206</v>
      </c>
      <c r="B9" s="1" t="s">
        <v>547</v>
      </c>
      <c r="C9" s="1" t="s">
        <v>19</v>
      </c>
      <c r="D9" s="1" t="s">
        <v>21</v>
      </c>
      <c r="E9" s="1">
        <v>3.2916576399999999</v>
      </c>
      <c r="F9" s="1">
        <v>8.4901712169956998</v>
      </c>
      <c r="G9" s="1">
        <f t="shared" si="0"/>
        <v>2.5792995947767214</v>
      </c>
      <c r="H9" s="1">
        <f t="shared" si="1"/>
        <v>54.712125609999752</v>
      </c>
    </row>
    <row r="10" spans="1:8">
      <c r="A10" s="1">
        <v>434</v>
      </c>
      <c r="B10" s="1" t="s">
        <v>427</v>
      </c>
      <c r="C10" s="1" t="s">
        <v>19</v>
      </c>
      <c r="D10" s="1" t="s">
        <v>21</v>
      </c>
      <c r="E10" s="1">
        <v>9.9837844299999983</v>
      </c>
      <c r="F10" s="1">
        <v>25.834847918999404</v>
      </c>
      <c r="G10" s="1">
        <f t="shared" si="0"/>
        <v>2.5876808639185942</v>
      </c>
      <c r="H10" s="1">
        <f t="shared" si="1"/>
        <v>64.695910039999745</v>
      </c>
    </row>
    <row r="11" spans="1:8">
      <c r="A11" s="1">
        <v>184</v>
      </c>
      <c r="B11" s="1" t="s">
        <v>506</v>
      </c>
      <c r="C11" s="1" t="s">
        <v>19</v>
      </c>
      <c r="D11" s="1" t="s">
        <v>21</v>
      </c>
      <c r="E11" s="1">
        <v>14.987349529999888</v>
      </c>
      <c r="F11" s="1">
        <v>39.306080399002795</v>
      </c>
      <c r="G11" s="1">
        <f t="shared" si="0"/>
        <v>2.6226171825995368</v>
      </c>
      <c r="H11" s="1">
        <f t="shared" si="1"/>
        <v>79.683259569999635</v>
      </c>
    </row>
    <row r="12" spans="1:8">
      <c r="A12" s="1">
        <v>355</v>
      </c>
      <c r="B12" s="1" t="s">
        <v>486</v>
      </c>
      <c r="C12" s="1" t="s">
        <v>19</v>
      </c>
      <c r="D12" s="1" t="s">
        <v>21</v>
      </c>
      <c r="E12" s="1">
        <v>5.0751348599999986</v>
      </c>
      <c r="F12" s="1">
        <v>13.32118358599976</v>
      </c>
      <c r="G12" s="1">
        <f t="shared" si="0"/>
        <v>2.6247940110895427</v>
      </c>
      <c r="H12" s="1">
        <f t="shared" si="1"/>
        <v>84.75839442999964</v>
      </c>
    </row>
    <row r="13" spans="1:8">
      <c r="A13" s="1">
        <v>751</v>
      </c>
      <c r="B13" s="1" t="s">
        <v>329</v>
      </c>
      <c r="C13" s="1" t="s">
        <v>19</v>
      </c>
      <c r="D13" s="1" t="s">
        <v>21</v>
      </c>
      <c r="E13" s="1">
        <v>2.5885437499999897</v>
      </c>
      <c r="F13" s="1">
        <v>6.9332112423004588</v>
      </c>
      <c r="G13" s="1">
        <f t="shared" si="0"/>
        <v>2.6784215033261409</v>
      </c>
      <c r="H13" s="1">
        <f t="shared" si="1"/>
        <v>87.346938179999626</v>
      </c>
    </row>
    <row r="14" spans="1:8">
      <c r="A14" s="1">
        <v>752</v>
      </c>
      <c r="B14" s="1" t="s">
        <v>61</v>
      </c>
      <c r="C14" s="1" t="s">
        <v>19</v>
      </c>
      <c r="D14" s="1" t="s">
        <v>21</v>
      </c>
      <c r="E14" s="1">
        <v>6.2873560599999996</v>
      </c>
      <c r="F14" s="1">
        <v>17.015375326004062</v>
      </c>
      <c r="G14" s="1">
        <f t="shared" si="0"/>
        <v>2.7062846709534156</v>
      </c>
      <c r="H14" s="1">
        <f t="shared" si="1"/>
        <v>93.634294239999619</v>
      </c>
    </row>
    <row r="15" spans="1:8">
      <c r="A15" s="1">
        <v>208</v>
      </c>
      <c r="B15" s="1" t="s">
        <v>54</v>
      </c>
      <c r="C15" s="1" t="s">
        <v>19</v>
      </c>
      <c r="D15" s="1" t="s">
        <v>21</v>
      </c>
      <c r="E15" s="1">
        <v>6.5473910699999891</v>
      </c>
      <c r="F15" s="1">
        <v>17.770219979999855</v>
      </c>
      <c r="G15" s="1">
        <f t="shared" si="0"/>
        <v>2.714091733640692</v>
      </c>
      <c r="H15" s="1">
        <f t="shared" si="1"/>
        <v>100.18168530999961</v>
      </c>
    </row>
    <row r="16" spans="1:8">
      <c r="A16" s="1">
        <v>709</v>
      </c>
      <c r="B16" s="1" t="s">
        <v>494</v>
      </c>
      <c r="C16" s="1" t="s">
        <v>19</v>
      </c>
      <c r="D16" s="1" t="s">
        <v>21</v>
      </c>
      <c r="E16" s="1">
        <v>6.0534160599999876</v>
      </c>
      <c r="F16" s="1">
        <v>16.837250885258801</v>
      </c>
      <c r="G16" s="1">
        <f t="shared" si="0"/>
        <v>2.7814461650037043</v>
      </c>
      <c r="H16" s="1">
        <f t="shared" si="1"/>
        <v>106.2351013699996</v>
      </c>
    </row>
    <row r="17" spans="1:8">
      <c r="A17" s="1">
        <v>394</v>
      </c>
      <c r="B17" s="1" t="s">
        <v>535</v>
      </c>
      <c r="C17" s="1" t="s">
        <v>19</v>
      </c>
      <c r="D17" s="1" t="s">
        <v>21</v>
      </c>
      <c r="E17" s="1">
        <v>53.370741620000103</v>
      </c>
      <c r="F17" s="1">
        <v>149.23422099122524</v>
      </c>
      <c r="G17" s="1">
        <f t="shared" si="0"/>
        <v>2.7961803876321132</v>
      </c>
      <c r="H17" s="1">
        <f t="shared" si="1"/>
        <v>159.6058429899997</v>
      </c>
    </row>
    <row r="18" spans="1:8">
      <c r="A18" s="1">
        <v>641</v>
      </c>
      <c r="B18" s="1" t="s">
        <v>50</v>
      </c>
      <c r="C18" s="1" t="s">
        <v>19</v>
      </c>
      <c r="D18" s="1" t="s">
        <v>21</v>
      </c>
      <c r="E18" s="1">
        <v>5.1621087899999907</v>
      </c>
      <c r="F18" s="1">
        <v>14.455513647997401</v>
      </c>
      <c r="G18" s="1">
        <f t="shared" si="0"/>
        <v>2.8003117012955139</v>
      </c>
      <c r="H18" s="1">
        <f t="shared" si="1"/>
        <v>164.76795177999969</v>
      </c>
    </row>
    <row r="19" spans="1:8">
      <c r="A19" s="1">
        <v>65</v>
      </c>
      <c r="B19" s="1" t="s">
        <v>460</v>
      </c>
      <c r="C19" s="1" t="s">
        <v>19</v>
      </c>
      <c r="D19" s="1" t="s">
        <v>21</v>
      </c>
      <c r="E19" s="1">
        <v>6.0869773799999987</v>
      </c>
      <c r="F19" s="1">
        <v>17.05676964139472</v>
      </c>
      <c r="G19" s="1">
        <f t="shared" si="0"/>
        <v>2.8021739816938047</v>
      </c>
      <c r="H19" s="1">
        <f t="shared" si="1"/>
        <v>170.8549291599997</v>
      </c>
    </row>
    <row r="20" spans="1:8">
      <c r="A20" s="1">
        <v>636</v>
      </c>
      <c r="B20" s="1" t="s">
        <v>541</v>
      </c>
      <c r="C20" s="1" t="s">
        <v>19</v>
      </c>
      <c r="D20" s="1" t="s">
        <v>21</v>
      </c>
      <c r="E20" s="1">
        <v>9.5891646399999697</v>
      </c>
      <c r="F20" s="1">
        <v>27.807678748000594</v>
      </c>
      <c r="G20" s="1">
        <f t="shared" si="0"/>
        <v>2.8999062788018501</v>
      </c>
      <c r="H20" s="1">
        <f t="shared" si="1"/>
        <v>180.44409379999968</v>
      </c>
    </row>
    <row r="21" spans="1:8">
      <c r="A21" s="1">
        <v>158</v>
      </c>
      <c r="B21" s="1" t="s">
        <v>540</v>
      </c>
      <c r="C21" s="1" t="s">
        <v>19</v>
      </c>
      <c r="D21" s="1" t="s">
        <v>21</v>
      </c>
      <c r="E21" s="1">
        <v>7.0654919799999902</v>
      </c>
      <c r="F21" s="1">
        <v>20.794693844000797</v>
      </c>
      <c r="G21" s="1">
        <f t="shared" si="0"/>
        <v>2.9431345903248518</v>
      </c>
      <c r="H21" s="1">
        <f t="shared" si="1"/>
        <v>187.50958577999967</v>
      </c>
    </row>
    <row r="22" spans="1:8">
      <c r="A22" s="1">
        <v>792</v>
      </c>
      <c r="B22" s="1" t="s">
        <v>63</v>
      </c>
      <c r="C22" s="1" t="s">
        <v>19</v>
      </c>
      <c r="D22" s="1" t="s">
        <v>21</v>
      </c>
      <c r="E22" s="1">
        <v>7.199245509999999</v>
      </c>
      <c r="F22" s="1">
        <v>21.256695046999599</v>
      </c>
      <c r="G22" s="1">
        <f t="shared" si="0"/>
        <v>2.9526281632531242</v>
      </c>
      <c r="H22" s="1">
        <f t="shared" si="1"/>
        <v>194.70883128999967</v>
      </c>
    </row>
    <row r="23" spans="1:8">
      <c r="A23" s="1">
        <v>423</v>
      </c>
      <c r="B23" s="1" t="s">
        <v>474</v>
      </c>
      <c r="C23" s="1" t="s">
        <v>19</v>
      </c>
      <c r="D23" s="1" t="s">
        <v>21</v>
      </c>
      <c r="E23" s="1">
        <v>4.4570248199999982</v>
      </c>
      <c r="F23" s="1">
        <v>13.20267758600726</v>
      </c>
      <c r="G23" s="1">
        <f t="shared" si="0"/>
        <v>2.9622176494873691</v>
      </c>
      <c r="H23" s="1">
        <f t="shared" si="1"/>
        <v>199.16585610999965</v>
      </c>
    </row>
    <row r="24" spans="1:8">
      <c r="A24" s="1">
        <v>437</v>
      </c>
      <c r="B24" s="1" t="s">
        <v>47</v>
      </c>
      <c r="C24" s="1" t="s">
        <v>19</v>
      </c>
      <c r="D24" s="1" t="s">
        <v>21</v>
      </c>
      <c r="E24" s="1">
        <v>4.8110240999999894</v>
      </c>
      <c r="F24" s="1">
        <v>14.295814639113242</v>
      </c>
      <c r="G24" s="1">
        <f t="shared" si="0"/>
        <v>2.9714701780673418</v>
      </c>
      <c r="H24" s="1">
        <f t="shared" si="1"/>
        <v>203.97688020999965</v>
      </c>
    </row>
    <row r="25" spans="1:8">
      <c r="A25" s="1">
        <v>433</v>
      </c>
      <c r="B25" s="1" t="s">
        <v>220</v>
      </c>
      <c r="C25" s="1" t="s">
        <v>19</v>
      </c>
      <c r="D25" s="1" t="s">
        <v>21</v>
      </c>
      <c r="E25" s="1">
        <v>5.4693830499999985</v>
      </c>
      <c r="F25" s="1">
        <v>16.561216405532399</v>
      </c>
      <c r="G25" s="1">
        <f t="shared" si="0"/>
        <v>3.0279862013929346</v>
      </c>
      <c r="H25" s="1">
        <f t="shared" si="1"/>
        <v>209.44626325999965</v>
      </c>
    </row>
    <row r="26" spans="1:8">
      <c r="A26" s="1">
        <v>760</v>
      </c>
      <c r="B26" s="1" t="s">
        <v>491</v>
      </c>
      <c r="C26" s="1" t="s">
        <v>19</v>
      </c>
      <c r="D26" s="1" t="s">
        <v>21</v>
      </c>
      <c r="E26" s="1">
        <v>7.2053268099999981</v>
      </c>
      <c r="F26" s="1">
        <v>21.832449333999602</v>
      </c>
      <c r="G26" s="1">
        <f t="shared" si="0"/>
        <v>3.0300428987758306</v>
      </c>
      <c r="H26" s="1">
        <f t="shared" si="1"/>
        <v>216.65159006999966</v>
      </c>
    </row>
    <row r="27" spans="1:8">
      <c r="A27" s="1">
        <v>488</v>
      </c>
      <c r="B27" s="1" t="s">
        <v>203</v>
      </c>
      <c r="C27" s="1" t="s">
        <v>19</v>
      </c>
      <c r="D27" s="1" t="s">
        <v>21</v>
      </c>
      <c r="E27" s="1">
        <v>2.0263755299999997</v>
      </c>
      <c r="F27" s="1">
        <v>6.1562528419988807</v>
      </c>
      <c r="G27" s="1">
        <f t="shared" si="0"/>
        <v>3.0380611840485865</v>
      </c>
      <c r="H27" s="1">
        <f t="shared" si="1"/>
        <v>218.67796559999965</v>
      </c>
    </row>
    <row r="28" spans="1:8">
      <c r="A28" s="1">
        <v>759</v>
      </c>
      <c r="B28" s="1" t="s">
        <v>495</v>
      </c>
      <c r="C28" s="1" t="s">
        <v>19</v>
      </c>
      <c r="D28" s="1" t="s">
        <v>21</v>
      </c>
      <c r="E28" s="1">
        <v>4.6162345299999998</v>
      </c>
      <c r="F28" s="1">
        <v>14.373734116996799</v>
      </c>
      <c r="G28" s="1">
        <f t="shared" si="0"/>
        <v>3.1137356699675305</v>
      </c>
      <c r="H28" s="1">
        <f t="shared" si="1"/>
        <v>223.29420012999964</v>
      </c>
    </row>
    <row r="29" spans="1:8">
      <c r="A29" s="1">
        <v>697</v>
      </c>
      <c r="B29" s="1" t="s">
        <v>298</v>
      </c>
      <c r="C29" s="1" t="s">
        <v>19</v>
      </c>
      <c r="D29" s="1" t="s">
        <v>21</v>
      </c>
      <c r="E29" s="1">
        <v>4.0979339699999997</v>
      </c>
      <c r="F29" s="1">
        <v>12.831885096993281</v>
      </c>
      <c r="G29" s="1">
        <f t="shared" si="0"/>
        <v>3.1313059680640198</v>
      </c>
      <c r="H29" s="1">
        <f t="shared" si="1"/>
        <v>227.39213409999962</v>
      </c>
    </row>
    <row r="30" spans="1:8">
      <c r="A30" s="1">
        <v>287</v>
      </c>
      <c r="B30" s="1" t="s">
        <v>200</v>
      </c>
      <c r="C30" s="1" t="s">
        <v>19</v>
      </c>
      <c r="D30" s="1" t="s">
        <v>21</v>
      </c>
      <c r="E30" s="1">
        <v>2.3183391099999899</v>
      </c>
      <c r="F30" s="1">
        <v>7.2650391700003398</v>
      </c>
      <c r="G30" s="1">
        <f t="shared" si="0"/>
        <v>3.1337258378910628</v>
      </c>
      <c r="H30" s="1">
        <f t="shared" si="1"/>
        <v>229.71047320999961</v>
      </c>
    </row>
    <row r="31" spans="1:8">
      <c r="A31" s="1">
        <v>762</v>
      </c>
      <c r="B31" s="1" t="s">
        <v>692</v>
      </c>
      <c r="C31" s="1" t="s">
        <v>19</v>
      </c>
      <c r="D31" s="1" t="s">
        <v>21</v>
      </c>
      <c r="E31" s="1">
        <v>2.5282665199999892</v>
      </c>
      <c r="F31" s="1">
        <v>8.0246920100019405</v>
      </c>
      <c r="G31" s="1">
        <f t="shared" si="0"/>
        <v>3.1739897461451076</v>
      </c>
      <c r="H31" s="1">
        <f t="shared" si="1"/>
        <v>232.23873972999959</v>
      </c>
    </row>
    <row r="32" spans="1:8">
      <c r="A32" s="1">
        <v>782</v>
      </c>
      <c r="B32" s="1" t="s">
        <v>44</v>
      </c>
      <c r="C32" s="1" t="s">
        <v>19</v>
      </c>
      <c r="D32" s="1" t="s">
        <v>21</v>
      </c>
      <c r="E32" s="1">
        <v>4.2111237699999995</v>
      </c>
      <c r="F32" s="1">
        <v>13.462047842009298</v>
      </c>
      <c r="G32" s="1">
        <f t="shared" si="0"/>
        <v>3.1967827537895661</v>
      </c>
      <c r="H32" s="1">
        <f t="shared" si="1"/>
        <v>236.44986349999959</v>
      </c>
    </row>
    <row r="33" spans="1:8">
      <c r="A33" s="1">
        <v>682</v>
      </c>
      <c r="B33" s="1" t="s">
        <v>355</v>
      </c>
      <c r="C33" s="1" t="s">
        <v>19</v>
      </c>
      <c r="D33" s="1" t="s">
        <v>21</v>
      </c>
      <c r="E33" s="1">
        <v>1.0283274899999901</v>
      </c>
      <c r="F33" s="1">
        <v>3.2875805850010598</v>
      </c>
      <c r="G33" s="1">
        <f t="shared" si="0"/>
        <v>3.197017114655849</v>
      </c>
      <c r="H33" s="1">
        <f t="shared" si="1"/>
        <v>237.47819098999958</v>
      </c>
    </row>
    <row r="34" spans="1:8">
      <c r="A34" s="1">
        <v>635</v>
      </c>
      <c r="B34" s="1" t="s">
        <v>559</v>
      </c>
      <c r="C34" s="1" t="s">
        <v>19</v>
      </c>
      <c r="D34" s="1" t="s">
        <v>21</v>
      </c>
      <c r="E34" s="1">
        <v>4.0799736899999903</v>
      </c>
      <c r="F34" s="1">
        <v>13.067941580998959</v>
      </c>
      <c r="G34" s="1">
        <f t="shared" si="0"/>
        <v>3.2029475123892257</v>
      </c>
      <c r="H34" s="1">
        <f t="shared" si="1"/>
        <v>241.55816467999958</v>
      </c>
    </row>
    <row r="35" spans="1:8">
      <c r="A35" s="1">
        <v>486</v>
      </c>
      <c r="B35" s="1" t="s">
        <v>62</v>
      </c>
      <c r="C35" s="1" t="s">
        <v>19</v>
      </c>
      <c r="D35" s="1" t="s">
        <v>21</v>
      </c>
      <c r="E35" s="1">
        <v>4.1817228099999975</v>
      </c>
      <c r="F35" s="1">
        <v>13.445678750999301</v>
      </c>
      <c r="G35" s="1">
        <f t="shared" si="0"/>
        <v>3.2153443357952529</v>
      </c>
      <c r="H35" s="1">
        <f t="shared" si="1"/>
        <v>245.73988748999957</v>
      </c>
    </row>
    <row r="36" spans="1:8">
      <c r="A36" s="1">
        <v>175</v>
      </c>
      <c r="B36" s="1" t="s">
        <v>505</v>
      </c>
      <c r="C36" s="1" t="s">
        <v>19</v>
      </c>
      <c r="D36" s="1" t="s">
        <v>21</v>
      </c>
      <c r="E36" s="1">
        <v>3.8470779499999987</v>
      </c>
      <c r="F36" s="1">
        <v>12.429696929008081</v>
      </c>
      <c r="G36" s="1">
        <f t="shared" si="0"/>
        <v>3.2309449121009064</v>
      </c>
      <c r="H36" s="1">
        <f t="shared" si="1"/>
        <v>249.58696543999957</v>
      </c>
    </row>
    <row r="37" spans="1:8">
      <c r="A37" s="1">
        <v>797</v>
      </c>
      <c r="B37" s="1" t="s">
        <v>292</v>
      </c>
      <c r="C37" s="1" t="s">
        <v>19</v>
      </c>
      <c r="D37" s="1" t="s">
        <v>21</v>
      </c>
      <c r="E37" s="1">
        <v>3.0415164599999893</v>
      </c>
      <c r="F37" s="1">
        <v>9.8832676340009797</v>
      </c>
      <c r="G37" s="1">
        <f t="shared" si="0"/>
        <v>3.2494539365409234</v>
      </c>
      <c r="H37" s="1">
        <f t="shared" si="1"/>
        <v>252.62848189999957</v>
      </c>
    </row>
    <row r="38" spans="1:8">
      <c r="A38" s="1">
        <v>326</v>
      </c>
      <c r="B38" s="1" t="s">
        <v>429</v>
      </c>
      <c r="C38" s="1" t="s">
        <v>19</v>
      </c>
      <c r="D38" s="1" t="s">
        <v>21</v>
      </c>
      <c r="E38" s="1">
        <v>23.563226129999901</v>
      </c>
      <c r="F38" s="1">
        <v>77.321059441001395</v>
      </c>
      <c r="G38" s="1">
        <f t="shared" si="0"/>
        <v>3.281429249730742</v>
      </c>
      <c r="H38" s="1">
        <f t="shared" si="1"/>
        <v>276.19170802999946</v>
      </c>
    </row>
    <row r="39" spans="1:8">
      <c r="A39" s="1">
        <v>526</v>
      </c>
      <c r="B39" s="1" t="s">
        <v>522</v>
      </c>
      <c r="C39" s="1" t="s">
        <v>19</v>
      </c>
      <c r="D39" s="1" t="s">
        <v>21</v>
      </c>
      <c r="E39" s="1">
        <v>1.39142889999999</v>
      </c>
      <c r="F39" s="1">
        <v>4.5734708127759403</v>
      </c>
      <c r="G39" s="1">
        <f t="shared" si="0"/>
        <v>3.2868878983151588</v>
      </c>
      <c r="H39" s="1">
        <f t="shared" si="1"/>
        <v>277.58313692999945</v>
      </c>
    </row>
    <row r="40" spans="1:8">
      <c r="A40" s="1">
        <v>793</v>
      </c>
      <c r="B40" s="1" t="s">
        <v>732</v>
      </c>
      <c r="C40" s="1" t="s">
        <v>19</v>
      </c>
      <c r="D40" s="1" t="s">
        <v>21</v>
      </c>
      <c r="E40" s="1">
        <v>5.9736672699999991</v>
      </c>
      <c r="F40" s="1">
        <v>19.690055207203741</v>
      </c>
      <c r="G40" s="1">
        <f t="shared" si="0"/>
        <v>3.2961419371460479</v>
      </c>
      <c r="H40" s="1">
        <f t="shared" si="1"/>
        <v>283.55680419999948</v>
      </c>
    </row>
    <row r="41" spans="1:8">
      <c r="A41" s="1">
        <v>241</v>
      </c>
      <c r="B41" s="1" t="s">
        <v>283</v>
      </c>
      <c r="C41" s="1" t="s">
        <v>19</v>
      </c>
      <c r="D41" s="1" t="s">
        <v>21</v>
      </c>
      <c r="E41" s="1">
        <v>3.6992246299999998</v>
      </c>
      <c r="F41" s="1">
        <v>12.420190561003761</v>
      </c>
      <c r="G41" s="1">
        <f t="shared" si="0"/>
        <v>3.3575118581008585</v>
      </c>
      <c r="H41" s="1">
        <f t="shared" si="1"/>
        <v>287.25602882999948</v>
      </c>
    </row>
    <row r="42" spans="1:8">
      <c r="A42" s="1">
        <v>642</v>
      </c>
      <c r="B42" s="1" t="s">
        <v>462</v>
      </c>
      <c r="C42" s="1" t="s">
        <v>19</v>
      </c>
      <c r="D42" s="1" t="s">
        <v>21</v>
      </c>
      <c r="E42" s="1">
        <v>6.721101779999989</v>
      </c>
      <c r="F42" s="1">
        <v>22.825282173002801</v>
      </c>
      <c r="G42" s="1">
        <f t="shared" si="0"/>
        <v>3.3960625683312951</v>
      </c>
      <c r="H42" s="1">
        <f t="shared" si="1"/>
        <v>293.97713060999945</v>
      </c>
    </row>
    <row r="43" spans="1:8">
      <c r="A43" s="1">
        <v>767</v>
      </c>
      <c r="B43" s="1" t="s">
        <v>327</v>
      </c>
      <c r="C43" s="1" t="s">
        <v>19</v>
      </c>
      <c r="D43" s="1" t="s">
        <v>21</v>
      </c>
      <c r="E43" s="1">
        <v>4.8824451599999907</v>
      </c>
      <c r="F43" s="1">
        <v>16.5870903735726</v>
      </c>
      <c r="G43" s="1">
        <f t="shared" si="0"/>
        <v>3.3972916909470481</v>
      </c>
      <c r="H43" s="1">
        <f t="shared" si="1"/>
        <v>298.85957576999942</v>
      </c>
    </row>
    <row r="44" spans="1:8">
      <c r="A44" s="1">
        <v>467</v>
      </c>
      <c r="B44" s="1" t="s">
        <v>561</v>
      </c>
      <c r="C44" s="1" t="s">
        <v>19</v>
      </c>
      <c r="D44" s="1" t="s">
        <v>21</v>
      </c>
      <c r="E44" s="1">
        <v>6.0458899099999899</v>
      </c>
      <c r="F44" s="1">
        <v>20.5700099879992</v>
      </c>
      <c r="G44" s="1">
        <f t="shared" si="0"/>
        <v>3.4023130249156712</v>
      </c>
      <c r="H44" s="1">
        <f t="shared" si="1"/>
        <v>304.90546567999939</v>
      </c>
    </row>
    <row r="45" spans="1:8">
      <c r="A45" s="1">
        <v>338</v>
      </c>
      <c r="B45" s="1" t="s">
        <v>338</v>
      </c>
      <c r="C45" s="1" t="s">
        <v>19</v>
      </c>
      <c r="D45" s="1" t="s">
        <v>21</v>
      </c>
      <c r="E45" s="1">
        <v>1.4318981899999987</v>
      </c>
      <c r="F45" s="1">
        <v>4.8746038219972601</v>
      </c>
      <c r="G45" s="1">
        <f t="shared" si="0"/>
        <v>3.4042949813333196</v>
      </c>
      <c r="H45" s="1">
        <f t="shared" si="1"/>
        <v>306.33736386999942</v>
      </c>
    </row>
    <row r="46" spans="1:8">
      <c r="A46" s="1">
        <v>705</v>
      </c>
      <c r="B46" s="1" t="s">
        <v>233</v>
      </c>
      <c r="C46" s="1" t="s">
        <v>19</v>
      </c>
      <c r="D46" s="1" t="s">
        <v>21</v>
      </c>
      <c r="E46" s="1">
        <v>4.4531726699999998</v>
      </c>
      <c r="F46" s="1">
        <v>15.18502791404412</v>
      </c>
      <c r="G46" s="1">
        <f t="shared" si="0"/>
        <v>3.4099346778853112</v>
      </c>
      <c r="H46" s="1">
        <f t="shared" si="1"/>
        <v>310.79053653999944</v>
      </c>
    </row>
    <row r="47" spans="1:8">
      <c r="A47" s="1">
        <v>652</v>
      </c>
      <c r="B47" s="1" t="s">
        <v>508</v>
      </c>
      <c r="C47" s="1" t="s">
        <v>19</v>
      </c>
      <c r="D47" s="1" t="s">
        <v>21</v>
      </c>
      <c r="E47" s="1">
        <v>19.293667129999893</v>
      </c>
      <c r="F47" s="1">
        <v>65.993249287133594</v>
      </c>
      <c r="G47" s="1">
        <f t="shared" si="0"/>
        <v>3.420461690484963</v>
      </c>
      <c r="H47" s="1">
        <f t="shared" si="1"/>
        <v>330.08420366999934</v>
      </c>
    </row>
    <row r="48" spans="1:8">
      <c r="A48" s="1">
        <v>391</v>
      </c>
      <c r="B48" s="1" t="s">
        <v>515</v>
      </c>
      <c r="C48" s="1" t="s">
        <v>19</v>
      </c>
      <c r="D48" s="1" t="s">
        <v>21</v>
      </c>
      <c r="E48" s="1">
        <v>16.193238789999999</v>
      </c>
      <c r="F48" s="1">
        <v>55.477389422998598</v>
      </c>
      <c r="G48" s="1">
        <f t="shared" si="0"/>
        <v>3.4259600653365405</v>
      </c>
      <c r="H48" s="1">
        <f t="shared" si="1"/>
        <v>346.27744245999935</v>
      </c>
    </row>
    <row r="49" spans="1:8">
      <c r="A49" s="1">
        <v>134</v>
      </c>
      <c r="B49" s="1" t="s">
        <v>48</v>
      </c>
      <c r="C49" s="1" t="s">
        <v>19</v>
      </c>
      <c r="D49" s="1" t="s">
        <v>21</v>
      </c>
      <c r="E49" s="1">
        <v>2.7547140400000001</v>
      </c>
      <c r="F49" s="1">
        <v>9.4561739469960209</v>
      </c>
      <c r="G49" s="1">
        <f t="shared" si="0"/>
        <v>3.4327243444099995</v>
      </c>
      <c r="H49" s="1">
        <f t="shared" si="1"/>
        <v>349.03215649999936</v>
      </c>
    </row>
    <row r="50" spans="1:8">
      <c r="A50" s="1">
        <v>377</v>
      </c>
      <c r="B50" s="1" t="s">
        <v>626</v>
      </c>
      <c r="C50" s="1" t="s">
        <v>19</v>
      </c>
      <c r="D50" s="1" t="s">
        <v>21</v>
      </c>
      <c r="E50" s="1">
        <v>22.7164706199999</v>
      </c>
      <c r="F50" s="1">
        <v>78.522389259387012</v>
      </c>
      <c r="G50" s="1">
        <f t="shared" si="0"/>
        <v>3.4566280375550416</v>
      </c>
      <c r="H50" s="1">
        <f t="shared" si="1"/>
        <v>371.74862711999924</v>
      </c>
    </row>
    <row r="51" spans="1:8">
      <c r="A51" s="1">
        <v>84</v>
      </c>
      <c r="B51" s="1" t="s">
        <v>545</v>
      </c>
      <c r="C51" s="1" t="s">
        <v>19</v>
      </c>
      <c r="D51" s="1" t="s">
        <v>21</v>
      </c>
      <c r="E51" s="1">
        <v>1.0724442300000001</v>
      </c>
      <c r="F51" s="1">
        <v>3.7372032789975402</v>
      </c>
      <c r="G51" s="1">
        <f t="shared" si="0"/>
        <v>3.4847530290666398</v>
      </c>
      <c r="H51" s="1">
        <f t="shared" si="1"/>
        <v>372.82107134999922</v>
      </c>
    </row>
    <row r="52" spans="1:8">
      <c r="A52" s="1">
        <v>353</v>
      </c>
      <c r="B52" s="1" t="s">
        <v>871</v>
      </c>
      <c r="C52" s="1" t="s">
        <v>19</v>
      </c>
      <c r="D52" s="1" t="s">
        <v>21</v>
      </c>
      <c r="E52" s="1">
        <v>1.7456887099999898</v>
      </c>
      <c r="F52" s="1">
        <v>6.1064457424188801</v>
      </c>
      <c r="G52" s="1">
        <f t="shared" si="0"/>
        <v>3.4980152574962324</v>
      </c>
      <c r="H52" s="1">
        <f t="shared" si="1"/>
        <v>374.56676005999918</v>
      </c>
    </row>
    <row r="53" spans="1:8">
      <c r="A53" s="1">
        <v>765</v>
      </c>
      <c r="B53" s="1" t="s">
        <v>76</v>
      </c>
      <c r="C53" s="1" t="s">
        <v>19</v>
      </c>
      <c r="D53" s="1" t="s">
        <v>21</v>
      </c>
      <c r="E53" s="1">
        <v>7.8610111799999691</v>
      </c>
      <c r="F53" s="1">
        <v>27.699933549006598</v>
      </c>
      <c r="G53" s="1">
        <f t="shared" si="0"/>
        <v>3.5237112522471579</v>
      </c>
      <c r="H53" s="1">
        <f t="shared" si="1"/>
        <v>382.42777123999917</v>
      </c>
    </row>
    <row r="54" spans="1:8">
      <c r="A54" s="1">
        <v>581</v>
      </c>
      <c r="B54" s="1" t="s">
        <v>106</v>
      </c>
      <c r="C54" s="1" t="s">
        <v>19</v>
      </c>
      <c r="D54" s="1" t="s">
        <v>21</v>
      </c>
      <c r="E54" s="1">
        <v>3.2437208999999894</v>
      </c>
      <c r="F54" s="1">
        <v>11.43543282300306</v>
      </c>
      <c r="G54" s="1">
        <f t="shared" si="0"/>
        <v>3.5254059074574196</v>
      </c>
      <c r="H54" s="1">
        <f t="shared" si="1"/>
        <v>385.67149213999915</v>
      </c>
    </row>
    <row r="55" spans="1:8">
      <c r="A55" s="1">
        <v>162</v>
      </c>
      <c r="B55" s="1" t="s">
        <v>43</v>
      </c>
      <c r="C55" s="1" t="s">
        <v>19</v>
      </c>
      <c r="D55" s="1" t="s">
        <v>21</v>
      </c>
      <c r="E55" s="1">
        <v>14.703511539999889</v>
      </c>
      <c r="F55" s="1">
        <v>52.1710729219988</v>
      </c>
      <c r="G55" s="1">
        <f t="shared" si="0"/>
        <v>3.5482049835558667</v>
      </c>
      <c r="H55" s="1">
        <f t="shared" si="1"/>
        <v>400.37500367999905</v>
      </c>
    </row>
    <row r="56" spans="1:8">
      <c r="A56" s="1">
        <v>397</v>
      </c>
      <c r="B56" s="1" t="s">
        <v>430</v>
      </c>
      <c r="C56" s="1" t="s">
        <v>19</v>
      </c>
      <c r="D56" s="1" t="s">
        <v>21</v>
      </c>
      <c r="E56" s="1">
        <v>93.922697140000309</v>
      </c>
      <c r="F56" s="1">
        <v>347.27995895488391</v>
      </c>
      <c r="G56" s="1">
        <f t="shared" si="0"/>
        <v>3.6975083715625372</v>
      </c>
      <c r="H56" s="1">
        <f t="shared" si="1"/>
        <v>494.29770081999936</v>
      </c>
    </row>
    <row r="57" spans="1:8">
      <c r="A57" s="1">
        <v>93</v>
      </c>
      <c r="B57" s="1" t="s">
        <v>475</v>
      </c>
      <c r="C57" s="1" t="s">
        <v>19</v>
      </c>
      <c r="D57" s="1" t="s">
        <v>21</v>
      </c>
      <c r="E57" s="1">
        <v>3.1367098799999988</v>
      </c>
      <c r="F57" s="1">
        <v>11.657363276879241</v>
      </c>
      <c r="G57" s="1">
        <f t="shared" si="0"/>
        <v>3.7164301841263194</v>
      </c>
      <c r="H57" s="1">
        <f t="shared" si="1"/>
        <v>497.43441069999938</v>
      </c>
    </row>
    <row r="58" spans="1:8">
      <c r="A58" s="1">
        <v>334</v>
      </c>
      <c r="B58" s="1" t="s">
        <v>273</v>
      </c>
      <c r="C58" s="1" t="s">
        <v>19</v>
      </c>
      <c r="D58" s="1" t="s">
        <v>21</v>
      </c>
      <c r="E58" s="1">
        <v>6.1936713300000008</v>
      </c>
      <c r="F58" s="1">
        <v>23.216761739736196</v>
      </c>
      <c r="G58" s="1">
        <f t="shared" si="0"/>
        <v>3.7484652482740302</v>
      </c>
      <c r="H58" s="1">
        <f t="shared" si="1"/>
        <v>503.6280820299994</v>
      </c>
    </row>
    <row r="59" spans="1:8">
      <c r="A59" s="1">
        <v>808</v>
      </c>
      <c r="B59" s="1" t="s">
        <v>305</v>
      </c>
      <c r="C59" s="1" t="s">
        <v>19</v>
      </c>
      <c r="D59" s="1" t="s">
        <v>21</v>
      </c>
      <c r="E59" s="1">
        <v>6.8428316300000001</v>
      </c>
      <c r="F59" s="1">
        <v>26.020399688146998</v>
      </c>
      <c r="G59" s="1">
        <f t="shared" si="0"/>
        <v>3.8025778062505093</v>
      </c>
      <c r="H59" s="1">
        <f t="shared" si="1"/>
        <v>510.47091365999938</v>
      </c>
    </row>
    <row r="60" spans="1:8">
      <c r="A60" s="1">
        <v>16</v>
      </c>
      <c r="B60" s="1" t="s">
        <v>688</v>
      </c>
      <c r="C60" s="1" t="s">
        <v>19</v>
      </c>
      <c r="D60" s="1" t="s">
        <v>21</v>
      </c>
      <c r="E60" s="1">
        <v>3.4120629999999999E-2</v>
      </c>
      <c r="F60" s="1">
        <v>0.13060408863299997</v>
      </c>
      <c r="G60" s="1">
        <f t="shared" si="0"/>
        <v>3.8277162125376925</v>
      </c>
      <c r="H60" s="1">
        <f t="shared" si="1"/>
        <v>510.5050342899994</v>
      </c>
    </row>
    <row r="61" spans="1:8">
      <c r="A61" s="1">
        <v>658</v>
      </c>
      <c r="B61" s="1" t="s">
        <v>492</v>
      </c>
      <c r="C61" s="1" t="s">
        <v>19</v>
      </c>
      <c r="D61" s="1" t="s">
        <v>21</v>
      </c>
      <c r="E61" s="1">
        <v>31.145520009999899</v>
      </c>
      <c r="F61" s="1">
        <v>122.742972449259</v>
      </c>
      <c r="G61" s="1">
        <f t="shared" si="0"/>
        <v>3.9409511355035938</v>
      </c>
      <c r="H61" s="1">
        <f t="shared" si="1"/>
        <v>541.65055429999927</v>
      </c>
    </row>
    <row r="62" spans="1:8">
      <c r="A62" s="1">
        <v>505</v>
      </c>
      <c r="B62" s="1" t="s">
        <v>555</v>
      </c>
      <c r="C62" s="1" t="s">
        <v>19</v>
      </c>
      <c r="D62" s="1" t="s">
        <v>21</v>
      </c>
      <c r="E62" s="1">
        <v>3.6804033799999893</v>
      </c>
      <c r="F62" s="1">
        <v>14.51964088989884</v>
      </c>
      <c r="G62" s="1">
        <f t="shared" si="0"/>
        <v>3.9451221485126671</v>
      </c>
      <c r="H62" s="1">
        <f t="shared" si="1"/>
        <v>545.3309576799993</v>
      </c>
    </row>
    <row r="63" spans="1:8">
      <c r="A63" s="1">
        <v>112</v>
      </c>
      <c r="B63" s="1" t="s">
        <v>779</v>
      </c>
      <c r="C63" s="1" t="s">
        <v>19</v>
      </c>
      <c r="D63" s="1" t="s">
        <v>21</v>
      </c>
      <c r="E63" s="1">
        <v>3.2705945399999901</v>
      </c>
      <c r="F63" s="1">
        <v>13.050137777995921</v>
      </c>
      <c r="G63" s="1">
        <f t="shared" si="0"/>
        <v>3.9901423482459433</v>
      </c>
      <c r="H63" s="1">
        <f t="shared" si="1"/>
        <v>548.60155221999923</v>
      </c>
    </row>
    <row r="64" spans="1:8">
      <c r="A64" s="1">
        <v>533</v>
      </c>
      <c r="B64" s="1" t="s">
        <v>339</v>
      </c>
      <c r="C64" s="1" t="s">
        <v>19</v>
      </c>
      <c r="D64" s="1" t="s">
        <v>21</v>
      </c>
      <c r="E64" s="1">
        <v>2.9943366600000001</v>
      </c>
      <c r="F64" s="1">
        <v>11.99469770799826</v>
      </c>
      <c r="G64" s="1">
        <f t="shared" si="0"/>
        <v>4.0057946283161954</v>
      </c>
      <c r="H64" s="1">
        <f t="shared" si="1"/>
        <v>551.59588887999928</v>
      </c>
    </row>
    <row r="65" spans="1:8">
      <c r="A65" s="1">
        <v>546</v>
      </c>
      <c r="B65" s="1" t="s">
        <v>468</v>
      </c>
      <c r="C65" s="1" t="s">
        <v>19</v>
      </c>
      <c r="D65" s="1" t="s">
        <v>21</v>
      </c>
      <c r="E65" s="1">
        <v>6.6855700399999884</v>
      </c>
      <c r="F65" s="1">
        <v>26.907235723001797</v>
      </c>
      <c r="G65" s="1">
        <f t="shared" si="0"/>
        <v>4.0246733729532274</v>
      </c>
      <c r="H65" s="1">
        <f t="shared" si="1"/>
        <v>558.2814589199993</v>
      </c>
    </row>
    <row r="66" spans="1:8">
      <c r="A66" s="1">
        <v>95</v>
      </c>
      <c r="B66" s="1" t="s">
        <v>521</v>
      </c>
      <c r="C66" s="1" t="s">
        <v>19</v>
      </c>
      <c r="D66" s="1" t="s">
        <v>21</v>
      </c>
      <c r="E66" s="1">
        <v>2.6496413599999902</v>
      </c>
      <c r="F66" s="1">
        <v>10.699516032002681</v>
      </c>
      <c r="G66" s="1">
        <f t="shared" ref="G66:G129" si="2">F66/E66</f>
        <v>4.0380997192777519</v>
      </c>
      <c r="H66" s="1">
        <f t="shared" si="1"/>
        <v>560.93110027999933</v>
      </c>
    </row>
    <row r="67" spans="1:8">
      <c r="A67" s="1">
        <v>774</v>
      </c>
      <c r="B67" s="1" t="s">
        <v>836</v>
      </c>
      <c r="C67" s="1" t="s">
        <v>19</v>
      </c>
      <c r="D67" s="1" t="s">
        <v>21</v>
      </c>
      <c r="E67" s="1">
        <v>9.64833199999999E-2</v>
      </c>
      <c r="F67" s="1">
        <v>0.39141794723015999</v>
      </c>
      <c r="G67" s="1">
        <f t="shared" si="2"/>
        <v>4.0568457556203539</v>
      </c>
      <c r="H67" s="1">
        <f t="shared" ref="H67:H130" si="3">H66+E67</f>
        <v>561.02758359999928</v>
      </c>
    </row>
    <row r="68" spans="1:8">
      <c r="A68" s="1">
        <v>114</v>
      </c>
      <c r="B68" s="1" t="s">
        <v>53</v>
      </c>
      <c r="C68" s="1" t="s">
        <v>19</v>
      </c>
      <c r="D68" s="1" t="s">
        <v>21</v>
      </c>
      <c r="E68" s="1">
        <v>5.35675557999999</v>
      </c>
      <c r="F68" s="1">
        <v>21.804791727483202</v>
      </c>
      <c r="G68" s="1">
        <f t="shared" si="2"/>
        <v>4.0705220542250773</v>
      </c>
      <c r="H68" s="1">
        <f t="shared" si="3"/>
        <v>566.3843391799993</v>
      </c>
    </row>
    <row r="69" spans="1:8">
      <c r="A69" s="1">
        <v>227</v>
      </c>
      <c r="B69" s="1" t="s">
        <v>191</v>
      </c>
      <c r="C69" s="1" t="s">
        <v>19</v>
      </c>
      <c r="D69" s="1" t="s">
        <v>21</v>
      </c>
      <c r="E69" s="1">
        <v>0.56474617999999899</v>
      </c>
      <c r="F69" s="1">
        <v>2.3022885159983399</v>
      </c>
      <c r="G69" s="1">
        <f t="shared" si="2"/>
        <v>4.0766783336158978</v>
      </c>
      <c r="H69" s="1">
        <f t="shared" si="3"/>
        <v>566.94908535999934</v>
      </c>
    </row>
    <row r="70" spans="1:8">
      <c r="A70" s="1">
        <v>24</v>
      </c>
      <c r="B70" s="1" t="s">
        <v>566</v>
      </c>
      <c r="C70" s="1" t="s">
        <v>19</v>
      </c>
      <c r="D70" s="1" t="s">
        <v>21</v>
      </c>
      <c r="E70" s="1">
        <v>4.6818150000000003E-2</v>
      </c>
      <c r="F70" s="1">
        <v>0.19159824704870004</v>
      </c>
      <c r="G70" s="1">
        <f t="shared" si="2"/>
        <v>4.0923925240254055</v>
      </c>
      <c r="H70" s="1">
        <f t="shared" si="3"/>
        <v>566.99590350999938</v>
      </c>
    </row>
    <row r="71" spans="1:8">
      <c r="A71" s="1">
        <v>605</v>
      </c>
      <c r="B71" s="1" t="s">
        <v>68</v>
      </c>
      <c r="C71" s="1" t="s">
        <v>19</v>
      </c>
      <c r="D71" s="1" t="s">
        <v>21</v>
      </c>
      <c r="E71" s="1">
        <v>7.4424006799999871</v>
      </c>
      <c r="F71" s="1">
        <v>30.535852333997397</v>
      </c>
      <c r="G71" s="1">
        <f t="shared" si="2"/>
        <v>4.1029573180676229</v>
      </c>
      <c r="H71" s="1">
        <f t="shared" si="3"/>
        <v>574.43830418999937</v>
      </c>
    </row>
    <row r="72" spans="1:8">
      <c r="A72" s="1">
        <v>695</v>
      </c>
      <c r="B72" s="1" t="s">
        <v>554</v>
      </c>
      <c r="C72" s="1" t="s">
        <v>19</v>
      </c>
      <c r="D72" s="1" t="s">
        <v>21</v>
      </c>
      <c r="E72" s="1">
        <v>1.09036183</v>
      </c>
      <c r="F72" s="1">
        <v>4.5578749803834988</v>
      </c>
      <c r="G72" s="1">
        <f t="shared" si="2"/>
        <v>4.1801490615124512</v>
      </c>
      <c r="H72" s="1">
        <f t="shared" si="3"/>
        <v>575.52866601999938</v>
      </c>
    </row>
    <row r="73" spans="1:8">
      <c r="A73" s="1">
        <v>448</v>
      </c>
      <c r="B73" s="1" t="s">
        <v>280</v>
      </c>
      <c r="C73" s="1" t="s">
        <v>19</v>
      </c>
      <c r="D73" s="1" t="s">
        <v>21</v>
      </c>
      <c r="E73" s="1">
        <v>1.3828774799999901</v>
      </c>
      <c r="F73" s="1">
        <v>5.8327958471601606</v>
      </c>
      <c r="G73" s="1">
        <f t="shared" si="2"/>
        <v>4.2178688506520494</v>
      </c>
      <c r="H73" s="1">
        <f t="shared" si="3"/>
        <v>576.91154349999931</v>
      </c>
    </row>
    <row r="74" spans="1:8">
      <c r="A74" s="1">
        <v>401</v>
      </c>
      <c r="B74" s="1" t="s">
        <v>219</v>
      </c>
      <c r="C74" s="1" t="s">
        <v>19</v>
      </c>
      <c r="D74" s="1" t="s">
        <v>21</v>
      </c>
      <c r="E74" s="1">
        <v>31.564141639999878</v>
      </c>
      <c r="F74" s="1">
        <v>134.58390707770039</v>
      </c>
      <c r="G74" s="1">
        <f t="shared" si="2"/>
        <v>4.2638228092079018</v>
      </c>
      <c r="H74" s="1">
        <f t="shared" si="3"/>
        <v>608.4756851399992</v>
      </c>
    </row>
    <row r="75" spans="1:8">
      <c r="A75" s="1">
        <v>120</v>
      </c>
      <c r="B75" s="1" t="s">
        <v>751</v>
      </c>
      <c r="C75" s="1" t="s">
        <v>19</v>
      </c>
      <c r="D75" s="1" t="s">
        <v>21</v>
      </c>
      <c r="E75" s="1">
        <v>0.44017692999999997</v>
      </c>
      <c r="F75" s="1">
        <v>1.9045628309128402</v>
      </c>
      <c r="G75" s="1">
        <f t="shared" si="2"/>
        <v>4.3268120183237233</v>
      </c>
      <c r="H75" s="1">
        <f t="shared" si="3"/>
        <v>608.91586206999921</v>
      </c>
    </row>
    <row r="76" spans="1:8">
      <c r="A76" s="1">
        <v>619</v>
      </c>
      <c r="B76" s="1" t="s">
        <v>693</v>
      </c>
      <c r="C76" s="1" t="s">
        <v>19</v>
      </c>
      <c r="D76" s="1" t="s">
        <v>21</v>
      </c>
      <c r="E76" s="1">
        <v>1.0071421700000001</v>
      </c>
      <c r="F76" s="1">
        <v>4.3771426389955996</v>
      </c>
      <c r="G76" s="1">
        <f t="shared" si="2"/>
        <v>4.3461020393929086</v>
      </c>
      <c r="H76" s="1">
        <f t="shared" si="3"/>
        <v>609.92300423999916</v>
      </c>
    </row>
    <row r="77" spans="1:8">
      <c r="A77" s="1">
        <v>474</v>
      </c>
      <c r="B77" s="1" t="s">
        <v>601</v>
      </c>
      <c r="C77" s="1" t="s">
        <v>19</v>
      </c>
      <c r="D77" s="1" t="s">
        <v>21</v>
      </c>
      <c r="E77" s="1">
        <v>2.7053514099999898</v>
      </c>
      <c r="F77" s="1">
        <v>11.92391049058674</v>
      </c>
      <c r="G77" s="1">
        <f t="shared" si="2"/>
        <v>4.4075274090129328</v>
      </c>
      <c r="H77" s="1">
        <f t="shared" si="3"/>
        <v>612.62835564999909</v>
      </c>
    </row>
    <row r="78" spans="1:8">
      <c r="A78" s="1">
        <v>667</v>
      </c>
      <c r="B78" s="1" t="s">
        <v>774</v>
      </c>
      <c r="C78" s="1" t="s">
        <v>19</v>
      </c>
      <c r="D78" s="1" t="s">
        <v>21</v>
      </c>
      <c r="E78" s="1">
        <v>4.3818421099999894</v>
      </c>
      <c r="F78" s="1">
        <v>19.455558102655942</v>
      </c>
      <c r="G78" s="1">
        <f t="shared" si="2"/>
        <v>4.4400408810384979</v>
      </c>
      <c r="H78" s="1">
        <f t="shared" si="3"/>
        <v>617.01019775999907</v>
      </c>
    </row>
    <row r="79" spans="1:8">
      <c r="A79" s="1">
        <v>507</v>
      </c>
      <c r="B79" s="1" t="s">
        <v>556</v>
      </c>
      <c r="C79" s="1" t="s">
        <v>19</v>
      </c>
      <c r="D79" s="1" t="s">
        <v>21</v>
      </c>
      <c r="E79" s="1">
        <v>4.5165083699999888</v>
      </c>
      <c r="F79" s="1">
        <v>20.302940627432399</v>
      </c>
      <c r="G79" s="1">
        <f t="shared" si="2"/>
        <v>4.4952735529708425</v>
      </c>
      <c r="H79" s="1">
        <f t="shared" si="3"/>
        <v>621.52670612999907</v>
      </c>
    </row>
    <row r="80" spans="1:8">
      <c r="A80" s="1">
        <v>426</v>
      </c>
      <c r="B80" s="1" t="s">
        <v>348</v>
      </c>
      <c r="C80" s="1" t="s">
        <v>19</v>
      </c>
      <c r="D80" s="1" t="s">
        <v>21</v>
      </c>
      <c r="E80" s="1">
        <v>1.1863434899999996</v>
      </c>
      <c r="F80" s="1">
        <v>5.3986107960615</v>
      </c>
      <c r="G80" s="1">
        <f t="shared" si="2"/>
        <v>4.5506304384588496</v>
      </c>
      <c r="H80" s="1">
        <f t="shared" si="3"/>
        <v>622.71304961999908</v>
      </c>
    </row>
    <row r="81" spans="1:8">
      <c r="A81" s="1">
        <v>327</v>
      </c>
      <c r="B81" s="1" t="s">
        <v>496</v>
      </c>
      <c r="C81" s="1" t="s">
        <v>19</v>
      </c>
      <c r="D81" s="1" t="s">
        <v>21</v>
      </c>
      <c r="E81" s="1">
        <v>14.414646399999899</v>
      </c>
      <c r="F81" s="1">
        <v>65.697240317638801</v>
      </c>
      <c r="G81" s="1">
        <f t="shared" si="2"/>
        <v>4.5576726958518563</v>
      </c>
      <c r="H81" s="1">
        <f t="shared" si="3"/>
        <v>637.12769601999901</v>
      </c>
    </row>
    <row r="82" spans="1:8">
      <c r="A82" s="1">
        <v>654</v>
      </c>
      <c r="B82" s="1" t="s">
        <v>507</v>
      </c>
      <c r="C82" s="1" t="s">
        <v>19</v>
      </c>
      <c r="D82" s="1" t="s">
        <v>21</v>
      </c>
      <c r="E82" s="1">
        <v>7.9731546799999986</v>
      </c>
      <c r="F82" s="1">
        <v>36.472633539561407</v>
      </c>
      <c r="G82" s="1">
        <f t="shared" si="2"/>
        <v>4.5744294452295025</v>
      </c>
      <c r="H82" s="1">
        <f t="shared" si="3"/>
        <v>645.100850699999</v>
      </c>
    </row>
    <row r="83" spans="1:8">
      <c r="A83" s="1">
        <v>302</v>
      </c>
      <c r="B83" s="1" t="s">
        <v>472</v>
      </c>
      <c r="C83" s="1" t="s">
        <v>19</v>
      </c>
      <c r="D83" s="1" t="s">
        <v>21</v>
      </c>
      <c r="E83" s="1">
        <v>5.2256536599999883</v>
      </c>
      <c r="F83" s="1">
        <v>24.125124170992798</v>
      </c>
      <c r="G83" s="1">
        <f t="shared" si="2"/>
        <v>4.6166710885682489</v>
      </c>
      <c r="H83" s="1">
        <f t="shared" si="3"/>
        <v>650.32650435999903</v>
      </c>
    </row>
    <row r="84" spans="1:8">
      <c r="A84" s="1">
        <v>730</v>
      </c>
      <c r="B84" s="1" t="s">
        <v>604</v>
      </c>
      <c r="C84" s="1" t="s">
        <v>19</v>
      </c>
      <c r="D84" s="1" t="s">
        <v>21</v>
      </c>
      <c r="E84" s="1">
        <v>10.074001949999989</v>
      </c>
      <c r="F84" s="1">
        <v>46.546162983023194</v>
      </c>
      <c r="G84" s="1">
        <f t="shared" si="2"/>
        <v>4.6204242578117869</v>
      </c>
      <c r="H84" s="1">
        <f t="shared" si="3"/>
        <v>660.40050630999906</v>
      </c>
    </row>
    <row r="85" spans="1:8">
      <c r="A85" s="1">
        <v>50</v>
      </c>
      <c r="B85" s="1" t="s">
        <v>66</v>
      </c>
      <c r="C85" s="1" t="s">
        <v>19</v>
      </c>
      <c r="D85" s="1" t="s">
        <v>21</v>
      </c>
      <c r="E85" s="1">
        <v>0.54980660999999909</v>
      </c>
      <c r="F85" s="1">
        <v>2.5583705270022801</v>
      </c>
      <c r="G85" s="1">
        <f t="shared" si="2"/>
        <v>4.6532189327485245</v>
      </c>
      <c r="H85" s="1">
        <f t="shared" si="3"/>
        <v>660.95031291999908</v>
      </c>
    </row>
    <row r="86" spans="1:8">
      <c r="A86" s="1">
        <v>518</v>
      </c>
      <c r="B86" s="1" t="s">
        <v>602</v>
      </c>
      <c r="C86" s="1" t="s">
        <v>19</v>
      </c>
      <c r="D86" s="1" t="s">
        <v>21</v>
      </c>
      <c r="E86" s="1">
        <v>3.8319446699999897</v>
      </c>
      <c r="F86" s="1">
        <v>18.477055109091602</v>
      </c>
      <c r="G86" s="1">
        <f t="shared" si="2"/>
        <v>4.8218480954975922</v>
      </c>
      <c r="H86" s="1">
        <f t="shared" si="3"/>
        <v>664.78225758999906</v>
      </c>
    </row>
    <row r="87" spans="1:8">
      <c r="A87" s="1">
        <v>490</v>
      </c>
      <c r="B87" s="1" t="s">
        <v>647</v>
      </c>
      <c r="C87" s="1" t="s">
        <v>19</v>
      </c>
      <c r="D87" s="1" t="s">
        <v>21</v>
      </c>
      <c r="E87" s="1">
        <v>2.4663763299999988</v>
      </c>
      <c r="F87" s="1">
        <v>11.972207676684478</v>
      </c>
      <c r="G87" s="1">
        <f t="shared" si="2"/>
        <v>4.8541690621416578</v>
      </c>
      <c r="H87" s="1">
        <f t="shared" si="3"/>
        <v>667.24863391999907</v>
      </c>
    </row>
    <row r="88" spans="1:8">
      <c r="A88" s="1">
        <v>416</v>
      </c>
      <c r="B88" s="1" t="s">
        <v>510</v>
      </c>
      <c r="C88" s="1" t="s">
        <v>19</v>
      </c>
      <c r="D88" s="1" t="s">
        <v>21</v>
      </c>
      <c r="E88" s="1">
        <v>0.76903481999999901</v>
      </c>
      <c r="F88" s="1">
        <v>3.7524340444098399</v>
      </c>
      <c r="G88" s="1">
        <f t="shared" si="2"/>
        <v>4.8794072086486864</v>
      </c>
      <c r="H88" s="1">
        <f t="shared" si="3"/>
        <v>668.01766873999907</v>
      </c>
    </row>
    <row r="89" spans="1:8">
      <c r="A89" s="1">
        <v>622</v>
      </c>
      <c r="B89" s="1" t="s">
        <v>434</v>
      </c>
      <c r="C89" s="1" t="s">
        <v>19</v>
      </c>
      <c r="D89" s="1" t="s">
        <v>21</v>
      </c>
      <c r="E89" s="1">
        <v>5.31384159</v>
      </c>
      <c r="F89" s="1">
        <v>26.007618654397003</v>
      </c>
      <c r="G89" s="1">
        <f t="shared" si="2"/>
        <v>4.8943157626941982</v>
      </c>
      <c r="H89" s="1">
        <f t="shared" si="3"/>
        <v>673.33151032999911</v>
      </c>
    </row>
    <row r="90" spans="1:8">
      <c r="A90" s="1">
        <v>798</v>
      </c>
      <c r="B90" s="1" t="s">
        <v>308</v>
      </c>
      <c r="C90" s="1" t="s">
        <v>19</v>
      </c>
      <c r="D90" s="1" t="s">
        <v>21</v>
      </c>
      <c r="E90" s="1">
        <v>2.8582049299999999</v>
      </c>
      <c r="F90" s="1">
        <v>14.001859833003422</v>
      </c>
      <c r="G90" s="1">
        <f t="shared" si="2"/>
        <v>4.8988299215491953</v>
      </c>
      <c r="H90" s="1">
        <f t="shared" si="3"/>
        <v>676.18971525999916</v>
      </c>
    </row>
    <row r="91" spans="1:8">
      <c r="A91" s="1">
        <v>675</v>
      </c>
      <c r="B91" s="1" t="s">
        <v>193</v>
      </c>
      <c r="C91" s="1" t="s">
        <v>19</v>
      </c>
      <c r="D91" s="1" t="s">
        <v>21</v>
      </c>
      <c r="E91" s="1">
        <v>18.312508739999899</v>
      </c>
      <c r="F91" s="1">
        <v>92.853261551203019</v>
      </c>
      <c r="G91" s="1">
        <f t="shared" si="2"/>
        <v>5.0704828524332237</v>
      </c>
      <c r="H91" s="1">
        <f t="shared" si="3"/>
        <v>694.50222399999905</v>
      </c>
    </row>
    <row r="92" spans="1:8">
      <c r="A92" s="1">
        <v>740</v>
      </c>
      <c r="B92" s="1" t="s">
        <v>316</v>
      </c>
      <c r="C92" s="1" t="s">
        <v>19</v>
      </c>
      <c r="D92" s="1" t="s">
        <v>21</v>
      </c>
      <c r="E92" s="1">
        <v>0.65366532999999893</v>
      </c>
      <c r="F92" s="1">
        <v>3.32485064800222</v>
      </c>
      <c r="G92" s="1">
        <f t="shared" si="2"/>
        <v>5.0864723818260718</v>
      </c>
      <c r="H92" s="1">
        <f t="shared" si="3"/>
        <v>695.15588932999901</v>
      </c>
    </row>
    <row r="93" spans="1:8">
      <c r="A93" s="1">
        <v>105</v>
      </c>
      <c r="B93" s="1" t="s">
        <v>544</v>
      </c>
      <c r="C93" s="1" t="s">
        <v>19</v>
      </c>
      <c r="D93" s="1" t="s">
        <v>21</v>
      </c>
      <c r="E93" s="1">
        <v>2.4701290999999896</v>
      </c>
      <c r="F93" s="1">
        <v>12.599980842564737</v>
      </c>
      <c r="G93" s="1">
        <f t="shared" si="2"/>
        <v>5.1009402069571141</v>
      </c>
      <c r="H93" s="1">
        <f t="shared" si="3"/>
        <v>697.62601842999902</v>
      </c>
    </row>
    <row r="94" spans="1:8">
      <c r="A94" s="1">
        <v>154</v>
      </c>
      <c r="B94" s="1" t="s">
        <v>275</v>
      </c>
      <c r="C94" s="1" t="s">
        <v>19</v>
      </c>
      <c r="D94" s="1" t="s">
        <v>21</v>
      </c>
      <c r="E94" s="1">
        <v>1.8335083199999902</v>
      </c>
      <c r="F94" s="1">
        <v>9.5479894614926586</v>
      </c>
      <c r="G94" s="1">
        <f t="shared" si="2"/>
        <v>5.2074972103168369</v>
      </c>
      <c r="H94" s="1">
        <f t="shared" si="3"/>
        <v>699.45952674999899</v>
      </c>
    </row>
    <row r="95" spans="1:8">
      <c r="A95" s="1">
        <v>399</v>
      </c>
      <c r="B95" s="1" t="s">
        <v>480</v>
      </c>
      <c r="C95" s="1" t="s">
        <v>19</v>
      </c>
      <c r="D95" s="1" t="s">
        <v>21</v>
      </c>
      <c r="E95" s="1">
        <v>4.6954555899999999</v>
      </c>
      <c r="F95" s="1">
        <v>24.510689650231598</v>
      </c>
      <c r="G95" s="1">
        <f t="shared" si="2"/>
        <v>5.2200876316309914</v>
      </c>
      <c r="H95" s="1">
        <f t="shared" si="3"/>
        <v>704.15498233999904</v>
      </c>
    </row>
    <row r="96" spans="1:8">
      <c r="A96" s="1">
        <v>805</v>
      </c>
      <c r="B96" s="1" t="s">
        <v>526</v>
      </c>
      <c r="C96" s="1" t="s">
        <v>19</v>
      </c>
      <c r="D96" s="1" t="s">
        <v>21</v>
      </c>
      <c r="E96" s="1">
        <v>3.7635211099999899</v>
      </c>
      <c r="F96" s="1">
        <v>19.705241358664679</v>
      </c>
      <c r="G96" s="1">
        <f t="shared" si="2"/>
        <v>5.2358524856699242</v>
      </c>
      <c r="H96" s="1">
        <f t="shared" si="3"/>
        <v>707.91850344999898</v>
      </c>
    </row>
    <row r="97" spans="1:8">
      <c r="A97" s="1">
        <v>807</v>
      </c>
      <c r="B97" s="1" t="s">
        <v>371</v>
      </c>
      <c r="C97" s="1" t="s">
        <v>19</v>
      </c>
      <c r="D97" s="1" t="s">
        <v>21</v>
      </c>
      <c r="E97" s="1">
        <v>31.419255660000001</v>
      </c>
      <c r="F97" s="1">
        <v>164.75438980103996</v>
      </c>
      <c r="G97" s="1">
        <f t="shared" si="2"/>
        <v>5.2437394311282022</v>
      </c>
      <c r="H97" s="1">
        <f t="shared" si="3"/>
        <v>739.33775910999896</v>
      </c>
    </row>
    <row r="98" spans="1:8">
      <c r="A98" s="1">
        <v>40</v>
      </c>
      <c r="B98" s="1" t="s">
        <v>368</v>
      </c>
      <c r="C98" s="1" t="s">
        <v>19</v>
      </c>
      <c r="D98" s="1" t="s">
        <v>21</v>
      </c>
      <c r="E98" s="1">
        <v>0.19078315999999901</v>
      </c>
      <c r="F98" s="1">
        <v>1.0005359649174999</v>
      </c>
      <c r="G98" s="1">
        <f t="shared" si="2"/>
        <v>5.2443620543736937</v>
      </c>
      <c r="H98" s="1">
        <f t="shared" si="3"/>
        <v>739.52854226999898</v>
      </c>
    </row>
    <row r="99" spans="1:8">
      <c r="A99" s="1">
        <v>791</v>
      </c>
      <c r="B99" s="1" t="s">
        <v>421</v>
      </c>
      <c r="C99" s="1" t="s">
        <v>19</v>
      </c>
      <c r="D99" s="1" t="s">
        <v>21</v>
      </c>
      <c r="E99" s="1">
        <v>0.86972511999999991</v>
      </c>
      <c r="F99" s="1">
        <v>4.69382908380042</v>
      </c>
      <c r="G99" s="1">
        <f t="shared" si="2"/>
        <v>5.3969110191969856</v>
      </c>
      <c r="H99" s="1">
        <f t="shared" si="3"/>
        <v>740.39826738999898</v>
      </c>
    </row>
    <row r="100" spans="1:8">
      <c r="A100" s="1">
        <v>28</v>
      </c>
      <c r="B100" s="1" t="s">
        <v>330</v>
      </c>
      <c r="C100" s="1" t="s">
        <v>19</v>
      </c>
      <c r="D100" s="1" t="s">
        <v>21</v>
      </c>
      <c r="E100" s="1">
        <v>0.26527329999999993</v>
      </c>
      <c r="F100" s="1">
        <v>1.4540898280002799</v>
      </c>
      <c r="G100" s="1">
        <f t="shared" si="2"/>
        <v>5.4814782641158395</v>
      </c>
      <c r="H100" s="1">
        <f t="shared" si="3"/>
        <v>740.66354068999897</v>
      </c>
    </row>
    <row r="101" spans="1:8">
      <c r="A101" s="1">
        <v>519</v>
      </c>
      <c r="B101" s="1" t="s">
        <v>330</v>
      </c>
      <c r="C101" s="1" t="s">
        <v>19</v>
      </c>
      <c r="D101" s="1" t="s">
        <v>21</v>
      </c>
      <c r="E101" s="1">
        <v>8.8510847299999789</v>
      </c>
      <c r="F101" s="1">
        <v>48.868664353894403</v>
      </c>
      <c r="G101" s="1">
        <f t="shared" si="2"/>
        <v>5.5212062526368468</v>
      </c>
      <c r="H101" s="1">
        <f t="shared" si="3"/>
        <v>749.51462541999899</v>
      </c>
    </row>
    <row r="102" spans="1:8">
      <c r="A102" s="1">
        <v>179</v>
      </c>
      <c r="B102" s="1" t="s">
        <v>493</v>
      </c>
      <c r="C102" s="1" t="s">
        <v>19</v>
      </c>
      <c r="D102" s="1" t="s">
        <v>21</v>
      </c>
      <c r="E102" s="1">
        <v>4.9991685299999995</v>
      </c>
      <c r="F102" s="1">
        <v>28.310653796072998</v>
      </c>
      <c r="G102" s="1">
        <f t="shared" si="2"/>
        <v>5.6630724941919492</v>
      </c>
      <c r="H102" s="1">
        <f t="shared" si="3"/>
        <v>754.51379394999901</v>
      </c>
    </row>
    <row r="103" spans="1:8">
      <c r="A103" s="1">
        <v>9</v>
      </c>
      <c r="B103" s="1" t="s">
        <v>603</v>
      </c>
      <c r="C103" s="1" t="s">
        <v>19</v>
      </c>
      <c r="D103" s="1" t="s">
        <v>21</v>
      </c>
      <c r="E103" s="1">
        <v>1.16722199999999E-2</v>
      </c>
      <c r="F103" s="1">
        <v>6.6130709267479992E-2</v>
      </c>
      <c r="G103" s="1">
        <f t="shared" si="2"/>
        <v>5.6656496594033152</v>
      </c>
      <c r="H103" s="1">
        <f t="shared" si="3"/>
        <v>754.52546616999905</v>
      </c>
    </row>
    <row r="104" spans="1:8">
      <c r="A104" s="1">
        <v>7</v>
      </c>
      <c r="B104" s="1" t="s">
        <v>221</v>
      </c>
      <c r="C104" s="1" t="s">
        <v>19</v>
      </c>
      <c r="D104" s="1" t="s">
        <v>21</v>
      </c>
      <c r="E104" s="1">
        <v>3.7523180000000003E-2</v>
      </c>
      <c r="F104" s="1">
        <v>0.21765662536106001</v>
      </c>
      <c r="G104" s="1">
        <f t="shared" si="2"/>
        <v>5.8005911375597696</v>
      </c>
      <c r="H104" s="1">
        <f t="shared" si="3"/>
        <v>754.56298934999904</v>
      </c>
    </row>
    <row r="105" spans="1:8">
      <c r="A105" s="1">
        <v>311</v>
      </c>
      <c r="B105" s="1" t="s">
        <v>553</v>
      </c>
      <c r="C105" s="1" t="s">
        <v>19</v>
      </c>
      <c r="D105" s="1" t="s">
        <v>21</v>
      </c>
      <c r="E105" s="1">
        <v>4.7861620299999892</v>
      </c>
      <c r="F105" s="1">
        <v>27.769314482326404</v>
      </c>
      <c r="G105" s="1">
        <f t="shared" si="2"/>
        <v>5.8020004981583266</v>
      </c>
      <c r="H105" s="1">
        <f t="shared" si="3"/>
        <v>759.34915137999906</v>
      </c>
    </row>
    <row r="106" spans="1:8">
      <c r="A106" s="1">
        <v>359</v>
      </c>
      <c r="B106" s="1" t="s">
        <v>263</v>
      </c>
      <c r="C106" s="1" t="s">
        <v>19</v>
      </c>
      <c r="D106" s="1" t="s">
        <v>21</v>
      </c>
      <c r="E106" s="1">
        <v>1.0909174399999999</v>
      </c>
      <c r="F106" s="1">
        <v>6.4159198018835992</v>
      </c>
      <c r="G106" s="1">
        <f t="shared" si="2"/>
        <v>5.8812148074959731</v>
      </c>
      <c r="H106" s="1">
        <f t="shared" si="3"/>
        <v>760.44006881999906</v>
      </c>
    </row>
    <row r="107" spans="1:8">
      <c r="A107" s="1">
        <v>589</v>
      </c>
      <c r="B107" s="1" t="s">
        <v>776</v>
      </c>
      <c r="C107" s="1" t="s">
        <v>19</v>
      </c>
      <c r="D107" s="1" t="s">
        <v>21</v>
      </c>
      <c r="E107" s="1">
        <v>5.7382585499999905</v>
      </c>
      <c r="F107" s="1">
        <v>33.781582366946395</v>
      </c>
      <c r="G107" s="1">
        <f t="shared" si="2"/>
        <v>5.8870791674150773</v>
      </c>
      <c r="H107" s="1">
        <f t="shared" si="3"/>
        <v>766.17832736999901</v>
      </c>
    </row>
    <row r="108" spans="1:8">
      <c r="A108" s="1">
        <v>520</v>
      </c>
      <c r="B108" s="1" t="s">
        <v>296</v>
      </c>
      <c r="C108" s="1" t="s">
        <v>19</v>
      </c>
      <c r="D108" s="1" t="s">
        <v>21</v>
      </c>
      <c r="E108" s="1">
        <v>0.24171559000000001</v>
      </c>
      <c r="F108" s="1">
        <v>1.42955635795734</v>
      </c>
      <c r="G108" s="1">
        <f t="shared" si="2"/>
        <v>5.9142083386402176</v>
      </c>
      <c r="H108" s="1">
        <f t="shared" si="3"/>
        <v>766.42004295999902</v>
      </c>
    </row>
    <row r="109" spans="1:8">
      <c r="A109" s="1">
        <v>441</v>
      </c>
      <c r="B109" s="1" t="s">
        <v>498</v>
      </c>
      <c r="C109" s="1" t="s">
        <v>19</v>
      </c>
      <c r="D109" s="1" t="s">
        <v>21</v>
      </c>
      <c r="E109" s="1">
        <v>4.4573543699999894</v>
      </c>
      <c r="F109" s="1">
        <v>27.783597274755003</v>
      </c>
      <c r="G109" s="1">
        <f t="shared" si="2"/>
        <v>6.2332035930890255</v>
      </c>
      <c r="H109" s="1">
        <f t="shared" si="3"/>
        <v>770.87739732999898</v>
      </c>
    </row>
    <row r="110" spans="1:8">
      <c r="A110" s="1">
        <v>160</v>
      </c>
      <c r="B110" s="1" t="s">
        <v>331</v>
      </c>
      <c r="C110" s="1" t="s">
        <v>19</v>
      </c>
      <c r="D110" s="1" t="s">
        <v>21</v>
      </c>
      <c r="E110" s="1">
        <v>0.93848959999999892</v>
      </c>
      <c r="F110" s="1">
        <v>6.1805445439461995</v>
      </c>
      <c r="G110" s="1">
        <f t="shared" si="2"/>
        <v>6.585629232275144</v>
      </c>
      <c r="H110" s="1">
        <f t="shared" si="3"/>
        <v>771.81588692999901</v>
      </c>
    </row>
    <row r="111" spans="1:8">
      <c r="A111" s="1">
        <v>202</v>
      </c>
      <c r="B111" s="1" t="s">
        <v>294</v>
      </c>
      <c r="C111" s="1" t="s">
        <v>19</v>
      </c>
      <c r="D111" s="1" t="s">
        <v>21</v>
      </c>
      <c r="E111" s="1">
        <v>0.49247060999999998</v>
      </c>
      <c r="F111" s="1">
        <v>3.2443400271123002</v>
      </c>
      <c r="G111" s="1">
        <f t="shared" si="2"/>
        <v>6.5878855737447974</v>
      </c>
      <c r="H111" s="1">
        <f t="shared" si="3"/>
        <v>772.30835753999907</v>
      </c>
    </row>
    <row r="112" spans="1:8">
      <c r="A112" s="1">
        <v>36</v>
      </c>
      <c r="B112" s="1" t="s">
        <v>205</v>
      </c>
      <c r="C112" s="1" t="s">
        <v>19</v>
      </c>
      <c r="D112" s="1" t="s">
        <v>21</v>
      </c>
      <c r="E112" s="1">
        <v>9.5213809999999899E-2</v>
      </c>
      <c r="F112" s="1">
        <v>0.64360948593042</v>
      </c>
      <c r="G112" s="1">
        <f t="shared" si="2"/>
        <v>6.7596232724057641</v>
      </c>
      <c r="H112" s="1">
        <f t="shared" si="3"/>
        <v>772.40357134999908</v>
      </c>
    </row>
    <row r="113" spans="1:8">
      <c r="A113" s="1">
        <v>473</v>
      </c>
      <c r="B113" s="1" t="s">
        <v>357</v>
      </c>
      <c r="C113" s="1" t="s">
        <v>19</v>
      </c>
      <c r="D113" s="1" t="s">
        <v>21</v>
      </c>
      <c r="E113" s="1">
        <v>1.6667323299999899</v>
      </c>
      <c r="F113" s="1">
        <v>11.31331009299582</v>
      </c>
      <c r="G113" s="1">
        <f t="shared" si="2"/>
        <v>6.7877186332588204</v>
      </c>
      <c r="H113" s="1">
        <f t="shared" si="3"/>
        <v>774.07030367999903</v>
      </c>
    </row>
    <row r="114" spans="1:8">
      <c r="A114" s="1">
        <v>349</v>
      </c>
      <c r="B114" s="1" t="s">
        <v>241</v>
      </c>
      <c r="C114" s="1" t="s">
        <v>19</v>
      </c>
      <c r="D114" s="1" t="s">
        <v>21</v>
      </c>
      <c r="E114" s="1">
        <v>1.1807867299999999</v>
      </c>
      <c r="F114" s="1">
        <v>8.1059603582410205</v>
      </c>
      <c r="G114" s="1">
        <f t="shared" si="2"/>
        <v>6.8648809749420385</v>
      </c>
      <c r="H114" s="1">
        <f t="shared" si="3"/>
        <v>775.25109040999905</v>
      </c>
    </row>
    <row r="115" spans="1:8">
      <c r="A115" s="1">
        <v>27</v>
      </c>
      <c r="B115" s="1" t="s">
        <v>714</v>
      </c>
      <c r="C115" s="1" t="s">
        <v>19</v>
      </c>
      <c r="D115" s="1" t="s">
        <v>21</v>
      </c>
      <c r="E115" s="1">
        <v>9.5446739999999905E-2</v>
      </c>
      <c r="F115" s="1">
        <v>0.66781505390960005</v>
      </c>
      <c r="G115" s="1">
        <f t="shared" si="2"/>
        <v>6.9967298402187517</v>
      </c>
      <c r="H115" s="1">
        <f t="shared" si="3"/>
        <v>775.34653714999911</v>
      </c>
    </row>
    <row r="116" spans="1:8">
      <c r="A116" s="1">
        <v>566</v>
      </c>
      <c r="B116" s="1" t="s">
        <v>721</v>
      </c>
      <c r="C116" s="1" t="s">
        <v>19</v>
      </c>
      <c r="D116" s="1" t="s">
        <v>21</v>
      </c>
      <c r="E116" s="1">
        <v>0.37527650000000001</v>
      </c>
      <c r="F116" s="1">
        <v>2.6332416060727999</v>
      </c>
      <c r="G116" s="1">
        <f t="shared" si="2"/>
        <v>7.0168038927905156</v>
      </c>
      <c r="H116" s="1">
        <f t="shared" si="3"/>
        <v>775.72181364999915</v>
      </c>
    </row>
    <row r="117" spans="1:8">
      <c r="A117" s="1">
        <v>157</v>
      </c>
      <c r="B117" s="1" t="s">
        <v>552</v>
      </c>
      <c r="C117" s="1" t="s">
        <v>19</v>
      </c>
      <c r="D117" s="1" t="s">
        <v>21</v>
      </c>
      <c r="E117" s="1">
        <v>1.0992403899999901</v>
      </c>
      <c r="F117" s="1">
        <v>7.7921077807121408</v>
      </c>
      <c r="G117" s="1">
        <f t="shared" si="2"/>
        <v>7.0886294313768907</v>
      </c>
      <c r="H117" s="1">
        <f t="shared" si="3"/>
        <v>776.82105403999913</v>
      </c>
    </row>
    <row r="118" spans="1:8">
      <c r="A118" s="1">
        <v>360</v>
      </c>
      <c r="B118" s="1" t="s">
        <v>295</v>
      </c>
      <c r="C118" s="1" t="s">
        <v>19</v>
      </c>
      <c r="D118" s="1" t="s">
        <v>21</v>
      </c>
      <c r="E118" s="1">
        <v>0.45254715000000001</v>
      </c>
      <c r="F118" s="1">
        <v>3.2164321865238992</v>
      </c>
      <c r="G118" s="1">
        <f t="shared" si="2"/>
        <v>7.1073968458842334</v>
      </c>
      <c r="H118" s="1">
        <f t="shared" si="3"/>
        <v>777.27360118999911</v>
      </c>
    </row>
    <row r="119" spans="1:8">
      <c r="A119" s="1">
        <v>646</v>
      </c>
      <c r="B119" s="1" t="s">
        <v>509</v>
      </c>
      <c r="C119" s="1" t="s">
        <v>19</v>
      </c>
      <c r="D119" s="1" t="s">
        <v>21</v>
      </c>
      <c r="E119" s="1">
        <v>1.1335658099999981</v>
      </c>
      <c r="F119" s="1">
        <v>8.1213458967377825</v>
      </c>
      <c r="G119" s="1">
        <f t="shared" si="2"/>
        <v>7.1644238253249677</v>
      </c>
      <c r="H119" s="1">
        <f t="shared" si="3"/>
        <v>778.40716699999916</v>
      </c>
    </row>
    <row r="120" spans="1:8">
      <c r="A120" s="1">
        <v>494</v>
      </c>
      <c r="B120" s="1" t="s">
        <v>719</v>
      </c>
      <c r="C120" s="1" t="s">
        <v>19</v>
      </c>
      <c r="D120" s="1" t="s">
        <v>21</v>
      </c>
      <c r="E120" s="1">
        <v>0.29043618999999904</v>
      </c>
      <c r="F120" s="1">
        <v>2.0978000553037397</v>
      </c>
      <c r="G120" s="1">
        <f t="shared" si="2"/>
        <v>7.2229292613422134</v>
      </c>
      <c r="H120" s="1">
        <f t="shared" si="3"/>
        <v>778.6976031899992</v>
      </c>
    </row>
    <row r="121" spans="1:8">
      <c r="A121" s="1">
        <v>623</v>
      </c>
      <c r="B121" s="1" t="s">
        <v>528</v>
      </c>
      <c r="C121" s="1" t="s">
        <v>19</v>
      </c>
      <c r="D121" s="1" t="s">
        <v>21</v>
      </c>
      <c r="E121" s="1">
        <v>0.20841356999999899</v>
      </c>
      <c r="F121" s="1">
        <v>1.5128085464795402</v>
      </c>
      <c r="G121" s="1">
        <f t="shared" si="2"/>
        <v>7.2586854420254285</v>
      </c>
      <c r="H121" s="1">
        <f t="shared" si="3"/>
        <v>778.90601675999915</v>
      </c>
    </row>
    <row r="122" spans="1:8">
      <c r="A122" s="1">
        <v>228</v>
      </c>
      <c r="B122" s="1" t="s">
        <v>534</v>
      </c>
      <c r="C122" s="1" t="s">
        <v>19</v>
      </c>
      <c r="D122" s="1" t="s">
        <v>21</v>
      </c>
      <c r="E122" s="1">
        <v>0.16023835999999989</v>
      </c>
      <c r="F122" s="1">
        <v>1.16327811364324</v>
      </c>
      <c r="G122" s="1">
        <f t="shared" si="2"/>
        <v>7.2596731122512788</v>
      </c>
      <c r="H122" s="1">
        <f t="shared" si="3"/>
        <v>779.06625511999914</v>
      </c>
    </row>
    <row r="123" spans="1:8">
      <c r="A123" s="1">
        <v>115</v>
      </c>
      <c r="B123" s="1" t="s">
        <v>584</v>
      </c>
      <c r="C123" s="1" t="s">
        <v>19</v>
      </c>
      <c r="D123" s="1" t="s">
        <v>21</v>
      </c>
      <c r="E123" s="1">
        <v>1.8127899599999899</v>
      </c>
      <c r="F123" s="1">
        <v>13.284212639045961</v>
      </c>
      <c r="G123" s="1">
        <f t="shared" si="2"/>
        <v>7.3280484403422195</v>
      </c>
      <c r="H123" s="1">
        <f t="shared" si="3"/>
        <v>780.87904507999917</v>
      </c>
    </row>
    <row r="124" spans="1:8">
      <c r="A124" s="1">
        <v>616</v>
      </c>
      <c r="B124" s="1" t="s">
        <v>190</v>
      </c>
      <c r="C124" s="1" t="s">
        <v>19</v>
      </c>
      <c r="D124" s="1" t="s">
        <v>21</v>
      </c>
      <c r="E124" s="1">
        <v>0.18604778999999899</v>
      </c>
      <c r="F124" s="1">
        <v>1.36652290929026</v>
      </c>
      <c r="G124" s="1">
        <f t="shared" si="2"/>
        <v>7.3450101680340705</v>
      </c>
      <c r="H124" s="1">
        <f t="shared" si="3"/>
        <v>781.06509286999915</v>
      </c>
    </row>
    <row r="125" spans="1:8">
      <c r="A125" s="1">
        <v>66</v>
      </c>
      <c r="B125" s="1" t="s">
        <v>366</v>
      </c>
      <c r="C125" s="1" t="s">
        <v>19</v>
      </c>
      <c r="D125" s="1" t="s">
        <v>21</v>
      </c>
      <c r="E125" s="1">
        <v>1.06063459</v>
      </c>
      <c r="F125" s="1">
        <v>7.8566171946229604</v>
      </c>
      <c r="G125" s="1">
        <f t="shared" si="2"/>
        <v>7.4074683860941777</v>
      </c>
      <c r="H125" s="1">
        <f t="shared" si="3"/>
        <v>782.1257274599991</v>
      </c>
    </row>
    <row r="126" spans="1:8">
      <c r="A126" s="1">
        <v>325</v>
      </c>
      <c r="B126" s="1" t="s">
        <v>383</v>
      </c>
      <c r="C126" s="1" t="s">
        <v>19</v>
      </c>
      <c r="D126" s="1" t="s">
        <v>21</v>
      </c>
      <c r="E126" s="1">
        <v>23.217693779999987</v>
      </c>
      <c r="F126" s="1">
        <v>173.1329588996216</v>
      </c>
      <c r="G126" s="1">
        <f t="shared" si="2"/>
        <v>7.4569404067496361</v>
      </c>
      <c r="H126" s="1">
        <f t="shared" si="3"/>
        <v>805.34342123999909</v>
      </c>
    </row>
    <row r="127" spans="1:8">
      <c r="A127" s="1">
        <v>186</v>
      </c>
      <c r="B127" s="1" t="s">
        <v>519</v>
      </c>
      <c r="C127" s="1" t="s">
        <v>19</v>
      </c>
      <c r="D127" s="1" t="s">
        <v>21</v>
      </c>
      <c r="E127" s="1">
        <v>2.8527202299999899</v>
      </c>
      <c r="F127" s="1">
        <v>21.394208599131602</v>
      </c>
      <c r="G127" s="1">
        <f t="shared" si="2"/>
        <v>7.4995817585419786</v>
      </c>
      <c r="H127" s="1">
        <f t="shared" si="3"/>
        <v>808.19614146999913</v>
      </c>
    </row>
    <row r="128" spans="1:8">
      <c r="A128" s="1">
        <v>406</v>
      </c>
      <c r="B128" s="1" t="s">
        <v>867</v>
      </c>
      <c r="C128" s="1" t="s">
        <v>19</v>
      </c>
      <c r="D128" s="1" t="s">
        <v>21</v>
      </c>
      <c r="E128" s="1">
        <v>0.10585941</v>
      </c>
      <c r="F128" s="1">
        <v>0.80327262170505997</v>
      </c>
      <c r="G128" s="1">
        <f t="shared" si="2"/>
        <v>7.5881078659427628</v>
      </c>
      <c r="H128" s="1">
        <f t="shared" si="3"/>
        <v>808.30200087999913</v>
      </c>
    </row>
    <row r="129" spans="1:8">
      <c r="A129" s="1">
        <v>345</v>
      </c>
      <c r="B129" s="1" t="s">
        <v>873</v>
      </c>
      <c r="C129" s="1" t="s">
        <v>19</v>
      </c>
      <c r="D129" s="1" t="s">
        <v>21</v>
      </c>
      <c r="E129" s="1">
        <v>0.194858799999999</v>
      </c>
      <c r="F129" s="1">
        <v>1.4805645266324998</v>
      </c>
      <c r="G129" s="1">
        <f t="shared" si="2"/>
        <v>7.5981404310839817</v>
      </c>
      <c r="H129" s="1">
        <f t="shared" si="3"/>
        <v>808.49685967999915</v>
      </c>
    </row>
    <row r="130" spans="1:8">
      <c r="A130" s="1">
        <v>42</v>
      </c>
      <c r="B130" s="1" t="s">
        <v>210</v>
      </c>
      <c r="C130" s="1" t="s">
        <v>19</v>
      </c>
      <c r="D130" s="1" t="s">
        <v>21</v>
      </c>
      <c r="E130" s="1">
        <v>5.240594999999991E-2</v>
      </c>
      <c r="F130" s="1">
        <v>0.39967637273324003</v>
      </c>
      <c r="G130" s="1">
        <f t="shared" ref="G130:G193" si="4">F130/E130</f>
        <v>7.6265457020288867</v>
      </c>
      <c r="H130" s="1">
        <f t="shared" si="3"/>
        <v>808.54926562999913</v>
      </c>
    </row>
    <row r="131" spans="1:8">
      <c r="A131" s="1">
        <v>225</v>
      </c>
      <c r="B131" s="1" t="s">
        <v>499</v>
      </c>
      <c r="C131" s="1" t="s">
        <v>19</v>
      </c>
      <c r="D131" s="1" t="s">
        <v>21</v>
      </c>
      <c r="E131" s="1">
        <v>4.5092783199999902</v>
      </c>
      <c r="F131" s="1">
        <v>34.439271286760402</v>
      </c>
      <c r="G131" s="1">
        <f t="shared" si="4"/>
        <v>7.6374241824932367</v>
      </c>
      <c r="H131" s="1">
        <f t="shared" ref="H131:H194" si="5">H130+E131</f>
        <v>813.05854394999915</v>
      </c>
    </row>
    <row r="132" spans="1:8">
      <c r="A132" s="1">
        <v>631</v>
      </c>
      <c r="B132" s="1" t="s">
        <v>606</v>
      </c>
      <c r="C132" s="1" t="s">
        <v>19</v>
      </c>
      <c r="D132" s="1" t="s">
        <v>21</v>
      </c>
      <c r="E132" s="1">
        <v>0.24776247000000001</v>
      </c>
      <c r="F132" s="1">
        <v>1.8961356094742601</v>
      </c>
      <c r="G132" s="1">
        <f t="shared" si="4"/>
        <v>7.6530380467802894</v>
      </c>
      <c r="H132" s="1">
        <f t="shared" si="5"/>
        <v>813.30630641999915</v>
      </c>
    </row>
    <row r="133" spans="1:8">
      <c r="A133" s="1">
        <v>76</v>
      </c>
      <c r="B133" s="1" t="s">
        <v>290</v>
      </c>
      <c r="C133" s="1" t="s">
        <v>19</v>
      </c>
      <c r="D133" s="1" t="s">
        <v>21</v>
      </c>
      <c r="E133" s="1">
        <v>1.4360024599999999</v>
      </c>
      <c r="F133" s="1">
        <v>11.057836644763659</v>
      </c>
      <c r="G133" s="1">
        <f t="shared" si="4"/>
        <v>7.700430154391003</v>
      </c>
      <c r="H133" s="1">
        <f t="shared" si="5"/>
        <v>814.7423088799992</v>
      </c>
    </row>
    <row r="134" spans="1:8">
      <c r="A134" s="1">
        <v>450</v>
      </c>
      <c r="B134" s="1" t="s">
        <v>318</v>
      </c>
      <c r="C134" s="1" t="s">
        <v>19</v>
      </c>
      <c r="D134" s="1" t="s">
        <v>21</v>
      </c>
      <c r="E134" s="1">
        <v>0.48562327999999899</v>
      </c>
      <c r="F134" s="1">
        <v>3.7441614304128601</v>
      </c>
      <c r="G134" s="1">
        <f t="shared" si="4"/>
        <v>7.7100122350247871</v>
      </c>
      <c r="H134" s="1">
        <f t="shared" si="5"/>
        <v>815.22793215999923</v>
      </c>
    </row>
    <row r="135" spans="1:8">
      <c r="A135" s="1">
        <v>200</v>
      </c>
      <c r="B135" s="1" t="s">
        <v>218</v>
      </c>
      <c r="C135" s="1" t="s">
        <v>19</v>
      </c>
      <c r="D135" s="1" t="s">
        <v>21</v>
      </c>
      <c r="E135" s="1">
        <v>1.5153279399999999</v>
      </c>
      <c r="F135" s="1">
        <v>11.695813312146962</v>
      </c>
      <c r="G135" s="1">
        <f t="shared" si="4"/>
        <v>7.718338059645995</v>
      </c>
      <c r="H135" s="1">
        <f t="shared" si="5"/>
        <v>816.74326009999925</v>
      </c>
    </row>
    <row r="136" spans="1:8">
      <c r="A136" s="1">
        <v>726</v>
      </c>
      <c r="B136" s="1" t="s">
        <v>454</v>
      </c>
      <c r="C136" s="1" t="s">
        <v>19</v>
      </c>
      <c r="D136" s="1" t="s">
        <v>21</v>
      </c>
      <c r="E136" s="1">
        <v>15.58312235</v>
      </c>
      <c r="F136" s="1">
        <v>121.2916805111702</v>
      </c>
      <c r="G136" s="1">
        <f t="shared" si="4"/>
        <v>7.7835287297972222</v>
      </c>
      <c r="H136" s="1">
        <f t="shared" si="5"/>
        <v>832.3263824499993</v>
      </c>
    </row>
    <row r="137" spans="1:8">
      <c r="A137" s="1">
        <v>674</v>
      </c>
      <c r="B137" s="1" t="s">
        <v>743</v>
      </c>
      <c r="C137" s="1" t="s">
        <v>19</v>
      </c>
      <c r="D137" s="1" t="s">
        <v>21</v>
      </c>
      <c r="E137" s="1">
        <v>13.814962</v>
      </c>
      <c r="F137" s="1">
        <v>108.54342517241538</v>
      </c>
      <c r="G137" s="1">
        <f t="shared" si="4"/>
        <v>7.8569470674197577</v>
      </c>
      <c r="H137" s="1">
        <f t="shared" si="5"/>
        <v>846.14134444999934</v>
      </c>
    </row>
    <row r="138" spans="1:8">
      <c r="A138" s="1">
        <v>161</v>
      </c>
      <c r="B138" s="1" t="s">
        <v>564</v>
      </c>
      <c r="C138" s="1" t="s">
        <v>19</v>
      </c>
      <c r="D138" s="1" t="s">
        <v>21</v>
      </c>
      <c r="E138" s="1">
        <v>1.6601006999999899</v>
      </c>
      <c r="F138" s="1">
        <v>13.226897463375121</v>
      </c>
      <c r="G138" s="1">
        <f t="shared" si="4"/>
        <v>7.9675271887875239</v>
      </c>
      <c r="H138" s="1">
        <f t="shared" si="5"/>
        <v>847.80144514999938</v>
      </c>
    </row>
    <row r="139" spans="1:8">
      <c r="A139" s="1">
        <v>35</v>
      </c>
      <c r="B139" s="1" t="s">
        <v>359</v>
      </c>
      <c r="C139" s="1" t="s">
        <v>19</v>
      </c>
      <c r="D139" s="1" t="s">
        <v>21</v>
      </c>
      <c r="E139" s="1">
        <v>0.21582079000000001</v>
      </c>
      <c r="F139" s="1">
        <v>1.72793929615026</v>
      </c>
      <c r="G139" s="1">
        <f t="shared" si="4"/>
        <v>8.0063616491731864</v>
      </c>
      <c r="H139" s="1">
        <f t="shared" si="5"/>
        <v>848.01726593999933</v>
      </c>
    </row>
    <row r="140" spans="1:8">
      <c r="A140" s="1">
        <v>270</v>
      </c>
      <c r="B140" s="1" t="s">
        <v>648</v>
      </c>
      <c r="C140" s="1" t="s">
        <v>19</v>
      </c>
      <c r="D140" s="1" t="s">
        <v>21</v>
      </c>
      <c r="E140" s="1">
        <v>2.3812596099999896</v>
      </c>
      <c r="F140" s="1">
        <v>19.139064050636325</v>
      </c>
      <c r="G140" s="1">
        <f t="shared" si="4"/>
        <v>8.0373697896116454</v>
      </c>
      <c r="H140" s="1">
        <f t="shared" si="5"/>
        <v>850.39852554999936</v>
      </c>
    </row>
    <row r="141" spans="1:8">
      <c r="A141" s="1">
        <v>686</v>
      </c>
      <c r="B141" s="1" t="s">
        <v>227</v>
      </c>
      <c r="C141" s="1" t="s">
        <v>19</v>
      </c>
      <c r="D141" s="1" t="s">
        <v>21</v>
      </c>
      <c r="E141" s="1">
        <v>0.21867592999999899</v>
      </c>
      <c r="F141" s="1">
        <v>1.7593989550693201</v>
      </c>
      <c r="G141" s="1">
        <f t="shared" si="4"/>
        <v>8.045690968682873</v>
      </c>
      <c r="H141" s="1">
        <f t="shared" si="5"/>
        <v>850.61720147999938</v>
      </c>
    </row>
    <row r="142" spans="1:8">
      <c r="A142" s="1">
        <v>788</v>
      </c>
      <c r="B142" s="1" t="s">
        <v>709</v>
      </c>
      <c r="C142" s="1" t="s">
        <v>19</v>
      </c>
      <c r="D142" s="1" t="s">
        <v>21</v>
      </c>
      <c r="E142" s="1">
        <v>0.67570629999999898</v>
      </c>
      <c r="F142" s="1">
        <v>5.4523236197891602</v>
      </c>
      <c r="G142" s="1">
        <f t="shared" si="4"/>
        <v>8.0690732346126843</v>
      </c>
      <c r="H142" s="1">
        <f t="shared" si="5"/>
        <v>851.29290777999938</v>
      </c>
    </row>
    <row r="143" spans="1:8">
      <c r="A143" s="1">
        <v>20</v>
      </c>
      <c r="B143" s="1" t="s">
        <v>370</v>
      </c>
      <c r="C143" s="1" t="s">
        <v>19</v>
      </c>
      <c r="D143" s="1" t="s">
        <v>21</v>
      </c>
      <c r="E143" s="1">
        <v>0.15544796999999999</v>
      </c>
      <c r="F143" s="1">
        <v>1.26671731899956</v>
      </c>
      <c r="G143" s="1">
        <f t="shared" si="4"/>
        <v>8.1488186626017693</v>
      </c>
      <c r="H143" s="1">
        <f t="shared" si="5"/>
        <v>851.44835574999934</v>
      </c>
    </row>
    <row r="144" spans="1:8">
      <c r="A144" s="1">
        <v>691</v>
      </c>
      <c r="B144" s="1" t="s">
        <v>517</v>
      </c>
      <c r="C144" s="1" t="s">
        <v>19</v>
      </c>
      <c r="D144" s="1" t="s">
        <v>21</v>
      </c>
      <c r="E144" s="1">
        <v>0.25091175999999987</v>
      </c>
      <c r="F144" s="1">
        <v>2.0463571329157801</v>
      </c>
      <c r="G144" s="1">
        <f t="shared" si="4"/>
        <v>8.1556844243401798</v>
      </c>
      <c r="H144" s="1">
        <f t="shared" si="5"/>
        <v>851.69926750999934</v>
      </c>
    </row>
    <row r="145" spans="1:8">
      <c r="A145" s="1">
        <v>799</v>
      </c>
      <c r="B145" s="1" t="s">
        <v>373</v>
      </c>
      <c r="C145" s="1" t="s">
        <v>19</v>
      </c>
      <c r="D145" s="1" t="s">
        <v>21</v>
      </c>
      <c r="E145" s="1">
        <v>0.46894226</v>
      </c>
      <c r="F145" s="1">
        <v>3.8391584089505999</v>
      </c>
      <c r="G145" s="1">
        <f t="shared" si="4"/>
        <v>8.1868467323687142</v>
      </c>
      <c r="H145" s="1">
        <f t="shared" si="5"/>
        <v>852.16820976999929</v>
      </c>
    </row>
    <row r="146" spans="1:8">
      <c r="A146" s="1">
        <v>259</v>
      </c>
      <c r="B146" s="1" t="s">
        <v>378</v>
      </c>
      <c r="C146" s="1" t="s">
        <v>19</v>
      </c>
      <c r="D146" s="1" t="s">
        <v>21</v>
      </c>
      <c r="E146" s="1">
        <v>0.845088649999999</v>
      </c>
      <c r="F146" s="1">
        <v>6.9579202041295387</v>
      </c>
      <c r="G146" s="1">
        <f t="shared" si="4"/>
        <v>8.2333613214773944</v>
      </c>
      <c r="H146" s="1">
        <f t="shared" si="5"/>
        <v>853.01329841999927</v>
      </c>
    </row>
    <row r="147" spans="1:8">
      <c r="A147" s="1">
        <v>281</v>
      </c>
      <c r="B147" s="1" t="s">
        <v>441</v>
      </c>
      <c r="C147" s="1" t="s">
        <v>19</v>
      </c>
      <c r="D147" s="1" t="s">
        <v>21</v>
      </c>
      <c r="E147" s="1">
        <v>0.22181728000000001</v>
      </c>
      <c r="F147" s="1">
        <v>1.84770168660496</v>
      </c>
      <c r="G147" s="1">
        <f t="shared" si="4"/>
        <v>8.3298365510791577</v>
      </c>
      <c r="H147" s="1">
        <f t="shared" si="5"/>
        <v>853.23511569999926</v>
      </c>
    </row>
    <row r="148" spans="1:8">
      <c r="A148" s="1">
        <v>86</v>
      </c>
      <c r="B148" s="1" t="s">
        <v>336</v>
      </c>
      <c r="C148" s="1" t="s">
        <v>19</v>
      </c>
      <c r="D148" s="1" t="s">
        <v>21</v>
      </c>
      <c r="E148" s="1">
        <v>0.19524747000000001</v>
      </c>
      <c r="F148" s="1">
        <v>1.6411163173279801</v>
      </c>
      <c r="G148" s="1">
        <f t="shared" si="4"/>
        <v>8.4053141243160798</v>
      </c>
      <c r="H148" s="1">
        <f t="shared" si="5"/>
        <v>853.43036316999928</v>
      </c>
    </row>
    <row r="149" spans="1:8">
      <c r="A149" s="1">
        <v>252</v>
      </c>
      <c r="B149" s="1" t="s">
        <v>281</v>
      </c>
      <c r="C149" s="1" t="s">
        <v>19</v>
      </c>
      <c r="D149" s="1" t="s">
        <v>21</v>
      </c>
      <c r="E149" s="1">
        <v>0.19028017999999999</v>
      </c>
      <c r="F149" s="1">
        <v>1.6040563351280401</v>
      </c>
      <c r="G149" s="1">
        <f t="shared" si="4"/>
        <v>8.4299706628827042</v>
      </c>
      <c r="H149" s="1">
        <f t="shared" si="5"/>
        <v>853.62064334999923</v>
      </c>
    </row>
    <row r="150" spans="1:8">
      <c r="A150" s="1">
        <v>211</v>
      </c>
      <c r="B150" s="1" t="s">
        <v>345</v>
      </c>
      <c r="C150" s="1" t="s">
        <v>19</v>
      </c>
      <c r="D150" s="1" t="s">
        <v>21</v>
      </c>
      <c r="E150" s="1">
        <v>0.77434101</v>
      </c>
      <c r="F150" s="1">
        <v>6.5603876827132401</v>
      </c>
      <c r="G150" s="1">
        <f t="shared" si="4"/>
        <v>8.472220375766021</v>
      </c>
      <c r="H150" s="1">
        <f t="shared" si="5"/>
        <v>854.39498435999917</v>
      </c>
    </row>
    <row r="151" spans="1:8">
      <c r="A151" s="1">
        <v>409</v>
      </c>
      <c r="B151" s="1" t="s">
        <v>703</v>
      </c>
      <c r="C151" s="1" t="s">
        <v>19</v>
      </c>
      <c r="D151" s="1" t="s">
        <v>21</v>
      </c>
      <c r="E151" s="1">
        <v>0.199730929999999</v>
      </c>
      <c r="F151" s="1">
        <v>1.7010156479845402</v>
      </c>
      <c r="G151" s="1">
        <f t="shared" si="4"/>
        <v>8.5165359615786524</v>
      </c>
      <c r="H151" s="1">
        <f t="shared" si="5"/>
        <v>854.59471528999916</v>
      </c>
    </row>
    <row r="152" spans="1:8">
      <c r="A152" s="1">
        <v>321</v>
      </c>
      <c r="B152" s="1" t="s">
        <v>65</v>
      </c>
      <c r="C152" s="1" t="s">
        <v>19</v>
      </c>
      <c r="D152" s="1" t="s">
        <v>21</v>
      </c>
      <c r="E152" s="1">
        <v>11.970456189999901</v>
      </c>
      <c r="F152" s="1">
        <v>104.95873277573321</v>
      </c>
      <c r="G152" s="1">
        <f t="shared" si="4"/>
        <v>8.7681481064535838</v>
      </c>
      <c r="H152" s="1">
        <f t="shared" si="5"/>
        <v>866.56517147999909</v>
      </c>
    </row>
    <row r="153" spans="1:8">
      <c r="A153" s="1">
        <v>655</v>
      </c>
      <c r="B153" s="1" t="s">
        <v>443</v>
      </c>
      <c r="C153" s="1" t="s">
        <v>19</v>
      </c>
      <c r="D153" s="1" t="s">
        <v>21</v>
      </c>
      <c r="E153" s="1">
        <v>14.1674453499999</v>
      </c>
      <c r="F153" s="1">
        <v>125.05531228569741</v>
      </c>
      <c r="G153" s="1">
        <f t="shared" si="4"/>
        <v>8.8269486273824445</v>
      </c>
      <c r="H153" s="1">
        <f t="shared" si="5"/>
        <v>880.73261682999896</v>
      </c>
    </row>
    <row r="154" spans="1:8">
      <c r="A154" s="1">
        <v>629</v>
      </c>
      <c r="B154" s="1" t="s">
        <v>322</v>
      </c>
      <c r="C154" s="1" t="s">
        <v>19</v>
      </c>
      <c r="D154" s="1" t="s">
        <v>21</v>
      </c>
      <c r="E154" s="1">
        <v>0.11338728999999999</v>
      </c>
      <c r="F154" s="1">
        <v>1.00317012076622</v>
      </c>
      <c r="G154" s="1">
        <f t="shared" si="4"/>
        <v>8.8472889753888655</v>
      </c>
      <c r="H154" s="1">
        <f t="shared" si="5"/>
        <v>880.84600411999895</v>
      </c>
    </row>
    <row r="155" spans="1:8">
      <c r="A155" s="1">
        <v>71</v>
      </c>
      <c r="B155" s="1" t="s">
        <v>563</v>
      </c>
      <c r="C155" s="1" t="s">
        <v>19</v>
      </c>
      <c r="D155" s="1" t="s">
        <v>21</v>
      </c>
      <c r="E155" s="1">
        <v>1.8736205700000002</v>
      </c>
      <c r="F155" s="1">
        <v>16.60106662366502</v>
      </c>
      <c r="G155" s="1">
        <f t="shared" si="4"/>
        <v>8.8604207754107964</v>
      </c>
      <c r="H155" s="1">
        <f t="shared" si="5"/>
        <v>882.71962468999891</v>
      </c>
    </row>
    <row r="156" spans="1:8">
      <c r="A156" s="1">
        <v>147</v>
      </c>
      <c r="B156" s="1" t="s">
        <v>238</v>
      </c>
      <c r="C156" s="1" t="s">
        <v>19</v>
      </c>
      <c r="D156" s="1" t="s">
        <v>21</v>
      </c>
      <c r="E156" s="1">
        <v>0.464053099999999</v>
      </c>
      <c r="F156" s="1">
        <v>4.1383650091867805</v>
      </c>
      <c r="G156" s="1">
        <f t="shared" si="4"/>
        <v>8.9178695480900565</v>
      </c>
      <c r="H156" s="1">
        <f t="shared" si="5"/>
        <v>883.18367778999891</v>
      </c>
    </row>
    <row r="157" spans="1:8">
      <c r="A157" s="1">
        <v>68</v>
      </c>
      <c r="B157" s="1" t="s">
        <v>346</v>
      </c>
      <c r="C157" s="1" t="s">
        <v>19</v>
      </c>
      <c r="D157" s="1" t="s">
        <v>21</v>
      </c>
      <c r="E157" s="1">
        <v>0.90077599999999891</v>
      </c>
      <c r="F157" s="1">
        <v>8.0396136601810202</v>
      </c>
      <c r="G157" s="1">
        <f t="shared" si="4"/>
        <v>8.92520855371483</v>
      </c>
      <c r="H157" s="1">
        <f t="shared" si="5"/>
        <v>884.08445378999886</v>
      </c>
    </row>
    <row r="158" spans="1:8">
      <c r="A158" s="1">
        <v>445</v>
      </c>
      <c r="B158" s="1" t="s">
        <v>691</v>
      </c>
      <c r="C158" s="1" t="s">
        <v>19</v>
      </c>
      <c r="D158" s="1" t="s">
        <v>21</v>
      </c>
      <c r="E158" s="1">
        <v>7.2601169999999896E-2</v>
      </c>
      <c r="F158" s="1">
        <v>0.65296363466017993</v>
      </c>
      <c r="G158" s="1">
        <f t="shared" si="4"/>
        <v>8.9938445160068472</v>
      </c>
      <c r="H158" s="1">
        <f t="shared" si="5"/>
        <v>884.15705495999885</v>
      </c>
    </row>
    <row r="159" spans="1:8">
      <c r="A159" s="1">
        <v>138</v>
      </c>
      <c r="B159" s="1" t="s">
        <v>571</v>
      </c>
      <c r="C159" s="1" t="s">
        <v>19</v>
      </c>
      <c r="D159" s="1" t="s">
        <v>21</v>
      </c>
      <c r="E159" s="1">
        <v>0.33251855999999896</v>
      </c>
      <c r="F159" s="1">
        <v>2.9958768868470198</v>
      </c>
      <c r="G159" s="1">
        <f t="shared" si="4"/>
        <v>9.0096531358942169</v>
      </c>
      <c r="H159" s="1">
        <f t="shared" si="5"/>
        <v>884.48957351999888</v>
      </c>
    </row>
    <row r="160" spans="1:8">
      <c r="A160" s="1">
        <v>212</v>
      </c>
      <c r="B160" s="1" t="s">
        <v>711</v>
      </c>
      <c r="C160" s="1" t="s">
        <v>19</v>
      </c>
      <c r="D160" s="1" t="s">
        <v>21</v>
      </c>
      <c r="E160" s="1">
        <v>0.28189829999999899</v>
      </c>
      <c r="F160" s="1">
        <v>2.57851720712336</v>
      </c>
      <c r="G160" s="1">
        <f t="shared" si="4"/>
        <v>9.1469767895846452</v>
      </c>
      <c r="H160" s="1">
        <f t="shared" si="5"/>
        <v>884.77147181999885</v>
      </c>
    </row>
    <row r="161" spans="1:8">
      <c r="A161" s="1">
        <v>485</v>
      </c>
      <c r="B161" s="1" t="s">
        <v>242</v>
      </c>
      <c r="C161" s="1" t="s">
        <v>19</v>
      </c>
      <c r="D161" s="1" t="s">
        <v>21</v>
      </c>
      <c r="E161" s="1">
        <v>0.14038561999999999</v>
      </c>
      <c r="F161" s="1">
        <v>1.2949367908732401</v>
      </c>
      <c r="G161" s="1">
        <f t="shared" si="4"/>
        <v>9.2241412679820076</v>
      </c>
      <c r="H161" s="1">
        <f t="shared" si="5"/>
        <v>884.91185743999881</v>
      </c>
    </row>
    <row r="162" spans="1:8">
      <c r="A162" s="1">
        <v>620</v>
      </c>
      <c r="B162" s="1" t="s">
        <v>847</v>
      </c>
      <c r="C162" s="1" t="s">
        <v>19</v>
      </c>
      <c r="D162" s="1" t="s">
        <v>21</v>
      </c>
      <c r="E162" s="1">
        <v>7.1424259999999989E-2</v>
      </c>
      <c r="F162" s="1">
        <v>0.66112671789578004</v>
      </c>
      <c r="G162" s="1">
        <f t="shared" si="4"/>
        <v>9.2563327627864833</v>
      </c>
      <c r="H162" s="1">
        <f t="shared" si="5"/>
        <v>884.98328169999877</v>
      </c>
    </row>
    <row r="163" spans="1:8">
      <c r="A163" s="1">
        <v>151</v>
      </c>
      <c r="B163" s="1" t="s">
        <v>600</v>
      </c>
      <c r="C163" s="1" t="s">
        <v>19</v>
      </c>
      <c r="D163" s="1" t="s">
        <v>21</v>
      </c>
      <c r="E163" s="1">
        <v>0.58744250999999892</v>
      </c>
      <c r="F163" s="1">
        <v>5.4820172859148792</v>
      </c>
      <c r="G163" s="1">
        <f t="shared" si="4"/>
        <v>9.3320064390894846</v>
      </c>
      <c r="H163" s="1">
        <f t="shared" si="5"/>
        <v>885.57072420999873</v>
      </c>
    </row>
    <row r="164" spans="1:8">
      <c r="A164" s="1">
        <v>534</v>
      </c>
      <c r="B164" s="1" t="s">
        <v>748</v>
      </c>
      <c r="C164" s="1" t="s">
        <v>19</v>
      </c>
      <c r="D164" s="1" t="s">
        <v>21</v>
      </c>
      <c r="E164" s="1">
        <v>0.91908535000000002</v>
      </c>
      <c r="F164" s="1">
        <v>8.5795969173884412</v>
      </c>
      <c r="G164" s="1">
        <f t="shared" si="4"/>
        <v>9.3349294680721879</v>
      </c>
      <c r="H164" s="1">
        <f t="shared" si="5"/>
        <v>886.48980955999878</v>
      </c>
    </row>
    <row r="165" spans="1:8">
      <c r="A165" s="1">
        <v>638</v>
      </c>
      <c r="B165" s="1" t="s">
        <v>271</v>
      </c>
      <c r="C165" s="1" t="s">
        <v>19</v>
      </c>
      <c r="D165" s="1" t="s">
        <v>21</v>
      </c>
      <c r="E165" s="1">
        <v>0.73783726000000005</v>
      </c>
      <c r="F165" s="1">
        <v>7.0247352054665599</v>
      </c>
      <c r="G165" s="1">
        <f t="shared" si="4"/>
        <v>9.5207108481707188</v>
      </c>
      <c r="H165" s="1">
        <f t="shared" si="5"/>
        <v>887.22764681999877</v>
      </c>
    </row>
    <row r="166" spans="1:8">
      <c r="A166" s="1">
        <v>251</v>
      </c>
      <c r="B166" s="1" t="s">
        <v>501</v>
      </c>
      <c r="C166" s="1" t="s">
        <v>19</v>
      </c>
      <c r="D166" s="1" t="s">
        <v>21</v>
      </c>
      <c r="E166" s="1">
        <v>0.70660115999999906</v>
      </c>
      <c r="F166" s="1">
        <v>6.7592493026968601</v>
      </c>
      <c r="G166" s="1">
        <f t="shared" si="4"/>
        <v>9.5658621657185918</v>
      </c>
      <c r="H166" s="1">
        <f t="shared" si="5"/>
        <v>887.93424797999876</v>
      </c>
    </row>
    <row r="167" spans="1:8">
      <c r="A167" s="1">
        <v>744</v>
      </c>
      <c r="B167" s="1" t="s">
        <v>716</v>
      </c>
      <c r="C167" s="1" t="s">
        <v>19</v>
      </c>
      <c r="D167" s="1" t="s">
        <v>21</v>
      </c>
      <c r="E167" s="1">
        <v>0.25475435000000002</v>
      </c>
      <c r="F167" s="1">
        <v>2.4458799538587797</v>
      </c>
      <c r="G167" s="1">
        <f t="shared" si="4"/>
        <v>9.6009349942749935</v>
      </c>
      <c r="H167" s="1">
        <f t="shared" si="5"/>
        <v>888.18900232999874</v>
      </c>
    </row>
    <row r="168" spans="1:8">
      <c r="A168" s="1">
        <v>812</v>
      </c>
      <c r="B168" s="1" t="s">
        <v>326</v>
      </c>
      <c r="C168" s="1" t="s">
        <v>19</v>
      </c>
      <c r="D168" s="1" t="s">
        <v>21</v>
      </c>
      <c r="E168" s="1">
        <v>5.4516605799999995</v>
      </c>
      <c r="F168" s="1">
        <v>52.736982261737793</v>
      </c>
      <c r="G168" s="1">
        <f t="shared" si="4"/>
        <v>9.673563034208156</v>
      </c>
      <c r="H168" s="1">
        <f t="shared" si="5"/>
        <v>893.6406629099987</v>
      </c>
    </row>
    <row r="169" spans="1:8">
      <c r="A169" s="1">
        <v>81</v>
      </c>
      <c r="B169" s="1" t="s">
        <v>364</v>
      </c>
      <c r="C169" s="1" t="s">
        <v>19</v>
      </c>
      <c r="D169" s="1" t="s">
        <v>21</v>
      </c>
      <c r="E169" s="1">
        <v>0.11173272000000001</v>
      </c>
      <c r="F169" s="1">
        <v>1.0814872521537</v>
      </c>
      <c r="G169" s="1">
        <f t="shared" si="4"/>
        <v>9.6792349828564088</v>
      </c>
      <c r="H169" s="1">
        <f t="shared" si="5"/>
        <v>893.75239562999866</v>
      </c>
    </row>
    <row r="170" spans="1:8">
      <c r="A170" s="1">
        <v>226</v>
      </c>
      <c r="B170" s="1" t="s">
        <v>301</v>
      </c>
      <c r="C170" s="1" t="s">
        <v>19</v>
      </c>
      <c r="D170" s="1" t="s">
        <v>21</v>
      </c>
      <c r="E170" s="1">
        <v>2.6796461599999883</v>
      </c>
      <c r="F170" s="1">
        <v>26.001771587093</v>
      </c>
      <c r="G170" s="1">
        <f t="shared" si="4"/>
        <v>9.7034347203113978</v>
      </c>
      <c r="H170" s="1">
        <f t="shared" si="5"/>
        <v>896.43204178999861</v>
      </c>
    </row>
    <row r="171" spans="1:8">
      <c r="A171" s="1">
        <v>295</v>
      </c>
      <c r="B171" s="1" t="s">
        <v>512</v>
      </c>
      <c r="C171" s="1" t="s">
        <v>19</v>
      </c>
      <c r="D171" s="1" t="s">
        <v>21</v>
      </c>
      <c r="E171" s="1">
        <v>0.19972457999999899</v>
      </c>
      <c r="F171" s="1">
        <v>1.9397778160241199</v>
      </c>
      <c r="G171" s="1">
        <f t="shared" si="4"/>
        <v>9.7122638386528575</v>
      </c>
      <c r="H171" s="1">
        <f t="shared" si="5"/>
        <v>896.63176636999856</v>
      </c>
    </row>
    <row r="172" spans="1:8">
      <c r="A172" s="1">
        <v>608</v>
      </c>
      <c r="B172" s="1" t="s">
        <v>58</v>
      </c>
      <c r="C172" s="1" t="s">
        <v>19</v>
      </c>
      <c r="D172" s="1" t="s">
        <v>21</v>
      </c>
      <c r="E172" s="1">
        <v>0.10720687</v>
      </c>
      <c r="F172" s="1">
        <v>1.0494950673728001</v>
      </c>
      <c r="G172" s="1">
        <f t="shared" si="4"/>
        <v>9.789438562778674</v>
      </c>
      <c r="H172" s="1">
        <f t="shared" si="5"/>
        <v>896.73897323999859</v>
      </c>
    </row>
    <row r="173" spans="1:8">
      <c r="A173" s="1">
        <v>562</v>
      </c>
      <c r="B173" s="1" t="s">
        <v>744</v>
      </c>
      <c r="C173" s="1" t="s">
        <v>19</v>
      </c>
      <c r="D173" s="1" t="s">
        <v>21</v>
      </c>
      <c r="E173" s="1">
        <v>0.19771796</v>
      </c>
      <c r="F173" s="1">
        <v>1.93939129623354</v>
      </c>
      <c r="G173" s="1">
        <f t="shared" si="4"/>
        <v>9.8088777379330647</v>
      </c>
      <c r="H173" s="1">
        <f t="shared" si="5"/>
        <v>896.93669119999856</v>
      </c>
    </row>
    <row r="174" spans="1:8">
      <c r="A174" s="1">
        <v>100</v>
      </c>
      <c r="B174" s="1" t="s">
        <v>520</v>
      </c>
      <c r="C174" s="1" t="s">
        <v>19</v>
      </c>
      <c r="D174" s="1" t="s">
        <v>21</v>
      </c>
      <c r="E174" s="1">
        <v>0.31640640000000003</v>
      </c>
      <c r="F174" s="1">
        <v>3.1077128380005603</v>
      </c>
      <c r="G174" s="1">
        <f t="shared" si="4"/>
        <v>9.8219025847788153</v>
      </c>
      <c r="H174" s="1">
        <f t="shared" si="5"/>
        <v>897.25309759999857</v>
      </c>
    </row>
    <row r="175" spans="1:8">
      <c r="A175" s="1">
        <v>63</v>
      </c>
      <c r="B175" s="1" t="s">
        <v>465</v>
      </c>
      <c r="C175" s="1" t="s">
        <v>19</v>
      </c>
      <c r="D175" s="1" t="s">
        <v>21</v>
      </c>
      <c r="E175" s="1">
        <v>0.32957532</v>
      </c>
      <c r="F175" s="1">
        <v>3.2740980232590196</v>
      </c>
      <c r="G175" s="1">
        <f t="shared" si="4"/>
        <v>9.9342936942578692</v>
      </c>
      <c r="H175" s="1">
        <f t="shared" si="5"/>
        <v>897.58267291999857</v>
      </c>
    </row>
    <row r="176" spans="1:8">
      <c r="A176" s="1">
        <v>515</v>
      </c>
      <c r="B176" s="1" t="s">
        <v>628</v>
      </c>
      <c r="C176" s="1" t="s">
        <v>19</v>
      </c>
      <c r="D176" s="1" t="s">
        <v>21</v>
      </c>
      <c r="E176" s="1">
        <v>2.0367780899999999</v>
      </c>
      <c r="F176" s="1">
        <v>20.259724664863803</v>
      </c>
      <c r="G176" s="1">
        <f t="shared" si="4"/>
        <v>9.9469474678332794</v>
      </c>
      <c r="H176" s="1">
        <f t="shared" si="5"/>
        <v>899.61945100999856</v>
      </c>
    </row>
    <row r="177" spans="1:8">
      <c r="A177" s="1">
        <v>811</v>
      </c>
      <c r="B177" s="1" t="s">
        <v>78</v>
      </c>
      <c r="C177" s="1" t="s">
        <v>19</v>
      </c>
      <c r="D177" s="1" t="s">
        <v>21</v>
      </c>
      <c r="E177" s="1">
        <v>20.663115499999996</v>
      </c>
      <c r="F177" s="1">
        <v>206.30437366989796</v>
      </c>
      <c r="G177" s="1">
        <f t="shared" si="4"/>
        <v>9.9841852827032778</v>
      </c>
      <c r="H177" s="1">
        <f t="shared" si="5"/>
        <v>920.28256650999856</v>
      </c>
    </row>
    <row r="178" spans="1:8">
      <c r="A178" s="1">
        <v>43</v>
      </c>
      <c r="B178" s="1" t="s">
        <v>367</v>
      </c>
      <c r="C178" s="1" t="s">
        <v>19</v>
      </c>
      <c r="D178" s="1" t="s">
        <v>21</v>
      </c>
      <c r="E178" s="1">
        <v>5.4705379999999998E-2</v>
      </c>
      <c r="F178" s="1">
        <v>0.54730769334268004</v>
      </c>
      <c r="G178" s="1">
        <f t="shared" si="4"/>
        <v>10.004641103721061</v>
      </c>
      <c r="H178" s="1">
        <f t="shared" si="5"/>
        <v>920.33727188999853</v>
      </c>
    </row>
    <row r="179" spans="1:8">
      <c r="A179" s="1">
        <v>53</v>
      </c>
      <c r="B179" s="1" t="s">
        <v>226</v>
      </c>
      <c r="C179" s="1" t="s">
        <v>19</v>
      </c>
      <c r="D179" s="1" t="s">
        <v>21</v>
      </c>
      <c r="E179" s="1">
        <v>0.11240966000000001</v>
      </c>
      <c r="F179" s="1">
        <v>1.1300872152177199</v>
      </c>
      <c r="G179" s="1">
        <f t="shared" si="4"/>
        <v>10.053292708275427</v>
      </c>
      <c r="H179" s="1">
        <f t="shared" si="5"/>
        <v>920.44968154999856</v>
      </c>
    </row>
    <row r="180" spans="1:8">
      <c r="A180" s="1">
        <v>396</v>
      </c>
      <c r="B180" s="1" t="s">
        <v>384</v>
      </c>
      <c r="C180" s="1" t="s">
        <v>19</v>
      </c>
      <c r="D180" s="1" t="s">
        <v>21</v>
      </c>
      <c r="E180" s="1">
        <v>2.6732455600000002</v>
      </c>
      <c r="F180" s="1">
        <v>26.897836881316199</v>
      </c>
      <c r="G180" s="1">
        <f t="shared" si="4"/>
        <v>10.061865353408161</v>
      </c>
      <c r="H180" s="1">
        <f t="shared" si="5"/>
        <v>923.12292710999861</v>
      </c>
    </row>
    <row r="181" spans="1:8">
      <c r="A181" s="1">
        <v>365</v>
      </c>
      <c r="B181" s="1" t="s">
        <v>488</v>
      </c>
      <c r="C181" s="1" t="s">
        <v>19</v>
      </c>
      <c r="D181" s="1" t="s">
        <v>21</v>
      </c>
      <c r="E181" s="1">
        <v>0.40164109000000003</v>
      </c>
      <c r="F181" s="1">
        <v>4.093063475913441</v>
      </c>
      <c r="G181" s="1">
        <f t="shared" si="4"/>
        <v>10.190848441113037</v>
      </c>
      <c r="H181" s="1">
        <f t="shared" si="5"/>
        <v>923.52456819999861</v>
      </c>
    </row>
    <row r="182" spans="1:8">
      <c r="A182" s="1">
        <v>492</v>
      </c>
      <c r="B182" s="1" t="s">
        <v>514</v>
      </c>
      <c r="C182" s="1" t="s">
        <v>19</v>
      </c>
      <c r="D182" s="1" t="s">
        <v>21</v>
      </c>
      <c r="E182" s="1">
        <v>0.17068498999999898</v>
      </c>
      <c r="F182" s="1">
        <v>1.75181652878176</v>
      </c>
      <c r="G182" s="1">
        <f t="shared" si="4"/>
        <v>10.263448055870469</v>
      </c>
      <c r="H182" s="1">
        <f t="shared" si="5"/>
        <v>923.69525318999865</v>
      </c>
    </row>
    <row r="183" spans="1:8">
      <c r="A183" s="1">
        <v>428</v>
      </c>
      <c r="B183" s="1" t="s">
        <v>537</v>
      </c>
      <c r="C183" s="1" t="s">
        <v>19</v>
      </c>
      <c r="D183" s="1" t="s">
        <v>21</v>
      </c>
      <c r="E183" s="1">
        <v>0.43698129999999891</v>
      </c>
      <c r="F183" s="1">
        <v>4.5057506348120597</v>
      </c>
      <c r="G183" s="1">
        <f t="shared" si="4"/>
        <v>10.311083414352218</v>
      </c>
      <c r="H183" s="1">
        <f t="shared" si="5"/>
        <v>924.13223448999861</v>
      </c>
    </row>
    <row r="184" spans="1:8">
      <c r="A184" s="1">
        <v>496</v>
      </c>
      <c r="B184" s="1" t="s">
        <v>431</v>
      </c>
      <c r="C184" s="1" t="s">
        <v>19</v>
      </c>
      <c r="D184" s="1" t="s">
        <v>21</v>
      </c>
      <c r="E184" s="1">
        <v>0.76641564999999812</v>
      </c>
      <c r="F184" s="1">
        <v>7.9189606723961399</v>
      </c>
      <c r="G184" s="1">
        <f t="shared" si="4"/>
        <v>10.332462120777622</v>
      </c>
      <c r="H184" s="1">
        <f t="shared" si="5"/>
        <v>924.89865013999861</v>
      </c>
    </row>
    <row r="185" spans="1:8">
      <c r="A185" s="1">
        <v>247</v>
      </c>
      <c r="B185" s="1" t="s">
        <v>713</v>
      </c>
      <c r="C185" s="1" t="s">
        <v>19</v>
      </c>
      <c r="D185" s="1" t="s">
        <v>21</v>
      </c>
      <c r="E185" s="1">
        <v>0.25730107999999891</v>
      </c>
      <c r="F185" s="1">
        <v>2.6625601639813401</v>
      </c>
      <c r="G185" s="1">
        <f t="shared" si="4"/>
        <v>10.348033377789752</v>
      </c>
      <c r="H185" s="1">
        <f t="shared" si="5"/>
        <v>925.15595121999866</v>
      </c>
    </row>
    <row r="186" spans="1:8">
      <c r="A186" s="1">
        <v>775</v>
      </c>
      <c r="B186" s="1" t="s">
        <v>418</v>
      </c>
      <c r="C186" s="1" t="s">
        <v>19</v>
      </c>
      <c r="D186" s="1" t="s">
        <v>21</v>
      </c>
      <c r="E186" s="1">
        <v>5.1171599999999894E-2</v>
      </c>
      <c r="F186" s="1">
        <v>0.53269511284602</v>
      </c>
      <c r="G186" s="1">
        <f t="shared" si="4"/>
        <v>10.409975706173368</v>
      </c>
      <c r="H186" s="1">
        <f t="shared" si="5"/>
        <v>925.20712281999863</v>
      </c>
    </row>
    <row r="187" spans="1:8">
      <c r="A187" s="1">
        <v>525</v>
      </c>
      <c r="B187" s="1" t="s">
        <v>360</v>
      </c>
      <c r="C187" s="1" t="s">
        <v>19</v>
      </c>
      <c r="D187" s="1" t="s">
        <v>21</v>
      </c>
      <c r="E187" s="1">
        <v>0.16937395</v>
      </c>
      <c r="F187" s="1">
        <v>1.8078572064801599</v>
      </c>
      <c r="G187" s="1">
        <f t="shared" si="4"/>
        <v>10.673761853461881</v>
      </c>
      <c r="H187" s="1">
        <f t="shared" si="5"/>
        <v>925.37649676999865</v>
      </c>
    </row>
    <row r="188" spans="1:8">
      <c r="A188" s="1">
        <v>429</v>
      </c>
      <c r="B188" s="1" t="s">
        <v>685</v>
      </c>
      <c r="C188" s="1" t="s">
        <v>19</v>
      </c>
      <c r="D188" s="1" t="s">
        <v>21</v>
      </c>
      <c r="E188" s="1">
        <v>0.72270203999999993</v>
      </c>
      <c r="F188" s="1">
        <v>7.7729115610792592</v>
      </c>
      <c r="G188" s="1">
        <f t="shared" si="4"/>
        <v>10.755347474983273</v>
      </c>
      <c r="H188" s="1">
        <f t="shared" si="5"/>
        <v>926.0991988099986</v>
      </c>
    </row>
    <row r="189" spans="1:8">
      <c r="A189" s="1">
        <v>118</v>
      </c>
      <c r="B189" s="1" t="s">
        <v>247</v>
      </c>
      <c r="C189" s="1" t="s">
        <v>19</v>
      </c>
      <c r="D189" s="1" t="s">
        <v>21</v>
      </c>
      <c r="E189" s="1">
        <v>0.76214408999999994</v>
      </c>
      <c r="F189" s="1">
        <v>8.2608537464334191</v>
      </c>
      <c r="G189" s="1">
        <f t="shared" si="4"/>
        <v>10.838965826571481</v>
      </c>
      <c r="H189" s="1">
        <f t="shared" si="5"/>
        <v>926.86134289999859</v>
      </c>
    </row>
    <row r="190" spans="1:8">
      <c r="A190" s="1">
        <v>475</v>
      </c>
      <c r="B190" s="1" t="s">
        <v>511</v>
      </c>
      <c r="C190" s="1" t="s">
        <v>19</v>
      </c>
      <c r="D190" s="1" t="s">
        <v>21</v>
      </c>
      <c r="E190" s="1">
        <v>1.36643472</v>
      </c>
      <c r="F190" s="1">
        <v>14.936208428462342</v>
      </c>
      <c r="G190" s="1">
        <f t="shared" si="4"/>
        <v>10.930788137806058</v>
      </c>
      <c r="H190" s="1">
        <f t="shared" si="5"/>
        <v>928.22777761999862</v>
      </c>
    </row>
    <row r="191" spans="1:8">
      <c r="A191" s="1">
        <v>574</v>
      </c>
      <c r="B191" s="1" t="s">
        <v>265</v>
      </c>
      <c r="C191" s="1" t="s">
        <v>19</v>
      </c>
      <c r="D191" s="1" t="s">
        <v>21</v>
      </c>
      <c r="E191" s="1">
        <v>0.19439726999999901</v>
      </c>
      <c r="F191" s="1">
        <v>2.1260580474575601</v>
      </c>
      <c r="G191" s="1">
        <f t="shared" si="4"/>
        <v>10.936666175700774</v>
      </c>
      <c r="H191" s="1">
        <f t="shared" si="5"/>
        <v>928.42217488999859</v>
      </c>
    </row>
    <row r="192" spans="1:8">
      <c r="A192" s="1">
        <v>109</v>
      </c>
      <c r="B192" s="1" t="s">
        <v>580</v>
      </c>
      <c r="C192" s="1" t="s">
        <v>19</v>
      </c>
      <c r="D192" s="1" t="s">
        <v>21</v>
      </c>
      <c r="E192" s="1">
        <v>0.3398505</v>
      </c>
      <c r="F192" s="1">
        <v>3.7244322914513002</v>
      </c>
      <c r="G192" s="1">
        <f t="shared" si="4"/>
        <v>10.959031372474957</v>
      </c>
      <c r="H192" s="1">
        <f t="shared" si="5"/>
        <v>928.7620253899986</v>
      </c>
    </row>
    <row r="193" spans="1:8">
      <c r="A193" s="1">
        <v>517</v>
      </c>
      <c r="B193" s="1" t="s">
        <v>702</v>
      </c>
      <c r="C193" s="1" t="s">
        <v>19</v>
      </c>
      <c r="D193" s="1" t="s">
        <v>21</v>
      </c>
      <c r="E193" s="1">
        <v>0.99694685999999899</v>
      </c>
      <c r="F193" s="1">
        <v>10.934933455973962</v>
      </c>
      <c r="G193" s="1">
        <f t="shared" si="4"/>
        <v>10.968421582644808</v>
      </c>
      <c r="H193" s="1">
        <f t="shared" si="5"/>
        <v>929.75897224999858</v>
      </c>
    </row>
    <row r="194" spans="1:8">
      <c r="A194" s="1">
        <v>243</v>
      </c>
      <c r="B194" s="1" t="s">
        <v>208</v>
      </c>
      <c r="C194" s="1" t="s">
        <v>19</v>
      </c>
      <c r="D194" s="1" t="s">
        <v>21</v>
      </c>
      <c r="E194" s="1">
        <v>0.40752890999999897</v>
      </c>
      <c r="F194" s="1">
        <v>4.4788686828730002</v>
      </c>
      <c r="G194" s="1">
        <f t="shared" ref="G194:G257" si="6">F194/E194</f>
        <v>10.990309087208098</v>
      </c>
      <c r="H194" s="1">
        <f t="shared" si="5"/>
        <v>930.16650115999857</v>
      </c>
    </row>
    <row r="195" spans="1:8">
      <c r="A195" s="1">
        <v>810</v>
      </c>
      <c r="B195" s="1" t="s">
        <v>323</v>
      </c>
      <c r="C195" s="1" t="s">
        <v>19</v>
      </c>
      <c r="D195" s="1" t="s">
        <v>21</v>
      </c>
      <c r="E195" s="1">
        <v>1.64472687</v>
      </c>
      <c r="F195" s="1">
        <v>18.173802559986179</v>
      </c>
      <c r="G195" s="1">
        <f t="shared" si="6"/>
        <v>11.049738951480849</v>
      </c>
      <c r="H195" s="1">
        <f t="shared" ref="H195:H258" si="7">H194+E195</f>
        <v>931.81122802999857</v>
      </c>
    </row>
    <row r="196" spans="1:8">
      <c r="A196" s="1">
        <v>301</v>
      </c>
      <c r="B196" s="1" t="s">
        <v>569</v>
      </c>
      <c r="C196" s="1" t="s">
        <v>19</v>
      </c>
      <c r="D196" s="1" t="s">
        <v>21</v>
      </c>
      <c r="E196" s="1">
        <v>2.8837288699999903</v>
      </c>
      <c r="F196" s="1">
        <v>32.122173810439989</v>
      </c>
      <c r="G196" s="1">
        <f t="shared" si="6"/>
        <v>11.139110248752372</v>
      </c>
      <c r="H196" s="1">
        <f t="shared" si="7"/>
        <v>934.6949568999986</v>
      </c>
    </row>
    <row r="197" spans="1:8">
      <c r="A197" s="1">
        <v>296</v>
      </c>
      <c r="B197" s="1" t="s">
        <v>757</v>
      </c>
      <c r="C197" s="1" t="s">
        <v>19</v>
      </c>
      <c r="D197" s="1" t="s">
        <v>21</v>
      </c>
      <c r="E197" s="1">
        <v>0.32399890999999997</v>
      </c>
      <c r="F197" s="1">
        <v>3.6534179336363599</v>
      </c>
      <c r="G197" s="1">
        <f t="shared" si="6"/>
        <v>11.276019211411421</v>
      </c>
      <c r="H197" s="1">
        <f t="shared" si="7"/>
        <v>935.0189558099986</v>
      </c>
    </row>
    <row r="198" spans="1:8">
      <c r="A198" s="1">
        <v>506</v>
      </c>
      <c r="B198" s="1" t="s">
        <v>433</v>
      </c>
      <c r="C198" s="1" t="s">
        <v>19</v>
      </c>
      <c r="D198" s="1" t="s">
        <v>21</v>
      </c>
      <c r="E198" s="1">
        <v>1.2119186799999999</v>
      </c>
      <c r="F198" s="1">
        <v>13.70705469245604</v>
      </c>
      <c r="G198" s="1">
        <f t="shared" si="6"/>
        <v>11.310209932943719</v>
      </c>
      <c r="H198" s="1">
        <f t="shared" si="7"/>
        <v>936.23087448999866</v>
      </c>
    </row>
    <row r="199" spans="1:8">
      <c r="A199" s="1">
        <v>253</v>
      </c>
      <c r="B199" s="1" t="s">
        <v>376</v>
      </c>
      <c r="C199" s="1" t="s">
        <v>19</v>
      </c>
      <c r="D199" s="1" t="s">
        <v>21</v>
      </c>
      <c r="E199" s="1">
        <v>0.14449334999999999</v>
      </c>
      <c r="F199" s="1">
        <v>1.65309918985144</v>
      </c>
      <c r="G199" s="1">
        <f t="shared" si="6"/>
        <v>11.44065930959065</v>
      </c>
      <c r="H199" s="1">
        <f t="shared" si="7"/>
        <v>936.3753678399986</v>
      </c>
    </row>
    <row r="200" spans="1:8">
      <c r="A200" s="1">
        <v>412</v>
      </c>
      <c r="B200" s="1" t="s">
        <v>401</v>
      </c>
      <c r="C200" s="1" t="s">
        <v>19</v>
      </c>
      <c r="D200" s="1" t="s">
        <v>21</v>
      </c>
      <c r="E200" s="1">
        <v>0.33947871999999996</v>
      </c>
      <c r="F200" s="1">
        <v>3.89253867646116</v>
      </c>
      <c r="G200" s="1">
        <f t="shared" si="6"/>
        <v>11.466222909233194</v>
      </c>
      <c r="H200" s="1">
        <f t="shared" si="7"/>
        <v>936.71484655999859</v>
      </c>
    </row>
    <row r="201" spans="1:8">
      <c r="A201" s="1">
        <v>209</v>
      </c>
      <c r="B201" s="1" t="s">
        <v>432</v>
      </c>
      <c r="C201" s="1" t="s">
        <v>19</v>
      </c>
      <c r="D201" s="1" t="s">
        <v>21</v>
      </c>
      <c r="E201" s="1">
        <v>1.5388080899999999</v>
      </c>
      <c r="F201" s="1">
        <v>17.669729532349901</v>
      </c>
      <c r="G201" s="1">
        <f t="shared" si="6"/>
        <v>11.482737611777114</v>
      </c>
      <c r="H201" s="1">
        <f t="shared" si="7"/>
        <v>938.25365464999857</v>
      </c>
    </row>
    <row r="202" spans="1:8">
      <c r="A202" s="1">
        <v>91</v>
      </c>
      <c r="B202" s="1" t="s">
        <v>400</v>
      </c>
      <c r="C202" s="1" t="s">
        <v>19</v>
      </c>
      <c r="D202" s="1" t="s">
        <v>21</v>
      </c>
      <c r="E202" s="1">
        <v>0.20811245</v>
      </c>
      <c r="F202" s="1">
        <v>2.4069309015836802</v>
      </c>
      <c r="G202" s="1">
        <f t="shared" si="6"/>
        <v>11.565530565728674</v>
      </c>
      <c r="H202" s="1">
        <f t="shared" si="7"/>
        <v>938.46176709999861</v>
      </c>
    </row>
    <row r="203" spans="1:8">
      <c r="A203" s="1">
        <v>108</v>
      </c>
      <c r="B203" s="1" t="s">
        <v>733</v>
      </c>
      <c r="C203" s="1" t="s">
        <v>19</v>
      </c>
      <c r="D203" s="1" t="s">
        <v>21</v>
      </c>
      <c r="E203" s="1">
        <v>0.24940739000000003</v>
      </c>
      <c r="F203" s="1">
        <v>2.9111339404490399</v>
      </c>
      <c r="G203" s="1">
        <f t="shared" si="6"/>
        <v>11.672204021095926</v>
      </c>
      <c r="H203" s="1">
        <f t="shared" si="7"/>
        <v>938.7111744899986</v>
      </c>
    </row>
    <row r="204" spans="1:8">
      <c r="A204" s="1">
        <v>463</v>
      </c>
      <c r="B204" s="1" t="s">
        <v>314</v>
      </c>
      <c r="C204" s="1" t="s">
        <v>19</v>
      </c>
      <c r="D204" s="1" t="s">
        <v>21</v>
      </c>
      <c r="E204" s="1">
        <v>0.21164089999999999</v>
      </c>
      <c r="F204" s="1">
        <v>2.4833024170906395</v>
      </c>
      <c r="G204" s="1">
        <f t="shared" si="6"/>
        <v>11.733565757330647</v>
      </c>
      <c r="H204" s="1">
        <f t="shared" si="7"/>
        <v>938.92281538999862</v>
      </c>
    </row>
    <row r="205" spans="1:8">
      <c r="A205" s="1">
        <v>191</v>
      </c>
      <c r="B205" s="1" t="s">
        <v>590</v>
      </c>
      <c r="C205" s="1" t="s">
        <v>19</v>
      </c>
      <c r="D205" s="1" t="s">
        <v>21</v>
      </c>
      <c r="E205" s="1">
        <v>6.4048540000000001E-2</v>
      </c>
      <c r="F205" s="1">
        <v>0.75956305871365992</v>
      </c>
      <c r="G205" s="1">
        <f t="shared" si="6"/>
        <v>11.859178346823517</v>
      </c>
      <c r="H205" s="1">
        <f t="shared" si="7"/>
        <v>938.98686392999866</v>
      </c>
    </row>
    <row r="206" spans="1:8">
      <c r="A206" s="1">
        <v>772</v>
      </c>
      <c r="B206" s="1" t="s">
        <v>750</v>
      </c>
      <c r="C206" s="1" t="s">
        <v>19</v>
      </c>
      <c r="D206" s="1" t="s">
        <v>21</v>
      </c>
      <c r="E206" s="1">
        <v>0.21519368999999972</v>
      </c>
      <c r="F206" s="1">
        <v>2.5797058549194802</v>
      </c>
      <c r="G206" s="1">
        <f t="shared" si="6"/>
        <v>11.987832240431787</v>
      </c>
      <c r="H206" s="1">
        <f t="shared" si="7"/>
        <v>939.20205761999864</v>
      </c>
    </row>
    <row r="207" spans="1:8">
      <c r="A207" s="1">
        <v>72</v>
      </c>
      <c r="B207" s="1" t="s">
        <v>558</v>
      </c>
      <c r="C207" s="1" t="s">
        <v>19</v>
      </c>
      <c r="D207" s="1" t="s">
        <v>21</v>
      </c>
      <c r="E207" s="1">
        <v>0.50030033000000007</v>
      </c>
      <c r="F207" s="1">
        <v>6.06112177767272</v>
      </c>
      <c r="G207" s="1">
        <f t="shared" si="6"/>
        <v>12.114966579519784</v>
      </c>
      <c r="H207" s="1">
        <f t="shared" si="7"/>
        <v>939.7023579499986</v>
      </c>
    </row>
    <row r="208" spans="1:8">
      <c r="A208" s="1">
        <v>454</v>
      </c>
      <c r="B208" s="1" t="s">
        <v>48</v>
      </c>
      <c r="C208" s="1" t="s">
        <v>19</v>
      </c>
      <c r="D208" s="1" t="s">
        <v>21</v>
      </c>
      <c r="E208" s="1">
        <v>0.19786007999999999</v>
      </c>
      <c r="F208" s="1">
        <v>2.4041746416640404</v>
      </c>
      <c r="G208" s="1">
        <f t="shared" si="6"/>
        <v>12.150882793861403</v>
      </c>
      <c r="H208" s="1">
        <f t="shared" si="7"/>
        <v>939.90021802999865</v>
      </c>
    </row>
    <row r="209" spans="1:8">
      <c r="A209" s="1">
        <v>430</v>
      </c>
      <c r="B209" s="1" t="s">
        <v>354</v>
      </c>
      <c r="C209" s="1" t="s">
        <v>19</v>
      </c>
      <c r="D209" s="1" t="s">
        <v>21</v>
      </c>
      <c r="E209" s="1">
        <v>0.23155313999999899</v>
      </c>
      <c r="F209" s="1">
        <v>2.8281926502621402</v>
      </c>
      <c r="G209" s="1">
        <f t="shared" si="6"/>
        <v>12.214011221191614</v>
      </c>
      <c r="H209" s="1">
        <f t="shared" si="7"/>
        <v>940.13177116999861</v>
      </c>
    </row>
    <row r="210" spans="1:8">
      <c r="A210" s="1">
        <v>639</v>
      </c>
      <c r="B210" s="1" t="s">
        <v>440</v>
      </c>
      <c r="C210" s="1" t="s">
        <v>19</v>
      </c>
      <c r="D210" s="1" t="s">
        <v>21</v>
      </c>
      <c r="E210" s="1">
        <v>1.2708138699999998</v>
      </c>
      <c r="F210" s="1">
        <v>15.68827703729964</v>
      </c>
      <c r="G210" s="1">
        <f t="shared" si="6"/>
        <v>12.345062803964867</v>
      </c>
      <c r="H210" s="1">
        <f t="shared" si="7"/>
        <v>941.4025850399986</v>
      </c>
    </row>
    <row r="211" spans="1:8">
      <c r="A211" s="1">
        <v>87</v>
      </c>
      <c r="B211" s="1" t="s">
        <v>529</v>
      </c>
      <c r="C211" s="1" t="s">
        <v>19</v>
      </c>
      <c r="D211" s="1" t="s">
        <v>21</v>
      </c>
      <c r="E211" s="1">
        <v>0.10732797999999999</v>
      </c>
      <c r="F211" s="1">
        <v>1.3287067658352003</v>
      </c>
      <c r="G211" s="1">
        <f t="shared" si="6"/>
        <v>12.37987303809501</v>
      </c>
      <c r="H211" s="1">
        <f t="shared" si="7"/>
        <v>941.50991301999863</v>
      </c>
    </row>
    <row r="212" spans="1:8">
      <c r="A212" s="1">
        <v>672</v>
      </c>
      <c r="B212" s="1" t="s">
        <v>449</v>
      </c>
      <c r="C212" s="1" t="s">
        <v>19</v>
      </c>
      <c r="D212" s="1" t="s">
        <v>21</v>
      </c>
      <c r="E212" s="1">
        <v>2.9303055799999997</v>
      </c>
      <c r="F212" s="1">
        <v>36.431138965142196</v>
      </c>
      <c r="G212" s="1">
        <f t="shared" si="6"/>
        <v>12.432539191063547</v>
      </c>
      <c r="H212" s="1">
        <f t="shared" si="7"/>
        <v>944.44021859999862</v>
      </c>
    </row>
    <row r="213" spans="1:8">
      <c r="A213" s="1">
        <v>83</v>
      </c>
      <c r="B213" s="1" t="s">
        <v>762</v>
      </c>
      <c r="C213" s="1" t="s">
        <v>19</v>
      </c>
      <c r="D213" s="1" t="s">
        <v>21</v>
      </c>
      <c r="E213" s="1">
        <v>0.15515208999999999</v>
      </c>
      <c r="F213" s="1">
        <v>1.9409231799063797</v>
      </c>
      <c r="G213" s="1">
        <f t="shared" si="6"/>
        <v>12.509810083166652</v>
      </c>
      <c r="H213" s="1">
        <f t="shared" si="7"/>
        <v>944.59537068999862</v>
      </c>
    </row>
    <row r="214" spans="1:8">
      <c r="A214" s="1">
        <v>789</v>
      </c>
      <c r="B214" s="1" t="s">
        <v>372</v>
      </c>
      <c r="C214" s="1" t="s">
        <v>19</v>
      </c>
      <c r="D214" s="1" t="s">
        <v>21</v>
      </c>
      <c r="E214" s="1">
        <v>0.61251353999999902</v>
      </c>
      <c r="F214" s="1">
        <v>7.6653770202603795</v>
      </c>
      <c r="G214" s="1">
        <f t="shared" si="6"/>
        <v>12.514624607744004</v>
      </c>
      <c r="H214" s="1">
        <f t="shared" si="7"/>
        <v>945.20788422999863</v>
      </c>
    </row>
    <row r="215" spans="1:8">
      <c r="A215" s="1">
        <v>802</v>
      </c>
      <c r="B215" s="1" t="s">
        <v>710</v>
      </c>
      <c r="C215" s="1" t="s">
        <v>19</v>
      </c>
      <c r="D215" s="1" t="s">
        <v>21</v>
      </c>
      <c r="E215" s="1">
        <v>0.84513577000000006</v>
      </c>
      <c r="F215" s="1">
        <v>10.65050843320188</v>
      </c>
      <c r="G215" s="1">
        <f t="shared" si="6"/>
        <v>12.602127150767597</v>
      </c>
      <c r="H215" s="1">
        <f t="shared" si="7"/>
        <v>946.05301999999858</v>
      </c>
    </row>
    <row r="216" spans="1:8">
      <c r="A216" s="1">
        <v>531</v>
      </c>
      <c r="B216" s="1" t="s">
        <v>268</v>
      </c>
      <c r="C216" s="1" t="s">
        <v>19</v>
      </c>
      <c r="D216" s="1" t="s">
        <v>21</v>
      </c>
      <c r="E216" s="1">
        <v>0.28760607999999904</v>
      </c>
      <c r="F216" s="1">
        <v>3.64423446925018</v>
      </c>
      <c r="G216" s="1">
        <f t="shared" si="6"/>
        <v>12.670922913904297</v>
      </c>
      <c r="H216" s="1">
        <f t="shared" si="7"/>
        <v>946.34062607999863</v>
      </c>
    </row>
    <row r="217" spans="1:8">
      <c r="A217" s="1">
        <v>144</v>
      </c>
      <c r="B217" s="1" t="s">
        <v>533</v>
      </c>
      <c r="C217" s="1" t="s">
        <v>19</v>
      </c>
      <c r="D217" s="1" t="s">
        <v>21</v>
      </c>
      <c r="E217" s="1">
        <v>9.6220149999999907E-2</v>
      </c>
      <c r="F217" s="1">
        <v>1.21926075616768</v>
      </c>
      <c r="G217" s="1">
        <f t="shared" si="6"/>
        <v>12.671574053539526</v>
      </c>
      <c r="H217" s="1">
        <f t="shared" si="7"/>
        <v>946.43684622999865</v>
      </c>
    </row>
    <row r="218" spans="1:8">
      <c r="A218" s="1">
        <v>366</v>
      </c>
      <c r="B218" s="1" t="s">
        <v>562</v>
      </c>
      <c r="C218" s="1" t="s">
        <v>19</v>
      </c>
      <c r="D218" s="1" t="s">
        <v>21</v>
      </c>
      <c r="E218" s="1">
        <v>1.4579303099999992</v>
      </c>
      <c r="F218" s="1">
        <v>18.507759713683882</v>
      </c>
      <c r="G218" s="1">
        <f t="shared" si="6"/>
        <v>12.694543481768955</v>
      </c>
      <c r="H218" s="1">
        <f t="shared" si="7"/>
        <v>947.8947765399987</v>
      </c>
    </row>
    <row r="219" spans="1:8">
      <c r="A219" s="1">
        <v>197</v>
      </c>
      <c r="B219" s="1" t="s">
        <v>524</v>
      </c>
      <c r="C219" s="1" t="s">
        <v>19</v>
      </c>
      <c r="D219" s="1" t="s">
        <v>21</v>
      </c>
      <c r="E219" s="1">
        <v>0.18964296</v>
      </c>
      <c r="F219" s="1">
        <v>2.4381967172116799</v>
      </c>
      <c r="G219" s="1">
        <f t="shared" si="6"/>
        <v>12.856774209871434</v>
      </c>
      <c r="H219" s="1">
        <f t="shared" si="7"/>
        <v>948.08441949999872</v>
      </c>
    </row>
    <row r="220" spans="1:8">
      <c r="A220" s="1">
        <v>778</v>
      </c>
      <c r="B220" s="1" t="s">
        <v>230</v>
      </c>
      <c r="C220" s="1" t="s">
        <v>19</v>
      </c>
      <c r="D220" s="1" t="s">
        <v>21</v>
      </c>
      <c r="E220" s="1">
        <v>4.6670510000000005E-2</v>
      </c>
      <c r="F220" s="1">
        <v>0.60633982925516006</v>
      </c>
      <c r="G220" s="1">
        <f t="shared" si="6"/>
        <v>12.991926363246513</v>
      </c>
      <c r="H220" s="1">
        <f t="shared" si="7"/>
        <v>948.13109000999873</v>
      </c>
    </row>
    <row r="221" spans="1:8">
      <c r="A221" s="1">
        <v>350</v>
      </c>
      <c r="B221" s="1" t="s">
        <v>469</v>
      </c>
      <c r="C221" s="1" t="s">
        <v>19</v>
      </c>
      <c r="D221" s="1" t="s">
        <v>21</v>
      </c>
      <c r="E221" s="1">
        <v>0.37653131999999895</v>
      </c>
      <c r="F221" s="1">
        <v>4.8990973728648806</v>
      </c>
      <c r="G221" s="1">
        <f t="shared" si="6"/>
        <v>13.011128457693491</v>
      </c>
      <c r="H221" s="1">
        <f t="shared" si="7"/>
        <v>948.50762132999876</v>
      </c>
    </row>
    <row r="222" spans="1:8">
      <c r="A222" s="1">
        <v>735</v>
      </c>
      <c r="B222" s="1" t="s">
        <v>63</v>
      </c>
      <c r="C222" s="1" t="s">
        <v>19</v>
      </c>
      <c r="D222" s="1" t="s">
        <v>21</v>
      </c>
      <c r="E222" s="1">
        <v>3.0072290000000002E-2</v>
      </c>
      <c r="F222" s="1">
        <v>0.39165471203368002</v>
      </c>
      <c r="G222" s="1">
        <f t="shared" si="6"/>
        <v>13.023774113433996</v>
      </c>
      <c r="H222" s="1">
        <f t="shared" si="7"/>
        <v>948.53769361999878</v>
      </c>
    </row>
    <row r="223" spans="1:8">
      <c r="A223" s="1">
        <v>781</v>
      </c>
      <c r="B223" s="1" t="s">
        <v>304</v>
      </c>
      <c r="C223" s="1" t="s">
        <v>19</v>
      </c>
      <c r="D223" s="1" t="s">
        <v>21</v>
      </c>
      <c r="E223" s="1">
        <v>0.13122903</v>
      </c>
      <c r="F223" s="1">
        <v>1.72458547154168</v>
      </c>
      <c r="G223" s="1">
        <f t="shared" si="6"/>
        <v>13.141798514716447</v>
      </c>
      <c r="H223" s="1">
        <f t="shared" si="7"/>
        <v>948.66892264999876</v>
      </c>
    </row>
    <row r="224" spans="1:8">
      <c r="A224" s="1">
        <v>21</v>
      </c>
      <c r="B224" s="1" t="s">
        <v>168</v>
      </c>
      <c r="C224" s="1" t="s">
        <v>19</v>
      </c>
      <c r="D224" s="1" t="s">
        <v>21</v>
      </c>
      <c r="E224" s="1">
        <v>1.70217799999999E-2</v>
      </c>
      <c r="F224" s="1">
        <v>0.22388924455235998</v>
      </c>
      <c r="G224" s="1">
        <f t="shared" si="6"/>
        <v>13.153104114397044</v>
      </c>
      <c r="H224" s="1">
        <f t="shared" si="7"/>
        <v>948.68594442999881</v>
      </c>
    </row>
    <row r="225" spans="1:8">
      <c r="A225" s="1">
        <v>361</v>
      </c>
      <c r="B225" s="1" t="s">
        <v>725</v>
      </c>
      <c r="C225" s="1" t="s">
        <v>19</v>
      </c>
      <c r="D225" s="1" t="s">
        <v>21</v>
      </c>
      <c r="E225" s="1">
        <v>1.4856484199999898</v>
      </c>
      <c r="F225" s="1">
        <v>19.556707826128235</v>
      </c>
      <c r="G225" s="1">
        <f t="shared" si="6"/>
        <v>13.163752313705803</v>
      </c>
      <c r="H225" s="1">
        <f t="shared" si="7"/>
        <v>950.17159284999877</v>
      </c>
    </row>
    <row r="226" spans="1:8">
      <c r="A226" s="1">
        <v>611</v>
      </c>
      <c r="B226" s="1" t="s">
        <v>225</v>
      </c>
      <c r="C226" s="1" t="s">
        <v>19</v>
      </c>
      <c r="D226" s="1" t="s">
        <v>21</v>
      </c>
      <c r="E226" s="1">
        <v>0.17521323999999899</v>
      </c>
      <c r="F226" s="1">
        <v>2.3151289374872599</v>
      </c>
      <c r="G226" s="1">
        <f t="shared" si="6"/>
        <v>13.213207731831643</v>
      </c>
      <c r="H226" s="1">
        <f t="shared" si="7"/>
        <v>950.34680608999872</v>
      </c>
    </row>
    <row r="227" spans="1:8">
      <c r="A227" s="1">
        <v>653</v>
      </c>
      <c r="B227" s="1" t="s">
        <v>473</v>
      </c>
      <c r="C227" s="1" t="s">
        <v>19</v>
      </c>
      <c r="D227" s="1" t="s">
        <v>21</v>
      </c>
      <c r="E227" s="1">
        <v>3.8886889999999994</v>
      </c>
      <c r="F227" s="1">
        <v>51.526584518514198</v>
      </c>
      <c r="G227" s="1">
        <f t="shared" si="6"/>
        <v>13.250374231139133</v>
      </c>
      <c r="H227" s="1">
        <f t="shared" si="7"/>
        <v>954.23549508999872</v>
      </c>
    </row>
    <row r="228" spans="1:8">
      <c r="A228" s="1">
        <v>786</v>
      </c>
      <c r="B228" s="1" t="s">
        <v>704</v>
      </c>
      <c r="C228" s="1" t="s">
        <v>19</v>
      </c>
      <c r="D228" s="1" t="s">
        <v>21</v>
      </c>
      <c r="E228" s="1">
        <v>0.77469908999999892</v>
      </c>
      <c r="F228" s="1">
        <v>10.335445663308782</v>
      </c>
      <c r="G228" s="1">
        <f t="shared" si="6"/>
        <v>13.341238936151063</v>
      </c>
      <c r="H228" s="1">
        <f t="shared" si="7"/>
        <v>955.01019417999873</v>
      </c>
    </row>
    <row r="229" spans="1:8">
      <c r="A229" s="1">
        <v>579</v>
      </c>
      <c r="B229" s="1" t="s">
        <v>599</v>
      </c>
      <c r="C229" s="1" t="s">
        <v>19</v>
      </c>
      <c r="D229" s="1" t="s">
        <v>21</v>
      </c>
      <c r="E229" s="1">
        <v>2.1228347999999979</v>
      </c>
      <c r="F229" s="1">
        <v>29.099341586002197</v>
      </c>
      <c r="G229" s="1">
        <f t="shared" si="6"/>
        <v>13.707774898923942</v>
      </c>
      <c r="H229" s="1">
        <f t="shared" si="7"/>
        <v>957.1330289799987</v>
      </c>
    </row>
    <row r="230" spans="1:8">
      <c r="A230" s="1">
        <v>815</v>
      </c>
      <c r="B230" s="1" t="s">
        <v>831</v>
      </c>
      <c r="C230" s="1" t="s">
        <v>19</v>
      </c>
      <c r="D230" s="1" t="s">
        <v>21</v>
      </c>
      <c r="E230" s="1">
        <v>2.1799820000000001E-2</v>
      </c>
      <c r="F230" s="1">
        <v>0.30450117125918003</v>
      </c>
      <c r="G230" s="1">
        <f t="shared" si="6"/>
        <v>13.968058968339189</v>
      </c>
      <c r="H230" s="1">
        <f t="shared" si="7"/>
        <v>957.15482879999865</v>
      </c>
    </row>
    <row r="231" spans="1:8">
      <c r="A231" s="1">
        <v>89</v>
      </c>
      <c r="B231" s="1" t="s">
        <v>362</v>
      </c>
      <c r="C231" s="1" t="s">
        <v>19</v>
      </c>
      <c r="D231" s="1" t="s">
        <v>21</v>
      </c>
      <c r="E231" s="1">
        <v>0.26167096000000001</v>
      </c>
      <c r="F231" s="1">
        <v>3.6878716920328403</v>
      </c>
      <c r="G231" s="1">
        <f t="shared" si="6"/>
        <v>14.093545925129943</v>
      </c>
      <c r="H231" s="1">
        <f t="shared" si="7"/>
        <v>957.4164997599986</v>
      </c>
    </row>
    <row r="232" spans="1:8">
      <c r="A232" s="1">
        <v>803</v>
      </c>
      <c r="B232" s="1" t="s">
        <v>312</v>
      </c>
      <c r="C232" s="1" t="s">
        <v>19</v>
      </c>
      <c r="D232" s="1" t="s">
        <v>21</v>
      </c>
      <c r="E232" s="1">
        <v>0.26232287999999998</v>
      </c>
      <c r="F232" s="1">
        <v>3.7305583957676602</v>
      </c>
      <c r="G232" s="1">
        <f t="shared" si="6"/>
        <v>14.22124671613723</v>
      </c>
      <c r="H232" s="1">
        <f t="shared" si="7"/>
        <v>957.67882263999866</v>
      </c>
    </row>
    <row r="233" spans="1:8">
      <c r="A233" s="1">
        <v>711</v>
      </c>
      <c r="B233" s="1" t="s">
        <v>489</v>
      </c>
      <c r="C233" s="1" t="s">
        <v>19</v>
      </c>
      <c r="D233" s="1" t="s">
        <v>21</v>
      </c>
      <c r="E233" s="1">
        <v>0.39350162999999999</v>
      </c>
      <c r="F233" s="1">
        <v>5.6032922490403996</v>
      </c>
      <c r="G233" s="1">
        <f t="shared" si="6"/>
        <v>14.239565536336913</v>
      </c>
      <c r="H233" s="1">
        <f t="shared" si="7"/>
        <v>958.0723242699986</v>
      </c>
    </row>
    <row r="234" spans="1:8">
      <c r="A234" s="1">
        <v>172</v>
      </c>
      <c r="B234" s="1" t="s">
        <v>267</v>
      </c>
      <c r="C234" s="1" t="s">
        <v>19</v>
      </c>
      <c r="D234" s="1" t="s">
        <v>21</v>
      </c>
      <c r="E234" s="1">
        <v>0.62053670999999999</v>
      </c>
      <c r="F234" s="1">
        <v>8.9463019418212397</v>
      </c>
      <c r="G234" s="1">
        <f t="shared" si="6"/>
        <v>14.417038988428645</v>
      </c>
      <c r="H234" s="1">
        <f t="shared" si="7"/>
        <v>958.69286097999861</v>
      </c>
    </row>
    <row r="235" spans="1:8">
      <c r="A235" s="1">
        <v>97</v>
      </c>
      <c r="B235" s="1" t="s">
        <v>565</v>
      </c>
      <c r="C235" s="1" t="s">
        <v>19</v>
      </c>
      <c r="D235" s="1" t="s">
        <v>21</v>
      </c>
      <c r="E235" s="1">
        <v>0.379521209999999</v>
      </c>
      <c r="F235" s="1">
        <v>5.4911334306604793</v>
      </c>
      <c r="G235" s="1">
        <f t="shared" si="6"/>
        <v>14.468581164832642</v>
      </c>
      <c r="H235" s="1">
        <f t="shared" si="7"/>
        <v>959.07238218999862</v>
      </c>
    </row>
    <row r="236" spans="1:8">
      <c r="A236" s="1">
        <v>363</v>
      </c>
      <c r="B236" s="1" t="s">
        <v>380</v>
      </c>
      <c r="C236" s="1" t="s">
        <v>19</v>
      </c>
      <c r="D236" s="1" t="s">
        <v>21</v>
      </c>
      <c r="E236" s="1">
        <v>0.25852757999999998</v>
      </c>
      <c r="F236" s="1">
        <v>3.7779205493009798</v>
      </c>
      <c r="G236" s="1">
        <f t="shared" si="6"/>
        <v>14.613220567418688</v>
      </c>
      <c r="H236" s="1">
        <f t="shared" si="7"/>
        <v>959.33090976999858</v>
      </c>
    </row>
    <row r="237" spans="1:8">
      <c r="A237" s="1">
        <v>351</v>
      </c>
      <c r="B237" s="1" t="s">
        <v>334</v>
      </c>
      <c r="C237" s="1" t="s">
        <v>19</v>
      </c>
      <c r="D237" s="1" t="s">
        <v>21</v>
      </c>
      <c r="E237" s="1">
        <v>0.18504873999999899</v>
      </c>
      <c r="F237" s="1">
        <v>2.7056399384449397</v>
      </c>
      <c r="G237" s="1">
        <f t="shared" si="6"/>
        <v>14.621228647355039</v>
      </c>
      <c r="H237" s="1">
        <f t="shared" si="7"/>
        <v>959.51595850999854</v>
      </c>
    </row>
    <row r="238" spans="1:8">
      <c r="A238" s="1">
        <v>747</v>
      </c>
      <c r="B238" s="1" t="s">
        <v>256</v>
      </c>
      <c r="C238" s="1" t="s">
        <v>19</v>
      </c>
      <c r="D238" s="1" t="s">
        <v>21</v>
      </c>
      <c r="E238" s="1">
        <v>0.24863691999999898</v>
      </c>
      <c r="F238" s="1">
        <v>3.6825907319776001</v>
      </c>
      <c r="G238" s="1">
        <f t="shared" si="6"/>
        <v>14.811117882161728</v>
      </c>
      <c r="H238" s="1">
        <f t="shared" si="7"/>
        <v>959.76459542999851</v>
      </c>
    </row>
    <row r="239" spans="1:8">
      <c r="A239" s="1">
        <v>813</v>
      </c>
      <c r="B239" s="1" t="s">
        <v>302</v>
      </c>
      <c r="C239" s="1" t="s">
        <v>19</v>
      </c>
      <c r="D239" s="1" t="s">
        <v>21</v>
      </c>
      <c r="E239" s="1">
        <v>3.2462959999999902E-2</v>
      </c>
      <c r="F239" s="1">
        <v>0.48100034728110003</v>
      </c>
      <c r="G239" s="1">
        <f t="shared" si="6"/>
        <v>14.816897389551091</v>
      </c>
      <c r="H239" s="1">
        <f t="shared" si="7"/>
        <v>959.79705838999848</v>
      </c>
    </row>
    <row r="240" spans="1:8">
      <c r="A240" s="1">
        <v>286</v>
      </c>
      <c r="B240" s="1" t="s">
        <v>386</v>
      </c>
      <c r="C240" s="1" t="s">
        <v>19</v>
      </c>
      <c r="D240" s="1" t="s">
        <v>21</v>
      </c>
      <c r="E240" s="1">
        <v>0.20906814000000001</v>
      </c>
      <c r="F240" s="1">
        <v>3.1225438259115803</v>
      </c>
      <c r="G240" s="1">
        <f t="shared" si="6"/>
        <v>14.935531668821371</v>
      </c>
      <c r="H240" s="1">
        <f t="shared" si="7"/>
        <v>960.00612652999848</v>
      </c>
    </row>
    <row r="241" spans="1:8">
      <c r="A241" s="1">
        <v>407</v>
      </c>
      <c r="B241" s="1" t="s">
        <v>347</v>
      </c>
      <c r="C241" s="1" t="s">
        <v>19</v>
      </c>
      <c r="D241" s="1" t="s">
        <v>21</v>
      </c>
      <c r="E241" s="1">
        <v>0.11737164999999999</v>
      </c>
      <c r="F241" s="1">
        <v>1.75780153681248</v>
      </c>
      <c r="G241" s="1">
        <f t="shared" si="6"/>
        <v>14.976372376229524</v>
      </c>
      <c r="H241" s="1">
        <f t="shared" si="7"/>
        <v>960.12349817999848</v>
      </c>
    </row>
    <row r="242" spans="1:8">
      <c r="A242" s="1">
        <v>283</v>
      </c>
      <c r="B242" s="1" t="s">
        <v>285</v>
      </c>
      <c r="C242" s="1" t="s">
        <v>19</v>
      </c>
      <c r="D242" s="1" t="s">
        <v>21</v>
      </c>
      <c r="E242" s="1">
        <v>0.14095248000000002</v>
      </c>
      <c r="F242" s="1">
        <v>2.1165453353992199</v>
      </c>
      <c r="G242" s="1">
        <f t="shared" si="6"/>
        <v>15.016020543939486</v>
      </c>
      <c r="H242" s="1">
        <f t="shared" si="7"/>
        <v>960.26445065999849</v>
      </c>
    </row>
    <row r="243" spans="1:8">
      <c r="A243" s="1">
        <v>319</v>
      </c>
      <c r="B243" s="1" t="s">
        <v>42</v>
      </c>
      <c r="C243" s="1" t="s">
        <v>19</v>
      </c>
      <c r="D243" s="1" t="s">
        <v>21</v>
      </c>
      <c r="E243" s="1">
        <v>7.4756580099999796</v>
      </c>
      <c r="F243" s="1">
        <v>112.38836157812941</v>
      </c>
      <c r="G243" s="1">
        <f t="shared" si="6"/>
        <v>15.033908911802897</v>
      </c>
      <c r="H243" s="1">
        <f t="shared" si="7"/>
        <v>967.74010866999845</v>
      </c>
    </row>
    <row r="244" spans="1:8">
      <c r="A244" s="1">
        <v>665</v>
      </c>
      <c r="B244" s="1" t="s">
        <v>244</v>
      </c>
      <c r="C244" s="1" t="s">
        <v>19</v>
      </c>
      <c r="D244" s="1" t="s">
        <v>21</v>
      </c>
      <c r="E244" s="1">
        <v>1.2461815500000002</v>
      </c>
      <c r="F244" s="1">
        <v>18.774198442937418</v>
      </c>
      <c r="G244" s="1">
        <f t="shared" si="6"/>
        <v>15.065379874174365</v>
      </c>
      <c r="H244" s="1">
        <f t="shared" si="7"/>
        <v>968.98629021999841</v>
      </c>
    </row>
    <row r="245" spans="1:8">
      <c r="A245" s="1">
        <v>501</v>
      </c>
      <c r="B245" s="1" t="s">
        <v>860</v>
      </c>
      <c r="C245" s="1" t="s">
        <v>19</v>
      </c>
      <c r="D245" s="1" t="s">
        <v>21</v>
      </c>
      <c r="E245" s="1">
        <v>0.14201765999999991</v>
      </c>
      <c r="F245" s="1">
        <v>2.14406160776762</v>
      </c>
      <c r="G245" s="1">
        <f t="shared" si="6"/>
        <v>15.097147831950064</v>
      </c>
      <c r="H245" s="1">
        <f t="shared" si="7"/>
        <v>969.12830787999837</v>
      </c>
    </row>
    <row r="246" spans="1:8">
      <c r="A246" s="1">
        <v>763</v>
      </c>
      <c r="B246" s="1" t="s">
        <v>525</v>
      </c>
      <c r="C246" s="1" t="s">
        <v>19</v>
      </c>
      <c r="D246" s="1" t="s">
        <v>21</v>
      </c>
      <c r="E246" s="1">
        <v>0.22323535</v>
      </c>
      <c r="F246" s="1">
        <v>3.43808677306588</v>
      </c>
      <c r="G246" s="1">
        <f t="shared" si="6"/>
        <v>15.401175365218277</v>
      </c>
      <c r="H246" s="1">
        <f t="shared" si="7"/>
        <v>969.35154322999836</v>
      </c>
    </row>
    <row r="247" spans="1:8">
      <c r="A247" s="1">
        <v>780</v>
      </c>
      <c r="B247" s="1" t="s">
        <v>531</v>
      </c>
      <c r="C247" s="1" t="s">
        <v>19</v>
      </c>
      <c r="D247" s="1" t="s">
        <v>21</v>
      </c>
      <c r="E247" s="1">
        <v>2.9204779999999899E-2</v>
      </c>
      <c r="F247" s="1">
        <v>0.44985992166576005</v>
      </c>
      <c r="G247" s="1">
        <f t="shared" si="6"/>
        <v>15.40364014609121</v>
      </c>
      <c r="H247" s="1">
        <f t="shared" si="7"/>
        <v>969.38074800999834</v>
      </c>
    </row>
    <row r="248" spans="1:8">
      <c r="A248" s="1">
        <v>637</v>
      </c>
      <c r="B248" s="1" t="s">
        <v>466</v>
      </c>
      <c r="C248" s="1" t="s">
        <v>19</v>
      </c>
      <c r="D248" s="1" t="s">
        <v>21</v>
      </c>
      <c r="E248" s="1">
        <v>0.334426429999999</v>
      </c>
      <c r="F248" s="1">
        <v>5.1705230790932397</v>
      </c>
      <c r="G248" s="1">
        <f t="shared" si="6"/>
        <v>15.460868565601276</v>
      </c>
      <c r="H248" s="1">
        <f t="shared" si="7"/>
        <v>969.71517443999835</v>
      </c>
    </row>
    <row r="249" spans="1:8">
      <c r="A249" s="1">
        <v>785</v>
      </c>
      <c r="B249" s="1" t="s">
        <v>833</v>
      </c>
      <c r="C249" s="1" t="s">
        <v>19</v>
      </c>
      <c r="D249" s="1" t="s">
        <v>21</v>
      </c>
      <c r="E249" s="1">
        <v>7.032513E-2</v>
      </c>
      <c r="F249" s="1">
        <v>1.0892887379475</v>
      </c>
      <c r="G249" s="1">
        <f t="shared" si="6"/>
        <v>15.489324199578444</v>
      </c>
      <c r="H249" s="1">
        <f t="shared" si="7"/>
        <v>969.78549956999836</v>
      </c>
    </row>
    <row r="250" spans="1:8">
      <c r="A250" s="1">
        <v>783</v>
      </c>
      <c r="B250" s="1" t="s">
        <v>695</v>
      </c>
      <c r="C250" s="1" t="s">
        <v>19</v>
      </c>
      <c r="D250" s="1" t="s">
        <v>21</v>
      </c>
      <c r="E250" s="1">
        <v>5.6116149999999899E-2</v>
      </c>
      <c r="F250" s="1">
        <v>0.86993582212676002</v>
      </c>
      <c r="G250" s="1">
        <f t="shared" si="6"/>
        <v>15.502414583444544</v>
      </c>
      <c r="H250" s="1">
        <f t="shared" si="7"/>
        <v>969.84161571999834</v>
      </c>
    </row>
    <row r="251" spans="1:8">
      <c r="A251" s="1">
        <v>449</v>
      </c>
      <c r="B251" s="1" t="s">
        <v>699</v>
      </c>
      <c r="C251" s="1" t="s">
        <v>19</v>
      </c>
      <c r="D251" s="1" t="s">
        <v>21</v>
      </c>
      <c r="E251" s="1">
        <v>5.6863469999999999E-2</v>
      </c>
      <c r="F251" s="1">
        <v>0.88188190854753989</v>
      </c>
      <c r="G251" s="1">
        <f t="shared" si="6"/>
        <v>15.508759992092285</v>
      </c>
      <c r="H251" s="1">
        <f t="shared" si="7"/>
        <v>969.8984791899984</v>
      </c>
    </row>
    <row r="252" spans="1:8">
      <c r="A252" s="1">
        <v>94</v>
      </c>
      <c r="B252" s="1" t="s">
        <v>325</v>
      </c>
      <c r="C252" s="1" t="s">
        <v>19</v>
      </c>
      <c r="D252" s="1" t="s">
        <v>21</v>
      </c>
      <c r="E252" s="1">
        <v>0.28041959999999899</v>
      </c>
      <c r="F252" s="1">
        <v>4.3582748483259</v>
      </c>
      <c r="G252" s="1">
        <f t="shared" si="6"/>
        <v>15.541976553443181</v>
      </c>
      <c r="H252" s="1">
        <f t="shared" si="7"/>
        <v>970.17889878999836</v>
      </c>
    </row>
    <row r="253" spans="1:8">
      <c r="A253" s="1">
        <v>784</v>
      </c>
      <c r="B253" s="1" t="s">
        <v>303</v>
      </c>
      <c r="C253" s="1" t="s">
        <v>19</v>
      </c>
      <c r="D253" s="1" t="s">
        <v>21</v>
      </c>
      <c r="E253" s="1">
        <v>0.192738619999999</v>
      </c>
      <c r="F253" s="1">
        <v>3.01393109641874</v>
      </c>
      <c r="G253" s="1">
        <f t="shared" si="6"/>
        <v>15.637401037834325</v>
      </c>
      <c r="H253" s="1">
        <f t="shared" si="7"/>
        <v>970.37163740999836</v>
      </c>
    </row>
    <row r="254" spans="1:8">
      <c r="A254" s="1">
        <v>96</v>
      </c>
      <c r="B254" s="1" t="s">
        <v>260</v>
      </c>
      <c r="C254" s="1" t="s">
        <v>19</v>
      </c>
      <c r="D254" s="1" t="s">
        <v>21</v>
      </c>
      <c r="E254" s="1">
        <v>0.18304976000000001</v>
      </c>
      <c r="F254" s="1">
        <v>2.8821738885493398</v>
      </c>
      <c r="G254" s="1">
        <f t="shared" si="6"/>
        <v>15.745302744725477</v>
      </c>
      <c r="H254" s="1">
        <f t="shared" si="7"/>
        <v>970.55468716999837</v>
      </c>
    </row>
    <row r="255" spans="1:8">
      <c r="A255" s="1">
        <v>625</v>
      </c>
      <c r="B255" s="1" t="s">
        <v>278</v>
      </c>
      <c r="C255" s="1" t="s">
        <v>19</v>
      </c>
      <c r="D255" s="1" t="s">
        <v>21</v>
      </c>
      <c r="E255" s="1">
        <v>9.721355000000001E-2</v>
      </c>
      <c r="F255" s="1">
        <v>1.5687359330711403</v>
      </c>
      <c r="G255" s="1">
        <f t="shared" si="6"/>
        <v>16.137009018507609</v>
      </c>
      <c r="H255" s="1">
        <f t="shared" si="7"/>
        <v>970.65190071999837</v>
      </c>
    </row>
    <row r="256" spans="1:8">
      <c r="A256" s="1">
        <v>385</v>
      </c>
      <c r="B256" s="1" t="s">
        <v>568</v>
      </c>
      <c r="C256" s="1" t="s">
        <v>19</v>
      </c>
      <c r="D256" s="1" t="s">
        <v>21</v>
      </c>
      <c r="E256" s="1">
        <v>2.1330339299999901</v>
      </c>
      <c r="F256" s="1">
        <v>34.504084043253805</v>
      </c>
      <c r="G256" s="1">
        <f t="shared" si="6"/>
        <v>16.176059629419004</v>
      </c>
      <c r="H256" s="1">
        <f t="shared" si="7"/>
        <v>972.78493464999838</v>
      </c>
    </row>
    <row r="257" spans="1:8">
      <c r="A257" s="1">
        <v>70</v>
      </c>
      <c r="B257" s="1" t="s">
        <v>342</v>
      </c>
      <c r="C257" s="1" t="s">
        <v>19</v>
      </c>
      <c r="D257" s="1" t="s">
        <v>21</v>
      </c>
      <c r="E257" s="1">
        <v>0.58868111999999895</v>
      </c>
      <c r="F257" s="1">
        <v>9.5439881677145806</v>
      </c>
      <c r="G257" s="1">
        <f t="shared" si="6"/>
        <v>16.212492372295884</v>
      </c>
      <c r="H257" s="1">
        <f t="shared" si="7"/>
        <v>973.37361576999842</v>
      </c>
    </row>
    <row r="258" spans="1:8">
      <c r="A258" s="1">
        <v>199</v>
      </c>
      <c r="B258" s="1" t="s">
        <v>412</v>
      </c>
      <c r="C258" s="1" t="s">
        <v>19</v>
      </c>
      <c r="D258" s="1" t="s">
        <v>21</v>
      </c>
      <c r="E258" s="1">
        <v>0.60582231999999903</v>
      </c>
      <c r="F258" s="1">
        <v>9.85872993657952</v>
      </c>
      <c r="G258" s="1">
        <f t="shared" ref="G258:G321" si="8">F258/E258</f>
        <v>16.273302602286982</v>
      </c>
      <c r="H258" s="1">
        <f t="shared" si="7"/>
        <v>973.97943808999844</v>
      </c>
    </row>
    <row r="259" spans="1:8">
      <c r="A259" s="1">
        <v>694</v>
      </c>
      <c r="B259" s="1" t="s">
        <v>246</v>
      </c>
      <c r="C259" s="1" t="s">
        <v>19</v>
      </c>
      <c r="D259" s="1" t="s">
        <v>21</v>
      </c>
      <c r="E259" s="1">
        <v>0.25315852999999999</v>
      </c>
      <c r="F259" s="1">
        <v>4.1405197061185204</v>
      </c>
      <c r="G259" s="1">
        <f t="shared" si="8"/>
        <v>16.355442205003008</v>
      </c>
      <c r="H259" s="1">
        <f t="shared" ref="H259:H322" si="9">H258+E259</f>
        <v>974.23259661999839</v>
      </c>
    </row>
    <row r="260" spans="1:8">
      <c r="A260" s="1">
        <v>523</v>
      </c>
      <c r="B260" s="1" t="s">
        <v>393</v>
      </c>
      <c r="C260" s="1" t="s">
        <v>19</v>
      </c>
      <c r="D260" s="1" t="s">
        <v>21</v>
      </c>
      <c r="E260" s="1">
        <v>0.14802195999999901</v>
      </c>
      <c r="F260" s="1">
        <v>2.4483506111479798</v>
      </c>
      <c r="G260" s="1">
        <f t="shared" si="8"/>
        <v>16.540455288850357</v>
      </c>
      <c r="H260" s="1">
        <f t="shared" si="9"/>
        <v>974.38061857999844</v>
      </c>
    </row>
    <row r="261" spans="1:8">
      <c r="A261" s="1">
        <v>688</v>
      </c>
      <c r="B261" s="1" t="s">
        <v>284</v>
      </c>
      <c r="C261" s="1" t="s">
        <v>19</v>
      </c>
      <c r="D261" s="1" t="s">
        <v>21</v>
      </c>
      <c r="E261" s="1">
        <v>9.8386739999999792E-2</v>
      </c>
      <c r="F261" s="1">
        <v>1.6333654979091803</v>
      </c>
      <c r="G261" s="1">
        <f t="shared" si="8"/>
        <v>16.601480015591367</v>
      </c>
      <c r="H261" s="1">
        <f t="shared" si="9"/>
        <v>974.47900531999846</v>
      </c>
    </row>
    <row r="262" spans="1:8">
      <c r="A262" s="1">
        <v>196</v>
      </c>
      <c r="B262" s="1" t="s">
        <v>398</v>
      </c>
      <c r="C262" s="1" t="s">
        <v>19</v>
      </c>
      <c r="D262" s="1" t="s">
        <v>21</v>
      </c>
      <c r="E262" s="1">
        <v>0.11578181</v>
      </c>
      <c r="F262" s="1">
        <v>1.9439291061389199</v>
      </c>
      <c r="G262" s="1">
        <f t="shared" si="8"/>
        <v>16.789589885828523</v>
      </c>
      <c r="H262" s="1">
        <f t="shared" si="9"/>
        <v>974.59478712999851</v>
      </c>
    </row>
    <row r="263" spans="1:8">
      <c r="A263" s="1">
        <v>476</v>
      </c>
      <c r="B263" s="1" t="s">
        <v>503</v>
      </c>
      <c r="C263" s="1" t="s">
        <v>19</v>
      </c>
      <c r="D263" s="1" t="s">
        <v>21</v>
      </c>
      <c r="E263" s="1">
        <v>3.9641081199999886</v>
      </c>
      <c r="F263" s="1">
        <v>66.756330999555004</v>
      </c>
      <c r="G263" s="1">
        <f t="shared" si="8"/>
        <v>16.840189262939479</v>
      </c>
      <c r="H263" s="1">
        <f t="shared" si="9"/>
        <v>978.5588952499985</v>
      </c>
    </row>
    <row r="264" spans="1:8">
      <c r="A264" s="1">
        <v>143</v>
      </c>
      <c r="B264" s="1" t="s">
        <v>253</v>
      </c>
      <c r="C264" s="1" t="s">
        <v>19</v>
      </c>
      <c r="D264" s="1" t="s">
        <v>21</v>
      </c>
      <c r="E264" s="1">
        <v>0.12319038</v>
      </c>
      <c r="F264" s="1">
        <v>2.0806368237016999</v>
      </c>
      <c r="G264" s="1">
        <f t="shared" si="8"/>
        <v>16.88960472158378</v>
      </c>
      <c r="H264" s="1">
        <f t="shared" si="9"/>
        <v>978.68208562999848</v>
      </c>
    </row>
    <row r="265" spans="1:8">
      <c r="A265" s="1">
        <v>422</v>
      </c>
      <c r="B265" s="1" t="s">
        <v>320</v>
      </c>
      <c r="C265" s="1" t="s">
        <v>19</v>
      </c>
      <c r="D265" s="1" t="s">
        <v>21</v>
      </c>
      <c r="E265" s="1">
        <v>0.32494328</v>
      </c>
      <c r="F265" s="1">
        <v>5.4973732917695397</v>
      </c>
      <c r="G265" s="1">
        <f t="shared" si="8"/>
        <v>16.917947316127108</v>
      </c>
      <c r="H265" s="1">
        <f t="shared" si="9"/>
        <v>979.00702890999844</v>
      </c>
    </row>
    <row r="266" spans="1:8">
      <c r="A266" s="1">
        <v>702</v>
      </c>
      <c r="B266" s="1" t="s">
        <v>199</v>
      </c>
      <c r="C266" s="1" t="s">
        <v>19</v>
      </c>
      <c r="D266" s="1" t="s">
        <v>21</v>
      </c>
      <c r="E266" s="1">
        <v>0.304581609999999</v>
      </c>
      <c r="F266" s="1">
        <v>5.15745748632916</v>
      </c>
      <c r="G266" s="1">
        <f t="shared" si="8"/>
        <v>16.932924763018939</v>
      </c>
      <c r="H266" s="1">
        <f t="shared" si="9"/>
        <v>979.31161051999845</v>
      </c>
    </row>
    <row r="267" spans="1:8">
      <c r="A267" s="1">
        <v>670</v>
      </c>
      <c r="B267" s="1" t="s">
        <v>595</v>
      </c>
      <c r="C267" s="1" t="s">
        <v>19</v>
      </c>
      <c r="D267" s="1" t="s">
        <v>21</v>
      </c>
      <c r="E267" s="1">
        <v>4.1743197999999984</v>
      </c>
      <c r="F267" s="1">
        <v>71.335071952857191</v>
      </c>
      <c r="G267" s="1">
        <f t="shared" si="8"/>
        <v>17.089028960564359</v>
      </c>
      <c r="H267" s="1">
        <f t="shared" si="9"/>
        <v>983.48593031999849</v>
      </c>
    </row>
    <row r="268" spans="1:8">
      <c r="A268" s="1">
        <v>116</v>
      </c>
      <c r="B268" s="1" t="s">
        <v>453</v>
      </c>
      <c r="C268" s="1" t="s">
        <v>19</v>
      </c>
      <c r="D268" s="1" t="s">
        <v>21</v>
      </c>
      <c r="E268" s="1">
        <v>0.38210985999999997</v>
      </c>
      <c r="F268" s="1">
        <v>6.5301997356407995</v>
      </c>
      <c r="G268" s="1">
        <f t="shared" si="8"/>
        <v>17.089848808509679</v>
      </c>
      <c r="H268" s="1">
        <f t="shared" si="9"/>
        <v>983.8680401799985</v>
      </c>
    </row>
    <row r="269" spans="1:8">
      <c r="A269" s="1">
        <v>600</v>
      </c>
      <c r="B269" s="1" t="s">
        <v>481</v>
      </c>
      <c r="C269" s="1" t="s">
        <v>19</v>
      </c>
      <c r="D269" s="1" t="s">
        <v>21</v>
      </c>
      <c r="E269" s="1">
        <v>4.4911278299999999</v>
      </c>
      <c r="F269" s="1">
        <v>77.04174715568621</v>
      </c>
      <c r="G269" s="1">
        <f t="shared" si="8"/>
        <v>17.154209381674672</v>
      </c>
      <c r="H269" s="1">
        <f t="shared" si="9"/>
        <v>988.35916800999848</v>
      </c>
    </row>
    <row r="270" spans="1:8">
      <c r="A270" s="1">
        <v>420</v>
      </c>
      <c r="B270" s="1" t="s">
        <v>55</v>
      </c>
      <c r="C270" s="1" t="s">
        <v>19</v>
      </c>
      <c r="D270" s="1" t="s">
        <v>21</v>
      </c>
      <c r="E270" s="1">
        <v>0.36784894000000001</v>
      </c>
      <c r="F270" s="1">
        <v>6.3669395526851602</v>
      </c>
      <c r="G270" s="1">
        <f t="shared" si="8"/>
        <v>17.308571156097827</v>
      </c>
      <c r="H270" s="1">
        <f t="shared" si="9"/>
        <v>988.72701694999853</v>
      </c>
    </row>
    <row r="271" spans="1:8">
      <c r="A271" s="1">
        <v>497</v>
      </c>
      <c r="B271" s="1" t="s">
        <v>861</v>
      </c>
      <c r="C271" s="1" t="s">
        <v>19</v>
      </c>
      <c r="D271" s="1" t="s">
        <v>21</v>
      </c>
      <c r="E271" s="1">
        <v>0.358443119999999</v>
      </c>
      <c r="F271" s="1">
        <v>6.2658626233672603</v>
      </c>
      <c r="G271" s="1">
        <f t="shared" si="8"/>
        <v>17.48077246779706</v>
      </c>
      <c r="H271" s="1">
        <f t="shared" si="9"/>
        <v>989.08546006999848</v>
      </c>
    </row>
    <row r="272" spans="1:8">
      <c r="A272" s="1">
        <v>314</v>
      </c>
      <c r="B272" s="1" t="s">
        <v>731</v>
      </c>
      <c r="C272" s="1" t="s">
        <v>19</v>
      </c>
      <c r="D272" s="1" t="s">
        <v>21</v>
      </c>
      <c r="E272" s="1">
        <v>0.86367144999999867</v>
      </c>
      <c r="F272" s="1">
        <v>15.188131570559641</v>
      </c>
      <c r="G272" s="1">
        <f t="shared" si="8"/>
        <v>17.58554317218621</v>
      </c>
      <c r="H272" s="1">
        <f t="shared" si="9"/>
        <v>989.94913151999845</v>
      </c>
    </row>
    <row r="273" spans="1:8">
      <c r="A273" s="1">
        <v>508</v>
      </c>
      <c r="B273" s="1" t="s">
        <v>567</v>
      </c>
      <c r="C273" s="1" t="s">
        <v>19</v>
      </c>
      <c r="D273" s="1" t="s">
        <v>21</v>
      </c>
      <c r="E273" s="1">
        <v>0.63636028999999894</v>
      </c>
      <c r="F273" s="1">
        <v>11.268699284572941</v>
      </c>
      <c r="G273" s="1">
        <f t="shared" si="8"/>
        <v>17.708049137655902</v>
      </c>
      <c r="H273" s="1">
        <f t="shared" si="9"/>
        <v>990.58549180999842</v>
      </c>
    </row>
    <row r="274" spans="1:8">
      <c r="A274" s="1">
        <v>150</v>
      </c>
      <c r="B274" s="1" t="s">
        <v>262</v>
      </c>
      <c r="C274" s="1" t="s">
        <v>19</v>
      </c>
      <c r="D274" s="1" t="s">
        <v>21</v>
      </c>
      <c r="E274" s="1">
        <v>0.12583269999999899</v>
      </c>
      <c r="F274" s="1">
        <v>2.2392817970379602</v>
      </c>
      <c r="G274" s="1">
        <f t="shared" si="8"/>
        <v>17.795706497897431</v>
      </c>
      <c r="H274" s="1">
        <f t="shared" si="9"/>
        <v>990.71132450999846</v>
      </c>
    </row>
    <row r="275" spans="1:8">
      <c r="A275" s="1">
        <v>210</v>
      </c>
      <c r="B275" s="1" t="s">
        <v>307</v>
      </c>
      <c r="C275" s="1" t="s">
        <v>19</v>
      </c>
      <c r="D275" s="1" t="s">
        <v>21</v>
      </c>
      <c r="E275" s="1">
        <v>0.34992534999999997</v>
      </c>
      <c r="F275" s="1">
        <v>6.4027239883706599</v>
      </c>
      <c r="G275" s="1">
        <f t="shared" si="8"/>
        <v>18.297399683591543</v>
      </c>
      <c r="H275" s="1">
        <f t="shared" si="9"/>
        <v>991.0612498599985</v>
      </c>
    </row>
    <row r="276" spans="1:8">
      <c r="A276" s="1">
        <v>795</v>
      </c>
      <c r="B276" s="1" t="s">
        <v>712</v>
      </c>
      <c r="C276" s="1" t="s">
        <v>19</v>
      </c>
      <c r="D276" s="1" t="s">
        <v>21</v>
      </c>
      <c r="E276" s="1">
        <v>0.38649465000000005</v>
      </c>
      <c r="F276" s="1">
        <v>7.1140207099296813</v>
      </c>
      <c r="G276" s="1">
        <f t="shared" si="8"/>
        <v>18.406517942563191</v>
      </c>
      <c r="H276" s="1">
        <f t="shared" si="9"/>
        <v>991.44774450999853</v>
      </c>
    </row>
    <row r="277" spans="1:8">
      <c r="A277" s="1">
        <v>418</v>
      </c>
      <c r="B277" s="1" t="s">
        <v>297</v>
      </c>
      <c r="C277" s="1" t="s">
        <v>19</v>
      </c>
      <c r="D277" s="1" t="s">
        <v>21</v>
      </c>
      <c r="E277" s="1">
        <v>0.1874493599999989</v>
      </c>
      <c r="F277" s="1">
        <v>3.4880058874862603</v>
      </c>
      <c r="G277" s="1">
        <f t="shared" si="8"/>
        <v>18.607723640594351</v>
      </c>
      <c r="H277" s="1">
        <f t="shared" si="9"/>
        <v>991.63519386999849</v>
      </c>
    </row>
    <row r="278" spans="1:8">
      <c r="A278" s="1">
        <v>46</v>
      </c>
      <c r="B278" s="1" t="s">
        <v>391</v>
      </c>
      <c r="C278" s="1" t="s">
        <v>19</v>
      </c>
      <c r="D278" s="1" t="s">
        <v>21</v>
      </c>
      <c r="E278" s="1">
        <v>6.7262580000000002E-2</v>
      </c>
      <c r="F278" s="1">
        <v>1.2543405512949199</v>
      </c>
      <c r="G278" s="1">
        <f t="shared" si="8"/>
        <v>18.648415676218782</v>
      </c>
      <c r="H278" s="1">
        <f t="shared" si="9"/>
        <v>991.70245644999852</v>
      </c>
    </row>
    <row r="279" spans="1:8">
      <c r="A279" s="1">
        <v>733</v>
      </c>
      <c r="B279" s="1" t="s">
        <v>838</v>
      </c>
      <c r="C279" s="1" t="s">
        <v>19</v>
      </c>
      <c r="D279" s="1" t="s">
        <v>21</v>
      </c>
      <c r="E279" s="1">
        <v>1.10941668999999</v>
      </c>
      <c r="F279" s="1">
        <v>20.843885741541399</v>
      </c>
      <c r="G279" s="1">
        <f t="shared" si="8"/>
        <v>18.788148699603202</v>
      </c>
      <c r="H279" s="1">
        <f t="shared" si="9"/>
        <v>992.81187313999851</v>
      </c>
    </row>
    <row r="280" spans="1:8">
      <c r="A280" s="1">
        <v>528</v>
      </c>
      <c r="B280" s="1" t="s">
        <v>266</v>
      </c>
      <c r="C280" s="1" t="s">
        <v>19</v>
      </c>
      <c r="D280" s="1" t="s">
        <v>21</v>
      </c>
      <c r="E280" s="1">
        <v>0.10286216000000001</v>
      </c>
      <c r="F280" s="1">
        <v>1.9473554610238599</v>
      </c>
      <c r="G280" s="1">
        <f t="shared" si="8"/>
        <v>18.931699091520727</v>
      </c>
      <c r="H280" s="1">
        <f t="shared" si="9"/>
        <v>992.91473529999848</v>
      </c>
    </row>
    <row r="281" spans="1:8">
      <c r="A281" s="1">
        <v>189</v>
      </c>
      <c r="B281" s="1" t="s">
        <v>341</v>
      </c>
      <c r="C281" s="1" t="s">
        <v>19</v>
      </c>
      <c r="D281" s="1" t="s">
        <v>21</v>
      </c>
      <c r="E281" s="1">
        <v>7.3648770000000002E-2</v>
      </c>
      <c r="F281" s="1">
        <v>1.3944689378838602</v>
      </c>
      <c r="G281" s="1">
        <f t="shared" si="8"/>
        <v>18.934042454257689</v>
      </c>
      <c r="H281" s="1">
        <f t="shared" si="9"/>
        <v>992.98838406999846</v>
      </c>
    </row>
    <row r="282" spans="1:8">
      <c r="A282" s="1">
        <v>190</v>
      </c>
      <c r="B282" s="1" t="s">
        <v>374</v>
      </c>
      <c r="C282" s="1" t="s">
        <v>19</v>
      </c>
      <c r="D282" s="1" t="s">
        <v>21</v>
      </c>
      <c r="E282" s="1">
        <v>0.136088389999999</v>
      </c>
      <c r="F282" s="1">
        <v>2.5881071296201803</v>
      </c>
      <c r="G282" s="1">
        <f t="shared" si="8"/>
        <v>19.017839285336532</v>
      </c>
      <c r="H282" s="1">
        <f t="shared" si="9"/>
        <v>993.12447245999851</v>
      </c>
    </row>
    <row r="283" spans="1:8">
      <c r="A283" s="1">
        <v>572</v>
      </c>
      <c r="B283" s="1" t="s">
        <v>851</v>
      </c>
      <c r="C283" s="1" t="s">
        <v>19</v>
      </c>
      <c r="D283" s="1" t="s">
        <v>21</v>
      </c>
      <c r="E283" s="1">
        <v>0.20362802999999999</v>
      </c>
      <c r="F283" s="1">
        <v>3.8826031071239999</v>
      </c>
      <c r="G283" s="1">
        <f t="shared" si="8"/>
        <v>19.067134849381983</v>
      </c>
      <c r="H283" s="1">
        <f t="shared" si="9"/>
        <v>993.32810048999852</v>
      </c>
    </row>
    <row r="284" spans="1:8">
      <c r="A284" s="1">
        <v>438</v>
      </c>
      <c r="B284" s="1" t="s">
        <v>286</v>
      </c>
      <c r="C284" s="1" t="s">
        <v>19</v>
      </c>
      <c r="D284" s="1" t="s">
        <v>21</v>
      </c>
      <c r="E284" s="1">
        <v>0.18369238000000002</v>
      </c>
      <c r="F284" s="1">
        <v>3.6130058217435002</v>
      </c>
      <c r="G284" s="1">
        <f t="shared" si="8"/>
        <v>19.668784419601401</v>
      </c>
      <c r="H284" s="1">
        <f t="shared" si="9"/>
        <v>993.51179286999854</v>
      </c>
    </row>
    <row r="285" spans="1:8">
      <c r="A285" s="1">
        <v>499</v>
      </c>
      <c r="B285" s="1" t="s">
        <v>575</v>
      </c>
      <c r="C285" s="1" t="s">
        <v>19</v>
      </c>
      <c r="D285" s="1" t="s">
        <v>21</v>
      </c>
      <c r="E285" s="1">
        <v>0.23620379</v>
      </c>
      <c r="F285" s="1">
        <v>4.6635447002838601</v>
      </c>
      <c r="G285" s="1">
        <f t="shared" si="8"/>
        <v>19.743733579735789</v>
      </c>
      <c r="H285" s="1">
        <f t="shared" si="9"/>
        <v>993.74799665999853</v>
      </c>
    </row>
    <row r="286" spans="1:8">
      <c r="A286" s="1">
        <v>548</v>
      </c>
      <c r="B286" s="1" t="s">
        <v>853</v>
      </c>
      <c r="C286" s="1" t="s">
        <v>19</v>
      </c>
      <c r="D286" s="1" t="s">
        <v>21</v>
      </c>
      <c r="E286" s="1">
        <v>0.29023862999999889</v>
      </c>
      <c r="F286" s="1">
        <v>5.7486763173171793</v>
      </c>
      <c r="G286" s="1">
        <f t="shared" si="8"/>
        <v>19.806723582306056</v>
      </c>
      <c r="H286" s="1">
        <f t="shared" si="9"/>
        <v>994.03823528999851</v>
      </c>
    </row>
    <row r="287" spans="1:8">
      <c r="A287" s="1">
        <v>155</v>
      </c>
      <c r="B287" s="1" t="s">
        <v>622</v>
      </c>
      <c r="C287" s="1" t="s">
        <v>19</v>
      </c>
      <c r="D287" s="1" t="s">
        <v>21</v>
      </c>
      <c r="E287" s="1">
        <v>0.88330267000000007</v>
      </c>
      <c r="F287" s="1">
        <v>17.611774374621582</v>
      </c>
      <c r="G287" s="1">
        <f t="shared" si="8"/>
        <v>19.938549913611809</v>
      </c>
      <c r="H287" s="1">
        <f t="shared" si="9"/>
        <v>994.92153795999855</v>
      </c>
    </row>
    <row r="288" spans="1:8">
      <c r="A288" s="1">
        <v>121</v>
      </c>
      <c r="B288" s="1" t="s">
        <v>228</v>
      </c>
      <c r="C288" s="1" t="s">
        <v>19</v>
      </c>
      <c r="D288" s="1" t="s">
        <v>21</v>
      </c>
      <c r="E288" s="1">
        <v>0.1431239799999999</v>
      </c>
      <c r="F288" s="1">
        <v>2.8578841777330002</v>
      </c>
      <c r="G288" s="1">
        <f t="shared" si="8"/>
        <v>19.967892017347491</v>
      </c>
      <c r="H288" s="1">
        <f t="shared" si="9"/>
        <v>995.06466193999859</v>
      </c>
    </row>
    <row r="289" spans="1:8">
      <c r="A289" s="1">
        <v>712</v>
      </c>
      <c r="B289" s="1" t="s">
        <v>270</v>
      </c>
      <c r="C289" s="1" t="s">
        <v>19</v>
      </c>
      <c r="D289" s="1" t="s">
        <v>21</v>
      </c>
      <c r="E289" s="1">
        <v>1.3128276000000001</v>
      </c>
      <c r="F289" s="1">
        <v>26.3266686519062</v>
      </c>
      <c r="G289" s="1">
        <f t="shared" si="8"/>
        <v>20.053408880119672</v>
      </c>
      <c r="H289" s="1">
        <f t="shared" si="9"/>
        <v>996.37748953999858</v>
      </c>
    </row>
    <row r="290" spans="1:8">
      <c r="A290" s="1">
        <v>569</v>
      </c>
      <c r="B290" s="1" t="s">
        <v>52</v>
      </c>
      <c r="C290" s="1" t="s">
        <v>19</v>
      </c>
      <c r="D290" s="1" t="s">
        <v>21</v>
      </c>
      <c r="E290" s="1">
        <v>8.2706729999999992E-2</v>
      </c>
      <c r="F290" s="1">
        <v>1.6603797438666001</v>
      </c>
      <c r="G290" s="1">
        <f t="shared" si="8"/>
        <v>20.075509500455407</v>
      </c>
      <c r="H290" s="1">
        <f t="shared" si="9"/>
        <v>996.46019626999862</v>
      </c>
    </row>
    <row r="291" spans="1:8">
      <c r="A291" s="1">
        <v>644</v>
      </c>
      <c r="B291" s="1" t="s">
        <v>377</v>
      </c>
      <c r="C291" s="1" t="s">
        <v>19</v>
      </c>
      <c r="D291" s="1" t="s">
        <v>21</v>
      </c>
      <c r="E291" s="1">
        <v>1.19362038</v>
      </c>
      <c r="F291" s="1">
        <v>24.495796614658403</v>
      </c>
      <c r="G291" s="1">
        <f t="shared" si="8"/>
        <v>20.522267401850495</v>
      </c>
      <c r="H291" s="1">
        <f t="shared" si="9"/>
        <v>997.65381664999859</v>
      </c>
    </row>
    <row r="292" spans="1:8">
      <c r="A292" s="1">
        <v>133</v>
      </c>
      <c r="B292" s="1" t="s">
        <v>195</v>
      </c>
      <c r="C292" s="1" t="s">
        <v>19</v>
      </c>
      <c r="D292" s="1" t="s">
        <v>21</v>
      </c>
      <c r="E292" s="1">
        <v>6.0824679999999999E-2</v>
      </c>
      <c r="F292" s="1">
        <v>1.24923220858866</v>
      </c>
      <c r="G292" s="1">
        <f t="shared" si="8"/>
        <v>20.538245471881808</v>
      </c>
      <c r="H292" s="1">
        <f t="shared" si="9"/>
        <v>997.71464132999859</v>
      </c>
    </row>
    <row r="293" spans="1:8">
      <c r="A293" s="1">
        <v>337</v>
      </c>
      <c r="B293" s="1" t="s">
        <v>211</v>
      </c>
      <c r="C293" s="1" t="s">
        <v>19</v>
      </c>
      <c r="D293" s="1" t="s">
        <v>21</v>
      </c>
      <c r="E293" s="1">
        <v>0.133611429999999</v>
      </c>
      <c r="F293" s="1">
        <v>2.7576532156945999</v>
      </c>
      <c r="G293" s="1">
        <f t="shared" si="8"/>
        <v>20.639351107121751</v>
      </c>
      <c r="H293" s="1">
        <f t="shared" si="9"/>
        <v>997.84825275999856</v>
      </c>
    </row>
    <row r="294" spans="1:8">
      <c r="A294" s="1">
        <v>229</v>
      </c>
      <c r="B294" s="1" t="s">
        <v>694</v>
      </c>
      <c r="C294" s="1" t="s">
        <v>19</v>
      </c>
      <c r="D294" s="1" t="s">
        <v>21</v>
      </c>
      <c r="E294" s="1">
        <v>0.13403839000000001</v>
      </c>
      <c r="F294" s="1">
        <v>2.7765803302509</v>
      </c>
      <c r="G294" s="1">
        <f t="shared" si="8"/>
        <v>20.71481409356603</v>
      </c>
      <c r="H294" s="1">
        <f t="shared" si="9"/>
        <v>997.98229114999856</v>
      </c>
    </row>
    <row r="295" spans="1:8">
      <c r="A295" s="1">
        <v>513</v>
      </c>
      <c r="B295" s="1" t="s">
        <v>594</v>
      </c>
      <c r="C295" s="1" t="s">
        <v>19</v>
      </c>
      <c r="D295" s="1" t="s">
        <v>21</v>
      </c>
      <c r="E295" s="1">
        <v>0.19875307</v>
      </c>
      <c r="F295" s="1">
        <v>4.1370239417474206</v>
      </c>
      <c r="G295" s="1">
        <f t="shared" si="8"/>
        <v>20.814893283144862</v>
      </c>
      <c r="H295" s="1">
        <f t="shared" si="9"/>
        <v>998.18104421999851</v>
      </c>
    </row>
    <row r="296" spans="1:8">
      <c r="A296" s="1">
        <v>647</v>
      </c>
      <c r="B296" s="1" t="s">
        <v>769</v>
      </c>
      <c r="C296" s="1" t="s">
        <v>19</v>
      </c>
      <c r="D296" s="1" t="s">
        <v>21</v>
      </c>
      <c r="E296" s="1">
        <v>0.20930681000000001</v>
      </c>
      <c r="F296" s="1">
        <v>4.35964887010394</v>
      </c>
      <c r="G296" s="1">
        <f t="shared" si="8"/>
        <v>20.828987217873799</v>
      </c>
      <c r="H296" s="1">
        <f t="shared" si="9"/>
        <v>998.39035102999856</v>
      </c>
    </row>
    <row r="297" spans="1:8">
      <c r="A297" s="1">
        <v>127</v>
      </c>
      <c r="B297" s="1" t="s">
        <v>701</v>
      </c>
      <c r="C297" s="1" t="s">
        <v>19</v>
      </c>
      <c r="D297" s="1" t="s">
        <v>21</v>
      </c>
      <c r="E297" s="1">
        <v>5.1139940000000002E-2</v>
      </c>
      <c r="F297" s="1">
        <v>1.0686989654513399</v>
      </c>
      <c r="G297" s="1">
        <f t="shared" si="8"/>
        <v>20.897540463507386</v>
      </c>
      <c r="H297" s="1">
        <f t="shared" si="9"/>
        <v>998.44149096999854</v>
      </c>
    </row>
    <row r="298" spans="1:8">
      <c r="A298" s="1">
        <v>290</v>
      </c>
      <c r="B298" s="1" t="s">
        <v>243</v>
      </c>
      <c r="C298" s="1" t="s">
        <v>19</v>
      </c>
      <c r="D298" s="1" t="s">
        <v>21</v>
      </c>
      <c r="E298" s="1">
        <v>0.34121585999999898</v>
      </c>
      <c r="F298" s="1">
        <v>7.23437839212448</v>
      </c>
      <c r="G298" s="1">
        <f t="shared" si="8"/>
        <v>21.201764748345816</v>
      </c>
      <c r="H298" s="1">
        <f t="shared" si="9"/>
        <v>998.78270682999857</v>
      </c>
    </row>
    <row r="299" spans="1:8">
      <c r="A299" s="1">
        <v>235</v>
      </c>
      <c r="B299" s="1" t="s">
        <v>696</v>
      </c>
      <c r="C299" s="1" t="s">
        <v>19</v>
      </c>
      <c r="D299" s="1" t="s">
        <v>21</v>
      </c>
      <c r="E299" s="1">
        <v>0.24680056</v>
      </c>
      <c r="F299" s="1">
        <v>5.2423391263628005</v>
      </c>
      <c r="G299" s="1">
        <f t="shared" si="8"/>
        <v>21.241196237005298</v>
      </c>
      <c r="H299" s="1">
        <f t="shared" si="9"/>
        <v>999.02950738999857</v>
      </c>
    </row>
    <row r="300" spans="1:8">
      <c r="A300" s="1">
        <v>666</v>
      </c>
      <c r="B300" s="1" t="s">
        <v>74</v>
      </c>
      <c r="C300" s="1" t="s">
        <v>19</v>
      </c>
      <c r="D300" s="1" t="s">
        <v>21</v>
      </c>
      <c r="E300" s="1">
        <v>1.8451917999999996</v>
      </c>
      <c r="F300" s="1">
        <v>39.428645583014195</v>
      </c>
      <c r="G300" s="1">
        <f t="shared" si="8"/>
        <v>21.36831823283314</v>
      </c>
      <c r="H300" s="1">
        <f t="shared" si="9"/>
        <v>1000.8746991899985</v>
      </c>
    </row>
    <row r="301" spans="1:8">
      <c r="A301" s="1">
        <v>761</v>
      </c>
      <c r="B301" s="1" t="s">
        <v>442</v>
      </c>
      <c r="C301" s="1" t="s">
        <v>19</v>
      </c>
      <c r="D301" s="1" t="s">
        <v>21</v>
      </c>
      <c r="E301" s="1">
        <v>0.440485239999999</v>
      </c>
      <c r="F301" s="1">
        <v>9.4971110984239608</v>
      </c>
      <c r="G301" s="1">
        <f t="shared" si="8"/>
        <v>21.56056602129048</v>
      </c>
      <c r="H301" s="1">
        <f t="shared" si="9"/>
        <v>1001.3151844299986</v>
      </c>
    </row>
    <row r="302" spans="1:8">
      <c r="A302" s="1">
        <v>559</v>
      </c>
      <c r="B302" s="1" t="s">
        <v>202</v>
      </c>
      <c r="C302" s="1" t="s">
        <v>19</v>
      </c>
      <c r="D302" s="1" t="s">
        <v>21</v>
      </c>
      <c r="E302" s="1">
        <v>9.6763189999999888E-2</v>
      </c>
      <c r="F302" s="1">
        <v>2.1810157600214994</v>
      </c>
      <c r="G302" s="1">
        <f t="shared" si="8"/>
        <v>22.539725695499516</v>
      </c>
      <c r="H302" s="1">
        <f t="shared" si="9"/>
        <v>1001.4119476199986</v>
      </c>
    </row>
    <row r="303" spans="1:8">
      <c r="A303" s="1">
        <v>511</v>
      </c>
      <c r="B303" s="1" t="s">
        <v>470</v>
      </c>
      <c r="C303" s="1" t="s">
        <v>19</v>
      </c>
      <c r="D303" s="1" t="s">
        <v>21</v>
      </c>
      <c r="E303" s="1">
        <v>0.32792748999999999</v>
      </c>
      <c r="F303" s="1">
        <v>7.5179793785478006</v>
      </c>
      <c r="G303" s="1">
        <f t="shared" si="8"/>
        <v>22.925736962606585</v>
      </c>
      <c r="H303" s="1">
        <f t="shared" si="9"/>
        <v>1001.7398751099986</v>
      </c>
    </row>
    <row r="304" spans="1:8">
      <c r="A304" s="1">
        <v>244</v>
      </c>
      <c r="B304" s="1" t="s">
        <v>574</v>
      </c>
      <c r="C304" s="1" t="s">
        <v>19</v>
      </c>
      <c r="D304" s="1" t="s">
        <v>21</v>
      </c>
      <c r="E304" s="1">
        <v>0.1166415899999998</v>
      </c>
      <c r="F304" s="1">
        <v>2.6791274738054796</v>
      </c>
      <c r="G304" s="1">
        <f t="shared" si="8"/>
        <v>22.968886773624092</v>
      </c>
      <c r="H304" s="1">
        <f t="shared" si="9"/>
        <v>1001.8565166999986</v>
      </c>
    </row>
    <row r="305" spans="1:8">
      <c r="A305" s="1">
        <v>41</v>
      </c>
      <c r="B305" s="1" t="s">
        <v>513</v>
      </c>
      <c r="C305" s="1" t="s">
        <v>19</v>
      </c>
      <c r="D305" s="1" t="s">
        <v>21</v>
      </c>
      <c r="E305" s="1">
        <v>1.28124E-2</v>
      </c>
      <c r="F305" s="1">
        <v>0.29440857551458</v>
      </c>
      <c r="G305" s="1">
        <f t="shared" si="8"/>
        <v>22.978409627749681</v>
      </c>
      <c r="H305" s="1">
        <f t="shared" si="9"/>
        <v>1001.8693290999986</v>
      </c>
    </row>
    <row r="306" spans="1:8">
      <c r="A306" s="1">
        <v>370</v>
      </c>
      <c r="B306" s="1" t="s">
        <v>451</v>
      </c>
      <c r="C306" s="1" t="s">
        <v>19</v>
      </c>
      <c r="D306" s="1" t="s">
        <v>21</v>
      </c>
      <c r="E306" s="1">
        <v>0.63133133999999891</v>
      </c>
      <c r="F306" s="1">
        <v>14.71729308822608</v>
      </c>
      <c r="G306" s="1">
        <f t="shared" si="8"/>
        <v>23.311519887839097</v>
      </c>
      <c r="H306" s="1">
        <f t="shared" si="9"/>
        <v>1002.5006604399986</v>
      </c>
    </row>
    <row r="307" spans="1:8">
      <c r="A307" s="1">
        <v>693</v>
      </c>
      <c r="B307" s="1" t="s">
        <v>399</v>
      </c>
      <c r="C307" s="1" t="s">
        <v>19</v>
      </c>
      <c r="D307" s="1" t="s">
        <v>21</v>
      </c>
      <c r="E307" s="1">
        <v>0.33061098999999899</v>
      </c>
      <c r="F307" s="1">
        <v>7.7340615918503008</v>
      </c>
      <c r="G307" s="1">
        <f t="shared" si="8"/>
        <v>23.393238052523071</v>
      </c>
      <c r="H307" s="1">
        <f t="shared" si="9"/>
        <v>1002.8312714299985</v>
      </c>
    </row>
    <row r="308" spans="1:8">
      <c r="A308" s="1">
        <v>267</v>
      </c>
      <c r="B308" s="1" t="s">
        <v>274</v>
      </c>
      <c r="C308" s="1" t="s">
        <v>19</v>
      </c>
      <c r="D308" s="1" t="s">
        <v>21</v>
      </c>
      <c r="E308" s="1">
        <v>0.57978943000000005</v>
      </c>
      <c r="F308" s="1">
        <v>13.600443167263741</v>
      </c>
      <c r="G308" s="1">
        <f t="shared" si="8"/>
        <v>23.457556249798724</v>
      </c>
      <c r="H308" s="1">
        <f t="shared" si="9"/>
        <v>1003.4110608599985</v>
      </c>
    </row>
    <row r="309" spans="1:8">
      <c r="A309" s="1">
        <v>755</v>
      </c>
      <c r="B309" s="1" t="s">
        <v>361</v>
      </c>
      <c r="C309" s="1" t="s">
        <v>19</v>
      </c>
      <c r="D309" s="1" t="s">
        <v>21</v>
      </c>
      <c r="E309" s="1">
        <v>0.147091519999999</v>
      </c>
      <c r="F309" s="1">
        <v>3.4561074835578398</v>
      </c>
      <c r="G309" s="1">
        <f t="shared" si="8"/>
        <v>23.496306813321823</v>
      </c>
      <c r="H309" s="1">
        <f t="shared" si="9"/>
        <v>1003.5581523799985</v>
      </c>
    </row>
    <row r="310" spans="1:8">
      <c r="A310" s="1">
        <v>664</v>
      </c>
      <c r="B310" s="1" t="s">
        <v>67</v>
      </c>
      <c r="C310" s="1" t="s">
        <v>19</v>
      </c>
      <c r="D310" s="1" t="s">
        <v>21</v>
      </c>
      <c r="E310" s="1">
        <v>1.1021214699999902</v>
      </c>
      <c r="F310" s="1">
        <v>26.013235887496997</v>
      </c>
      <c r="G310" s="1">
        <f t="shared" si="8"/>
        <v>23.602875541021106</v>
      </c>
      <c r="H310" s="1">
        <f t="shared" si="9"/>
        <v>1004.6602738499986</v>
      </c>
    </row>
    <row r="311" spans="1:8">
      <c r="A311" s="1">
        <v>806</v>
      </c>
      <c r="B311" s="1" t="s">
        <v>328</v>
      </c>
      <c r="C311" s="1" t="s">
        <v>19</v>
      </c>
      <c r="D311" s="1" t="s">
        <v>21</v>
      </c>
      <c r="E311" s="1">
        <v>0.323751119999999</v>
      </c>
      <c r="F311" s="1">
        <v>7.7068046278172</v>
      </c>
      <c r="G311" s="1">
        <f t="shared" si="8"/>
        <v>23.804719587741424</v>
      </c>
      <c r="H311" s="1">
        <f t="shared" si="9"/>
        <v>1004.9840249699986</v>
      </c>
    </row>
    <row r="312" spans="1:8">
      <c r="A312" s="1">
        <v>400</v>
      </c>
      <c r="B312" s="1" t="s">
        <v>560</v>
      </c>
      <c r="C312" s="1" t="s">
        <v>19</v>
      </c>
      <c r="D312" s="1" t="s">
        <v>21</v>
      </c>
      <c r="E312" s="1">
        <v>1.008455699999999</v>
      </c>
      <c r="F312" s="1">
        <v>24.018492747987203</v>
      </c>
      <c r="G312" s="1">
        <f t="shared" si="8"/>
        <v>23.817102474592815</v>
      </c>
      <c r="H312" s="1">
        <f t="shared" si="9"/>
        <v>1005.9924806699986</v>
      </c>
    </row>
    <row r="313" spans="1:8">
      <c r="A313" s="1">
        <v>148</v>
      </c>
      <c r="B313" s="1" t="s">
        <v>586</v>
      </c>
      <c r="C313" s="1" t="s">
        <v>19</v>
      </c>
      <c r="D313" s="1" t="s">
        <v>21</v>
      </c>
      <c r="E313" s="1">
        <v>0.28096689000000002</v>
      </c>
      <c r="F313" s="1">
        <v>6.7980634354375402</v>
      </c>
      <c r="G313" s="1">
        <f t="shared" si="8"/>
        <v>24.195247473599256</v>
      </c>
      <c r="H313" s="1">
        <f t="shared" si="9"/>
        <v>1006.2734475599985</v>
      </c>
    </row>
    <row r="314" spans="1:8">
      <c r="A314" s="1">
        <v>176</v>
      </c>
      <c r="B314" s="1" t="s">
        <v>394</v>
      </c>
      <c r="C314" s="1" t="s">
        <v>19</v>
      </c>
      <c r="D314" s="1" t="s">
        <v>21</v>
      </c>
      <c r="E314" s="1">
        <v>0.14297848999999999</v>
      </c>
      <c r="F314" s="1">
        <v>3.48572616113128</v>
      </c>
      <c r="G314" s="1">
        <f t="shared" si="8"/>
        <v>24.379374555790037</v>
      </c>
      <c r="H314" s="1">
        <f t="shared" si="9"/>
        <v>1006.4164260499986</v>
      </c>
    </row>
    <row r="315" spans="1:8">
      <c r="A315" s="1">
        <v>421</v>
      </c>
      <c r="B315" s="1" t="s">
        <v>258</v>
      </c>
      <c r="C315" s="1" t="s">
        <v>19</v>
      </c>
      <c r="D315" s="1" t="s">
        <v>21</v>
      </c>
      <c r="E315" s="1">
        <v>0.19836539999999903</v>
      </c>
      <c r="F315" s="1">
        <v>4.8390600966051203</v>
      </c>
      <c r="G315" s="1">
        <f t="shared" si="8"/>
        <v>24.39467818785506</v>
      </c>
      <c r="H315" s="1">
        <f t="shared" si="9"/>
        <v>1006.6147914499985</v>
      </c>
    </row>
    <row r="316" spans="1:8">
      <c r="A316" s="1">
        <v>610</v>
      </c>
      <c r="B316" s="1" t="s">
        <v>173</v>
      </c>
      <c r="C316" s="1" t="s">
        <v>19</v>
      </c>
      <c r="D316" s="1" t="s">
        <v>21</v>
      </c>
      <c r="E316" s="1">
        <v>9.0976960000000009E-2</v>
      </c>
      <c r="F316" s="1">
        <v>2.2308665940808599</v>
      </c>
      <c r="G316" s="1">
        <f t="shared" si="8"/>
        <v>24.521225968430464</v>
      </c>
      <c r="H316" s="1">
        <f t="shared" si="9"/>
        <v>1006.7057684099985</v>
      </c>
    </row>
    <row r="317" spans="1:8">
      <c r="A317" s="1">
        <v>561</v>
      </c>
      <c r="B317" s="1" t="s">
        <v>349</v>
      </c>
      <c r="C317" s="1" t="s">
        <v>19</v>
      </c>
      <c r="D317" s="1" t="s">
        <v>21</v>
      </c>
      <c r="E317" s="1">
        <v>0.11595451</v>
      </c>
      <c r="F317" s="1">
        <v>2.8487525160822003</v>
      </c>
      <c r="G317" s="1">
        <f t="shared" si="8"/>
        <v>24.567845753323439</v>
      </c>
      <c r="H317" s="1">
        <f t="shared" si="9"/>
        <v>1006.8217229199986</v>
      </c>
    </row>
    <row r="318" spans="1:8">
      <c r="A318" s="1">
        <v>347</v>
      </c>
      <c r="B318" s="1" t="s">
        <v>390</v>
      </c>
      <c r="C318" s="1" t="s">
        <v>19</v>
      </c>
      <c r="D318" s="1" t="s">
        <v>21</v>
      </c>
      <c r="E318" s="1">
        <v>0.45732358000000001</v>
      </c>
      <c r="F318" s="1">
        <v>11.238004989919419</v>
      </c>
      <c r="G318" s="1">
        <f t="shared" si="8"/>
        <v>24.573421274099662</v>
      </c>
      <c r="H318" s="1">
        <f t="shared" si="9"/>
        <v>1007.2790464999986</v>
      </c>
    </row>
    <row r="319" spans="1:8">
      <c r="A319" s="1">
        <v>800</v>
      </c>
      <c r="B319" s="1" t="s">
        <v>313</v>
      </c>
      <c r="C319" s="1" t="s">
        <v>19</v>
      </c>
      <c r="D319" s="1" t="s">
        <v>21</v>
      </c>
      <c r="E319" s="1">
        <v>0.24699779999999999</v>
      </c>
      <c r="F319" s="1">
        <v>6.0892863457917006</v>
      </c>
      <c r="G319" s="1">
        <f t="shared" si="8"/>
        <v>24.653200740215908</v>
      </c>
      <c r="H319" s="1">
        <f t="shared" si="9"/>
        <v>1007.5260442999986</v>
      </c>
    </row>
    <row r="320" spans="1:8">
      <c r="A320" s="1">
        <v>285</v>
      </c>
      <c r="B320" s="1" t="s">
        <v>206</v>
      </c>
      <c r="C320" s="1" t="s">
        <v>19</v>
      </c>
      <c r="D320" s="1" t="s">
        <v>21</v>
      </c>
      <c r="E320" s="1">
        <v>0.13268210999999899</v>
      </c>
      <c r="F320" s="1">
        <v>3.2845926616394001</v>
      </c>
      <c r="G320" s="1">
        <f t="shared" si="8"/>
        <v>24.755354445595003</v>
      </c>
      <c r="H320" s="1">
        <f t="shared" si="9"/>
        <v>1007.6587264099986</v>
      </c>
    </row>
    <row r="321" spans="1:8">
      <c r="A321" s="1">
        <v>758</v>
      </c>
      <c r="B321" s="1" t="s">
        <v>577</v>
      </c>
      <c r="C321" s="1" t="s">
        <v>19</v>
      </c>
      <c r="D321" s="1" t="s">
        <v>21</v>
      </c>
      <c r="E321" s="1">
        <v>0.1735319099999999</v>
      </c>
      <c r="F321" s="1">
        <v>4.3039710017541601</v>
      </c>
      <c r="G321" s="1">
        <f t="shared" si="8"/>
        <v>24.802187688443944</v>
      </c>
      <c r="H321" s="1">
        <f t="shared" si="9"/>
        <v>1007.8322583199986</v>
      </c>
    </row>
    <row r="322" spans="1:8">
      <c r="A322" s="1">
        <v>571</v>
      </c>
      <c r="B322" s="1" t="s">
        <v>204</v>
      </c>
      <c r="C322" s="1" t="s">
        <v>19</v>
      </c>
      <c r="D322" s="1" t="s">
        <v>21</v>
      </c>
      <c r="E322" s="1">
        <v>0.13740066000000001</v>
      </c>
      <c r="F322" s="1">
        <v>3.4464719400277999</v>
      </c>
      <c r="G322" s="1">
        <f t="shared" ref="G322:G385" si="10">F322/E322</f>
        <v>25.083372525487139</v>
      </c>
      <c r="H322" s="1">
        <f t="shared" si="9"/>
        <v>1007.9696589799986</v>
      </c>
    </row>
    <row r="323" spans="1:8">
      <c r="A323" s="1">
        <v>75</v>
      </c>
      <c r="B323" s="1" t="s">
        <v>523</v>
      </c>
      <c r="C323" s="1" t="s">
        <v>19</v>
      </c>
      <c r="D323" s="1" t="s">
        <v>21</v>
      </c>
      <c r="E323" s="1">
        <v>1.34365511999999</v>
      </c>
      <c r="F323" s="1">
        <v>34.082766805673998</v>
      </c>
      <c r="G323" s="1">
        <f t="shared" si="10"/>
        <v>25.3657105148189</v>
      </c>
      <c r="H323" s="1">
        <f t="shared" ref="H323:H386" si="11">H322+E323</f>
        <v>1009.3133140999986</v>
      </c>
    </row>
    <row r="324" spans="1:8">
      <c r="A324" s="1">
        <v>163</v>
      </c>
      <c r="B324" s="1" t="s">
        <v>261</v>
      </c>
      <c r="C324" s="1" t="s">
        <v>19</v>
      </c>
      <c r="D324" s="1" t="s">
        <v>21</v>
      </c>
      <c r="E324" s="1">
        <v>0.598757179999999</v>
      </c>
      <c r="F324" s="1">
        <v>15.209325861151379</v>
      </c>
      <c r="G324" s="1">
        <f t="shared" si="10"/>
        <v>25.401492239560959</v>
      </c>
      <c r="H324" s="1">
        <f t="shared" si="11"/>
        <v>1009.9120712799986</v>
      </c>
    </row>
    <row r="325" spans="1:8">
      <c r="A325" s="1">
        <v>465</v>
      </c>
      <c r="B325" s="1" t="s">
        <v>605</v>
      </c>
      <c r="C325" s="1" t="s">
        <v>19</v>
      </c>
      <c r="D325" s="1" t="s">
        <v>21</v>
      </c>
      <c r="E325" s="1">
        <v>0.15747956999999899</v>
      </c>
      <c r="F325" s="1">
        <v>4.0871009867026196</v>
      </c>
      <c r="G325" s="1">
        <f t="shared" si="10"/>
        <v>25.953214037240805</v>
      </c>
      <c r="H325" s="1">
        <f t="shared" si="11"/>
        <v>1010.0695508499986</v>
      </c>
    </row>
    <row r="326" spans="1:8">
      <c r="A326" s="1">
        <v>111</v>
      </c>
      <c r="B326" s="1" t="s">
        <v>708</v>
      </c>
      <c r="C326" s="1" t="s">
        <v>19</v>
      </c>
      <c r="D326" s="1" t="s">
        <v>21</v>
      </c>
      <c r="E326" s="1">
        <v>0.21013622000000001</v>
      </c>
      <c r="F326" s="1">
        <v>5.4767383898451198</v>
      </c>
      <c r="G326" s="1">
        <f t="shared" si="10"/>
        <v>26.062800548354392</v>
      </c>
      <c r="H326" s="1">
        <f t="shared" si="11"/>
        <v>1010.2796870699985</v>
      </c>
    </row>
    <row r="327" spans="1:8">
      <c r="A327" s="1">
        <v>82</v>
      </c>
      <c r="B327" s="1" t="s">
        <v>290</v>
      </c>
      <c r="C327" s="1" t="s">
        <v>19</v>
      </c>
      <c r="D327" s="1" t="s">
        <v>21</v>
      </c>
      <c r="E327" s="1">
        <v>8.4716209999999903E-2</v>
      </c>
      <c r="F327" s="1">
        <v>2.2083053466163598</v>
      </c>
      <c r="G327" s="1">
        <f t="shared" si="10"/>
        <v>26.06709325896853</v>
      </c>
      <c r="H327" s="1">
        <f t="shared" si="11"/>
        <v>1010.3644032799986</v>
      </c>
    </row>
    <row r="328" spans="1:8">
      <c r="A328" s="1">
        <v>272</v>
      </c>
      <c r="B328" s="1" t="s">
        <v>576</v>
      </c>
      <c r="C328" s="1" t="s">
        <v>19</v>
      </c>
      <c r="D328" s="1" t="s">
        <v>21</v>
      </c>
      <c r="E328" s="1">
        <v>0.67430442999999884</v>
      </c>
      <c r="F328" s="1">
        <v>17.73686721741468</v>
      </c>
      <c r="G328" s="1">
        <f t="shared" si="10"/>
        <v>26.303945856346679</v>
      </c>
      <c r="H328" s="1">
        <f t="shared" si="11"/>
        <v>1011.0387077099986</v>
      </c>
    </row>
    <row r="329" spans="1:8">
      <c r="A329" s="1">
        <v>444</v>
      </c>
      <c r="B329" s="1" t="s">
        <v>259</v>
      </c>
      <c r="C329" s="1" t="s">
        <v>19</v>
      </c>
      <c r="D329" s="1" t="s">
        <v>21</v>
      </c>
      <c r="E329" s="1">
        <v>0.32720780999999999</v>
      </c>
      <c r="F329" s="1">
        <v>8.6717037616660395</v>
      </c>
      <c r="G329" s="1">
        <f t="shared" si="10"/>
        <v>26.502129523332709</v>
      </c>
      <c r="H329" s="1">
        <f t="shared" si="11"/>
        <v>1011.3659155199986</v>
      </c>
    </row>
    <row r="330" spans="1:8">
      <c r="A330" s="1">
        <v>714</v>
      </c>
      <c r="B330" s="1" t="s">
        <v>593</v>
      </c>
      <c r="C330" s="1" t="s">
        <v>19</v>
      </c>
      <c r="D330" s="1" t="s">
        <v>21</v>
      </c>
      <c r="E330" s="1">
        <v>0.49103185999999899</v>
      </c>
      <c r="F330" s="1">
        <v>13.074577346078041</v>
      </c>
      <c r="G330" s="1">
        <f t="shared" si="10"/>
        <v>26.62673934452658</v>
      </c>
      <c r="H330" s="1">
        <f t="shared" si="11"/>
        <v>1011.8569473799986</v>
      </c>
    </row>
    <row r="331" spans="1:8">
      <c r="A331" s="1">
        <v>341</v>
      </c>
      <c r="B331" s="1" t="s">
        <v>343</v>
      </c>
      <c r="C331" s="1" t="s">
        <v>19</v>
      </c>
      <c r="D331" s="1" t="s">
        <v>21</v>
      </c>
      <c r="E331" s="1">
        <v>8.2010529999999901E-2</v>
      </c>
      <c r="F331" s="1">
        <v>2.1953969268150799</v>
      </c>
      <c r="G331" s="1">
        <f t="shared" si="10"/>
        <v>26.769695633171526</v>
      </c>
      <c r="H331" s="1">
        <f t="shared" si="11"/>
        <v>1011.9389579099986</v>
      </c>
    </row>
    <row r="332" spans="1:8">
      <c r="A332" s="1">
        <v>260</v>
      </c>
      <c r="B332" s="1" t="s">
        <v>289</v>
      </c>
      <c r="C332" s="1" t="s">
        <v>19</v>
      </c>
      <c r="D332" s="1" t="s">
        <v>21</v>
      </c>
      <c r="E332" s="1">
        <v>0.42498626999999889</v>
      </c>
      <c r="F332" s="1">
        <v>11.49452918154012</v>
      </c>
      <c r="G332" s="1">
        <f t="shared" si="10"/>
        <v>27.046824786928173</v>
      </c>
      <c r="H332" s="1">
        <f t="shared" si="11"/>
        <v>1012.3639441799986</v>
      </c>
    </row>
    <row r="333" spans="1:8">
      <c r="A333" s="1">
        <v>123</v>
      </c>
      <c r="B333" s="1" t="s">
        <v>627</v>
      </c>
      <c r="C333" s="1" t="s">
        <v>19</v>
      </c>
      <c r="D333" s="1" t="s">
        <v>21</v>
      </c>
      <c r="E333" s="1">
        <v>6.027329E-2</v>
      </c>
      <c r="F333" s="1">
        <v>1.6479052501052198</v>
      </c>
      <c r="G333" s="1">
        <f t="shared" si="10"/>
        <v>27.340555826722248</v>
      </c>
      <c r="H333" s="1">
        <f t="shared" si="11"/>
        <v>1012.4242174699987</v>
      </c>
    </row>
    <row r="334" spans="1:8">
      <c r="A334" s="1">
        <v>718</v>
      </c>
      <c r="B334" s="1" t="s">
        <v>538</v>
      </c>
      <c r="C334" s="1" t="s">
        <v>19</v>
      </c>
      <c r="D334" s="1" t="s">
        <v>21</v>
      </c>
      <c r="E334" s="1">
        <v>0.41254268000000005</v>
      </c>
      <c r="F334" s="1">
        <v>11.314847282640459</v>
      </c>
      <c r="G334" s="1">
        <f t="shared" si="10"/>
        <v>27.427095016303422</v>
      </c>
      <c r="H334" s="1">
        <f t="shared" si="11"/>
        <v>1012.8367601499987</v>
      </c>
    </row>
    <row r="335" spans="1:8">
      <c r="A335" s="1">
        <v>194</v>
      </c>
      <c r="B335" s="1" t="s">
        <v>222</v>
      </c>
      <c r="C335" s="1" t="s">
        <v>19</v>
      </c>
      <c r="D335" s="1" t="s">
        <v>21</v>
      </c>
      <c r="E335" s="1">
        <v>2.4620419999999997E-2</v>
      </c>
      <c r="F335" s="1">
        <v>0.68109944538770006</v>
      </c>
      <c r="G335" s="1">
        <f t="shared" si="10"/>
        <v>27.664005950658037</v>
      </c>
      <c r="H335" s="1">
        <f t="shared" si="11"/>
        <v>1012.8613805699987</v>
      </c>
    </row>
    <row r="336" spans="1:8">
      <c r="A336" s="1">
        <v>464</v>
      </c>
      <c r="B336" s="1" t="s">
        <v>249</v>
      </c>
      <c r="C336" s="1" t="s">
        <v>19</v>
      </c>
      <c r="D336" s="1" t="s">
        <v>21</v>
      </c>
      <c r="E336" s="1">
        <v>0.29865766999999999</v>
      </c>
      <c r="F336" s="1">
        <v>8.2647732571049826</v>
      </c>
      <c r="G336" s="1">
        <f t="shared" si="10"/>
        <v>27.67306547695555</v>
      </c>
      <c r="H336" s="1">
        <f t="shared" si="11"/>
        <v>1013.1600382399987</v>
      </c>
    </row>
    <row r="337" spans="1:8">
      <c r="A337" s="1">
        <v>659</v>
      </c>
      <c r="B337" s="1" t="s">
        <v>689</v>
      </c>
      <c r="C337" s="1" t="s">
        <v>19</v>
      </c>
      <c r="D337" s="1" t="s">
        <v>21</v>
      </c>
      <c r="E337" s="1">
        <v>1.2200172</v>
      </c>
      <c r="F337" s="1">
        <v>33.917862507105603</v>
      </c>
      <c r="G337" s="1">
        <f t="shared" si="10"/>
        <v>27.801134694744963</v>
      </c>
      <c r="H337" s="1">
        <f t="shared" si="11"/>
        <v>1014.3800554399987</v>
      </c>
    </row>
    <row r="338" spans="1:8">
      <c r="A338" s="1">
        <v>801</v>
      </c>
      <c r="B338" s="1" t="s">
        <v>325</v>
      </c>
      <c r="C338" s="1" t="s">
        <v>19</v>
      </c>
      <c r="D338" s="1" t="s">
        <v>21</v>
      </c>
      <c r="E338" s="1">
        <v>0.15872289000000001</v>
      </c>
      <c r="F338" s="1">
        <v>4.4283228804705397</v>
      </c>
      <c r="G338" s="1">
        <f t="shared" si="10"/>
        <v>27.899711758464953</v>
      </c>
      <c r="H338" s="1">
        <f t="shared" si="11"/>
        <v>1014.5387783299988</v>
      </c>
    </row>
    <row r="339" spans="1:8">
      <c r="A339" s="1">
        <v>32</v>
      </c>
      <c r="B339" s="1" t="s">
        <v>363</v>
      </c>
      <c r="C339" s="1" t="s">
        <v>19</v>
      </c>
      <c r="D339" s="1" t="s">
        <v>21</v>
      </c>
      <c r="E339" s="1">
        <v>9.2016819999999902E-2</v>
      </c>
      <c r="F339" s="1">
        <v>2.5953632193545202</v>
      </c>
      <c r="G339" s="1">
        <f t="shared" si="10"/>
        <v>28.205313108565619</v>
      </c>
      <c r="H339" s="1">
        <f t="shared" si="11"/>
        <v>1014.6307951499988</v>
      </c>
    </row>
    <row r="340" spans="1:8">
      <c r="A340" s="1">
        <v>248</v>
      </c>
      <c r="B340" s="1" t="s">
        <v>276</v>
      </c>
      <c r="C340" s="1" t="s">
        <v>19</v>
      </c>
      <c r="D340" s="1" t="s">
        <v>21</v>
      </c>
      <c r="E340" s="1">
        <v>0.13441228</v>
      </c>
      <c r="F340" s="1">
        <v>3.8143180230381999</v>
      </c>
      <c r="G340" s="1">
        <f t="shared" si="10"/>
        <v>28.377749585366754</v>
      </c>
      <c r="H340" s="1">
        <f t="shared" si="11"/>
        <v>1014.7652074299988</v>
      </c>
    </row>
    <row r="341" spans="1:8">
      <c r="A341" s="1">
        <v>221</v>
      </c>
      <c r="B341" s="1" t="s">
        <v>411</v>
      </c>
      <c r="C341" s="1" t="s">
        <v>19</v>
      </c>
      <c r="D341" s="1" t="s">
        <v>21</v>
      </c>
      <c r="E341" s="1">
        <v>1.6140582699999901</v>
      </c>
      <c r="F341" s="1">
        <v>46.271192534523998</v>
      </c>
      <c r="G341" s="1">
        <f t="shared" si="10"/>
        <v>28.667609710598789</v>
      </c>
      <c r="H341" s="1">
        <f t="shared" si="11"/>
        <v>1016.3792656999988</v>
      </c>
    </row>
    <row r="342" spans="1:8">
      <c r="A342" s="1">
        <v>254</v>
      </c>
      <c r="B342" s="1" t="s">
        <v>447</v>
      </c>
      <c r="C342" s="1" t="s">
        <v>19</v>
      </c>
      <c r="D342" s="1" t="s">
        <v>21</v>
      </c>
      <c r="E342" s="1">
        <v>0.37003964</v>
      </c>
      <c r="F342" s="1">
        <v>10.644880343272778</v>
      </c>
      <c r="G342" s="1">
        <f t="shared" si="10"/>
        <v>28.766864931748334</v>
      </c>
      <c r="H342" s="1">
        <f t="shared" si="11"/>
        <v>1016.7493053399987</v>
      </c>
    </row>
    <row r="343" spans="1:8">
      <c r="A343" s="1">
        <v>457</v>
      </c>
      <c r="B343" s="1" t="s">
        <v>196</v>
      </c>
      <c r="C343" s="1" t="s">
        <v>19</v>
      </c>
      <c r="D343" s="1" t="s">
        <v>21</v>
      </c>
      <c r="E343" s="1">
        <v>4.0003089999999901E-2</v>
      </c>
      <c r="F343" s="1">
        <v>1.1687035827597001</v>
      </c>
      <c r="G343" s="1">
        <f t="shared" si="10"/>
        <v>29.215332684542695</v>
      </c>
      <c r="H343" s="1">
        <f t="shared" si="11"/>
        <v>1016.7893084299988</v>
      </c>
    </row>
    <row r="344" spans="1:8">
      <c r="A344" s="1">
        <v>62</v>
      </c>
      <c r="B344" s="1" t="s">
        <v>255</v>
      </c>
      <c r="C344" s="1" t="s">
        <v>19</v>
      </c>
      <c r="D344" s="1" t="s">
        <v>21</v>
      </c>
      <c r="E344" s="1">
        <v>0.11586790000000001</v>
      </c>
      <c r="F344" s="1">
        <v>3.3933646329462999</v>
      </c>
      <c r="G344" s="1">
        <f t="shared" si="10"/>
        <v>29.286494645594679</v>
      </c>
      <c r="H344" s="1">
        <f t="shared" si="11"/>
        <v>1016.9051763299988</v>
      </c>
    </row>
    <row r="345" spans="1:8">
      <c r="A345" s="1">
        <v>280</v>
      </c>
      <c r="B345" s="1" t="s">
        <v>179</v>
      </c>
      <c r="C345" s="1" t="s">
        <v>19</v>
      </c>
      <c r="D345" s="1" t="s">
        <v>21</v>
      </c>
      <c r="E345" s="1">
        <v>8.1108739999999901E-2</v>
      </c>
      <c r="F345" s="1">
        <v>2.4165393477548398</v>
      </c>
      <c r="G345" s="1">
        <f t="shared" si="10"/>
        <v>29.793821821851044</v>
      </c>
      <c r="H345" s="1">
        <f t="shared" si="11"/>
        <v>1016.9862850699988</v>
      </c>
    </row>
    <row r="346" spans="1:8">
      <c r="A346" s="1">
        <v>249</v>
      </c>
      <c r="B346" s="1" t="s">
        <v>422</v>
      </c>
      <c r="C346" s="1" t="s">
        <v>19</v>
      </c>
      <c r="D346" s="1" t="s">
        <v>21</v>
      </c>
      <c r="E346" s="1">
        <v>0.14689063999999899</v>
      </c>
      <c r="F346" s="1">
        <v>4.4300126749461395</v>
      </c>
      <c r="G346" s="1">
        <f t="shared" si="10"/>
        <v>30.158576985886711</v>
      </c>
      <c r="H346" s="1">
        <f t="shared" si="11"/>
        <v>1017.1331757099988</v>
      </c>
    </row>
    <row r="347" spans="1:8">
      <c r="A347" s="1">
        <v>224</v>
      </c>
      <c r="B347" s="1" t="s">
        <v>735</v>
      </c>
      <c r="C347" s="1" t="s">
        <v>19</v>
      </c>
      <c r="D347" s="1" t="s">
        <v>21</v>
      </c>
      <c r="E347" s="1">
        <v>0.3560609099999999</v>
      </c>
      <c r="F347" s="1">
        <v>10.751640636097317</v>
      </c>
      <c r="G347" s="1">
        <f t="shared" si="10"/>
        <v>30.196071329754563</v>
      </c>
      <c r="H347" s="1">
        <f t="shared" si="11"/>
        <v>1017.4892366199988</v>
      </c>
    </row>
    <row r="348" spans="1:8">
      <c r="A348" s="1">
        <v>529</v>
      </c>
      <c r="B348" s="1" t="s">
        <v>351</v>
      </c>
      <c r="C348" s="1" t="s">
        <v>19</v>
      </c>
      <c r="D348" s="1" t="s">
        <v>21</v>
      </c>
      <c r="E348" s="1">
        <v>3.48800599999999E-2</v>
      </c>
      <c r="F348" s="1">
        <v>1.0595668840792398</v>
      </c>
      <c r="G348" s="1">
        <f t="shared" si="10"/>
        <v>30.377438687870459</v>
      </c>
      <c r="H348" s="1">
        <f t="shared" si="11"/>
        <v>1017.5241166799988</v>
      </c>
    </row>
    <row r="349" spans="1:8">
      <c r="A349" s="1">
        <v>794</v>
      </c>
      <c r="B349" s="1" t="s">
        <v>324</v>
      </c>
      <c r="C349" s="1" t="s">
        <v>19</v>
      </c>
      <c r="D349" s="1" t="s">
        <v>21</v>
      </c>
      <c r="E349" s="1">
        <v>7.4856740000000005E-2</v>
      </c>
      <c r="F349" s="1">
        <v>2.3005142259817397</v>
      </c>
      <c r="G349" s="1">
        <f t="shared" si="10"/>
        <v>30.73222566173386</v>
      </c>
      <c r="H349" s="1">
        <f t="shared" si="11"/>
        <v>1017.5989734199987</v>
      </c>
    </row>
    <row r="350" spans="1:8">
      <c r="A350" s="1">
        <v>461</v>
      </c>
      <c r="B350" s="1" t="s">
        <v>452</v>
      </c>
      <c r="C350" s="1" t="s">
        <v>19</v>
      </c>
      <c r="D350" s="1" t="s">
        <v>21</v>
      </c>
      <c r="E350" s="1">
        <v>0.30250005000000002</v>
      </c>
      <c r="F350" s="1">
        <v>9.3521718059252006</v>
      </c>
      <c r="G350" s="1">
        <f t="shared" si="10"/>
        <v>30.91626532268408</v>
      </c>
      <c r="H350" s="1">
        <f t="shared" si="11"/>
        <v>1017.9014734699988</v>
      </c>
    </row>
    <row r="351" spans="1:8">
      <c r="A351" s="1">
        <v>459</v>
      </c>
      <c r="B351" s="1" t="s">
        <v>707</v>
      </c>
      <c r="C351" s="1" t="s">
        <v>19</v>
      </c>
      <c r="D351" s="1" t="s">
        <v>21</v>
      </c>
      <c r="E351" s="1">
        <v>5.8266699999999901E-2</v>
      </c>
      <c r="F351" s="1">
        <v>1.8100014573782199</v>
      </c>
      <c r="G351" s="1">
        <f t="shared" si="10"/>
        <v>31.064080467543604</v>
      </c>
      <c r="H351" s="1">
        <f t="shared" si="11"/>
        <v>1017.9597401699988</v>
      </c>
    </row>
    <row r="352" spans="1:8">
      <c r="A352" s="1">
        <v>250</v>
      </c>
      <c r="B352" s="1" t="s">
        <v>245</v>
      </c>
      <c r="C352" s="1" t="s">
        <v>19</v>
      </c>
      <c r="D352" s="1" t="s">
        <v>21</v>
      </c>
      <c r="E352" s="1">
        <v>5.9900189999999992E-2</v>
      </c>
      <c r="F352" s="1">
        <v>1.8673405207478602</v>
      </c>
      <c r="G352" s="1">
        <f t="shared" si="10"/>
        <v>31.174200294654497</v>
      </c>
      <c r="H352" s="1">
        <f t="shared" si="11"/>
        <v>1018.0196403599988</v>
      </c>
    </row>
    <row r="353" spans="1:8">
      <c r="A353" s="1">
        <v>535</v>
      </c>
      <c r="B353" s="1" t="s">
        <v>856</v>
      </c>
      <c r="C353" s="1" t="s">
        <v>19</v>
      </c>
      <c r="D353" s="1" t="s">
        <v>21</v>
      </c>
      <c r="E353" s="1">
        <v>5.9323659999999903E-2</v>
      </c>
      <c r="F353" s="1">
        <v>1.8502261814157999</v>
      </c>
      <c r="G353" s="1">
        <f t="shared" si="10"/>
        <v>31.188672132093718</v>
      </c>
      <c r="H353" s="1">
        <f t="shared" si="11"/>
        <v>1018.0789640199988</v>
      </c>
    </row>
    <row r="354" spans="1:8">
      <c r="A354" s="1">
        <v>544</v>
      </c>
      <c r="B354" s="1" t="s">
        <v>570</v>
      </c>
      <c r="C354" s="1" t="s">
        <v>19</v>
      </c>
      <c r="D354" s="1" t="s">
        <v>21</v>
      </c>
      <c r="E354" s="1">
        <v>0.17347326000000002</v>
      </c>
      <c r="F354" s="1">
        <v>5.4187222817855396</v>
      </c>
      <c r="G354" s="1">
        <f t="shared" si="10"/>
        <v>31.236642937277704</v>
      </c>
      <c r="H354" s="1">
        <f t="shared" si="11"/>
        <v>1018.2524372799988</v>
      </c>
    </row>
    <row r="355" spans="1:8">
      <c r="A355" s="1">
        <v>110</v>
      </c>
      <c r="B355" s="1" t="s">
        <v>588</v>
      </c>
      <c r="C355" s="1" t="s">
        <v>19</v>
      </c>
      <c r="D355" s="1" t="s">
        <v>21</v>
      </c>
      <c r="E355" s="1">
        <v>7.999183E-2</v>
      </c>
      <c r="F355" s="1">
        <v>2.50732731441372</v>
      </c>
      <c r="G355" s="1">
        <f t="shared" si="10"/>
        <v>31.344792517107312</v>
      </c>
      <c r="H355" s="1">
        <f t="shared" si="11"/>
        <v>1018.3324291099989</v>
      </c>
    </row>
    <row r="356" spans="1:8">
      <c r="A356" s="1">
        <v>477</v>
      </c>
      <c r="B356" s="1" t="s">
        <v>248</v>
      </c>
      <c r="C356" s="1" t="s">
        <v>19</v>
      </c>
      <c r="D356" s="1" t="s">
        <v>21</v>
      </c>
      <c r="E356" s="1">
        <v>1.2311357999999901</v>
      </c>
      <c r="F356" s="1">
        <v>40.264689790611001</v>
      </c>
      <c r="G356" s="1">
        <f t="shared" si="10"/>
        <v>32.705319584250027</v>
      </c>
      <c r="H356" s="1">
        <f t="shared" si="11"/>
        <v>1019.5635649099988</v>
      </c>
    </row>
    <row r="357" spans="1:8">
      <c r="A357" s="1">
        <v>570</v>
      </c>
      <c r="B357" s="1" t="s">
        <v>288</v>
      </c>
      <c r="C357" s="1" t="s">
        <v>19</v>
      </c>
      <c r="D357" s="1" t="s">
        <v>21</v>
      </c>
      <c r="E357" s="1">
        <v>0.10942869999999899</v>
      </c>
      <c r="F357" s="1">
        <v>3.6652458093008802</v>
      </c>
      <c r="G357" s="1">
        <f t="shared" si="10"/>
        <v>33.494374047219004</v>
      </c>
      <c r="H357" s="1">
        <f t="shared" si="11"/>
        <v>1019.6729936099988</v>
      </c>
    </row>
    <row r="358" spans="1:8">
      <c r="A358" s="1">
        <v>373</v>
      </c>
      <c r="B358" s="1" t="s">
        <v>257</v>
      </c>
      <c r="C358" s="1" t="s">
        <v>19</v>
      </c>
      <c r="D358" s="1" t="s">
        <v>21</v>
      </c>
      <c r="E358" s="1">
        <v>1.4718390799999999</v>
      </c>
      <c r="F358" s="1">
        <v>49.328706204793995</v>
      </c>
      <c r="G358" s="1">
        <f t="shared" si="10"/>
        <v>33.515013207010377</v>
      </c>
      <c r="H358" s="1">
        <f t="shared" si="11"/>
        <v>1021.1448326899988</v>
      </c>
    </row>
    <row r="359" spans="1:8">
      <c r="A359" s="1">
        <v>442</v>
      </c>
      <c r="B359" s="1" t="s">
        <v>742</v>
      </c>
      <c r="C359" s="1" t="s">
        <v>19</v>
      </c>
      <c r="D359" s="1" t="s">
        <v>21</v>
      </c>
      <c r="E359" s="1">
        <v>0.32675378999999999</v>
      </c>
      <c r="F359" s="1">
        <v>11.045528914253101</v>
      </c>
      <c r="G359" s="1">
        <f t="shared" si="10"/>
        <v>33.803827996159129</v>
      </c>
      <c r="H359" s="1">
        <f t="shared" si="11"/>
        <v>1021.4715864799988</v>
      </c>
    </row>
    <row r="360" spans="1:8">
      <c r="A360" s="1">
        <v>557</v>
      </c>
      <c r="B360" s="1" t="s">
        <v>414</v>
      </c>
      <c r="C360" s="1" t="s">
        <v>19</v>
      </c>
      <c r="D360" s="1" t="s">
        <v>21</v>
      </c>
      <c r="E360" s="1">
        <v>3.9929160000000005E-2</v>
      </c>
      <c r="F360" s="1">
        <v>1.3597933535813</v>
      </c>
      <c r="G360" s="1">
        <f t="shared" si="10"/>
        <v>34.055145502216924</v>
      </c>
      <c r="H360" s="1">
        <f t="shared" si="11"/>
        <v>1021.5115156399988</v>
      </c>
    </row>
    <row r="361" spans="1:8">
      <c r="A361" s="1">
        <v>594</v>
      </c>
      <c r="B361" s="1" t="s">
        <v>231</v>
      </c>
      <c r="C361" s="1" t="s">
        <v>19</v>
      </c>
      <c r="D361" s="1" t="s">
        <v>21</v>
      </c>
      <c r="E361" s="1">
        <v>0.83675640000000007</v>
      </c>
      <c r="F361" s="1">
        <v>28.867845845219403</v>
      </c>
      <c r="G361" s="1">
        <f t="shared" si="10"/>
        <v>34.499701281304091</v>
      </c>
      <c r="H361" s="1">
        <f t="shared" si="11"/>
        <v>1022.3482720399988</v>
      </c>
    </row>
    <row r="362" spans="1:8">
      <c r="A362" s="1">
        <v>787</v>
      </c>
      <c r="B362" s="1" t="s">
        <v>291</v>
      </c>
      <c r="C362" s="1" t="s">
        <v>19</v>
      </c>
      <c r="D362" s="1" t="s">
        <v>21</v>
      </c>
      <c r="E362" s="1">
        <v>2.4709990000000001E-2</v>
      </c>
      <c r="F362" s="1">
        <v>0.86556015082577986</v>
      </c>
      <c r="G362" s="1">
        <f t="shared" si="10"/>
        <v>35.028753586131756</v>
      </c>
      <c r="H362" s="1">
        <f t="shared" si="11"/>
        <v>1022.3729820299989</v>
      </c>
    </row>
    <row r="363" spans="1:8">
      <c r="A363" s="1">
        <v>38</v>
      </c>
      <c r="B363" s="1" t="s">
        <v>532</v>
      </c>
      <c r="C363" s="1" t="s">
        <v>19</v>
      </c>
      <c r="D363" s="1" t="s">
        <v>21</v>
      </c>
      <c r="E363" s="1">
        <v>1.9597799999999901E-2</v>
      </c>
      <c r="F363" s="1">
        <v>0.68651248746408</v>
      </c>
      <c r="G363" s="1">
        <f t="shared" si="10"/>
        <v>35.030079267268952</v>
      </c>
      <c r="H363" s="1">
        <f t="shared" si="11"/>
        <v>1022.3925798299989</v>
      </c>
    </row>
    <row r="364" spans="1:8">
      <c r="A364" s="1">
        <v>358</v>
      </c>
      <c r="B364" s="1" t="s">
        <v>585</v>
      </c>
      <c r="C364" s="1" t="s">
        <v>19</v>
      </c>
      <c r="D364" s="1" t="s">
        <v>21</v>
      </c>
      <c r="E364" s="1">
        <v>0.33979741000000002</v>
      </c>
      <c r="F364" s="1">
        <v>11.996785403103601</v>
      </c>
      <c r="G364" s="1">
        <f t="shared" si="10"/>
        <v>35.305699955463467</v>
      </c>
      <c r="H364" s="1">
        <f t="shared" si="11"/>
        <v>1022.7323772399989</v>
      </c>
    </row>
    <row r="365" spans="1:8">
      <c r="A365" s="1">
        <v>757</v>
      </c>
      <c r="B365" s="1" t="s">
        <v>300</v>
      </c>
      <c r="C365" s="1" t="s">
        <v>19</v>
      </c>
      <c r="D365" s="1" t="s">
        <v>21</v>
      </c>
      <c r="E365" s="1">
        <v>0.43561653</v>
      </c>
      <c r="F365" s="1">
        <v>15.500907954725021</v>
      </c>
      <c r="G365" s="1">
        <f t="shared" si="10"/>
        <v>35.583837818838099</v>
      </c>
      <c r="H365" s="1">
        <f t="shared" si="11"/>
        <v>1023.1679937699988</v>
      </c>
    </row>
    <row r="366" spans="1:8">
      <c r="A366" s="1">
        <v>809</v>
      </c>
      <c r="B366" s="1" t="s">
        <v>403</v>
      </c>
      <c r="C366" s="1" t="s">
        <v>19</v>
      </c>
      <c r="D366" s="1" t="s">
        <v>21</v>
      </c>
      <c r="E366" s="1">
        <v>0.55002214999999999</v>
      </c>
      <c r="F366" s="1">
        <v>19.575240673643819</v>
      </c>
      <c r="G366" s="1">
        <f t="shared" si="10"/>
        <v>35.589913376477327</v>
      </c>
      <c r="H366" s="1">
        <f t="shared" si="11"/>
        <v>1023.7180159199988</v>
      </c>
    </row>
    <row r="367" spans="1:8">
      <c r="A367" s="1">
        <v>742</v>
      </c>
      <c r="B367" s="1" t="s">
        <v>787</v>
      </c>
      <c r="C367" s="1" t="s">
        <v>19</v>
      </c>
      <c r="D367" s="1" t="s">
        <v>21</v>
      </c>
      <c r="E367" s="1">
        <v>7.8478880000000001E-2</v>
      </c>
      <c r="F367" s="1">
        <v>2.7931130120027197</v>
      </c>
      <c r="G367" s="1">
        <f t="shared" si="10"/>
        <v>35.590632944847322</v>
      </c>
      <c r="H367" s="1">
        <f t="shared" si="11"/>
        <v>1023.7964947999989</v>
      </c>
    </row>
    <row r="368" spans="1:8">
      <c r="A368" s="1">
        <v>183</v>
      </c>
      <c r="B368" s="1" t="s">
        <v>306</v>
      </c>
      <c r="C368" s="1" t="s">
        <v>19</v>
      </c>
      <c r="D368" s="1" t="s">
        <v>21</v>
      </c>
      <c r="E368" s="1">
        <v>0.36634580000000005</v>
      </c>
      <c r="F368" s="1">
        <v>13.153558314841138</v>
      </c>
      <c r="G368" s="1">
        <f t="shared" si="10"/>
        <v>35.904760788416674</v>
      </c>
      <c r="H368" s="1">
        <f t="shared" si="11"/>
        <v>1024.1628405999988</v>
      </c>
    </row>
    <row r="369" spans="1:8">
      <c r="A369" s="1">
        <v>261</v>
      </c>
      <c r="B369" s="1" t="s">
        <v>502</v>
      </c>
      <c r="C369" s="1" t="s">
        <v>19</v>
      </c>
      <c r="D369" s="1" t="s">
        <v>21</v>
      </c>
      <c r="E369" s="1">
        <v>6.5592699999999893E-2</v>
      </c>
      <c r="F369" s="1">
        <v>2.35511914054814</v>
      </c>
      <c r="G369" s="1">
        <f t="shared" si="10"/>
        <v>35.905201959183628</v>
      </c>
      <c r="H369" s="1">
        <f t="shared" si="11"/>
        <v>1024.2284332999989</v>
      </c>
    </row>
    <row r="370" spans="1:8">
      <c r="A370" s="1">
        <v>294</v>
      </c>
      <c r="B370" s="1" t="s">
        <v>572</v>
      </c>
      <c r="C370" s="1" t="s">
        <v>19</v>
      </c>
      <c r="D370" s="1" t="s">
        <v>21</v>
      </c>
      <c r="E370" s="1">
        <v>7.3454039999999998E-2</v>
      </c>
      <c r="F370" s="1">
        <v>2.6579230707016599</v>
      </c>
      <c r="G370" s="1">
        <f t="shared" si="10"/>
        <v>36.184845254279544</v>
      </c>
      <c r="H370" s="1">
        <f t="shared" si="11"/>
        <v>1024.3018873399988</v>
      </c>
    </row>
    <row r="371" spans="1:8">
      <c r="A371" s="1">
        <v>634</v>
      </c>
      <c r="B371" s="1" t="s">
        <v>573</v>
      </c>
      <c r="C371" s="1" t="s">
        <v>19</v>
      </c>
      <c r="D371" s="1" t="s">
        <v>21</v>
      </c>
      <c r="E371" s="1">
        <v>0.57661821999999907</v>
      </c>
      <c r="F371" s="1">
        <v>20.9948764253988</v>
      </c>
      <c r="G371" s="1">
        <f t="shared" si="10"/>
        <v>36.410359050740425</v>
      </c>
      <c r="H371" s="1">
        <f t="shared" si="11"/>
        <v>1024.8785055599988</v>
      </c>
    </row>
    <row r="372" spans="1:8">
      <c r="A372" s="1">
        <v>743</v>
      </c>
      <c r="B372" s="1" t="s">
        <v>450</v>
      </c>
      <c r="C372" s="1" t="s">
        <v>19</v>
      </c>
      <c r="D372" s="1" t="s">
        <v>21</v>
      </c>
      <c r="E372" s="1">
        <v>0.16852604999999998</v>
      </c>
      <c r="F372" s="1">
        <v>6.4902535171311015</v>
      </c>
      <c r="G372" s="1">
        <f t="shared" si="10"/>
        <v>38.51187111506561</v>
      </c>
      <c r="H372" s="1">
        <f t="shared" si="11"/>
        <v>1025.0470316099988</v>
      </c>
    </row>
    <row r="373" spans="1:8">
      <c r="A373" s="1">
        <v>736</v>
      </c>
      <c r="B373" s="1" t="s">
        <v>698</v>
      </c>
      <c r="C373" s="1" t="s">
        <v>19</v>
      </c>
      <c r="D373" s="1" t="s">
        <v>21</v>
      </c>
      <c r="E373" s="1">
        <v>1.25280499999999E-2</v>
      </c>
      <c r="F373" s="1">
        <v>0.48648140482177993</v>
      </c>
      <c r="G373" s="1">
        <f t="shared" si="10"/>
        <v>38.831374780734734</v>
      </c>
      <c r="H373" s="1">
        <f t="shared" si="11"/>
        <v>1025.0595596599987</v>
      </c>
    </row>
    <row r="374" spans="1:8">
      <c r="A374" s="1">
        <v>274</v>
      </c>
      <c r="B374" s="1" t="s">
        <v>747</v>
      </c>
      <c r="C374" s="1" t="s">
        <v>19</v>
      </c>
      <c r="D374" s="1" t="s">
        <v>21</v>
      </c>
      <c r="E374" s="1">
        <v>0.32621038000000002</v>
      </c>
      <c r="F374" s="1">
        <v>12.7678464766134</v>
      </c>
      <c r="G374" s="1">
        <f t="shared" si="10"/>
        <v>39.13991478938653</v>
      </c>
      <c r="H374" s="1">
        <f t="shared" si="11"/>
        <v>1025.3857700399988</v>
      </c>
    </row>
    <row r="375" spans="1:8">
      <c r="A375" s="1">
        <v>483</v>
      </c>
      <c r="B375" s="1" t="s">
        <v>335</v>
      </c>
      <c r="C375" s="1" t="s">
        <v>19</v>
      </c>
      <c r="D375" s="1" t="s">
        <v>21</v>
      </c>
      <c r="E375" s="1">
        <v>5.3945650000000005E-2</v>
      </c>
      <c r="F375" s="1">
        <v>2.11920376191912</v>
      </c>
      <c r="G375" s="1">
        <f t="shared" si="10"/>
        <v>39.284052781255205</v>
      </c>
      <c r="H375" s="1">
        <f t="shared" si="11"/>
        <v>1025.4397156899988</v>
      </c>
    </row>
    <row r="376" spans="1:8">
      <c r="A376" s="1">
        <v>487</v>
      </c>
      <c r="B376" s="1" t="s">
        <v>385</v>
      </c>
      <c r="C376" s="1" t="s">
        <v>19</v>
      </c>
      <c r="D376" s="1" t="s">
        <v>21</v>
      </c>
      <c r="E376" s="1">
        <v>0.23707642999999901</v>
      </c>
      <c r="F376" s="1">
        <v>9.4247657313294404</v>
      </c>
      <c r="G376" s="1">
        <f t="shared" si="10"/>
        <v>39.754123728493298</v>
      </c>
      <c r="H376" s="1">
        <f t="shared" si="11"/>
        <v>1025.6767921199987</v>
      </c>
    </row>
    <row r="377" spans="1:8">
      <c r="A377" s="1">
        <v>495</v>
      </c>
      <c r="B377" s="1" t="s">
        <v>350</v>
      </c>
      <c r="C377" s="1" t="s">
        <v>19</v>
      </c>
      <c r="D377" s="1" t="s">
        <v>21</v>
      </c>
      <c r="E377" s="1">
        <v>7.9424409999999904E-2</v>
      </c>
      <c r="F377" s="1">
        <v>3.1708417175572201</v>
      </c>
      <c r="G377" s="1">
        <f t="shared" si="10"/>
        <v>39.922760742663669</v>
      </c>
      <c r="H377" s="1">
        <f t="shared" si="11"/>
        <v>1025.7562165299987</v>
      </c>
    </row>
    <row r="378" spans="1:8">
      <c r="A378" s="1">
        <v>466</v>
      </c>
      <c r="B378" s="1" t="s">
        <v>373</v>
      </c>
      <c r="C378" s="1" t="s">
        <v>19</v>
      </c>
      <c r="D378" s="1" t="s">
        <v>21</v>
      </c>
      <c r="E378" s="1">
        <v>0.16337785000000002</v>
      </c>
      <c r="F378" s="1">
        <v>6.6702336588078204</v>
      </c>
      <c r="G378" s="1">
        <f t="shared" si="10"/>
        <v>40.827037807192468</v>
      </c>
      <c r="H378" s="1">
        <f t="shared" si="11"/>
        <v>1025.9195943799987</v>
      </c>
    </row>
    <row r="379" spans="1:8">
      <c r="A379" s="1">
        <v>220</v>
      </c>
      <c r="B379" s="1" t="s">
        <v>337</v>
      </c>
      <c r="C379" s="1" t="s">
        <v>19</v>
      </c>
      <c r="D379" s="1" t="s">
        <v>21</v>
      </c>
      <c r="E379" s="1">
        <v>0.54311635999999996</v>
      </c>
      <c r="F379" s="1">
        <v>22.273986871198801</v>
      </c>
      <c r="G379" s="1">
        <f t="shared" si="10"/>
        <v>41.011445265980946</v>
      </c>
      <c r="H379" s="1">
        <f t="shared" si="11"/>
        <v>1026.4627107399988</v>
      </c>
    </row>
    <row r="380" spans="1:8">
      <c r="A380" s="1">
        <v>489</v>
      </c>
      <c r="B380" s="1" t="s">
        <v>279</v>
      </c>
      <c r="C380" s="1" t="s">
        <v>19</v>
      </c>
      <c r="D380" s="1" t="s">
        <v>21</v>
      </c>
      <c r="E380" s="1">
        <v>4.4936480000000001E-2</v>
      </c>
      <c r="F380" s="1">
        <v>1.88823323674902</v>
      </c>
      <c r="G380" s="1">
        <f t="shared" si="10"/>
        <v>42.020052232596321</v>
      </c>
      <c r="H380" s="1">
        <f t="shared" si="11"/>
        <v>1026.5076472199987</v>
      </c>
    </row>
    <row r="381" spans="1:8">
      <c r="A381" s="1">
        <v>403</v>
      </c>
      <c r="B381" s="1" t="s">
        <v>705</v>
      </c>
      <c r="C381" s="1" t="s">
        <v>19</v>
      </c>
      <c r="D381" s="1" t="s">
        <v>21</v>
      </c>
      <c r="E381" s="1">
        <v>0.2322794299999989</v>
      </c>
      <c r="F381" s="1">
        <v>9.8007737973125799</v>
      </c>
      <c r="G381" s="1">
        <f t="shared" si="10"/>
        <v>42.1938946436739</v>
      </c>
      <c r="H381" s="1">
        <f t="shared" si="11"/>
        <v>1026.7399266499988</v>
      </c>
    </row>
    <row r="382" spans="1:8">
      <c r="A382" s="1">
        <v>521</v>
      </c>
      <c r="B382" s="1" t="s">
        <v>484</v>
      </c>
      <c r="C382" s="1" t="s">
        <v>19</v>
      </c>
      <c r="D382" s="1" t="s">
        <v>21</v>
      </c>
      <c r="E382" s="1">
        <v>6.4315839999999999E-2</v>
      </c>
      <c r="F382" s="1">
        <v>2.7392370073739403</v>
      </c>
      <c r="G382" s="1">
        <f t="shared" si="10"/>
        <v>42.590394642656307</v>
      </c>
      <c r="H382" s="1">
        <f t="shared" si="11"/>
        <v>1026.8042424899988</v>
      </c>
    </row>
    <row r="383" spans="1:8">
      <c r="A383" s="1">
        <v>554</v>
      </c>
      <c r="B383" s="1" t="s">
        <v>319</v>
      </c>
      <c r="C383" s="1" t="s">
        <v>19</v>
      </c>
      <c r="D383" s="1" t="s">
        <v>21</v>
      </c>
      <c r="E383" s="1">
        <v>2.778361E-2</v>
      </c>
      <c r="F383" s="1">
        <v>1.18870245930914</v>
      </c>
      <c r="G383" s="1">
        <f t="shared" si="10"/>
        <v>42.784305542337371</v>
      </c>
      <c r="H383" s="1">
        <f t="shared" si="11"/>
        <v>1026.8320260999988</v>
      </c>
    </row>
    <row r="384" spans="1:8">
      <c r="A384" s="1">
        <v>698</v>
      </c>
      <c r="B384" s="1" t="s">
        <v>395</v>
      </c>
      <c r="C384" s="1" t="s">
        <v>19</v>
      </c>
      <c r="D384" s="1" t="s">
        <v>21</v>
      </c>
      <c r="E384" s="1">
        <v>0.18743419</v>
      </c>
      <c r="F384" s="1">
        <v>8.3101249575588803</v>
      </c>
      <c r="G384" s="1">
        <f t="shared" si="10"/>
        <v>44.336227865144991</v>
      </c>
      <c r="H384" s="1">
        <f t="shared" si="11"/>
        <v>1027.0194602899987</v>
      </c>
    </row>
    <row r="385" spans="1:8">
      <c r="A385" s="1">
        <v>344</v>
      </c>
      <c r="B385" s="1" t="s">
        <v>490</v>
      </c>
      <c r="C385" s="1" t="s">
        <v>19</v>
      </c>
      <c r="D385" s="1" t="s">
        <v>21</v>
      </c>
      <c r="E385" s="1">
        <v>8.054115999999989E-2</v>
      </c>
      <c r="F385" s="1">
        <v>3.5902706122777599</v>
      </c>
      <c r="G385" s="1">
        <f t="shared" si="10"/>
        <v>44.57684260169291</v>
      </c>
      <c r="H385" s="1">
        <f t="shared" si="11"/>
        <v>1027.1000014499987</v>
      </c>
    </row>
    <row r="386" spans="1:8">
      <c r="A386" s="1">
        <v>456</v>
      </c>
      <c r="B386" s="1" t="s">
        <v>239</v>
      </c>
      <c r="C386" s="1" t="s">
        <v>19</v>
      </c>
      <c r="D386" s="1" t="s">
        <v>21</v>
      </c>
      <c r="E386" s="1">
        <v>3.0634909999999901E-2</v>
      </c>
      <c r="F386" s="1">
        <v>1.3775823245401599</v>
      </c>
      <c r="G386" s="1">
        <f t="shared" ref="G386:G449" si="12">F386/E386</f>
        <v>44.967728795030389</v>
      </c>
      <c r="H386" s="1">
        <f t="shared" si="11"/>
        <v>1027.1306363599986</v>
      </c>
    </row>
    <row r="387" spans="1:8">
      <c r="A387" s="1">
        <v>493</v>
      </c>
      <c r="B387" s="1" t="s">
        <v>299</v>
      </c>
      <c r="C387" s="1" t="s">
        <v>19</v>
      </c>
      <c r="D387" s="1" t="s">
        <v>21</v>
      </c>
      <c r="E387" s="1">
        <v>6.119045E-2</v>
      </c>
      <c r="F387" s="1">
        <v>2.76877263677562</v>
      </c>
      <c r="G387" s="1">
        <f t="shared" si="12"/>
        <v>45.248443781270119</v>
      </c>
      <c r="H387" s="1">
        <f t="shared" ref="H387:H443" si="13">H386+E387</f>
        <v>1027.1918268099985</v>
      </c>
    </row>
    <row r="388" spans="1:8">
      <c r="A388" s="1">
        <v>745</v>
      </c>
      <c r="B388" s="1" t="s">
        <v>417</v>
      </c>
      <c r="C388" s="1" t="s">
        <v>19</v>
      </c>
      <c r="D388" s="1" t="s">
        <v>21</v>
      </c>
      <c r="E388" s="1">
        <v>3.59702599999999E-2</v>
      </c>
      <c r="F388" s="1">
        <v>1.6307994569397799</v>
      </c>
      <c r="G388" s="1">
        <f t="shared" si="12"/>
        <v>45.33743867683426</v>
      </c>
      <c r="H388" s="1">
        <f t="shared" si="13"/>
        <v>1027.2277970699986</v>
      </c>
    </row>
    <row r="389" spans="1:8">
      <c r="A389" s="1">
        <v>564</v>
      </c>
      <c r="B389" s="1" t="s">
        <v>194</v>
      </c>
      <c r="C389" s="1" t="s">
        <v>19</v>
      </c>
      <c r="D389" s="1" t="s">
        <v>21</v>
      </c>
      <c r="E389" s="1">
        <v>3.7006620000000004E-2</v>
      </c>
      <c r="F389" s="1">
        <v>1.6832355295085799</v>
      </c>
      <c r="G389" s="1">
        <f t="shared" si="12"/>
        <v>45.484714073011254</v>
      </c>
      <c r="H389" s="1">
        <f t="shared" si="13"/>
        <v>1027.2648036899986</v>
      </c>
    </row>
    <row r="390" spans="1:8">
      <c r="A390" s="1">
        <v>61</v>
      </c>
      <c r="B390" s="1" t="s">
        <v>768</v>
      </c>
      <c r="C390" s="1" t="s">
        <v>19</v>
      </c>
      <c r="D390" s="1" t="s">
        <v>21</v>
      </c>
      <c r="E390" s="1">
        <v>2.5739529999999899E-2</v>
      </c>
      <c r="F390" s="1">
        <v>1.1869699614303599</v>
      </c>
      <c r="G390" s="1">
        <f t="shared" si="12"/>
        <v>46.114671147078617</v>
      </c>
      <c r="H390" s="1">
        <f t="shared" si="13"/>
        <v>1027.2905432199987</v>
      </c>
    </row>
    <row r="391" spans="1:8">
      <c r="A391" s="1">
        <v>204</v>
      </c>
      <c r="B391" s="1" t="s">
        <v>884</v>
      </c>
      <c r="C391" s="1" t="s">
        <v>19</v>
      </c>
      <c r="D391" s="1" t="s">
        <v>21</v>
      </c>
      <c r="E391" s="1">
        <v>7.645262999999998E-2</v>
      </c>
      <c r="F391" s="1">
        <v>3.5666489693613599</v>
      </c>
      <c r="G391" s="1">
        <f t="shared" si="12"/>
        <v>46.651749839885966</v>
      </c>
      <c r="H391" s="1">
        <f t="shared" si="13"/>
        <v>1027.3669958499986</v>
      </c>
    </row>
    <row r="392" spans="1:8">
      <c r="A392" s="1">
        <v>369</v>
      </c>
      <c r="B392" s="1" t="s">
        <v>516</v>
      </c>
      <c r="C392" s="1" t="s">
        <v>19</v>
      </c>
      <c r="D392" s="1" t="s">
        <v>21</v>
      </c>
      <c r="E392" s="1">
        <v>0.14469599999999999</v>
      </c>
      <c r="F392" s="1">
        <v>6.7542085386770996</v>
      </c>
      <c r="G392" s="1">
        <f t="shared" si="12"/>
        <v>46.678612668471139</v>
      </c>
      <c r="H392" s="1">
        <f t="shared" si="13"/>
        <v>1027.5116918499987</v>
      </c>
    </row>
    <row r="393" spans="1:8">
      <c r="A393" s="1">
        <v>679</v>
      </c>
      <c r="B393" s="1" t="s">
        <v>51</v>
      </c>
      <c r="C393" s="1" t="s">
        <v>19</v>
      </c>
      <c r="D393" s="1" t="s">
        <v>21</v>
      </c>
      <c r="E393" s="1">
        <v>2.2556575499999889</v>
      </c>
      <c r="F393" s="1">
        <v>108.08892305077461</v>
      </c>
      <c r="G393" s="1">
        <f t="shared" si="12"/>
        <v>47.91903055088089</v>
      </c>
      <c r="H393" s="1">
        <f t="shared" si="13"/>
        <v>1029.7673493999987</v>
      </c>
    </row>
    <row r="394" spans="1:8">
      <c r="A394" s="1">
        <v>804</v>
      </c>
      <c r="B394" s="1" t="s">
        <v>310</v>
      </c>
      <c r="C394" s="1" t="s">
        <v>19</v>
      </c>
      <c r="D394" s="1" t="s">
        <v>21</v>
      </c>
      <c r="E394" s="1">
        <v>0.15727679</v>
      </c>
      <c r="F394" s="1">
        <v>7.5461916260873796</v>
      </c>
      <c r="G394" s="1">
        <f t="shared" si="12"/>
        <v>47.980325807052516</v>
      </c>
      <c r="H394" s="1">
        <f t="shared" si="13"/>
        <v>1029.9246261899987</v>
      </c>
    </row>
    <row r="395" spans="1:8">
      <c r="A395" s="1">
        <v>59</v>
      </c>
      <c r="B395" s="1" t="s">
        <v>700</v>
      </c>
      <c r="C395" s="1" t="s">
        <v>19</v>
      </c>
      <c r="D395" s="1" t="s">
        <v>21</v>
      </c>
      <c r="E395" s="1">
        <v>1.7835490000000002E-2</v>
      </c>
      <c r="F395" s="1">
        <v>0.91100674811245996</v>
      </c>
      <c r="G395" s="1">
        <f t="shared" si="12"/>
        <v>51.078313414011042</v>
      </c>
      <c r="H395" s="1">
        <f t="shared" si="13"/>
        <v>1029.9424616799986</v>
      </c>
    </row>
    <row r="396" spans="1:8">
      <c r="A396" s="1">
        <v>106</v>
      </c>
      <c r="B396" s="1" t="s">
        <v>396</v>
      </c>
      <c r="C396" s="1" t="s">
        <v>19</v>
      </c>
      <c r="D396" s="1" t="s">
        <v>21</v>
      </c>
      <c r="E396" s="1">
        <v>5.3649369999999898E-2</v>
      </c>
      <c r="F396" s="1">
        <v>2.7567277000540202</v>
      </c>
      <c r="G396" s="1">
        <f t="shared" si="12"/>
        <v>51.38415791376535</v>
      </c>
      <c r="H396" s="1">
        <f t="shared" si="13"/>
        <v>1029.9961110499985</v>
      </c>
    </row>
    <row r="397" spans="1:8">
      <c r="A397" s="1">
        <v>468</v>
      </c>
      <c r="B397" s="1" t="s">
        <v>379</v>
      </c>
      <c r="C397" s="1" t="s">
        <v>19</v>
      </c>
      <c r="D397" s="1" t="s">
        <v>21</v>
      </c>
      <c r="E397" s="1">
        <v>0.19940545999999998</v>
      </c>
      <c r="F397" s="1">
        <v>10.312518115575939</v>
      </c>
      <c r="G397" s="1">
        <f t="shared" si="12"/>
        <v>51.716327705249093</v>
      </c>
      <c r="H397" s="1">
        <f t="shared" si="13"/>
        <v>1030.1955165099985</v>
      </c>
    </row>
    <row r="398" spans="1:8">
      <c r="A398" s="1">
        <v>756</v>
      </c>
      <c r="B398" s="1" t="s">
        <v>344</v>
      </c>
      <c r="C398" s="1" t="s">
        <v>19</v>
      </c>
      <c r="D398" s="1" t="s">
        <v>21</v>
      </c>
      <c r="E398" s="1">
        <v>0.12736807999999999</v>
      </c>
      <c r="F398" s="1">
        <v>6.5916985209760801</v>
      </c>
      <c r="G398" s="1">
        <f t="shared" si="12"/>
        <v>51.753143495419579</v>
      </c>
      <c r="H398" s="1">
        <f t="shared" si="13"/>
        <v>1030.3228845899985</v>
      </c>
    </row>
    <row r="399" spans="1:8">
      <c r="A399" s="1">
        <v>92</v>
      </c>
      <c r="B399" s="1" t="s">
        <v>315</v>
      </c>
      <c r="C399" s="1" t="s">
        <v>19</v>
      </c>
      <c r="D399" s="1" t="s">
        <v>21</v>
      </c>
      <c r="E399" s="1">
        <v>1.9965699999999999E-2</v>
      </c>
      <c r="F399" s="1">
        <v>1.03400267680578</v>
      </c>
      <c r="G399" s="1">
        <f t="shared" si="12"/>
        <v>51.788951892785128</v>
      </c>
      <c r="H399" s="1">
        <f t="shared" si="13"/>
        <v>1030.3428502899985</v>
      </c>
    </row>
    <row r="400" spans="1:8">
      <c r="A400" s="1">
        <v>203</v>
      </c>
      <c r="B400" s="1" t="s">
        <v>885</v>
      </c>
      <c r="C400" s="1" t="s">
        <v>19</v>
      </c>
      <c r="D400" s="1" t="s">
        <v>21</v>
      </c>
      <c r="E400" s="1">
        <v>0.16351611000000002</v>
      </c>
      <c r="F400" s="1">
        <v>8.5002468331080809</v>
      </c>
      <c r="G400" s="1">
        <f t="shared" si="12"/>
        <v>51.984155158217007</v>
      </c>
      <c r="H400" s="1">
        <f t="shared" si="13"/>
        <v>1030.5063663999986</v>
      </c>
    </row>
    <row r="401" spans="1:8">
      <c r="A401" s="1">
        <v>164</v>
      </c>
      <c r="B401" s="1" t="s">
        <v>82</v>
      </c>
      <c r="C401" s="1" t="s">
        <v>19</v>
      </c>
      <c r="D401" s="1" t="s">
        <v>21</v>
      </c>
      <c r="E401" s="1">
        <v>0.52758997999999901</v>
      </c>
      <c r="F401" s="1">
        <v>27.584462503419196</v>
      </c>
      <c r="G401" s="1">
        <f t="shared" si="12"/>
        <v>52.283901417951967</v>
      </c>
      <c r="H401" s="1">
        <f t="shared" si="13"/>
        <v>1031.0339563799985</v>
      </c>
    </row>
    <row r="402" spans="1:8">
      <c r="A402" s="1">
        <v>727</v>
      </c>
      <c r="B402" s="1" t="s">
        <v>840</v>
      </c>
      <c r="C402" s="1" t="s">
        <v>19</v>
      </c>
      <c r="D402" s="1" t="s">
        <v>21</v>
      </c>
      <c r="E402" s="1">
        <v>0.75985445999999901</v>
      </c>
      <c r="F402" s="1">
        <v>40.404957776368796</v>
      </c>
      <c r="G402" s="1">
        <f t="shared" si="12"/>
        <v>53.174601062904664</v>
      </c>
      <c r="H402" s="1">
        <f t="shared" si="13"/>
        <v>1031.7938108399985</v>
      </c>
    </row>
    <row r="403" spans="1:8">
      <c r="A403" s="1">
        <v>258</v>
      </c>
      <c r="B403" s="1" t="s">
        <v>437</v>
      </c>
      <c r="C403" s="1" t="s">
        <v>19</v>
      </c>
      <c r="D403" s="1" t="s">
        <v>21</v>
      </c>
      <c r="E403" s="1">
        <v>0.26988584999999998</v>
      </c>
      <c r="F403" s="1">
        <v>14.435631242497839</v>
      </c>
      <c r="G403" s="1">
        <f t="shared" si="12"/>
        <v>53.487914399728034</v>
      </c>
      <c r="H403" s="1">
        <f t="shared" si="13"/>
        <v>1032.0636966899986</v>
      </c>
    </row>
    <row r="404" spans="1:8">
      <c r="A404" s="1">
        <v>181</v>
      </c>
      <c r="B404" s="1" t="s">
        <v>311</v>
      </c>
      <c r="C404" s="1" t="s">
        <v>19</v>
      </c>
      <c r="D404" s="1" t="s">
        <v>21</v>
      </c>
      <c r="E404" s="1">
        <v>0.32454146</v>
      </c>
      <c r="F404" s="1">
        <v>17.475727466806703</v>
      </c>
      <c r="G404" s="1">
        <f t="shared" si="12"/>
        <v>53.847442070442099</v>
      </c>
      <c r="H404" s="1">
        <f t="shared" si="13"/>
        <v>1032.3882381499986</v>
      </c>
    </row>
    <row r="405" spans="1:8">
      <c r="A405" s="1">
        <v>796</v>
      </c>
      <c r="B405" s="1" t="s">
        <v>382</v>
      </c>
      <c r="C405" s="1" t="s">
        <v>19</v>
      </c>
      <c r="D405" s="1" t="s">
        <v>21</v>
      </c>
      <c r="E405" s="1">
        <v>0.15128397999999899</v>
      </c>
      <c r="F405" s="1">
        <v>8.2073084230170608</v>
      </c>
      <c r="G405" s="1">
        <f t="shared" si="12"/>
        <v>54.251008090989643</v>
      </c>
      <c r="H405" s="1">
        <f t="shared" si="13"/>
        <v>1032.5395221299987</v>
      </c>
    </row>
    <row r="406" spans="1:8">
      <c r="A406" s="1">
        <v>816</v>
      </c>
      <c r="B406" s="1" t="s">
        <v>830</v>
      </c>
      <c r="C406" s="1" t="s">
        <v>19</v>
      </c>
      <c r="D406" s="1" t="s">
        <v>21</v>
      </c>
      <c r="E406" s="1">
        <v>9.4834199999999994E-3</v>
      </c>
      <c r="F406" s="1">
        <v>0.52792218095920007</v>
      </c>
      <c r="G406" s="1">
        <f t="shared" si="12"/>
        <v>55.667911044665331</v>
      </c>
      <c r="H406" s="1">
        <f t="shared" si="13"/>
        <v>1032.5490055499986</v>
      </c>
    </row>
    <row r="407" spans="1:8">
      <c r="A407" s="1">
        <v>739</v>
      </c>
      <c r="B407" s="1" t="s">
        <v>201</v>
      </c>
      <c r="C407" s="1" t="s">
        <v>19</v>
      </c>
      <c r="D407" s="1" t="s">
        <v>21</v>
      </c>
      <c r="E407" s="1">
        <v>2.5338349999999902E-2</v>
      </c>
      <c r="F407" s="1">
        <v>1.4206185086626399</v>
      </c>
      <c r="G407" s="1">
        <f t="shared" si="12"/>
        <v>56.065943862273805</v>
      </c>
      <c r="H407" s="1">
        <f t="shared" si="13"/>
        <v>1032.5743438999987</v>
      </c>
    </row>
    <row r="408" spans="1:8">
      <c r="A408" s="1">
        <v>451</v>
      </c>
      <c r="B408" s="1" t="s">
        <v>596</v>
      </c>
      <c r="C408" s="1" t="s">
        <v>19</v>
      </c>
      <c r="D408" s="1" t="s">
        <v>21</v>
      </c>
      <c r="E408" s="1">
        <v>0.13495108</v>
      </c>
      <c r="F408" s="1">
        <v>7.6804007195159993</v>
      </c>
      <c r="G408" s="1">
        <f t="shared" si="12"/>
        <v>56.912480578265836</v>
      </c>
      <c r="H408" s="1">
        <f t="shared" si="13"/>
        <v>1032.7092949799987</v>
      </c>
    </row>
    <row r="409" spans="1:8">
      <c r="A409" s="1">
        <v>37</v>
      </c>
      <c r="B409" s="1" t="s">
        <v>392</v>
      </c>
      <c r="C409" s="1" t="s">
        <v>19</v>
      </c>
      <c r="D409" s="1" t="s">
        <v>21</v>
      </c>
      <c r="E409" s="1">
        <v>4.1030059999999903E-2</v>
      </c>
      <c r="F409" s="1">
        <v>2.36942702271172</v>
      </c>
      <c r="G409" s="1">
        <f t="shared" si="12"/>
        <v>57.748563436459165</v>
      </c>
      <c r="H409" s="1">
        <f t="shared" si="13"/>
        <v>1032.7503250399986</v>
      </c>
    </row>
    <row r="410" spans="1:8">
      <c r="A410" s="1">
        <v>152</v>
      </c>
      <c r="B410" s="1" t="s">
        <v>321</v>
      </c>
      <c r="C410" s="1" t="s">
        <v>19</v>
      </c>
      <c r="D410" s="1" t="s">
        <v>21</v>
      </c>
      <c r="E410" s="1">
        <v>3.9679319999999997E-2</v>
      </c>
      <c r="F410" s="1">
        <v>2.31399551400906</v>
      </c>
      <c r="G410" s="1">
        <f t="shared" si="12"/>
        <v>58.317418595103447</v>
      </c>
      <c r="H410" s="1">
        <f t="shared" si="13"/>
        <v>1032.7900043599986</v>
      </c>
    </row>
    <row r="411" spans="1:8">
      <c r="A411" s="1">
        <v>643</v>
      </c>
      <c r="B411" s="1" t="s">
        <v>381</v>
      </c>
      <c r="C411" s="1" t="s">
        <v>19</v>
      </c>
      <c r="D411" s="1" t="s">
        <v>21</v>
      </c>
      <c r="E411" s="1">
        <v>7.8440819999999911E-2</v>
      </c>
      <c r="F411" s="1">
        <v>4.5791077276539198</v>
      </c>
      <c r="G411" s="1">
        <f t="shared" si="12"/>
        <v>58.376591775225258</v>
      </c>
      <c r="H411" s="1">
        <f t="shared" si="13"/>
        <v>1032.8684451799986</v>
      </c>
    </row>
    <row r="412" spans="1:8">
      <c r="A412" s="1">
        <v>710</v>
      </c>
      <c r="B412" s="1" t="s">
        <v>448</v>
      </c>
      <c r="C412" s="1" t="s">
        <v>19</v>
      </c>
      <c r="D412" s="1" t="s">
        <v>21</v>
      </c>
      <c r="E412" s="1">
        <v>0.23036267999999999</v>
      </c>
      <c r="F412" s="1">
        <v>13.482910710905021</v>
      </c>
      <c r="G412" s="1">
        <f t="shared" si="12"/>
        <v>58.529058226380336</v>
      </c>
      <c r="H412" s="1">
        <f t="shared" si="13"/>
        <v>1033.0988078599987</v>
      </c>
    </row>
    <row r="413" spans="1:8">
      <c r="A413" s="1">
        <v>645</v>
      </c>
      <c r="B413" s="1" t="s">
        <v>287</v>
      </c>
      <c r="C413" s="1" t="s">
        <v>19</v>
      </c>
      <c r="D413" s="1" t="s">
        <v>21</v>
      </c>
      <c r="E413" s="1">
        <v>0.117978739999999</v>
      </c>
      <c r="F413" s="1">
        <v>6.9205595793679802</v>
      </c>
      <c r="G413" s="1">
        <f t="shared" si="12"/>
        <v>58.65937862506447</v>
      </c>
      <c r="H413" s="1">
        <f t="shared" si="13"/>
        <v>1033.2167865999986</v>
      </c>
    </row>
    <row r="414" spans="1:8">
      <c r="A414" s="1">
        <v>413</v>
      </c>
      <c r="B414" s="1" t="s">
        <v>404</v>
      </c>
      <c r="C414" s="1" t="s">
        <v>19</v>
      </c>
      <c r="D414" s="1" t="s">
        <v>21</v>
      </c>
      <c r="E414" s="1">
        <v>4.9189339999999901E-2</v>
      </c>
      <c r="F414" s="1">
        <v>2.8939304217941197</v>
      </c>
      <c r="G414" s="1">
        <f t="shared" si="12"/>
        <v>58.832471055601182</v>
      </c>
      <c r="H414" s="1">
        <f t="shared" si="13"/>
        <v>1033.2659759399987</v>
      </c>
    </row>
    <row r="415" spans="1:8">
      <c r="A415" s="1">
        <v>378</v>
      </c>
      <c r="B415" s="1" t="s">
        <v>72</v>
      </c>
      <c r="C415" s="1" t="s">
        <v>19</v>
      </c>
      <c r="D415" s="1" t="s">
        <v>21</v>
      </c>
      <c r="E415" s="1">
        <v>1.5160291499999898</v>
      </c>
      <c r="F415" s="1">
        <v>92.036076122837414</v>
      </c>
      <c r="G415" s="1">
        <f t="shared" si="12"/>
        <v>60.708645426005184</v>
      </c>
      <c r="H415" s="1">
        <f t="shared" si="13"/>
        <v>1034.7820050899986</v>
      </c>
    </row>
    <row r="416" spans="1:8">
      <c r="A416" s="1">
        <v>414</v>
      </c>
      <c r="B416" s="1" t="s">
        <v>340</v>
      </c>
      <c r="C416" s="1" t="s">
        <v>19</v>
      </c>
      <c r="D416" s="1" t="s">
        <v>21</v>
      </c>
      <c r="E416" s="1">
        <v>5.5107830000000003E-2</v>
      </c>
      <c r="F416" s="1">
        <v>3.41282830034912</v>
      </c>
      <c r="G416" s="1">
        <f t="shared" si="12"/>
        <v>61.930007048891596</v>
      </c>
      <c r="H416" s="1">
        <f t="shared" si="13"/>
        <v>1034.8371129199986</v>
      </c>
    </row>
    <row r="417" spans="1:8">
      <c r="A417" s="1">
        <v>541</v>
      </c>
      <c r="B417" s="1" t="s">
        <v>317</v>
      </c>
      <c r="C417" s="1" t="s">
        <v>19</v>
      </c>
      <c r="D417" s="1" t="s">
        <v>21</v>
      </c>
      <c r="E417" s="1">
        <v>0.15734888999999999</v>
      </c>
      <c r="F417" s="1">
        <v>9.8404827456956987</v>
      </c>
      <c r="G417" s="1">
        <f t="shared" si="12"/>
        <v>62.539257478687645</v>
      </c>
      <c r="H417" s="1">
        <f t="shared" si="13"/>
        <v>1034.9944618099987</v>
      </c>
    </row>
    <row r="418" spans="1:8">
      <c r="A418" s="1">
        <v>524</v>
      </c>
      <c r="B418" s="1" t="s">
        <v>857</v>
      </c>
      <c r="C418" s="1" t="s">
        <v>19</v>
      </c>
      <c r="D418" s="1" t="s">
        <v>21</v>
      </c>
      <c r="E418" s="1">
        <v>2.32505E-2</v>
      </c>
      <c r="F418" s="1">
        <v>1.5130450584051203</v>
      </c>
      <c r="G418" s="1">
        <f t="shared" si="12"/>
        <v>65.075807333395858</v>
      </c>
      <c r="H418" s="1">
        <f t="shared" si="13"/>
        <v>1035.0177123099986</v>
      </c>
    </row>
    <row r="419" spans="1:8">
      <c r="A419" s="1">
        <v>308</v>
      </c>
      <c r="B419" s="1" t="s">
        <v>687</v>
      </c>
      <c r="C419" s="1" t="s">
        <v>19</v>
      </c>
      <c r="D419" s="1" t="s">
        <v>21</v>
      </c>
      <c r="E419" s="1">
        <v>0.41646682000000002</v>
      </c>
      <c r="F419" s="1">
        <v>28.2662247661214</v>
      </c>
      <c r="G419" s="1">
        <f t="shared" si="12"/>
        <v>67.871492778515702</v>
      </c>
      <c r="H419" s="1">
        <f t="shared" si="13"/>
        <v>1035.4341791299987</v>
      </c>
    </row>
    <row r="420" spans="1:8">
      <c r="A420" s="1">
        <v>722</v>
      </c>
      <c r="B420" s="1" t="s">
        <v>388</v>
      </c>
      <c r="C420" s="1" t="s">
        <v>19</v>
      </c>
      <c r="D420" s="1" t="s">
        <v>21</v>
      </c>
      <c r="E420" s="1">
        <v>0.64779633000000003</v>
      </c>
      <c r="F420" s="1">
        <v>44.035164820595604</v>
      </c>
      <c r="G420" s="1">
        <f t="shared" si="12"/>
        <v>67.976866773227329</v>
      </c>
      <c r="H420" s="1">
        <f t="shared" si="13"/>
        <v>1036.0819754599986</v>
      </c>
    </row>
    <row r="421" spans="1:8">
      <c r="A421" s="1">
        <v>648</v>
      </c>
      <c r="B421" s="1" t="s">
        <v>352</v>
      </c>
      <c r="C421" s="1" t="s">
        <v>19</v>
      </c>
      <c r="D421" s="1" t="s">
        <v>21</v>
      </c>
      <c r="E421" s="1">
        <v>0.40150978999999998</v>
      </c>
      <c r="F421" s="1">
        <v>28.652230825282004</v>
      </c>
      <c r="G421" s="1">
        <f t="shared" si="12"/>
        <v>71.361225900075823</v>
      </c>
      <c r="H421" s="1">
        <f t="shared" si="13"/>
        <v>1036.4834852499987</v>
      </c>
    </row>
    <row r="422" spans="1:8">
      <c r="A422" s="1">
        <v>74</v>
      </c>
      <c r="B422" s="1" t="s">
        <v>269</v>
      </c>
      <c r="C422" s="1" t="s">
        <v>19</v>
      </c>
      <c r="D422" s="1" t="s">
        <v>21</v>
      </c>
      <c r="E422" s="1">
        <v>0.29257184999999897</v>
      </c>
      <c r="F422" s="1">
        <v>22.508888532485798</v>
      </c>
      <c r="G422" s="1">
        <f t="shared" si="12"/>
        <v>76.934566782436107</v>
      </c>
      <c r="H422" s="1">
        <f t="shared" si="13"/>
        <v>1036.7760570999988</v>
      </c>
    </row>
    <row r="423" spans="1:8">
      <c r="A423" s="1">
        <v>472</v>
      </c>
      <c r="B423" s="1" t="s">
        <v>690</v>
      </c>
      <c r="C423" s="1" t="s">
        <v>19</v>
      </c>
      <c r="D423" s="1" t="s">
        <v>21</v>
      </c>
      <c r="E423" s="1">
        <v>0.17383733999999978</v>
      </c>
      <c r="F423" s="1">
        <v>14.27801129894668</v>
      </c>
      <c r="G423" s="1">
        <f t="shared" si="12"/>
        <v>82.134317626734841</v>
      </c>
      <c r="H423" s="1">
        <f t="shared" si="13"/>
        <v>1036.9498944399988</v>
      </c>
    </row>
    <row r="424" spans="1:8">
      <c r="A424" s="1">
        <v>398</v>
      </c>
      <c r="B424" s="1" t="s">
        <v>581</v>
      </c>
      <c r="C424" s="1" t="s">
        <v>19</v>
      </c>
      <c r="D424" s="1" t="s">
        <v>21</v>
      </c>
      <c r="E424" s="1">
        <v>0.28787452999999902</v>
      </c>
      <c r="F424" s="1">
        <v>24.214675122834798</v>
      </c>
      <c r="G424" s="1">
        <f t="shared" si="12"/>
        <v>84.115378747938834</v>
      </c>
      <c r="H424" s="1">
        <f t="shared" si="13"/>
        <v>1037.2377689699988</v>
      </c>
    </row>
    <row r="425" spans="1:8">
      <c r="A425" s="1">
        <v>462</v>
      </c>
      <c r="B425" s="1" t="s">
        <v>583</v>
      </c>
      <c r="C425" s="1" t="s">
        <v>19</v>
      </c>
      <c r="D425" s="1" t="s">
        <v>21</v>
      </c>
      <c r="E425" s="1">
        <v>0.20714544999999898</v>
      </c>
      <c r="F425" s="1">
        <v>20.723358368375202</v>
      </c>
      <c r="G425" s="1">
        <f t="shared" si="12"/>
        <v>100.04254676303681</v>
      </c>
      <c r="H425" s="1">
        <f t="shared" si="13"/>
        <v>1037.4449144199989</v>
      </c>
    </row>
    <row r="426" spans="1:8">
      <c r="A426" s="1">
        <v>404</v>
      </c>
      <c r="B426" s="1" t="s">
        <v>415</v>
      </c>
      <c r="C426" s="1" t="s">
        <v>19</v>
      </c>
      <c r="D426" s="1" t="s">
        <v>21</v>
      </c>
      <c r="E426" s="1">
        <v>1.9574650000000002E-2</v>
      </c>
      <c r="F426" s="1">
        <v>2.2191857615779602</v>
      </c>
      <c r="G426" s="1">
        <f t="shared" si="12"/>
        <v>113.37039291011385</v>
      </c>
      <c r="H426" s="1">
        <f t="shared" si="13"/>
        <v>1037.464489069999</v>
      </c>
    </row>
    <row r="427" spans="1:8">
      <c r="A427" s="1">
        <v>219</v>
      </c>
      <c r="B427" s="1" t="s">
        <v>240</v>
      </c>
      <c r="C427" s="1" t="s">
        <v>19</v>
      </c>
      <c r="D427" s="1" t="s">
        <v>21</v>
      </c>
      <c r="E427" s="1">
        <v>5.8916699999999995E-2</v>
      </c>
      <c r="F427" s="1">
        <v>6.92454640954388</v>
      </c>
      <c r="G427" s="1">
        <f t="shared" si="12"/>
        <v>117.53113140321642</v>
      </c>
      <c r="H427" s="1">
        <f t="shared" si="13"/>
        <v>1037.523405769999</v>
      </c>
    </row>
    <row r="428" spans="1:8">
      <c r="A428" s="1">
        <v>390</v>
      </c>
      <c r="B428" s="1" t="s">
        <v>543</v>
      </c>
      <c r="C428" s="1" t="s">
        <v>19</v>
      </c>
      <c r="D428" s="1" t="s">
        <v>21</v>
      </c>
      <c r="E428" s="1">
        <v>0.61127732000000001</v>
      </c>
      <c r="F428" s="1">
        <v>72.109106789361206</v>
      </c>
      <c r="G428" s="1">
        <f t="shared" si="12"/>
        <v>117.96463639344775</v>
      </c>
      <c r="H428" s="1">
        <f t="shared" si="13"/>
        <v>1038.134683089999</v>
      </c>
    </row>
    <row r="429" spans="1:8">
      <c r="A429" s="1">
        <v>687</v>
      </c>
      <c r="B429" s="1" t="s">
        <v>842</v>
      </c>
      <c r="C429" s="1" t="s">
        <v>19</v>
      </c>
      <c r="D429" s="1" t="s">
        <v>21</v>
      </c>
      <c r="E429" s="1">
        <v>1.532786E-2</v>
      </c>
      <c r="F429" s="1">
        <v>1.8767182315747599</v>
      </c>
      <c r="G429" s="1">
        <f t="shared" si="12"/>
        <v>122.4383724521727</v>
      </c>
      <c r="H429" s="1">
        <f t="shared" si="13"/>
        <v>1038.1500109499991</v>
      </c>
    </row>
    <row r="430" spans="1:8">
      <c r="A430" s="1">
        <v>676</v>
      </c>
      <c r="B430" s="1" t="s">
        <v>369</v>
      </c>
      <c r="C430" s="1" t="s">
        <v>19</v>
      </c>
      <c r="D430" s="1" t="s">
        <v>21</v>
      </c>
      <c r="E430" s="1">
        <v>0.70890750999999996</v>
      </c>
      <c r="F430" s="1">
        <v>87.084470356146809</v>
      </c>
      <c r="G430" s="1">
        <f t="shared" si="12"/>
        <v>122.84320468850275</v>
      </c>
      <c r="H430" s="1">
        <f t="shared" si="13"/>
        <v>1038.8589184599991</v>
      </c>
    </row>
    <row r="431" spans="1:8">
      <c r="A431" s="1">
        <v>410</v>
      </c>
      <c r="B431" s="1" t="s">
        <v>282</v>
      </c>
      <c r="C431" s="1" t="s">
        <v>19</v>
      </c>
      <c r="D431" s="1" t="s">
        <v>21</v>
      </c>
      <c r="E431" s="1">
        <v>1.259616E-2</v>
      </c>
      <c r="F431" s="1">
        <v>1.5710492854746998</v>
      </c>
      <c r="G431" s="1">
        <f t="shared" si="12"/>
        <v>124.72446249291052</v>
      </c>
      <c r="H431" s="1">
        <f t="shared" si="13"/>
        <v>1038.8715146199991</v>
      </c>
    </row>
    <row r="432" spans="1:8">
      <c r="A432" s="1">
        <v>603</v>
      </c>
      <c r="B432" s="1" t="s">
        <v>565</v>
      </c>
      <c r="C432" s="1" t="s">
        <v>19</v>
      </c>
      <c r="D432" s="1" t="s">
        <v>21</v>
      </c>
      <c r="E432" s="1">
        <v>0.21284227</v>
      </c>
      <c r="F432" s="1">
        <v>26.957314082351196</v>
      </c>
      <c r="G432" s="1">
        <f t="shared" si="12"/>
        <v>126.65394934169419</v>
      </c>
      <c r="H432" s="1">
        <f t="shared" si="13"/>
        <v>1039.0843568899991</v>
      </c>
    </row>
    <row r="433" spans="1:8">
      <c r="A433" s="1">
        <v>591</v>
      </c>
      <c r="B433" s="1" t="s">
        <v>660</v>
      </c>
      <c r="C433" s="1" t="s">
        <v>19</v>
      </c>
      <c r="D433" s="1" t="s">
        <v>21</v>
      </c>
      <c r="E433" s="1">
        <v>0.5209478099999979</v>
      </c>
      <c r="F433" s="1">
        <v>66.727882445339205</v>
      </c>
      <c r="G433" s="1">
        <f t="shared" si="12"/>
        <v>128.08938086396691</v>
      </c>
      <c r="H433" s="1">
        <f t="shared" si="13"/>
        <v>1039.6053046999991</v>
      </c>
    </row>
    <row r="434" spans="1:8">
      <c r="A434" s="1">
        <v>159</v>
      </c>
      <c r="B434" s="1" t="s">
        <v>229</v>
      </c>
      <c r="C434" s="1" t="s">
        <v>19</v>
      </c>
      <c r="D434" s="1" t="s">
        <v>21</v>
      </c>
      <c r="E434" s="1">
        <v>0.19667287</v>
      </c>
      <c r="F434" s="1">
        <v>25.518371533599197</v>
      </c>
      <c r="G434" s="1">
        <f t="shared" si="12"/>
        <v>129.75033889320471</v>
      </c>
      <c r="H434" s="1">
        <f t="shared" si="13"/>
        <v>1039.8019775699991</v>
      </c>
    </row>
    <row r="435" spans="1:8">
      <c r="A435" s="1">
        <v>725</v>
      </c>
      <c r="B435" s="1" t="s">
        <v>170</v>
      </c>
      <c r="C435" s="1" t="s">
        <v>19</v>
      </c>
      <c r="D435" s="1" t="s">
        <v>21</v>
      </c>
      <c r="E435" s="1">
        <v>0.34979097999999897</v>
      </c>
      <c r="F435" s="1">
        <v>50.914972087321999</v>
      </c>
      <c r="G435" s="1">
        <f t="shared" si="12"/>
        <v>145.55827622348107</v>
      </c>
      <c r="H435" s="1">
        <f t="shared" si="13"/>
        <v>1040.1517685499991</v>
      </c>
    </row>
    <row r="436" spans="1:8">
      <c r="A436" s="1">
        <v>790</v>
      </c>
      <c r="B436" s="1" t="s">
        <v>309</v>
      </c>
      <c r="C436" s="1" t="s">
        <v>19</v>
      </c>
      <c r="D436" s="1" t="s">
        <v>21</v>
      </c>
      <c r="E436" s="1">
        <v>1.2140879999999899E-2</v>
      </c>
      <c r="F436" s="1">
        <v>2.2305150539375602</v>
      </c>
      <c r="G436" s="1">
        <f t="shared" si="12"/>
        <v>183.71938886947063</v>
      </c>
      <c r="H436" s="1">
        <f t="shared" si="13"/>
        <v>1040.1639094299992</v>
      </c>
    </row>
    <row r="437" spans="1:8">
      <c r="A437" s="1">
        <v>57</v>
      </c>
      <c r="B437" s="1" t="s">
        <v>365</v>
      </c>
      <c r="C437" s="1" t="s">
        <v>19</v>
      </c>
      <c r="D437" s="1" t="s">
        <v>21</v>
      </c>
      <c r="E437" s="1">
        <v>1.8062830000000002E-2</v>
      </c>
      <c r="F437" s="1">
        <v>3.4239612824374799</v>
      </c>
      <c r="G437" s="1">
        <f t="shared" si="12"/>
        <v>189.55840709553706</v>
      </c>
      <c r="H437" s="1">
        <f t="shared" si="13"/>
        <v>1040.1819722599992</v>
      </c>
    </row>
    <row r="438" spans="1:8">
      <c r="A438" s="1">
        <v>136</v>
      </c>
      <c r="B438" s="1" t="s">
        <v>303</v>
      </c>
      <c r="C438" s="1" t="s">
        <v>19</v>
      </c>
      <c r="D438" s="1" t="s">
        <v>21</v>
      </c>
      <c r="E438" s="1">
        <v>9.4308219999999998E-2</v>
      </c>
      <c r="F438" s="1">
        <v>18.10282753789156</v>
      </c>
      <c r="G438" s="1">
        <f t="shared" si="12"/>
        <v>191.95386720151816</v>
      </c>
      <c r="H438" s="1">
        <f t="shared" si="13"/>
        <v>1040.2762804799991</v>
      </c>
    </row>
    <row r="439" spans="1:8">
      <c r="A439" s="1">
        <v>512</v>
      </c>
      <c r="B439" s="1" t="s">
        <v>405</v>
      </c>
      <c r="C439" s="1" t="s">
        <v>19</v>
      </c>
      <c r="D439" s="1" t="s">
        <v>21</v>
      </c>
      <c r="E439" s="1">
        <v>4.1444309999999998E-2</v>
      </c>
      <c r="F439" s="1">
        <v>11.18645515631014</v>
      </c>
      <c r="G439" s="1">
        <f t="shared" si="12"/>
        <v>269.91534317521854</v>
      </c>
      <c r="H439" s="1">
        <f t="shared" si="13"/>
        <v>1040.3177247899991</v>
      </c>
    </row>
    <row r="440" spans="1:8">
      <c r="A440" s="1">
        <v>435</v>
      </c>
      <c r="B440" s="1" t="s">
        <v>749</v>
      </c>
      <c r="C440" s="1" t="s">
        <v>19</v>
      </c>
      <c r="D440" s="1" t="s">
        <v>21</v>
      </c>
      <c r="E440" s="1">
        <v>6.1969989999999996E-2</v>
      </c>
      <c r="F440" s="1">
        <v>17.119052424142041</v>
      </c>
      <c r="G440" s="1">
        <f t="shared" si="12"/>
        <v>276.24746145903913</v>
      </c>
      <c r="H440" s="1">
        <f t="shared" si="13"/>
        <v>1040.3796947799992</v>
      </c>
    </row>
    <row r="441" spans="1:8">
      <c r="A441" s="1">
        <v>103</v>
      </c>
      <c r="B441" s="1" t="s">
        <v>375</v>
      </c>
      <c r="C441" s="1" t="s">
        <v>19</v>
      </c>
      <c r="D441" s="1" t="s">
        <v>21</v>
      </c>
      <c r="E441" s="1">
        <v>5.2025779999999897E-2</v>
      </c>
      <c r="F441" s="1">
        <v>15.993602053954522</v>
      </c>
      <c r="G441" s="1">
        <f t="shared" si="12"/>
        <v>307.41686244693597</v>
      </c>
      <c r="H441" s="1">
        <f t="shared" si="13"/>
        <v>1040.4317205599991</v>
      </c>
    </row>
    <row r="442" spans="1:8">
      <c r="A442" s="1">
        <v>188</v>
      </c>
      <c r="B442" s="1" t="s">
        <v>232</v>
      </c>
      <c r="C442" s="1" t="s">
        <v>19</v>
      </c>
      <c r="D442" s="1" t="s">
        <v>21</v>
      </c>
      <c r="E442" s="1">
        <v>0.15155238999999898</v>
      </c>
      <c r="F442" s="1">
        <v>47.074170394717399</v>
      </c>
      <c r="G442" s="1">
        <f t="shared" si="12"/>
        <v>310.61318396046221</v>
      </c>
      <c r="H442" s="1">
        <f t="shared" si="13"/>
        <v>1040.5832729499991</v>
      </c>
    </row>
    <row r="443" spans="1:8">
      <c r="A443" s="1">
        <v>383</v>
      </c>
      <c r="B443" s="1" t="s">
        <v>467</v>
      </c>
      <c r="C443" s="1" t="s">
        <v>19</v>
      </c>
      <c r="D443" s="1" t="s">
        <v>21</v>
      </c>
      <c r="E443" s="1">
        <v>3.0809380000000001E-2</v>
      </c>
      <c r="F443" s="1">
        <v>12.23819687875914</v>
      </c>
      <c r="G443" s="1">
        <f t="shared" si="12"/>
        <v>397.22308202109684</v>
      </c>
      <c r="H443" s="1">
        <f t="shared" si="13"/>
        <v>1040.6140823299991</v>
      </c>
    </row>
    <row r="444" spans="1:8">
      <c r="A444" s="1">
        <v>19</v>
      </c>
      <c r="B444" s="1" t="s">
        <v>726</v>
      </c>
      <c r="C444" s="1" t="s">
        <v>19</v>
      </c>
      <c r="D444" s="1" t="s">
        <v>21</v>
      </c>
      <c r="E444" s="1">
        <v>0</v>
      </c>
      <c r="F444" s="1" t="e">
        <v>#DIV/0!</v>
      </c>
      <c r="G444" s="1" t="e">
        <f t="shared" si="12"/>
        <v>#DIV/0!</v>
      </c>
    </row>
    <row r="445" spans="1:8">
      <c r="A445" s="1">
        <v>25</v>
      </c>
      <c r="B445" s="1" t="s">
        <v>539</v>
      </c>
      <c r="C445" s="1" t="s">
        <v>19</v>
      </c>
      <c r="D445" s="1" t="s">
        <v>21</v>
      </c>
      <c r="E445" s="1">
        <v>0</v>
      </c>
      <c r="F445" s="1" t="e">
        <v>#DIV/0!</v>
      </c>
      <c r="G445" s="1" t="e">
        <f t="shared" si="12"/>
        <v>#DIV/0!</v>
      </c>
    </row>
    <row r="446" spans="1:8">
      <c r="A446" s="1">
        <v>230</v>
      </c>
      <c r="B446" s="1" t="s">
        <v>397</v>
      </c>
      <c r="C446" s="1" t="s">
        <v>19</v>
      </c>
      <c r="D446" s="1" t="s">
        <v>21</v>
      </c>
      <c r="E446" s="1">
        <v>0</v>
      </c>
      <c r="F446" s="1" t="e">
        <v>#DIV/0!</v>
      </c>
      <c r="G446" s="1" t="e">
        <f t="shared" si="12"/>
        <v>#DIV/0!</v>
      </c>
    </row>
    <row r="447" spans="1:8">
      <c r="A447" s="1">
        <v>482</v>
      </c>
      <c r="B447" s="1" t="s">
        <v>485</v>
      </c>
      <c r="C447" s="1" t="s">
        <v>19</v>
      </c>
      <c r="D447" s="1" t="s">
        <v>21</v>
      </c>
      <c r="E447" s="1">
        <v>0</v>
      </c>
      <c r="F447" s="1" t="e">
        <v>#DIV/0!</v>
      </c>
      <c r="G447" s="1" t="e">
        <f t="shared" si="12"/>
        <v>#DIV/0!</v>
      </c>
    </row>
    <row r="448" spans="1:8">
      <c r="A448" s="1">
        <v>556</v>
      </c>
      <c r="B448" s="1" t="s">
        <v>852</v>
      </c>
      <c r="C448" s="1" t="s">
        <v>19</v>
      </c>
      <c r="D448" s="1" t="s">
        <v>21</v>
      </c>
      <c r="E448" s="1">
        <v>0</v>
      </c>
      <c r="F448" s="1" t="e">
        <v>#DIV/0!</v>
      </c>
      <c r="G448" s="1" t="e">
        <f t="shared" si="12"/>
        <v>#DIV/0!</v>
      </c>
    </row>
    <row r="449" spans="1:7">
      <c r="A449" s="1">
        <v>814</v>
      </c>
      <c r="B449" s="1" t="s">
        <v>832</v>
      </c>
      <c r="C449" s="1" t="s">
        <v>19</v>
      </c>
      <c r="D449" s="1" t="s">
        <v>21</v>
      </c>
      <c r="E449" s="1">
        <v>0</v>
      </c>
      <c r="F449" s="1" t="e">
        <v>#DIV/0!</v>
      </c>
      <c r="G449" s="1" t="e">
        <f t="shared" si="12"/>
        <v>#DIV/0!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0070C0"/>
  </sheetPr>
  <dimension ref="A1"/>
  <sheetViews>
    <sheetView workbookViewId="0">
      <selection activeCell="E27" sqref="E27"/>
    </sheetView>
  </sheetViews>
  <sheetFormatPr defaultColWidth="9.109375" defaultRowHeight="14.4"/>
  <cols>
    <col min="1" max="16384" width="9.109375" style="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C25"/>
  <sheetViews>
    <sheetView workbookViewId="0">
      <selection activeCell="C17" sqref="C17"/>
    </sheetView>
  </sheetViews>
  <sheetFormatPr defaultColWidth="9.109375" defaultRowHeight="13.8"/>
  <cols>
    <col min="1" max="1" width="9.109375" style="101"/>
    <col min="2" max="2" width="24" style="101" bestFit="1" customWidth="1"/>
    <col min="3" max="3" width="138.44140625" style="101" customWidth="1"/>
    <col min="4" max="16384" width="9.109375" style="101"/>
  </cols>
  <sheetData>
    <row r="1" spans="2:3" ht="18">
      <c r="B1" s="100" t="s">
        <v>952</v>
      </c>
    </row>
    <row r="3" spans="2:3" ht="14.4">
      <c r="B3" s="102" t="s">
        <v>953</v>
      </c>
      <c r="C3" s="101" t="s">
        <v>962</v>
      </c>
    </row>
    <row r="4" spans="2:3" ht="14.4">
      <c r="B4" s="102" t="s">
        <v>954</v>
      </c>
      <c r="C4" s="101" t="s">
        <v>955</v>
      </c>
    </row>
    <row r="5" spans="2:3" ht="14.4">
      <c r="B5" s="102"/>
      <c r="C5" s="101" t="s">
        <v>956</v>
      </c>
    </row>
    <row r="6" spans="2:3" ht="14.4">
      <c r="B6" s="102"/>
      <c r="C6" s="101" t="s">
        <v>957</v>
      </c>
    </row>
    <row r="7" spans="2:3" ht="14.4">
      <c r="B7" s="102"/>
      <c r="C7" s="101" t="s">
        <v>958</v>
      </c>
    </row>
    <row r="8" spans="2:3" ht="14.4">
      <c r="B8" s="102"/>
    </row>
    <row r="9" spans="2:3" ht="14.4">
      <c r="B9" s="102" t="s">
        <v>959</v>
      </c>
      <c r="C9" s="101" t="s">
        <v>960</v>
      </c>
    </row>
    <row r="10" spans="2:3" ht="14.4">
      <c r="B10" s="102"/>
    </row>
    <row r="11" spans="2:3" ht="14.4">
      <c r="B11" s="103" t="s">
        <v>961</v>
      </c>
    </row>
    <row r="12" spans="2:3" ht="14.4">
      <c r="B12" s="102"/>
    </row>
    <row r="13" spans="2:3" ht="14.4">
      <c r="B13" s="104" t="s">
        <v>963</v>
      </c>
      <c r="C13" s="105" t="s">
        <v>965</v>
      </c>
    </row>
    <row r="14" spans="2:3" ht="14.4">
      <c r="B14" s="104" t="s">
        <v>964</v>
      </c>
      <c r="C14" s="105" t="s">
        <v>966</v>
      </c>
    </row>
    <row r="15" spans="2:3">
      <c r="B15" s="106" t="s">
        <v>967</v>
      </c>
      <c r="C15" s="101" t="s">
        <v>978</v>
      </c>
    </row>
    <row r="16" spans="2:3">
      <c r="B16" s="106" t="s">
        <v>968</v>
      </c>
      <c r="C16" s="101" t="s">
        <v>979</v>
      </c>
    </row>
    <row r="17" spans="2:3">
      <c r="B17" s="106" t="s">
        <v>969</v>
      </c>
      <c r="C17" s="101" t="s">
        <v>980</v>
      </c>
    </row>
    <row r="18" spans="2:3">
      <c r="B18" s="106" t="s">
        <v>970</v>
      </c>
      <c r="C18" s="101" t="s">
        <v>981</v>
      </c>
    </row>
    <row r="19" spans="2:3">
      <c r="B19" s="106" t="s">
        <v>971</v>
      </c>
      <c r="C19" s="101" t="s">
        <v>982</v>
      </c>
    </row>
    <row r="20" spans="2:3">
      <c r="B20" s="106" t="s">
        <v>972</v>
      </c>
      <c r="C20" s="101" t="s">
        <v>983</v>
      </c>
    </row>
    <row r="21" spans="2:3">
      <c r="B21" s="106" t="s">
        <v>973</v>
      </c>
      <c r="C21" s="101" t="s">
        <v>984</v>
      </c>
    </row>
    <row r="22" spans="2:3">
      <c r="B22" s="106" t="s">
        <v>974</v>
      </c>
      <c r="C22" s="101" t="s">
        <v>985</v>
      </c>
    </row>
    <row r="23" spans="2:3">
      <c r="B23" s="106" t="s">
        <v>975</v>
      </c>
      <c r="C23" s="101" t="s">
        <v>986</v>
      </c>
    </row>
    <row r="24" spans="2:3">
      <c r="B24" s="106" t="s">
        <v>976</v>
      </c>
      <c r="C24" s="101" t="s">
        <v>987</v>
      </c>
    </row>
    <row r="25" spans="2:3">
      <c r="B25" s="106" t="s">
        <v>977</v>
      </c>
      <c r="C25" s="101" t="s">
        <v>988</v>
      </c>
    </row>
  </sheetData>
  <conditionalFormatting sqref="C3">
    <cfRule type="cellIs" dxfId="1" priority="1" operator="equal">
      <formula>"No"</formula>
    </cfRule>
    <cfRule type="cellIs" dxfId="0" priority="2" operator="equal">
      <formula>"Yes"</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92D050"/>
  </sheetPr>
  <dimension ref="B2:O18"/>
  <sheetViews>
    <sheetView tabSelected="1" zoomScaleNormal="100" workbookViewId="0">
      <selection activeCell="G25" sqref="G25"/>
    </sheetView>
  </sheetViews>
  <sheetFormatPr defaultColWidth="9.109375" defaultRowHeight="14.4"/>
  <cols>
    <col min="1" max="3" width="9.109375" style="1"/>
    <col min="4" max="4" width="11.5546875" style="1" bestFit="1" customWidth="1"/>
    <col min="5" max="6" width="9.109375" style="1"/>
    <col min="7" max="8" width="10.44140625" style="1" bestFit="1" customWidth="1"/>
    <col min="9" max="9" width="14.5546875" style="1" bestFit="1" customWidth="1"/>
    <col min="10" max="16384" width="9.109375" style="1"/>
  </cols>
  <sheetData>
    <row r="2" spans="2:15">
      <c r="K2" s="94" t="s">
        <v>16</v>
      </c>
    </row>
    <row r="3" spans="2:15">
      <c r="B3" s="10" t="s">
        <v>0</v>
      </c>
      <c r="I3" s="9"/>
    </row>
    <row r="4" spans="2:15" ht="15" thickBot="1">
      <c r="B4" s="8" t="s">
        <v>1</v>
      </c>
      <c r="C4" s="8" t="s">
        <v>2</v>
      </c>
      <c r="D4" s="8" t="s">
        <v>3</v>
      </c>
      <c r="E4" s="8" t="s">
        <v>4</v>
      </c>
      <c r="F4" s="8" t="s">
        <v>999</v>
      </c>
      <c r="G4" s="7" t="s">
        <v>993</v>
      </c>
      <c r="H4" s="7" t="s">
        <v>994</v>
      </c>
      <c r="I4" s="6" t="s">
        <v>5</v>
      </c>
    </row>
    <row r="5" spans="2:15" ht="15" thickBot="1">
      <c r="B5" s="95" t="s">
        <v>941</v>
      </c>
      <c r="C5" s="95"/>
      <c r="D5" s="95" t="s">
        <v>942</v>
      </c>
      <c r="E5" s="95"/>
      <c r="F5" s="95" t="s">
        <v>1000</v>
      </c>
      <c r="G5" s="95" t="s">
        <v>943</v>
      </c>
      <c r="H5" s="95" t="s">
        <v>943</v>
      </c>
      <c r="I5" s="95"/>
    </row>
    <row r="6" spans="2:15">
      <c r="D6" s="1" t="s">
        <v>12</v>
      </c>
      <c r="E6" s="1">
        <v>2010</v>
      </c>
      <c r="F6" s="118" t="s">
        <v>1001</v>
      </c>
      <c r="G6" s="134">
        <v>0</v>
      </c>
      <c r="H6" s="134">
        <v>0</v>
      </c>
      <c r="I6" s="4" t="s">
        <v>6</v>
      </c>
      <c r="K6" s="1" t="s">
        <v>15</v>
      </c>
    </row>
    <row r="7" spans="2:15">
      <c r="D7" s="1" t="s">
        <v>12</v>
      </c>
      <c r="E7" s="1">
        <v>2012</v>
      </c>
      <c r="F7" s="118" t="s">
        <v>1001</v>
      </c>
      <c r="G7" s="134">
        <f>Next_to_DH_pot_costs!G3</f>
        <v>2.8219628410861568</v>
      </c>
      <c r="H7" s="134">
        <f>Next_to_DH_pot_costs!G5</f>
        <v>2.9372120860909221</v>
      </c>
      <c r="I7" s="1" t="s">
        <v>7</v>
      </c>
      <c r="K7" s="1" t="s">
        <v>14</v>
      </c>
    </row>
    <row r="8" spans="2:15">
      <c r="B8" s="5"/>
      <c r="C8" s="5"/>
      <c r="D8" s="5" t="s">
        <v>12</v>
      </c>
      <c r="E8" s="5">
        <v>2012</v>
      </c>
      <c r="F8" s="118" t="s">
        <v>1001</v>
      </c>
      <c r="G8" s="131">
        <f>Next_to_DH_pot_costs!J3</f>
        <v>13.791952902678101</v>
      </c>
      <c r="H8" s="131">
        <f>Next_to_DH_pot_costs!J5</f>
        <v>30.40938401709273</v>
      </c>
      <c r="I8" s="5" t="s">
        <v>8</v>
      </c>
      <c r="K8" s="1" t="s">
        <v>13</v>
      </c>
    </row>
    <row r="9" spans="2:15">
      <c r="D9" s="1" t="s">
        <v>12</v>
      </c>
      <c r="E9" s="1">
        <v>2010</v>
      </c>
      <c r="F9" s="119" t="s">
        <v>1001</v>
      </c>
      <c r="G9" s="134">
        <v>0</v>
      </c>
      <c r="H9" s="134">
        <v>0</v>
      </c>
      <c r="I9" s="4" t="s">
        <v>9</v>
      </c>
    </row>
    <row r="10" spans="2:15">
      <c r="D10" s="1" t="s">
        <v>12</v>
      </c>
      <c r="E10" s="1">
        <v>2012</v>
      </c>
      <c r="F10" s="118" t="s">
        <v>1001</v>
      </c>
      <c r="G10" s="134">
        <f>Next_to_DH_pot_costs!G4</f>
        <v>3.5950883047691202</v>
      </c>
      <c r="H10" s="134">
        <f>Next_to_DH_pot_costs!G6</f>
        <v>6.1124986184620616</v>
      </c>
      <c r="I10" s="1" t="s">
        <v>10</v>
      </c>
    </row>
    <row r="11" spans="2:15" ht="15" thickBot="1">
      <c r="B11" s="2"/>
      <c r="C11" s="2"/>
      <c r="D11" s="2" t="s">
        <v>12</v>
      </c>
      <c r="E11" s="2">
        <v>2010</v>
      </c>
      <c r="F11" s="2" t="s">
        <v>1001</v>
      </c>
      <c r="G11" s="133">
        <f>Next_to_DH_pot_costs!J4</f>
        <v>7.4642913477930453</v>
      </c>
      <c r="H11" s="133">
        <f>Next_to_DH_pot_costs!J6</f>
        <v>16.078091186314659</v>
      </c>
      <c r="I11" s="2" t="s">
        <v>11</v>
      </c>
    </row>
    <row r="16" spans="2:15">
      <c r="M16" s="109"/>
      <c r="O16" s="109"/>
    </row>
    <row r="17" spans="12:12">
      <c r="L17" s="109"/>
    </row>
    <row r="18" spans="12:12">
      <c r="L18" s="109"/>
    </row>
  </sheetData>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92D050"/>
  </sheetPr>
  <dimension ref="B1:U48"/>
  <sheetViews>
    <sheetView zoomScale="60" zoomScaleNormal="60" workbookViewId="0">
      <selection activeCell="H53" sqref="H53"/>
    </sheetView>
  </sheetViews>
  <sheetFormatPr defaultColWidth="9.109375" defaultRowHeight="14.4"/>
  <cols>
    <col min="1" max="1" width="9.109375" style="1"/>
    <col min="2" max="2" width="22.33203125" style="1" bestFit="1" customWidth="1"/>
    <col min="3" max="4" width="9.109375" style="1"/>
    <col min="5" max="5" width="10" style="1" customWidth="1"/>
    <col min="6" max="6" width="12.5546875" style="1" customWidth="1"/>
    <col min="7" max="7" width="12" style="1" bestFit="1" customWidth="1"/>
    <col min="8" max="8" width="14.5546875" style="1" bestFit="1" customWidth="1"/>
    <col min="9" max="9" width="9.109375" style="1"/>
    <col min="10" max="10" width="34.88671875" style="1" bestFit="1" customWidth="1"/>
    <col min="11" max="11" width="11.5546875" style="1" bestFit="1" customWidth="1"/>
    <col min="12" max="12" width="19.21875" style="1" customWidth="1"/>
    <col min="13" max="13" width="13.33203125" style="1" bestFit="1" customWidth="1"/>
    <col min="14" max="14" width="13" style="1" customWidth="1"/>
    <col min="15" max="15" width="9.109375" style="1" customWidth="1"/>
    <col min="16" max="16" width="10" style="1" customWidth="1"/>
    <col min="17" max="16384" width="9.109375" style="1"/>
  </cols>
  <sheetData>
    <row r="1" spans="2:19">
      <c r="E1" s="87"/>
      <c r="F1" s="88"/>
      <c r="G1" s="88"/>
    </row>
    <row r="4" spans="2:19">
      <c r="B4" s="10" t="s">
        <v>0</v>
      </c>
      <c r="H4" s="9"/>
    </row>
    <row r="5" spans="2:19" ht="15" thickBot="1">
      <c r="B5" s="8" t="s">
        <v>1</v>
      </c>
      <c r="C5" s="8" t="s">
        <v>2</v>
      </c>
      <c r="D5" s="8" t="s">
        <v>3</v>
      </c>
      <c r="E5" s="8" t="s">
        <v>4</v>
      </c>
      <c r="F5" s="7" t="s">
        <v>993</v>
      </c>
      <c r="G5" s="7" t="s">
        <v>994</v>
      </c>
      <c r="H5" s="6" t="s">
        <v>5</v>
      </c>
      <c r="M5" s="83" t="s">
        <v>997</v>
      </c>
      <c r="N5" s="78"/>
      <c r="O5" s="79"/>
      <c r="P5" s="80"/>
      <c r="Q5" s="80"/>
    </row>
    <row r="6" spans="2:19" ht="15" thickBot="1">
      <c r="B6" s="95" t="s">
        <v>944</v>
      </c>
      <c r="C6" s="95"/>
      <c r="D6" s="95"/>
      <c r="E6" s="95"/>
      <c r="F6" s="95" t="s">
        <v>939</v>
      </c>
      <c r="G6" s="95" t="s">
        <v>939</v>
      </c>
      <c r="H6" s="95"/>
      <c r="M6" s="84" t="s">
        <v>996</v>
      </c>
      <c r="N6" s="78"/>
      <c r="O6" s="79"/>
      <c r="P6" s="80"/>
      <c r="Q6" s="84" t="s">
        <v>995</v>
      </c>
    </row>
    <row r="7" spans="2:19">
      <c r="B7" s="81"/>
      <c r="C7" s="82" t="s">
        <v>935</v>
      </c>
      <c r="D7" s="1" t="s">
        <v>17</v>
      </c>
      <c r="E7" s="1">
        <v>2010</v>
      </c>
      <c r="F7" s="89">
        <f>ROUNDUP(N14/(8760*$C$18)*1000000,0)</f>
        <v>134</v>
      </c>
      <c r="G7" s="89">
        <f>ROUNDUP(O14/(8760*$C$18)*1000000,0)</f>
        <v>15</v>
      </c>
      <c r="H7" s="4" t="s">
        <v>6</v>
      </c>
      <c r="M7" s="117"/>
      <c r="N7" s="116" t="s">
        <v>993</v>
      </c>
      <c r="O7" s="115" t="s">
        <v>994</v>
      </c>
      <c r="Q7" s="117"/>
      <c r="R7" s="116" t="s">
        <v>993</v>
      </c>
      <c r="S7" s="115" t="s">
        <v>994</v>
      </c>
    </row>
    <row r="8" spans="2:19">
      <c r="C8" s="1" t="s">
        <v>935</v>
      </c>
      <c r="D8" s="1" t="s">
        <v>17</v>
      </c>
      <c r="E8" s="1">
        <v>2012</v>
      </c>
      <c r="F8" s="90">
        <f>F7*G18+F7</f>
        <v>167.5</v>
      </c>
      <c r="G8" s="90">
        <f>G7*G18+G7</f>
        <v>18.75</v>
      </c>
      <c r="H8" s="1" t="s">
        <v>7</v>
      </c>
      <c r="J8" s="1" t="s">
        <v>15</v>
      </c>
      <c r="M8" s="114" t="s">
        <v>936</v>
      </c>
      <c r="N8" s="85">
        <f>N47</f>
        <v>1.0499614369730674</v>
      </c>
      <c r="O8" s="113">
        <f>O47</f>
        <v>0.11583407006763216</v>
      </c>
      <c r="P8" s="80"/>
      <c r="Q8" s="114" t="s">
        <v>991</v>
      </c>
      <c r="R8" s="85">
        <v>0.72199999999999998</v>
      </c>
      <c r="S8" s="113">
        <v>0.60670000000000002</v>
      </c>
    </row>
    <row r="9" spans="2:19" ht="15" thickBot="1">
      <c r="B9" s="5"/>
      <c r="C9" s="5" t="s">
        <v>935</v>
      </c>
      <c r="D9" s="5" t="s">
        <v>17</v>
      </c>
      <c r="E9" s="5">
        <v>2012</v>
      </c>
      <c r="F9" s="91">
        <v>0</v>
      </c>
      <c r="G9" s="91">
        <v>0</v>
      </c>
      <c r="H9" s="5" t="s">
        <v>8</v>
      </c>
      <c r="J9" s="1" t="s">
        <v>14</v>
      </c>
      <c r="M9" s="112" t="s">
        <v>937</v>
      </c>
      <c r="N9" s="169">
        <f>N48</f>
        <v>1.8388646788659135</v>
      </c>
      <c r="O9" s="110">
        <f>O48</f>
        <v>0.90026421516147348</v>
      </c>
      <c r="Q9" s="112" t="s">
        <v>992</v>
      </c>
      <c r="R9" s="111">
        <v>0.60670000000000002</v>
      </c>
      <c r="S9" s="110">
        <v>0.56459999999999999</v>
      </c>
    </row>
    <row r="10" spans="2:19">
      <c r="B10" s="18"/>
      <c r="C10" s="18" t="s">
        <v>935</v>
      </c>
      <c r="D10" s="1" t="s">
        <v>17</v>
      </c>
      <c r="E10" s="1">
        <v>2010</v>
      </c>
      <c r="F10" s="92">
        <f>ROUNDUP(N15/(8760*$C$18)*1000000,0)*1.1</f>
        <v>257.40000000000003</v>
      </c>
      <c r="G10" s="92">
        <f>ROUNDUP(O15/(8760*$C$18)*1000000,0)*1.1</f>
        <v>126.50000000000001</v>
      </c>
      <c r="H10" s="4" t="s">
        <v>9</v>
      </c>
      <c r="J10" s="1" t="s">
        <v>13</v>
      </c>
    </row>
    <row r="11" spans="2:19">
      <c r="C11" s="1" t="s">
        <v>935</v>
      </c>
      <c r="D11" s="1" t="s">
        <v>17</v>
      </c>
      <c r="E11" s="1">
        <v>2012</v>
      </c>
      <c r="F11" s="90">
        <f>F10*G18+F10</f>
        <v>321.75000000000006</v>
      </c>
      <c r="G11" s="90">
        <f>G10*G18+G10</f>
        <v>158.12500000000003</v>
      </c>
      <c r="H11" s="1" t="s">
        <v>10</v>
      </c>
    </row>
    <row r="12" spans="2:19" ht="15" thickBot="1">
      <c r="B12" s="2"/>
      <c r="C12" s="2" t="s">
        <v>935</v>
      </c>
      <c r="D12" s="2" t="s">
        <v>17</v>
      </c>
      <c r="E12" s="2">
        <v>2012</v>
      </c>
      <c r="F12" s="93">
        <v>0</v>
      </c>
      <c r="G12" s="93">
        <v>0</v>
      </c>
      <c r="H12" s="2" t="s">
        <v>11</v>
      </c>
      <c r="M12" s="83" t="s">
        <v>938</v>
      </c>
      <c r="N12" s="78"/>
      <c r="O12" s="79"/>
    </row>
    <row r="13" spans="2:19">
      <c r="B13" s="107"/>
      <c r="C13" s="108" t="s">
        <v>935</v>
      </c>
      <c r="D13" s="107" t="s">
        <v>17</v>
      </c>
      <c r="E13" s="107">
        <v>0</v>
      </c>
      <c r="F13" s="107">
        <v>5</v>
      </c>
      <c r="G13" s="107">
        <v>5</v>
      </c>
      <c r="H13" s="108" t="s">
        <v>990</v>
      </c>
      <c r="M13" s="117"/>
      <c r="N13" s="116" t="s">
        <v>993</v>
      </c>
      <c r="O13" s="115" t="s">
        <v>994</v>
      </c>
    </row>
    <row r="14" spans="2:19">
      <c r="M14" s="114" t="s">
        <v>936</v>
      </c>
      <c r="N14" s="85">
        <f>N8/3.6</f>
        <v>0.29165595471474093</v>
      </c>
      <c r="O14" s="113">
        <f>O8/3.6</f>
        <v>3.2176130574342265E-2</v>
      </c>
    </row>
    <row r="15" spans="2:19" ht="15" thickBot="1">
      <c r="M15" s="112" t="s">
        <v>937</v>
      </c>
      <c r="N15" s="111">
        <f>N9/3.6</f>
        <v>0.51079574412942041</v>
      </c>
      <c r="O15" s="110">
        <f>O9/3.6</f>
        <v>0.25007339310040927</v>
      </c>
    </row>
    <row r="17" spans="2:21">
      <c r="B17" s="94" t="s">
        <v>998</v>
      </c>
      <c r="C17" s="94" t="s">
        <v>940</v>
      </c>
      <c r="G17" s="118" t="s">
        <v>1002</v>
      </c>
    </row>
    <row r="18" spans="2:21">
      <c r="C18" s="1">
        <v>0.25</v>
      </c>
      <c r="D18" s="86"/>
      <c r="F18" s="1">
        <v>2012</v>
      </c>
      <c r="G18" s="1">
        <v>0.25</v>
      </c>
    </row>
    <row r="19" spans="2:21">
      <c r="N19" s="18"/>
      <c r="O19" s="18"/>
    </row>
    <row r="20" spans="2:21">
      <c r="L20" s="94" t="s">
        <v>1028</v>
      </c>
    </row>
    <row r="21" spans="2:21">
      <c r="P21" s="122"/>
      <c r="Q21" s="122"/>
    </row>
    <row r="22" spans="2:21">
      <c r="L22" s="137"/>
      <c r="M22" s="170" t="s">
        <v>993</v>
      </c>
      <c r="N22" s="170"/>
      <c r="O22" s="170"/>
      <c r="P22" s="171" t="s">
        <v>994</v>
      </c>
      <c r="Q22" s="170"/>
      <c r="R22" s="170"/>
      <c r="S22" s="121"/>
      <c r="T22" s="121"/>
    </row>
    <row r="23" spans="2:21">
      <c r="L23" s="135"/>
      <c r="M23" s="139" t="s">
        <v>1010</v>
      </c>
      <c r="N23" s="135" t="s">
        <v>1011</v>
      </c>
      <c r="O23" s="135" t="s">
        <v>1012</v>
      </c>
      <c r="P23" s="140" t="s">
        <v>1010</v>
      </c>
      <c r="Q23" s="136" t="s">
        <v>1011</v>
      </c>
      <c r="R23" s="136" t="s">
        <v>1012</v>
      </c>
      <c r="S23" s="122"/>
      <c r="T23" s="122"/>
      <c r="U23" s="122"/>
    </row>
    <row r="24" spans="2:21" ht="15" thickBot="1">
      <c r="J24" s="121"/>
      <c r="L24" s="135"/>
      <c r="M24" s="143" t="s">
        <v>1013</v>
      </c>
      <c r="N24" s="143" t="s">
        <v>1014</v>
      </c>
      <c r="O24" s="143" t="s">
        <v>1015</v>
      </c>
      <c r="P24" s="144" t="s">
        <v>1013</v>
      </c>
      <c r="Q24" s="143" t="s">
        <v>1014</v>
      </c>
      <c r="R24" s="143" t="s">
        <v>1016</v>
      </c>
      <c r="S24" s="122"/>
      <c r="T24" s="122"/>
      <c r="U24" s="122"/>
    </row>
    <row r="25" spans="2:21">
      <c r="J25" s="122"/>
      <c r="K25" s="121"/>
      <c r="L25" s="141" t="s">
        <v>1017</v>
      </c>
      <c r="M25" s="149">
        <v>0.10810727491518987</v>
      </c>
      <c r="N25" s="166">
        <v>0.10929645493925695</v>
      </c>
      <c r="O25" s="138">
        <v>0.11750790751651073</v>
      </c>
      <c r="P25" s="159">
        <v>4.0134406795841834E-2</v>
      </c>
      <c r="Q25" s="155">
        <v>4.0535750863800256E-2</v>
      </c>
      <c r="R25" s="156">
        <v>4.3624355212871557E-2</v>
      </c>
      <c r="S25" s="122"/>
      <c r="T25" s="122"/>
      <c r="U25" s="122"/>
    </row>
    <row r="26" spans="2:21">
      <c r="J26" s="122"/>
      <c r="K26" s="121"/>
      <c r="L26" s="141" t="s">
        <v>1018</v>
      </c>
      <c r="M26" s="145">
        <v>3.6774051714065767</v>
      </c>
      <c r="N26" s="166">
        <v>3.7178566282920489</v>
      </c>
      <c r="O26" s="138">
        <v>5.4043840268999546</v>
      </c>
      <c r="P26" s="159">
        <v>1.3652224165131226</v>
      </c>
      <c r="Q26" s="155">
        <v>1.3788746406782539</v>
      </c>
      <c r="R26" s="156">
        <v>2.0063566229628109</v>
      </c>
      <c r="S26" s="122"/>
      <c r="T26" s="122"/>
      <c r="U26" s="122"/>
    </row>
    <row r="27" spans="2:21">
      <c r="J27" s="122"/>
      <c r="K27" s="121"/>
      <c r="L27" s="141" t="s">
        <v>1019</v>
      </c>
      <c r="M27" s="145">
        <v>16.518791607041013</v>
      </c>
      <c r="N27" s="163">
        <v>16.700498314718462</v>
      </c>
      <c r="O27" s="138">
        <v>19.557910521443386</v>
      </c>
      <c r="P27" s="159">
        <v>6.1325373584046323</v>
      </c>
      <c r="Q27" s="155">
        <v>6.1938627319886796</v>
      </c>
      <c r="R27" s="156">
        <v>7.2607984759589312</v>
      </c>
      <c r="S27" s="123"/>
      <c r="T27" s="123"/>
    </row>
    <row r="28" spans="2:21">
      <c r="J28" s="122"/>
      <c r="K28" s="121"/>
      <c r="L28" s="141" t="s">
        <v>1020</v>
      </c>
      <c r="M28" s="145">
        <v>0</v>
      </c>
      <c r="N28" s="164">
        <v>0</v>
      </c>
      <c r="O28" s="138">
        <v>0</v>
      </c>
      <c r="P28" s="159">
        <v>0</v>
      </c>
      <c r="Q28" s="152">
        <v>0</v>
      </c>
      <c r="R28" s="156">
        <v>0</v>
      </c>
      <c r="S28" s="123"/>
      <c r="T28" s="123"/>
    </row>
    <row r="29" spans="2:21">
      <c r="J29" s="122"/>
      <c r="K29" s="121"/>
      <c r="L29" s="141" t="s">
        <v>1021</v>
      </c>
      <c r="M29" s="145">
        <v>0</v>
      </c>
      <c r="N29" s="164">
        <v>0</v>
      </c>
      <c r="O29" s="138">
        <v>0</v>
      </c>
      <c r="P29" s="159">
        <v>0</v>
      </c>
      <c r="Q29" s="152">
        <v>0</v>
      </c>
      <c r="R29" s="156">
        <v>0</v>
      </c>
      <c r="S29" s="123"/>
      <c r="T29" s="123"/>
    </row>
    <row r="30" spans="2:21">
      <c r="J30" s="122"/>
      <c r="K30" s="121"/>
      <c r="L30" s="141" t="s">
        <v>1022</v>
      </c>
      <c r="M30" s="150">
        <v>0</v>
      </c>
      <c r="N30" s="165">
        <v>0</v>
      </c>
      <c r="O30" s="151">
        <v>0</v>
      </c>
      <c r="P30" s="160">
        <v>0</v>
      </c>
      <c r="Q30" s="153">
        <v>0</v>
      </c>
      <c r="R30" s="157">
        <v>0</v>
      </c>
      <c r="S30" s="123"/>
      <c r="T30" s="123"/>
    </row>
    <row r="31" spans="2:21">
      <c r="J31" s="122"/>
      <c r="K31" s="122"/>
      <c r="L31" s="141" t="s">
        <v>1023</v>
      </c>
      <c r="M31" s="145">
        <v>61.194933770305084</v>
      </c>
      <c r="N31" s="166">
        <v>61.868078041778432</v>
      </c>
      <c r="O31" s="138">
        <v>61.875564985141644</v>
      </c>
      <c r="P31" s="159">
        <v>22.718381974837236</v>
      </c>
      <c r="Q31" s="155">
        <v>22.945565794585608</v>
      </c>
      <c r="R31" s="156">
        <v>22.971063675265153</v>
      </c>
      <c r="S31" s="123"/>
      <c r="T31" s="123"/>
    </row>
    <row r="32" spans="2:21">
      <c r="J32" s="122"/>
      <c r="K32" s="122"/>
      <c r="L32" s="141" t="s">
        <v>1023</v>
      </c>
      <c r="M32" s="145">
        <v>10.799105959465603</v>
      </c>
      <c r="N32" s="166">
        <v>10.917896125019723</v>
      </c>
      <c r="O32" s="138">
        <v>3.8568235569520013</v>
      </c>
      <c r="P32" s="159">
        <v>4.0091262308536297</v>
      </c>
      <c r="Q32" s="155">
        <v>4.0492174931621658</v>
      </c>
      <c r="R32" s="156">
        <v>1.4318307967334394</v>
      </c>
      <c r="S32" s="123"/>
      <c r="T32" s="123"/>
    </row>
    <row r="33" spans="10:20">
      <c r="J33" s="122"/>
      <c r="K33" s="122"/>
      <c r="L33" s="168" t="s">
        <v>1024</v>
      </c>
      <c r="M33" s="162">
        <v>0.9129058543010562</v>
      </c>
      <c r="N33" s="164">
        <v>0.92294781869836773</v>
      </c>
      <c r="O33" s="138">
        <v>0.93153658602148592</v>
      </c>
      <c r="P33" s="159">
        <v>0.10630080938833332</v>
      </c>
      <c r="Q33" s="152">
        <v>0.10736381748221666</v>
      </c>
      <c r="R33" s="156">
        <v>0.10847021366156462</v>
      </c>
      <c r="S33" s="123"/>
      <c r="T33" s="123"/>
    </row>
    <row r="34" spans="10:20">
      <c r="J34" s="122"/>
      <c r="K34" s="122"/>
      <c r="L34" s="168" t="s">
        <v>1025</v>
      </c>
      <c r="M34" s="146">
        <v>1.5988304631869876</v>
      </c>
      <c r="N34" s="167">
        <v>1.6164175982820443</v>
      </c>
      <c r="O34" s="142">
        <v>1.6314596563132526</v>
      </c>
      <c r="P34" s="161">
        <v>0.82617156316048912</v>
      </c>
      <c r="Q34" s="154">
        <v>0.83443327879209406</v>
      </c>
      <c r="R34" s="158">
        <v>0.84303220730662154</v>
      </c>
      <c r="S34" s="123"/>
      <c r="T34" s="123"/>
    </row>
    <row r="35" spans="10:20">
      <c r="J35" s="122"/>
      <c r="K35" s="122"/>
      <c r="L35" s="141" t="s">
        <v>1017</v>
      </c>
      <c r="M35" s="145">
        <v>1.3743515939928634E-2</v>
      </c>
      <c r="N35" s="166">
        <v>1.3894694615267848E-2</v>
      </c>
      <c r="O35" s="138">
        <v>1.4938604282531123E-2</v>
      </c>
      <c r="P35" s="159">
        <v>2.7246559088507077E-3</v>
      </c>
      <c r="Q35" s="155">
        <v>2.7519024679392148E-3</v>
      </c>
      <c r="R35" s="156">
        <v>2.9615825096203341E-3</v>
      </c>
      <c r="S35" s="123"/>
      <c r="T35" s="123"/>
    </row>
    <row r="36" spans="10:20">
      <c r="J36" s="122"/>
      <c r="K36" s="122"/>
      <c r="L36" s="141" t="s">
        <v>1018</v>
      </c>
      <c r="M36" s="145">
        <v>0.46750301152675677</v>
      </c>
      <c r="N36" s="166">
        <v>0.47264554465355102</v>
      </c>
      <c r="O36" s="138">
        <v>0.68705124680521379</v>
      </c>
      <c r="P36" s="159">
        <v>9.2682603806001962E-2</v>
      </c>
      <c r="Q36" s="155">
        <v>9.3609429844061981E-2</v>
      </c>
      <c r="R36" s="156">
        <v>0.1362081033320206</v>
      </c>
      <c r="S36" s="123"/>
      <c r="T36" s="123"/>
    </row>
    <row r="37" spans="10:20">
      <c r="J37" s="121"/>
      <c r="K37" s="120"/>
      <c r="L37" s="141" t="s">
        <v>1019</v>
      </c>
      <c r="M37" s="145">
        <v>2.1000092356210955</v>
      </c>
      <c r="N37" s="166">
        <v>2.1231093372129273</v>
      </c>
      <c r="O37" s="138">
        <v>2.4863678713021331</v>
      </c>
      <c r="P37" s="159">
        <v>0.41632742287238811</v>
      </c>
      <c r="Q37" s="155">
        <v>0.42049069710111203</v>
      </c>
      <c r="R37" s="156">
        <v>0.49292313129554888</v>
      </c>
      <c r="S37" s="124"/>
      <c r="T37" s="124"/>
    </row>
    <row r="38" spans="10:20">
      <c r="L38" s="141" t="s">
        <v>1021</v>
      </c>
      <c r="M38" s="145">
        <v>0</v>
      </c>
      <c r="N38" s="164">
        <v>0</v>
      </c>
      <c r="O38" s="138">
        <v>0</v>
      </c>
      <c r="P38" s="159">
        <v>0</v>
      </c>
      <c r="Q38" s="152">
        <v>0</v>
      </c>
      <c r="R38" s="156">
        <v>0</v>
      </c>
    </row>
    <row r="39" spans="10:20">
      <c r="K39" s="120"/>
      <c r="L39" s="141" t="s">
        <v>1022</v>
      </c>
      <c r="M39" s="147">
        <v>0</v>
      </c>
      <c r="N39" s="165">
        <v>0</v>
      </c>
      <c r="O39" s="148">
        <v>0</v>
      </c>
      <c r="P39" s="160">
        <v>0</v>
      </c>
      <c r="Q39" s="153">
        <v>0</v>
      </c>
      <c r="R39" s="157">
        <v>0</v>
      </c>
    </row>
    <row r="40" spans="10:20">
      <c r="L40" s="141" t="s">
        <v>1023</v>
      </c>
      <c r="M40" s="145">
        <v>7.7796202741661524</v>
      </c>
      <c r="N40" s="166">
        <v>7.865196097181979</v>
      </c>
      <c r="O40" s="138">
        <v>7.8661479010780102</v>
      </c>
      <c r="P40" s="159">
        <v>1.5423119121242594</v>
      </c>
      <c r="Q40" s="155">
        <v>1.5577350312455021</v>
      </c>
      <c r="R40" s="156">
        <v>1.5594660385482906</v>
      </c>
    </row>
    <row r="41" spans="10:20">
      <c r="L41" s="141" t="s">
        <v>1023</v>
      </c>
      <c r="M41" s="145">
        <v>1.3728741660293211</v>
      </c>
      <c r="N41" s="166">
        <v>1.3879757818556435</v>
      </c>
      <c r="O41" s="138">
        <v>0.49031220215332899</v>
      </c>
      <c r="P41" s="159">
        <v>0.2721726903748693</v>
      </c>
      <c r="Q41" s="155">
        <v>0.27489441727861796</v>
      </c>
      <c r="R41" s="156">
        <v>9.7204532276739045E-2</v>
      </c>
    </row>
    <row r="42" spans="10:20">
      <c r="L42" s="168" t="s">
        <v>1024</v>
      </c>
      <c r="M42" s="162">
        <v>0.11605635393254977</v>
      </c>
      <c r="N42" s="166">
        <v>0.11733297382580782</v>
      </c>
      <c r="O42" s="138">
        <v>0.11842485095158141</v>
      </c>
      <c r="P42" s="159">
        <v>7.2165792779461963E-3</v>
      </c>
      <c r="Q42" s="152">
        <v>7.2887450707256581E-3</v>
      </c>
      <c r="R42" s="156">
        <v>7.363856406067547E-3</v>
      </c>
    </row>
    <row r="43" spans="10:20">
      <c r="L43" s="168" t="s">
        <v>1025</v>
      </c>
      <c r="M43" s="145">
        <v>0.20325692210160778</v>
      </c>
      <c r="N43" s="164">
        <v>0.20549274824472544</v>
      </c>
      <c r="O43" s="138">
        <v>0.20740502255266099</v>
      </c>
      <c r="P43" s="159">
        <v>5.608736769775486E-2</v>
      </c>
      <c r="Q43" s="152">
        <v>5.6648241374732407E-2</v>
      </c>
      <c r="R43" s="156">
        <v>5.7232007854851899E-2</v>
      </c>
    </row>
    <row r="46" spans="10:20">
      <c r="N46" s="130" t="s">
        <v>993</v>
      </c>
      <c r="O46" s="130" t="s">
        <v>994</v>
      </c>
    </row>
    <row r="47" spans="10:20">
      <c r="M47" s="130" t="s">
        <v>1026</v>
      </c>
      <c r="N47" s="3">
        <f>O33+O42</f>
        <v>1.0499614369730674</v>
      </c>
      <c r="O47" s="132">
        <f>R33+R42</f>
        <v>0.11583407006763216</v>
      </c>
    </row>
    <row r="48" spans="10:20">
      <c r="M48" s="130" t="s">
        <v>1027</v>
      </c>
      <c r="N48" s="3">
        <f>O34+O43</f>
        <v>1.8388646788659135</v>
      </c>
      <c r="O48" s="132">
        <f>R34+R43</f>
        <v>0.90026421516147348</v>
      </c>
    </row>
  </sheetData>
  <mergeCells count="2">
    <mergeCell ref="M22:O22"/>
    <mergeCell ref="P22:R22"/>
  </mergeCells>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C6:N11"/>
  <sheetViews>
    <sheetView workbookViewId="0">
      <selection activeCell="I29" sqref="I29"/>
    </sheetView>
  </sheetViews>
  <sheetFormatPr defaultRowHeight="13.2"/>
  <cols>
    <col min="14" max="14" width="10.44140625" customWidth="1"/>
  </cols>
  <sheetData>
    <row r="6" spans="3:14" ht="14.4">
      <c r="M6" s="94" t="s">
        <v>1008</v>
      </c>
      <c r="N6" s="1"/>
    </row>
    <row r="7" spans="3:14" ht="14.4">
      <c r="C7" s="125" t="s">
        <v>1003</v>
      </c>
      <c r="D7" s="126"/>
      <c r="E7" s="126"/>
      <c r="F7" s="126"/>
      <c r="G7" s="121"/>
      <c r="M7" s="94" t="s">
        <v>1006</v>
      </c>
      <c r="N7" s="94" t="s">
        <v>1007</v>
      </c>
    </row>
    <row r="8" spans="3:14" ht="15" thickBot="1">
      <c r="C8" s="127" t="s">
        <v>1</v>
      </c>
      <c r="D8" s="127" t="s">
        <v>3</v>
      </c>
      <c r="E8" s="128" t="s">
        <v>993</v>
      </c>
      <c r="F8" s="128" t="s">
        <v>994</v>
      </c>
      <c r="G8" s="127" t="s">
        <v>5</v>
      </c>
      <c r="L8" s="129" t="s">
        <v>991</v>
      </c>
      <c r="M8" s="1">
        <v>0.85</v>
      </c>
      <c r="N8" s="1"/>
    </row>
    <row r="9" spans="3:14" ht="14.4">
      <c r="C9" s="121"/>
      <c r="D9" s="121" t="s">
        <v>1004</v>
      </c>
      <c r="E9" s="121" t="s">
        <v>1009</v>
      </c>
      <c r="F9" s="121" t="s">
        <v>1009</v>
      </c>
      <c r="G9" s="121" t="s">
        <v>1005</v>
      </c>
      <c r="L9" s="129" t="s">
        <v>992</v>
      </c>
      <c r="M9" s="1">
        <v>0.78</v>
      </c>
      <c r="N9" s="1">
        <v>0.75239999999999996</v>
      </c>
    </row>
    <row r="10" spans="3:14" ht="14.4">
      <c r="M10" s="1"/>
      <c r="N10" s="1"/>
    </row>
    <row r="11" spans="3:14" ht="14.4">
      <c r="M11" s="1">
        <f>N9/M9</f>
        <v>0.96461538461538454</v>
      </c>
      <c r="N11" s="1"/>
    </row>
  </sheetData>
  <pageMargins left="0.7" right="0.7" top="0.75" bottom="0.75" header="0.3" footer="0.3"/>
  <pageSetup paperSize="9" orientation="portrait" horizontalDpi="4294967293" verticalDpi="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0070C0"/>
  </sheetPr>
  <dimension ref="B1:F9"/>
  <sheetViews>
    <sheetView workbookViewId="0">
      <selection activeCell="E3" sqref="E3"/>
    </sheetView>
  </sheetViews>
  <sheetFormatPr defaultColWidth="9.109375" defaultRowHeight="14.4"/>
  <cols>
    <col min="1" max="3" width="9.109375" style="1"/>
    <col min="4" max="4" width="15.44140625" style="1" bestFit="1" customWidth="1"/>
    <col min="5" max="5" width="14.6640625" style="1" bestFit="1" customWidth="1"/>
    <col min="6" max="6" width="12.88671875" style="1" bestFit="1" customWidth="1"/>
    <col min="7" max="16384" width="9.109375" style="1"/>
  </cols>
  <sheetData>
    <row r="1" spans="2:6" ht="15" thickBot="1"/>
    <row r="2" spans="2:6" ht="15" thickTop="1">
      <c r="B2" s="21"/>
      <c r="C2" s="20"/>
      <c r="D2" s="20" t="s">
        <v>25</v>
      </c>
      <c r="E2" s="20" t="s">
        <v>24</v>
      </c>
      <c r="F2" s="19" t="s">
        <v>23</v>
      </c>
    </row>
    <row r="3" spans="2:6">
      <c r="B3" s="172" t="s">
        <v>22</v>
      </c>
      <c r="C3" s="18" t="s">
        <v>20</v>
      </c>
      <c r="D3" s="17">
        <f>SUM(DH_areas!S2:S963,DH_areas!W2:W963)</f>
        <v>526.43168900999797</v>
      </c>
      <c r="E3" s="17">
        <f>D3/(8760*$C$9)*1000</f>
        <v>300.47470833903992</v>
      </c>
      <c r="F3" s="16">
        <v>0</v>
      </c>
    </row>
    <row r="4" spans="2:6">
      <c r="B4" s="172"/>
      <c r="C4" s="18" t="s">
        <v>19</v>
      </c>
      <c r="D4" s="17">
        <f>SUM(DH_areas!U2:U963,DH_areas!Y2:Y963)</f>
        <v>614.37946441999838</v>
      </c>
      <c r="E4" s="17">
        <f>D4/(8760*$C$9)*1000</f>
        <v>350.6732102853872</v>
      </c>
      <c r="F4" s="16">
        <v>0</v>
      </c>
    </row>
    <row r="5" spans="2:6">
      <c r="B5" s="172" t="s">
        <v>21</v>
      </c>
      <c r="C5" s="18" t="s">
        <v>20</v>
      </c>
      <c r="D5" s="17">
        <f>SUM(DH_areas!AA2:AA963,DH_areas!AE2:AE963)</f>
        <v>248.19761925999964</v>
      </c>
      <c r="E5" s="17">
        <f>D5/(8760*$C$9)*1000</f>
        <v>141.66530779680346</v>
      </c>
      <c r="F5" s="16">
        <v>0</v>
      </c>
    </row>
    <row r="6" spans="2:6" ht="15" thickBot="1">
      <c r="B6" s="173"/>
      <c r="C6" s="15" t="s">
        <v>19</v>
      </c>
      <c r="D6" s="14">
        <f>SUM(DH_areas!AC2:AC963,DH_areas!AG2:AG963)</f>
        <v>613.75830679999922</v>
      </c>
      <c r="E6" s="14">
        <f>D6/(8760*$C$9)*1000</f>
        <v>350.31866826483974</v>
      </c>
      <c r="F6" s="13">
        <v>0</v>
      </c>
    </row>
    <row r="7" spans="2:6" ht="15" thickTop="1"/>
    <row r="8" spans="2:6" ht="15" thickBot="1"/>
    <row r="9" spans="2:6" ht="15" thickBot="1">
      <c r="B9" s="12" t="s">
        <v>18</v>
      </c>
      <c r="C9" s="11">
        <v>0.2</v>
      </c>
    </row>
  </sheetData>
  <mergeCells count="2">
    <mergeCell ref="B3:B4"/>
    <mergeCell ref="B5:B6"/>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70C0"/>
  </sheetPr>
  <dimension ref="B1:J7"/>
  <sheetViews>
    <sheetView workbookViewId="0">
      <selection activeCell="D3" sqref="D3"/>
    </sheetView>
  </sheetViews>
  <sheetFormatPr defaultColWidth="9.109375" defaultRowHeight="14.4"/>
  <cols>
    <col min="1" max="2" width="9.109375" style="1"/>
    <col min="3" max="3" width="9.5546875" style="1" bestFit="1" customWidth="1"/>
    <col min="4" max="4" width="13.88671875" style="1" bestFit="1" customWidth="1"/>
    <col min="5" max="5" width="16.88671875" style="1" bestFit="1" customWidth="1"/>
    <col min="6" max="6" width="16.109375" style="1" bestFit="1" customWidth="1"/>
    <col min="7" max="7" width="19" style="1" bestFit="1" customWidth="1"/>
    <col min="8" max="8" width="16.88671875" style="1" bestFit="1" customWidth="1"/>
    <col min="9" max="9" width="16.109375" style="1" bestFit="1" customWidth="1"/>
    <col min="10" max="10" width="19" style="1" bestFit="1" customWidth="1"/>
    <col min="11" max="16384" width="9.109375" style="1"/>
  </cols>
  <sheetData>
    <row r="1" spans="2:10" ht="15" thickBot="1">
      <c r="E1" s="1">
        <v>0.2</v>
      </c>
    </row>
    <row r="2" spans="2:10" ht="15.6" thickTop="1" thickBot="1">
      <c r="B2" s="21"/>
      <c r="C2" s="20"/>
      <c r="D2" s="39" t="s">
        <v>32</v>
      </c>
      <c r="E2" s="38" t="s">
        <v>31</v>
      </c>
      <c r="F2" s="38" t="s">
        <v>30</v>
      </c>
      <c r="G2" s="38" t="s">
        <v>29</v>
      </c>
      <c r="H2" s="38" t="s">
        <v>28</v>
      </c>
      <c r="I2" s="38" t="s">
        <v>27</v>
      </c>
      <c r="J2" s="37" t="s">
        <v>26</v>
      </c>
    </row>
    <row r="3" spans="2:10">
      <c r="B3" s="174" t="s">
        <v>22</v>
      </c>
      <c r="C3" s="30" t="s">
        <v>20</v>
      </c>
      <c r="D3" s="31">
        <v>900</v>
      </c>
      <c r="E3" s="30">
        <f>D3</f>
        <v>900</v>
      </c>
      <c r="F3" s="28">
        <f>E3/($E$1*8760)*1000</f>
        <v>513.69863013698637</v>
      </c>
      <c r="G3" s="29">
        <f>(SUMPRODUCT(--(Next_to_DH_E_C!H2:H20&lt;D3),Next_to_DH_E_C!E2:E20,Next_to_DH_E_C!G2:G20)/F3)</f>
        <v>2.8219628410861568</v>
      </c>
      <c r="H3" s="28">
        <f>Next_to_DH_E_C!H20-Next_to_DH_pot_costs!D3</f>
        <v>97.342131709997489</v>
      </c>
      <c r="I3" s="28">
        <f>H3/($E$1*8760)*1000</f>
        <v>55.560577460044229</v>
      </c>
      <c r="J3" s="27">
        <f>(SUMPRODUCT(--(Next_to_DH_E_C!H2:H20&gt;D3),Next_to_DH_E_C!E2:E20,Next_to_DH_E_C!G2:G20)/I3)</f>
        <v>13.791952902678101</v>
      </c>
    </row>
    <row r="4" spans="2:10" ht="15" thickBot="1">
      <c r="B4" s="175"/>
      <c r="C4" s="35" t="s">
        <v>19</v>
      </c>
      <c r="D4" s="36">
        <v>1500</v>
      </c>
      <c r="E4" s="35">
        <f>D4</f>
        <v>1500</v>
      </c>
      <c r="F4" s="33">
        <f>E4/($E$1*8760)*1000</f>
        <v>856.16438356164383</v>
      </c>
      <c r="G4" s="34">
        <f>(SUMPRODUCT(--(Next_to_DH_E_D!H2:H145&lt;D4),Next_to_DH_E_D!E2:E145,Next_to_DH_E_D!G2:G145)/F4)</f>
        <v>3.5950883047691202</v>
      </c>
      <c r="H4" s="33">
        <f>Next_to_DH_E_D!H145-Next_to_DH_pot_costs!D4</f>
        <v>649.94073414999684</v>
      </c>
      <c r="I4" s="33">
        <f>H4/($E$1*8760)*1000</f>
        <v>370.97073867008953</v>
      </c>
      <c r="J4" s="32">
        <f>(SUMPRODUCT(--(Next_to_DH_E_D!H2:H145&gt;D4),Next_to_DH_E_D!E2:E145,Next_to_DH_E_D!G2:G145)/I4)</f>
        <v>7.4642913477930453</v>
      </c>
    </row>
    <row r="5" spans="2:10">
      <c r="B5" s="174" t="s">
        <v>21</v>
      </c>
      <c r="C5" s="30" t="s">
        <v>20</v>
      </c>
      <c r="D5" s="31">
        <v>100</v>
      </c>
      <c r="E5" s="30">
        <f>D5</f>
        <v>100</v>
      </c>
      <c r="F5" s="28">
        <f>E5/($E$1*8760)*1000</f>
        <v>57.077625570776256</v>
      </c>
      <c r="G5" s="29">
        <f>(SUMPRODUCT(--(Next_to_DH_W_C!H2:H80&lt;D5),Next_to_DH_W_C!E2:E80,Next_to_DH_W_C!G2:G80)/F5)</f>
        <v>2.9372120860909221</v>
      </c>
      <c r="H5" s="28">
        <f>Next_to_DH_W_C!H80-Next_to_DH_pot_costs!D5</f>
        <v>59.268215609999544</v>
      </c>
      <c r="I5" s="28">
        <f>H5/($E$1*8760)*1000</f>
        <v>33.828890188355899</v>
      </c>
      <c r="J5" s="27">
        <f>(SUMPRODUCT(--(Next_to_DH_W_C!H2:H80&gt;D5),Next_to_DH_W_C!E2:E80,Next_to_DH_W_C!G2:G80)/I5)</f>
        <v>30.40938401709273</v>
      </c>
    </row>
    <row r="6" spans="2:10" ht="15" thickBot="1">
      <c r="B6" s="173"/>
      <c r="C6" s="25" t="s">
        <v>19</v>
      </c>
      <c r="D6" s="26">
        <v>700</v>
      </c>
      <c r="E6" s="25">
        <f>D6</f>
        <v>700</v>
      </c>
      <c r="F6" s="23">
        <f>E6/($E$1*8760)*1000</f>
        <v>399.54337899543378</v>
      </c>
      <c r="G6" s="24">
        <f>(SUMPRODUCT(--(Next_to_DH_W_D!H2:H288&lt;D6),Next_to_DH_W_D!E2:E288,Next_to_DH_W_D!G2:G288)/F6)</f>
        <v>6.1124986184620616</v>
      </c>
      <c r="H6" s="23">
        <f>Next_to_DH_W_D!H288-Next_to_DH_pot_costs!D6</f>
        <v>295.06466193999859</v>
      </c>
      <c r="I6" s="23">
        <f>H6/($E$1*8760)*1000</f>
        <v>168.41590293378914</v>
      </c>
      <c r="J6" s="22">
        <f>(SUMPRODUCT(--(Next_to_DH_W_D!H2:H288&gt;D6),Next_to_DH_W_D!E2:E288,Next_to_DH_W_D!G2:G288)/I6)</f>
        <v>16.078091186314659</v>
      </c>
    </row>
    <row r="7" spans="2:10" ht="15" thickTop="1">
      <c r="H7" s="3"/>
    </row>
  </sheetData>
  <mergeCells count="2">
    <mergeCell ref="B3:B4"/>
    <mergeCell ref="B5:B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0070C0"/>
  </sheetPr>
  <dimension ref="B1:R10"/>
  <sheetViews>
    <sheetView workbookViewId="0">
      <selection activeCell="G27" sqref="G27"/>
    </sheetView>
  </sheetViews>
  <sheetFormatPr defaultColWidth="9.109375" defaultRowHeight="14.4"/>
  <cols>
    <col min="1" max="1" width="9.109375" style="1"/>
    <col min="2" max="2" width="9.33203125" style="1" bestFit="1" customWidth="1"/>
    <col min="3" max="3" width="10.6640625" style="1" bestFit="1" customWidth="1"/>
    <col min="4" max="4" width="15.33203125" style="1" bestFit="1" customWidth="1"/>
    <col min="5" max="5" width="14.6640625" style="1" bestFit="1" customWidth="1"/>
    <col min="6" max="6" width="30" style="1" bestFit="1" customWidth="1"/>
    <col min="7" max="7" width="39.44140625" style="1" bestFit="1" customWidth="1"/>
    <col min="8" max="8" width="22.6640625" style="1" bestFit="1" customWidth="1"/>
    <col min="9" max="9" width="32.109375" style="1" bestFit="1" customWidth="1"/>
    <col min="10" max="10" width="33.33203125" style="1" bestFit="1" customWidth="1"/>
    <col min="11" max="12" width="9.109375" style="1"/>
    <col min="13" max="13" width="21.109375" style="1" bestFit="1" customWidth="1"/>
    <col min="14" max="16384" width="9.109375" style="1"/>
  </cols>
  <sheetData>
    <row r="1" spans="2:18" ht="16.2" thickBot="1">
      <c r="E1" s="58">
        <v>0.2</v>
      </c>
    </row>
    <row r="2" spans="2:18" ht="16.8" thickTop="1" thickBot="1">
      <c r="B2" s="57"/>
      <c r="C2" s="56"/>
      <c r="D2" s="55" t="s">
        <v>25</v>
      </c>
      <c r="E2" s="54" t="s">
        <v>24</v>
      </c>
      <c r="F2" s="54" t="s">
        <v>39</v>
      </c>
      <c r="G2" s="54" t="s">
        <v>38</v>
      </c>
      <c r="H2" s="54" t="s">
        <v>37</v>
      </c>
      <c r="I2" s="54" t="s">
        <v>36</v>
      </c>
      <c r="J2" s="53" t="s">
        <v>35</v>
      </c>
    </row>
    <row r="3" spans="2:18" ht="15.6">
      <c r="B3" s="176" t="s">
        <v>20</v>
      </c>
      <c r="C3" s="52" t="s">
        <v>34</v>
      </c>
      <c r="D3" s="51">
        <f>(SUMIF(DH_areas!B2:B963,"Central",DH_areas!E2:E963) + SUMIF(DH_areas!B2:B963,"Central",DH_areas!I2:I963)+ SUMIF(DH_areas!B2:B963,"Central",DH_areas!G2:G963))/1000000+(SUMIF(Next_to_DH_areas!C2:C817,"Central",Next_to_DH_areas!F2:F817) + SUMIF(Next_to_DH_areas!C2:C817,"Central",Next_to_DH_areas!H2:H817)+ SUMIF(Next_to_DH_areas!C2:C817,"Central",Next_to_DH_areas!J2:J817))/1000000</f>
        <v>1320.2911640199964</v>
      </c>
      <c r="E3" s="50">
        <f>D3/(8760*$E$1)*1000</f>
        <v>753.59084704337681</v>
      </c>
      <c r="F3" s="50">
        <f>(SUMIF(DH_areas!B2:B963,"Central",DH_areas!F2:F963)+SUMIF(Next_to_DH_areas!B2:B817,"Central",Next_to_DH_areas!G2:G817))*'Connecting shares (%)'!$R$16+(SUMIF(DH_areas!B2:B963,"Central",DH_areas!H2:H963)+SUMIF(Next_to_DH_areas!B2:B817,"Central",Next_to_DH_areas!I2:I817))*'Connecting shares (%)'!$R$17+(SUMIF(DH_areas!B2:B963,"Central",DH_areas!J2:J963)+SUMIF(Next_to_DH_areas!B2:B817,"Central",Next_to_DH_areas!K2:K817))*'Connecting shares (%)'!$R$18</f>
        <v>568.71994399999994</v>
      </c>
      <c r="G3" s="50">
        <f>F3/E3</f>
        <v>0.75468000471516383</v>
      </c>
      <c r="H3" s="50">
        <f>(SUMIF(DH_areas!B2:B963,"Central",DH_areas!F2:F963)+SUMIF(Next_to_DH_areas!B2:B817,"Central",Next_to_DH_areas!G2:G817))*'Connecting shares (%)'!$Q$16+(SUMIF(DH_areas!B2:B963,"Central",DH_areas!H2:H963)+SUMIF(Next_to_DH_areas!B2:B817,"Central",Next_to_DH_areas!I2:I817))*'Connecting shares (%)'!$Q$17+(SUMIF(DH_areas!B2:B963,"Central",DH_areas!J2:J963)+SUMIF(Next_to_DH_areas!B2:B817,"Central",Next_to_DH_areas!K2:K817))*'Connecting shares (%)'!$Q$18</f>
        <v>474.48983699999991</v>
      </c>
      <c r="I3" s="50">
        <f>H3/E3</f>
        <v>0.62963853510376855</v>
      </c>
      <c r="J3" s="49">
        <f>I3+G3</f>
        <v>1.3843185398189324</v>
      </c>
      <c r="K3" s="40">
        <f>G3/I3-1</f>
        <v>0.19859246637562866</v>
      </c>
    </row>
    <row r="4" spans="2:18" ht="15.6">
      <c r="B4" s="177"/>
      <c r="C4" s="48" t="s">
        <v>33</v>
      </c>
      <c r="D4" s="47">
        <f>(SUMIF(DH_areas!B2:B963,"Central",DH_areas!K2:K963) + SUMIF(DH_areas!B2:B963,"Central",DH_areas!M2:M963)+ SUMIF(DH_areas!B2:B963,"Central",DH_areas!O2:O963))/1000000+(SUMIF(Next_to_DH_areas!C2:C817,"Central",Next_to_DH_areas!L2:L817) + SUMIF(Next_to_DH_areas!C2:C817,"Central",Next_to_DH_areas!N2:N817)+ SUMIF(Next_to_DH_areas!C2:C817,"Central",Next_to_DH_areas!P2:P817))/1000000</f>
        <v>652.83091744999888</v>
      </c>
      <c r="E4" s="46">
        <f>D4/(8760*$E$1)*1000</f>
        <v>372.6203866723738</v>
      </c>
      <c r="F4" s="46">
        <f>(SUMIF(DH_areas!B2:B963,"Central",DH_areas!L2:L963)+SUMIF(Next_to_DH_areas!B2:B817,"Central",Next_to_DH_areas!M2:M817))*'Connecting shares (%)'!$R$16+(SUMIF(DH_areas!B2:B963,"Central",DH_areas!N2:N963)+SUMIF(Next_to_DH_areas!B2:B817,"Central",Next_to_DH_areas!O2:O817))*'Connecting shares (%)'!$R$17+(SUMIF(DH_areas!B2:B963,"Central",DH_areas!P2:P963)+SUMIF(Next_to_DH_areas!B2:B817,"Central",Next_to_DH_areas!Q2:Q817))*'Connecting shares (%)'!$R$18</f>
        <v>214.12013200000001</v>
      </c>
      <c r="G4" s="46">
        <f>F4/E4</f>
        <v>0.57463343300178849</v>
      </c>
      <c r="H4" s="46">
        <f>(SUMIF(DH_areas!B2:B963,"Central",DH_areas!L2:L963)+SUMIF(Next_to_DH_areas!B2:B817,"Central",Next_to_DH_areas!M2:M817))*'Connecting shares (%)'!$Q$16+(SUMIF(DH_areas!B2:B963,"Central",DH_areas!N2:N963)+SUMIF(Next_to_DH_areas!B2:B817,"Central",Next_to_DH_areas!O2:O817))*'Connecting shares (%)'!$Q$17+(SUMIF(DH_areas!B2:B963,"Central",DH_areas!P2:P963)+SUMIF(Next_to_DH_areas!B2:B817,"Central",Next_to_DH_areas!Q2:Q817))*'Connecting shares (%)'!$Q$18</f>
        <v>226.87107899999998</v>
      </c>
      <c r="I4" s="46">
        <f>H4/E4</f>
        <v>0.60885310389491976</v>
      </c>
      <c r="J4" s="45">
        <f>I4+G4</f>
        <v>1.1834865368967082</v>
      </c>
      <c r="K4" s="40">
        <f>G4/I4-1</f>
        <v>-5.6203492557109769E-2</v>
      </c>
    </row>
    <row r="5" spans="2:18" ht="15.6">
      <c r="B5" s="177" t="s">
        <v>19</v>
      </c>
      <c r="C5" s="48" t="s">
        <v>34</v>
      </c>
      <c r="D5" s="47">
        <f>(SUMIF(DH_areas!B2:B963,"Decentral",DH_areas!E2:E963) + SUMIF(DH_areas!B2:B963,"Decentral",DH_areas!I2:I963)+ SUMIF(DH_areas!B2:B963,"Decentral",DH_areas!G2:G963))/1000000+(SUMIF(Next_to_DH_areas!C2:C817,"Decentral",Next_to_DH_areas!F2:F817) + SUMIF(Next_to_DH_areas!C2:C817,"Decentral",Next_to_DH_areas!H2:H817)+ SUMIF(Next_to_DH_areas!C2:C817,"Decentral",Next_to_DH_areas!J2:J817))/1000000</f>
        <v>3443.755495689998</v>
      </c>
      <c r="E5" s="46">
        <f>D5/(8760*$E$1)*1000</f>
        <v>1965.6138674029669</v>
      </c>
      <c r="F5" s="46">
        <f>(SUMIF(DH_areas!B2:B963,"Decentral",DH_areas!F2:F963)+SUMIF(Next_to_DH_areas!B2:B817,"Decentral",Next_to_DH_areas!G2:G817))*'Connecting shares (%)'!$R$16+(SUMIF(DH_areas!B2:B963,"Decentral",DH_areas!H2:H963)+SUMIF(Next_to_DH_areas!B2:B817,"Decentral",Next_to_DH_areas!I2:I817))*'Connecting shares (%)'!$R$17+(SUMIF(DH_areas!B2:B963,"Decentral",DH_areas!J2:J963)+SUMIF(Next_to_DH_areas!B2:B817,"Decentral",Next_to_DH_areas!K2:K817))*'Connecting shares (%)'!$R$18</f>
        <v>1257.036916</v>
      </c>
      <c r="G5" s="46">
        <f>F5/E5</f>
        <v>0.63951365873341037</v>
      </c>
      <c r="H5" s="46">
        <f>(SUMIF(DH_areas!B2:B963,"Decentral",DH_areas!F2:F963)+SUMIF(Next_to_DH_areas!B2:B817,"Decentral",Next_to_DH_areas!G2:G817))*'Connecting shares (%)'!$Q$16+(SUMIF(DH_areas!B2:B963,"Decentral",DH_areas!H2:H963)+SUMIF(Next_to_DH_areas!B2:B817,"Decentral",Next_to_DH_areas!I2:I817))*'Connecting shares (%)'!$Q$17+(SUMIF(DH_areas!B2:B963,"Decentral",DH_areas!J2:J963)+SUMIF(Next_to_DH_areas!B2:B817,"Decentral",Next_to_DH_areas!K2:K817))*'Connecting shares (%)'!$Q$18</f>
        <v>1048.3334889999999</v>
      </c>
      <c r="I5" s="46">
        <f>H5/E5</f>
        <v>0.53333643315464208</v>
      </c>
      <c r="J5" s="45">
        <f>I5+G5</f>
        <v>1.1728500918880524</v>
      </c>
      <c r="K5" s="40">
        <f>G5/I5-1</f>
        <v>0.19908114086776063</v>
      </c>
    </row>
    <row r="6" spans="2:18" ht="16.2" thickBot="1">
      <c r="B6" s="178"/>
      <c r="C6" s="44" t="s">
        <v>33</v>
      </c>
      <c r="D6" s="43">
        <f>(SUMIF(DH_areas!B2:B963,"Decentral",DH_areas!K2:K963) + SUMIF(DH_areas!B2:B963,"Decentral",DH_areas!M2:M963)+ SUMIF(DH_areas!B2:B963,"Decentral",DH_areas!O2:O963))/1000000+(SUMIF(Next_to_DH_areas!C2:C817,"Decentral",Next_to_DH_areas!L2:L817) + SUMIF(Next_to_DH_areas!C2:C817,"Decentral",Next_to_DH_areas!N2:N817)+ SUMIF(Next_to_DH_areas!C2:C817,"Decentral",Next_to_DH_areas!P2:P817))/1000000</f>
        <v>981.27755474999822</v>
      </c>
      <c r="E6" s="42">
        <f>D6/(8760*$E$1)*1000</f>
        <v>560.0899285102729</v>
      </c>
      <c r="F6" s="42">
        <f>(SUMIF(DH_areas!B2:B963,"Decentral",DH_areas!L2:L963)+SUMIF(Next_to_DH_areas!B2:B817,"Decentral",Next_to_DH_areas!M2:M817))*'Connecting shares (%)'!$R$16+(SUMIF(DH_areas!B2:B963,"Decentral",DH_areas!N2:N963)+SUMIF(Next_to_DH_areas!B2:B817,"Decentral",Next_to_DH_areas!O2:O817))*'Connecting shares (%)'!$R$17+(SUMIF(DH_areas!B2:B963,"Decentral",DH_areas!P2:P963)+SUMIF(Next_to_DH_areas!B2:B817,"Decentral",Next_to_DH_areas!Q2:Q817))*'Connecting shares (%)'!$R$18</f>
        <v>362.16975000000002</v>
      </c>
      <c r="G6" s="42">
        <f>F6/E6</f>
        <v>0.64662785664312705</v>
      </c>
      <c r="H6" s="42">
        <f>(SUMIF(DH_areas!B2:B963,"Decentral",DH_areas!L2:L963)+SUMIF(Next_to_DH_areas!B2:B817,"Decentral",Next_to_DH_areas!M2:M817))*'Connecting shares (%)'!$Q$16+(SUMIF(DH_areas!B2:B963,"Decentral",DH_areas!N2:N963)+SUMIF(Next_to_DH_areas!B2:B817,"Decentral",Next_to_DH_areas!O2:O817))*'Connecting shares (%)'!$Q$17+(SUMIF(DH_areas!B2:B963,"Decentral",DH_areas!P2:P963)+SUMIF(Next_to_DH_areas!B2:B817,"Decentral",Next_to_DH_areas!Q2:Q817))*'Connecting shares (%)'!$Q$18</f>
        <v>336.63638399999996</v>
      </c>
      <c r="I6" s="42">
        <f>H6/E6</f>
        <v>0.60103988103372141</v>
      </c>
      <c r="J6" s="41">
        <f>I6+G6</f>
        <v>1.2476677376768484</v>
      </c>
      <c r="K6" s="40">
        <f>G6/I6-1</f>
        <v>7.5848503648375809E-2</v>
      </c>
    </row>
    <row r="7" spans="2:18" ht="15" thickTop="1"/>
    <row r="10" spans="2:18">
      <c r="R10" s="1" t="e">
        <f>IF(#REF!="East", IF(C3="Central",K3*'Connecting shares (%)'!$R$16*'Connecting shares (%)'!$F$3/100+M3*'Connecting shares (%)'!$G$3/100*'Connecting shares (%)'!$R$17+O3*'Connecting shares (%)'!$H$3/100*'Connecting shares (%)'!R19+G3*'Connecting shares (%)'!$M$16*(J3+L3+N3)/(J3+L3+N3+P3+R3+T3),0),0)</f>
        <v>#REF!</v>
      </c>
    </row>
  </sheetData>
  <mergeCells count="2">
    <mergeCell ref="B3:B4"/>
    <mergeCell ref="B5:B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70C0"/>
  </sheetPr>
  <dimension ref="A1:AJ963"/>
  <sheetViews>
    <sheetView workbookViewId="0">
      <selection activeCell="A23" sqref="A23:XFD23"/>
    </sheetView>
  </sheetViews>
  <sheetFormatPr defaultColWidth="9.109375" defaultRowHeight="14.4"/>
  <cols>
    <col min="1" max="1" width="11.5546875" style="1" bestFit="1" customWidth="1"/>
    <col min="2" max="2" width="13.33203125" style="1" bestFit="1" customWidth="1"/>
    <col min="3" max="3" width="10.5546875" style="1" bestFit="1" customWidth="1"/>
    <col min="4" max="4" width="22.6640625" style="1" bestFit="1" customWidth="1"/>
    <col min="5" max="5" width="12" style="1" bestFit="1" customWidth="1"/>
    <col min="6" max="6" width="10.33203125" style="1" bestFit="1" customWidth="1"/>
    <col min="7" max="7" width="11.44140625" style="1" bestFit="1" customWidth="1"/>
    <col min="8" max="8" width="11.109375" style="1" bestFit="1" customWidth="1"/>
    <col min="9" max="9" width="10.33203125" style="1" bestFit="1" customWidth="1"/>
    <col min="10" max="10" width="10" style="1" bestFit="1" customWidth="1"/>
    <col min="11" max="11" width="12" style="1" bestFit="1" customWidth="1"/>
    <col min="12" max="12" width="10.6640625" style="1" bestFit="1" customWidth="1"/>
    <col min="13" max="13" width="12" style="1" bestFit="1" customWidth="1"/>
    <col min="14" max="14" width="11.5546875" style="1" bestFit="1" customWidth="1"/>
    <col min="15" max="15" width="12" style="1" bestFit="1" customWidth="1"/>
    <col min="16" max="16" width="10.44140625" style="1" bestFit="1" customWidth="1"/>
    <col min="17" max="17" width="15.88671875" style="1" bestFit="1" customWidth="1"/>
    <col min="18" max="18" width="13.88671875" style="1" bestFit="1" customWidth="1"/>
    <col min="19" max="19" width="26.33203125" style="59" bestFit="1" customWidth="1"/>
    <col min="20" max="20" width="22.88671875" style="1" bestFit="1" customWidth="1"/>
    <col min="21" max="21" width="26.44140625" style="1" bestFit="1" customWidth="1"/>
    <col min="22" max="22" width="23" style="1" bestFit="1" customWidth="1"/>
    <col min="23" max="23" width="26.5546875" style="1" bestFit="1" customWidth="1"/>
    <col min="24" max="24" width="23.109375" style="1" bestFit="1" customWidth="1"/>
    <col min="25" max="25" width="26.6640625" style="1" bestFit="1" customWidth="1"/>
    <col min="26" max="26" width="23.33203125" style="1" bestFit="1" customWidth="1"/>
    <col min="27" max="27" width="27.109375" style="1" bestFit="1" customWidth="1"/>
    <col min="28" max="28" width="23.88671875" style="1" bestFit="1" customWidth="1"/>
    <col min="29" max="29" width="27.33203125" style="1" bestFit="1" customWidth="1"/>
    <col min="30" max="30" width="24" style="1" bestFit="1" customWidth="1"/>
    <col min="31" max="31" width="27.44140625" style="1" bestFit="1" customWidth="1"/>
    <col min="32" max="32" width="24.109375" style="1" bestFit="1" customWidth="1"/>
    <col min="33" max="33" width="27.5546875" style="1" bestFit="1" customWidth="1"/>
    <col min="34" max="34" width="24.33203125" style="1" bestFit="1" customWidth="1"/>
    <col min="35" max="35" width="26" style="1" bestFit="1" customWidth="1"/>
    <col min="36" max="36" width="21.6640625" style="1" bestFit="1" customWidth="1"/>
    <col min="37" max="16384" width="9.109375" style="1"/>
  </cols>
  <sheetData>
    <row r="1" spans="1:36">
      <c r="A1" s="1" t="s">
        <v>829</v>
      </c>
      <c r="B1" s="1" t="s">
        <v>828</v>
      </c>
      <c r="C1" s="1" t="s">
        <v>827</v>
      </c>
      <c r="D1" s="1" t="s">
        <v>826</v>
      </c>
      <c r="E1" s="1" t="s">
        <v>825</v>
      </c>
      <c r="F1" s="1" t="s">
        <v>824</v>
      </c>
      <c r="G1" s="1" t="s">
        <v>823</v>
      </c>
      <c r="H1" s="1" t="s">
        <v>822</v>
      </c>
      <c r="I1" s="1" t="s">
        <v>821</v>
      </c>
      <c r="J1" s="1" t="s">
        <v>820</v>
      </c>
      <c r="K1" s="1" t="s">
        <v>819</v>
      </c>
      <c r="L1" s="1" t="s">
        <v>818</v>
      </c>
      <c r="M1" s="1" t="s">
        <v>817</v>
      </c>
      <c r="N1" s="1" t="s">
        <v>816</v>
      </c>
      <c r="O1" s="1" t="s">
        <v>815</v>
      </c>
      <c r="P1" s="1" t="s">
        <v>814</v>
      </c>
      <c r="Q1" s="1" t="s">
        <v>813</v>
      </c>
      <c r="R1" s="1" t="s">
        <v>812</v>
      </c>
      <c r="S1" s="59" t="s">
        <v>811</v>
      </c>
      <c r="T1" s="1" t="s">
        <v>810</v>
      </c>
      <c r="U1" s="59" t="s">
        <v>809</v>
      </c>
      <c r="V1" s="1" t="s">
        <v>808</v>
      </c>
      <c r="W1" s="59" t="s">
        <v>807</v>
      </c>
      <c r="X1" s="1" t="s">
        <v>806</v>
      </c>
      <c r="Y1" s="59" t="s">
        <v>805</v>
      </c>
      <c r="Z1" s="1" t="s">
        <v>804</v>
      </c>
      <c r="AA1" s="59" t="s">
        <v>803</v>
      </c>
      <c r="AB1" s="1" t="s">
        <v>802</v>
      </c>
      <c r="AC1" s="59" t="s">
        <v>801</v>
      </c>
      <c r="AD1" s="1" t="s">
        <v>800</v>
      </c>
      <c r="AE1" s="59" t="s">
        <v>799</v>
      </c>
      <c r="AF1" s="1" t="s">
        <v>798</v>
      </c>
      <c r="AG1" s="59" t="s">
        <v>797</v>
      </c>
      <c r="AH1" s="1" t="s">
        <v>796</v>
      </c>
      <c r="AI1" s="59"/>
      <c r="AJ1" s="60"/>
    </row>
    <row r="2" spans="1:36">
      <c r="A2" s="1">
        <v>1</v>
      </c>
      <c r="B2" s="1" t="s">
        <v>20</v>
      </c>
      <c r="C2" s="1" t="s">
        <v>21</v>
      </c>
      <c r="D2" s="1" t="s">
        <v>785</v>
      </c>
      <c r="E2" s="1">
        <v>3468379.1299999901</v>
      </c>
      <c r="F2" s="1">
        <v>206</v>
      </c>
      <c r="G2" s="1">
        <v>184869.109999999</v>
      </c>
      <c r="H2" s="1">
        <v>3</v>
      </c>
      <c r="I2" s="1">
        <v>0</v>
      </c>
      <c r="J2" s="1">
        <v>0</v>
      </c>
      <c r="K2" s="1">
        <v>1107228.45</v>
      </c>
      <c r="L2" s="1">
        <v>93</v>
      </c>
      <c r="M2" s="1">
        <v>353080.77</v>
      </c>
      <c r="N2" s="1">
        <v>4</v>
      </c>
      <c r="O2" s="1">
        <v>0</v>
      </c>
      <c r="P2" s="1">
        <v>0</v>
      </c>
      <c r="Q2" s="1">
        <v>167750.771918802</v>
      </c>
      <c r="R2" s="1">
        <v>82577689.5</v>
      </c>
      <c r="S2" s="59">
        <f>IF(C2="East", IF(B2="Central",('Connecting shares (%)'!$F$2/100*E2+'Connecting shares (%)'!$G$2/100*G2+'Connecting shares (%)'!$H$2/100*I2)/1000000,0),0)</f>
        <v>0</v>
      </c>
      <c r="T2" s="59">
        <f>IF(C2="East", IF(B2="Central",F2*'Connecting shares (%)'!$R$16*'Connecting shares (%)'!$F$2/100+H2*'Connecting shares (%)'!$G$2/100*'Connecting shares (%)'!$R$17+J2*'Connecting shares (%)'!$H$2/100*'Connecting shares (%)'!$R$18,0),0)</f>
        <v>0</v>
      </c>
      <c r="U2" s="1">
        <f>IF(C2="East", IF(B2="Decentral",('Connecting shares (%)'!$F$6/100*E2+'Connecting shares (%)'!$G$6/100*G2+'Connecting shares (%)'!$H$6/100*I2)/1000000,0),0)</f>
        <v>0</v>
      </c>
      <c r="V2" s="1">
        <f>IF(C2="East", IF(B2="Decentral",F2*'Connecting shares (%)'!$R$16*'Connecting shares (%)'!$F$6/100+H2*'Connecting shares (%)'!$G$6/100*'Connecting shares (%)'!$R$17+J2*'Connecting shares (%)'!$H$6/100*'Connecting shares (%)'!$R$18,0),0)</f>
        <v>0</v>
      </c>
      <c r="W2" s="1">
        <f>IF(C2="East", IF(B2="Central",('Connecting shares (%)'!$F$4/100*K2+'Connecting shares (%)'!$G$4/100*M2+'Connecting shares (%)'!$H$4/100*O2)/1000000,0),0)</f>
        <v>0</v>
      </c>
      <c r="X2" s="1">
        <f>IF(C2="East", IF(B2="Central",L2*'Connecting shares (%)'!$R$16*'Connecting shares (%)'!$F$4/100+N2*'Connecting shares (%)'!$G$4/100*'Connecting shares (%)'!$R$17+P2*'Connecting shares (%)'!$H$4/100*'Connecting shares (%)'!$R$18,0),0)</f>
        <v>0</v>
      </c>
      <c r="Y2" s="1">
        <f>IF(C2="East", IF(B2="Decentral",('Connecting shares (%)'!$F$4/100*K2+'Connecting shares (%)'!$G$4/100*M2+'Connecting shares (%)'!$H$4/100*O2)/1000000,0),0)</f>
        <v>0</v>
      </c>
      <c r="Z2" s="1">
        <f>IF(C2="East", IF(B2="Decentral",L2*'Connecting shares (%)'!$R$16*'Connecting shares (%)'!$F$8/100+N2*'Connecting shares (%)'!$G$8/100*'Connecting shares (%)'!$R$17+P2*'Connecting shares (%)'!$H$8/100*'Connecting shares (%)'!$R$18,0),0)</f>
        <v>0</v>
      </c>
      <c r="AA2" s="1">
        <f>IF(C2="West", IF(B2="Central",('Connecting shares (%)'!$F$10/100*E2+'Connecting shares (%)'!$G$10/100*G2+'Connecting shares (%)'!$H$10/100*I2)/1000000,0),0)</f>
        <v>3.6532482399999893</v>
      </c>
      <c r="AB2" s="1">
        <f>IF(C2="West", IF(B2="Central",F2*'Connecting shares (%)'!$R$16*'Connecting shares (%)'!$F$10/100+H2*'Connecting shares (%)'!$G$10/100*'Connecting shares (%)'!$R$17+J2*'Connecting shares (%)'!$H$10/100*'Connecting shares (%)'!$R$18,0),0)</f>
        <v>4.8289470000000003</v>
      </c>
      <c r="AC2" s="1">
        <f>IF(C2="West", IF(B2="Decentral",('Connecting shares (%)'!$F$14/100*E2+'Connecting shares (%)'!$G$14/100*G2+'Connecting shares (%)'!$H$14/100*I2)/1000000,0),0)</f>
        <v>0</v>
      </c>
      <c r="AD2" s="1">
        <f>IF(C2="west", IF(B2="Decentral",F2*'Connecting shares (%)'!$R$16*'Connecting shares (%)'!$F$14/100+H2*'Connecting shares (%)'!$G$14/100*'Connecting shares (%)'!$R$17+J2*'Connecting shares (%)'!$H$14/100*'Connecting shares (%)'!$R$18,0),0)</f>
        <v>0</v>
      </c>
      <c r="AE2" s="1">
        <f>IF(C2="west", IF(B2="Central",('Connecting shares (%)'!$F$12/100*K2+'Connecting shares (%)'!$G$12/100*M2+'Connecting shares (%)'!$H$12/100*O2)/1000000,0),0)</f>
        <v>1.4603092200000001</v>
      </c>
      <c r="AF2" s="1">
        <f>IF(C2="west", IF(B2="Central",L2*'Connecting shares (%)'!$R$16*'Connecting shares (%)'!$F$12/100+N2*'Connecting shares (%)'!$G$12/100*'Connecting shares (%)'!$R$17+P2*'Connecting shares (%)'!$H$12/100*'Connecting shares (%)'!$R$18,0),0)</f>
        <v>2.261171</v>
      </c>
      <c r="AG2" s="1">
        <f>IF(C2="West", IF(B2="Decentral",(K2*'Connecting shares (%)'!$F$16/100+M2*'Connecting shares (%)'!$G$16/100+O2*'Connecting shares (%)'!$H$16/100)/1000000,0),0)</f>
        <v>0</v>
      </c>
      <c r="AH2" s="1">
        <f>IF(C2="west", IF(B2="Decentral",L2*'Connecting shares (%)'!$R$16*'Connecting shares (%)'!$F$16/100+N2*'Connecting shares (%)'!$G$16/100*'Connecting shares (%)'!$R$17+P2*'Connecting shares (%)'!$H$16/100*'Connecting shares (%)'!$R$18,0),0)</f>
        <v>0</v>
      </c>
    </row>
    <row r="3" spans="1:36">
      <c r="A3" s="1">
        <v>2</v>
      </c>
      <c r="B3" s="1" t="s">
        <v>20</v>
      </c>
      <c r="C3" s="1" t="s">
        <v>21</v>
      </c>
      <c r="D3" s="1" t="s">
        <v>795</v>
      </c>
      <c r="E3" s="1">
        <v>48497.98</v>
      </c>
      <c r="F3" s="1">
        <v>2</v>
      </c>
      <c r="G3" s="1">
        <v>0</v>
      </c>
      <c r="H3" s="1">
        <v>0</v>
      </c>
      <c r="I3" s="1">
        <v>0</v>
      </c>
      <c r="J3" s="1">
        <v>0</v>
      </c>
      <c r="K3" s="1">
        <v>0</v>
      </c>
      <c r="L3" s="1">
        <v>0</v>
      </c>
      <c r="M3" s="1">
        <v>0</v>
      </c>
      <c r="N3" s="1">
        <v>0</v>
      </c>
      <c r="O3" s="1">
        <v>0</v>
      </c>
      <c r="P3" s="1">
        <v>0</v>
      </c>
      <c r="Q3" s="1">
        <v>4274.6788816862099</v>
      </c>
      <c r="R3" s="1">
        <v>270472.5</v>
      </c>
      <c r="S3" s="59">
        <f>IF(C3="East", IF(B3="Central",('Connecting shares (%)'!$F$2/100*E3+'Connecting shares (%)'!$G$2/100*G3+'Connecting shares (%)'!$H$2/100*I3)/1000000,0),0)</f>
        <v>0</v>
      </c>
      <c r="T3" s="59">
        <f>IF(C3="East", IF(B3="Central",F3*'Connecting shares (%)'!$R$16*'Connecting shares (%)'!$F$2/100+H3*'Connecting shares (%)'!$G$2/100*'Connecting shares (%)'!$R$17+J3*'Connecting shares (%)'!$H$2/100*'Connecting shares (%)'!$R$18,0),0)</f>
        <v>0</v>
      </c>
      <c r="U3" s="1">
        <f>IF(C3="East", IF(B3="Decentral",('Connecting shares (%)'!$F$6/100*E3+'Connecting shares (%)'!$G$6/100*G3+'Connecting shares (%)'!$H$6/100*I3)/1000000,0),0)</f>
        <v>0</v>
      </c>
      <c r="V3" s="1">
        <f>IF(C3="East", IF(B3="Decentral",F3*'Connecting shares (%)'!$R$16*'Connecting shares (%)'!$F$6/100+H3*'Connecting shares (%)'!$G$6/100*'Connecting shares (%)'!$R$17+J3*'Connecting shares (%)'!$H$6/100*'Connecting shares (%)'!$R$18,0),0)</f>
        <v>0</v>
      </c>
      <c r="W3" s="1">
        <f>IF(C3="East", IF(B3="Central",('Connecting shares (%)'!$F$4/100*K3+'Connecting shares (%)'!$G$4/100*M3+'Connecting shares (%)'!$H$4/100*O3)/1000000,0),0)</f>
        <v>0</v>
      </c>
      <c r="X3" s="1">
        <f>IF(C3="East", IF(B3="Central",L3*'Connecting shares (%)'!$R$16*'Connecting shares (%)'!$F$4/100+N3*'Connecting shares (%)'!$G$4/100*'Connecting shares (%)'!$R$17+P3*'Connecting shares (%)'!$H$4/100*'Connecting shares (%)'!$R$18,0),0)</f>
        <v>0</v>
      </c>
      <c r="Y3" s="1">
        <f>IF(C3="East", IF(B3="Decentral",('Connecting shares (%)'!$F$4/100*K3+'Connecting shares (%)'!$G$4/100*M3+'Connecting shares (%)'!$H$4/100*O3)/1000000,0),0)</f>
        <v>0</v>
      </c>
      <c r="Z3" s="1">
        <f>IF(C3="East", IF(B3="Decentral",L3*'Connecting shares (%)'!$R$16*'Connecting shares (%)'!$F$8/100+N3*'Connecting shares (%)'!$G$8/100*'Connecting shares (%)'!$R$17+P3*'Connecting shares (%)'!$H$8/100*'Connecting shares (%)'!$R$18,0),0)</f>
        <v>0</v>
      </c>
      <c r="AA3" s="1">
        <f>IF(C3="West", IF(B3="Central",('Connecting shares (%)'!$F$10/100*E3+'Connecting shares (%)'!$G$10/100*G3+'Connecting shares (%)'!$H$10/100*I3)/1000000,0),0)</f>
        <v>4.8497980000000003E-2</v>
      </c>
      <c r="AB3" s="1">
        <f>IF(C3="West", IF(B3="Central",F3*'Connecting shares (%)'!$R$16*'Connecting shares (%)'!$F$10/100+H3*'Connecting shares (%)'!$G$10/100*'Connecting shares (%)'!$R$17+J3*'Connecting shares (%)'!$H$10/100*'Connecting shares (%)'!$R$18,0),0)</f>
        <v>4.5990000000000003E-2</v>
      </c>
      <c r="AC3" s="1">
        <f>IF(C3="West", IF(B3="Decentral",('Connecting shares (%)'!$F$14/100*E3+'Connecting shares (%)'!$G$14/100*G3+'Connecting shares (%)'!$H$14/100*I3)/1000000,0),0)</f>
        <v>0</v>
      </c>
      <c r="AD3" s="1">
        <f>IF(C3="west", IF(B3="Decentral",F3*'Connecting shares (%)'!$R$16*'Connecting shares (%)'!$F$14/100+H3*'Connecting shares (%)'!$G$14/100*'Connecting shares (%)'!$R$17+J3*'Connecting shares (%)'!$H$14/100*'Connecting shares (%)'!$R$18,0),0)</f>
        <v>0</v>
      </c>
      <c r="AE3" s="1">
        <f>IF(C3="west", IF(B3="Central",('Connecting shares (%)'!$F$12/100*K3+'Connecting shares (%)'!$G$12/100*M3+'Connecting shares (%)'!$H$12/100*O3)/1000000,0),0)</f>
        <v>0</v>
      </c>
      <c r="AF3" s="1">
        <f>IF(C3="west", IF(B3="Central",L3*'Connecting shares (%)'!$R$16*'Connecting shares (%)'!$F$12/100+N3*'Connecting shares (%)'!$G$12/100*'Connecting shares (%)'!$R$17+P3*'Connecting shares (%)'!$H$12/100*'Connecting shares (%)'!$R$18,0),0)</f>
        <v>0</v>
      </c>
      <c r="AG3" s="1">
        <f>IF(C3="West", IF(B3="Decentral",(K3*'Connecting shares (%)'!$F$16/100+M3*'Connecting shares (%)'!$G$16/100+O3*'Connecting shares (%)'!$H$16/100)/1000000,0),0)</f>
        <v>0</v>
      </c>
      <c r="AH3" s="1">
        <f>IF(C3="west", IF(B3="Decentral",L3*'Connecting shares (%)'!$R$16*'Connecting shares (%)'!$F$16/100+N3*'Connecting shares (%)'!$G$16/100*'Connecting shares (%)'!$R$17+P3*'Connecting shares (%)'!$H$16/100*'Connecting shares (%)'!$R$18,0),0)</f>
        <v>0</v>
      </c>
    </row>
    <row r="4" spans="1:36">
      <c r="A4" s="1">
        <v>3</v>
      </c>
      <c r="B4" s="1" t="s">
        <v>20</v>
      </c>
      <c r="C4" s="1" t="s">
        <v>21</v>
      </c>
      <c r="D4" s="1" t="s">
        <v>794</v>
      </c>
      <c r="E4" s="1">
        <v>164455.09</v>
      </c>
      <c r="F4" s="1">
        <v>6</v>
      </c>
      <c r="G4" s="1">
        <v>0</v>
      </c>
      <c r="H4" s="1">
        <v>0</v>
      </c>
      <c r="I4" s="1">
        <v>0</v>
      </c>
      <c r="J4" s="1">
        <v>0</v>
      </c>
      <c r="K4" s="1">
        <v>0</v>
      </c>
      <c r="L4" s="1">
        <v>0</v>
      </c>
      <c r="M4" s="1">
        <v>0</v>
      </c>
      <c r="N4" s="1">
        <v>0</v>
      </c>
      <c r="O4" s="1">
        <v>0</v>
      </c>
      <c r="P4" s="1">
        <v>0</v>
      </c>
      <c r="Q4" s="1">
        <v>3433.8536332869298</v>
      </c>
      <c r="R4" s="1">
        <v>384677</v>
      </c>
      <c r="S4" s="59">
        <f>IF(C4="East", IF(B4="Central",('Connecting shares (%)'!$F$2/100*E4+'Connecting shares (%)'!$G$2/100*G4+'Connecting shares (%)'!$H$2/100*I4)/1000000,0),0)</f>
        <v>0</v>
      </c>
      <c r="T4" s="59">
        <f>IF(C4="East", IF(B4="Central",F4*'Connecting shares (%)'!$R$16*'Connecting shares (%)'!$F$2/100+H4*'Connecting shares (%)'!$G$2/100*'Connecting shares (%)'!$R$17+J4*'Connecting shares (%)'!$H$2/100*'Connecting shares (%)'!$R$18,0),0)</f>
        <v>0</v>
      </c>
      <c r="U4" s="1">
        <f>IF(C4="East", IF(B4="Decentral",('Connecting shares (%)'!$F$6/100*E4+'Connecting shares (%)'!$G$6/100*G4+'Connecting shares (%)'!$H$6/100*I4)/1000000,0),0)</f>
        <v>0</v>
      </c>
      <c r="V4" s="1">
        <f>IF(C4="East", IF(B4="Decentral",F4*'Connecting shares (%)'!$R$16*'Connecting shares (%)'!$F$6/100+H4*'Connecting shares (%)'!$G$6/100*'Connecting shares (%)'!$R$17+J4*'Connecting shares (%)'!$H$6/100*'Connecting shares (%)'!$R$18,0),0)</f>
        <v>0</v>
      </c>
      <c r="W4" s="1">
        <f>IF(C4="East", IF(B4="Central",('Connecting shares (%)'!$F$4/100*K4+'Connecting shares (%)'!$G$4/100*M4+'Connecting shares (%)'!$H$4/100*O4)/1000000,0),0)</f>
        <v>0</v>
      </c>
      <c r="X4" s="1">
        <f>IF(C4="East", IF(B4="Central",L4*'Connecting shares (%)'!$R$16*'Connecting shares (%)'!$F$4/100+N4*'Connecting shares (%)'!$G$4/100*'Connecting shares (%)'!$R$17+P4*'Connecting shares (%)'!$H$4/100*'Connecting shares (%)'!$R$18,0),0)</f>
        <v>0</v>
      </c>
      <c r="Y4" s="1">
        <f>IF(C4="East", IF(B4="Decentral",('Connecting shares (%)'!$F$4/100*K4+'Connecting shares (%)'!$G$4/100*M4+'Connecting shares (%)'!$H$4/100*O4)/1000000,0),0)</f>
        <v>0</v>
      </c>
      <c r="Z4" s="1">
        <f>IF(C4="East", IF(B4="Decentral",L4*'Connecting shares (%)'!$R$16*'Connecting shares (%)'!$F$8/100+N4*'Connecting shares (%)'!$G$8/100*'Connecting shares (%)'!$R$17+P4*'Connecting shares (%)'!$H$8/100*'Connecting shares (%)'!$R$18,0),0)</f>
        <v>0</v>
      </c>
      <c r="AA4" s="1">
        <f>IF(C4="West", IF(B4="Central",('Connecting shares (%)'!$F$10/100*E4+'Connecting shares (%)'!$G$10/100*G4+'Connecting shares (%)'!$H$10/100*I4)/1000000,0),0)</f>
        <v>0.16445509</v>
      </c>
      <c r="AB4" s="1">
        <f>IF(C4="West", IF(B4="Central",F4*'Connecting shares (%)'!$R$16*'Connecting shares (%)'!$F$10/100+H4*'Connecting shares (%)'!$G$10/100*'Connecting shares (%)'!$R$17+J4*'Connecting shares (%)'!$H$10/100*'Connecting shares (%)'!$R$18,0),0)</f>
        <v>0.13797000000000001</v>
      </c>
      <c r="AC4" s="1">
        <f>IF(C4="West", IF(B4="Decentral",('Connecting shares (%)'!$F$14/100*E4+'Connecting shares (%)'!$G$14/100*G4+'Connecting shares (%)'!$H$14/100*I4)/1000000,0),0)</f>
        <v>0</v>
      </c>
      <c r="AD4" s="1">
        <f>IF(C4="west", IF(B4="Decentral",F4*'Connecting shares (%)'!$R$16*'Connecting shares (%)'!$F$14/100+H4*'Connecting shares (%)'!$G$14/100*'Connecting shares (%)'!$R$17+J4*'Connecting shares (%)'!$H$14/100*'Connecting shares (%)'!$R$18,0),0)</f>
        <v>0</v>
      </c>
      <c r="AE4" s="1">
        <f>IF(C4="west", IF(B4="Central",('Connecting shares (%)'!$F$12/100*K4+'Connecting shares (%)'!$G$12/100*M4+'Connecting shares (%)'!$H$12/100*O4)/1000000,0),0)</f>
        <v>0</v>
      </c>
      <c r="AF4" s="1">
        <f>IF(C4="west", IF(B4="Central",L4*'Connecting shares (%)'!$R$16*'Connecting shares (%)'!$F$12/100+N4*'Connecting shares (%)'!$G$12/100*'Connecting shares (%)'!$R$17+P4*'Connecting shares (%)'!$H$12/100*'Connecting shares (%)'!$R$18,0),0)</f>
        <v>0</v>
      </c>
      <c r="AG4" s="1">
        <f>IF(C4="West", IF(B4="Decentral",(K4*'Connecting shares (%)'!$F$16/100+M4*'Connecting shares (%)'!$G$16/100+O4*'Connecting shares (%)'!$H$16/100)/1000000,0),0)</f>
        <v>0</v>
      </c>
      <c r="AH4" s="1">
        <f>IF(C4="west", IF(B4="Decentral",L4*'Connecting shares (%)'!$R$16*'Connecting shares (%)'!$F$16/100+N4*'Connecting shares (%)'!$G$16/100*'Connecting shares (%)'!$R$17+P4*'Connecting shares (%)'!$H$16/100*'Connecting shares (%)'!$R$18,0),0)</f>
        <v>0</v>
      </c>
    </row>
    <row r="5" spans="1:36">
      <c r="A5" s="1">
        <v>4</v>
      </c>
      <c r="B5" s="1" t="s">
        <v>20</v>
      </c>
      <c r="C5" s="1" t="s">
        <v>21</v>
      </c>
      <c r="D5" s="1" t="s">
        <v>793</v>
      </c>
      <c r="E5" s="1">
        <v>31010.83</v>
      </c>
      <c r="F5" s="1">
        <v>2</v>
      </c>
      <c r="G5" s="1">
        <v>0</v>
      </c>
      <c r="H5" s="1">
        <v>0</v>
      </c>
      <c r="I5" s="1">
        <v>0</v>
      </c>
      <c r="J5" s="1">
        <v>0</v>
      </c>
      <c r="K5" s="1">
        <v>0</v>
      </c>
      <c r="L5" s="1">
        <v>0</v>
      </c>
      <c r="M5" s="1">
        <v>0</v>
      </c>
      <c r="N5" s="1">
        <v>0</v>
      </c>
      <c r="O5" s="1">
        <v>0</v>
      </c>
      <c r="P5" s="1">
        <v>0</v>
      </c>
      <c r="Q5" s="1">
        <v>3758.0887275762002</v>
      </c>
      <c r="R5" s="1">
        <v>511623.5</v>
      </c>
      <c r="S5" s="59">
        <f>IF(C5="East", IF(B5="Central",('Connecting shares (%)'!$F$2/100*E5+'Connecting shares (%)'!$G$2/100*G5+'Connecting shares (%)'!$H$2/100*I5)/1000000,0),0)</f>
        <v>0</v>
      </c>
      <c r="T5" s="59">
        <f>IF(C5="East", IF(B5="Central",F5*'Connecting shares (%)'!$R$16*'Connecting shares (%)'!$F$2/100+H5*'Connecting shares (%)'!$G$2/100*'Connecting shares (%)'!$R$17+J5*'Connecting shares (%)'!$H$2/100*'Connecting shares (%)'!$R$18,0),0)</f>
        <v>0</v>
      </c>
      <c r="U5" s="1">
        <f>IF(C5="East", IF(B5="Decentral",('Connecting shares (%)'!$F$6/100*E5+'Connecting shares (%)'!$G$6/100*G5+'Connecting shares (%)'!$H$6/100*I5)/1000000,0),0)</f>
        <v>0</v>
      </c>
      <c r="V5" s="1">
        <f>IF(C5="East", IF(B5="Decentral",F5*'Connecting shares (%)'!$R$16*'Connecting shares (%)'!$F$6/100+H5*'Connecting shares (%)'!$G$6/100*'Connecting shares (%)'!$R$17+J5*'Connecting shares (%)'!$H$6/100*'Connecting shares (%)'!$R$18,0),0)</f>
        <v>0</v>
      </c>
      <c r="W5" s="1">
        <f>IF(C5="East", IF(B5="Central",('Connecting shares (%)'!$F$4/100*K5+'Connecting shares (%)'!$G$4/100*M5+'Connecting shares (%)'!$H$4/100*O5)/1000000,0),0)</f>
        <v>0</v>
      </c>
      <c r="X5" s="1">
        <f>IF(C5="East", IF(B5="Central",L5*'Connecting shares (%)'!$R$16*'Connecting shares (%)'!$F$4/100+N5*'Connecting shares (%)'!$G$4/100*'Connecting shares (%)'!$R$17+P5*'Connecting shares (%)'!$H$4/100*'Connecting shares (%)'!$R$18,0),0)</f>
        <v>0</v>
      </c>
      <c r="Y5" s="1">
        <f>IF(C5="East", IF(B5="Decentral",('Connecting shares (%)'!$F$4/100*K5+'Connecting shares (%)'!$G$4/100*M5+'Connecting shares (%)'!$H$4/100*O5)/1000000,0),0)</f>
        <v>0</v>
      </c>
      <c r="Z5" s="1">
        <f>IF(C5="East", IF(B5="Decentral",L5*'Connecting shares (%)'!$R$16*'Connecting shares (%)'!$F$8/100+N5*'Connecting shares (%)'!$G$8/100*'Connecting shares (%)'!$R$17+P5*'Connecting shares (%)'!$H$8/100*'Connecting shares (%)'!$R$18,0),0)</f>
        <v>0</v>
      </c>
      <c r="AA5" s="1">
        <f>IF(C5="West", IF(B5="Central",('Connecting shares (%)'!$F$10/100*E5+'Connecting shares (%)'!$G$10/100*G5+'Connecting shares (%)'!$H$10/100*I5)/1000000,0),0)</f>
        <v>3.1010830000000003E-2</v>
      </c>
      <c r="AB5" s="1">
        <f>IF(C5="West", IF(B5="Central",F5*'Connecting shares (%)'!$R$16*'Connecting shares (%)'!$F$10/100+H5*'Connecting shares (%)'!$G$10/100*'Connecting shares (%)'!$R$17+J5*'Connecting shares (%)'!$H$10/100*'Connecting shares (%)'!$R$18,0),0)</f>
        <v>4.5990000000000003E-2</v>
      </c>
      <c r="AC5" s="1">
        <f>IF(C5="West", IF(B5="Decentral",('Connecting shares (%)'!$F$14/100*E5+'Connecting shares (%)'!$G$14/100*G5+'Connecting shares (%)'!$H$14/100*I5)/1000000,0),0)</f>
        <v>0</v>
      </c>
      <c r="AD5" s="1">
        <f>IF(C5="west", IF(B5="Decentral",F5*'Connecting shares (%)'!$R$16*'Connecting shares (%)'!$F$14/100+H5*'Connecting shares (%)'!$G$14/100*'Connecting shares (%)'!$R$17+J5*'Connecting shares (%)'!$H$14/100*'Connecting shares (%)'!$R$18,0),0)</f>
        <v>0</v>
      </c>
      <c r="AE5" s="1">
        <f>IF(C5="west", IF(B5="Central",('Connecting shares (%)'!$F$12/100*K5+'Connecting shares (%)'!$G$12/100*M5+'Connecting shares (%)'!$H$12/100*O5)/1000000,0),0)</f>
        <v>0</v>
      </c>
      <c r="AF5" s="1">
        <f>IF(C5="west", IF(B5="Central",L5*'Connecting shares (%)'!$R$16*'Connecting shares (%)'!$F$12/100+N5*'Connecting shares (%)'!$G$12/100*'Connecting shares (%)'!$R$17+P5*'Connecting shares (%)'!$H$12/100*'Connecting shares (%)'!$R$18,0),0)</f>
        <v>0</v>
      </c>
      <c r="AG5" s="1">
        <f>IF(C5="West", IF(B5="Decentral",(K5*'Connecting shares (%)'!$F$16/100+M5*'Connecting shares (%)'!$G$16/100+O5*'Connecting shares (%)'!$H$16/100)/1000000,0),0)</f>
        <v>0</v>
      </c>
      <c r="AH5" s="1">
        <f>IF(C5="west", IF(B5="Decentral",L5*'Connecting shares (%)'!$R$16*'Connecting shares (%)'!$F$16/100+N5*'Connecting shares (%)'!$G$16/100*'Connecting shares (%)'!$R$17+P5*'Connecting shares (%)'!$H$16/100*'Connecting shares (%)'!$R$18,0),0)</f>
        <v>0</v>
      </c>
    </row>
    <row r="6" spans="1:36">
      <c r="A6" s="1">
        <v>5</v>
      </c>
      <c r="B6" s="1" t="s">
        <v>20</v>
      </c>
      <c r="C6" s="1" t="s">
        <v>21</v>
      </c>
      <c r="D6" s="1" t="s">
        <v>734</v>
      </c>
      <c r="E6" s="1">
        <v>5066673.02999999</v>
      </c>
      <c r="F6" s="1">
        <v>339</v>
      </c>
      <c r="G6" s="1">
        <v>0</v>
      </c>
      <c r="H6" s="1">
        <v>0</v>
      </c>
      <c r="I6" s="1">
        <v>0</v>
      </c>
      <c r="J6" s="1">
        <v>0</v>
      </c>
      <c r="K6" s="1">
        <v>839827.50999999896</v>
      </c>
      <c r="L6" s="1">
        <v>59</v>
      </c>
      <c r="M6" s="1">
        <v>1365220.19</v>
      </c>
      <c r="N6" s="1">
        <v>17</v>
      </c>
      <c r="O6" s="1">
        <v>1593546.82</v>
      </c>
      <c r="P6" s="1">
        <v>2</v>
      </c>
      <c r="Q6" s="1">
        <v>23589.941884004402</v>
      </c>
      <c r="R6" s="1">
        <v>11133621.5</v>
      </c>
      <c r="S6" s="59">
        <f>IF(C6="East", IF(B6="Central",('Connecting shares (%)'!$F$2/100*E6+'Connecting shares (%)'!$G$2/100*G6+'Connecting shares (%)'!$H$2/100*I6)/1000000,0),0)</f>
        <v>0</v>
      </c>
      <c r="T6" s="59">
        <f>IF(C6="East", IF(B6="Central",F6*'Connecting shares (%)'!$R$16*'Connecting shares (%)'!$F$2/100+H6*'Connecting shares (%)'!$G$2/100*'Connecting shares (%)'!$R$17+J6*'Connecting shares (%)'!$H$2/100*'Connecting shares (%)'!$R$18,0),0)</f>
        <v>0</v>
      </c>
      <c r="U6" s="1">
        <f>IF(C6="East", IF(B6="Decentral",('Connecting shares (%)'!$F$6/100*E6+'Connecting shares (%)'!$G$6/100*G6+'Connecting shares (%)'!$H$6/100*I6)/1000000,0),0)</f>
        <v>0</v>
      </c>
      <c r="V6" s="1">
        <f>IF(C6="East", IF(B6="Decentral",F6*'Connecting shares (%)'!$R$16*'Connecting shares (%)'!$F$6/100+H6*'Connecting shares (%)'!$G$6/100*'Connecting shares (%)'!$R$17+J6*'Connecting shares (%)'!$H$6/100*'Connecting shares (%)'!$R$18,0),0)</f>
        <v>0</v>
      </c>
      <c r="W6" s="1">
        <f>IF(C6="East", IF(B6="Central",('Connecting shares (%)'!$F$4/100*K6+'Connecting shares (%)'!$G$4/100*M6+'Connecting shares (%)'!$H$4/100*O6)/1000000,0),0)</f>
        <v>0</v>
      </c>
      <c r="X6" s="1">
        <f>IF(C6="East", IF(B6="Central",L6*'Connecting shares (%)'!$R$16*'Connecting shares (%)'!$F$4/100+N6*'Connecting shares (%)'!$G$4/100*'Connecting shares (%)'!$R$17+P6*'Connecting shares (%)'!$H$4/100*'Connecting shares (%)'!$R$18,0),0)</f>
        <v>0</v>
      </c>
      <c r="Y6" s="1">
        <f>IF(C6="East", IF(B6="Decentral",('Connecting shares (%)'!$F$4/100*K6+'Connecting shares (%)'!$G$4/100*M6+'Connecting shares (%)'!$H$4/100*O6)/1000000,0),0)</f>
        <v>0</v>
      </c>
      <c r="Z6" s="1">
        <f>IF(C6="East", IF(B6="Decentral",L6*'Connecting shares (%)'!$R$16*'Connecting shares (%)'!$F$8/100+N6*'Connecting shares (%)'!$G$8/100*'Connecting shares (%)'!$R$17+P6*'Connecting shares (%)'!$H$8/100*'Connecting shares (%)'!$R$18,0),0)</f>
        <v>0</v>
      </c>
      <c r="AA6" s="1">
        <f>IF(C6="West", IF(B6="Central",('Connecting shares (%)'!$F$10/100*E6+'Connecting shares (%)'!$G$10/100*G6+'Connecting shares (%)'!$H$10/100*I6)/1000000,0),0)</f>
        <v>5.0666730299999898</v>
      </c>
      <c r="AB6" s="1">
        <f>IF(C6="West", IF(B6="Central",F6*'Connecting shares (%)'!$R$16*'Connecting shares (%)'!$F$10/100+H6*'Connecting shares (%)'!$G$10/100*'Connecting shares (%)'!$R$17+J6*'Connecting shares (%)'!$H$10/100*'Connecting shares (%)'!$R$18,0),0)</f>
        <v>7.7953050000000008</v>
      </c>
      <c r="AC6" s="1">
        <f>IF(C6="West", IF(B6="Decentral",('Connecting shares (%)'!$F$14/100*E6+'Connecting shares (%)'!$G$14/100*G6+'Connecting shares (%)'!$H$14/100*I6)/1000000,0),0)</f>
        <v>0</v>
      </c>
      <c r="AD6" s="1">
        <f>IF(C6="west", IF(B6="Decentral",F6*'Connecting shares (%)'!$R$16*'Connecting shares (%)'!$F$14/100+H6*'Connecting shares (%)'!$G$14/100*'Connecting shares (%)'!$R$17+J6*'Connecting shares (%)'!$H$14/100*'Connecting shares (%)'!$R$18,0),0)</f>
        <v>0</v>
      </c>
      <c r="AE6" s="1">
        <f>IF(C6="west", IF(B6="Central",('Connecting shares (%)'!$F$12/100*K6+'Connecting shares (%)'!$G$12/100*M6+'Connecting shares (%)'!$H$12/100*O6)/1000000,0),0)</f>
        <v>3.7985945199999986</v>
      </c>
      <c r="AF6" s="1">
        <f>IF(C6="west", IF(B6="Central",L6*'Connecting shares (%)'!$R$16*'Connecting shares (%)'!$F$12/100+N6*'Connecting shares (%)'!$G$12/100*'Connecting shares (%)'!$R$17+P6*'Connecting shares (%)'!$H$12/100*'Connecting shares (%)'!$R$18,0),0)</f>
        <v>1.9392260000000001</v>
      </c>
      <c r="AG6" s="1">
        <f>IF(C6="West", IF(B6="Decentral",(K6*'Connecting shares (%)'!$F$16/100+M6*'Connecting shares (%)'!$G$16/100+O6*'Connecting shares (%)'!$H$16/100)/1000000,0),0)</f>
        <v>0</v>
      </c>
      <c r="AH6" s="1">
        <f>IF(C6="west", IF(B6="Decentral",L6*'Connecting shares (%)'!$R$16*'Connecting shares (%)'!$F$16/100+N6*'Connecting shares (%)'!$G$16/100*'Connecting shares (%)'!$R$17+P6*'Connecting shares (%)'!$H$16/100*'Connecting shares (%)'!$R$18,0),0)</f>
        <v>0</v>
      </c>
    </row>
    <row r="7" spans="1:36">
      <c r="A7" s="1">
        <v>6</v>
      </c>
      <c r="B7" s="1" t="s">
        <v>20</v>
      </c>
      <c r="C7" s="1" t="s">
        <v>21</v>
      </c>
      <c r="D7" s="1" t="s">
        <v>784</v>
      </c>
      <c r="E7" s="1">
        <v>276296.56</v>
      </c>
      <c r="F7" s="1">
        <v>18</v>
      </c>
      <c r="G7" s="1">
        <v>0</v>
      </c>
      <c r="H7" s="1">
        <v>0</v>
      </c>
      <c r="I7" s="1">
        <v>0</v>
      </c>
      <c r="J7" s="1">
        <v>0</v>
      </c>
      <c r="K7" s="1">
        <v>124576.51</v>
      </c>
      <c r="L7" s="1">
        <v>26</v>
      </c>
      <c r="M7" s="1">
        <v>0</v>
      </c>
      <c r="N7" s="1">
        <v>0</v>
      </c>
      <c r="O7" s="1">
        <v>0</v>
      </c>
      <c r="P7" s="1">
        <v>0</v>
      </c>
      <c r="Q7" s="1">
        <v>5324.7949508208903</v>
      </c>
      <c r="R7" s="1">
        <v>1773631.5</v>
      </c>
      <c r="S7" s="59">
        <f>IF(C7="East", IF(B7="Central",('Connecting shares (%)'!$F$2/100*E7+'Connecting shares (%)'!$G$2/100*G7+'Connecting shares (%)'!$H$2/100*I7)/1000000,0),0)</f>
        <v>0</v>
      </c>
      <c r="T7" s="59">
        <f>IF(C7="East", IF(B7="Central",F7*'Connecting shares (%)'!$R$16*'Connecting shares (%)'!$F$2/100+H7*'Connecting shares (%)'!$G$2/100*'Connecting shares (%)'!$R$17+J7*'Connecting shares (%)'!$H$2/100*'Connecting shares (%)'!$R$18,0),0)</f>
        <v>0</v>
      </c>
      <c r="U7" s="1">
        <f>IF(C7="East", IF(B7="Decentral",('Connecting shares (%)'!$F$6/100*E7+'Connecting shares (%)'!$G$6/100*G7+'Connecting shares (%)'!$H$6/100*I7)/1000000,0),0)</f>
        <v>0</v>
      </c>
      <c r="V7" s="1">
        <f>IF(C7="East", IF(B7="Decentral",F7*'Connecting shares (%)'!$R$16*'Connecting shares (%)'!$F$6/100+H7*'Connecting shares (%)'!$G$6/100*'Connecting shares (%)'!$R$17+J7*'Connecting shares (%)'!$H$6/100*'Connecting shares (%)'!$R$18,0),0)</f>
        <v>0</v>
      </c>
      <c r="W7" s="1">
        <f>IF(C7="East", IF(B7="Central",('Connecting shares (%)'!$F$4/100*K7+'Connecting shares (%)'!$G$4/100*M7+'Connecting shares (%)'!$H$4/100*O7)/1000000,0),0)</f>
        <v>0</v>
      </c>
      <c r="X7" s="1">
        <f>IF(C7="East", IF(B7="Central",L7*'Connecting shares (%)'!$R$16*'Connecting shares (%)'!$F$4/100+N7*'Connecting shares (%)'!$G$4/100*'Connecting shares (%)'!$R$17+P7*'Connecting shares (%)'!$H$4/100*'Connecting shares (%)'!$R$18,0),0)</f>
        <v>0</v>
      </c>
      <c r="Y7" s="1">
        <f>IF(C7="East", IF(B7="Decentral",('Connecting shares (%)'!$F$4/100*K7+'Connecting shares (%)'!$G$4/100*M7+'Connecting shares (%)'!$H$4/100*O7)/1000000,0),0)</f>
        <v>0</v>
      </c>
      <c r="Z7" s="1">
        <f>IF(C7="East", IF(B7="Decentral",L7*'Connecting shares (%)'!$R$16*'Connecting shares (%)'!$F$8/100+N7*'Connecting shares (%)'!$G$8/100*'Connecting shares (%)'!$R$17+P7*'Connecting shares (%)'!$H$8/100*'Connecting shares (%)'!$R$18,0),0)</f>
        <v>0</v>
      </c>
      <c r="AA7" s="1">
        <f>IF(C7="West", IF(B7="Central",('Connecting shares (%)'!$F$10/100*E7+'Connecting shares (%)'!$G$10/100*G7+'Connecting shares (%)'!$H$10/100*I7)/1000000,0),0)</f>
        <v>0.27629656000000002</v>
      </c>
      <c r="AB7" s="1">
        <f>IF(C7="West", IF(B7="Central",F7*'Connecting shares (%)'!$R$16*'Connecting shares (%)'!$F$10/100+H7*'Connecting shares (%)'!$G$10/100*'Connecting shares (%)'!$R$17+J7*'Connecting shares (%)'!$H$10/100*'Connecting shares (%)'!$R$18,0),0)</f>
        <v>0.41391</v>
      </c>
      <c r="AC7" s="1">
        <f>IF(C7="West", IF(B7="Decentral",('Connecting shares (%)'!$F$14/100*E7+'Connecting shares (%)'!$G$14/100*G7+'Connecting shares (%)'!$H$14/100*I7)/1000000,0),0)</f>
        <v>0</v>
      </c>
      <c r="AD7" s="1">
        <f>IF(C7="west", IF(B7="Decentral",F7*'Connecting shares (%)'!$R$16*'Connecting shares (%)'!$F$14/100+H7*'Connecting shares (%)'!$G$14/100*'Connecting shares (%)'!$R$17+J7*'Connecting shares (%)'!$H$14/100*'Connecting shares (%)'!$R$18,0),0)</f>
        <v>0</v>
      </c>
      <c r="AE7" s="1">
        <f>IF(C7="west", IF(B7="Central",('Connecting shares (%)'!$F$12/100*K7+'Connecting shares (%)'!$G$12/100*M7+'Connecting shares (%)'!$H$12/100*O7)/1000000,0),0)</f>
        <v>0.12457651</v>
      </c>
      <c r="AF7" s="1">
        <f>IF(C7="west", IF(B7="Central",L7*'Connecting shares (%)'!$R$16*'Connecting shares (%)'!$F$12/100+N7*'Connecting shares (%)'!$G$12/100*'Connecting shares (%)'!$R$17+P7*'Connecting shares (%)'!$H$12/100*'Connecting shares (%)'!$R$18,0),0)</f>
        <v>0.59787000000000001</v>
      </c>
      <c r="AG7" s="1">
        <f>IF(C7="West", IF(B7="Decentral",(K7*'Connecting shares (%)'!$F$16/100+M7*'Connecting shares (%)'!$G$16/100+O7*'Connecting shares (%)'!$H$16/100)/1000000,0),0)</f>
        <v>0</v>
      </c>
      <c r="AH7" s="1">
        <f>IF(C7="west", IF(B7="Decentral",L7*'Connecting shares (%)'!$R$16*'Connecting shares (%)'!$F$16/100+N7*'Connecting shares (%)'!$G$16/100*'Connecting shares (%)'!$R$17+P7*'Connecting shares (%)'!$H$16/100*'Connecting shares (%)'!$R$18,0),0)</f>
        <v>0</v>
      </c>
    </row>
    <row r="8" spans="1:36">
      <c r="A8" s="1">
        <v>7</v>
      </c>
      <c r="B8" s="1" t="s">
        <v>19</v>
      </c>
      <c r="C8" s="1" t="s">
        <v>21</v>
      </c>
      <c r="D8" s="1" t="s">
        <v>792</v>
      </c>
      <c r="E8" s="1">
        <v>0</v>
      </c>
      <c r="F8" s="1">
        <v>0</v>
      </c>
      <c r="G8" s="1">
        <v>0</v>
      </c>
      <c r="H8" s="1">
        <v>0</v>
      </c>
      <c r="I8" s="1">
        <v>0</v>
      </c>
      <c r="J8" s="1">
        <v>0</v>
      </c>
      <c r="K8" s="1">
        <v>0</v>
      </c>
      <c r="L8" s="1">
        <v>0</v>
      </c>
      <c r="M8" s="1">
        <v>0</v>
      </c>
      <c r="N8" s="1">
        <v>0</v>
      </c>
      <c r="O8" s="1">
        <v>0</v>
      </c>
      <c r="P8" s="1">
        <v>0</v>
      </c>
      <c r="Q8" s="1">
        <v>931.81181680209204</v>
      </c>
      <c r="R8" s="1">
        <v>30120.5</v>
      </c>
      <c r="S8" s="59">
        <f>IF(C8="East", IF(B8="Central",('Connecting shares (%)'!$F$2/100*E8+'Connecting shares (%)'!$G$2/100*G8+'Connecting shares (%)'!$H$2/100*I8)/1000000,0),0)</f>
        <v>0</v>
      </c>
      <c r="T8" s="59">
        <f>IF(C8="East", IF(B8="Central",F8*'Connecting shares (%)'!$R$16*'Connecting shares (%)'!$F$2/100+H8*'Connecting shares (%)'!$G$2/100*'Connecting shares (%)'!$R$17+J8*'Connecting shares (%)'!$H$2/100*'Connecting shares (%)'!$R$18,0),0)</f>
        <v>0</v>
      </c>
      <c r="U8" s="1">
        <f>IF(C8="East", IF(B8="Decentral",('Connecting shares (%)'!$F$6/100*E8+'Connecting shares (%)'!$G$6/100*G8+'Connecting shares (%)'!$H$6/100*I8)/1000000,0),0)</f>
        <v>0</v>
      </c>
      <c r="V8" s="1">
        <f>IF(C8="East", IF(B8="Decentral",F8*'Connecting shares (%)'!$R$16*'Connecting shares (%)'!$F$6/100+H8*'Connecting shares (%)'!$G$6/100*'Connecting shares (%)'!$R$17+J8*'Connecting shares (%)'!$H$6/100*'Connecting shares (%)'!$R$18,0),0)</f>
        <v>0</v>
      </c>
      <c r="W8" s="1">
        <f>IF(C8="East", IF(B8="Central",('Connecting shares (%)'!$F$4/100*K8+'Connecting shares (%)'!$G$4/100*M8+'Connecting shares (%)'!$H$4/100*O8)/1000000,0),0)</f>
        <v>0</v>
      </c>
      <c r="X8" s="1">
        <f>IF(C8="East", IF(B8="Central",L8*'Connecting shares (%)'!$R$16*'Connecting shares (%)'!$F$4/100+N8*'Connecting shares (%)'!$G$4/100*'Connecting shares (%)'!$R$17+P8*'Connecting shares (%)'!$H$4/100*'Connecting shares (%)'!$R$18,0),0)</f>
        <v>0</v>
      </c>
      <c r="Y8" s="1">
        <f>IF(C8="East", IF(B8="Decentral",('Connecting shares (%)'!$F$4/100*K8+'Connecting shares (%)'!$G$4/100*M8+'Connecting shares (%)'!$H$4/100*O8)/1000000,0),0)</f>
        <v>0</v>
      </c>
      <c r="Z8" s="1">
        <f>IF(C8="East", IF(B8="Decentral",L8*'Connecting shares (%)'!$R$16*'Connecting shares (%)'!$F$8/100+N8*'Connecting shares (%)'!$G$8/100*'Connecting shares (%)'!$R$17+P8*'Connecting shares (%)'!$H$8/100*'Connecting shares (%)'!$R$18,0),0)</f>
        <v>0</v>
      </c>
      <c r="AA8" s="1">
        <f>IF(C8="West", IF(B8="Central",('Connecting shares (%)'!$F$10/100*E8+'Connecting shares (%)'!$G$10/100*G8+'Connecting shares (%)'!$H$10/100*I8)/1000000,0),0)</f>
        <v>0</v>
      </c>
      <c r="AB8" s="1">
        <f>IF(C8="West", IF(B8="Central",F8*'Connecting shares (%)'!$R$16*'Connecting shares (%)'!$F$10/100+H8*'Connecting shares (%)'!$G$10/100*'Connecting shares (%)'!$R$17+J8*'Connecting shares (%)'!$H$10/100*'Connecting shares (%)'!$R$18,0),0)</f>
        <v>0</v>
      </c>
      <c r="AC8" s="1">
        <f>IF(C8="West", IF(B8="Decentral",('Connecting shares (%)'!$F$14/100*E8+'Connecting shares (%)'!$G$14/100*G8+'Connecting shares (%)'!$H$14/100*I8)/1000000,0),0)</f>
        <v>0</v>
      </c>
      <c r="AD8" s="1">
        <f>IF(C8="west", IF(B8="Decentral",F8*'Connecting shares (%)'!$R$16*'Connecting shares (%)'!$F$14/100+H8*'Connecting shares (%)'!$G$14/100*'Connecting shares (%)'!$R$17+J8*'Connecting shares (%)'!$H$14/100*'Connecting shares (%)'!$R$18,0),0)</f>
        <v>0</v>
      </c>
      <c r="AE8" s="1">
        <f>IF(C8="west", IF(B8="Central",('Connecting shares (%)'!$F$12/100*K8+'Connecting shares (%)'!$G$12/100*M8+'Connecting shares (%)'!$H$12/100*O8)/1000000,0),0)</f>
        <v>0</v>
      </c>
      <c r="AF8" s="1">
        <f>IF(C8="west", IF(B8="Central",L8*'Connecting shares (%)'!$R$16*'Connecting shares (%)'!$F$12/100+N8*'Connecting shares (%)'!$G$12/100*'Connecting shares (%)'!$R$17+P8*'Connecting shares (%)'!$H$12/100*'Connecting shares (%)'!$R$18,0),0)</f>
        <v>0</v>
      </c>
      <c r="AG8" s="1">
        <f>IF(C8="West", IF(B8="Decentral",(K8*'Connecting shares (%)'!$F$16/100+M8*'Connecting shares (%)'!$G$16/100+O8*'Connecting shares (%)'!$H$16/100)/1000000,0),0)</f>
        <v>0</v>
      </c>
      <c r="AH8" s="1">
        <f>IF(C8="west", IF(B8="Decentral",L8*'Connecting shares (%)'!$R$16*'Connecting shares (%)'!$F$16/100+N8*'Connecting shares (%)'!$G$16/100*'Connecting shares (%)'!$R$17+P8*'Connecting shares (%)'!$H$16/100*'Connecting shares (%)'!$R$18,0),0)</f>
        <v>0</v>
      </c>
    </row>
    <row r="9" spans="1:36">
      <c r="A9" s="1">
        <v>8</v>
      </c>
      <c r="B9" s="1" t="s">
        <v>20</v>
      </c>
      <c r="C9" s="1" t="s">
        <v>21</v>
      </c>
      <c r="D9" s="1" t="s">
        <v>782</v>
      </c>
      <c r="E9" s="1">
        <v>94435.839999999997</v>
      </c>
      <c r="F9" s="1">
        <v>4</v>
      </c>
      <c r="G9" s="1">
        <v>0</v>
      </c>
      <c r="H9" s="1">
        <v>0</v>
      </c>
      <c r="I9" s="1">
        <v>0</v>
      </c>
      <c r="J9" s="1">
        <v>0</v>
      </c>
      <c r="K9" s="1">
        <v>0</v>
      </c>
      <c r="L9" s="1">
        <v>0</v>
      </c>
      <c r="M9" s="1">
        <v>0</v>
      </c>
      <c r="N9" s="1">
        <v>0</v>
      </c>
      <c r="O9" s="1">
        <v>0</v>
      </c>
      <c r="P9" s="1">
        <v>0</v>
      </c>
      <c r="Q9" s="1">
        <v>3456.7546964696999</v>
      </c>
      <c r="R9" s="1">
        <v>309031</v>
      </c>
      <c r="S9" s="59">
        <f>IF(C9="East", IF(B9="Central",('Connecting shares (%)'!$F$2/100*E9+'Connecting shares (%)'!$G$2/100*G9+'Connecting shares (%)'!$H$2/100*I9)/1000000,0),0)</f>
        <v>0</v>
      </c>
      <c r="T9" s="59">
        <f>IF(C9="East", IF(B9="Central",F9*'Connecting shares (%)'!$R$16*'Connecting shares (%)'!$F$2/100+H9*'Connecting shares (%)'!$G$2/100*'Connecting shares (%)'!$R$17+J9*'Connecting shares (%)'!$H$2/100*'Connecting shares (%)'!$R$18,0),0)</f>
        <v>0</v>
      </c>
      <c r="U9" s="1">
        <f>IF(C9="East", IF(B9="Decentral",('Connecting shares (%)'!$F$6/100*E9+'Connecting shares (%)'!$G$6/100*G9+'Connecting shares (%)'!$H$6/100*I9)/1000000,0),0)</f>
        <v>0</v>
      </c>
      <c r="V9" s="1">
        <f>IF(C9="East", IF(B9="Decentral",F9*'Connecting shares (%)'!$R$16*'Connecting shares (%)'!$F$6/100+H9*'Connecting shares (%)'!$G$6/100*'Connecting shares (%)'!$R$17+J9*'Connecting shares (%)'!$H$6/100*'Connecting shares (%)'!$R$18,0),0)</f>
        <v>0</v>
      </c>
      <c r="W9" s="1">
        <f>IF(C9="East", IF(B9="Central",('Connecting shares (%)'!$F$4/100*K9+'Connecting shares (%)'!$G$4/100*M9+'Connecting shares (%)'!$H$4/100*O9)/1000000,0),0)</f>
        <v>0</v>
      </c>
      <c r="X9" s="1">
        <f>IF(C9="East", IF(B9="Central",L9*'Connecting shares (%)'!$R$16*'Connecting shares (%)'!$F$4/100+N9*'Connecting shares (%)'!$G$4/100*'Connecting shares (%)'!$R$17+P9*'Connecting shares (%)'!$H$4/100*'Connecting shares (%)'!$R$18,0),0)</f>
        <v>0</v>
      </c>
      <c r="Y9" s="1">
        <f>IF(C9="East", IF(B9="Decentral",('Connecting shares (%)'!$F$4/100*K9+'Connecting shares (%)'!$G$4/100*M9+'Connecting shares (%)'!$H$4/100*O9)/1000000,0),0)</f>
        <v>0</v>
      </c>
      <c r="Z9" s="1">
        <f>IF(C9="East", IF(B9="Decentral",L9*'Connecting shares (%)'!$R$16*'Connecting shares (%)'!$F$8/100+N9*'Connecting shares (%)'!$G$8/100*'Connecting shares (%)'!$R$17+P9*'Connecting shares (%)'!$H$8/100*'Connecting shares (%)'!$R$18,0),0)</f>
        <v>0</v>
      </c>
      <c r="AA9" s="1">
        <f>IF(C9="West", IF(B9="Central",('Connecting shares (%)'!$F$10/100*E9+'Connecting shares (%)'!$G$10/100*G9+'Connecting shares (%)'!$H$10/100*I9)/1000000,0),0)</f>
        <v>9.4435839999999993E-2</v>
      </c>
      <c r="AB9" s="1">
        <f>IF(C9="West", IF(B9="Central",F9*'Connecting shares (%)'!$R$16*'Connecting shares (%)'!$F$10/100+H9*'Connecting shares (%)'!$G$10/100*'Connecting shares (%)'!$R$17+J9*'Connecting shares (%)'!$H$10/100*'Connecting shares (%)'!$R$18,0),0)</f>
        <v>9.1980000000000006E-2</v>
      </c>
      <c r="AC9" s="1">
        <f>IF(C9="West", IF(B9="Decentral",('Connecting shares (%)'!$F$14/100*E9+'Connecting shares (%)'!$G$14/100*G9+'Connecting shares (%)'!$H$14/100*I9)/1000000,0),0)</f>
        <v>0</v>
      </c>
      <c r="AD9" s="1">
        <f>IF(C9="west", IF(B9="Decentral",F9*'Connecting shares (%)'!$R$16*'Connecting shares (%)'!$F$14/100+H9*'Connecting shares (%)'!$G$14/100*'Connecting shares (%)'!$R$17+J9*'Connecting shares (%)'!$H$14/100*'Connecting shares (%)'!$R$18,0),0)</f>
        <v>0</v>
      </c>
      <c r="AE9" s="1">
        <f>IF(C9="west", IF(B9="Central",('Connecting shares (%)'!$F$12/100*K9+'Connecting shares (%)'!$G$12/100*M9+'Connecting shares (%)'!$H$12/100*O9)/1000000,0),0)</f>
        <v>0</v>
      </c>
      <c r="AF9" s="1">
        <f>IF(C9="west", IF(B9="Central",L9*'Connecting shares (%)'!$R$16*'Connecting shares (%)'!$F$12/100+N9*'Connecting shares (%)'!$G$12/100*'Connecting shares (%)'!$R$17+P9*'Connecting shares (%)'!$H$12/100*'Connecting shares (%)'!$R$18,0),0)</f>
        <v>0</v>
      </c>
      <c r="AG9" s="1">
        <f>IF(C9="West", IF(B9="Decentral",(K9*'Connecting shares (%)'!$F$16/100+M9*'Connecting shares (%)'!$G$16/100+O9*'Connecting shares (%)'!$H$16/100)/1000000,0),0)</f>
        <v>0</v>
      </c>
      <c r="AH9" s="1">
        <f>IF(C9="west", IF(B9="Decentral",L9*'Connecting shares (%)'!$R$16*'Connecting shares (%)'!$F$16/100+N9*'Connecting shares (%)'!$G$16/100*'Connecting shares (%)'!$R$17+P9*'Connecting shares (%)'!$H$16/100*'Connecting shares (%)'!$R$18,0),0)</f>
        <v>0</v>
      </c>
    </row>
    <row r="10" spans="1:36">
      <c r="A10" s="1">
        <v>9</v>
      </c>
      <c r="B10" s="1" t="s">
        <v>20</v>
      </c>
      <c r="C10" s="1" t="s">
        <v>21</v>
      </c>
      <c r="D10" s="1" t="s">
        <v>791</v>
      </c>
      <c r="E10" s="1">
        <v>83830.009999999893</v>
      </c>
      <c r="F10" s="1">
        <v>6</v>
      </c>
      <c r="G10" s="1">
        <v>0</v>
      </c>
      <c r="H10" s="1">
        <v>0</v>
      </c>
      <c r="I10" s="1">
        <v>0</v>
      </c>
      <c r="J10" s="1">
        <v>0</v>
      </c>
      <c r="K10" s="1">
        <v>0</v>
      </c>
      <c r="L10" s="1">
        <v>0</v>
      </c>
      <c r="M10" s="1">
        <v>0</v>
      </c>
      <c r="N10" s="1">
        <v>0</v>
      </c>
      <c r="O10" s="1">
        <v>0</v>
      </c>
      <c r="P10" s="1">
        <v>0</v>
      </c>
      <c r="Q10" s="1">
        <v>2845.9705727307801</v>
      </c>
      <c r="R10" s="1">
        <v>332821</v>
      </c>
      <c r="S10" s="59">
        <f>IF(C10="East", IF(B10="Central",('Connecting shares (%)'!$F$2/100*E10+'Connecting shares (%)'!$G$2/100*G10+'Connecting shares (%)'!$H$2/100*I10)/1000000,0),0)</f>
        <v>0</v>
      </c>
      <c r="T10" s="59">
        <f>IF(C10="East", IF(B10="Central",F10*'Connecting shares (%)'!$R$16*'Connecting shares (%)'!$F$2/100+H10*'Connecting shares (%)'!$G$2/100*'Connecting shares (%)'!$R$17+J10*'Connecting shares (%)'!$H$2/100*'Connecting shares (%)'!$R$18,0),0)</f>
        <v>0</v>
      </c>
      <c r="U10" s="1">
        <f>IF(C10="East", IF(B10="Decentral",('Connecting shares (%)'!$F$6/100*E10+'Connecting shares (%)'!$G$6/100*G10+'Connecting shares (%)'!$H$6/100*I10)/1000000,0),0)</f>
        <v>0</v>
      </c>
      <c r="V10" s="1">
        <f>IF(C10="East", IF(B10="Decentral",F10*'Connecting shares (%)'!$R$16*'Connecting shares (%)'!$F$6/100+H10*'Connecting shares (%)'!$G$6/100*'Connecting shares (%)'!$R$17+J10*'Connecting shares (%)'!$H$6/100*'Connecting shares (%)'!$R$18,0),0)</f>
        <v>0</v>
      </c>
      <c r="W10" s="1">
        <f>IF(C10="East", IF(B10="Central",('Connecting shares (%)'!$F$4/100*K10+'Connecting shares (%)'!$G$4/100*M10+'Connecting shares (%)'!$H$4/100*O10)/1000000,0),0)</f>
        <v>0</v>
      </c>
      <c r="X10" s="1">
        <f>IF(C10="East", IF(B10="Central",L10*'Connecting shares (%)'!$R$16*'Connecting shares (%)'!$F$4/100+N10*'Connecting shares (%)'!$G$4/100*'Connecting shares (%)'!$R$17+P10*'Connecting shares (%)'!$H$4/100*'Connecting shares (%)'!$R$18,0),0)</f>
        <v>0</v>
      </c>
      <c r="Y10" s="1">
        <f>IF(C10="East", IF(B10="Decentral",('Connecting shares (%)'!$F$4/100*K10+'Connecting shares (%)'!$G$4/100*M10+'Connecting shares (%)'!$H$4/100*O10)/1000000,0),0)</f>
        <v>0</v>
      </c>
      <c r="Z10" s="1">
        <f>IF(C10="East", IF(B10="Decentral",L10*'Connecting shares (%)'!$R$16*'Connecting shares (%)'!$F$8/100+N10*'Connecting shares (%)'!$G$8/100*'Connecting shares (%)'!$R$17+P10*'Connecting shares (%)'!$H$8/100*'Connecting shares (%)'!$R$18,0),0)</f>
        <v>0</v>
      </c>
      <c r="AA10" s="1">
        <f>IF(C10="West", IF(B10="Central",('Connecting shares (%)'!$F$10/100*E10+'Connecting shares (%)'!$G$10/100*G10+'Connecting shares (%)'!$H$10/100*I10)/1000000,0),0)</f>
        <v>8.3830009999999899E-2</v>
      </c>
      <c r="AB10" s="1">
        <f>IF(C10="West", IF(B10="Central",F10*'Connecting shares (%)'!$R$16*'Connecting shares (%)'!$F$10/100+H10*'Connecting shares (%)'!$G$10/100*'Connecting shares (%)'!$R$17+J10*'Connecting shares (%)'!$H$10/100*'Connecting shares (%)'!$R$18,0),0)</f>
        <v>0.13797000000000001</v>
      </c>
      <c r="AC10" s="1">
        <f>IF(C10="West", IF(B10="Decentral",('Connecting shares (%)'!$F$14/100*E10+'Connecting shares (%)'!$G$14/100*G10+'Connecting shares (%)'!$H$14/100*I10)/1000000,0),0)</f>
        <v>0</v>
      </c>
      <c r="AD10" s="1">
        <f>IF(C10="west", IF(B10="Decentral",F10*'Connecting shares (%)'!$R$16*'Connecting shares (%)'!$F$14/100+H10*'Connecting shares (%)'!$G$14/100*'Connecting shares (%)'!$R$17+J10*'Connecting shares (%)'!$H$14/100*'Connecting shares (%)'!$R$18,0),0)</f>
        <v>0</v>
      </c>
      <c r="AE10" s="1">
        <f>IF(C10="west", IF(B10="Central",('Connecting shares (%)'!$F$12/100*K10+'Connecting shares (%)'!$G$12/100*M10+'Connecting shares (%)'!$H$12/100*O10)/1000000,0),0)</f>
        <v>0</v>
      </c>
      <c r="AF10" s="1">
        <f>IF(C10="west", IF(B10="Central",L10*'Connecting shares (%)'!$R$16*'Connecting shares (%)'!$F$12/100+N10*'Connecting shares (%)'!$G$12/100*'Connecting shares (%)'!$R$17+P10*'Connecting shares (%)'!$H$12/100*'Connecting shares (%)'!$R$18,0),0)</f>
        <v>0</v>
      </c>
      <c r="AG10" s="1">
        <f>IF(C10="West", IF(B10="Decentral",(K10*'Connecting shares (%)'!$F$16/100+M10*'Connecting shares (%)'!$G$16/100+O10*'Connecting shares (%)'!$H$16/100)/1000000,0),0)</f>
        <v>0</v>
      </c>
      <c r="AH10" s="1">
        <f>IF(C10="west", IF(B10="Decentral",L10*'Connecting shares (%)'!$R$16*'Connecting shares (%)'!$F$16/100+N10*'Connecting shares (%)'!$G$16/100*'Connecting shares (%)'!$R$17+P10*'Connecting shares (%)'!$H$16/100*'Connecting shares (%)'!$R$18,0),0)</f>
        <v>0</v>
      </c>
    </row>
    <row r="11" spans="1:36">
      <c r="A11" s="1">
        <v>10</v>
      </c>
      <c r="B11" s="1" t="s">
        <v>20</v>
      </c>
      <c r="C11" s="1" t="s">
        <v>21</v>
      </c>
      <c r="D11" s="1" t="s">
        <v>790</v>
      </c>
      <c r="E11" s="1">
        <v>25436.549999999901</v>
      </c>
      <c r="F11" s="1">
        <v>2</v>
      </c>
      <c r="G11" s="1">
        <v>0</v>
      </c>
      <c r="H11" s="1">
        <v>0</v>
      </c>
      <c r="I11" s="1">
        <v>0</v>
      </c>
      <c r="J11" s="1">
        <v>0</v>
      </c>
      <c r="K11" s="1">
        <v>0</v>
      </c>
      <c r="L11" s="1">
        <v>0</v>
      </c>
      <c r="M11" s="1">
        <v>0</v>
      </c>
      <c r="N11" s="1">
        <v>0</v>
      </c>
      <c r="O11" s="1">
        <v>0</v>
      </c>
      <c r="P11" s="1">
        <v>0</v>
      </c>
      <c r="Q11" s="1">
        <v>1564.4109665491101</v>
      </c>
      <c r="R11" s="1">
        <v>166860</v>
      </c>
      <c r="S11" s="59">
        <f>IF(C11="East", IF(B11="Central",('Connecting shares (%)'!$F$2/100*E11+'Connecting shares (%)'!$G$2/100*G11+'Connecting shares (%)'!$H$2/100*I11)/1000000,0),0)</f>
        <v>0</v>
      </c>
      <c r="T11" s="59">
        <f>IF(C11="East", IF(B11="Central",F11*'Connecting shares (%)'!$R$16*'Connecting shares (%)'!$F$2/100+H11*'Connecting shares (%)'!$G$2/100*'Connecting shares (%)'!$R$17+J11*'Connecting shares (%)'!$H$2/100*'Connecting shares (%)'!$R$18,0),0)</f>
        <v>0</v>
      </c>
      <c r="U11" s="1">
        <f>IF(C11="East", IF(B11="Decentral",('Connecting shares (%)'!$F$6/100*E11+'Connecting shares (%)'!$G$6/100*G11+'Connecting shares (%)'!$H$6/100*I11)/1000000,0),0)</f>
        <v>0</v>
      </c>
      <c r="V11" s="1">
        <f>IF(C11="East", IF(B11="Decentral",F11*'Connecting shares (%)'!$R$16*'Connecting shares (%)'!$F$6/100+H11*'Connecting shares (%)'!$G$6/100*'Connecting shares (%)'!$R$17+J11*'Connecting shares (%)'!$H$6/100*'Connecting shares (%)'!$R$18,0),0)</f>
        <v>0</v>
      </c>
      <c r="W11" s="1">
        <f>IF(C11="East", IF(B11="Central",('Connecting shares (%)'!$F$4/100*K11+'Connecting shares (%)'!$G$4/100*M11+'Connecting shares (%)'!$H$4/100*O11)/1000000,0),0)</f>
        <v>0</v>
      </c>
      <c r="X11" s="1">
        <f>IF(C11="East", IF(B11="Central",L11*'Connecting shares (%)'!$R$16*'Connecting shares (%)'!$F$4/100+N11*'Connecting shares (%)'!$G$4/100*'Connecting shares (%)'!$R$17+P11*'Connecting shares (%)'!$H$4/100*'Connecting shares (%)'!$R$18,0),0)</f>
        <v>0</v>
      </c>
      <c r="Y11" s="1">
        <f>IF(C11="East", IF(B11="Decentral",('Connecting shares (%)'!$F$4/100*K11+'Connecting shares (%)'!$G$4/100*M11+'Connecting shares (%)'!$H$4/100*O11)/1000000,0),0)</f>
        <v>0</v>
      </c>
      <c r="Z11" s="1">
        <f>IF(C11="East", IF(B11="Decentral",L11*'Connecting shares (%)'!$R$16*'Connecting shares (%)'!$F$8/100+N11*'Connecting shares (%)'!$G$8/100*'Connecting shares (%)'!$R$17+P11*'Connecting shares (%)'!$H$8/100*'Connecting shares (%)'!$R$18,0),0)</f>
        <v>0</v>
      </c>
      <c r="AA11" s="1">
        <f>IF(C11="West", IF(B11="Central",('Connecting shares (%)'!$F$10/100*E11+'Connecting shares (%)'!$G$10/100*G11+'Connecting shares (%)'!$H$10/100*I11)/1000000,0),0)</f>
        <v>2.5436549999999902E-2</v>
      </c>
      <c r="AB11" s="1">
        <f>IF(C11="West", IF(B11="Central",F11*'Connecting shares (%)'!$R$16*'Connecting shares (%)'!$F$10/100+H11*'Connecting shares (%)'!$G$10/100*'Connecting shares (%)'!$R$17+J11*'Connecting shares (%)'!$H$10/100*'Connecting shares (%)'!$R$18,0),0)</f>
        <v>4.5990000000000003E-2</v>
      </c>
      <c r="AC11" s="1">
        <f>IF(C11="West", IF(B11="Decentral",('Connecting shares (%)'!$F$14/100*E11+'Connecting shares (%)'!$G$14/100*G11+'Connecting shares (%)'!$H$14/100*I11)/1000000,0),0)</f>
        <v>0</v>
      </c>
      <c r="AD11" s="1">
        <f>IF(C11="west", IF(B11="Decentral",F11*'Connecting shares (%)'!$R$16*'Connecting shares (%)'!$F$14/100+H11*'Connecting shares (%)'!$G$14/100*'Connecting shares (%)'!$R$17+J11*'Connecting shares (%)'!$H$14/100*'Connecting shares (%)'!$R$18,0),0)</f>
        <v>0</v>
      </c>
      <c r="AE11" s="1">
        <f>IF(C11="west", IF(B11="Central",('Connecting shares (%)'!$F$12/100*K11+'Connecting shares (%)'!$G$12/100*M11+'Connecting shares (%)'!$H$12/100*O11)/1000000,0),0)</f>
        <v>0</v>
      </c>
      <c r="AF11" s="1">
        <f>IF(C11="west", IF(B11="Central",L11*'Connecting shares (%)'!$R$16*'Connecting shares (%)'!$F$12/100+N11*'Connecting shares (%)'!$G$12/100*'Connecting shares (%)'!$R$17+P11*'Connecting shares (%)'!$H$12/100*'Connecting shares (%)'!$R$18,0),0)</f>
        <v>0</v>
      </c>
      <c r="AG11" s="1">
        <f>IF(C11="West", IF(B11="Decentral",(K11*'Connecting shares (%)'!$F$16/100+M11*'Connecting shares (%)'!$G$16/100+O11*'Connecting shares (%)'!$H$16/100)/1000000,0),0)</f>
        <v>0</v>
      </c>
      <c r="AH11" s="1">
        <f>IF(C11="west", IF(B11="Decentral",L11*'Connecting shares (%)'!$R$16*'Connecting shares (%)'!$F$16/100+N11*'Connecting shares (%)'!$G$16/100*'Connecting shares (%)'!$R$17+P11*'Connecting shares (%)'!$H$16/100*'Connecting shares (%)'!$R$18,0),0)</f>
        <v>0</v>
      </c>
    </row>
    <row r="12" spans="1:36">
      <c r="A12" s="1">
        <v>11</v>
      </c>
      <c r="B12" s="1" t="s">
        <v>20</v>
      </c>
      <c r="C12" s="1" t="s">
        <v>21</v>
      </c>
      <c r="D12" s="1" t="s">
        <v>789</v>
      </c>
      <c r="E12" s="1">
        <v>0</v>
      </c>
      <c r="F12" s="1">
        <v>0</v>
      </c>
      <c r="G12" s="1">
        <v>0</v>
      </c>
      <c r="H12" s="1">
        <v>0</v>
      </c>
      <c r="I12" s="1">
        <v>0</v>
      </c>
      <c r="J12" s="1">
        <v>0</v>
      </c>
      <c r="K12" s="1">
        <v>0</v>
      </c>
      <c r="L12" s="1">
        <v>0</v>
      </c>
      <c r="M12" s="1">
        <v>0</v>
      </c>
      <c r="N12" s="1">
        <v>0</v>
      </c>
      <c r="O12" s="1">
        <v>0</v>
      </c>
      <c r="P12" s="1">
        <v>0</v>
      </c>
      <c r="Q12" s="1">
        <v>3169.10736526246</v>
      </c>
      <c r="R12" s="1">
        <v>173981</v>
      </c>
      <c r="S12" s="59">
        <f>IF(C12="East", IF(B12="Central",('Connecting shares (%)'!$F$2/100*E12+'Connecting shares (%)'!$G$2/100*G12+'Connecting shares (%)'!$H$2/100*I12)/1000000,0),0)</f>
        <v>0</v>
      </c>
      <c r="T12" s="59">
        <f>IF(C12="East", IF(B12="Central",F12*'Connecting shares (%)'!$R$16*'Connecting shares (%)'!$F$2/100+H12*'Connecting shares (%)'!$G$2/100*'Connecting shares (%)'!$R$17+J12*'Connecting shares (%)'!$H$2/100*'Connecting shares (%)'!$R$18,0),0)</f>
        <v>0</v>
      </c>
      <c r="U12" s="1">
        <f>IF(C12="East", IF(B12="Decentral",('Connecting shares (%)'!$F$6/100*E12+'Connecting shares (%)'!$G$6/100*G12+'Connecting shares (%)'!$H$6/100*I12)/1000000,0),0)</f>
        <v>0</v>
      </c>
      <c r="V12" s="1">
        <f>IF(C12="East", IF(B12="Decentral",F12*'Connecting shares (%)'!$R$16*'Connecting shares (%)'!$F$6/100+H12*'Connecting shares (%)'!$G$6/100*'Connecting shares (%)'!$R$17+J12*'Connecting shares (%)'!$H$6/100*'Connecting shares (%)'!$R$18,0),0)</f>
        <v>0</v>
      </c>
      <c r="W12" s="1">
        <f>IF(C12="East", IF(B12="Central",('Connecting shares (%)'!$F$4/100*K12+'Connecting shares (%)'!$G$4/100*M12+'Connecting shares (%)'!$H$4/100*O12)/1000000,0),0)</f>
        <v>0</v>
      </c>
      <c r="X12" s="1">
        <f>IF(C12="East", IF(B12="Central",L12*'Connecting shares (%)'!$R$16*'Connecting shares (%)'!$F$4/100+N12*'Connecting shares (%)'!$G$4/100*'Connecting shares (%)'!$R$17+P12*'Connecting shares (%)'!$H$4/100*'Connecting shares (%)'!$R$18,0),0)</f>
        <v>0</v>
      </c>
      <c r="Y12" s="1">
        <f>IF(C12="East", IF(B12="Decentral",('Connecting shares (%)'!$F$4/100*K12+'Connecting shares (%)'!$G$4/100*M12+'Connecting shares (%)'!$H$4/100*O12)/1000000,0),0)</f>
        <v>0</v>
      </c>
      <c r="Z12" s="1">
        <f>IF(C12="East", IF(B12="Decentral",L12*'Connecting shares (%)'!$R$16*'Connecting shares (%)'!$F$8/100+N12*'Connecting shares (%)'!$G$8/100*'Connecting shares (%)'!$R$17+P12*'Connecting shares (%)'!$H$8/100*'Connecting shares (%)'!$R$18,0),0)</f>
        <v>0</v>
      </c>
      <c r="AA12" s="1">
        <f>IF(C12="West", IF(B12="Central",('Connecting shares (%)'!$F$10/100*E12+'Connecting shares (%)'!$G$10/100*G12+'Connecting shares (%)'!$H$10/100*I12)/1000000,0),0)</f>
        <v>0</v>
      </c>
      <c r="AB12" s="1">
        <f>IF(C12="West", IF(B12="Central",F12*'Connecting shares (%)'!$R$16*'Connecting shares (%)'!$F$10/100+H12*'Connecting shares (%)'!$G$10/100*'Connecting shares (%)'!$R$17+J12*'Connecting shares (%)'!$H$10/100*'Connecting shares (%)'!$R$18,0),0)</f>
        <v>0</v>
      </c>
      <c r="AC12" s="1">
        <f>IF(C12="West", IF(B12="Decentral",('Connecting shares (%)'!$F$14/100*E12+'Connecting shares (%)'!$G$14/100*G12+'Connecting shares (%)'!$H$14/100*I12)/1000000,0),0)</f>
        <v>0</v>
      </c>
      <c r="AD12" s="1">
        <f>IF(C12="west", IF(B12="Decentral",F12*'Connecting shares (%)'!$R$16*'Connecting shares (%)'!$F$14/100+H12*'Connecting shares (%)'!$G$14/100*'Connecting shares (%)'!$R$17+J12*'Connecting shares (%)'!$H$14/100*'Connecting shares (%)'!$R$18,0),0)</f>
        <v>0</v>
      </c>
      <c r="AE12" s="1">
        <f>IF(C12="west", IF(B12="Central",('Connecting shares (%)'!$F$12/100*K12+'Connecting shares (%)'!$G$12/100*M12+'Connecting shares (%)'!$H$12/100*O12)/1000000,0),0)</f>
        <v>0</v>
      </c>
      <c r="AF12" s="1">
        <f>IF(C12="west", IF(B12="Central",L12*'Connecting shares (%)'!$R$16*'Connecting shares (%)'!$F$12/100+N12*'Connecting shares (%)'!$G$12/100*'Connecting shares (%)'!$R$17+P12*'Connecting shares (%)'!$H$12/100*'Connecting shares (%)'!$R$18,0),0)</f>
        <v>0</v>
      </c>
      <c r="AG12" s="1">
        <f>IF(C12="West", IF(B12="Decentral",(K12*'Connecting shares (%)'!$F$16/100+M12*'Connecting shares (%)'!$G$16/100+O12*'Connecting shares (%)'!$H$16/100)/1000000,0),0)</f>
        <v>0</v>
      </c>
      <c r="AH12" s="1">
        <f>IF(C12="west", IF(B12="Decentral",L12*'Connecting shares (%)'!$R$16*'Connecting shares (%)'!$F$16/100+N12*'Connecting shares (%)'!$G$16/100*'Connecting shares (%)'!$R$17+P12*'Connecting shares (%)'!$H$16/100*'Connecting shares (%)'!$R$18,0),0)</f>
        <v>0</v>
      </c>
    </row>
    <row r="13" spans="1:36">
      <c r="A13" s="1">
        <v>12</v>
      </c>
      <c r="B13" s="1" t="s">
        <v>20</v>
      </c>
      <c r="C13" s="1" t="s">
        <v>21</v>
      </c>
      <c r="D13" s="1" t="s">
        <v>785</v>
      </c>
      <c r="E13" s="1">
        <v>0</v>
      </c>
      <c r="F13" s="1">
        <v>0</v>
      </c>
      <c r="G13" s="1">
        <v>0</v>
      </c>
      <c r="H13" s="1">
        <v>0</v>
      </c>
      <c r="I13" s="1">
        <v>0</v>
      </c>
      <c r="J13" s="1">
        <v>0</v>
      </c>
      <c r="K13" s="1">
        <v>0</v>
      </c>
      <c r="L13" s="1">
        <v>0</v>
      </c>
      <c r="M13" s="1">
        <v>0</v>
      </c>
      <c r="N13" s="1">
        <v>0</v>
      </c>
      <c r="O13" s="1">
        <v>0</v>
      </c>
      <c r="P13" s="1">
        <v>0</v>
      </c>
      <c r="Q13" s="1">
        <v>1988.4876889152399</v>
      </c>
      <c r="R13" s="1">
        <v>102900</v>
      </c>
      <c r="S13" s="59">
        <f>IF(C13="East", IF(B13="Central",('Connecting shares (%)'!$F$2/100*E13+'Connecting shares (%)'!$G$2/100*G13+'Connecting shares (%)'!$H$2/100*I13)/1000000,0),0)</f>
        <v>0</v>
      </c>
      <c r="T13" s="59">
        <f>IF(C13="East", IF(B13="Central",F13*'Connecting shares (%)'!$R$16*'Connecting shares (%)'!$F$2/100+H13*'Connecting shares (%)'!$G$2/100*'Connecting shares (%)'!$R$17+J13*'Connecting shares (%)'!$H$2/100*'Connecting shares (%)'!$R$18,0),0)</f>
        <v>0</v>
      </c>
      <c r="U13" s="1">
        <f>IF(C13="East", IF(B13="Decentral",('Connecting shares (%)'!$F$6/100*E13+'Connecting shares (%)'!$G$6/100*G13+'Connecting shares (%)'!$H$6/100*I13)/1000000,0),0)</f>
        <v>0</v>
      </c>
      <c r="V13" s="1">
        <f>IF(C13="East", IF(B13="Decentral",F13*'Connecting shares (%)'!$R$16*'Connecting shares (%)'!$F$6/100+H13*'Connecting shares (%)'!$G$6/100*'Connecting shares (%)'!$R$17+J13*'Connecting shares (%)'!$H$6/100*'Connecting shares (%)'!$R$18,0),0)</f>
        <v>0</v>
      </c>
      <c r="W13" s="1">
        <f>IF(C13="East", IF(B13="Central",('Connecting shares (%)'!$F$4/100*K13+'Connecting shares (%)'!$G$4/100*M13+'Connecting shares (%)'!$H$4/100*O13)/1000000,0),0)</f>
        <v>0</v>
      </c>
      <c r="X13" s="1">
        <f>IF(C13="East", IF(B13="Central",L13*'Connecting shares (%)'!$R$16*'Connecting shares (%)'!$F$4/100+N13*'Connecting shares (%)'!$G$4/100*'Connecting shares (%)'!$R$17+P13*'Connecting shares (%)'!$H$4/100*'Connecting shares (%)'!$R$18,0),0)</f>
        <v>0</v>
      </c>
      <c r="Y13" s="1">
        <f>IF(C13="East", IF(B13="Decentral",('Connecting shares (%)'!$F$4/100*K13+'Connecting shares (%)'!$G$4/100*M13+'Connecting shares (%)'!$H$4/100*O13)/1000000,0),0)</f>
        <v>0</v>
      </c>
      <c r="Z13" s="1">
        <f>IF(C13="East", IF(B13="Decentral",L13*'Connecting shares (%)'!$R$16*'Connecting shares (%)'!$F$8/100+N13*'Connecting shares (%)'!$G$8/100*'Connecting shares (%)'!$R$17+P13*'Connecting shares (%)'!$H$8/100*'Connecting shares (%)'!$R$18,0),0)</f>
        <v>0</v>
      </c>
      <c r="AA13" s="1">
        <f>IF(C13="West", IF(B13="Central",('Connecting shares (%)'!$F$10/100*E13+'Connecting shares (%)'!$G$10/100*G13+'Connecting shares (%)'!$H$10/100*I13)/1000000,0),0)</f>
        <v>0</v>
      </c>
      <c r="AB13" s="1">
        <f>IF(C13="West", IF(B13="Central",F13*'Connecting shares (%)'!$R$16*'Connecting shares (%)'!$F$10/100+H13*'Connecting shares (%)'!$G$10/100*'Connecting shares (%)'!$R$17+J13*'Connecting shares (%)'!$H$10/100*'Connecting shares (%)'!$R$18,0),0)</f>
        <v>0</v>
      </c>
      <c r="AC13" s="1">
        <f>IF(C13="West", IF(B13="Decentral",('Connecting shares (%)'!$F$14/100*E13+'Connecting shares (%)'!$G$14/100*G13+'Connecting shares (%)'!$H$14/100*I13)/1000000,0),0)</f>
        <v>0</v>
      </c>
      <c r="AD13" s="1">
        <f>IF(C13="west", IF(B13="Decentral",F13*'Connecting shares (%)'!$R$16*'Connecting shares (%)'!$F$14/100+H13*'Connecting shares (%)'!$G$14/100*'Connecting shares (%)'!$R$17+J13*'Connecting shares (%)'!$H$14/100*'Connecting shares (%)'!$R$18,0),0)</f>
        <v>0</v>
      </c>
      <c r="AE13" s="1">
        <f>IF(C13="west", IF(B13="Central",('Connecting shares (%)'!$F$12/100*K13+'Connecting shares (%)'!$G$12/100*M13+'Connecting shares (%)'!$H$12/100*O13)/1000000,0),0)</f>
        <v>0</v>
      </c>
      <c r="AF13" s="1">
        <f>IF(C13="west", IF(B13="Central",L13*'Connecting shares (%)'!$R$16*'Connecting shares (%)'!$F$12/100+N13*'Connecting shares (%)'!$G$12/100*'Connecting shares (%)'!$R$17+P13*'Connecting shares (%)'!$H$12/100*'Connecting shares (%)'!$R$18,0),0)</f>
        <v>0</v>
      </c>
      <c r="AG13" s="1">
        <f>IF(C13="West", IF(B13="Decentral",(K13*'Connecting shares (%)'!$F$16/100+M13*'Connecting shares (%)'!$G$16/100+O13*'Connecting shares (%)'!$H$16/100)/1000000,0),0)</f>
        <v>0</v>
      </c>
      <c r="AH13" s="1">
        <f>IF(C13="west", IF(B13="Decentral",L13*'Connecting shares (%)'!$R$16*'Connecting shares (%)'!$F$16/100+N13*'Connecting shares (%)'!$G$16/100*'Connecting shares (%)'!$R$17+P13*'Connecting shares (%)'!$H$16/100*'Connecting shares (%)'!$R$18,0),0)</f>
        <v>0</v>
      </c>
    </row>
    <row r="14" spans="1:36">
      <c r="A14" s="1">
        <v>13</v>
      </c>
      <c r="B14" s="1" t="s">
        <v>19</v>
      </c>
      <c r="C14" s="1" t="s">
        <v>21</v>
      </c>
      <c r="D14" s="1" t="s">
        <v>788</v>
      </c>
      <c r="E14" s="1">
        <v>49289.779999999897</v>
      </c>
      <c r="F14" s="1">
        <v>3</v>
      </c>
      <c r="G14" s="1">
        <v>0</v>
      </c>
      <c r="H14" s="1">
        <v>0</v>
      </c>
      <c r="I14" s="1">
        <v>0</v>
      </c>
      <c r="J14" s="1">
        <v>0</v>
      </c>
      <c r="K14" s="1">
        <v>0</v>
      </c>
      <c r="L14" s="1">
        <v>0</v>
      </c>
      <c r="M14" s="1">
        <v>0</v>
      </c>
      <c r="N14" s="1">
        <v>0</v>
      </c>
      <c r="O14" s="1">
        <v>0</v>
      </c>
      <c r="P14" s="1">
        <v>0</v>
      </c>
      <c r="Q14" s="1">
        <v>2801.2644500269198</v>
      </c>
      <c r="R14" s="1">
        <v>128025.5</v>
      </c>
      <c r="S14" s="59">
        <f>IF(C14="East", IF(B14="Central",('Connecting shares (%)'!$F$2/100*E14+'Connecting shares (%)'!$G$2/100*G14+'Connecting shares (%)'!$H$2/100*I14)/1000000,0),0)</f>
        <v>0</v>
      </c>
      <c r="T14" s="59">
        <f>IF(C14="East", IF(B14="Central",F14*'Connecting shares (%)'!$R$16*'Connecting shares (%)'!$F$2/100+H14*'Connecting shares (%)'!$G$2/100*'Connecting shares (%)'!$R$17+J14*'Connecting shares (%)'!$H$2/100*'Connecting shares (%)'!$R$18,0),0)</f>
        <v>0</v>
      </c>
      <c r="U14" s="1">
        <f>IF(C14="East", IF(B14="Decentral",('Connecting shares (%)'!$F$6/100*E14+'Connecting shares (%)'!$G$6/100*G14+'Connecting shares (%)'!$H$6/100*I14)/1000000,0),0)</f>
        <v>0</v>
      </c>
      <c r="V14" s="1">
        <f>IF(C14="East", IF(B14="Decentral",F14*'Connecting shares (%)'!$R$16*'Connecting shares (%)'!$F$6/100+H14*'Connecting shares (%)'!$G$6/100*'Connecting shares (%)'!$R$17+J14*'Connecting shares (%)'!$H$6/100*'Connecting shares (%)'!$R$18,0),0)</f>
        <v>0</v>
      </c>
      <c r="W14" s="1">
        <f>IF(C14="East", IF(B14="Central",('Connecting shares (%)'!$F$4/100*K14+'Connecting shares (%)'!$G$4/100*M14+'Connecting shares (%)'!$H$4/100*O14)/1000000,0),0)</f>
        <v>0</v>
      </c>
      <c r="X14" s="1">
        <f>IF(C14="East", IF(B14="Central",L14*'Connecting shares (%)'!$R$16*'Connecting shares (%)'!$F$4/100+N14*'Connecting shares (%)'!$G$4/100*'Connecting shares (%)'!$R$17+P14*'Connecting shares (%)'!$H$4/100*'Connecting shares (%)'!$R$18,0),0)</f>
        <v>0</v>
      </c>
      <c r="Y14" s="1">
        <f>IF(C14="East", IF(B14="Decentral",('Connecting shares (%)'!$F$4/100*K14+'Connecting shares (%)'!$G$4/100*M14+'Connecting shares (%)'!$H$4/100*O14)/1000000,0),0)</f>
        <v>0</v>
      </c>
      <c r="Z14" s="1">
        <f>IF(C14="East", IF(B14="Decentral",L14*'Connecting shares (%)'!$R$16*'Connecting shares (%)'!$F$8/100+N14*'Connecting shares (%)'!$G$8/100*'Connecting shares (%)'!$R$17+P14*'Connecting shares (%)'!$H$8/100*'Connecting shares (%)'!$R$18,0),0)</f>
        <v>0</v>
      </c>
      <c r="AA14" s="1">
        <f>IF(C14="West", IF(B14="Central",('Connecting shares (%)'!$F$10/100*E14+'Connecting shares (%)'!$G$10/100*G14+'Connecting shares (%)'!$H$10/100*I14)/1000000,0),0)</f>
        <v>0</v>
      </c>
      <c r="AB14" s="1">
        <f>IF(C14="West", IF(B14="Central",F14*'Connecting shares (%)'!$R$16*'Connecting shares (%)'!$F$10/100+H14*'Connecting shares (%)'!$G$10/100*'Connecting shares (%)'!$R$17+J14*'Connecting shares (%)'!$H$10/100*'Connecting shares (%)'!$R$18,0),0)</f>
        <v>0</v>
      </c>
      <c r="AC14" s="1">
        <f>IF(C14="West", IF(B14="Decentral",('Connecting shares (%)'!$F$14/100*E14+'Connecting shares (%)'!$G$14/100*G14+'Connecting shares (%)'!$H$14/100*I14)/1000000,0),0)</f>
        <v>4.9289779999999894E-2</v>
      </c>
      <c r="AD14" s="1">
        <f>IF(C14="west", IF(B14="Decentral",F14*'Connecting shares (%)'!$R$16*'Connecting shares (%)'!$F$14/100+H14*'Connecting shares (%)'!$G$14/100*'Connecting shares (%)'!$R$17+J14*'Connecting shares (%)'!$H$14/100*'Connecting shares (%)'!$R$18,0),0)</f>
        <v>6.8985000000000005E-2</v>
      </c>
      <c r="AE14" s="1">
        <f>IF(C14="west", IF(B14="Central",('Connecting shares (%)'!$F$12/100*K14+'Connecting shares (%)'!$G$12/100*M14+'Connecting shares (%)'!$H$12/100*O14)/1000000,0),0)</f>
        <v>0</v>
      </c>
      <c r="AF14" s="1">
        <f>IF(C14="west", IF(B14="Central",L14*'Connecting shares (%)'!$R$16*'Connecting shares (%)'!$F$12/100+N14*'Connecting shares (%)'!$G$12/100*'Connecting shares (%)'!$R$17+P14*'Connecting shares (%)'!$H$12/100*'Connecting shares (%)'!$R$18,0),0)</f>
        <v>0</v>
      </c>
      <c r="AG14" s="1">
        <f>IF(C14="West", IF(B14="Decentral",(K14*'Connecting shares (%)'!$F$16/100+M14*'Connecting shares (%)'!$G$16/100+O14*'Connecting shares (%)'!$H$16/100)/1000000,0),0)</f>
        <v>0</v>
      </c>
      <c r="AH14" s="1">
        <f>IF(C14="west", IF(B14="Decentral",L14*'Connecting shares (%)'!$R$16*'Connecting shares (%)'!$F$16/100+N14*'Connecting shares (%)'!$G$16/100*'Connecting shares (%)'!$R$17+P14*'Connecting shares (%)'!$H$16/100*'Connecting shares (%)'!$R$18,0),0)</f>
        <v>0</v>
      </c>
    </row>
    <row r="15" spans="1:36">
      <c r="A15" s="1">
        <v>14</v>
      </c>
      <c r="B15" s="1" t="s">
        <v>19</v>
      </c>
      <c r="C15" s="1" t="s">
        <v>21</v>
      </c>
      <c r="D15" s="1" t="s">
        <v>787</v>
      </c>
      <c r="E15" s="1">
        <v>0</v>
      </c>
      <c r="F15" s="1">
        <v>0</v>
      </c>
      <c r="G15" s="1">
        <v>0</v>
      </c>
      <c r="H15" s="1">
        <v>0</v>
      </c>
      <c r="I15" s="1">
        <v>0</v>
      </c>
      <c r="J15" s="1">
        <v>0</v>
      </c>
      <c r="K15" s="1">
        <v>0</v>
      </c>
      <c r="L15" s="1">
        <v>0</v>
      </c>
      <c r="M15" s="1">
        <v>0</v>
      </c>
      <c r="N15" s="1">
        <v>0</v>
      </c>
      <c r="O15" s="1">
        <v>0</v>
      </c>
      <c r="P15" s="1">
        <v>0</v>
      </c>
      <c r="Q15" s="1">
        <v>289.50599195154501</v>
      </c>
      <c r="R15" s="1">
        <v>1278.5</v>
      </c>
      <c r="S15" s="59">
        <f>IF(C15="East", IF(B15="Central",('Connecting shares (%)'!$F$2/100*E15+'Connecting shares (%)'!$G$2/100*G15+'Connecting shares (%)'!$H$2/100*I15)/1000000,0),0)</f>
        <v>0</v>
      </c>
      <c r="T15" s="59">
        <f>IF(C15="East", IF(B15="Central",F15*'Connecting shares (%)'!$R$16*'Connecting shares (%)'!$F$2/100+H15*'Connecting shares (%)'!$G$2/100*'Connecting shares (%)'!$R$17+J15*'Connecting shares (%)'!$H$2/100*'Connecting shares (%)'!$R$18,0),0)</f>
        <v>0</v>
      </c>
      <c r="U15" s="1">
        <f>IF(C15="East", IF(B15="Decentral",('Connecting shares (%)'!$F$6/100*E15+'Connecting shares (%)'!$G$6/100*G15+'Connecting shares (%)'!$H$6/100*I15)/1000000,0),0)</f>
        <v>0</v>
      </c>
      <c r="V15" s="1">
        <f>IF(C15="East", IF(B15="Decentral",F15*'Connecting shares (%)'!$R$16*'Connecting shares (%)'!$F$6/100+H15*'Connecting shares (%)'!$G$6/100*'Connecting shares (%)'!$R$17+J15*'Connecting shares (%)'!$H$6/100*'Connecting shares (%)'!$R$18,0),0)</f>
        <v>0</v>
      </c>
      <c r="W15" s="1">
        <f>IF(C15="East", IF(B15="Central",('Connecting shares (%)'!$F$4/100*K15+'Connecting shares (%)'!$G$4/100*M15+'Connecting shares (%)'!$H$4/100*O15)/1000000,0),0)</f>
        <v>0</v>
      </c>
      <c r="X15" s="1">
        <f>IF(C15="East", IF(B15="Central",L15*'Connecting shares (%)'!$R$16*'Connecting shares (%)'!$F$4/100+N15*'Connecting shares (%)'!$G$4/100*'Connecting shares (%)'!$R$17+P15*'Connecting shares (%)'!$H$4/100*'Connecting shares (%)'!$R$18,0),0)</f>
        <v>0</v>
      </c>
      <c r="Y15" s="1">
        <f>IF(C15="East", IF(B15="Decentral",('Connecting shares (%)'!$F$4/100*K15+'Connecting shares (%)'!$G$4/100*M15+'Connecting shares (%)'!$H$4/100*O15)/1000000,0),0)</f>
        <v>0</v>
      </c>
      <c r="Z15" s="1">
        <f>IF(C15="East", IF(B15="Decentral",L15*'Connecting shares (%)'!$R$16*'Connecting shares (%)'!$F$8/100+N15*'Connecting shares (%)'!$G$8/100*'Connecting shares (%)'!$R$17+P15*'Connecting shares (%)'!$H$8/100*'Connecting shares (%)'!$R$18,0),0)</f>
        <v>0</v>
      </c>
      <c r="AA15" s="1">
        <f>IF(C15="West", IF(B15="Central",('Connecting shares (%)'!$F$10/100*E15+'Connecting shares (%)'!$G$10/100*G15+'Connecting shares (%)'!$H$10/100*I15)/1000000,0),0)</f>
        <v>0</v>
      </c>
      <c r="AB15" s="1">
        <f>IF(C15="West", IF(B15="Central",F15*'Connecting shares (%)'!$R$16*'Connecting shares (%)'!$F$10/100+H15*'Connecting shares (%)'!$G$10/100*'Connecting shares (%)'!$R$17+J15*'Connecting shares (%)'!$H$10/100*'Connecting shares (%)'!$R$18,0),0)</f>
        <v>0</v>
      </c>
      <c r="AC15" s="1">
        <f>IF(C15="West", IF(B15="Decentral",('Connecting shares (%)'!$F$14/100*E15+'Connecting shares (%)'!$G$14/100*G15+'Connecting shares (%)'!$H$14/100*I15)/1000000,0),0)</f>
        <v>0</v>
      </c>
      <c r="AD15" s="1">
        <f>IF(C15="west", IF(B15="Decentral",F15*'Connecting shares (%)'!$R$16*'Connecting shares (%)'!$F$14/100+H15*'Connecting shares (%)'!$G$14/100*'Connecting shares (%)'!$R$17+J15*'Connecting shares (%)'!$H$14/100*'Connecting shares (%)'!$R$18,0),0)</f>
        <v>0</v>
      </c>
      <c r="AE15" s="1">
        <f>IF(C15="west", IF(B15="Central",('Connecting shares (%)'!$F$12/100*K15+'Connecting shares (%)'!$G$12/100*M15+'Connecting shares (%)'!$H$12/100*O15)/1000000,0),0)</f>
        <v>0</v>
      </c>
      <c r="AF15" s="1">
        <f>IF(C15="west", IF(B15="Central",L15*'Connecting shares (%)'!$R$16*'Connecting shares (%)'!$F$12/100+N15*'Connecting shares (%)'!$G$12/100*'Connecting shares (%)'!$R$17+P15*'Connecting shares (%)'!$H$12/100*'Connecting shares (%)'!$R$18,0),0)</f>
        <v>0</v>
      </c>
      <c r="AG15" s="1">
        <f>IF(C15="West", IF(B15="Decentral",(K15*'Connecting shares (%)'!$F$16/100+M15*'Connecting shares (%)'!$G$16/100+O15*'Connecting shares (%)'!$H$16/100)/1000000,0),0)</f>
        <v>0</v>
      </c>
      <c r="AH15" s="1">
        <f>IF(C15="west", IF(B15="Decentral",L15*'Connecting shares (%)'!$R$16*'Connecting shares (%)'!$F$16/100+N15*'Connecting shares (%)'!$G$16/100*'Connecting shares (%)'!$R$17+P15*'Connecting shares (%)'!$H$16/100*'Connecting shares (%)'!$R$18,0),0)</f>
        <v>0</v>
      </c>
    </row>
    <row r="16" spans="1:36">
      <c r="A16" s="1">
        <v>15</v>
      </c>
      <c r="B16" s="1" t="s">
        <v>20</v>
      </c>
      <c r="C16" s="1" t="s">
        <v>21</v>
      </c>
      <c r="D16" s="1" t="s">
        <v>786</v>
      </c>
      <c r="E16" s="1">
        <v>47526.209999999897</v>
      </c>
      <c r="F16" s="1">
        <v>3</v>
      </c>
      <c r="G16" s="1">
        <v>0</v>
      </c>
      <c r="H16" s="1">
        <v>0</v>
      </c>
      <c r="I16" s="1">
        <v>0</v>
      </c>
      <c r="J16" s="1">
        <v>0</v>
      </c>
      <c r="K16" s="1">
        <v>0</v>
      </c>
      <c r="L16" s="1">
        <v>0</v>
      </c>
      <c r="M16" s="1">
        <v>0</v>
      </c>
      <c r="N16" s="1">
        <v>0</v>
      </c>
      <c r="O16" s="1">
        <v>0</v>
      </c>
      <c r="P16" s="1">
        <v>0</v>
      </c>
      <c r="Q16" s="1">
        <v>2198.8577805648101</v>
      </c>
      <c r="R16" s="1">
        <v>121506</v>
      </c>
      <c r="S16" s="59">
        <f>IF(C16="East", IF(B16="Central",('Connecting shares (%)'!$F$2/100*E16+'Connecting shares (%)'!$G$2/100*G16+'Connecting shares (%)'!$H$2/100*I16)/1000000,0),0)</f>
        <v>0</v>
      </c>
      <c r="T16" s="59">
        <f>IF(C16="East", IF(B16="Central",F16*'Connecting shares (%)'!$R$16*'Connecting shares (%)'!$F$2/100+H16*'Connecting shares (%)'!$G$2/100*'Connecting shares (%)'!$R$17+J16*'Connecting shares (%)'!$H$2/100*'Connecting shares (%)'!$R$18,0),0)</f>
        <v>0</v>
      </c>
      <c r="U16" s="1">
        <f>IF(C16="East", IF(B16="Decentral",('Connecting shares (%)'!$F$6/100*E16+'Connecting shares (%)'!$G$6/100*G16+'Connecting shares (%)'!$H$6/100*I16)/1000000,0),0)</f>
        <v>0</v>
      </c>
      <c r="V16" s="1">
        <f>IF(C16="East", IF(B16="Decentral",F16*'Connecting shares (%)'!$R$16*'Connecting shares (%)'!$F$6/100+H16*'Connecting shares (%)'!$G$6/100*'Connecting shares (%)'!$R$17+J16*'Connecting shares (%)'!$H$6/100*'Connecting shares (%)'!$R$18,0),0)</f>
        <v>0</v>
      </c>
      <c r="W16" s="1">
        <f>IF(C16="East", IF(B16="Central",('Connecting shares (%)'!$F$4/100*K16+'Connecting shares (%)'!$G$4/100*M16+'Connecting shares (%)'!$H$4/100*O16)/1000000,0),0)</f>
        <v>0</v>
      </c>
      <c r="X16" s="1">
        <f>IF(C16="East", IF(B16="Central",L16*'Connecting shares (%)'!$R$16*'Connecting shares (%)'!$F$4/100+N16*'Connecting shares (%)'!$G$4/100*'Connecting shares (%)'!$R$17+P16*'Connecting shares (%)'!$H$4/100*'Connecting shares (%)'!$R$18,0),0)</f>
        <v>0</v>
      </c>
      <c r="Y16" s="1">
        <f>IF(C16="East", IF(B16="Decentral",('Connecting shares (%)'!$F$4/100*K16+'Connecting shares (%)'!$G$4/100*M16+'Connecting shares (%)'!$H$4/100*O16)/1000000,0),0)</f>
        <v>0</v>
      </c>
      <c r="Z16" s="1">
        <f>IF(C16="East", IF(B16="Decentral",L16*'Connecting shares (%)'!$R$16*'Connecting shares (%)'!$F$8/100+N16*'Connecting shares (%)'!$G$8/100*'Connecting shares (%)'!$R$17+P16*'Connecting shares (%)'!$H$8/100*'Connecting shares (%)'!$R$18,0),0)</f>
        <v>0</v>
      </c>
      <c r="AA16" s="1">
        <f>IF(C16="West", IF(B16="Central",('Connecting shares (%)'!$F$10/100*E16+'Connecting shares (%)'!$G$10/100*G16+'Connecting shares (%)'!$H$10/100*I16)/1000000,0),0)</f>
        <v>4.7526209999999895E-2</v>
      </c>
      <c r="AB16" s="1">
        <f>IF(C16="West", IF(B16="Central",F16*'Connecting shares (%)'!$R$16*'Connecting shares (%)'!$F$10/100+H16*'Connecting shares (%)'!$G$10/100*'Connecting shares (%)'!$R$17+J16*'Connecting shares (%)'!$H$10/100*'Connecting shares (%)'!$R$18,0),0)</f>
        <v>6.8985000000000005E-2</v>
      </c>
      <c r="AC16" s="1">
        <f>IF(C16="West", IF(B16="Decentral",('Connecting shares (%)'!$F$14/100*E16+'Connecting shares (%)'!$G$14/100*G16+'Connecting shares (%)'!$H$14/100*I16)/1000000,0),0)</f>
        <v>0</v>
      </c>
      <c r="AD16" s="1">
        <f>IF(C16="west", IF(B16="Decentral",F16*'Connecting shares (%)'!$R$16*'Connecting shares (%)'!$F$14/100+H16*'Connecting shares (%)'!$G$14/100*'Connecting shares (%)'!$R$17+J16*'Connecting shares (%)'!$H$14/100*'Connecting shares (%)'!$R$18,0),0)</f>
        <v>0</v>
      </c>
      <c r="AE16" s="1">
        <f>IF(C16="west", IF(B16="Central",('Connecting shares (%)'!$F$12/100*K16+'Connecting shares (%)'!$G$12/100*M16+'Connecting shares (%)'!$H$12/100*O16)/1000000,0),0)</f>
        <v>0</v>
      </c>
      <c r="AF16" s="1">
        <f>IF(C16="west", IF(B16="Central",L16*'Connecting shares (%)'!$R$16*'Connecting shares (%)'!$F$12/100+N16*'Connecting shares (%)'!$G$12/100*'Connecting shares (%)'!$R$17+P16*'Connecting shares (%)'!$H$12/100*'Connecting shares (%)'!$R$18,0),0)</f>
        <v>0</v>
      </c>
      <c r="AG16" s="1">
        <f>IF(C16="West", IF(B16="Decentral",(K16*'Connecting shares (%)'!$F$16/100+M16*'Connecting shares (%)'!$G$16/100+O16*'Connecting shares (%)'!$H$16/100)/1000000,0),0)</f>
        <v>0</v>
      </c>
      <c r="AH16" s="1">
        <f>IF(C16="west", IF(B16="Decentral",L16*'Connecting shares (%)'!$R$16*'Connecting shares (%)'!$F$16/100+N16*'Connecting shares (%)'!$G$16/100*'Connecting shares (%)'!$R$17+P16*'Connecting shares (%)'!$H$16/100*'Connecting shares (%)'!$R$18,0),0)</f>
        <v>0</v>
      </c>
    </row>
    <row r="17" spans="1:34">
      <c r="A17" s="1">
        <v>16</v>
      </c>
      <c r="B17" s="1" t="s">
        <v>19</v>
      </c>
      <c r="C17" s="1" t="s">
        <v>21</v>
      </c>
      <c r="D17" s="1" t="s">
        <v>786</v>
      </c>
      <c r="E17" s="1">
        <v>0</v>
      </c>
      <c r="F17" s="1">
        <v>0</v>
      </c>
      <c r="G17" s="1">
        <v>0</v>
      </c>
      <c r="H17" s="1">
        <v>0</v>
      </c>
      <c r="I17" s="1">
        <v>0</v>
      </c>
      <c r="J17" s="1">
        <v>0</v>
      </c>
      <c r="K17" s="1">
        <v>0</v>
      </c>
      <c r="L17" s="1">
        <v>0</v>
      </c>
      <c r="M17" s="1">
        <v>0</v>
      </c>
      <c r="N17" s="1">
        <v>0</v>
      </c>
      <c r="O17" s="1">
        <v>0</v>
      </c>
      <c r="P17" s="1">
        <v>0</v>
      </c>
      <c r="Q17" s="1">
        <v>1506.32551085973</v>
      </c>
      <c r="R17" s="1">
        <v>13608</v>
      </c>
      <c r="S17" s="59">
        <f>IF(C17="East", IF(B17="Central",('Connecting shares (%)'!$F$2/100*E17+'Connecting shares (%)'!$G$2/100*G17+'Connecting shares (%)'!$H$2/100*I17)/1000000,0),0)</f>
        <v>0</v>
      </c>
      <c r="T17" s="59">
        <f>IF(C17="East", IF(B17="Central",F17*'Connecting shares (%)'!$R$16*'Connecting shares (%)'!$F$2/100+H17*'Connecting shares (%)'!$G$2/100*'Connecting shares (%)'!$R$17+J17*'Connecting shares (%)'!$H$2/100*'Connecting shares (%)'!$R$18,0),0)</f>
        <v>0</v>
      </c>
      <c r="U17" s="1">
        <f>IF(C17="East", IF(B17="Decentral",('Connecting shares (%)'!$F$6/100*E17+'Connecting shares (%)'!$G$6/100*G17+'Connecting shares (%)'!$H$6/100*I17)/1000000,0),0)</f>
        <v>0</v>
      </c>
      <c r="V17" s="1">
        <f>IF(C17="East", IF(B17="Decentral",F17*'Connecting shares (%)'!$R$16*'Connecting shares (%)'!$F$6/100+H17*'Connecting shares (%)'!$G$6/100*'Connecting shares (%)'!$R$17+J17*'Connecting shares (%)'!$H$6/100*'Connecting shares (%)'!$R$18,0),0)</f>
        <v>0</v>
      </c>
      <c r="W17" s="1">
        <f>IF(C17="East", IF(B17="Central",('Connecting shares (%)'!$F$4/100*K17+'Connecting shares (%)'!$G$4/100*M17+'Connecting shares (%)'!$H$4/100*O17)/1000000,0),0)</f>
        <v>0</v>
      </c>
      <c r="X17" s="1">
        <f>IF(C17="East", IF(B17="Central",L17*'Connecting shares (%)'!$R$16*'Connecting shares (%)'!$F$4/100+N17*'Connecting shares (%)'!$G$4/100*'Connecting shares (%)'!$R$17+P17*'Connecting shares (%)'!$H$4/100*'Connecting shares (%)'!$R$18,0),0)</f>
        <v>0</v>
      </c>
      <c r="Y17" s="1">
        <f>IF(C17="East", IF(B17="Decentral",('Connecting shares (%)'!$F$4/100*K17+'Connecting shares (%)'!$G$4/100*M17+'Connecting shares (%)'!$H$4/100*O17)/1000000,0),0)</f>
        <v>0</v>
      </c>
      <c r="Z17" s="1">
        <f>IF(C17="East", IF(B17="Decentral",L17*'Connecting shares (%)'!$R$16*'Connecting shares (%)'!$F$8/100+N17*'Connecting shares (%)'!$G$8/100*'Connecting shares (%)'!$R$17+P17*'Connecting shares (%)'!$H$8/100*'Connecting shares (%)'!$R$18,0),0)</f>
        <v>0</v>
      </c>
      <c r="AA17" s="1">
        <f>IF(C17="West", IF(B17="Central",('Connecting shares (%)'!$F$10/100*E17+'Connecting shares (%)'!$G$10/100*G17+'Connecting shares (%)'!$H$10/100*I17)/1000000,0),0)</f>
        <v>0</v>
      </c>
      <c r="AB17" s="1">
        <f>IF(C17="West", IF(B17="Central",F17*'Connecting shares (%)'!$R$16*'Connecting shares (%)'!$F$10/100+H17*'Connecting shares (%)'!$G$10/100*'Connecting shares (%)'!$R$17+J17*'Connecting shares (%)'!$H$10/100*'Connecting shares (%)'!$R$18,0),0)</f>
        <v>0</v>
      </c>
      <c r="AC17" s="1">
        <f>IF(C17="West", IF(B17="Decentral",('Connecting shares (%)'!$F$14/100*E17+'Connecting shares (%)'!$G$14/100*G17+'Connecting shares (%)'!$H$14/100*I17)/1000000,0),0)</f>
        <v>0</v>
      </c>
      <c r="AD17" s="1">
        <f>IF(C17="west", IF(B17="Decentral",F17*'Connecting shares (%)'!$R$16*'Connecting shares (%)'!$F$14/100+H17*'Connecting shares (%)'!$G$14/100*'Connecting shares (%)'!$R$17+J17*'Connecting shares (%)'!$H$14/100*'Connecting shares (%)'!$R$18,0),0)</f>
        <v>0</v>
      </c>
      <c r="AE17" s="1">
        <f>IF(C17="west", IF(B17="Central",('Connecting shares (%)'!$F$12/100*K17+'Connecting shares (%)'!$G$12/100*M17+'Connecting shares (%)'!$H$12/100*O17)/1000000,0),0)</f>
        <v>0</v>
      </c>
      <c r="AF17" s="1">
        <f>IF(C17="west", IF(B17="Central",L17*'Connecting shares (%)'!$R$16*'Connecting shares (%)'!$F$12/100+N17*'Connecting shares (%)'!$G$12/100*'Connecting shares (%)'!$R$17+P17*'Connecting shares (%)'!$H$12/100*'Connecting shares (%)'!$R$18,0),0)</f>
        <v>0</v>
      </c>
      <c r="AG17" s="1">
        <f>IF(C17="West", IF(B17="Decentral",(K17*'Connecting shares (%)'!$F$16/100+M17*'Connecting shares (%)'!$G$16/100+O17*'Connecting shares (%)'!$H$16/100)/1000000,0),0)</f>
        <v>0</v>
      </c>
      <c r="AH17" s="1">
        <f>IF(C17="west", IF(B17="Decentral",L17*'Connecting shares (%)'!$R$16*'Connecting shares (%)'!$F$16/100+N17*'Connecting shares (%)'!$G$16/100*'Connecting shares (%)'!$R$17+P17*'Connecting shares (%)'!$H$16/100*'Connecting shares (%)'!$R$18,0),0)</f>
        <v>0</v>
      </c>
    </row>
    <row r="18" spans="1:34">
      <c r="A18" s="1">
        <v>17</v>
      </c>
      <c r="B18" s="1" t="s">
        <v>19</v>
      </c>
      <c r="C18" s="1" t="s">
        <v>21</v>
      </c>
      <c r="D18" s="1" t="s">
        <v>785</v>
      </c>
      <c r="E18" s="1">
        <v>0</v>
      </c>
      <c r="F18" s="1">
        <v>0</v>
      </c>
      <c r="G18" s="1">
        <v>0</v>
      </c>
      <c r="H18" s="1">
        <v>0</v>
      </c>
      <c r="I18" s="1">
        <v>0</v>
      </c>
      <c r="J18" s="1">
        <v>0</v>
      </c>
      <c r="K18" s="1">
        <v>0</v>
      </c>
      <c r="L18" s="1">
        <v>0</v>
      </c>
      <c r="M18" s="1">
        <v>0</v>
      </c>
      <c r="N18" s="1">
        <v>0</v>
      </c>
      <c r="O18" s="1">
        <v>0</v>
      </c>
      <c r="P18" s="1">
        <v>0</v>
      </c>
      <c r="Q18" s="1">
        <v>544.24734263755704</v>
      </c>
      <c r="R18" s="1">
        <v>7042</v>
      </c>
      <c r="S18" s="59">
        <f>IF(C18="East", IF(B18="Central",('Connecting shares (%)'!$F$2/100*E18+'Connecting shares (%)'!$G$2/100*G18+'Connecting shares (%)'!$H$2/100*I18)/1000000,0),0)</f>
        <v>0</v>
      </c>
      <c r="T18" s="59">
        <f>IF(C18="East", IF(B18="Central",F18*'Connecting shares (%)'!$R$16*'Connecting shares (%)'!$F$2/100+H18*'Connecting shares (%)'!$G$2/100*'Connecting shares (%)'!$R$17+J18*'Connecting shares (%)'!$H$2/100*'Connecting shares (%)'!$R$18,0),0)</f>
        <v>0</v>
      </c>
      <c r="U18" s="1">
        <f>IF(C18="East", IF(B18="Decentral",('Connecting shares (%)'!$F$6/100*E18+'Connecting shares (%)'!$G$6/100*G18+'Connecting shares (%)'!$H$6/100*I18)/1000000,0),0)</f>
        <v>0</v>
      </c>
      <c r="V18" s="1">
        <f>IF(C18="East", IF(B18="Decentral",F18*'Connecting shares (%)'!$R$16*'Connecting shares (%)'!$F$6/100+H18*'Connecting shares (%)'!$G$6/100*'Connecting shares (%)'!$R$17+J18*'Connecting shares (%)'!$H$6/100*'Connecting shares (%)'!$R$18,0),0)</f>
        <v>0</v>
      </c>
      <c r="W18" s="1">
        <f>IF(C18="East", IF(B18="Central",('Connecting shares (%)'!$F$4/100*K18+'Connecting shares (%)'!$G$4/100*M18+'Connecting shares (%)'!$H$4/100*O18)/1000000,0),0)</f>
        <v>0</v>
      </c>
      <c r="X18" s="1">
        <f>IF(C18="East", IF(B18="Central",L18*'Connecting shares (%)'!$R$16*'Connecting shares (%)'!$F$4/100+N18*'Connecting shares (%)'!$G$4/100*'Connecting shares (%)'!$R$17+P18*'Connecting shares (%)'!$H$4/100*'Connecting shares (%)'!$R$18,0),0)</f>
        <v>0</v>
      </c>
      <c r="Y18" s="1">
        <f>IF(C18="East", IF(B18="Decentral",('Connecting shares (%)'!$F$4/100*K18+'Connecting shares (%)'!$G$4/100*M18+'Connecting shares (%)'!$H$4/100*O18)/1000000,0),0)</f>
        <v>0</v>
      </c>
      <c r="Z18" s="1">
        <f>IF(C18="East", IF(B18="Decentral",L18*'Connecting shares (%)'!$R$16*'Connecting shares (%)'!$F$8/100+N18*'Connecting shares (%)'!$G$8/100*'Connecting shares (%)'!$R$17+P18*'Connecting shares (%)'!$H$8/100*'Connecting shares (%)'!$R$18,0),0)</f>
        <v>0</v>
      </c>
      <c r="AA18" s="1">
        <f>IF(C18="West", IF(B18="Central",('Connecting shares (%)'!$F$10/100*E18+'Connecting shares (%)'!$G$10/100*G18+'Connecting shares (%)'!$H$10/100*I18)/1000000,0),0)</f>
        <v>0</v>
      </c>
      <c r="AB18" s="1">
        <f>IF(C18="West", IF(B18="Central",F18*'Connecting shares (%)'!$R$16*'Connecting shares (%)'!$F$10/100+H18*'Connecting shares (%)'!$G$10/100*'Connecting shares (%)'!$R$17+J18*'Connecting shares (%)'!$H$10/100*'Connecting shares (%)'!$R$18,0),0)</f>
        <v>0</v>
      </c>
      <c r="AC18" s="1">
        <f>IF(C18="West", IF(B18="Decentral",('Connecting shares (%)'!$F$14/100*E18+'Connecting shares (%)'!$G$14/100*G18+'Connecting shares (%)'!$H$14/100*I18)/1000000,0),0)</f>
        <v>0</v>
      </c>
      <c r="AD18" s="1">
        <f>IF(C18="west", IF(B18="Decentral",F18*'Connecting shares (%)'!$R$16*'Connecting shares (%)'!$F$14/100+H18*'Connecting shares (%)'!$G$14/100*'Connecting shares (%)'!$R$17+J18*'Connecting shares (%)'!$H$14/100*'Connecting shares (%)'!$R$18,0),0)</f>
        <v>0</v>
      </c>
      <c r="AE18" s="1">
        <f>IF(C18="west", IF(B18="Central",('Connecting shares (%)'!$F$12/100*K18+'Connecting shares (%)'!$G$12/100*M18+'Connecting shares (%)'!$H$12/100*O18)/1000000,0),0)</f>
        <v>0</v>
      </c>
      <c r="AF18" s="1">
        <f>IF(C18="west", IF(B18="Central",L18*'Connecting shares (%)'!$R$16*'Connecting shares (%)'!$F$12/100+N18*'Connecting shares (%)'!$G$12/100*'Connecting shares (%)'!$R$17+P18*'Connecting shares (%)'!$H$12/100*'Connecting shares (%)'!$R$18,0),0)</f>
        <v>0</v>
      </c>
      <c r="AG18" s="1">
        <f>IF(C18="West", IF(B18="Decentral",(K18*'Connecting shares (%)'!$F$16/100+M18*'Connecting shares (%)'!$G$16/100+O18*'Connecting shares (%)'!$H$16/100)/1000000,0),0)</f>
        <v>0</v>
      </c>
      <c r="AH18" s="1">
        <f>IF(C18="west", IF(B18="Decentral",L18*'Connecting shares (%)'!$R$16*'Connecting shares (%)'!$F$16/100+N18*'Connecting shares (%)'!$G$16/100*'Connecting shares (%)'!$R$17+P18*'Connecting shares (%)'!$H$16/100*'Connecting shares (%)'!$R$18,0),0)</f>
        <v>0</v>
      </c>
    </row>
    <row r="19" spans="1:34">
      <c r="A19" s="1">
        <v>18</v>
      </c>
      <c r="B19" s="1" t="s">
        <v>20</v>
      </c>
      <c r="C19" s="1" t="s">
        <v>21</v>
      </c>
      <c r="D19" s="1" t="s">
        <v>784</v>
      </c>
      <c r="E19" s="1">
        <v>807686.82</v>
      </c>
      <c r="F19" s="1">
        <v>49</v>
      </c>
      <c r="G19" s="1">
        <v>0</v>
      </c>
      <c r="H19" s="1">
        <v>0</v>
      </c>
      <c r="I19" s="1">
        <v>0</v>
      </c>
      <c r="J19" s="1">
        <v>0</v>
      </c>
      <c r="K19" s="1">
        <v>55642.2</v>
      </c>
      <c r="L19" s="1">
        <v>4</v>
      </c>
      <c r="M19" s="1">
        <v>0</v>
      </c>
      <c r="N19" s="1">
        <v>0</v>
      </c>
      <c r="O19" s="1">
        <v>0</v>
      </c>
      <c r="P19" s="1">
        <v>0</v>
      </c>
      <c r="Q19" s="1">
        <v>6249.50118928754</v>
      </c>
      <c r="R19" s="1">
        <v>1708874</v>
      </c>
      <c r="S19" s="59">
        <f>IF(C19="East", IF(B19="Central",('Connecting shares (%)'!$F$2/100*E19+'Connecting shares (%)'!$G$2/100*G19+'Connecting shares (%)'!$H$2/100*I19)/1000000,0),0)</f>
        <v>0</v>
      </c>
      <c r="T19" s="59">
        <f>IF(C19="East", IF(B19="Central",F19*'Connecting shares (%)'!$R$16*'Connecting shares (%)'!$F$2/100+H19*'Connecting shares (%)'!$G$2/100*'Connecting shares (%)'!$R$17+J19*'Connecting shares (%)'!$H$2/100*'Connecting shares (%)'!$R$18,0),0)</f>
        <v>0</v>
      </c>
      <c r="U19" s="1">
        <f>IF(C19="East", IF(B19="Decentral",('Connecting shares (%)'!$F$6/100*E19+'Connecting shares (%)'!$G$6/100*G19+'Connecting shares (%)'!$H$6/100*I19)/1000000,0),0)</f>
        <v>0</v>
      </c>
      <c r="V19" s="1">
        <f>IF(C19="East", IF(B19="Decentral",F19*'Connecting shares (%)'!$R$16*'Connecting shares (%)'!$F$6/100+H19*'Connecting shares (%)'!$G$6/100*'Connecting shares (%)'!$R$17+J19*'Connecting shares (%)'!$H$6/100*'Connecting shares (%)'!$R$18,0),0)</f>
        <v>0</v>
      </c>
      <c r="W19" s="1">
        <f>IF(C19="East", IF(B19="Central",('Connecting shares (%)'!$F$4/100*K19+'Connecting shares (%)'!$G$4/100*M19+'Connecting shares (%)'!$H$4/100*O19)/1000000,0),0)</f>
        <v>0</v>
      </c>
      <c r="X19" s="1">
        <f>IF(C19="East", IF(B19="Central",L19*'Connecting shares (%)'!$R$16*'Connecting shares (%)'!$F$4/100+N19*'Connecting shares (%)'!$G$4/100*'Connecting shares (%)'!$R$17+P19*'Connecting shares (%)'!$H$4/100*'Connecting shares (%)'!$R$18,0),0)</f>
        <v>0</v>
      </c>
      <c r="Y19" s="1">
        <f>IF(C19="East", IF(B19="Decentral",('Connecting shares (%)'!$F$4/100*K19+'Connecting shares (%)'!$G$4/100*M19+'Connecting shares (%)'!$H$4/100*O19)/1000000,0),0)</f>
        <v>0</v>
      </c>
      <c r="Z19" s="1">
        <f>IF(C19="East", IF(B19="Decentral",L19*'Connecting shares (%)'!$R$16*'Connecting shares (%)'!$F$8/100+N19*'Connecting shares (%)'!$G$8/100*'Connecting shares (%)'!$R$17+P19*'Connecting shares (%)'!$H$8/100*'Connecting shares (%)'!$R$18,0),0)</f>
        <v>0</v>
      </c>
      <c r="AA19" s="1">
        <f>IF(C19="West", IF(B19="Central",('Connecting shares (%)'!$F$10/100*E19+'Connecting shares (%)'!$G$10/100*G19+'Connecting shares (%)'!$H$10/100*I19)/1000000,0),0)</f>
        <v>0.80768681999999992</v>
      </c>
      <c r="AB19" s="1">
        <f>IF(C19="West", IF(B19="Central",F19*'Connecting shares (%)'!$R$16*'Connecting shares (%)'!$F$10/100+H19*'Connecting shares (%)'!$G$10/100*'Connecting shares (%)'!$R$17+J19*'Connecting shares (%)'!$H$10/100*'Connecting shares (%)'!$R$18,0),0)</f>
        <v>1.1267550000000002</v>
      </c>
      <c r="AC19" s="1">
        <f>IF(C19="West", IF(B19="Decentral",('Connecting shares (%)'!$F$14/100*E19+'Connecting shares (%)'!$G$14/100*G19+'Connecting shares (%)'!$H$14/100*I19)/1000000,0),0)</f>
        <v>0</v>
      </c>
      <c r="AD19" s="1">
        <f>IF(C19="west", IF(B19="Decentral",F19*'Connecting shares (%)'!$R$16*'Connecting shares (%)'!$F$14/100+H19*'Connecting shares (%)'!$G$14/100*'Connecting shares (%)'!$R$17+J19*'Connecting shares (%)'!$H$14/100*'Connecting shares (%)'!$R$18,0),0)</f>
        <v>0</v>
      </c>
      <c r="AE19" s="1">
        <f>IF(C19="west", IF(B19="Central",('Connecting shares (%)'!$F$12/100*K19+'Connecting shares (%)'!$G$12/100*M19+'Connecting shares (%)'!$H$12/100*O19)/1000000,0),0)</f>
        <v>5.5642199999999996E-2</v>
      </c>
      <c r="AF19" s="1">
        <f>IF(C19="west", IF(B19="Central",L19*'Connecting shares (%)'!$R$16*'Connecting shares (%)'!$F$12/100+N19*'Connecting shares (%)'!$G$12/100*'Connecting shares (%)'!$R$17+P19*'Connecting shares (%)'!$H$12/100*'Connecting shares (%)'!$R$18,0),0)</f>
        <v>9.1980000000000006E-2</v>
      </c>
      <c r="AG19" s="1">
        <f>IF(C19="West", IF(B19="Decentral",(K19*'Connecting shares (%)'!$F$16/100+M19*'Connecting shares (%)'!$G$16/100+O19*'Connecting shares (%)'!$H$16/100)/1000000,0),0)</f>
        <v>0</v>
      </c>
      <c r="AH19" s="1">
        <f>IF(C19="west", IF(B19="Decentral",L19*'Connecting shares (%)'!$R$16*'Connecting shares (%)'!$F$16/100+N19*'Connecting shares (%)'!$G$16/100*'Connecting shares (%)'!$R$17+P19*'Connecting shares (%)'!$H$16/100*'Connecting shares (%)'!$R$18,0),0)</f>
        <v>0</v>
      </c>
    </row>
    <row r="20" spans="1:34">
      <c r="A20" s="1">
        <v>19</v>
      </c>
      <c r="B20" s="1" t="s">
        <v>20</v>
      </c>
      <c r="C20" s="1" t="s">
        <v>21</v>
      </c>
      <c r="D20" s="1" t="s">
        <v>783</v>
      </c>
      <c r="E20" s="1">
        <v>1307269.24</v>
      </c>
      <c r="F20" s="1">
        <v>86</v>
      </c>
      <c r="G20" s="1">
        <v>0</v>
      </c>
      <c r="H20" s="1">
        <v>0</v>
      </c>
      <c r="I20" s="1">
        <v>0</v>
      </c>
      <c r="J20" s="1">
        <v>0</v>
      </c>
      <c r="K20" s="1">
        <v>219662.16999999899</v>
      </c>
      <c r="L20" s="1">
        <v>25</v>
      </c>
      <c r="M20" s="1">
        <v>142430.209999999</v>
      </c>
      <c r="N20" s="1">
        <v>2</v>
      </c>
      <c r="O20" s="1">
        <v>0</v>
      </c>
      <c r="P20" s="1">
        <v>0</v>
      </c>
      <c r="Q20" s="1">
        <v>10605.835062108001</v>
      </c>
      <c r="R20" s="1">
        <v>2664472</v>
      </c>
      <c r="S20" s="59">
        <f>IF(C20="East", IF(B20="Central",('Connecting shares (%)'!$F$2/100*E20+'Connecting shares (%)'!$G$2/100*G20+'Connecting shares (%)'!$H$2/100*I20)/1000000,0),0)</f>
        <v>0</v>
      </c>
      <c r="T20" s="59">
        <f>IF(C20="East", IF(B20="Central",F20*'Connecting shares (%)'!$R$16*'Connecting shares (%)'!$F$2/100+H20*'Connecting shares (%)'!$G$2/100*'Connecting shares (%)'!$R$17+J20*'Connecting shares (%)'!$H$2/100*'Connecting shares (%)'!$R$18,0),0)</f>
        <v>0</v>
      </c>
      <c r="U20" s="1">
        <f>IF(C20="East", IF(B20="Decentral",('Connecting shares (%)'!$F$6/100*E20+'Connecting shares (%)'!$G$6/100*G20+'Connecting shares (%)'!$H$6/100*I20)/1000000,0),0)</f>
        <v>0</v>
      </c>
      <c r="V20" s="1">
        <f>IF(C20="East", IF(B20="Decentral",F20*'Connecting shares (%)'!$R$16*'Connecting shares (%)'!$F$6/100+H20*'Connecting shares (%)'!$G$6/100*'Connecting shares (%)'!$R$17+J20*'Connecting shares (%)'!$H$6/100*'Connecting shares (%)'!$R$18,0),0)</f>
        <v>0</v>
      </c>
      <c r="W20" s="1">
        <f>IF(C20="East", IF(B20="Central",('Connecting shares (%)'!$F$4/100*K20+'Connecting shares (%)'!$G$4/100*M20+'Connecting shares (%)'!$H$4/100*O20)/1000000,0),0)</f>
        <v>0</v>
      </c>
      <c r="X20" s="1">
        <f>IF(C20="East", IF(B20="Central",L20*'Connecting shares (%)'!$R$16*'Connecting shares (%)'!$F$4/100+N20*'Connecting shares (%)'!$G$4/100*'Connecting shares (%)'!$R$17+P20*'Connecting shares (%)'!$H$4/100*'Connecting shares (%)'!$R$18,0),0)</f>
        <v>0</v>
      </c>
      <c r="Y20" s="1">
        <f>IF(C20="East", IF(B20="Decentral",('Connecting shares (%)'!$F$4/100*K20+'Connecting shares (%)'!$G$4/100*M20+'Connecting shares (%)'!$H$4/100*O20)/1000000,0),0)</f>
        <v>0</v>
      </c>
      <c r="Z20" s="1">
        <f>IF(C20="East", IF(B20="Decentral",L20*'Connecting shares (%)'!$R$16*'Connecting shares (%)'!$F$8/100+N20*'Connecting shares (%)'!$G$8/100*'Connecting shares (%)'!$R$17+P20*'Connecting shares (%)'!$H$8/100*'Connecting shares (%)'!$R$18,0),0)</f>
        <v>0</v>
      </c>
      <c r="AA20" s="1">
        <f>IF(C20="West", IF(B20="Central",('Connecting shares (%)'!$F$10/100*E20+'Connecting shares (%)'!$G$10/100*G20+'Connecting shares (%)'!$H$10/100*I20)/1000000,0),0)</f>
        <v>1.3072692399999999</v>
      </c>
      <c r="AB20" s="1">
        <f>IF(C20="West", IF(B20="Central",F20*'Connecting shares (%)'!$R$16*'Connecting shares (%)'!$F$10/100+H20*'Connecting shares (%)'!$G$10/100*'Connecting shares (%)'!$R$17+J20*'Connecting shares (%)'!$H$10/100*'Connecting shares (%)'!$R$18,0),0)</f>
        <v>1.9775700000000001</v>
      </c>
      <c r="AC20" s="1">
        <f>IF(C20="West", IF(B20="Decentral",('Connecting shares (%)'!$F$14/100*E20+'Connecting shares (%)'!$G$14/100*G20+'Connecting shares (%)'!$H$14/100*I20)/1000000,0),0)</f>
        <v>0</v>
      </c>
      <c r="AD20" s="1">
        <f>IF(C20="west", IF(B20="Decentral",F20*'Connecting shares (%)'!$R$16*'Connecting shares (%)'!$F$14/100+H20*'Connecting shares (%)'!$G$14/100*'Connecting shares (%)'!$R$17+J20*'Connecting shares (%)'!$H$14/100*'Connecting shares (%)'!$R$18,0),0)</f>
        <v>0</v>
      </c>
      <c r="AE20" s="1">
        <f>IF(C20="west", IF(B20="Central",('Connecting shares (%)'!$F$12/100*K20+'Connecting shares (%)'!$G$12/100*M20+'Connecting shares (%)'!$H$12/100*O20)/1000000,0),0)</f>
        <v>0.36209237999999805</v>
      </c>
      <c r="AF20" s="1">
        <f>IF(C20="west", IF(B20="Central",L20*'Connecting shares (%)'!$R$16*'Connecting shares (%)'!$F$12/100+N20*'Connecting shares (%)'!$G$12/100*'Connecting shares (%)'!$R$17+P20*'Connecting shares (%)'!$H$12/100*'Connecting shares (%)'!$R$18,0),0)</f>
        <v>0.63619300000000001</v>
      </c>
      <c r="AG20" s="1">
        <f>IF(C20="West", IF(B20="Decentral",(K20*'Connecting shares (%)'!$F$16/100+M20*'Connecting shares (%)'!$G$16/100+O20*'Connecting shares (%)'!$H$16/100)/1000000,0),0)</f>
        <v>0</v>
      </c>
      <c r="AH20" s="1">
        <f>IF(C20="west", IF(B20="Decentral",L20*'Connecting shares (%)'!$R$16*'Connecting shares (%)'!$F$16/100+N20*'Connecting shares (%)'!$G$16/100*'Connecting shares (%)'!$R$17+P20*'Connecting shares (%)'!$H$16/100*'Connecting shares (%)'!$R$18,0),0)</f>
        <v>0</v>
      </c>
    </row>
    <row r="21" spans="1:34">
      <c r="A21" s="1">
        <v>20</v>
      </c>
      <c r="B21" s="1" t="s">
        <v>20</v>
      </c>
      <c r="C21" s="1" t="s">
        <v>21</v>
      </c>
      <c r="D21" s="1" t="s">
        <v>40</v>
      </c>
      <c r="E21" s="1">
        <v>25239033.41</v>
      </c>
      <c r="F21" s="1">
        <v>1569</v>
      </c>
      <c r="G21" s="1">
        <v>169941.12</v>
      </c>
      <c r="H21" s="1">
        <v>3</v>
      </c>
      <c r="I21" s="1">
        <v>0</v>
      </c>
      <c r="J21" s="1">
        <v>0</v>
      </c>
      <c r="K21" s="1">
        <v>3075997.52999999</v>
      </c>
      <c r="L21" s="1">
        <v>332</v>
      </c>
      <c r="M21" s="1">
        <v>2341994.5</v>
      </c>
      <c r="N21" s="1">
        <v>25</v>
      </c>
      <c r="O21" s="1">
        <v>0</v>
      </c>
      <c r="P21" s="1">
        <v>0</v>
      </c>
      <c r="Q21" s="1">
        <v>122437.050654739</v>
      </c>
      <c r="R21" s="1">
        <v>81075774</v>
      </c>
      <c r="S21" s="59">
        <f>IF(C21="East", IF(B21="Central",('Connecting shares (%)'!$F$2/100*E21+'Connecting shares (%)'!$G$2/100*G21+'Connecting shares (%)'!$H$2/100*I21)/1000000,0),0)</f>
        <v>0</v>
      </c>
      <c r="T21" s="59">
        <f>IF(C21="East", IF(B21="Central",F21*'Connecting shares (%)'!$R$16*'Connecting shares (%)'!$F$2/100+H21*'Connecting shares (%)'!$G$2/100*'Connecting shares (%)'!$R$17+J21*'Connecting shares (%)'!$H$2/100*'Connecting shares (%)'!$R$18,0),0)</f>
        <v>0</v>
      </c>
      <c r="U21" s="1">
        <f>IF(C21="East", IF(B21="Decentral",('Connecting shares (%)'!$F$6/100*E21+'Connecting shares (%)'!$G$6/100*G21+'Connecting shares (%)'!$H$6/100*I21)/1000000,0),0)</f>
        <v>0</v>
      </c>
      <c r="V21" s="1">
        <f>IF(C21="East", IF(B21="Decentral",F21*'Connecting shares (%)'!$R$16*'Connecting shares (%)'!$F$6/100+H21*'Connecting shares (%)'!$G$6/100*'Connecting shares (%)'!$R$17+J21*'Connecting shares (%)'!$H$6/100*'Connecting shares (%)'!$R$18,0),0)</f>
        <v>0</v>
      </c>
      <c r="W21" s="1">
        <f>IF(C21="East", IF(B21="Central",('Connecting shares (%)'!$F$4/100*K21+'Connecting shares (%)'!$G$4/100*M21+'Connecting shares (%)'!$H$4/100*O21)/1000000,0),0)</f>
        <v>0</v>
      </c>
      <c r="X21" s="1">
        <f>IF(C21="East", IF(B21="Central",L21*'Connecting shares (%)'!$R$16*'Connecting shares (%)'!$F$4/100+N21*'Connecting shares (%)'!$G$4/100*'Connecting shares (%)'!$R$17+P21*'Connecting shares (%)'!$H$4/100*'Connecting shares (%)'!$R$18,0),0)</f>
        <v>0</v>
      </c>
      <c r="Y21" s="1">
        <f>IF(C21="East", IF(B21="Decentral",('Connecting shares (%)'!$F$4/100*K21+'Connecting shares (%)'!$G$4/100*M21+'Connecting shares (%)'!$H$4/100*O21)/1000000,0),0)</f>
        <v>0</v>
      </c>
      <c r="Z21" s="1">
        <f>IF(C21="East", IF(B21="Decentral",L21*'Connecting shares (%)'!$R$16*'Connecting shares (%)'!$F$8/100+N21*'Connecting shares (%)'!$G$8/100*'Connecting shares (%)'!$R$17+P21*'Connecting shares (%)'!$H$8/100*'Connecting shares (%)'!$R$18,0),0)</f>
        <v>0</v>
      </c>
      <c r="AA21" s="1">
        <f>IF(C21="West", IF(B21="Central",('Connecting shares (%)'!$F$10/100*E21+'Connecting shares (%)'!$G$10/100*G21+'Connecting shares (%)'!$H$10/100*I21)/1000000,0),0)</f>
        <v>25.408974530000002</v>
      </c>
      <c r="AB21" s="1">
        <f>IF(C21="West", IF(B21="Central",F21*'Connecting shares (%)'!$R$16*'Connecting shares (%)'!$F$10/100+H21*'Connecting shares (%)'!$G$10/100*'Connecting shares (%)'!$R$17+J21*'Connecting shares (%)'!$H$10/100*'Connecting shares (%)'!$R$18,0),0)</f>
        <v>36.171132</v>
      </c>
      <c r="AC21" s="1">
        <f>IF(C21="West", IF(B21="Decentral",('Connecting shares (%)'!$F$14/100*E21+'Connecting shares (%)'!$G$14/100*G21+'Connecting shares (%)'!$H$14/100*I21)/1000000,0),0)</f>
        <v>0</v>
      </c>
      <c r="AD21" s="1">
        <f>IF(C21="west", IF(B21="Decentral",F21*'Connecting shares (%)'!$R$16*'Connecting shares (%)'!$F$14/100+H21*'Connecting shares (%)'!$G$14/100*'Connecting shares (%)'!$R$17+J21*'Connecting shares (%)'!$H$14/100*'Connecting shares (%)'!$R$18,0),0)</f>
        <v>0</v>
      </c>
      <c r="AE21" s="1">
        <f>IF(C21="west", IF(B21="Central",('Connecting shares (%)'!$F$12/100*K21+'Connecting shares (%)'!$G$12/100*M21+'Connecting shares (%)'!$H$12/100*O21)/1000000,0),0)</f>
        <v>5.41799202999999</v>
      </c>
      <c r="AF21" s="1">
        <f>IF(C21="west", IF(B21="Central",L21*'Connecting shares (%)'!$R$16*'Connecting shares (%)'!$F$12/100+N21*'Connecting shares (%)'!$G$12/100*'Connecting shares (%)'!$R$17+P21*'Connecting shares (%)'!$H$12/100*'Connecting shares (%)'!$R$18,0),0)</f>
        <v>8.4008150000000015</v>
      </c>
      <c r="AG21" s="1">
        <f>IF(C21="West", IF(B21="Decentral",(K21*'Connecting shares (%)'!$F$16/100+M21*'Connecting shares (%)'!$G$16/100+O21*'Connecting shares (%)'!$H$16/100)/1000000,0),0)</f>
        <v>0</v>
      </c>
      <c r="AH21" s="1">
        <f>IF(C21="west", IF(B21="Decentral",L21*'Connecting shares (%)'!$R$16*'Connecting shares (%)'!$F$16/100+N21*'Connecting shares (%)'!$G$16/100*'Connecting shares (%)'!$R$17+P21*'Connecting shares (%)'!$H$16/100*'Connecting shares (%)'!$R$18,0),0)</f>
        <v>0</v>
      </c>
    </row>
    <row r="22" spans="1:34">
      <c r="A22" s="1">
        <v>21</v>
      </c>
      <c r="B22" s="1" t="s">
        <v>20</v>
      </c>
      <c r="C22" s="1" t="s">
        <v>21</v>
      </c>
      <c r="D22" s="1" t="s">
        <v>782</v>
      </c>
      <c r="E22" s="1">
        <v>0</v>
      </c>
      <c r="F22" s="1">
        <v>0</v>
      </c>
      <c r="G22" s="1">
        <v>0</v>
      </c>
      <c r="H22" s="1">
        <v>0</v>
      </c>
      <c r="I22" s="1">
        <v>0</v>
      </c>
      <c r="J22" s="1">
        <v>0</v>
      </c>
      <c r="K22" s="1">
        <v>0</v>
      </c>
      <c r="L22" s="1">
        <v>0</v>
      </c>
      <c r="M22" s="1">
        <v>0</v>
      </c>
      <c r="N22" s="1">
        <v>0</v>
      </c>
      <c r="O22" s="1">
        <v>0</v>
      </c>
      <c r="P22" s="1">
        <v>0</v>
      </c>
      <c r="Q22" s="1">
        <v>536.412896828263</v>
      </c>
      <c r="R22" s="1">
        <v>7253.5</v>
      </c>
      <c r="S22" s="59">
        <f>IF(C22="East", IF(B22="Central",('Connecting shares (%)'!$F$2/100*E22+'Connecting shares (%)'!$G$2/100*G22+'Connecting shares (%)'!$H$2/100*I22)/1000000,0),0)</f>
        <v>0</v>
      </c>
      <c r="T22" s="59">
        <f>IF(C22="East", IF(B22="Central",F22*'Connecting shares (%)'!$R$16*'Connecting shares (%)'!$F$2/100+H22*'Connecting shares (%)'!$G$2/100*'Connecting shares (%)'!$R$17+J22*'Connecting shares (%)'!$H$2/100*'Connecting shares (%)'!$R$18,0),0)</f>
        <v>0</v>
      </c>
      <c r="U22" s="1">
        <f>IF(C22="East", IF(B22="Decentral",('Connecting shares (%)'!$F$6/100*E22+'Connecting shares (%)'!$G$6/100*G22+'Connecting shares (%)'!$H$6/100*I22)/1000000,0),0)</f>
        <v>0</v>
      </c>
      <c r="V22" s="1">
        <f>IF(C22="East", IF(B22="Decentral",F22*'Connecting shares (%)'!$R$16*'Connecting shares (%)'!$F$6/100+H22*'Connecting shares (%)'!$G$6/100*'Connecting shares (%)'!$R$17+J22*'Connecting shares (%)'!$H$6/100*'Connecting shares (%)'!$R$18,0),0)</f>
        <v>0</v>
      </c>
      <c r="W22" s="1">
        <f>IF(C22="East", IF(B22="Central",('Connecting shares (%)'!$F$4/100*K22+'Connecting shares (%)'!$G$4/100*M22+'Connecting shares (%)'!$H$4/100*O22)/1000000,0),0)</f>
        <v>0</v>
      </c>
      <c r="X22" s="1">
        <f>IF(C22="East", IF(B22="Central",L22*'Connecting shares (%)'!$R$16*'Connecting shares (%)'!$F$4/100+N22*'Connecting shares (%)'!$G$4/100*'Connecting shares (%)'!$R$17+P22*'Connecting shares (%)'!$H$4/100*'Connecting shares (%)'!$R$18,0),0)</f>
        <v>0</v>
      </c>
      <c r="Y22" s="1">
        <f>IF(C22="East", IF(B22="Decentral",('Connecting shares (%)'!$F$4/100*K22+'Connecting shares (%)'!$G$4/100*M22+'Connecting shares (%)'!$H$4/100*O22)/1000000,0),0)</f>
        <v>0</v>
      </c>
      <c r="Z22" s="1">
        <f>IF(C22="East", IF(B22="Decentral",L22*'Connecting shares (%)'!$R$16*'Connecting shares (%)'!$F$8/100+N22*'Connecting shares (%)'!$G$8/100*'Connecting shares (%)'!$R$17+P22*'Connecting shares (%)'!$H$8/100*'Connecting shares (%)'!$R$18,0),0)</f>
        <v>0</v>
      </c>
      <c r="AA22" s="1">
        <f>IF(C22="West", IF(B22="Central",('Connecting shares (%)'!$F$10/100*E22+'Connecting shares (%)'!$G$10/100*G22+'Connecting shares (%)'!$H$10/100*I22)/1000000,0),0)</f>
        <v>0</v>
      </c>
      <c r="AB22" s="1">
        <f>IF(C22="West", IF(B22="Central",F22*'Connecting shares (%)'!$R$16*'Connecting shares (%)'!$F$10/100+H22*'Connecting shares (%)'!$G$10/100*'Connecting shares (%)'!$R$17+J22*'Connecting shares (%)'!$H$10/100*'Connecting shares (%)'!$R$18,0),0)</f>
        <v>0</v>
      </c>
      <c r="AC22" s="1">
        <f>IF(C22="West", IF(B22="Decentral",('Connecting shares (%)'!$F$14/100*E22+'Connecting shares (%)'!$G$14/100*G22+'Connecting shares (%)'!$H$14/100*I22)/1000000,0),0)</f>
        <v>0</v>
      </c>
      <c r="AD22" s="1">
        <f>IF(C22="west", IF(B22="Decentral",F22*'Connecting shares (%)'!$R$16*'Connecting shares (%)'!$F$14/100+H22*'Connecting shares (%)'!$G$14/100*'Connecting shares (%)'!$R$17+J22*'Connecting shares (%)'!$H$14/100*'Connecting shares (%)'!$R$18,0),0)</f>
        <v>0</v>
      </c>
      <c r="AE22" s="1">
        <f>IF(C22="west", IF(B22="Central",('Connecting shares (%)'!$F$12/100*K22+'Connecting shares (%)'!$G$12/100*M22+'Connecting shares (%)'!$H$12/100*O22)/1000000,0),0)</f>
        <v>0</v>
      </c>
      <c r="AF22" s="1">
        <f>IF(C22="west", IF(B22="Central",L22*'Connecting shares (%)'!$R$16*'Connecting shares (%)'!$F$12/100+N22*'Connecting shares (%)'!$G$12/100*'Connecting shares (%)'!$R$17+P22*'Connecting shares (%)'!$H$12/100*'Connecting shares (%)'!$R$18,0),0)</f>
        <v>0</v>
      </c>
      <c r="AG22" s="1">
        <f>IF(C22="West", IF(B22="Decentral",(K22*'Connecting shares (%)'!$F$16/100+M22*'Connecting shares (%)'!$G$16/100+O22*'Connecting shares (%)'!$H$16/100)/1000000,0),0)</f>
        <v>0</v>
      </c>
      <c r="AH22" s="1">
        <f>IF(C22="west", IF(B22="Decentral",L22*'Connecting shares (%)'!$R$16*'Connecting shares (%)'!$F$16/100+N22*'Connecting shares (%)'!$G$16/100*'Connecting shares (%)'!$R$17+P22*'Connecting shares (%)'!$H$16/100*'Connecting shares (%)'!$R$18,0),0)</f>
        <v>0</v>
      </c>
    </row>
    <row r="23" spans="1:34">
      <c r="A23" s="1">
        <v>22</v>
      </c>
      <c r="B23" s="1" t="s">
        <v>20</v>
      </c>
      <c r="C23" s="1" t="s">
        <v>21</v>
      </c>
      <c r="D23" s="1" t="s">
        <v>781</v>
      </c>
      <c r="E23" s="1">
        <v>29913.63</v>
      </c>
      <c r="F23" s="1">
        <v>1</v>
      </c>
      <c r="G23" s="1">
        <v>0</v>
      </c>
      <c r="H23" s="1">
        <v>0</v>
      </c>
      <c r="I23" s="1">
        <v>0</v>
      </c>
      <c r="J23" s="1">
        <v>0</v>
      </c>
      <c r="K23" s="1">
        <v>0</v>
      </c>
      <c r="L23" s="1">
        <v>0</v>
      </c>
      <c r="M23" s="1">
        <v>0</v>
      </c>
      <c r="N23" s="1">
        <v>0</v>
      </c>
      <c r="O23" s="1">
        <v>0</v>
      </c>
      <c r="P23" s="1">
        <v>0</v>
      </c>
      <c r="Q23" s="1">
        <v>2854.8900893437999</v>
      </c>
      <c r="R23" s="1">
        <v>121789.5</v>
      </c>
      <c r="S23" s="59">
        <f>IF(C23="East", IF(B23="Central",('Connecting shares (%)'!$F$2/100*E23+'Connecting shares (%)'!$G$2/100*G23+'Connecting shares (%)'!$H$2/100*I23)/1000000,0),0)</f>
        <v>0</v>
      </c>
      <c r="T23" s="59">
        <f>IF(C23="East", IF(B23="Central",F23*'Connecting shares (%)'!$R$16*'Connecting shares (%)'!$F$2/100+H23*'Connecting shares (%)'!$G$2/100*'Connecting shares (%)'!$R$17+J23*'Connecting shares (%)'!$H$2/100*'Connecting shares (%)'!$R$18,0),0)</f>
        <v>0</v>
      </c>
      <c r="U23" s="1">
        <f>IF(C23="East", IF(B23="Decentral",('Connecting shares (%)'!$F$6/100*E23+'Connecting shares (%)'!$G$6/100*G23+'Connecting shares (%)'!$H$6/100*I23)/1000000,0),0)</f>
        <v>0</v>
      </c>
      <c r="V23" s="1">
        <f>IF(C23="East", IF(B23="Decentral",F23*'Connecting shares (%)'!$R$16*'Connecting shares (%)'!$F$6/100+H23*'Connecting shares (%)'!$G$6/100*'Connecting shares (%)'!$R$17+J23*'Connecting shares (%)'!$H$6/100*'Connecting shares (%)'!$R$18,0),0)</f>
        <v>0</v>
      </c>
      <c r="W23" s="1">
        <f>IF(C23="East", IF(B23="Central",('Connecting shares (%)'!$F$4/100*K23+'Connecting shares (%)'!$G$4/100*M23+'Connecting shares (%)'!$H$4/100*O23)/1000000,0),0)</f>
        <v>0</v>
      </c>
      <c r="X23" s="1">
        <f>IF(C23="East", IF(B23="Central",L23*'Connecting shares (%)'!$R$16*'Connecting shares (%)'!$F$4/100+N23*'Connecting shares (%)'!$G$4/100*'Connecting shares (%)'!$R$17+P23*'Connecting shares (%)'!$H$4/100*'Connecting shares (%)'!$R$18,0),0)</f>
        <v>0</v>
      </c>
      <c r="Y23" s="1">
        <f>IF(C23="East", IF(B23="Decentral",('Connecting shares (%)'!$F$4/100*K23+'Connecting shares (%)'!$G$4/100*M23+'Connecting shares (%)'!$H$4/100*O23)/1000000,0),0)</f>
        <v>0</v>
      </c>
      <c r="Z23" s="1">
        <f>IF(C23="East", IF(B23="Decentral",L23*'Connecting shares (%)'!$R$16*'Connecting shares (%)'!$F$8/100+N23*'Connecting shares (%)'!$G$8/100*'Connecting shares (%)'!$R$17+P23*'Connecting shares (%)'!$H$8/100*'Connecting shares (%)'!$R$18,0),0)</f>
        <v>0</v>
      </c>
      <c r="AA23" s="1">
        <f>IF(C23="West", IF(B23="Central",('Connecting shares (%)'!$F$10/100*E23+'Connecting shares (%)'!$G$10/100*G23+'Connecting shares (%)'!$H$10/100*I23)/1000000,0),0)</f>
        <v>2.991363E-2</v>
      </c>
      <c r="AB23" s="1">
        <f>IF(C23="West", IF(B23="Central",F23*'Connecting shares (%)'!$R$16*'Connecting shares (%)'!$F$10/100+H23*'Connecting shares (%)'!$G$10/100*'Connecting shares (%)'!$R$17+J23*'Connecting shares (%)'!$H$10/100*'Connecting shares (%)'!$R$18,0),0)</f>
        <v>2.2995000000000002E-2</v>
      </c>
      <c r="AC23" s="1">
        <f>IF(C23="West", IF(B23="Decentral",('Connecting shares (%)'!$F$14/100*E23+'Connecting shares (%)'!$G$14/100*G23+'Connecting shares (%)'!$H$14/100*I23)/1000000,0),0)</f>
        <v>0</v>
      </c>
      <c r="AD23" s="1">
        <f>IF(C23="west", IF(B23="Decentral",F23*'Connecting shares (%)'!$R$16*'Connecting shares (%)'!$F$14/100+H23*'Connecting shares (%)'!$G$14/100*'Connecting shares (%)'!$R$17+J23*'Connecting shares (%)'!$H$14/100*'Connecting shares (%)'!$R$18,0),0)</f>
        <v>0</v>
      </c>
      <c r="AE23" s="1">
        <f>IF(C23="west", IF(B23="Central",('Connecting shares (%)'!$F$12/100*K23+'Connecting shares (%)'!$G$12/100*M23+'Connecting shares (%)'!$H$12/100*O23)/1000000,0),0)</f>
        <v>0</v>
      </c>
      <c r="AF23" s="1">
        <f>IF(C23="west", IF(B23="Central",L23*'Connecting shares (%)'!$R$16*'Connecting shares (%)'!$F$12/100+N23*'Connecting shares (%)'!$G$12/100*'Connecting shares (%)'!$R$17+P23*'Connecting shares (%)'!$H$12/100*'Connecting shares (%)'!$R$18,0),0)</f>
        <v>0</v>
      </c>
      <c r="AG23" s="1">
        <f>IF(C23="West", IF(B23="Decentral",(K23*'Connecting shares (%)'!$F$16/100+M23*'Connecting shares (%)'!$G$16/100+O23*'Connecting shares (%)'!$H$16/100)/1000000,0),0)</f>
        <v>0</v>
      </c>
      <c r="AH23" s="1">
        <f>IF(C23="west", IF(B23="Decentral",L23*'Connecting shares (%)'!$R$16*'Connecting shares (%)'!$F$16/100+N23*'Connecting shares (%)'!$G$16/100*'Connecting shares (%)'!$R$17+P23*'Connecting shares (%)'!$H$16/100*'Connecting shares (%)'!$R$18,0),0)</f>
        <v>0</v>
      </c>
    </row>
    <row r="24" spans="1:34">
      <c r="A24" s="1">
        <v>23</v>
      </c>
      <c r="B24" s="1" t="s">
        <v>20</v>
      </c>
      <c r="C24" s="1" t="s">
        <v>21</v>
      </c>
      <c r="D24" s="1" t="s">
        <v>780</v>
      </c>
      <c r="E24" s="1">
        <v>1255205.8799999999</v>
      </c>
      <c r="F24" s="1">
        <v>76</v>
      </c>
      <c r="G24" s="1">
        <v>0</v>
      </c>
      <c r="H24" s="1">
        <v>0</v>
      </c>
      <c r="I24" s="1">
        <v>0</v>
      </c>
      <c r="J24" s="1">
        <v>0</v>
      </c>
      <c r="K24" s="1">
        <v>49070.18</v>
      </c>
      <c r="L24" s="1">
        <v>10</v>
      </c>
      <c r="M24" s="1">
        <v>0</v>
      </c>
      <c r="N24" s="1">
        <v>0</v>
      </c>
      <c r="O24" s="1">
        <v>0</v>
      </c>
      <c r="P24" s="1">
        <v>0</v>
      </c>
      <c r="Q24" s="1">
        <v>6477.0458411934997</v>
      </c>
      <c r="R24" s="1">
        <v>1733298</v>
      </c>
      <c r="S24" s="59">
        <f>IF(C24="East", IF(B24="Central",('Connecting shares (%)'!$F$2/100*E24+'Connecting shares (%)'!$G$2/100*G24+'Connecting shares (%)'!$H$2/100*I24)/1000000,0),0)</f>
        <v>0</v>
      </c>
      <c r="T24" s="59">
        <f>IF(C24="East", IF(B24="Central",F24*'Connecting shares (%)'!$R$16*'Connecting shares (%)'!$F$2/100+H24*'Connecting shares (%)'!$G$2/100*'Connecting shares (%)'!$R$17+J24*'Connecting shares (%)'!$H$2/100*'Connecting shares (%)'!$R$18,0),0)</f>
        <v>0</v>
      </c>
      <c r="U24" s="1">
        <f>IF(C24="East", IF(B24="Decentral",('Connecting shares (%)'!$F$6/100*E24+'Connecting shares (%)'!$G$6/100*G24+'Connecting shares (%)'!$H$6/100*I24)/1000000,0),0)</f>
        <v>0</v>
      </c>
      <c r="V24" s="1">
        <f>IF(C24="East", IF(B24="Decentral",F24*'Connecting shares (%)'!$R$16*'Connecting shares (%)'!$F$6/100+H24*'Connecting shares (%)'!$G$6/100*'Connecting shares (%)'!$R$17+J24*'Connecting shares (%)'!$H$6/100*'Connecting shares (%)'!$R$18,0),0)</f>
        <v>0</v>
      </c>
      <c r="W24" s="1">
        <f>IF(C24="East", IF(B24="Central",('Connecting shares (%)'!$F$4/100*K24+'Connecting shares (%)'!$G$4/100*M24+'Connecting shares (%)'!$H$4/100*O24)/1000000,0),0)</f>
        <v>0</v>
      </c>
      <c r="X24" s="1">
        <f>IF(C24="East", IF(B24="Central",L24*'Connecting shares (%)'!$R$16*'Connecting shares (%)'!$F$4/100+N24*'Connecting shares (%)'!$G$4/100*'Connecting shares (%)'!$R$17+P24*'Connecting shares (%)'!$H$4/100*'Connecting shares (%)'!$R$18,0),0)</f>
        <v>0</v>
      </c>
      <c r="Y24" s="1">
        <f>IF(C24="East", IF(B24="Decentral",('Connecting shares (%)'!$F$4/100*K24+'Connecting shares (%)'!$G$4/100*M24+'Connecting shares (%)'!$H$4/100*O24)/1000000,0),0)</f>
        <v>0</v>
      </c>
      <c r="Z24" s="1">
        <f>IF(C24="East", IF(B24="Decentral",L24*'Connecting shares (%)'!$R$16*'Connecting shares (%)'!$F$8/100+N24*'Connecting shares (%)'!$G$8/100*'Connecting shares (%)'!$R$17+P24*'Connecting shares (%)'!$H$8/100*'Connecting shares (%)'!$R$18,0),0)</f>
        <v>0</v>
      </c>
      <c r="AA24" s="1">
        <f>IF(C24="West", IF(B24="Central",('Connecting shares (%)'!$F$10/100*E24+'Connecting shares (%)'!$G$10/100*G24+'Connecting shares (%)'!$H$10/100*I24)/1000000,0),0)</f>
        <v>1.2552058799999999</v>
      </c>
      <c r="AB24" s="1">
        <f>IF(C24="West", IF(B24="Central",F24*'Connecting shares (%)'!$R$16*'Connecting shares (%)'!$F$10/100+H24*'Connecting shares (%)'!$G$10/100*'Connecting shares (%)'!$R$17+J24*'Connecting shares (%)'!$H$10/100*'Connecting shares (%)'!$R$18,0),0)</f>
        <v>1.7476200000000004</v>
      </c>
      <c r="AC24" s="1">
        <f>IF(C24="West", IF(B24="Decentral",('Connecting shares (%)'!$F$14/100*E24+'Connecting shares (%)'!$G$14/100*G24+'Connecting shares (%)'!$H$14/100*I24)/1000000,0),0)</f>
        <v>0</v>
      </c>
      <c r="AD24" s="1">
        <f>IF(C24="west", IF(B24="Decentral",F24*'Connecting shares (%)'!$R$16*'Connecting shares (%)'!$F$14/100+H24*'Connecting shares (%)'!$G$14/100*'Connecting shares (%)'!$R$17+J24*'Connecting shares (%)'!$H$14/100*'Connecting shares (%)'!$R$18,0),0)</f>
        <v>0</v>
      </c>
      <c r="AE24" s="1">
        <f>IF(C24="west", IF(B24="Central",('Connecting shares (%)'!$F$12/100*K24+'Connecting shares (%)'!$G$12/100*M24+'Connecting shares (%)'!$H$12/100*O24)/1000000,0),0)</f>
        <v>4.9070179999999998E-2</v>
      </c>
      <c r="AF24" s="1">
        <f>IF(C24="west", IF(B24="Central",L24*'Connecting shares (%)'!$R$16*'Connecting shares (%)'!$F$12/100+N24*'Connecting shares (%)'!$G$12/100*'Connecting shares (%)'!$R$17+P24*'Connecting shares (%)'!$H$12/100*'Connecting shares (%)'!$R$18,0),0)</f>
        <v>0.22995000000000002</v>
      </c>
      <c r="AG24" s="1">
        <f>IF(C24="West", IF(B24="Decentral",(K24*'Connecting shares (%)'!$F$16/100+M24*'Connecting shares (%)'!$G$16/100+O24*'Connecting shares (%)'!$H$16/100)/1000000,0),0)</f>
        <v>0</v>
      </c>
      <c r="AH24" s="1">
        <f>IF(C24="west", IF(B24="Decentral",L24*'Connecting shares (%)'!$R$16*'Connecting shares (%)'!$F$16/100+N24*'Connecting shares (%)'!$G$16/100*'Connecting shares (%)'!$R$17+P24*'Connecting shares (%)'!$H$16/100*'Connecting shares (%)'!$R$18,0),0)</f>
        <v>0</v>
      </c>
    </row>
    <row r="25" spans="1:34">
      <c r="A25" s="1">
        <v>24</v>
      </c>
      <c r="B25" s="1" t="s">
        <v>19</v>
      </c>
      <c r="C25" s="1" t="s">
        <v>21</v>
      </c>
      <c r="D25" s="1" t="s">
        <v>779</v>
      </c>
      <c r="E25" s="1">
        <v>14010.8499999999</v>
      </c>
      <c r="F25" s="1">
        <v>2</v>
      </c>
      <c r="G25" s="1">
        <v>0</v>
      </c>
      <c r="H25" s="1">
        <v>0</v>
      </c>
      <c r="I25" s="1">
        <v>0</v>
      </c>
      <c r="J25" s="1">
        <v>0</v>
      </c>
      <c r="K25" s="1">
        <v>0</v>
      </c>
      <c r="L25" s="1">
        <v>0</v>
      </c>
      <c r="M25" s="1">
        <v>0</v>
      </c>
      <c r="N25" s="1">
        <v>0</v>
      </c>
      <c r="O25" s="1">
        <v>0</v>
      </c>
      <c r="P25" s="1">
        <v>0</v>
      </c>
      <c r="Q25" s="1">
        <v>525.15445076678998</v>
      </c>
      <c r="R25" s="1">
        <v>5827</v>
      </c>
      <c r="S25" s="59">
        <f>IF(C25="East", IF(B25="Central",('Connecting shares (%)'!$F$2/100*E25+'Connecting shares (%)'!$G$2/100*G25+'Connecting shares (%)'!$H$2/100*I25)/1000000,0),0)</f>
        <v>0</v>
      </c>
      <c r="T25" s="59">
        <f>IF(C25="East", IF(B25="Central",F25*'Connecting shares (%)'!$R$16*'Connecting shares (%)'!$F$2/100+H25*'Connecting shares (%)'!$G$2/100*'Connecting shares (%)'!$R$17+J25*'Connecting shares (%)'!$H$2/100*'Connecting shares (%)'!$R$18,0),0)</f>
        <v>0</v>
      </c>
      <c r="U25" s="1">
        <f>IF(C25="East", IF(B25="Decentral",('Connecting shares (%)'!$F$6/100*E25+'Connecting shares (%)'!$G$6/100*G25+'Connecting shares (%)'!$H$6/100*I25)/1000000,0),0)</f>
        <v>0</v>
      </c>
      <c r="V25" s="1">
        <f>IF(C25="East", IF(B25="Decentral",F25*'Connecting shares (%)'!$R$16*'Connecting shares (%)'!$F$6/100+H25*'Connecting shares (%)'!$G$6/100*'Connecting shares (%)'!$R$17+J25*'Connecting shares (%)'!$H$6/100*'Connecting shares (%)'!$R$18,0),0)</f>
        <v>0</v>
      </c>
      <c r="W25" s="1">
        <f>IF(C25="East", IF(B25="Central",('Connecting shares (%)'!$F$4/100*K25+'Connecting shares (%)'!$G$4/100*M25+'Connecting shares (%)'!$H$4/100*O25)/1000000,0),0)</f>
        <v>0</v>
      </c>
      <c r="X25" s="1">
        <f>IF(C25="East", IF(B25="Central",L25*'Connecting shares (%)'!$R$16*'Connecting shares (%)'!$F$4/100+N25*'Connecting shares (%)'!$G$4/100*'Connecting shares (%)'!$R$17+P25*'Connecting shares (%)'!$H$4/100*'Connecting shares (%)'!$R$18,0),0)</f>
        <v>0</v>
      </c>
      <c r="Y25" s="1">
        <f>IF(C25="East", IF(B25="Decentral",('Connecting shares (%)'!$F$4/100*K25+'Connecting shares (%)'!$G$4/100*M25+'Connecting shares (%)'!$H$4/100*O25)/1000000,0),0)</f>
        <v>0</v>
      </c>
      <c r="Z25" s="1">
        <f>IF(C25="East", IF(B25="Decentral",L25*'Connecting shares (%)'!$R$16*'Connecting shares (%)'!$F$8/100+N25*'Connecting shares (%)'!$G$8/100*'Connecting shares (%)'!$R$17+P25*'Connecting shares (%)'!$H$8/100*'Connecting shares (%)'!$R$18,0),0)</f>
        <v>0</v>
      </c>
      <c r="AA25" s="1">
        <f>IF(C25="West", IF(B25="Central",('Connecting shares (%)'!$F$10/100*E25+'Connecting shares (%)'!$G$10/100*G25+'Connecting shares (%)'!$H$10/100*I25)/1000000,0),0)</f>
        <v>0</v>
      </c>
      <c r="AB25" s="1">
        <f>IF(C25="West", IF(B25="Central",F25*'Connecting shares (%)'!$R$16*'Connecting shares (%)'!$F$10/100+H25*'Connecting shares (%)'!$G$10/100*'Connecting shares (%)'!$R$17+J25*'Connecting shares (%)'!$H$10/100*'Connecting shares (%)'!$R$18,0),0)</f>
        <v>0</v>
      </c>
      <c r="AC25" s="1">
        <f>IF(C25="West", IF(B25="Decentral",('Connecting shares (%)'!$F$14/100*E25+'Connecting shares (%)'!$G$14/100*G25+'Connecting shares (%)'!$H$14/100*I25)/1000000,0),0)</f>
        <v>1.4010849999999901E-2</v>
      </c>
      <c r="AD25" s="1">
        <f>IF(C25="west", IF(B25="Decentral",F25*'Connecting shares (%)'!$R$16*'Connecting shares (%)'!$F$14/100+H25*'Connecting shares (%)'!$G$14/100*'Connecting shares (%)'!$R$17+J25*'Connecting shares (%)'!$H$14/100*'Connecting shares (%)'!$R$18,0),0)</f>
        <v>4.5990000000000003E-2</v>
      </c>
      <c r="AE25" s="1">
        <f>IF(C25="west", IF(B25="Central",('Connecting shares (%)'!$F$12/100*K25+'Connecting shares (%)'!$G$12/100*M25+'Connecting shares (%)'!$H$12/100*O25)/1000000,0),0)</f>
        <v>0</v>
      </c>
      <c r="AF25" s="1">
        <f>IF(C25="west", IF(B25="Central",L25*'Connecting shares (%)'!$R$16*'Connecting shares (%)'!$F$12/100+N25*'Connecting shares (%)'!$G$12/100*'Connecting shares (%)'!$R$17+P25*'Connecting shares (%)'!$H$12/100*'Connecting shares (%)'!$R$18,0),0)</f>
        <v>0</v>
      </c>
      <c r="AG25" s="1">
        <f>IF(C25="West", IF(B25="Decentral",(K25*'Connecting shares (%)'!$F$16/100+M25*'Connecting shares (%)'!$G$16/100+O25*'Connecting shares (%)'!$H$16/100)/1000000,0),0)</f>
        <v>0</v>
      </c>
      <c r="AH25" s="1">
        <f>IF(C25="west", IF(B25="Decentral",L25*'Connecting shares (%)'!$R$16*'Connecting shares (%)'!$F$16/100+N25*'Connecting shares (%)'!$G$16/100*'Connecting shares (%)'!$R$17+P25*'Connecting shares (%)'!$H$16/100*'Connecting shares (%)'!$R$18,0),0)</f>
        <v>0</v>
      </c>
    </row>
    <row r="26" spans="1:34">
      <c r="A26" s="1">
        <v>25</v>
      </c>
      <c r="B26" s="1" t="s">
        <v>20</v>
      </c>
      <c r="C26" s="1" t="s">
        <v>21</v>
      </c>
      <c r="D26" s="1" t="s">
        <v>778</v>
      </c>
      <c r="E26" s="1">
        <v>52281.94</v>
      </c>
      <c r="F26" s="1">
        <v>3</v>
      </c>
      <c r="G26" s="1">
        <v>0</v>
      </c>
      <c r="H26" s="1">
        <v>0</v>
      </c>
      <c r="I26" s="1">
        <v>0</v>
      </c>
      <c r="J26" s="1">
        <v>0</v>
      </c>
      <c r="K26" s="1">
        <v>0</v>
      </c>
      <c r="L26" s="1">
        <v>0</v>
      </c>
      <c r="M26" s="1">
        <v>0</v>
      </c>
      <c r="N26" s="1">
        <v>0</v>
      </c>
      <c r="O26" s="1">
        <v>0</v>
      </c>
      <c r="P26" s="1">
        <v>0</v>
      </c>
      <c r="Q26" s="1">
        <v>2317.1060901475798</v>
      </c>
      <c r="R26" s="1">
        <v>259756</v>
      </c>
      <c r="S26" s="59">
        <f>IF(C26="East", IF(B26="Central",('Connecting shares (%)'!$F$2/100*E26+'Connecting shares (%)'!$G$2/100*G26+'Connecting shares (%)'!$H$2/100*I26)/1000000,0),0)</f>
        <v>0</v>
      </c>
      <c r="T26" s="59">
        <f>IF(C26="East", IF(B26="Central",F26*'Connecting shares (%)'!$R$16*'Connecting shares (%)'!$F$2/100+H26*'Connecting shares (%)'!$G$2/100*'Connecting shares (%)'!$R$17+J26*'Connecting shares (%)'!$H$2/100*'Connecting shares (%)'!$R$18,0),0)</f>
        <v>0</v>
      </c>
      <c r="U26" s="1">
        <f>IF(C26="East", IF(B26="Decentral",('Connecting shares (%)'!$F$6/100*E26+'Connecting shares (%)'!$G$6/100*G26+'Connecting shares (%)'!$H$6/100*I26)/1000000,0),0)</f>
        <v>0</v>
      </c>
      <c r="V26" s="1">
        <f>IF(C26="East", IF(B26="Decentral",F26*'Connecting shares (%)'!$R$16*'Connecting shares (%)'!$F$6/100+H26*'Connecting shares (%)'!$G$6/100*'Connecting shares (%)'!$R$17+J26*'Connecting shares (%)'!$H$6/100*'Connecting shares (%)'!$R$18,0),0)</f>
        <v>0</v>
      </c>
      <c r="W26" s="1">
        <f>IF(C26="East", IF(B26="Central",('Connecting shares (%)'!$F$4/100*K26+'Connecting shares (%)'!$G$4/100*M26+'Connecting shares (%)'!$H$4/100*O26)/1000000,0),0)</f>
        <v>0</v>
      </c>
      <c r="X26" s="1">
        <f>IF(C26="East", IF(B26="Central",L26*'Connecting shares (%)'!$R$16*'Connecting shares (%)'!$F$4/100+N26*'Connecting shares (%)'!$G$4/100*'Connecting shares (%)'!$R$17+P26*'Connecting shares (%)'!$H$4/100*'Connecting shares (%)'!$R$18,0),0)</f>
        <v>0</v>
      </c>
      <c r="Y26" s="1">
        <f>IF(C26="East", IF(B26="Decentral",('Connecting shares (%)'!$F$4/100*K26+'Connecting shares (%)'!$G$4/100*M26+'Connecting shares (%)'!$H$4/100*O26)/1000000,0),0)</f>
        <v>0</v>
      </c>
      <c r="Z26" s="1">
        <f>IF(C26="East", IF(B26="Decentral",L26*'Connecting shares (%)'!$R$16*'Connecting shares (%)'!$F$8/100+N26*'Connecting shares (%)'!$G$8/100*'Connecting shares (%)'!$R$17+P26*'Connecting shares (%)'!$H$8/100*'Connecting shares (%)'!$R$18,0),0)</f>
        <v>0</v>
      </c>
      <c r="AA26" s="1">
        <f>IF(C26="West", IF(B26="Central",('Connecting shares (%)'!$F$10/100*E26+'Connecting shares (%)'!$G$10/100*G26+'Connecting shares (%)'!$H$10/100*I26)/1000000,0),0)</f>
        <v>5.2281939999999999E-2</v>
      </c>
      <c r="AB26" s="1">
        <f>IF(C26="West", IF(B26="Central",F26*'Connecting shares (%)'!$R$16*'Connecting shares (%)'!$F$10/100+H26*'Connecting shares (%)'!$G$10/100*'Connecting shares (%)'!$R$17+J26*'Connecting shares (%)'!$H$10/100*'Connecting shares (%)'!$R$18,0),0)</f>
        <v>6.8985000000000005E-2</v>
      </c>
      <c r="AC26" s="1">
        <f>IF(C26="West", IF(B26="Decentral",('Connecting shares (%)'!$F$14/100*E26+'Connecting shares (%)'!$G$14/100*G26+'Connecting shares (%)'!$H$14/100*I26)/1000000,0),0)</f>
        <v>0</v>
      </c>
      <c r="AD26" s="1">
        <f>IF(C26="west", IF(B26="Decentral",F26*'Connecting shares (%)'!$R$16*'Connecting shares (%)'!$F$14/100+H26*'Connecting shares (%)'!$G$14/100*'Connecting shares (%)'!$R$17+J26*'Connecting shares (%)'!$H$14/100*'Connecting shares (%)'!$R$18,0),0)</f>
        <v>0</v>
      </c>
      <c r="AE26" s="1">
        <f>IF(C26="west", IF(B26="Central",('Connecting shares (%)'!$F$12/100*K26+'Connecting shares (%)'!$G$12/100*M26+'Connecting shares (%)'!$H$12/100*O26)/1000000,0),0)</f>
        <v>0</v>
      </c>
      <c r="AF26" s="1">
        <f>IF(C26="west", IF(B26="Central",L26*'Connecting shares (%)'!$R$16*'Connecting shares (%)'!$F$12/100+N26*'Connecting shares (%)'!$G$12/100*'Connecting shares (%)'!$R$17+P26*'Connecting shares (%)'!$H$12/100*'Connecting shares (%)'!$R$18,0),0)</f>
        <v>0</v>
      </c>
      <c r="AG26" s="1">
        <f>IF(C26="West", IF(B26="Decentral",(K26*'Connecting shares (%)'!$F$16/100+M26*'Connecting shares (%)'!$G$16/100+O26*'Connecting shares (%)'!$H$16/100)/1000000,0),0)</f>
        <v>0</v>
      </c>
      <c r="AH26" s="1">
        <f>IF(C26="west", IF(B26="Decentral",L26*'Connecting shares (%)'!$R$16*'Connecting shares (%)'!$F$16/100+N26*'Connecting shares (%)'!$G$16/100*'Connecting shares (%)'!$R$17+P26*'Connecting shares (%)'!$H$16/100*'Connecting shares (%)'!$R$18,0),0)</f>
        <v>0</v>
      </c>
    </row>
    <row r="27" spans="1:34">
      <c r="A27" s="1">
        <v>26</v>
      </c>
      <c r="B27" s="1" t="s">
        <v>19</v>
      </c>
      <c r="C27" s="1" t="s">
        <v>21</v>
      </c>
      <c r="D27" s="1" t="s">
        <v>777</v>
      </c>
      <c r="E27" s="1">
        <v>0</v>
      </c>
      <c r="F27" s="1">
        <v>0</v>
      </c>
      <c r="G27" s="1">
        <v>0</v>
      </c>
      <c r="H27" s="1">
        <v>0</v>
      </c>
      <c r="I27" s="1">
        <v>0</v>
      </c>
      <c r="J27" s="1">
        <v>0</v>
      </c>
      <c r="K27" s="1">
        <v>0</v>
      </c>
      <c r="L27" s="1">
        <v>0</v>
      </c>
      <c r="M27" s="1">
        <v>0</v>
      </c>
      <c r="N27" s="1">
        <v>0</v>
      </c>
      <c r="O27" s="1">
        <v>0</v>
      </c>
      <c r="P27" s="1">
        <v>0</v>
      </c>
      <c r="Q27" s="1">
        <v>552.16018615283201</v>
      </c>
      <c r="R27" s="1">
        <v>9205.5</v>
      </c>
      <c r="S27" s="59">
        <f>IF(C27="East", IF(B27="Central",('Connecting shares (%)'!$F$2/100*E27+'Connecting shares (%)'!$G$2/100*G27+'Connecting shares (%)'!$H$2/100*I27)/1000000,0),0)</f>
        <v>0</v>
      </c>
      <c r="T27" s="59">
        <f>IF(C27="East", IF(B27="Central",F27*'Connecting shares (%)'!$R$16*'Connecting shares (%)'!$F$2/100+H27*'Connecting shares (%)'!$G$2/100*'Connecting shares (%)'!$R$17+J27*'Connecting shares (%)'!$H$2/100*'Connecting shares (%)'!$R$18,0),0)</f>
        <v>0</v>
      </c>
      <c r="U27" s="1">
        <f>IF(C27="East", IF(B27="Decentral",('Connecting shares (%)'!$F$6/100*E27+'Connecting shares (%)'!$G$6/100*G27+'Connecting shares (%)'!$H$6/100*I27)/1000000,0),0)</f>
        <v>0</v>
      </c>
      <c r="V27" s="1">
        <f>IF(C27="East", IF(B27="Decentral",F27*'Connecting shares (%)'!$R$16*'Connecting shares (%)'!$F$6/100+H27*'Connecting shares (%)'!$G$6/100*'Connecting shares (%)'!$R$17+J27*'Connecting shares (%)'!$H$6/100*'Connecting shares (%)'!$R$18,0),0)</f>
        <v>0</v>
      </c>
      <c r="W27" s="1">
        <f>IF(C27="East", IF(B27="Central",('Connecting shares (%)'!$F$4/100*K27+'Connecting shares (%)'!$G$4/100*M27+'Connecting shares (%)'!$H$4/100*O27)/1000000,0),0)</f>
        <v>0</v>
      </c>
      <c r="X27" s="1">
        <f>IF(C27="East", IF(B27="Central",L27*'Connecting shares (%)'!$R$16*'Connecting shares (%)'!$F$4/100+N27*'Connecting shares (%)'!$G$4/100*'Connecting shares (%)'!$R$17+P27*'Connecting shares (%)'!$H$4/100*'Connecting shares (%)'!$R$18,0),0)</f>
        <v>0</v>
      </c>
      <c r="Y27" s="1">
        <f>IF(C27="East", IF(B27="Decentral",('Connecting shares (%)'!$F$4/100*K27+'Connecting shares (%)'!$G$4/100*M27+'Connecting shares (%)'!$H$4/100*O27)/1000000,0),0)</f>
        <v>0</v>
      </c>
      <c r="Z27" s="1">
        <f>IF(C27="East", IF(B27="Decentral",L27*'Connecting shares (%)'!$R$16*'Connecting shares (%)'!$F$8/100+N27*'Connecting shares (%)'!$G$8/100*'Connecting shares (%)'!$R$17+P27*'Connecting shares (%)'!$H$8/100*'Connecting shares (%)'!$R$18,0),0)</f>
        <v>0</v>
      </c>
      <c r="AA27" s="1">
        <f>IF(C27="West", IF(B27="Central",('Connecting shares (%)'!$F$10/100*E27+'Connecting shares (%)'!$G$10/100*G27+'Connecting shares (%)'!$H$10/100*I27)/1000000,0),0)</f>
        <v>0</v>
      </c>
      <c r="AB27" s="1">
        <f>IF(C27="West", IF(B27="Central",F27*'Connecting shares (%)'!$R$16*'Connecting shares (%)'!$F$10/100+H27*'Connecting shares (%)'!$G$10/100*'Connecting shares (%)'!$R$17+J27*'Connecting shares (%)'!$H$10/100*'Connecting shares (%)'!$R$18,0),0)</f>
        <v>0</v>
      </c>
      <c r="AC27" s="1">
        <f>IF(C27="West", IF(B27="Decentral",('Connecting shares (%)'!$F$14/100*E27+'Connecting shares (%)'!$G$14/100*G27+'Connecting shares (%)'!$H$14/100*I27)/1000000,0),0)</f>
        <v>0</v>
      </c>
      <c r="AD27" s="1">
        <f>IF(C27="west", IF(B27="Decentral",F27*'Connecting shares (%)'!$R$16*'Connecting shares (%)'!$F$14/100+H27*'Connecting shares (%)'!$G$14/100*'Connecting shares (%)'!$R$17+J27*'Connecting shares (%)'!$H$14/100*'Connecting shares (%)'!$R$18,0),0)</f>
        <v>0</v>
      </c>
      <c r="AE27" s="1">
        <f>IF(C27="west", IF(B27="Central",('Connecting shares (%)'!$F$12/100*K27+'Connecting shares (%)'!$G$12/100*M27+'Connecting shares (%)'!$H$12/100*O27)/1000000,0),0)</f>
        <v>0</v>
      </c>
      <c r="AF27" s="1">
        <f>IF(C27="west", IF(B27="Central",L27*'Connecting shares (%)'!$R$16*'Connecting shares (%)'!$F$12/100+N27*'Connecting shares (%)'!$G$12/100*'Connecting shares (%)'!$R$17+P27*'Connecting shares (%)'!$H$12/100*'Connecting shares (%)'!$R$18,0),0)</f>
        <v>0</v>
      </c>
      <c r="AG27" s="1">
        <f>IF(C27="West", IF(B27="Decentral",(K27*'Connecting shares (%)'!$F$16/100+M27*'Connecting shares (%)'!$G$16/100+O27*'Connecting shares (%)'!$H$16/100)/1000000,0),0)</f>
        <v>0</v>
      </c>
      <c r="AH27" s="1">
        <f>IF(C27="west", IF(B27="Decentral",L27*'Connecting shares (%)'!$R$16*'Connecting shares (%)'!$F$16/100+N27*'Connecting shares (%)'!$G$16/100*'Connecting shares (%)'!$R$17+P27*'Connecting shares (%)'!$H$16/100*'Connecting shares (%)'!$R$18,0),0)</f>
        <v>0</v>
      </c>
    </row>
    <row r="28" spans="1:34">
      <c r="A28" s="1">
        <v>27</v>
      </c>
      <c r="B28" s="1" t="s">
        <v>19</v>
      </c>
      <c r="C28" s="1" t="s">
        <v>21</v>
      </c>
      <c r="D28" s="1" t="s">
        <v>776</v>
      </c>
      <c r="E28" s="1">
        <v>2190522.3199999998</v>
      </c>
      <c r="F28" s="1">
        <v>153</v>
      </c>
      <c r="G28" s="1">
        <v>0</v>
      </c>
      <c r="H28" s="1">
        <v>0</v>
      </c>
      <c r="I28" s="1">
        <v>0</v>
      </c>
      <c r="J28" s="1">
        <v>0</v>
      </c>
      <c r="K28" s="1">
        <v>72727.02</v>
      </c>
      <c r="L28" s="1">
        <v>2</v>
      </c>
      <c r="M28" s="1">
        <v>0</v>
      </c>
      <c r="N28" s="1">
        <v>0</v>
      </c>
      <c r="O28" s="1">
        <v>0</v>
      </c>
      <c r="P28" s="1">
        <v>0</v>
      </c>
      <c r="Q28" s="1">
        <v>4945.9451917345796</v>
      </c>
      <c r="R28" s="1">
        <v>978802</v>
      </c>
      <c r="S28" s="59">
        <f>IF(C28="East", IF(B28="Central",('Connecting shares (%)'!$F$2/100*E28+'Connecting shares (%)'!$G$2/100*G28+'Connecting shares (%)'!$H$2/100*I28)/1000000,0),0)</f>
        <v>0</v>
      </c>
      <c r="T28" s="59">
        <f>IF(C28="East", IF(B28="Central",F28*'Connecting shares (%)'!$R$16*'Connecting shares (%)'!$F$2/100+H28*'Connecting shares (%)'!$G$2/100*'Connecting shares (%)'!$R$17+J28*'Connecting shares (%)'!$H$2/100*'Connecting shares (%)'!$R$18,0),0)</f>
        <v>0</v>
      </c>
      <c r="U28" s="1">
        <f>IF(C28="East", IF(B28="Decentral",('Connecting shares (%)'!$F$6/100*E28+'Connecting shares (%)'!$G$6/100*G28+'Connecting shares (%)'!$H$6/100*I28)/1000000,0),0)</f>
        <v>0</v>
      </c>
      <c r="V28" s="1">
        <f>IF(C28="East", IF(B28="Decentral",F28*'Connecting shares (%)'!$R$16*'Connecting shares (%)'!$F$6/100+H28*'Connecting shares (%)'!$G$6/100*'Connecting shares (%)'!$R$17+J28*'Connecting shares (%)'!$H$6/100*'Connecting shares (%)'!$R$18,0),0)</f>
        <v>0</v>
      </c>
      <c r="W28" s="1">
        <f>IF(C28="East", IF(B28="Central",('Connecting shares (%)'!$F$4/100*K28+'Connecting shares (%)'!$G$4/100*M28+'Connecting shares (%)'!$H$4/100*O28)/1000000,0),0)</f>
        <v>0</v>
      </c>
      <c r="X28" s="1">
        <f>IF(C28="East", IF(B28="Central",L28*'Connecting shares (%)'!$R$16*'Connecting shares (%)'!$F$4/100+N28*'Connecting shares (%)'!$G$4/100*'Connecting shares (%)'!$R$17+P28*'Connecting shares (%)'!$H$4/100*'Connecting shares (%)'!$R$18,0),0)</f>
        <v>0</v>
      </c>
      <c r="Y28" s="1">
        <f>IF(C28="East", IF(B28="Decentral",('Connecting shares (%)'!$F$4/100*K28+'Connecting shares (%)'!$G$4/100*M28+'Connecting shares (%)'!$H$4/100*O28)/1000000,0),0)</f>
        <v>0</v>
      </c>
      <c r="Z28" s="1">
        <f>IF(C28="East", IF(B28="Decentral",L28*'Connecting shares (%)'!$R$16*'Connecting shares (%)'!$F$8/100+N28*'Connecting shares (%)'!$G$8/100*'Connecting shares (%)'!$R$17+P28*'Connecting shares (%)'!$H$8/100*'Connecting shares (%)'!$R$18,0),0)</f>
        <v>0</v>
      </c>
      <c r="AA28" s="1">
        <f>IF(C28="West", IF(B28="Central",('Connecting shares (%)'!$F$10/100*E28+'Connecting shares (%)'!$G$10/100*G28+'Connecting shares (%)'!$H$10/100*I28)/1000000,0),0)</f>
        <v>0</v>
      </c>
      <c r="AB28" s="1">
        <f>IF(C28="West", IF(B28="Central",F28*'Connecting shares (%)'!$R$16*'Connecting shares (%)'!$F$10/100+H28*'Connecting shares (%)'!$G$10/100*'Connecting shares (%)'!$R$17+J28*'Connecting shares (%)'!$H$10/100*'Connecting shares (%)'!$R$18,0),0)</f>
        <v>0</v>
      </c>
      <c r="AC28" s="1">
        <f>IF(C28="West", IF(B28="Decentral",('Connecting shares (%)'!$F$14/100*E28+'Connecting shares (%)'!$G$14/100*G28+'Connecting shares (%)'!$H$14/100*I28)/1000000,0),0)</f>
        <v>2.1905223199999999</v>
      </c>
      <c r="AD28" s="1">
        <f>IF(C28="west", IF(B28="Decentral",F28*'Connecting shares (%)'!$R$16*'Connecting shares (%)'!$F$14/100+H28*'Connecting shares (%)'!$G$14/100*'Connecting shares (%)'!$R$17+J28*'Connecting shares (%)'!$H$14/100*'Connecting shares (%)'!$R$18,0),0)</f>
        <v>3.5182350000000002</v>
      </c>
      <c r="AE28" s="1">
        <f>IF(C28="west", IF(B28="Central",('Connecting shares (%)'!$F$12/100*K28+'Connecting shares (%)'!$G$12/100*M28+'Connecting shares (%)'!$H$12/100*O28)/1000000,0),0)</f>
        <v>0</v>
      </c>
      <c r="AF28" s="1">
        <f>IF(C28="west", IF(B28="Central",L28*'Connecting shares (%)'!$R$16*'Connecting shares (%)'!$F$12/100+N28*'Connecting shares (%)'!$G$12/100*'Connecting shares (%)'!$R$17+P28*'Connecting shares (%)'!$H$12/100*'Connecting shares (%)'!$R$18,0),0)</f>
        <v>0</v>
      </c>
      <c r="AG28" s="1">
        <f>IF(C28="West", IF(B28="Decentral",(K28*'Connecting shares (%)'!$F$16/100+M28*'Connecting shares (%)'!$G$16/100+O28*'Connecting shares (%)'!$H$16/100)/1000000,0),0)</f>
        <v>7.2727020000000003E-2</v>
      </c>
      <c r="AH28" s="1">
        <f>IF(C28="west", IF(B28="Decentral",L28*'Connecting shares (%)'!$R$16*'Connecting shares (%)'!$F$16/100+N28*'Connecting shares (%)'!$G$16/100*'Connecting shares (%)'!$R$17+P28*'Connecting shares (%)'!$H$16/100*'Connecting shares (%)'!$R$18,0),0)</f>
        <v>4.5990000000000003E-2</v>
      </c>
    </row>
    <row r="29" spans="1:34">
      <c r="A29" s="1">
        <v>28</v>
      </c>
      <c r="B29" s="1" t="s">
        <v>20</v>
      </c>
      <c r="C29" s="1" t="s">
        <v>21</v>
      </c>
      <c r="D29" s="1" t="s">
        <v>775</v>
      </c>
      <c r="E29" s="1">
        <v>61306.54</v>
      </c>
      <c r="F29" s="1">
        <v>6</v>
      </c>
      <c r="G29" s="1">
        <v>0</v>
      </c>
      <c r="H29" s="1">
        <v>0</v>
      </c>
      <c r="I29" s="1">
        <v>0</v>
      </c>
      <c r="J29" s="1">
        <v>0</v>
      </c>
      <c r="K29" s="1">
        <v>357699.74</v>
      </c>
      <c r="L29" s="1">
        <v>60</v>
      </c>
      <c r="M29" s="1">
        <v>0</v>
      </c>
      <c r="N29" s="1">
        <v>0</v>
      </c>
      <c r="O29" s="1">
        <v>0</v>
      </c>
      <c r="P29" s="1">
        <v>0</v>
      </c>
      <c r="Q29" s="1">
        <v>3913.10222570323</v>
      </c>
      <c r="R29" s="1">
        <v>920039</v>
      </c>
      <c r="S29" s="59">
        <f>IF(C29="East", IF(B29="Central",('Connecting shares (%)'!$F$2/100*E29+'Connecting shares (%)'!$G$2/100*G29+'Connecting shares (%)'!$H$2/100*I29)/1000000,0),0)</f>
        <v>0</v>
      </c>
      <c r="T29" s="59">
        <f>IF(C29="East", IF(B29="Central",F29*'Connecting shares (%)'!$R$16*'Connecting shares (%)'!$F$2/100+H29*'Connecting shares (%)'!$G$2/100*'Connecting shares (%)'!$R$17+J29*'Connecting shares (%)'!$H$2/100*'Connecting shares (%)'!$R$18,0),0)</f>
        <v>0</v>
      </c>
      <c r="U29" s="1">
        <f>IF(C29="East", IF(B29="Decentral",('Connecting shares (%)'!$F$6/100*E29+'Connecting shares (%)'!$G$6/100*G29+'Connecting shares (%)'!$H$6/100*I29)/1000000,0),0)</f>
        <v>0</v>
      </c>
      <c r="V29" s="1">
        <f>IF(C29="East", IF(B29="Decentral",F29*'Connecting shares (%)'!$R$16*'Connecting shares (%)'!$F$6/100+H29*'Connecting shares (%)'!$G$6/100*'Connecting shares (%)'!$R$17+J29*'Connecting shares (%)'!$H$6/100*'Connecting shares (%)'!$R$18,0),0)</f>
        <v>0</v>
      </c>
      <c r="W29" s="1">
        <f>IF(C29="East", IF(B29="Central",('Connecting shares (%)'!$F$4/100*K29+'Connecting shares (%)'!$G$4/100*M29+'Connecting shares (%)'!$H$4/100*O29)/1000000,0),0)</f>
        <v>0</v>
      </c>
      <c r="X29" s="1">
        <f>IF(C29="East", IF(B29="Central",L29*'Connecting shares (%)'!$R$16*'Connecting shares (%)'!$F$4/100+N29*'Connecting shares (%)'!$G$4/100*'Connecting shares (%)'!$R$17+P29*'Connecting shares (%)'!$H$4/100*'Connecting shares (%)'!$R$18,0),0)</f>
        <v>0</v>
      </c>
      <c r="Y29" s="1">
        <f>IF(C29="East", IF(B29="Decentral",('Connecting shares (%)'!$F$4/100*K29+'Connecting shares (%)'!$G$4/100*M29+'Connecting shares (%)'!$H$4/100*O29)/1000000,0),0)</f>
        <v>0</v>
      </c>
      <c r="Z29" s="1">
        <f>IF(C29="East", IF(B29="Decentral",L29*'Connecting shares (%)'!$R$16*'Connecting shares (%)'!$F$8/100+N29*'Connecting shares (%)'!$G$8/100*'Connecting shares (%)'!$R$17+P29*'Connecting shares (%)'!$H$8/100*'Connecting shares (%)'!$R$18,0),0)</f>
        <v>0</v>
      </c>
      <c r="AA29" s="1">
        <f>IF(C29="West", IF(B29="Central",('Connecting shares (%)'!$F$10/100*E29+'Connecting shares (%)'!$G$10/100*G29+'Connecting shares (%)'!$H$10/100*I29)/1000000,0),0)</f>
        <v>6.130654E-2</v>
      </c>
      <c r="AB29" s="1">
        <f>IF(C29="West", IF(B29="Central",F29*'Connecting shares (%)'!$R$16*'Connecting shares (%)'!$F$10/100+H29*'Connecting shares (%)'!$G$10/100*'Connecting shares (%)'!$R$17+J29*'Connecting shares (%)'!$H$10/100*'Connecting shares (%)'!$R$18,0),0)</f>
        <v>0.13797000000000001</v>
      </c>
      <c r="AC29" s="1">
        <f>IF(C29="West", IF(B29="Decentral",('Connecting shares (%)'!$F$14/100*E29+'Connecting shares (%)'!$G$14/100*G29+'Connecting shares (%)'!$H$14/100*I29)/1000000,0),0)</f>
        <v>0</v>
      </c>
      <c r="AD29" s="1">
        <f>IF(C29="west", IF(B29="Decentral",F29*'Connecting shares (%)'!$R$16*'Connecting shares (%)'!$F$14/100+H29*'Connecting shares (%)'!$G$14/100*'Connecting shares (%)'!$R$17+J29*'Connecting shares (%)'!$H$14/100*'Connecting shares (%)'!$R$18,0),0)</f>
        <v>0</v>
      </c>
      <c r="AE29" s="1">
        <f>IF(C29="west", IF(B29="Central",('Connecting shares (%)'!$F$12/100*K29+'Connecting shares (%)'!$G$12/100*M29+'Connecting shares (%)'!$H$12/100*O29)/1000000,0),0)</f>
        <v>0.35769973999999999</v>
      </c>
      <c r="AF29" s="1">
        <f>IF(C29="west", IF(B29="Central",L29*'Connecting shares (%)'!$R$16*'Connecting shares (%)'!$F$12/100+N29*'Connecting shares (%)'!$G$12/100*'Connecting shares (%)'!$R$17+P29*'Connecting shares (%)'!$H$12/100*'Connecting shares (%)'!$R$18,0),0)</f>
        <v>1.3797000000000004</v>
      </c>
      <c r="AG29" s="1">
        <f>IF(C29="West", IF(B29="Decentral",(K29*'Connecting shares (%)'!$F$16/100+M29*'Connecting shares (%)'!$G$16/100+O29*'Connecting shares (%)'!$H$16/100)/1000000,0),0)</f>
        <v>0</v>
      </c>
      <c r="AH29" s="1">
        <f>IF(C29="west", IF(B29="Decentral",L29*'Connecting shares (%)'!$R$16*'Connecting shares (%)'!$F$16/100+N29*'Connecting shares (%)'!$G$16/100*'Connecting shares (%)'!$R$17+P29*'Connecting shares (%)'!$H$16/100*'Connecting shares (%)'!$R$18,0),0)</f>
        <v>0</v>
      </c>
    </row>
    <row r="30" spans="1:34">
      <c r="A30" s="1">
        <v>29</v>
      </c>
      <c r="B30" s="1" t="s">
        <v>19</v>
      </c>
      <c r="C30" s="1" t="s">
        <v>21</v>
      </c>
      <c r="D30" s="1" t="s">
        <v>628</v>
      </c>
      <c r="E30" s="1">
        <v>585234.65</v>
      </c>
      <c r="F30" s="1">
        <v>38</v>
      </c>
      <c r="G30" s="1">
        <v>58493.01</v>
      </c>
      <c r="H30" s="1">
        <v>1</v>
      </c>
      <c r="I30" s="1">
        <v>0</v>
      </c>
      <c r="J30" s="1">
        <v>0</v>
      </c>
      <c r="K30" s="1">
        <v>43736.809999999903</v>
      </c>
      <c r="L30" s="1">
        <v>5</v>
      </c>
      <c r="M30" s="1">
        <v>0</v>
      </c>
      <c r="N30" s="1">
        <v>0</v>
      </c>
      <c r="O30" s="1">
        <v>0</v>
      </c>
      <c r="P30" s="1">
        <v>0</v>
      </c>
      <c r="Q30" s="1">
        <v>3911.99273806671</v>
      </c>
      <c r="R30" s="1">
        <v>967413.5</v>
      </c>
      <c r="S30" s="59">
        <f>IF(C30="East", IF(B30="Central",('Connecting shares (%)'!$F$2/100*E30+'Connecting shares (%)'!$G$2/100*G30+'Connecting shares (%)'!$H$2/100*I30)/1000000,0),0)</f>
        <v>0</v>
      </c>
      <c r="T30" s="59">
        <f>IF(C30="East", IF(B30="Central",F30*'Connecting shares (%)'!$R$16*'Connecting shares (%)'!$F$2/100+H30*'Connecting shares (%)'!$G$2/100*'Connecting shares (%)'!$R$17+J30*'Connecting shares (%)'!$H$2/100*'Connecting shares (%)'!$R$18,0),0)</f>
        <v>0</v>
      </c>
      <c r="U30" s="1">
        <f>IF(C30="East", IF(B30="Decentral",('Connecting shares (%)'!$F$6/100*E30+'Connecting shares (%)'!$G$6/100*G30+'Connecting shares (%)'!$H$6/100*I30)/1000000,0),0)</f>
        <v>0</v>
      </c>
      <c r="V30" s="1">
        <f>IF(C30="East", IF(B30="Decentral",F30*'Connecting shares (%)'!$R$16*'Connecting shares (%)'!$F$6/100+H30*'Connecting shares (%)'!$G$6/100*'Connecting shares (%)'!$R$17+J30*'Connecting shares (%)'!$H$6/100*'Connecting shares (%)'!$R$18,0),0)</f>
        <v>0</v>
      </c>
      <c r="W30" s="1">
        <f>IF(C30="East", IF(B30="Central",('Connecting shares (%)'!$F$4/100*K30+'Connecting shares (%)'!$G$4/100*M30+'Connecting shares (%)'!$H$4/100*O30)/1000000,0),0)</f>
        <v>0</v>
      </c>
      <c r="X30" s="1">
        <f>IF(C30="East", IF(B30="Central",L30*'Connecting shares (%)'!$R$16*'Connecting shares (%)'!$F$4/100+N30*'Connecting shares (%)'!$G$4/100*'Connecting shares (%)'!$R$17+P30*'Connecting shares (%)'!$H$4/100*'Connecting shares (%)'!$R$18,0),0)</f>
        <v>0</v>
      </c>
      <c r="Y30" s="1">
        <f>IF(C30="East", IF(B30="Decentral",('Connecting shares (%)'!$F$4/100*K30+'Connecting shares (%)'!$G$4/100*M30+'Connecting shares (%)'!$H$4/100*O30)/1000000,0),0)</f>
        <v>0</v>
      </c>
      <c r="Z30" s="1">
        <f>IF(C30="East", IF(B30="Decentral",L30*'Connecting shares (%)'!$R$16*'Connecting shares (%)'!$F$8/100+N30*'Connecting shares (%)'!$G$8/100*'Connecting shares (%)'!$R$17+P30*'Connecting shares (%)'!$H$8/100*'Connecting shares (%)'!$R$18,0),0)</f>
        <v>0</v>
      </c>
      <c r="AA30" s="1">
        <f>IF(C30="West", IF(B30="Central",('Connecting shares (%)'!$F$10/100*E30+'Connecting shares (%)'!$G$10/100*G30+'Connecting shares (%)'!$H$10/100*I30)/1000000,0),0)</f>
        <v>0</v>
      </c>
      <c r="AB30" s="1">
        <f>IF(C30="West", IF(B30="Central",F30*'Connecting shares (%)'!$R$16*'Connecting shares (%)'!$F$10/100+H30*'Connecting shares (%)'!$G$10/100*'Connecting shares (%)'!$R$17+J30*'Connecting shares (%)'!$H$10/100*'Connecting shares (%)'!$R$18,0),0)</f>
        <v>0</v>
      </c>
      <c r="AC30" s="1">
        <f>IF(C30="West", IF(B30="Decentral",('Connecting shares (%)'!$F$14/100*E30+'Connecting shares (%)'!$G$14/100*G30+'Connecting shares (%)'!$H$14/100*I30)/1000000,0),0)</f>
        <v>0.64372766000000003</v>
      </c>
      <c r="AD30" s="1">
        <f>IF(C30="west", IF(B30="Decentral",F30*'Connecting shares (%)'!$R$16*'Connecting shares (%)'!$F$14/100+H30*'Connecting shares (%)'!$G$14/100*'Connecting shares (%)'!$R$17+J30*'Connecting shares (%)'!$H$14/100*'Connecting shares (%)'!$R$18,0),0)</f>
        <v>0.90446900000000019</v>
      </c>
      <c r="AE30" s="1">
        <f>IF(C30="west", IF(B30="Central",('Connecting shares (%)'!$F$12/100*K30+'Connecting shares (%)'!$G$12/100*M30+'Connecting shares (%)'!$H$12/100*O30)/1000000,0),0)</f>
        <v>0</v>
      </c>
      <c r="AF30" s="1">
        <f>IF(C30="west", IF(B30="Central",L30*'Connecting shares (%)'!$R$16*'Connecting shares (%)'!$F$12/100+N30*'Connecting shares (%)'!$G$12/100*'Connecting shares (%)'!$R$17+P30*'Connecting shares (%)'!$H$12/100*'Connecting shares (%)'!$R$18,0),0)</f>
        <v>0</v>
      </c>
      <c r="AG30" s="1">
        <f>IF(C30="West", IF(B30="Decentral",(K30*'Connecting shares (%)'!$F$16/100+M30*'Connecting shares (%)'!$G$16/100+O30*'Connecting shares (%)'!$H$16/100)/1000000,0),0)</f>
        <v>4.3736809999999911E-2</v>
      </c>
      <c r="AH30" s="1">
        <f>IF(C30="west", IF(B30="Decentral",L30*'Connecting shares (%)'!$R$16*'Connecting shares (%)'!$F$16/100+N30*'Connecting shares (%)'!$G$16/100*'Connecting shares (%)'!$R$17+P30*'Connecting shares (%)'!$H$16/100*'Connecting shares (%)'!$R$18,0),0)</f>
        <v>0.11497500000000001</v>
      </c>
    </row>
    <row r="31" spans="1:34">
      <c r="A31" s="1">
        <v>30</v>
      </c>
      <c r="B31" s="1" t="s">
        <v>19</v>
      </c>
      <c r="C31" s="1" t="s">
        <v>21</v>
      </c>
      <c r="D31" s="1" t="s">
        <v>774</v>
      </c>
      <c r="E31" s="1">
        <v>714625.03999999899</v>
      </c>
      <c r="F31" s="1">
        <v>54</v>
      </c>
      <c r="G31" s="1">
        <v>0</v>
      </c>
      <c r="H31" s="1">
        <v>0</v>
      </c>
      <c r="I31" s="1">
        <v>0</v>
      </c>
      <c r="J31" s="1">
        <v>0</v>
      </c>
      <c r="K31" s="1">
        <v>328703.02</v>
      </c>
      <c r="L31" s="1">
        <v>48</v>
      </c>
      <c r="M31" s="1">
        <v>0</v>
      </c>
      <c r="N31" s="1">
        <v>0</v>
      </c>
      <c r="O31" s="1">
        <v>0</v>
      </c>
      <c r="P31" s="1">
        <v>0</v>
      </c>
      <c r="Q31" s="1">
        <v>3188.4517170046001</v>
      </c>
      <c r="R31" s="1">
        <v>523473</v>
      </c>
      <c r="S31" s="59">
        <f>IF(C31="East", IF(B31="Central",('Connecting shares (%)'!$F$2/100*E31+'Connecting shares (%)'!$G$2/100*G31+'Connecting shares (%)'!$H$2/100*I31)/1000000,0),0)</f>
        <v>0</v>
      </c>
      <c r="T31" s="59">
        <f>IF(C31="East", IF(B31="Central",F31*'Connecting shares (%)'!$R$16*'Connecting shares (%)'!$F$2/100+H31*'Connecting shares (%)'!$G$2/100*'Connecting shares (%)'!$R$17+J31*'Connecting shares (%)'!$H$2/100*'Connecting shares (%)'!$R$18,0),0)</f>
        <v>0</v>
      </c>
      <c r="U31" s="1">
        <f>IF(C31="East", IF(B31="Decentral",('Connecting shares (%)'!$F$6/100*E31+'Connecting shares (%)'!$G$6/100*G31+'Connecting shares (%)'!$H$6/100*I31)/1000000,0),0)</f>
        <v>0</v>
      </c>
      <c r="V31" s="1">
        <f>IF(C31="East", IF(B31="Decentral",F31*'Connecting shares (%)'!$R$16*'Connecting shares (%)'!$F$6/100+H31*'Connecting shares (%)'!$G$6/100*'Connecting shares (%)'!$R$17+J31*'Connecting shares (%)'!$H$6/100*'Connecting shares (%)'!$R$18,0),0)</f>
        <v>0</v>
      </c>
      <c r="W31" s="1">
        <f>IF(C31="East", IF(B31="Central",('Connecting shares (%)'!$F$4/100*K31+'Connecting shares (%)'!$G$4/100*M31+'Connecting shares (%)'!$H$4/100*O31)/1000000,0),0)</f>
        <v>0</v>
      </c>
      <c r="X31" s="1">
        <f>IF(C31="East", IF(B31="Central",L31*'Connecting shares (%)'!$R$16*'Connecting shares (%)'!$F$4/100+N31*'Connecting shares (%)'!$G$4/100*'Connecting shares (%)'!$R$17+P31*'Connecting shares (%)'!$H$4/100*'Connecting shares (%)'!$R$18,0),0)</f>
        <v>0</v>
      </c>
      <c r="Y31" s="1">
        <f>IF(C31="East", IF(B31="Decentral",('Connecting shares (%)'!$F$4/100*K31+'Connecting shares (%)'!$G$4/100*M31+'Connecting shares (%)'!$H$4/100*O31)/1000000,0),0)</f>
        <v>0</v>
      </c>
      <c r="Z31" s="1">
        <f>IF(C31="East", IF(B31="Decentral",L31*'Connecting shares (%)'!$R$16*'Connecting shares (%)'!$F$8/100+N31*'Connecting shares (%)'!$G$8/100*'Connecting shares (%)'!$R$17+P31*'Connecting shares (%)'!$H$8/100*'Connecting shares (%)'!$R$18,0),0)</f>
        <v>0</v>
      </c>
      <c r="AA31" s="1">
        <f>IF(C31="West", IF(B31="Central",('Connecting shares (%)'!$F$10/100*E31+'Connecting shares (%)'!$G$10/100*G31+'Connecting shares (%)'!$H$10/100*I31)/1000000,0),0)</f>
        <v>0</v>
      </c>
      <c r="AB31" s="1">
        <f>IF(C31="West", IF(B31="Central",F31*'Connecting shares (%)'!$R$16*'Connecting shares (%)'!$F$10/100+H31*'Connecting shares (%)'!$G$10/100*'Connecting shares (%)'!$R$17+J31*'Connecting shares (%)'!$H$10/100*'Connecting shares (%)'!$R$18,0),0)</f>
        <v>0</v>
      </c>
      <c r="AC31" s="1">
        <f>IF(C31="West", IF(B31="Decentral",('Connecting shares (%)'!$F$14/100*E31+'Connecting shares (%)'!$G$14/100*G31+'Connecting shares (%)'!$H$14/100*I31)/1000000,0),0)</f>
        <v>0.71462503999999893</v>
      </c>
      <c r="AD31" s="1">
        <f>IF(C31="west", IF(B31="Decentral",F31*'Connecting shares (%)'!$R$16*'Connecting shares (%)'!$F$14/100+H31*'Connecting shares (%)'!$G$14/100*'Connecting shares (%)'!$R$17+J31*'Connecting shares (%)'!$H$14/100*'Connecting shares (%)'!$R$18,0),0)</f>
        <v>1.24173</v>
      </c>
      <c r="AE31" s="1">
        <f>IF(C31="west", IF(B31="Central",('Connecting shares (%)'!$F$12/100*K31+'Connecting shares (%)'!$G$12/100*M31+'Connecting shares (%)'!$H$12/100*O31)/1000000,0),0)</f>
        <v>0</v>
      </c>
      <c r="AF31" s="1">
        <f>IF(C31="west", IF(B31="Central",L31*'Connecting shares (%)'!$R$16*'Connecting shares (%)'!$F$12/100+N31*'Connecting shares (%)'!$G$12/100*'Connecting shares (%)'!$R$17+P31*'Connecting shares (%)'!$H$12/100*'Connecting shares (%)'!$R$18,0),0)</f>
        <v>0</v>
      </c>
      <c r="AG31" s="1">
        <f>IF(C31="West", IF(B31="Decentral",(K31*'Connecting shares (%)'!$F$16/100+M31*'Connecting shares (%)'!$G$16/100+O31*'Connecting shares (%)'!$H$16/100)/1000000,0),0)</f>
        <v>0.32870302000000001</v>
      </c>
      <c r="AH31" s="1">
        <f>IF(C31="west", IF(B31="Decentral",L31*'Connecting shares (%)'!$R$16*'Connecting shares (%)'!$F$16/100+N31*'Connecting shares (%)'!$G$16/100*'Connecting shares (%)'!$R$17+P31*'Connecting shares (%)'!$H$16/100*'Connecting shares (%)'!$R$18,0),0)</f>
        <v>1.1037600000000001</v>
      </c>
    </row>
    <row r="32" spans="1:34">
      <c r="A32" s="1">
        <v>31</v>
      </c>
      <c r="B32" s="1" t="s">
        <v>20</v>
      </c>
      <c r="C32" s="1" t="s">
        <v>21</v>
      </c>
      <c r="D32" s="1" t="s">
        <v>773</v>
      </c>
      <c r="E32" s="1">
        <v>286634.18</v>
      </c>
      <c r="F32" s="1">
        <v>16</v>
      </c>
      <c r="G32" s="1">
        <v>0</v>
      </c>
      <c r="H32" s="1">
        <v>0</v>
      </c>
      <c r="I32" s="1">
        <v>0</v>
      </c>
      <c r="J32" s="1">
        <v>0</v>
      </c>
      <c r="K32" s="1">
        <v>15026.1899999999</v>
      </c>
      <c r="L32" s="1">
        <v>2</v>
      </c>
      <c r="M32" s="1">
        <v>0</v>
      </c>
      <c r="N32" s="1">
        <v>0</v>
      </c>
      <c r="O32" s="1">
        <v>0</v>
      </c>
      <c r="P32" s="1">
        <v>0</v>
      </c>
      <c r="Q32" s="1">
        <v>8707.6976538192102</v>
      </c>
      <c r="R32" s="1">
        <v>3353154</v>
      </c>
      <c r="S32" s="59">
        <f>IF(C32="East", IF(B32="Central",('Connecting shares (%)'!$F$2/100*E32+'Connecting shares (%)'!$G$2/100*G32+'Connecting shares (%)'!$H$2/100*I32)/1000000,0),0)</f>
        <v>0</v>
      </c>
      <c r="T32" s="59">
        <f>IF(C32="East", IF(B32="Central",F32*'Connecting shares (%)'!$R$16*'Connecting shares (%)'!$F$2/100+H32*'Connecting shares (%)'!$G$2/100*'Connecting shares (%)'!$R$17+J32*'Connecting shares (%)'!$H$2/100*'Connecting shares (%)'!$R$18,0),0)</f>
        <v>0</v>
      </c>
      <c r="U32" s="1">
        <f>IF(C32="East", IF(B32="Decentral",('Connecting shares (%)'!$F$6/100*E32+'Connecting shares (%)'!$G$6/100*G32+'Connecting shares (%)'!$H$6/100*I32)/1000000,0),0)</f>
        <v>0</v>
      </c>
      <c r="V32" s="1">
        <f>IF(C32="East", IF(B32="Decentral",F32*'Connecting shares (%)'!$R$16*'Connecting shares (%)'!$F$6/100+H32*'Connecting shares (%)'!$G$6/100*'Connecting shares (%)'!$R$17+J32*'Connecting shares (%)'!$H$6/100*'Connecting shares (%)'!$R$18,0),0)</f>
        <v>0</v>
      </c>
      <c r="W32" s="1">
        <f>IF(C32="East", IF(B32="Central",('Connecting shares (%)'!$F$4/100*K32+'Connecting shares (%)'!$G$4/100*M32+'Connecting shares (%)'!$H$4/100*O32)/1000000,0),0)</f>
        <v>0</v>
      </c>
      <c r="X32" s="1">
        <f>IF(C32="East", IF(B32="Central",L32*'Connecting shares (%)'!$R$16*'Connecting shares (%)'!$F$4/100+N32*'Connecting shares (%)'!$G$4/100*'Connecting shares (%)'!$R$17+P32*'Connecting shares (%)'!$H$4/100*'Connecting shares (%)'!$R$18,0),0)</f>
        <v>0</v>
      </c>
      <c r="Y32" s="1">
        <f>IF(C32="East", IF(B32="Decentral",('Connecting shares (%)'!$F$4/100*K32+'Connecting shares (%)'!$G$4/100*M32+'Connecting shares (%)'!$H$4/100*O32)/1000000,0),0)</f>
        <v>0</v>
      </c>
      <c r="Z32" s="1">
        <f>IF(C32="East", IF(B32="Decentral",L32*'Connecting shares (%)'!$R$16*'Connecting shares (%)'!$F$8/100+N32*'Connecting shares (%)'!$G$8/100*'Connecting shares (%)'!$R$17+P32*'Connecting shares (%)'!$H$8/100*'Connecting shares (%)'!$R$18,0),0)</f>
        <v>0</v>
      </c>
      <c r="AA32" s="1">
        <f>IF(C32="West", IF(B32="Central",('Connecting shares (%)'!$F$10/100*E32+'Connecting shares (%)'!$G$10/100*G32+'Connecting shares (%)'!$H$10/100*I32)/1000000,0),0)</f>
        <v>0.28663418000000002</v>
      </c>
      <c r="AB32" s="1">
        <f>IF(C32="West", IF(B32="Central",F32*'Connecting shares (%)'!$R$16*'Connecting shares (%)'!$F$10/100+H32*'Connecting shares (%)'!$G$10/100*'Connecting shares (%)'!$R$17+J32*'Connecting shares (%)'!$H$10/100*'Connecting shares (%)'!$R$18,0),0)</f>
        <v>0.36792000000000002</v>
      </c>
      <c r="AC32" s="1">
        <f>IF(C32="West", IF(B32="Decentral",('Connecting shares (%)'!$F$14/100*E32+'Connecting shares (%)'!$G$14/100*G32+'Connecting shares (%)'!$H$14/100*I32)/1000000,0),0)</f>
        <v>0</v>
      </c>
      <c r="AD32" s="1">
        <f>IF(C32="west", IF(B32="Decentral",F32*'Connecting shares (%)'!$R$16*'Connecting shares (%)'!$F$14/100+H32*'Connecting shares (%)'!$G$14/100*'Connecting shares (%)'!$R$17+J32*'Connecting shares (%)'!$H$14/100*'Connecting shares (%)'!$R$18,0),0)</f>
        <v>0</v>
      </c>
      <c r="AE32" s="1">
        <f>IF(C32="west", IF(B32="Central",('Connecting shares (%)'!$F$12/100*K32+'Connecting shares (%)'!$G$12/100*M32+'Connecting shares (%)'!$H$12/100*O32)/1000000,0),0)</f>
        <v>1.5026189999999901E-2</v>
      </c>
      <c r="AF32" s="1">
        <f>IF(C32="west", IF(B32="Central",L32*'Connecting shares (%)'!$R$16*'Connecting shares (%)'!$F$12/100+N32*'Connecting shares (%)'!$G$12/100*'Connecting shares (%)'!$R$17+P32*'Connecting shares (%)'!$H$12/100*'Connecting shares (%)'!$R$18,0),0)</f>
        <v>4.5990000000000003E-2</v>
      </c>
      <c r="AG32" s="1">
        <f>IF(C32="West", IF(B32="Decentral",(K32*'Connecting shares (%)'!$F$16/100+M32*'Connecting shares (%)'!$G$16/100+O32*'Connecting shares (%)'!$H$16/100)/1000000,0),0)</f>
        <v>0</v>
      </c>
      <c r="AH32" s="1">
        <f>IF(C32="west", IF(B32="Decentral",L32*'Connecting shares (%)'!$R$16*'Connecting shares (%)'!$F$16/100+N32*'Connecting shares (%)'!$G$16/100*'Connecting shares (%)'!$R$17+P32*'Connecting shares (%)'!$H$16/100*'Connecting shares (%)'!$R$18,0),0)</f>
        <v>0</v>
      </c>
    </row>
    <row r="33" spans="1:34">
      <c r="A33" s="1">
        <v>32</v>
      </c>
      <c r="B33" s="1" t="s">
        <v>19</v>
      </c>
      <c r="C33" s="1" t="s">
        <v>21</v>
      </c>
      <c r="D33" s="1" t="s">
        <v>772</v>
      </c>
      <c r="E33" s="1">
        <v>0</v>
      </c>
      <c r="F33" s="1">
        <v>0</v>
      </c>
      <c r="G33" s="1">
        <v>0</v>
      </c>
      <c r="H33" s="1">
        <v>0</v>
      </c>
      <c r="I33" s="1">
        <v>0</v>
      </c>
      <c r="J33" s="1">
        <v>0</v>
      </c>
      <c r="K33" s="1">
        <v>0</v>
      </c>
      <c r="L33" s="1">
        <v>0</v>
      </c>
      <c r="M33" s="1">
        <v>0</v>
      </c>
      <c r="N33" s="1">
        <v>0</v>
      </c>
      <c r="O33" s="1">
        <v>0</v>
      </c>
      <c r="P33" s="1">
        <v>0</v>
      </c>
      <c r="Q33" s="1">
        <v>1095.9655255369</v>
      </c>
      <c r="R33" s="1">
        <v>52939.5</v>
      </c>
      <c r="S33" s="59">
        <f>IF(C33="East", IF(B33="Central",('Connecting shares (%)'!$F$2/100*E33+'Connecting shares (%)'!$G$2/100*G33+'Connecting shares (%)'!$H$2/100*I33)/1000000,0),0)</f>
        <v>0</v>
      </c>
      <c r="T33" s="59">
        <f>IF(C33="East", IF(B33="Central",F33*'Connecting shares (%)'!$R$16*'Connecting shares (%)'!$F$2/100+H33*'Connecting shares (%)'!$G$2/100*'Connecting shares (%)'!$R$17+J33*'Connecting shares (%)'!$H$2/100*'Connecting shares (%)'!$R$18,0),0)</f>
        <v>0</v>
      </c>
      <c r="U33" s="1">
        <f>IF(C33="East", IF(B33="Decentral",('Connecting shares (%)'!$F$6/100*E33+'Connecting shares (%)'!$G$6/100*G33+'Connecting shares (%)'!$H$6/100*I33)/1000000,0),0)</f>
        <v>0</v>
      </c>
      <c r="V33" s="1">
        <f>IF(C33="East", IF(B33="Decentral",F33*'Connecting shares (%)'!$R$16*'Connecting shares (%)'!$F$6/100+H33*'Connecting shares (%)'!$G$6/100*'Connecting shares (%)'!$R$17+J33*'Connecting shares (%)'!$H$6/100*'Connecting shares (%)'!$R$18,0),0)</f>
        <v>0</v>
      </c>
      <c r="W33" s="1">
        <f>IF(C33="East", IF(B33="Central",('Connecting shares (%)'!$F$4/100*K33+'Connecting shares (%)'!$G$4/100*M33+'Connecting shares (%)'!$H$4/100*O33)/1000000,0),0)</f>
        <v>0</v>
      </c>
      <c r="X33" s="1">
        <f>IF(C33="East", IF(B33="Central",L33*'Connecting shares (%)'!$R$16*'Connecting shares (%)'!$F$4/100+N33*'Connecting shares (%)'!$G$4/100*'Connecting shares (%)'!$R$17+P33*'Connecting shares (%)'!$H$4/100*'Connecting shares (%)'!$R$18,0),0)</f>
        <v>0</v>
      </c>
      <c r="Y33" s="1">
        <f>IF(C33="East", IF(B33="Decentral",('Connecting shares (%)'!$F$4/100*K33+'Connecting shares (%)'!$G$4/100*M33+'Connecting shares (%)'!$H$4/100*O33)/1000000,0),0)</f>
        <v>0</v>
      </c>
      <c r="Z33" s="1">
        <f>IF(C33="East", IF(B33="Decentral",L33*'Connecting shares (%)'!$R$16*'Connecting shares (%)'!$F$8/100+N33*'Connecting shares (%)'!$G$8/100*'Connecting shares (%)'!$R$17+P33*'Connecting shares (%)'!$H$8/100*'Connecting shares (%)'!$R$18,0),0)</f>
        <v>0</v>
      </c>
      <c r="AA33" s="1">
        <f>IF(C33="West", IF(B33="Central",('Connecting shares (%)'!$F$10/100*E33+'Connecting shares (%)'!$G$10/100*G33+'Connecting shares (%)'!$H$10/100*I33)/1000000,0),0)</f>
        <v>0</v>
      </c>
      <c r="AB33" s="1">
        <f>IF(C33="West", IF(B33="Central",F33*'Connecting shares (%)'!$R$16*'Connecting shares (%)'!$F$10/100+H33*'Connecting shares (%)'!$G$10/100*'Connecting shares (%)'!$R$17+J33*'Connecting shares (%)'!$H$10/100*'Connecting shares (%)'!$R$18,0),0)</f>
        <v>0</v>
      </c>
      <c r="AC33" s="1">
        <f>IF(C33="West", IF(B33="Decentral",('Connecting shares (%)'!$F$14/100*E33+'Connecting shares (%)'!$G$14/100*G33+'Connecting shares (%)'!$H$14/100*I33)/1000000,0),0)</f>
        <v>0</v>
      </c>
      <c r="AD33" s="1">
        <f>IF(C33="west", IF(B33="Decentral",F33*'Connecting shares (%)'!$R$16*'Connecting shares (%)'!$F$14/100+H33*'Connecting shares (%)'!$G$14/100*'Connecting shares (%)'!$R$17+J33*'Connecting shares (%)'!$H$14/100*'Connecting shares (%)'!$R$18,0),0)</f>
        <v>0</v>
      </c>
      <c r="AE33" s="1">
        <f>IF(C33="west", IF(B33="Central",('Connecting shares (%)'!$F$12/100*K33+'Connecting shares (%)'!$G$12/100*M33+'Connecting shares (%)'!$H$12/100*O33)/1000000,0),0)</f>
        <v>0</v>
      </c>
      <c r="AF33" s="1">
        <f>IF(C33="west", IF(B33="Central",L33*'Connecting shares (%)'!$R$16*'Connecting shares (%)'!$F$12/100+N33*'Connecting shares (%)'!$G$12/100*'Connecting shares (%)'!$R$17+P33*'Connecting shares (%)'!$H$12/100*'Connecting shares (%)'!$R$18,0),0)</f>
        <v>0</v>
      </c>
      <c r="AG33" s="1">
        <f>IF(C33="West", IF(B33="Decentral",(K33*'Connecting shares (%)'!$F$16/100+M33*'Connecting shares (%)'!$G$16/100+O33*'Connecting shares (%)'!$H$16/100)/1000000,0),0)</f>
        <v>0</v>
      </c>
      <c r="AH33" s="1">
        <f>IF(C33="west", IF(B33="Decentral",L33*'Connecting shares (%)'!$R$16*'Connecting shares (%)'!$F$16/100+N33*'Connecting shares (%)'!$G$16/100*'Connecting shares (%)'!$R$17+P33*'Connecting shares (%)'!$H$16/100*'Connecting shares (%)'!$R$18,0),0)</f>
        <v>0</v>
      </c>
    </row>
    <row r="34" spans="1:34">
      <c r="A34" s="1">
        <v>33</v>
      </c>
      <c r="B34" s="1" t="s">
        <v>20</v>
      </c>
      <c r="C34" s="1" t="s">
        <v>21</v>
      </c>
      <c r="D34" s="1" t="s">
        <v>716</v>
      </c>
      <c r="E34" s="1">
        <v>1868955.28999999</v>
      </c>
      <c r="F34" s="1">
        <v>137</v>
      </c>
      <c r="G34" s="1">
        <v>0</v>
      </c>
      <c r="H34" s="1">
        <v>0</v>
      </c>
      <c r="I34" s="1">
        <v>0</v>
      </c>
      <c r="J34" s="1">
        <v>0</v>
      </c>
      <c r="K34" s="1">
        <v>677111.10999999905</v>
      </c>
      <c r="L34" s="1">
        <v>90</v>
      </c>
      <c r="M34" s="1">
        <v>73363.289999999906</v>
      </c>
      <c r="N34" s="1">
        <v>1</v>
      </c>
      <c r="O34" s="1">
        <v>0</v>
      </c>
      <c r="P34" s="1">
        <v>0</v>
      </c>
      <c r="Q34" s="1">
        <v>5629.2150010750702</v>
      </c>
      <c r="R34" s="1">
        <v>1307534.5</v>
      </c>
      <c r="S34" s="59">
        <f>IF(C34="East", IF(B34="Central",('Connecting shares (%)'!$F$2/100*E34+'Connecting shares (%)'!$G$2/100*G34+'Connecting shares (%)'!$H$2/100*I34)/1000000,0),0)</f>
        <v>0</v>
      </c>
      <c r="T34" s="59">
        <f>IF(C34="East", IF(B34="Central",F34*'Connecting shares (%)'!$R$16*'Connecting shares (%)'!$F$2/100+H34*'Connecting shares (%)'!$G$2/100*'Connecting shares (%)'!$R$17+J34*'Connecting shares (%)'!$H$2/100*'Connecting shares (%)'!$R$18,0),0)</f>
        <v>0</v>
      </c>
      <c r="U34" s="1">
        <f>IF(C34="East", IF(B34="Decentral",('Connecting shares (%)'!$F$6/100*E34+'Connecting shares (%)'!$G$6/100*G34+'Connecting shares (%)'!$H$6/100*I34)/1000000,0),0)</f>
        <v>0</v>
      </c>
      <c r="V34" s="1">
        <f>IF(C34="East", IF(B34="Decentral",F34*'Connecting shares (%)'!$R$16*'Connecting shares (%)'!$F$6/100+H34*'Connecting shares (%)'!$G$6/100*'Connecting shares (%)'!$R$17+J34*'Connecting shares (%)'!$H$6/100*'Connecting shares (%)'!$R$18,0),0)</f>
        <v>0</v>
      </c>
      <c r="W34" s="1">
        <f>IF(C34="East", IF(B34="Central",('Connecting shares (%)'!$F$4/100*K34+'Connecting shares (%)'!$G$4/100*M34+'Connecting shares (%)'!$H$4/100*O34)/1000000,0),0)</f>
        <v>0</v>
      </c>
      <c r="X34" s="1">
        <f>IF(C34="East", IF(B34="Central",L34*'Connecting shares (%)'!$R$16*'Connecting shares (%)'!$F$4/100+N34*'Connecting shares (%)'!$G$4/100*'Connecting shares (%)'!$R$17+P34*'Connecting shares (%)'!$H$4/100*'Connecting shares (%)'!$R$18,0),0)</f>
        <v>0</v>
      </c>
      <c r="Y34" s="1">
        <f>IF(C34="East", IF(B34="Decentral",('Connecting shares (%)'!$F$4/100*K34+'Connecting shares (%)'!$G$4/100*M34+'Connecting shares (%)'!$H$4/100*O34)/1000000,0),0)</f>
        <v>0</v>
      </c>
      <c r="Z34" s="1">
        <f>IF(C34="East", IF(B34="Decentral",L34*'Connecting shares (%)'!$R$16*'Connecting shares (%)'!$F$8/100+N34*'Connecting shares (%)'!$G$8/100*'Connecting shares (%)'!$R$17+P34*'Connecting shares (%)'!$H$8/100*'Connecting shares (%)'!$R$18,0),0)</f>
        <v>0</v>
      </c>
      <c r="AA34" s="1">
        <f>IF(C34="West", IF(B34="Central",('Connecting shares (%)'!$F$10/100*E34+'Connecting shares (%)'!$G$10/100*G34+'Connecting shares (%)'!$H$10/100*I34)/1000000,0),0)</f>
        <v>1.8689552899999899</v>
      </c>
      <c r="AB34" s="1">
        <f>IF(C34="West", IF(B34="Central",F34*'Connecting shares (%)'!$R$16*'Connecting shares (%)'!$F$10/100+H34*'Connecting shares (%)'!$G$10/100*'Connecting shares (%)'!$R$17+J34*'Connecting shares (%)'!$H$10/100*'Connecting shares (%)'!$R$18,0),0)</f>
        <v>3.1503150000000004</v>
      </c>
      <c r="AC34" s="1">
        <f>IF(C34="West", IF(B34="Decentral",('Connecting shares (%)'!$F$14/100*E34+'Connecting shares (%)'!$G$14/100*G34+'Connecting shares (%)'!$H$14/100*I34)/1000000,0),0)</f>
        <v>0</v>
      </c>
      <c r="AD34" s="1">
        <f>IF(C34="west", IF(B34="Decentral",F34*'Connecting shares (%)'!$R$16*'Connecting shares (%)'!$F$14/100+H34*'Connecting shares (%)'!$G$14/100*'Connecting shares (%)'!$R$17+J34*'Connecting shares (%)'!$H$14/100*'Connecting shares (%)'!$R$18,0),0)</f>
        <v>0</v>
      </c>
      <c r="AE34" s="1">
        <f>IF(C34="west", IF(B34="Central",('Connecting shares (%)'!$F$12/100*K34+'Connecting shares (%)'!$G$12/100*M34+'Connecting shares (%)'!$H$12/100*O34)/1000000,0),0)</f>
        <v>0.75047439999999899</v>
      </c>
      <c r="AF34" s="1">
        <f>IF(C34="west", IF(B34="Central",L34*'Connecting shares (%)'!$R$16*'Connecting shares (%)'!$F$12/100+N34*'Connecting shares (%)'!$G$12/100*'Connecting shares (%)'!$R$17+P34*'Connecting shares (%)'!$H$12/100*'Connecting shares (%)'!$R$18,0),0)</f>
        <v>2.100209</v>
      </c>
      <c r="AG34" s="1">
        <f>IF(C34="West", IF(B34="Decentral",(K34*'Connecting shares (%)'!$F$16/100+M34*'Connecting shares (%)'!$G$16/100+O34*'Connecting shares (%)'!$H$16/100)/1000000,0),0)</f>
        <v>0</v>
      </c>
      <c r="AH34" s="1">
        <f>IF(C34="west", IF(B34="Decentral",L34*'Connecting shares (%)'!$R$16*'Connecting shares (%)'!$F$16/100+N34*'Connecting shares (%)'!$G$16/100*'Connecting shares (%)'!$R$17+P34*'Connecting shares (%)'!$H$16/100*'Connecting shares (%)'!$R$18,0),0)</f>
        <v>0</v>
      </c>
    </row>
    <row r="35" spans="1:34">
      <c r="A35" s="1">
        <v>34</v>
      </c>
      <c r="B35" s="1" t="s">
        <v>19</v>
      </c>
      <c r="C35" s="1" t="s">
        <v>21</v>
      </c>
      <c r="D35" s="1" t="s">
        <v>771</v>
      </c>
      <c r="E35" s="1">
        <v>25242.639999999901</v>
      </c>
      <c r="F35" s="1">
        <v>1</v>
      </c>
      <c r="G35" s="1">
        <v>0</v>
      </c>
      <c r="H35" s="1">
        <v>0</v>
      </c>
      <c r="I35" s="1">
        <v>0</v>
      </c>
      <c r="J35" s="1">
        <v>0</v>
      </c>
      <c r="K35" s="1">
        <v>0</v>
      </c>
      <c r="L35" s="1">
        <v>0</v>
      </c>
      <c r="M35" s="1">
        <v>0</v>
      </c>
      <c r="N35" s="1">
        <v>0</v>
      </c>
      <c r="O35" s="1">
        <v>0</v>
      </c>
      <c r="P35" s="1">
        <v>0</v>
      </c>
      <c r="Q35" s="1">
        <v>1191.13205028527</v>
      </c>
      <c r="R35" s="1">
        <v>57332</v>
      </c>
      <c r="S35" s="59">
        <f>IF(C35="East", IF(B35="Central",('Connecting shares (%)'!$F$2/100*E35+'Connecting shares (%)'!$G$2/100*G35+'Connecting shares (%)'!$H$2/100*I35)/1000000,0),0)</f>
        <v>0</v>
      </c>
      <c r="T35" s="59">
        <f>IF(C35="East", IF(B35="Central",F35*'Connecting shares (%)'!$R$16*'Connecting shares (%)'!$F$2/100+H35*'Connecting shares (%)'!$G$2/100*'Connecting shares (%)'!$R$17+J35*'Connecting shares (%)'!$H$2/100*'Connecting shares (%)'!$R$18,0),0)</f>
        <v>0</v>
      </c>
      <c r="U35" s="1">
        <f>IF(C35="East", IF(B35="Decentral",('Connecting shares (%)'!$F$6/100*E35+'Connecting shares (%)'!$G$6/100*G35+'Connecting shares (%)'!$H$6/100*I35)/1000000,0),0)</f>
        <v>0</v>
      </c>
      <c r="V35" s="1">
        <f>IF(C35="East", IF(B35="Decentral",F35*'Connecting shares (%)'!$R$16*'Connecting shares (%)'!$F$6/100+H35*'Connecting shares (%)'!$G$6/100*'Connecting shares (%)'!$R$17+J35*'Connecting shares (%)'!$H$6/100*'Connecting shares (%)'!$R$18,0),0)</f>
        <v>0</v>
      </c>
      <c r="W35" s="1">
        <f>IF(C35="East", IF(B35="Central",('Connecting shares (%)'!$F$4/100*K35+'Connecting shares (%)'!$G$4/100*M35+'Connecting shares (%)'!$H$4/100*O35)/1000000,0),0)</f>
        <v>0</v>
      </c>
      <c r="X35" s="1">
        <f>IF(C35="East", IF(B35="Central",L35*'Connecting shares (%)'!$R$16*'Connecting shares (%)'!$F$4/100+N35*'Connecting shares (%)'!$G$4/100*'Connecting shares (%)'!$R$17+P35*'Connecting shares (%)'!$H$4/100*'Connecting shares (%)'!$R$18,0),0)</f>
        <v>0</v>
      </c>
      <c r="Y35" s="1">
        <f>IF(C35="East", IF(B35="Decentral",('Connecting shares (%)'!$F$4/100*K35+'Connecting shares (%)'!$G$4/100*M35+'Connecting shares (%)'!$H$4/100*O35)/1000000,0),0)</f>
        <v>0</v>
      </c>
      <c r="Z35" s="1">
        <f>IF(C35="East", IF(B35="Decentral",L35*'Connecting shares (%)'!$R$16*'Connecting shares (%)'!$F$8/100+N35*'Connecting shares (%)'!$G$8/100*'Connecting shares (%)'!$R$17+P35*'Connecting shares (%)'!$H$8/100*'Connecting shares (%)'!$R$18,0),0)</f>
        <v>0</v>
      </c>
      <c r="AA35" s="1">
        <f>IF(C35="West", IF(B35="Central",('Connecting shares (%)'!$F$10/100*E35+'Connecting shares (%)'!$G$10/100*G35+'Connecting shares (%)'!$H$10/100*I35)/1000000,0),0)</f>
        <v>0</v>
      </c>
      <c r="AB35" s="1">
        <f>IF(C35="West", IF(B35="Central",F35*'Connecting shares (%)'!$R$16*'Connecting shares (%)'!$F$10/100+H35*'Connecting shares (%)'!$G$10/100*'Connecting shares (%)'!$R$17+J35*'Connecting shares (%)'!$H$10/100*'Connecting shares (%)'!$R$18,0),0)</f>
        <v>0</v>
      </c>
      <c r="AC35" s="1">
        <f>IF(C35="West", IF(B35="Decentral",('Connecting shares (%)'!$F$14/100*E35+'Connecting shares (%)'!$G$14/100*G35+'Connecting shares (%)'!$H$14/100*I35)/1000000,0),0)</f>
        <v>2.52426399999999E-2</v>
      </c>
      <c r="AD35" s="1">
        <f>IF(C35="west", IF(B35="Decentral",F35*'Connecting shares (%)'!$R$16*'Connecting shares (%)'!$F$14/100+H35*'Connecting shares (%)'!$G$14/100*'Connecting shares (%)'!$R$17+J35*'Connecting shares (%)'!$H$14/100*'Connecting shares (%)'!$R$18,0),0)</f>
        <v>2.2995000000000002E-2</v>
      </c>
      <c r="AE35" s="1">
        <f>IF(C35="west", IF(B35="Central",('Connecting shares (%)'!$F$12/100*K35+'Connecting shares (%)'!$G$12/100*M35+'Connecting shares (%)'!$H$12/100*O35)/1000000,0),0)</f>
        <v>0</v>
      </c>
      <c r="AF35" s="1">
        <f>IF(C35="west", IF(B35="Central",L35*'Connecting shares (%)'!$R$16*'Connecting shares (%)'!$F$12/100+N35*'Connecting shares (%)'!$G$12/100*'Connecting shares (%)'!$R$17+P35*'Connecting shares (%)'!$H$12/100*'Connecting shares (%)'!$R$18,0),0)</f>
        <v>0</v>
      </c>
      <c r="AG35" s="1">
        <f>IF(C35="West", IF(B35="Decentral",(K35*'Connecting shares (%)'!$F$16/100+M35*'Connecting shares (%)'!$G$16/100+O35*'Connecting shares (%)'!$H$16/100)/1000000,0),0)</f>
        <v>0</v>
      </c>
      <c r="AH35" s="1">
        <f>IF(C35="west", IF(B35="Decentral",L35*'Connecting shares (%)'!$R$16*'Connecting shares (%)'!$F$16/100+N35*'Connecting shares (%)'!$G$16/100*'Connecting shares (%)'!$R$17+P35*'Connecting shares (%)'!$H$16/100*'Connecting shares (%)'!$R$18,0),0)</f>
        <v>0</v>
      </c>
    </row>
    <row r="36" spans="1:34">
      <c r="A36" s="1">
        <v>35</v>
      </c>
      <c r="B36" s="1" t="s">
        <v>20</v>
      </c>
      <c r="C36" s="1" t="s">
        <v>21</v>
      </c>
      <c r="D36" s="1" t="s">
        <v>770</v>
      </c>
      <c r="E36" s="1">
        <v>959611.02999999898</v>
      </c>
      <c r="F36" s="1">
        <v>69</v>
      </c>
      <c r="G36" s="1">
        <v>0</v>
      </c>
      <c r="H36" s="1">
        <v>0</v>
      </c>
      <c r="I36" s="1">
        <v>0</v>
      </c>
      <c r="J36" s="1">
        <v>0</v>
      </c>
      <c r="K36" s="1">
        <v>49985.11</v>
      </c>
      <c r="L36" s="1">
        <v>5</v>
      </c>
      <c r="M36" s="1">
        <v>0</v>
      </c>
      <c r="N36" s="1">
        <v>0</v>
      </c>
      <c r="O36" s="1">
        <v>0</v>
      </c>
      <c r="P36" s="1">
        <v>0</v>
      </c>
      <c r="Q36" s="1">
        <v>5752.7903162809498</v>
      </c>
      <c r="R36" s="1">
        <v>1279565</v>
      </c>
      <c r="S36" s="59">
        <f>IF(C36="East", IF(B36="Central",('Connecting shares (%)'!$F$2/100*E36+'Connecting shares (%)'!$G$2/100*G36+'Connecting shares (%)'!$H$2/100*I36)/1000000,0),0)</f>
        <v>0</v>
      </c>
      <c r="T36" s="59">
        <f>IF(C36="East", IF(B36="Central",F36*'Connecting shares (%)'!$R$16*'Connecting shares (%)'!$F$2/100+H36*'Connecting shares (%)'!$G$2/100*'Connecting shares (%)'!$R$17+J36*'Connecting shares (%)'!$H$2/100*'Connecting shares (%)'!$R$18,0),0)</f>
        <v>0</v>
      </c>
      <c r="U36" s="1">
        <f>IF(C36="East", IF(B36="Decentral",('Connecting shares (%)'!$F$6/100*E36+'Connecting shares (%)'!$G$6/100*G36+'Connecting shares (%)'!$H$6/100*I36)/1000000,0),0)</f>
        <v>0</v>
      </c>
      <c r="V36" s="1">
        <f>IF(C36="East", IF(B36="Decentral",F36*'Connecting shares (%)'!$R$16*'Connecting shares (%)'!$F$6/100+H36*'Connecting shares (%)'!$G$6/100*'Connecting shares (%)'!$R$17+J36*'Connecting shares (%)'!$H$6/100*'Connecting shares (%)'!$R$18,0),0)</f>
        <v>0</v>
      </c>
      <c r="W36" s="1">
        <f>IF(C36="East", IF(B36="Central",('Connecting shares (%)'!$F$4/100*K36+'Connecting shares (%)'!$G$4/100*M36+'Connecting shares (%)'!$H$4/100*O36)/1000000,0),0)</f>
        <v>0</v>
      </c>
      <c r="X36" s="1">
        <f>IF(C36="East", IF(B36="Central",L36*'Connecting shares (%)'!$R$16*'Connecting shares (%)'!$F$4/100+N36*'Connecting shares (%)'!$G$4/100*'Connecting shares (%)'!$R$17+P36*'Connecting shares (%)'!$H$4/100*'Connecting shares (%)'!$R$18,0),0)</f>
        <v>0</v>
      </c>
      <c r="Y36" s="1">
        <f>IF(C36="East", IF(B36="Decentral",('Connecting shares (%)'!$F$4/100*K36+'Connecting shares (%)'!$G$4/100*M36+'Connecting shares (%)'!$H$4/100*O36)/1000000,0),0)</f>
        <v>0</v>
      </c>
      <c r="Z36" s="1">
        <f>IF(C36="East", IF(B36="Decentral",L36*'Connecting shares (%)'!$R$16*'Connecting shares (%)'!$F$8/100+N36*'Connecting shares (%)'!$G$8/100*'Connecting shares (%)'!$R$17+P36*'Connecting shares (%)'!$H$8/100*'Connecting shares (%)'!$R$18,0),0)</f>
        <v>0</v>
      </c>
      <c r="AA36" s="1">
        <f>IF(C36="West", IF(B36="Central",('Connecting shares (%)'!$F$10/100*E36+'Connecting shares (%)'!$G$10/100*G36+'Connecting shares (%)'!$H$10/100*I36)/1000000,0),0)</f>
        <v>0.95961102999999903</v>
      </c>
      <c r="AB36" s="1">
        <f>IF(C36="West", IF(B36="Central",F36*'Connecting shares (%)'!$R$16*'Connecting shares (%)'!$F$10/100+H36*'Connecting shares (%)'!$G$10/100*'Connecting shares (%)'!$R$17+J36*'Connecting shares (%)'!$H$10/100*'Connecting shares (%)'!$R$18,0),0)</f>
        <v>1.5866550000000001</v>
      </c>
      <c r="AC36" s="1">
        <f>IF(C36="West", IF(B36="Decentral",('Connecting shares (%)'!$F$14/100*E36+'Connecting shares (%)'!$G$14/100*G36+'Connecting shares (%)'!$H$14/100*I36)/1000000,0),0)</f>
        <v>0</v>
      </c>
      <c r="AD36" s="1">
        <f>IF(C36="west", IF(B36="Decentral",F36*'Connecting shares (%)'!$R$16*'Connecting shares (%)'!$F$14/100+H36*'Connecting shares (%)'!$G$14/100*'Connecting shares (%)'!$R$17+J36*'Connecting shares (%)'!$H$14/100*'Connecting shares (%)'!$R$18,0),0)</f>
        <v>0</v>
      </c>
      <c r="AE36" s="1">
        <f>IF(C36="west", IF(B36="Central",('Connecting shares (%)'!$F$12/100*K36+'Connecting shares (%)'!$G$12/100*M36+'Connecting shares (%)'!$H$12/100*O36)/1000000,0),0)</f>
        <v>4.9985109999999999E-2</v>
      </c>
      <c r="AF36" s="1">
        <f>IF(C36="west", IF(B36="Central",L36*'Connecting shares (%)'!$R$16*'Connecting shares (%)'!$F$12/100+N36*'Connecting shares (%)'!$G$12/100*'Connecting shares (%)'!$R$17+P36*'Connecting shares (%)'!$H$12/100*'Connecting shares (%)'!$R$18,0),0)</f>
        <v>0.11497500000000001</v>
      </c>
      <c r="AG36" s="1">
        <f>IF(C36="West", IF(B36="Decentral",(K36*'Connecting shares (%)'!$F$16/100+M36*'Connecting shares (%)'!$G$16/100+O36*'Connecting shares (%)'!$H$16/100)/1000000,0),0)</f>
        <v>0</v>
      </c>
      <c r="AH36" s="1">
        <f>IF(C36="west", IF(B36="Decentral",L36*'Connecting shares (%)'!$R$16*'Connecting shares (%)'!$F$16/100+N36*'Connecting shares (%)'!$G$16/100*'Connecting shares (%)'!$R$17+P36*'Connecting shares (%)'!$H$16/100*'Connecting shares (%)'!$R$18,0),0)</f>
        <v>0</v>
      </c>
    </row>
    <row r="37" spans="1:34">
      <c r="A37" s="1">
        <v>36</v>
      </c>
      <c r="B37" s="1" t="s">
        <v>20</v>
      </c>
      <c r="C37" s="1" t="s">
        <v>22</v>
      </c>
      <c r="D37" s="1" t="s">
        <v>620</v>
      </c>
      <c r="E37" s="1">
        <v>124095834.50999901</v>
      </c>
      <c r="F37" s="1">
        <v>8080</v>
      </c>
      <c r="G37" s="1">
        <v>1798776.1499999899</v>
      </c>
      <c r="H37" s="1">
        <v>29</v>
      </c>
      <c r="I37" s="1">
        <v>0</v>
      </c>
      <c r="J37" s="1">
        <v>0</v>
      </c>
      <c r="K37" s="1">
        <v>40995853.449999303</v>
      </c>
      <c r="L37" s="1">
        <v>2850</v>
      </c>
      <c r="M37" s="1">
        <v>162705385.78</v>
      </c>
      <c r="N37" s="1">
        <v>1110</v>
      </c>
      <c r="O37" s="1">
        <v>109482998.15000001</v>
      </c>
      <c r="P37" s="1">
        <v>191</v>
      </c>
      <c r="Q37" s="1">
        <v>175044.54483931401</v>
      </c>
      <c r="R37" s="1">
        <v>111147680.5</v>
      </c>
      <c r="S37" s="59">
        <f>IF(C37="East", IF(B37="Central",('Connecting shares (%)'!$F$2/100*E37+'Connecting shares (%)'!$G$2/100*G37+'Connecting shares (%)'!$H$2/100*I37)/1000000,0),0)</f>
        <v>125.894610659999</v>
      </c>
      <c r="T37" s="59">
        <f>IF(C37="East", IF(B37="Central",F37*'Connecting shares (%)'!$R$16*'Connecting shares (%)'!$F$2/100+H37*'Connecting shares (%)'!$G$2/100*'Connecting shares (%)'!$R$17+J37*'Connecting shares (%)'!$H$2/100*'Connecting shares (%)'!$R$18,0),0)</f>
        <v>186.68871100000004</v>
      </c>
      <c r="U37" s="1">
        <f>IF(C37="East", IF(B37="Decentral",('Connecting shares (%)'!$F$6/100*E37+'Connecting shares (%)'!$G$6/100*G37+'Connecting shares (%)'!$H$6/100*I37)/1000000,0),0)</f>
        <v>0</v>
      </c>
      <c r="V37" s="1">
        <f>IF(C37="East", IF(B37="Decentral",F37*'Connecting shares (%)'!$R$16*'Connecting shares (%)'!$F$6/100+H37*'Connecting shares (%)'!$G$6/100*'Connecting shares (%)'!$R$17+J37*'Connecting shares (%)'!$H$6/100*'Connecting shares (%)'!$R$18,0),0)</f>
        <v>0</v>
      </c>
      <c r="W37" s="1">
        <f>IF(C37="East", IF(B37="Central",('Connecting shares (%)'!$F$4/100*K37+'Connecting shares (%)'!$G$4/100*M37+'Connecting shares (%)'!$H$4/100*O37)/1000000,0),0)</f>
        <v>313.18423737999927</v>
      </c>
      <c r="X37" s="1">
        <f>IF(C37="East", IF(B37="Central",L37*'Connecting shares (%)'!$R$16*'Connecting shares (%)'!$F$4/100+N37*'Connecting shares (%)'!$G$4/100*'Connecting shares (%)'!$R$17+P37*'Connecting shares (%)'!$H$4/100*'Connecting shares (%)'!$R$18,0),0)</f>
        <v>105.423109</v>
      </c>
      <c r="Y37" s="1">
        <f>IF(C37="East", IF(B37="Decentral",('Connecting shares (%)'!$F$4/100*K37+'Connecting shares (%)'!$G$4/100*M37+'Connecting shares (%)'!$H$4/100*O37)/1000000,0),0)</f>
        <v>0</v>
      </c>
      <c r="Z37" s="1">
        <f>IF(C37="East", IF(B37="Decentral",L37*'Connecting shares (%)'!$R$16*'Connecting shares (%)'!$F$8/100+N37*'Connecting shares (%)'!$G$8/100*'Connecting shares (%)'!$R$17+P37*'Connecting shares (%)'!$H$8/100*'Connecting shares (%)'!$R$18,0),0)</f>
        <v>0</v>
      </c>
      <c r="AA37" s="1">
        <f>IF(C37="West", IF(B37="Central",('Connecting shares (%)'!$F$10/100*E37+'Connecting shares (%)'!$G$10/100*G37+'Connecting shares (%)'!$H$10/100*I37)/1000000,0),0)</f>
        <v>0</v>
      </c>
      <c r="AB37" s="1">
        <f>IF(C37="West", IF(B37="Central",F37*'Connecting shares (%)'!$R$16*'Connecting shares (%)'!$F$10/100+H37*'Connecting shares (%)'!$G$10/100*'Connecting shares (%)'!$R$17+J37*'Connecting shares (%)'!$H$10/100*'Connecting shares (%)'!$R$18,0),0)</f>
        <v>0</v>
      </c>
      <c r="AC37" s="1">
        <f>IF(C37="West", IF(B37="Decentral",('Connecting shares (%)'!$F$14/100*E37+'Connecting shares (%)'!$G$14/100*G37+'Connecting shares (%)'!$H$14/100*I37)/1000000,0),0)</f>
        <v>0</v>
      </c>
      <c r="AD37" s="1">
        <f>IF(C37="west", IF(B37="Decentral",F37*'Connecting shares (%)'!$R$16*'Connecting shares (%)'!$F$14/100+H37*'Connecting shares (%)'!$G$14/100*'Connecting shares (%)'!$R$17+J37*'Connecting shares (%)'!$H$14/100*'Connecting shares (%)'!$R$18,0),0)</f>
        <v>0</v>
      </c>
      <c r="AE37" s="1">
        <f>IF(C37="west", IF(B37="Central",('Connecting shares (%)'!$F$12/100*K37+'Connecting shares (%)'!$G$12/100*M37+'Connecting shares (%)'!$H$12/100*O37)/1000000,0),0)</f>
        <v>0</v>
      </c>
      <c r="AF37" s="1">
        <f>IF(C37="west", IF(B37="Central",L37*'Connecting shares (%)'!$R$16*'Connecting shares (%)'!$F$12/100+N37*'Connecting shares (%)'!$G$12/100*'Connecting shares (%)'!$R$17+P37*'Connecting shares (%)'!$H$12/100*'Connecting shares (%)'!$R$18,0),0)</f>
        <v>0</v>
      </c>
      <c r="AG37" s="1">
        <f>IF(C37="West", IF(B37="Decentral",(K37*'Connecting shares (%)'!$F$16/100+M37*'Connecting shares (%)'!$G$16/100+O37*'Connecting shares (%)'!$H$16/100)/1000000,0),0)</f>
        <v>0</v>
      </c>
      <c r="AH37" s="1">
        <f>IF(C37="west", IF(B37="Decentral",L37*'Connecting shares (%)'!$R$16*'Connecting shares (%)'!$F$16/100+N37*'Connecting shares (%)'!$G$16/100*'Connecting shares (%)'!$R$17+P37*'Connecting shares (%)'!$H$16/100*'Connecting shares (%)'!$R$18,0),0)</f>
        <v>0</v>
      </c>
    </row>
    <row r="38" spans="1:34">
      <c r="A38" s="1">
        <v>37</v>
      </c>
      <c r="B38" s="1" t="s">
        <v>19</v>
      </c>
      <c r="C38" s="1" t="s">
        <v>21</v>
      </c>
      <c r="D38" s="1" t="s">
        <v>769</v>
      </c>
      <c r="E38" s="1">
        <v>1811102</v>
      </c>
      <c r="F38" s="1">
        <v>136</v>
      </c>
      <c r="G38" s="1">
        <v>60810.83</v>
      </c>
      <c r="H38" s="1">
        <v>1</v>
      </c>
      <c r="I38" s="1">
        <v>0</v>
      </c>
      <c r="J38" s="1">
        <v>0</v>
      </c>
      <c r="K38" s="1">
        <v>232632.95</v>
      </c>
      <c r="L38" s="1">
        <v>34</v>
      </c>
      <c r="M38" s="1">
        <v>56179.809999999903</v>
      </c>
      <c r="N38" s="1">
        <v>1</v>
      </c>
      <c r="O38" s="1">
        <v>0</v>
      </c>
      <c r="P38" s="1">
        <v>0</v>
      </c>
      <c r="Q38" s="1">
        <v>7705.3897085153403</v>
      </c>
      <c r="R38" s="1">
        <v>1300876.5</v>
      </c>
      <c r="S38" s="59">
        <f>IF(C38="East", IF(B38="Central",('Connecting shares (%)'!$F$2/100*E38+'Connecting shares (%)'!$G$2/100*G38+'Connecting shares (%)'!$H$2/100*I38)/1000000,0),0)</f>
        <v>0</v>
      </c>
      <c r="T38" s="59">
        <f>IF(C38="East", IF(B38="Central",F38*'Connecting shares (%)'!$R$16*'Connecting shares (%)'!$F$2/100+H38*'Connecting shares (%)'!$G$2/100*'Connecting shares (%)'!$R$17+J38*'Connecting shares (%)'!$H$2/100*'Connecting shares (%)'!$R$18,0),0)</f>
        <v>0</v>
      </c>
      <c r="U38" s="1">
        <f>IF(C38="East", IF(B38="Decentral",('Connecting shares (%)'!$F$6/100*E38+'Connecting shares (%)'!$G$6/100*G38+'Connecting shares (%)'!$H$6/100*I38)/1000000,0),0)</f>
        <v>0</v>
      </c>
      <c r="V38" s="1">
        <f>IF(C38="East", IF(B38="Decentral",F38*'Connecting shares (%)'!$R$16*'Connecting shares (%)'!$F$6/100+H38*'Connecting shares (%)'!$G$6/100*'Connecting shares (%)'!$R$17+J38*'Connecting shares (%)'!$H$6/100*'Connecting shares (%)'!$R$18,0),0)</f>
        <v>0</v>
      </c>
      <c r="W38" s="1">
        <f>IF(C38="East", IF(B38="Central",('Connecting shares (%)'!$F$4/100*K38+'Connecting shares (%)'!$G$4/100*M38+'Connecting shares (%)'!$H$4/100*O38)/1000000,0),0)</f>
        <v>0</v>
      </c>
      <c r="X38" s="1">
        <f>IF(C38="East", IF(B38="Central",L38*'Connecting shares (%)'!$R$16*'Connecting shares (%)'!$F$4/100+N38*'Connecting shares (%)'!$G$4/100*'Connecting shares (%)'!$R$17+P38*'Connecting shares (%)'!$H$4/100*'Connecting shares (%)'!$R$18,0),0)</f>
        <v>0</v>
      </c>
      <c r="Y38" s="1">
        <f>IF(C38="East", IF(B38="Decentral",('Connecting shares (%)'!$F$4/100*K38+'Connecting shares (%)'!$G$4/100*M38+'Connecting shares (%)'!$H$4/100*O38)/1000000,0),0)</f>
        <v>0</v>
      </c>
      <c r="Z38" s="1">
        <f>IF(C38="East", IF(B38="Decentral",L38*'Connecting shares (%)'!$R$16*'Connecting shares (%)'!$F$8/100+N38*'Connecting shares (%)'!$G$8/100*'Connecting shares (%)'!$R$17+P38*'Connecting shares (%)'!$H$8/100*'Connecting shares (%)'!$R$18,0),0)</f>
        <v>0</v>
      </c>
      <c r="AA38" s="1">
        <f>IF(C38="West", IF(B38="Central",('Connecting shares (%)'!$F$10/100*E38+'Connecting shares (%)'!$G$10/100*G38+'Connecting shares (%)'!$H$10/100*I38)/1000000,0),0)</f>
        <v>0</v>
      </c>
      <c r="AB38" s="1">
        <f>IF(C38="West", IF(B38="Central",F38*'Connecting shares (%)'!$R$16*'Connecting shares (%)'!$F$10/100+H38*'Connecting shares (%)'!$G$10/100*'Connecting shares (%)'!$R$17+J38*'Connecting shares (%)'!$H$10/100*'Connecting shares (%)'!$R$18,0),0)</f>
        <v>0</v>
      </c>
      <c r="AC38" s="1">
        <f>IF(C38="West", IF(B38="Decentral",('Connecting shares (%)'!$F$14/100*E38+'Connecting shares (%)'!$G$14/100*G38+'Connecting shares (%)'!$H$14/100*I38)/1000000,0),0)</f>
        <v>1.8719128300000001</v>
      </c>
      <c r="AD38" s="1">
        <f>IF(C38="west", IF(B38="Decentral",F38*'Connecting shares (%)'!$R$16*'Connecting shares (%)'!$F$14/100+H38*'Connecting shares (%)'!$G$14/100*'Connecting shares (%)'!$R$17+J38*'Connecting shares (%)'!$H$14/100*'Connecting shares (%)'!$R$18,0),0)</f>
        <v>3.1579790000000001</v>
      </c>
      <c r="AE38" s="1">
        <f>IF(C38="west", IF(B38="Central",('Connecting shares (%)'!$F$12/100*K38+'Connecting shares (%)'!$G$12/100*M38+'Connecting shares (%)'!$H$12/100*O38)/1000000,0),0)</f>
        <v>0</v>
      </c>
      <c r="AF38" s="1">
        <f>IF(C38="west", IF(B38="Central",L38*'Connecting shares (%)'!$R$16*'Connecting shares (%)'!$F$12/100+N38*'Connecting shares (%)'!$G$12/100*'Connecting shares (%)'!$R$17+P38*'Connecting shares (%)'!$H$12/100*'Connecting shares (%)'!$R$18,0),0)</f>
        <v>0</v>
      </c>
      <c r="AG38" s="1">
        <f>IF(C38="West", IF(B38="Decentral",(K38*'Connecting shares (%)'!$F$16/100+M38*'Connecting shares (%)'!$G$16/100+O38*'Connecting shares (%)'!$H$16/100)/1000000,0),0)</f>
        <v>0.28881275999999989</v>
      </c>
      <c r="AH38" s="1">
        <f>IF(C38="west", IF(B38="Decentral",L38*'Connecting shares (%)'!$R$16*'Connecting shares (%)'!$F$16/100+N38*'Connecting shares (%)'!$G$16/100*'Connecting shares (%)'!$R$17+P38*'Connecting shares (%)'!$H$16/100*'Connecting shares (%)'!$R$18,0),0)</f>
        <v>0.81248900000000002</v>
      </c>
    </row>
    <row r="39" spans="1:34">
      <c r="A39" s="1">
        <v>38</v>
      </c>
      <c r="B39" s="1" t="s">
        <v>19</v>
      </c>
      <c r="C39" s="1" t="s">
        <v>21</v>
      </c>
      <c r="D39" s="1" t="s">
        <v>768</v>
      </c>
      <c r="E39" s="1">
        <v>730382.74999999895</v>
      </c>
      <c r="F39" s="1">
        <v>48</v>
      </c>
      <c r="G39" s="1">
        <v>0</v>
      </c>
      <c r="H39" s="1">
        <v>0</v>
      </c>
      <c r="I39" s="1">
        <v>0</v>
      </c>
      <c r="J39" s="1">
        <v>0</v>
      </c>
      <c r="K39" s="1">
        <v>63780.29</v>
      </c>
      <c r="L39" s="1">
        <v>5</v>
      </c>
      <c r="M39" s="1">
        <v>136168.23000000001</v>
      </c>
      <c r="N39" s="1">
        <v>1</v>
      </c>
      <c r="O39" s="1">
        <v>0</v>
      </c>
      <c r="P39" s="1">
        <v>0</v>
      </c>
      <c r="Q39" s="1">
        <v>3421.8136319577302</v>
      </c>
      <c r="R39" s="1">
        <v>367771.5</v>
      </c>
      <c r="S39" s="59">
        <f>IF(C39="East", IF(B39="Central",('Connecting shares (%)'!$F$2/100*E39+'Connecting shares (%)'!$G$2/100*G39+'Connecting shares (%)'!$H$2/100*I39)/1000000,0),0)</f>
        <v>0</v>
      </c>
      <c r="T39" s="59">
        <f>IF(C39="East", IF(B39="Central",F39*'Connecting shares (%)'!$R$16*'Connecting shares (%)'!$F$2/100+H39*'Connecting shares (%)'!$G$2/100*'Connecting shares (%)'!$R$17+J39*'Connecting shares (%)'!$H$2/100*'Connecting shares (%)'!$R$18,0),0)</f>
        <v>0</v>
      </c>
      <c r="U39" s="1">
        <f>IF(C39="East", IF(B39="Decentral",('Connecting shares (%)'!$F$6/100*E39+'Connecting shares (%)'!$G$6/100*G39+'Connecting shares (%)'!$H$6/100*I39)/1000000,0),0)</f>
        <v>0</v>
      </c>
      <c r="V39" s="1">
        <f>IF(C39="East", IF(B39="Decentral",F39*'Connecting shares (%)'!$R$16*'Connecting shares (%)'!$F$6/100+H39*'Connecting shares (%)'!$G$6/100*'Connecting shares (%)'!$R$17+J39*'Connecting shares (%)'!$H$6/100*'Connecting shares (%)'!$R$18,0),0)</f>
        <v>0</v>
      </c>
      <c r="W39" s="1">
        <f>IF(C39="East", IF(B39="Central",('Connecting shares (%)'!$F$4/100*K39+'Connecting shares (%)'!$G$4/100*M39+'Connecting shares (%)'!$H$4/100*O39)/1000000,0),0)</f>
        <v>0</v>
      </c>
      <c r="X39" s="1">
        <f>IF(C39="East", IF(B39="Central",L39*'Connecting shares (%)'!$R$16*'Connecting shares (%)'!$F$4/100+N39*'Connecting shares (%)'!$G$4/100*'Connecting shares (%)'!$R$17+P39*'Connecting shares (%)'!$H$4/100*'Connecting shares (%)'!$R$18,0),0)</f>
        <v>0</v>
      </c>
      <c r="Y39" s="1">
        <f>IF(C39="East", IF(B39="Decentral",('Connecting shares (%)'!$F$4/100*K39+'Connecting shares (%)'!$G$4/100*M39+'Connecting shares (%)'!$H$4/100*O39)/1000000,0),0)</f>
        <v>0</v>
      </c>
      <c r="Z39" s="1">
        <f>IF(C39="East", IF(B39="Decentral",L39*'Connecting shares (%)'!$R$16*'Connecting shares (%)'!$F$8/100+N39*'Connecting shares (%)'!$G$8/100*'Connecting shares (%)'!$R$17+P39*'Connecting shares (%)'!$H$8/100*'Connecting shares (%)'!$R$18,0),0)</f>
        <v>0</v>
      </c>
      <c r="AA39" s="1">
        <f>IF(C39="West", IF(B39="Central",('Connecting shares (%)'!$F$10/100*E39+'Connecting shares (%)'!$G$10/100*G39+'Connecting shares (%)'!$H$10/100*I39)/1000000,0),0)</f>
        <v>0</v>
      </c>
      <c r="AB39" s="1">
        <f>IF(C39="West", IF(B39="Central",F39*'Connecting shares (%)'!$R$16*'Connecting shares (%)'!$F$10/100+H39*'Connecting shares (%)'!$G$10/100*'Connecting shares (%)'!$R$17+J39*'Connecting shares (%)'!$H$10/100*'Connecting shares (%)'!$R$18,0),0)</f>
        <v>0</v>
      </c>
      <c r="AC39" s="1">
        <f>IF(C39="West", IF(B39="Decentral",('Connecting shares (%)'!$F$14/100*E39+'Connecting shares (%)'!$G$14/100*G39+'Connecting shares (%)'!$H$14/100*I39)/1000000,0),0)</f>
        <v>0.73038274999999897</v>
      </c>
      <c r="AD39" s="1">
        <f>IF(C39="west", IF(B39="Decentral",F39*'Connecting shares (%)'!$R$16*'Connecting shares (%)'!$F$14/100+H39*'Connecting shares (%)'!$G$14/100*'Connecting shares (%)'!$R$17+J39*'Connecting shares (%)'!$H$14/100*'Connecting shares (%)'!$R$18,0),0)</f>
        <v>1.1037600000000001</v>
      </c>
      <c r="AE39" s="1">
        <f>IF(C39="west", IF(B39="Central",('Connecting shares (%)'!$F$12/100*K39+'Connecting shares (%)'!$G$12/100*M39+'Connecting shares (%)'!$H$12/100*O39)/1000000,0),0)</f>
        <v>0</v>
      </c>
      <c r="AF39" s="1">
        <f>IF(C39="west", IF(B39="Central",L39*'Connecting shares (%)'!$R$16*'Connecting shares (%)'!$F$12/100+N39*'Connecting shares (%)'!$G$12/100*'Connecting shares (%)'!$R$17+P39*'Connecting shares (%)'!$H$12/100*'Connecting shares (%)'!$R$18,0),0)</f>
        <v>0</v>
      </c>
      <c r="AG39" s="1">
        <f>IF(C39="West", IF(B39="Decentral",(K39*'Connecting shares (%)'!$F$16/100+M39*'Connecting shares (%)'!$G$16/100+O39*'Connecting shares (%)'!$H$16/100)/1000000,0),0)</f>
        <v>0.19994852000000002</v>
      </c>
      <c r="AH39" s="1">
        <f>IF(C39="west", IF(B39="Decentral",L39*'Connecting shares (%)'!$R$16*'Connecting shares (%)'!$F$16/100+N39*'Connecting shares (%)'!$G$16/100*'Connecting shares (%)'!$R$17+P39*'Connecting shares (%)'!$H$16/100*'Connecting shares (%)'!$R$18,0),0)</f>
        <v>0.14563400000000001</v>
      </c>
    </row>
    <row r="40" spans="1:34">
      <c r="A40" s="1">
        <v>39</v>
      </c>
      <c r="B40" s="1" t="s">
        <v>20</v>
      </c>
      <c r="C40" s="1" t="s">
        <v>21</v>
      </c>
      <c r="D40" s="1" t="s">
        <v>693</v>
      </c>
      <c r="E40" s="1">
        <v>877285.12</v>
      </c>
      <c r="F40" s="1">
        <v>58</v>
      </c>
      <c r="G40" s="1">
        <v>0</v>
      </c>
      <c r="H40" s="1">
        <v>0</v>
      </c>
      <c r="I40" s="1">
        <v>0</v>
      </c>
      <c r="J40" s="1">
        <v>0</v>
      </c>
      <c r="K40" s="1">
        <v>99110.2</v>
      </c>
      <c r="L40" s="1">
        <v>22</v>
      </c>
      <c r="M40" s="1">
        <v>0</v>
      </c>
      <c r="N40" s="1">
        <v>0</v>
      </c>
      <c r="O40" s="1">
        <v>0</v>
      </c>
      <c r="P40" s="1">
        <v>0</v>
      </c>
      <c r="Q40" s="1">
        <v>7510.8977697256896</v>
      </c>
      <c r="R40" s="1">
        <v>1843007.5</v>
      </c>
      <c r="S40" s="59">
        <f>IF(C40="East", IF(B40="Central",('Connecting shares (%)'!$F$2/100*E40+'Connecting shares (%)'!$G$2/100*G40+'Connecting shares (%)'!$H$2/100*I40)/1000000,0),0)</f>
        <v>0</v>
      </c>
      <c r="T40" s="59">
        <f>IF(C40="East", IF(B40="Central",F40*'Connecting shares (%)'!$R$16*'Connecting shares (%)'!$F$2/100+H40*'Connecting shares (%)'!$G$2/100*'Connecting shares (%)'!$R$17+J40*'Connecting shares (%)'!$H$2/100*'Connecting shares (%)'!$R$18,0),0)</f>
        <v>0</v>
      </c>
      <c r="U40" s="1">
        <f>IF(C40="East", IF(B40="Decentral",('Connecting shares (%)'!$F$6/100*E40+'Connecting shares (%)'!$G$6/100*G40+'Connecting shares (%)'!$H$6/100*I40)/1000000,0),0)</f>
        <v>0</v>
      </c>
      <c r="V40" s="1">
        <f>IF(C40="East", IF(B40="Decentral",F40*'Connecting shares (%)'!$R$16*'Connecting shares (%)'!$F$6/100+H40*'Connecting shares (%)'!$G$6/100*'Connecting shares (%)'!$R$17+J40*'Connecting shares (%)'!$H$6/100*'Connecting shares (%)'!$R$18,0),0)</f>
        <v>0</v>
      </c>
      <c r="W40" s="1">
        <f>IF(C40="East", IF(B40="Central",('Connecting shares (%)'!$F$4/100*K40+'Connecting shares (%)'!$G$4/100*M40+'Connecting shares (%)'!$H$4/100*O40)/1000000,0),0)</f>
        <v>0</v>
      </c>
      <c r="X40" s="1">
        <f>IF(C40="East", IF(B40="Central",L40*'Connecting shares (%)'!$R$16*'Connecting shares (%)'!$F$4/100+N40*'Connecting shares (%)'!$G$4/100*'Connecting shares (%)'!$R$17+P40*'Connecting shares (%)'!$H$4/100*'Connecting shares (%)'!$R$18,0),0)</f>
        <v>0</v>
      </c>
      <c r="Y40" s="1">
        <f>IF(C40="East", IF(B40="Decentral",('Connecting shares (%)'!$F$4/100*K40+'Connecting shares (%)'!$G$4/100*M40+'Connecting shares (%)'!$H$4/100*O40)/1000000,0),0)</f>
        <v>0</v>
      </c>
      <c r="Z40" s="1">
        <f>IF(C40="East", IF(B40="Decentral",L40*'Connecting shares (%)'!$R$16*'Connecting shares (%)'!$F$8/100+N40*'Connecting shares (%)'!$G$8/100*'Connecting shares (%)'!$R$17+P40*'Connecting shares (%)'!$H$8/100*'Connecting shares (%)'!$R$18,0),0)</f>
        <v>0</v>
      </c>
      <c r="AA40" s="1">
        <f>IF(C40="West", IF(B40="Central",('Connecting shares (%)'!$F$10/100*E40+'Connecting shares (%)'!$G$10/100*G40+'Connecting shares (%)'!$H$10/100*I40)/1000000,0),0)</f>
        <v>0.87728512000000003</v>
      </c>
      <c r="AB40" s="1">
        <f>IF(C40="West", IF(B40="Central",F40*'Connecting shares (%)'!$R$16*'Connecting shares (%)'!$F$10/100+H40*'Connecting shares (%)'!$G$10/100*'Connecting shares (%)'!$R$17+J40*'Connecting shares (%)'!$H$10/100*'Connecting shares (%)'!$R$18,0),0)</f>
        <v>1.3337100000000002</v>
      </c>
      <c r="AC40" s="1">
        <f>IF(C40="West", IF(B40="Decentral",('Connecting shares (%)'!$F$14/100*E40+'Connecting shares (%)'!$G$14/100*G40+'Connecting shares (%)'!$H$14/100*I40)/1000000,0),0)</f>
        <v>0</v>
      </c>
      <c r="AD40" s="1">
        <f>IF(C40="west", IF(B40="Decentral",F40*'Connecting shares (%)'!$R$16*'Connecting shares (%)'!$F$14/100+H40*'Connecting shares (%)'!$G$14/100*'Connecting shares (%)'!$R$17+J40*'Connecting shares (%)'!$H$14/100*'Connecting shares (%)'!$R$18,0),0)</f>
        <v>0</v>
      </c>
      <c r="AE40" s="1">
        <f>IF(C40="west", IF(B40="Central",('Connecting shares (%)'!$F$12/100*K40+'Connecting shares (%)'!$G$12/100*M40+'Connecting shares (%)'!$H$12/100*O40)/1000000,0),0)</f>
        <v>9.9110199999999996E-2</v>
      </c>
      <c r="AF40" s="1">
        <f>IF(C40="west", IF(B40="Central",L40*'Connecting shares (%)'!$R$16*'Connecting shares (%)'!$F$12/100+N40*'Connecting shares (%)'!$G$12/100*'Connecting shares (%)'!$R$17+P40*'Connecting shares (%)'!$H$12/100*'Connecting shares (%)'!$R$18,0),0)</f>
        <v>0.50589000000000006</v>
      </c>
      <c r="AG40" s="1">
        <f>IF(C40="West", IF(B40="Decentral",(K40*'Connecting shares (%)'!$F$16/100+M40*'Connecting shares (%)'!$G$16/100+O40*'Connecting shares (%)'!$H$16/100)/1000000,0),0)</f>
        <v>0</v>
      </c>
      <c r="AH40" s="1">
        <f>IF(C40="west", IF(B40="Decentral",L40*'Connecting shares (%)'!$R$16*'Connecting shares (%)'!$F$16/100+N40*'Connecting shares (%)'!$G$16/100*'Connecting shares (%)'!$R$17+P40*'Connecting shares (%)'!$H$16/100*'Connecting shares (%)'!$R$18,0),0)</f>
        <v>0</v>
      </c>
    </row>
    <row r="41" spans="1:34">
      <c r="A41" s="1">
        <v>40</v>
      </c>
      <c r="B41" s="1" t="s">
        <v>20</v>
      </c>
      <c r="C41" s="1" t="s">
        <v>21</v>
      </c>
      <c r="D41" s="1" t="s">
        <v>758</v>
      </c>
      <c r="E41" s="1">
        <v>1369424.75999999</v>
      </c>
      <c r="F41" s="1">
        <v>90</v>
      </c>
      <c r="G41" s="1">
        <v>0</v>
      </c>
      <c r="H41" s="1">
        <v>0</v>
      </c>
      <c r="I41" s="1">
        <v>0</v>
      </c>
      <c r="J41" s="1">
        <v>0</v>
      </c>
      <c r="K41" s="1">
        <v>79489.789999999906</v>
      </c>
      <c r="L41" s="1">
        <v>14</v>
      </c>
      <c r="M41" s="1">
        <v>0</v>
      </c>
      <c r="N41" s="1">
        <v>0</v>
      </c>
      <c r="O41" s="1">
        <v>0</v>
      </c>
      <c r="P41" s="1">
        <v>0</v>
      </c>
      <c r="Q41" s="1">
        <v>6999.4464603073202</v>
      </c>
      <c r="R41" s="1">
        <v>2208347.5</v>
      </c>
      <c r="S41" s="59">
        <f>IF(C41="East", IF(B41="Central",('Connecting shares (%)'!$F$2/100*E41+'Connecting shares (%)'!$G$2/100*G41+'Connecting shares (%)'!$H$2/100*I41)/1000000,0),0)</f>
        <v>0</v>
      </c>
      <c r="T41" s="59">
        <f>IF(C41="East", IF(B41="Central",F41*'Connecting shares (%)'!$R$16*'Connecting shares (%)'!$F$2/100+H41*'Connecting shares (%)'!$G$2/100*'Connecting shares (%)'!$R$17+J41*'Connecting shares (%)'!$H$2/100*'Connecting shares (%)'!$R$18,0),0)</f>
        <v>0</v>
      </c>
      <c r="U41" s="1">
        <f>IF(C41="East", IF(B41="Decentral",('Connecting shares (%)'!$F$6/100*E41+'Connecting shares (%)'!$G$6/100*G41+'Connecting shares (%)'!$H$6/100*I41)/1000000,0),0)</f>
        <v>0</v>
      </c>
      <c r="V41" s="1">
        <f>IF(C41="East", IF(B41="Decentral",F41*'Connecting shares (%)'!$R$16*'Connecting shares (%)'!$F$6/100+H41*'Connecting shares (%)'!$G$6/100*'Connecting shares (%)'!$R$17+J41*'Connecting shares (%)'!$H$6/100*'Connecting shares (%)'!$R$18,0),0)</f>
        <v>0</v>
      </c>
      <c r="W41" s="1">
        <f>IF(C41="East", IF(B41="Central",('Connecting shares (%)'!$F$4/100*K41+'Connecting shares (%)'!$G$4/100*M41+'Connecting shares (%)'!$H$4/100*O41)/1000000,0),0)</f>
        <v>0</v>
      </c>
      <c r="X41" s="1">
        <f>IF(C41="East", IF(B41="Central",L41*'Connecting shares (%)'!$R$16*'Connecting shares (%)'!$F$4/100+N41*'Connecting shares (%)'!$G$4/100*'Connecting shares (%)'!$R$17+P41*'Connecting shares (%)'!$H$4/100*'Connecting shares (%)'!$R$18,0),0)</f>
        <v>0</v>
      </c>
      <c r="Y41" s="1">
        <f>IF(C41="East", IF(B41="Decentral",('Connecting shares (%)'!$F$4/100*K41+'Connecting shares (%)'!$G$4/100*M41+'Connecting shares (%)'!$H$4/100*O41)/1000000,0),0)</f>
        <v>0</v>
      </c>
      <c r="Z41" s="1">
        <f>IF(C41="East", IF(B41="Decentral",L41*'Connecting shares (%)'!$R$16*'Connecting shares (%)'!$F$8/100+N41*'Connecting shares (%)'!$G$8/100*'Connecting shares (%)'!$R$17+P41*'Connecting shares (%)'!$H$8/100*'Connecting shares (%)'!$R$18,0),0)</f>
        <v>0</v>
      </c>
      <c r="AA41" s="1">
        <f>IF(C41="West", IF(B41="Central",('Connecting shares (%)'!$F$10/100*E41+'Connecting shares (%)'!$G$10/100*G41+'Connecting shares (%)'!$H$10/100*I41)/1000000,0),0)</f>
        <v>1.36942475999999</v>
      </c>
      <c r="AB41" s="1">
        <f>IF(C41="West", IF(B41="Central",F41*'Connecting shares (%)'!$R$16*'Connecting shares (%)'!$F$10/100+H41*'Connecting shares (%)'!$G$10/100*'Connecting shares (%)'!$R$17+J41*'Connecting shares (%)'!$H$10/100*'Connecting shares (%)'!$R$18,0),0)</f>
        <v>2.06955</v>
      </c>
      <c r="AC41" s="1">
        <f>IF(C41="West", IF(B41="Decentral",('Connecting shares (%)'!$F$14/100*E41+'Connecting shares (%)'!$G$14/100*G41+'Connecting shares (%)'!$H$14/100*I41)/1000000,0),0)</f>
        <v>0</v>
      </c>
      <c r="AD41" s="1">
        <f>IF(C41="west", IF(B41="Decentral",F41*'Connecting shares (%)'!$R$16*'Connecting shares (%)'!$F$14/100+H41*'Connecting shares (%)'!$G$14/100*'Connecting shares (%)'!$R$17+J41*'Connecting shares (%)'!$H$14/100*'Connecting shares (%)'!$R$18,0),0)</f>
        <v>0</v>
      </c>
      <c r="AE41" s="1">
        <f>IF(C41="west", IF(B41="Central",('Connecting shares (%)'!$F$12/100*K41+'Connecting shares (%)'!$G$12/100*M41+'Connecting shares (%)'!$H$12/100*O41)/1000000,0),0)</f>
        <v>7.9489789999999907E-2</v>
      </c>
      <c r="AF41" s="1">
        <f>IF(C41="west", IF(B41="Central",L41*'Connecting shares (%)'!$R$16*'Connecting shares (%)'!$F$12/100+N41*'Connecting shares (%)'!$G$12/100*'Connecting shares (%)'!$R$17+P41*'Connecting shares (%)'!$H$12/100*'Connecting shares (%)'!$R$18,0),0)</f>
        <v>0.32193000000000005</v>
      </c>
      <c r="AG41" s="1">
        <f>IF(C41="West", IF(B41="Decentral",(K41*'Connecting shares (%)'!$F$16/100+M41*'Connecting shares (%)'!$G$16/100+O41*'Connecting shares (%)'!$H$16/100)/1000000,0),0)</f>
        <v>0</v>
      </c>
      <c r="AH41" s="1">
        <f>IF(C41="west", IF(B41="Decentral",L41*'Connecting shares (%)'!$R$16*'Connecting shares (%)'!$F$16/100+N41*'Connecting shares (%)'!$G$16/100*'Connecting shares (%)'!$R$17+P41*'Connecting shares (%)'!$H$16/100*'Connecting shares (%)'!$R$18,0),0)</f>
        <v>0</v>
      </c>
    </row>
    <row r="42" spans="1:34">
      <c r="A42" s="1">
        <v>41</v>
      </c>
      <c r="B42" s="1" t="s">
        <v>20</v>
      </c>
      <c r="C42" s="1" t="s">
        <v>21</v>
      </c>
      <c r="D42" s="1" t="s">
        <v>767</v>
      </c>
      <c r="E42" s="1">
        <v>2400938.02</v>
      </c>
      <c r="F42" s="1">
        <v>165</v>
      </c>
      <c r="G42" s="1">
        <v>0</v>
      </c>
      <c r="H42" s="1">
        <v>0</v>
      </c>
      <c r="I42" s="1">
        <v>0</v>
      </c>
      <c r="J42" s="1">
        <v>0</v>
      </c>
      <c r="K42" s="1">
        <v>62298.799999999901</v>
      </c>
      <c r="L42" s="1">
        <v>9</v>
      </c>
      <c r="M42" s="1">
        <v>52494.080000000002</v>
      </c>
      <c r="N42" s="1">
        <v>1</v>
      </c>
      <c r="O42" s="1">
        <v>0</v>
      </c>
      <c r="P42" s="1">
        <v>0</v>
      </c>
      <c r="Q42" s="1">
        <v>9292.7349174197498</v>
      </c>
      <c r="R42" s="1">
        <v>2818208.5</v>
      </c>
      <c r="S42" s="59">
        <f>IF(C42="East", IF(B42="Central",('Connecting shares (%)'!$F$2/100*E42+'Connecting shares (%)'!$G$2/100*G42+'Connecting shares (%)'!$H$2/100*I42)/1000000,0),0)</f>
        <v>0</v>
      </c>
      <c r="T42" s="59">
        <f>IF(C42="East", IF(B42="Central",F42*'Connecting shares (%)'!$R$16*'Connecting shares (%)'!$F$2/100+H42*'Connecting shares (%)'!$G$2/100*'Connecting shares (%)'!$R$17+J42*'Connecting shares (%)'!$H$2/100*'Connecting shares (%)'!$R$18,0),0)</f>
        <v>0</v>
      </c>
      <c r="U42" s="1">
        <f>IF(C42="East", IF(B42="Decentral",('Connecting shares (%)'!$F$6/100*E42+'Connecting shares (%)'!$G$6/100*G42+'Connecting shares (%)'!$H$6/100*I42)/1000000,0),0)</f>
        <v>0</v>
      </c>
      <c r="V42" s="1">
        <f>IF(C42="East", IF(B42="Decentral",F42*'Connecting shares (%)'!$R$16*'Connecting shares (%)'!$F$6/100+H42*'Connecting shares (%)'!$G$6/100*'Connecting shares (%)'!$R$17+J42*'Connecting shares (%)'!$H$6/100*'Connecting shares (%)'!$R$18,0),0)</f>
        <v>0</v>
      </c>
      <c r="W42" s="1">
        <f>IF(C42="East", IF(B42="Central",('Connecting shares (%)'!$F$4/100*K42+'Connecting shares (%)'!$G$4/100*M42+'Connecting shares (%)'!$H$4/100*O42)/1000000,0),0)</f>
        <v>0</v>
      </c>
      <c r="X42" s="1">
        <f>IF(C42="East", IF(B42="Central",L42*'Connecting shares (%)'!$R$16*'Connecting shares (%)'!$F$4/100+N42*'Connecting shares (%)'!$G$4/100*'Connecting shares (%)'!$R$17+P42*'Connecting shares (%)'!$H$4/100*'Connecting shares (%)'!$R$18,0),0)</f>
        <v>0</v>
      </c>
      <c r="Y42" s="1">
        <f>IF(C42="East", IF(B42="Decentral",('Connecting shares (%)'!$F$4/100*K42+'Connecting shares (%)'!$G$4/100*M42+'Connecting shares (%)'!$H$4/100*O42)/1000000,0),0)</f>
        <v>0</v>
      </c>
      <c r="Z42" s="1">
        <f>IF(C42="East", IF(B42="Decentral",L42*'Connecting shares (%)'!$R$16*'Connecting shares (%)'!$F$8/100+N42*'Connecting shares (%)'!$G$8/100*'Connecting shares (%)'!$R$17+P42*'Connecting shares (%)'!$H$8/100*'Connecting shares (%)'!$R$18,0),0)</f>
        <v>0</v>
      </c>
      <c r="AA42" s="1">
        <f>IF(C42="West", IF(B42="Central",('Connecting shares (%)'!$F$10/100*E42+'Connecting shares (%)'!$G$10/100*G42+'Connecting shares (%)'!$H$10/100*I42)/1000000,0),0)</f>
        <v>2.4009380199999999</v>
      </c>
      <c r="AB42" s="1">
        <f>IF(C42="West", IF(B42="Central",F42*'Connecting shares (%)'!$R$16*'Connecting shares (%)'!$F$10/100+H42*'Connecting shares (%)'!$G$10/100*'Connecting shares (%)'!$R$17+J42*'Connecting shares (%)'!$H$10/100*'Connecting shares (%)'!$R$18,0),0)</f>
        <v>3.7941750000000001</v>
      </c>
      <c r="AC42" s="1">
        <f>IF(C42="West", IF(B42="Decentral",('Connecting shares (%)'!$F$14/100*E42+'Connecting shares (%)'!$G$14/100*G42+'Connecting shares (%)'!$H$14/100*I42)/1000000,0),0)</f>
        <v>0</v>
      </c>
      <c r="AD42" s="1">
        <f>IF(C42="west", IF(B42="Decentral",F42*'Connecting shares (%)'!$R$16*'Connecting shares (%)'!$F$14/100+H42*'Connecting shares (%)'!$G$14/100*'Connecting shares (%)'!$R$17+J42*'Connecting shares (%)'!$H$14/100*'Connecting shares (%)'!$R$18,0),0)</f>
        <v>0</v>
      </c>
      <c r="AE42" s="1">
        <f>IF(C42="west", IF(B42="Central",('Connecting shares (%)'!$F$12/100*K42+'Connecting shares (%)'!$G$12/100*M42+'Connecting shares (%)'!$H$12/100*O42)/1000000,0),0)</f>
        <v>0.1147928799999999</v>
      </c>
      <c r="AF42" s="1">
        <f>IF(C42="west", IF(B42="Central",L42*'Connecting shares (%)'!$R$16*'Connecting shares (%)'!$F$12/100+N42*'Connecting shares (%)'!$G$12/100*'Connecting shares (%)'!$R$17+P42*'Connecting shares (%)'!$H$12/100*'Connecting shares (%)'!$R$18,0),0)</f>
        <v>0.23761399999999999</v>
      </c>
      <c r="AG42" s="1">
        <f>IF(C42="West", IF(B42="Decentral",(K42*'Connecting shares (%)'!$F$16/100+M42*'Connecting shares (%)'!$G$16/100+O42*'Connecting shares (%)'!$H$16/100)/1000000,0),0)</f>
        <v>0</v>
      </c>
      <c r="AH42" s="1">
        <f>IF(C42="west", IF(B42="Decentral",L42*'Connecting shares (%)'!$R$16*'Connecting shares (%)'!$F$16/100+N42*'Connecting shares (%)'!$G$16/100*'Connecting shares (%)'!$R$17+P42*'Connecting shares (%)'!$H$16/100*'Connecting shares (%)'!$R$18,0),0)</f>
        <v>0</v>
      </c>
    </row>
    <row r="43" spans="1:34">
      <c r="A43" s="1">
        <v>42</v>
      </c>
      <c r="B43" s="1" t="s">
        <v>20</v>
      </c>
      <c r="C43" s="1" t="s">
        <v>21</v>
      </c>
      <c r="D43" s="1" t="s">
        <v>766</v>
      </c>
      <c r="E43" s="1">
        <v>2720835.3299999898</v>
      </c>
      <c r="F43" s="1">
        <v>166</v>
      </c>
      <c r="G43" s="1">
        <v>0</v>
      </c>
      <c r="H43" s="1">
        <v>0</v>
      </c>
      <c r="I43" s="1">
        <v>0</v>
      </c>
      <c r="J43" s="1">
        <v>0</v>
      </c>
      <c r="K43" s="1">
        <v>436310.12</v>
      </c>
      <c r="L43" s="1">
        <v>39</v>
      </c>
      <c r="M43" s="1">
        <v>0</v>
      </c>
      <c r="N43" s="1">
        <v>0</v>
      </c>
      <c r="O43" s="1">
        <v>0</v>
      </c>
      <c r="P43" s="1">
        <v>0</v>
      </c>
      <c r="Q43" s="1">
        <v>14734.5364180335</v>
      </c>
      <c r="R43" s="1">
        <v>6182138</v>
      </c>
      <c r="S43" s="59">
        <f>IF(C43="East", IF(B43="Central",('Connecting shares (%)'!$F$2/100*E43+'Connecting shares (%)'!$G$2/100*G43+'Connecting shares (%)'!$H$2/100*I43)/1000000,0),0)</f>
        <v>0</v>
      </c>
      <c r="T43" s="59">
        <f>IF(C43="East", IF(B43="Central",F43*'Connecting shares (%)'!$R$16*'Connecting shares (%)'!$F$2/100+H43*'Connecting shares (%)'!$G$2/100*'Connecting shares (%)'!$R$17+J43*'Connecting shares (%)'!$H$2/100*'Connecting shares (%)'!$R$18,0),0)</f>
        <v>0</v>
      </c>
      <c r="U43" s="1">
        <f>IF(C43="East", IF(B43="Decentral",('Connecting shares (%)'!$F$6/100*E43+'Connecting shares (%)'!$G$6/100*G43+'Connecting shares (%)'!$H$6/100*I43)/1000000,0),0)</f>
        <v>0</v>
      </c>
      <c r="V43" s="1">
        <f>IF(C43="East", IF(B43="Decentral",F43*'Connecting shares (%)'!$R$16*'Connecting shares (%)'!$F$6/100+H43*'Connecting shares (%)'!$G$6/100*'Connecting shares (%)'!$R$17+J43*'Connecting shares (%)'!$H$6/100*'Connecting shares (%)'!$R$18,0),0)</f>
        <v>0</v>
      </c>
      <c r="W43" s="1">
        <f>IF(C43="East", IF(B43="Central",('Connecting shares (%)'!$F$4/100*K43+'Connecting shares (%)'!$G$4/100*M43+'Connecting shares (%)'!$H$4/100*O43)/1000000,0),0)</f>
        <v>0</v>
      </c>
      <c r="X43" s="1">
        <f>IF(C43="East", IF(B43="Central",L43*'Connecting shares (%)'!$R$16*'Connecting shares (%)'!$F$4/100+N43*'Connecting shares (%)'!$G$4/100*'Connecting shares (%)'!$R$17+P43*'Connecting shares (%)'!$H$4/100*'Connecting shares (%)'!$R$18,0),0)</f>
        <v>0</v>
      </c>
      <c r="Y43" s="1">
        <f>IF(C43="East", IF(B43="Decentral",('Connecting shares (%)'!$F$4/100*K43+'Connecting shares (%)'!$G$4/100*M43+'Connecting shares (%)'!$H$4/100*O43)/1000000,0),0)</f>
        <v>0</v>
      </c>
      <c r="Z43" s="1">
        <f>IF(C43="East", IF(B43="Decentral",L43*'Connecting shares (%)'!$R$16*'Connecting shares (%)'!$F$8/100+N43*'Connecting shares (%)'!$G$8/100*'Connecting shares (%)'!$R$17+P43*'Connecting shares (%)'!$H$8/100*'Connecting shares (%)'!$R$18,0),0)</f>
        <v>0</v>
      </c>
      <c r="AA43" s="1">
        <f>IF(C43="West", IF(B43="Central",('Connecting shares (%)'!$F$10/100*E43+'Connecting shares (%)'!$G$10/100*G43+'Connecting shares (%)'!$H$10/100*I43)/1000000,0),0)</f>
        <v>2.7208353299999897</v>
      </c>
      <c r="AB43" s="1">
        <f>IF(C43="West", IF(B43="Central",F43*'Connecting shares (%)'!$R$16*'Connecting shares (%)'!$F$10/100+H43*'Connecting shares (%)'!$G$10/100*'Connecting shares (%)'!$R$17+J43*'Connecting shares (%)'!$H$10/100*'Connecting shares (%)'!$R$18,0),0)</f>
        <v>3.8171700000000004</v>
      </c>
      <c r="AC43" s="1">
        <f>IF(C43="West", IF(B43="Decentral",('Connecting shares (%)'!$F$14/100*E43+'Connecting shares (%)'!$G$14/100*G43+'Connecting shares (%)'!$H$14/100*I43)/1000000,0),0)</f>
        <v>0</v>
      </c>
      <c r="AD43" s="1">
        <f>IF(C43="west", IF(B43="Decentral",F43*'Connecting shares (%)'!$R$16*'Connecting shares (%)'!$F$14/100+H43*'Connecting shares (%)'!$G$14/100*'Connecting shares (%)'!$R$17+J43*'Connecting shares (%)'!$H$14/100*'Connecting shares (%)'!$R$18,0),0)</f>
        <v>0</v>
      </c>
      <c r="AE43" s="1">
        <f>IF(C43="west", IF(B43="Central",('Connecting shares (%)'!$F$12/100*K43+'Connecting shares (%)'!$G$12/100*M43+'Connecting shares (%)'!$H$12/100*O43)/1000000,0),0)</f>
        <v>0.43631011999999997</v>
      </c>
      <c r="AF43" s="1">
        <f>IF(C43="west", IF(B43="Central",L43*'Connecting shares (%)'!$R$16*'Connecting shares (%)'!$F$12/100+N43*'Connecting shares (%)'!$G$12/100*'Connecting shares (%)'!$R$17+P43*'Connecting shares (%)'!$H$12/100*'Connecting shares (%)'!$R$18,0),0)</f>
        <v>0.89680500000000007</v>
      </c>
      <c r="AG43" s="1">
        <f>IF(C43="West", IF(B43="Decentral",(K43*'Connecting shares (%)'!$F$16/100+M43*'Connecting shares (%)'!$G$16/100+O43*'Connecting shares (%)'!$H$16/100)/1000000,0),0)</f>
        <v>0</v>
      </c>
      <c r="AH43" s="1">
        <f>IF(C43="west", IF(B43="Decentral",L43*'Connecting shares (%)'!$R$16*'Connecting shares (%)'!$F$16/100+N43*'Connecting shares (%)'!$G$16/100*'Connecting shares (%)'!$R$17+P43*'Connecting shares (%)'!$H$16/100*'Connecting shares (%)'!$R$18,0),0)</f>
        <v>0</v>
      </c>
    </row>
    <row r="44" spans="1:34">
      <c r="A44" s="1">
        <v>43</v>
      </c>
      <c r="B44" s="1" t="s">
        <v>20</v>
      </c>
      <c r="C44" s="1" t="s">
        <v>21</v>
      </c>
      <c r="D44" s="1" t="s">
        <v>765</v>
      </c>
      <c r="E44" s="1">
        <v>338801.35</v>
      </c>
      <c r="F44" s="1">
        <v>22</v>
      </c>
      <c r="G44" s="1">
        <v>0</v>
      </c>
      <c r="H44" s="1">
        <v>0</v>
      </c>
      <c r="I44" s="1">
        <v>0</v>
      </c>
      <c r="J44" s="1">
        <v>0</v>
      </c>
      <c r="K44" s="1">
        <v>0</v>
      </c>
      <c r="L44" s="1">
        <v>0</v>
      </c>
      <c r="M44" s="1">
        <v>0</v>
      </c>
      <c r="N44" s="1">
        <v>0</v>
      </c>
      <c r="O44" s="1">
        <v>0</v>
      </c>
      <c r="P44" s="1">
        <v>0</v>
      </c>
      <c r="Q44" s="1">
        <v>3369.04436905789</v>
      </c>
      <c r="R44" s="1">
        <v>394338</v>
      </c>
      <c r="S44" s="59">
        <f>IF(C44="East", IF(B44="Central",('Connecting shares (%)'!$F$2/100*E44+'Connecting shares (%)'!$G$2/100*G44+'Connecting shares (%)'!$H$2/100*I44)/1000000,0),0)</f>
        <v>0</v>
      </c>
      <c r="T44" s="59">
        <f>IF(C44="East", IF(B44="Central",F44*'Connecting shares (%)'!$R$16*'Connecting shares (%)'!$F$2/100+H44*'Connecting shares (%)'!$G$2/100*'Connecting shares (%)'!$R$17+J44*'Connecting shares (%)'!$H$2/100*'Connecting shares (%)'!$R$18,0),0)</f>
        <v>0</v>
      </c>
      <c r="U44" s="1">
        <f>IF(C44="East", IF(B44="Decentral",('Connecting shares (%)'!$F$6/100*E44+'Connecting shares (%)'!$G$6/100*G44+'Connecting shares (%)'!$H$6/100*I44)/1000000,0),0)</f>
        <v>0</v>
      </c>
      <c r="V44" s="1">
        <f>IF(C44="East", IF(B44="Decentral",F44*'Connecting shares (%)'!$R$16*'Connecting shares (%)'!$F$6/100+H44*'Connecting shares (%)'!$G$6/100*'Connecting shares (%)'!$R$17+J44*'Connecting shares (%)'!$H$6/100*'Connecting shares (%)'!$R$18,0),0)</f>
        <v>0</v>
      </c>
      <c r="W44" s="1">
        <f>IF(C44="East", IF(B44="Central",('Connecting shares (%)'!$F$4/100*K44+'Connecting shares (%)'!$G$4/100*M44+'Connecting shares (%)'!$H$4/100*O44)/1000000,0),0)</f>
        <v>0</v>
      </c>
      <c r="X44" s="1">
        <f>IF(C44="East", IF(B44="Central",L44*'Connecting shares (%)'!$R$16*'Connecting shares (%)'!$F$4/100+N44*'Connecting shares (%)'!$G$4/100*'Connecting shares (%)'!$R$17+P44*'Connecting shares (%)'!$H$4/100*'Connecting shares (%)'!$R$18,0),0)</f>
        <v>0</v>
      </c>
      <c r="Y44" s="1">
        <f>IF(C44="East", IF(B44="Decentral",('Connecting shares (%)'!$F$4/100*K44+'Connecting shares (%)'!$G$4/100*M44+'Connecting shares (%)'!$H$4/100*O44)/1000000,0),0)</f>
        <v>0</v>
      </c>
      <c r="Z44" s="1">
        <f>IF(C44="East", IF(B44="Decentral",L44*'Connecting shares (%)'!$R$16*'Connecting shares (%)'!$F$8/100+N44*'Connecting shares (%)'!$G$8/100*'Connecting shares (%)'!$R$17+P44*'Connecting shares (%)'!$H$8/100*'Connecting shares (%)'!$R$18,0),0)</f>
        <v>0</v>
      </c>
      <c r="AA44" s="1">
        <f>IF(C44="West", IF(B44="Central",('Connecting shares (%)'!$F$10/100*E44+'Connecting shares (%)'!$G$10/100*G44+'Connecting shares (%)'!$H$10/100*I44)/1000000,0),0)</f>
        <v>0.33880135</v>
      </c>
      <c r="AB44" s="1">
        <f>IF(C44="West", IF(B44="Central",F44*'Connecting shares (%)'!$R$16*'Connecting shares (%)'!$F$10/100+H44*'Connecting shares (%)'!$G$10/100*'Connecting shares (%)'!$R$17+J44*'Connecting shares (%)'!$H$10/100*'Connecting shares (%)'!$R$18,0),0)</f>
        <v>0.50589000000000006</v>
      </c>
      <c r="AC44" s="1">
        <f>IF(C44="West", IF(B44="Decentral",('Connecting shares (%)'!$F$14/100*E44+'Connecting shares (%)'!$G$14/100*G44+'Connecting shares (%)'!$H$14/100*I44)/1000000,0),0)</f>
        <v>0</v>
      </c>
      <c r="AD44" s="1">
        <f>IF(C44="west", IF(B44="Decentral",F44*'Connecting shares (%)'!$R$16*'Connecting shares (%)'!$F$14/100+H44*'Connecting shares (%)'!$G$14/100*'Connecting shares (%)'!$R$17+J44*'Connecting shares (%)'!$H$14/100*'Connecting shares (%)'!$R$18,0),0)</f>
        <v>0</v>
      </c>
      <c r="AE44" s="1">
        <f>IF(C44="west", IF(B44="Central",('Connecting shares (%)'!$F$12/100*K44+'Connecting shares (%)'!$G$12/100*M44+'Connecting shares (%)'!$H$12/100*O44)/1000000,0),0)</f>
        <v>0</v>
      </c>
      <c r="AF44" s="1">
        <f>IF(C44="west", IF(B44="Central",L44*'Connecting shares (%)'!$R$16*'Connecting shares (%)'!$F$12/100+N44*'Connecting shares (%)'!$G$12/100*'Connecting shares (%)'!$R$17+P44*'Connecting shares (%)'!$H$12/100*'Connecting shares (%)'!$R$18,0),0)</f>
        <v>0</v>
      </c>
      <c r="AG44" s="1">
        <f>IF(C44="West", IF(B44="Decentral",(K44*'Connecting shares (%)'!$F$16/100+M44*'Connecting shares (%)'!$G$16/100+O44*'Connecting shares (%)'!$H$16/100)/1000000,0),0)</f>
        <v>0</v>
      </c>
      <c r="AH44" s="1">
        <f>IF(C44="west", IF(B44="Decentral",L44*'Connecting shares (%)'!$R$16*'Connecting shares (%)'!$F$16/100+N44*'Connecting shares (%)'!$G$16/100*'Connecting shares (%)'!$R$17+P44*'Connecting shares (%)'!$H$16/100*'Connecting shares (%)'!$R$18,0),0)</f>
        <v>0</v>
      </c>
    </row>
    <row r="45" spans="1:34">
      <c r="A45" s="1">
        <v>44</v>
      </c>
      <c r="B45" s="1" t="s">
        <v>20</v>
      </c>
      <c r="C45" s="1" t="s">
        <v>21</v>
      </c>
      <c r="D45" s="1" t="s">
        <v>764</v>
      </c>
      <c r="E45" s="1">
        <v>421053.53</v>
      </c>
      <c r="F45" s="1">
        <v>22</v>
      </c>
      <c r="G45" s="1">
        <v>0</v>
      </c>
      <c r="H45" s="1">
        <v>0</v>
      </c>
      <c r="I45" s="1">
        <v>0</v>
      </c>
      <c r="J45" s="1">
        <v>0</v>
      </c>
      <c r="K45" s="1">
        <v>52719.809999999903</v>
      </c>
      <c r="L45" s="1">
        <v>9</v>
      </c>
      <c r="M45" s="1">
        <v>0</v>
      </c>
      <c r="N45" s="1">
        <v>0</v>
      </c>
      <c r="O45" s="1">
        <v>0</v>
      </c>
      <c r="P45" s="1">
        <v>0</v>
      </c>
      <c r="Q45" s="1">
        <v>2139.6388259389801</v>
      </c>
      <c r="R45" s="1">
        <v>206470.5</v>
      </c>
      <c r="S45" s="59">
        <f>IF(C45="East", IF(B45="Central",('Connecting shares (%)'!$F$2/100*E45+'Connecting shares (%)'!$G$2/100*G45+'Connecting shares (%)'!$H$2/100*I45)/1000000,0),0)</f>
        <v>0</v>
      </c>
      <c r="T45" s="59">
        <f>IF(C45="East", IF(B45="Central",F45*'Connecting shares (%)'!$R$16*'Connecting shares (%)'!$F$2/100+H45*'Connecting shares (%)'!$G$2/100*'Connecting shares (%)'!$R$17+J45*'Connecting shares (%)'!$H$2/100*'Connecting shares (%)'!$R$18,0),0)</f>
        <v>0</v>
      </c>
      <c r="U45" s="1">
        <f>IF(C45="East", IF(B45="Decentral",('Connecting shares (%)'!$F$6/100*E45+'Connecting shares (%)'!$G$6/100*G45+'Connecting shares (%)'!$H$6/100*I45)/1000000,0),0)</f>
        <v>0</v>
      </c>
      <c r="V45" s="1">
        <f>IF(C45="East", IF(B45="Decentral",F45*'Connecting shares (%)'!$R$16*'Connecting shares (%)'!$F$6/100+H45*'Connecting shares (%)'!$G$6/100*'Connecting shares (%)'!$R$17+J45*'Connecting shares (%)'!$H$6/100*'Connecting shares (%)'!$R$18,0),0)</f>
        <v>0</v>
      </c>
      <c r="W45" s="1">
        <f>IF(C45="East", IF(B45="Central",('Connecting shares (%)'!$F$4/100*K45+'Connecting shares (%)'!$G$4/100*M45+'Connecting shares (%)'!$H$4/100*O45)/1000000,0),0)</f>
        <v>0</v>
      </c>
      <c r="X45" s="1">
        <f>IF(C45="East", IF(B45="Central",L45*'Connecting shares (%)'!$R$16*'Connecting shares (%)'!$F$4/100+N45*'Connecting shares (%)'!$G$4/100*'Connecting shares (%)'!$R$17+P45*'Connecting shares (%)'!$H$4/100*'Connecting shares (%)'!$R$18,0),0)</f>
        <v>0</v>
      </c>
      <c r="Y45" s="1">
        <f>IF(C45="East", IF(B45="Decentral",('Connecting shares (%)'!$F$4/100*K45+'Connecting shares (%)'!$G$4/100*M45+'Connecting shares (%)'!$H$4/100*O45)/1000000,0),0)</f>
        <v>0</v>
      </c>
      <c r="Z45" s="1">
        <f>IF(C45="East", IF(B45="Decentral",L45*'Connecting shares (%)'!$R$16*'Connecting shares (%)'!$F$8/100+N45*'Connecting shares (%)'!$G$8/100*'Connecting shares (%)'!$R$17+P45*'Connecting shares (%)'!$H$8/100*'Connecting shares (%)'!$R$18,0),0)</f>
        <v>0</v>
      </c>
      <c r="AA45" s="1">
        <f>IF(C45="West", IF(B45="Central",('Connecting shares (%)'!$F$10/100*E45+'Connecting shares (%)'!$G$10/100*G45+'Connecting shares (%)'!$H$10/100*I45)/1000000,0),0)</f>
        <v>0.42105353000000001</v>
      </c>
      <c r="AB45" s="1">
        <f>IF(C45="West", IF(B45="Central",F45*'Connecting shares (%)'!$R$16*'Connecting shares (%)'!$F$10/100+H45*'Connecting shares (%)'!$G$10/100*'Connecting shares (%)'!$R$17+J45*'Connecting shares (%)'!$H$10/100*'Connecting shares (%)'!$R$18,0),0)</f>
        <v>0.50589000000000006</v>
      </c>
      <c r="AC45" s="1">
        <f>IF(C45="West", IF(B45="Decentral",('Connecting shares (%)'!$F$14/100*E45+'Connecting shares (%)'!$G$14/100*G45+'Connecting shares (%)'!$H$14/100*I45)/1000000,0),0)</f>
        <v>0</v>
      </c>
      <c r="AD45" s="1">
        <f>IF(C45="west", IF(B45="Decentral",F45*'Connecting shares (%)'!$R$16*'Connecting shares (%)'!$F$14/100+H45*'Connecting shares (%)'!$G$14/100*'Connecting shares (%)'!$R$17+J45*'Connecting shares (%)'!$H$14/100*'Connecting shares (%)'!$R$18,0),0)</f>
        <v>0</v>
      </c>
      <c r="AE45" s="1">
        <f>IF(C45="west", IF(B45="Central",('Connecting shares (%)'!$F$12/100*K45+'Connecting shares (%)'!$G$12/100*M45+'Connecting shares (%)'!$H$12/100*O45)/1000000,0),0)</f>
        <v>5.2719809999999902E-2</v>
      </c>
      <c r="AF45" s="1">
        <f>IF(C45="west", IF(B45="Central",L45*'Connecting shares (%)'!$R$16*'Connecting shares (%)'!$F$12/100+N45*'Connecting shares (%)'!$G$12/100*'Connecting shares (%)'!$R$17+P45*'Connecting shares (%)'!$H$12/100*'Connecting shares (%)'!$R$18,0),0)</f>
        <v>0.206955</v>
      </c>
      <c r="AG45" s="1">
        <f>IF(C45="West", IF(B45="Decentral",(K45*'Connecting shares (%)'!$F$16/100+M45*'Connecting shares (%)'!$G$16/100+O45*'Connecting shares (%)'!$H$16/100)/1000000,0),0)</f>
        <v>0</v>
      </c>
      <c r="AH45" s="1">
        <f>IF(C45="west", IF(B45="Decentral",L45*'Connecting shares (%)'!$R$16*'Connecting shares (%)'!$F$16/100+N45*'Connecting shares (%)'!$G$16/100*'Connecting shares (%)'!$R$17+P45*'Connecting shares (%)'!$H$16/100*'Connecting shares (%)'!$R$18,0),0)</f>
        <v>0</v>
      </c>
    </row>
    <row r="46" spans="1:34">
      <c r="A46" s="1">
        <v>45</v>
      </c>
      <c r="B46" s="1" t="s">
        <v>19</v>
      </c>
      <c r="C46" s="1" t="s">
        <v>21</v>
      </c>
      <c r="D46" s="1" t="s">
        <v>67</v>
      </c>
      <c r="E46" s="1">
        <v>6066349.7699999902</v>
      </c>
      <c r="F46" s="1">
        <v>407</v>
      </c>
      <c r="G46" s="1">
        <v>0</v>
      </c>
      <c r="H46" s="1">
        <v>0</v>
      </c>
      <c r="I46" s="1">
        <v>0</v>
      </c>
      <c r="J46" s="1">
        <v>0</v>
      </c>
      <c r="K46" s="1">
        <v>467382.739999999</v>
      </c>
      <c r="L46" s="1">
        <v>43</v>
      </c>
      <c r="M46" s="1">
        <v>115752.66</v>
      </c>
      <c r="N46" s="1">
        <v>1</v>
      </c>
      <c r="O46" s="1">
        <v>0</v>
      </c>
      <c r="P46" s="1">
        <v>0</v>
      </c>
      <c r="Q46" s="1">
        <v>10768.3462729562</v>
      </c>
      <c r="R46" s="1">
        <v>4207332</v>
      </c>
      <c r="S46" s="59">
        <f>IF(C46="East", IF(B46="Central",('Connecting shares (%)'!$F$2/100*E46+'Connecting shares (%)'!$G$2/100*G46+'Connecting shares (%)'!$H$2/100*I46)/1000000,0),0)</f>
        <v>0</v>
      </c>
      <c r="T46" s="59">
        <f>IF(C46="East", IF(B46="Central",F46*'Connecting shares (%)'!$R$16*'Connecting shares (%)'!$F$2/100+H46*'Connecting shares (%)'!$G$2/100*'Connecting shares (%)'!$R$17+J46*'Connecting shares (%)'!$H$2/100*'Connecting shares (%)'!$R$18,0),0)</f>
        <v>0</v>
      </c>
      <c r="U46" s="1">
        <f>IF(C46="East", IF(B46="Decentral",('Connecting shares (%)'!$F$6/100*E46+'Connecting shares (%)'!$G$6/100*G46+'Connecting shares (%)'!$H$6/100*I46)/1000000,0),0)</f>
        <v>0</v>
      </c>
      <c r="V46" s="1">
        <f>IF(C46="East", IF(B46="Decentral",F46*'Connecting shares (%)'!$R$16*'Connecting shares (%)'!$F$6/100+H46*'Connecting shares (%)'!$G$6/100*'Connecting shares (%)'!$R$17+J46*'Connecting shares (%)'!$H$6/100*'Connecting shares (%)'!$R$18,0),0)</f>
        <v>0</v>
      </c>
      <c r="W46" s="1">
        <f>IF(C46="East", IF(B46="Central",('Connecting shares (%)'!$F$4/100*K46+'Connecting shares (%)'!$G$4/100*M46+'Connecting shares (%)'!$H$4/100*O46)/1000000,0),0)</f>
        <v>0</v>
      </c>
      <c r="X46" s="1">
        <f>IF(C46="East", IF(B46="Central",L46*'Connecting shares (%)'!$R$16*'Connecting shares (%)'!$F$4/100+N46*'Connecting shares (%)'!$G$4/100*'Connecting shares (%)'!$R$17+P46*'Connecting shares (%)'!$H$4/100*'Connecting shares (%)'!$R$18,0),0)</f>
        <v>0</v>
      </c>
      <c r="Y46" s="1">
        <f>IF(C46="East", IF(B46="Decentral",('Connecting shares (%)'!$F$4/100*K46+'Connecting shares (%)'!$G$4/100*M46+'Connecting shares (%)'!$H$4/100*O46)/1000000,0),0)</f>
        <v>0</v>
      </c>
      <c r="Z46" s="1">
        <f>IF(C46="East", IF(B46="Decentral",L46*'Connecting shares (%)'!$R$16*'Connecting shares (%)'!$F$8/100+N46*'Connecting shares (%)'!$G$8/100*'Connecting shares (%)'!$R$17+P46*'Connecting shares (%)'!$H$8/100*'Connecting shares (%)'!$R$18,0),0)</f>
        <v>0</v>
      </c>
      <c r="AA46" s="1">
        <f>IF(C46="West", IF(B46="Central",('Connecting shares (%)'!$F$10/100*E46+'Connecting shares (%)'!$G$10/100*G46+'Connecting shares (%)'!$H$10/100*I46)/1000000,0),0)</f>
        <v>0</v>
      </c>
      <c r="AB46" s="1">
        <f>IF(C46="West", IF(B46="Central",F46*'Connecting shares (%)'!$R$16*'Connecting shares (%)'!$F$10/100+H46*'Connecting shares (%)'!$G$10/100*'Connecting shares (%)'!$R$17+J46*'Connecting shares (%)'!$H$10/100*'Connecting shares (%)'!$R$18,0),0)</f>
        <v>0</v>
      </c>
      <c r="AC46" s="1">
        <f>IF(C46="West", IF(B46="Decentral",('Connecting shares (%)'!$F$14/100*E46+'Connecting shares (%)'!$G$14/100*G46+'Connecting shares (%)'!$H$14/100*I46)/1000000,0),0)</f>
        <v>6.0663497699999906</v>
      </c>
      <c r="AD46" s="1">
        <f>IF(C46="west", IF(B46="Decentral",F46*'Connecting shares (%)'!$R$16*'Connecting shares (%)'!$F$14/100+H46*'Connecting shares (%)'!$G$14/100*'Connecting shares (%)'!$R$17+J46*'Connecting shares (%)'!$H$14/100*'Connecting shares (%)'!$R$18,0),0)</f>
        <v>9.3589650000000013</v>
      </c>
      <c r="AE46" s="1">
        <f>IF(C46="west", IF(B46="Central",('Connecting shares (%)'!$F$12/100*K46+'Connecting shares (%)'!$G$12/100*M46+'Connecting shares (%)'!$H$12/100*O46)/1000000,0),0)</f>
        <v>0</v>
      </c>
      <c r="AF46" s="1">
        <f>IF(C46="west", IF(B46="Central",L46*'Connecting shares (%)'!$R$16*'Connecting shares (%)'!$F$12/100+N46*'Connecting shares (%)'!$G$12/100*'Connecting shares (%)'!$R$17+P46*'Connecting shares (%)'!$H$12/100*'Connecting shares (%)'!$R$18,0),0)</f>
        <v>0</v>
      </c>
      <c r="AG46" s="1">
        <f>IF(C46="West", IF(B46="Decentral",(K46*'Connecting shares (%)'!$F$16/100+M46*'Connecting shares (%)'!$G$16/100+O46*'Connecting shares (%)'!$H$16/100)/1000000,0),0)</f>
        <v>0.58313539999999908</v>
      </c>
      <c r="AH46" s="1">
        <f>IF(C46="west", IF(B46="Decentral",L46*'Connecting shares (%)'!$R$16*'Connecting shares (%)'!$F$16/100+N46*'Connecting shares (%)'!$G$16/100*'Connecting shares (%)'!$R$17+P46*'Connecting shares (%)'!$H$16/100*'Connecting shares (%)'!$R$18,0),0)</f>
        <v>1.019444</v>
      </c>
    </row>
    <row r="47" spans="1:34">
      <c r="A47" s="1">
        <v>46</v>
      </c>
      <c r="B47" s="1" t="s">
        <v>20</v>
      </c>
      <c r="C47" s="1" t="s">
        <v>21</v>
      </c>
      <c r="D47" s="1" t="s">
        <v>756</v>
      </c>
      <c r="E47" s="1">
        <v>619844.82999999996</v>
      </c>
      <c r="F47" s="1">
        <v>39</v>
      </c>
      <c r="G47" s="1">
        <v>0</v>
      </c>
      <c r="H47" s="1">
        <v>0</v>
      </c>
      <c r="I47" s="1">
        <v>0</v>
      </c>
      <c r="J47" s="1">
        <v>0</v>
      </c>
      <c r="K47" s="1">
        <v>46046.61</v>
      </c>
      <c r="L47" s="1">
        <v>1</v>
      </c>
      <c r="M47" s="1">
        <v>0</v>
      </c>
      <c r="N47" s="1">
        <v>0</v>
      </c>
      <c r="O47" s="1">
        <v>0</v>
      </c>
      <c r="P47" s="1">
        <v>0</v>
      </c>
      <c r="Q47" s="1">
        <v>2944.97389880744</v>
      </c>
      <c r="R47" s="1">
        <v>435359.5</v>
      </c>
      <c r="S47" s="59">
        <f>IF(C47="East", IF(B47="Central",('Connecting shares (%)'!$F$2/100*E47+'Connecting shares (%)'!$G$2/100*G47+'Connecting shares (%)'!$H$2/100*I47)/1000000,0),0)</f>
        <v>0</v>
      </c>
      <c r="T47" s="59">
        <f>IF(C47="East", IF(B47="Central",F47*'Connecting shares (%)'!$R$16*'Connecting shares (%)'!$F$2/100+H47*'Connecting shares (%)'!$G$2/100*'Connecting shares (%)'!$R$17+J47*'Connecting shares (%)'!$H$2/100*'Connecting shares (%)'!$R$18,0),0)</f>
        <v>0</v>
      </c>
      <c r="U47" s="1">
        <f>IF(C47="East", IF(B47="Decentral",('Connecting shares (%)'!$F$6/100*E47+'Connecting shares (%)'!$G$6/100*G47+'Connecting shares (%)'!$H$6/100*I47)/1000000,0),0)</f>
        <v>0</v>
      </c>
      <c r="V47" s="1">
        <f>IF(C47="East", IF(B47="Decentral",F47*'Connecting shares (%)'!$R$16*'Connecting shares (%)'!$F$6/100+H47*'Connecting shares (%)'!$G$6/100*'Connecting shares (%)'!$R$17+J47*'Connecting shares (%)'!$H$6/100*'Connecting shares (%)'!$R$18,0),0)</f>
        <v>0</v>
      </c>
      <c r="W47" s="1">
        <f>IF(C47="East", IF(B47="Central",('Connecting shares (%)'!$F$4/100*K47+'Connecting shares (%)'!$G$4/100*M47+'Connecting shares (%)'!$H$4/100*O47)/1000000,0),0)</f>
        <v>0</v>
      </c>
      <c r="X47" s="1">
        <f>IF(C47="East", IF(B47="Central",L47*'Connecting shares (%)'!$R$16*'Connecting shares (%)'!$F$4/100+N47*'Connecting shares (%)'!$G$4/100*'Connecting shares (%)'!$R$17+P47*'Connecting shares (%)'!$H$4/100*'Connecting shares (%)'!$R$18,0),0)</f>
        <v>0</v>
      </c>
      <c r="Y47" s="1">
        <f>IF(C47="East", IF(B47="Decentral",('Connecting shares (%)'!$F$4/100*K47+'Connecting shares (%)'!$G$4/100*M47+'Connecting shares (%)'!$H$4/100*O47)/1000000,0),0)</f>
        <v>0</v>
      </c>
      <c r="Z47" s="1">
        <f>IF(C47="East", IF(B47="Decentral",L47*'Connecting shares (%)'!$R$16*'Connecting shares (%)'!$F$8/100+N47*'Connecting shares (%)'!$G$8/100*'Connecting shares (%)'!$R$17+P47*'Connecting shares (%)'!$H$8/100*'Connecting shares (%)'!$R$18,0),0)</f>
        <v>0</v>
      </c>
      <c r="AA47" s="1">
        <f>IF(C47="West", IF(B47="Central",('Connecting shares (%)'!$F$10/100*E47+'Connecting shares (%)'!$G$10/100*G47+'Connecting shares (%)'!$H$10/100*I47)/1000000,0),0)</f>
        <v>0.61984483000000001</v>
      </c>
      <c r="AB47" s="1">
        <f>IF(C47="West", IF(B47="Central",F47*'Connecting shares (%)'!$R$16*'Connecting shares (%)'!$F$10/100+H47*'Connecting shares (%)'!$G$10/100*'Connecting shares (%)'!$R$17+J47*'Connecting shares (%)'!$H$10/100*'Connecting shares (%)'!$R$18,0),0)</f>
        <v>0.89680500000000007</v>
      </c>
      <c r="AC47" s="1">
        <f>IF(C47="West", IF(B47="Decentral",('Connecting shares (%)'!$F$14/100*E47+'Connecting shares (%)'!$G$14/100*G47+'Connecting shares (%)'!$H$14/100*I47)/1000000,0),0)</f>
        <v>0</v>
      </c>
      <c r="AD47" s="1">
        <f>IF(C47="west", IF(B47="Decentral",F47*'Connecting shares (%)'!$R$16*'Connecting shares (%)'!$F$14/100+H47*'Connecting shares (%)'!$G$14/100*'Connecting shares (%)'!$R$17+J47*'Connecting shares (%)'!$H$14/100*'Connecting shares (%)'!$R$18,0),0)</f>
        <v>0</v>
      </c>
      <c r="AE47" s="1">
        <f>IF(C47="west", IF(B47="Central",('Connecting shares (%)'!$F$12/100*K47+'Connecting shares (%)'!$G$12/100*M47+'Connecting shares (%)'!$H$12/100*O47)/1000000,0),0)</f>
        <v>4.6046610000000002E-2</v>
      </c>
      <c r="AF47" s="1">
        <f>IF(C47="west", IF(B47="Central",L47*'Connecting shares (%)'!$R$16*'Connecting shares (%)'!$F$12/100+N47*'Connecting shares (%)'!$G$12/100*'Connecting shares (%)'!$R$17+P47*'Connecting shares (%)'!$H$12/100*'Connecting shares (%)'!$R$18,0),0)</f>
        <v>2.2995000000000002E-2</v>
      </c>
      <c r="AG47" s="1">
        <f>IF(C47="West", IF(B47="Decentral",(K47*'Connecting shares (%)'!$F$16/100+M47*'Connecting shares (%)'!$G$16/100+O47*'Connecting shares (%)'!$H$16/100)/1000000,0),0)</f>
        <v>0</v>
      </c>
      <c r="AH47" s="1">
        <f>IF(C47="west", IF(B47="Decentral",L47*'Connecting shares (%)'!$R$16*'Connecting shares (%)'!$F$16/100+N47*'Connecting shares (%)'!$G$16/100*'Connecting shares (%)'!$R$17+P47*'Connecting shares (%)'!$H$16/100*'Connecting shares (%)'!$R$18,0),0)</f>
        <v>0</v>
      </c>
    </row>
    <row r="48" spans="1:34">
      <c r="A48" s="1">
        <v>47</v>
      </c>
      <c r="B48" s="1" t="s">
        <v>20</v>
      </c>
      <c r="C48" s="1" t="s">
        <v>21</v>
      </c>
      <c r="D48" s="1" t="s">
        <v>763</v>
      </c>
      <c r="E48" s="1">
        <v>145778.209999999</v>
      </c>
      <c r="F48" s="1">
        <v>8</v>
      </c>
      <c r="G48" s="1">
        <v>0</v>
      </c>
      <c r="H48" s="1">
        <v>0</v>
      </c>
      <c r="I48" s="1">
        <v>0</v>
      </c>
      <c r="J48" s="1">
        <v>0</v>
      </c>
      <c r="K48" s="1">
        <v>0</v>
      </c>
      <c r="L48" s="1">
        <v>0</v>
      </c>
      <c r="M48" s="1">
        <v>0</v>
      </c>
      <c r="N48" s="1">
        <v>0</v>
      </c>
      <c r="O48" s="1">
        <v>0</v>
      </c>
      <c r="P48" s="1">
        <v>0</v>
      </c>
      <c r="Q48" s="1">
        <v>1221.9516491167899</v>
      </c>
      <c r="R48" s="1">
        <v>85894</v>
      </c>
      <c r="S48" s="59">
        <f>IF(C48="East", IF(B48="Central",('Connecting shares (%)'!$F$2/100*E48+'Connecting shares (%)'!$G$2/100*G48+'Connecting shares (%)'!$H$2/100*I48)/1000000,0),0)</f>
        <v>0</v>
      </c>
      <c r="T48" s="59">
        <f>IF(C48="East", IF(B48="Central",F48*'Connecting shares (%)'!$R$16*'Connecting shares (%)'!$F$2/100+H48*'Connecting shares (%)'!$G$2/100*'Connecting shares (%)'!$R$17+J48*'Connecting shares (%)'!$H$2/100*'Connecting shares (%)'!$R$18,0),0)</f>
        <v>0</v>
      </c>
      <c r="U48" s="1">
        <f>IF(C48="East", IF(B48="Decentral",('Connecting shares (%)'!$F$6/100*E48+'Connecting shares (%)'!$G$6/100*G48+'Connecting shares (%)'!$H$6/100*I48)/1000000,0),0)</f>
        <v>0</v>
      </c>
      <c r="V48" s="1">
        <f>IF(C48="East", IF(B48="Decentral",F48*'Connecting shares (%)'!$R$16*'Connecting shares (%)'!$F$6/100+H48*'Connecting shares (%)'!$G$6/100*'Connecting shares (%)'!$R$17+J48*'Connecting shares (%)'!$H$6/100*'Connecting shares (%)'!$R$18,0),0)</f>
        <v>0</v>
      </c>
      <c r="W48" s="1">
        <f>IF(C48="East", IF(B48="Central",('Connecting shares (%)'!$F$4/100*K48+'Connecting shares (%)'!$G$4/100*M48+'Connecting shares (%)'!$H$4/100*O48)/1000000,0),0)</f>
        <v>0</v>
      </c>
      <c r="X48" s="1">
        <f>IF(C48="East", IF(B48="Central",L48*'Connecting shares (%)'!$R$16*'Connecting shares (%)'!$F$4/100+N48*'Connecting shares (%)'!$G$4/100*'Connecting shares (%)'!$R$17+P48*'Connecting shares (%)'!$H$4/100*'Connecting shares (%)'!$R$18,0),0)</f>
        <v>0</v>
      </c>
      <c r="Y48" s="1">
        <f>IF(C48="East", IF(B48="Decentral",('Connecting shares (%)'!$F$4/100*K48+'Connecting shares (%)'!$G$4/100*M48+'Connecting shares (%)'!$H$4/100*O48)/1000000,0),0)</f>
        <v>0</v>
      </c>
      <c r="Z48" s="1">
        <f>IF(C48="East", IF(B48="Decentral",L48*'Connecting shares (%)'!$R$16*'Connecting shares (%)'!$F$8/100+N48*'Connecting shares (%)'!$G$8/100*'Connecting shares (%)'!$R$17+P48*'Connecting shares (%)'!$H$8/100*'Connecting shares (%)'!$R$18,0),0)</f>
        <v>0</v>
      </c>
      <c r="AA48" s="1">
        <f>IF(C48="West", IF(B48="Central",('Connecting shares (%)'!$F$10/100*E48+'Connecting shares (%)'!$G$10/100*G48+'Connecting shares (%)'!$H$10/100*I48)/1000000,0),0)</f>
        <v>0.14577820999999899</v>
      </c>
      <c r="AB48" s="1">
        <f>IF(C48="West", IF(B48="Central",F48*'Connecting shares (%)'!$R$16*'Connecting shares (%)'!$F$10/100+H48*'Connecting shares (%)'!$G$10/100*'Connecting shares (%)'!$R$17+J48*'Connecting shares (%)'!$H$10/100*'Connecting shares (%)'!$R$18,0),0)</f>
        <v>0.18396000000000001</v>
      </c>
      <c r="AC48" s="1">
        <f>IF(C48="West", IF(B48="Decentral",('Connecting shares (%)'!$F$14/100*E48+'Connecting shares (%)'!$G$14/100*G48+'Connecting shares (%)'!$H$14/100*I48)/1000000,0),0)</f>
        <v>0</v>
      </c>
      <c r="AD48" s="1">
        <f>IF(C48="west", IF(B48="Decentral",F48*'Connecting shares (%)'!$R$16*'Connecting shares (%)'!$F$14/100+H48*'Connecting shares (%)'!$G$14/100*'Connecting shares (%)'!$R$17+J48*'Connecting shares (%)'!$H$14/100*'Connecting shares (%)'!$R$18,0),0)</f>
        <v>0</v>
      </c>
      <c r="AE48" s="1">
        <f>IF(C48="west", IF(B48="Central",('Connecting shares (%)'!$F$12/100*K48+'Connecting shares (%)'!$G$12/100*M48+'Connecting shares (%)'!$H$12/100*O48)/1000000,0),0)</f>
        <v>0</v>
      </c>
      <c r="AF48" s="1">
        <f>IF(C48="west", IF(B48="Central",L48*'Connecting shares (%)'!$R$16*'Connecting shares (%)'!$F$12/100+N48*'Connecting shares (%)'!$G$12/100*'Connecting shares (%)'!$R$17+P48*'Connecting shares (%)'!$H$12/100*'Connecting shares (%)'!$R$18,0),0)</f>
        <v>0</v>
      </c>
      <c r="AG48" s="1">
        <f>IF(C48="West", IF(B48="Decentral",(K48*'Connecting shares (%)'!$F$16/100+M48*'Connecting shares (%)'!$G$16/100+O48*'Connecting shares (%)'!$H$16/100)/1000000,0),0)</f>
        <v>0</v>
      </c>
      <c r="AH48" s="1">
        <f>IF(C48="west", IF(B48="Decentral",L48*'Connecting shares (%)'!$R$16*'Connecting shares (%)'!$F$16/100+N48*'Connecting shares (%)'!$G$16/100*'Connecting shares (%)'!$R$17+P48*'Connecting shares (%)'!$H$16/100*'Connecting shares (%)'!$R$18,0),0)</f>
        <v>0</v>
      </c>
    </row>
    <row r="49" spans="1:34">
      <c r="A49" s="1">
        <v>48</v>
      </c>
      <c r="B49" s="1" t="s">
        <v>19</v>
      </c>
      <c r="C49" s="1" t="s">
        <v>21</v>
      </c>
      <c r="D49" s="1" t="s">
        <v>762</v>
      </c>
      <c r="E49" s="1">
        <v>1010253.92</v>
      </c>
      <c r="F49" s="1">
        <v>69</v>
      </c>
      <c r="G49" s="1">
        <v>0</v>
      </c>
      <c r="H49" s="1">
        <v>0</v>
      </c>
      <c r="I49" s="1">
        <v>0</v>
      </c>
      <c r="J49" s="1">
        <v>0</v>
      </c>
      <c r="K49" s="1">
        <v>0</v>
      </c>
      <c r="L49" s="1">
        <v>0</v>
      </c>
      <c r="M49" s="1">
        <v>0</v>
      </c>
      <c r="N49" s="1">
        <v>0</v>
      </c>
      <c r="O49" s="1">
        <v>0</v>
      </c>
      <c r="P49" s="1">
        <v>0</v>
      </c>
      <c r="Q49" s="1">
        <v>3129.67403036839</v>
      </c>
      <c r="R49" s="1">
        <v>532667.5</v>
      </c>
      <c r="S49" s="59">
        <f>IF(C49="East", IF(B49="Central",('Connecting shares (%)'!$F$2/100*E49+'Connecting shares (%)'!$G$2/100*G49+'Connecting shares (%)'!$H$2/100*I49)/1000000,0),0)</f>
        <v>0</v>
      </c>
      <c r="T49" s="59">
        <f>IF(C49="East", IF(B49="Central",F49*'Connecting shares (%)'!$R$16*'Connecting shares (%)'!$F$2/100+H49*'Connecting shares (%)'!$G$2/100*'Connecting shares (%)'!$R$17+J49*'Connecting shares (%)'!$H$2/100*'Connecting shares (%)'!$R$18,0),0)</f>
        <v>0</v>
      </c>
      <c r="U49" s="1">
        <f>IF(C49="East", IF(B49="Decentral",('Connecting shares (%)'!$F$6/100*E49+'Connecting shares (%)'!$G$6/100*G49+'Connecting shares (%)'!$H$6/100*I49)/1000000,0),0)</f>
        <v>0</v>
      </c>
      <c r="V49" s="1">
        <f>IF(C49="East", IF(B49="Decentral",F49*'Connecting shares (%)'!$R$16*'Connecting shares (%)'!$F$6/100+H49*'Connecting shares (%)'!$G$6/100*'Connecting shares (%)'!$R$17+J49*'Connecting shares (%)'!$H$6/100*'Connecting shares (%)'!$R$18,0),0)</f>
        <v>0</v>
      </c>
      <c r="W49" s="1">
        <f>IF(C49="East", IF(B49="Central",('Connecting shares (%)'!$F$4/100*K49+'Connecting shares (%)'!$G$4/100*M49+'Connecting shares (%)'!$H$4/100*O49)/1000000,0),0)</f>
        <v>0</v>
      </c>
      <c r="X49" s="1">
        <f>IF(C49="East", IF(B49="Central",L49*'Connecting shares (%)'!$R$16*'Connecting shares (%)'!$F$4/100+N49*'Connecting shares (%)'!$G$4/100*'Connecting shares (%)'!$R$17+P49*'Connecting shares (%)'!$H$4/100*'Connecting shares (%)'!$R$18,0),0)</f>
        <v>0</v>
      </c>
      <c r="Y49" s="1">
        <f>IF(C49="East", IF(B49="Decentral",('Connecting shares (%)'!$F$4/100*K49+'Connecting shares (%)'!$G$4/100*M49+'Connecting shares (%)'!$H$4/100*O49)/1000000,0),0)</f>
        <v>0</v>
      </c>
      <c r="Z49" s="1">
        <f>IF(C49="East", IF(B49="Decentral",L49*'Connecting shares (%)'!$R$16*'Connecting shares (%)'!$F$8/100+N49*'Connecting shares (%)'!$G$8/100*'Connecting shares (%)'!$R$17+P49*'Connecting shares (%)'!$H$8/100*'Connecting shares (%)'!$R$18,0),0)</f>
        <v>0</v>
      </c>
      <c r="AA49" s="1">
        <f>IF(C49="West", IF(B49="Central",('Connecting shares (%)'!$F$10/100*E49+'Connecting shares (%)'!$G$10/100*G49+'Connecting shares (%)'!$H$10/100*I49)/1000000,0),0)</f>
        <v>0</v>
      </c>
      <c r="AB49" s="1">
        <f>IF(C49="West", IF(B49="Central",F49*'Connecting shares (%)'!$R$16*'Connecting shares (%)'!$F$10/100+H49*'Connecting shares (%)'!$G$10/100*'Connecting shares (%)'!$R$17+J49*'Connecting shares (%)'!$H$10/100*'Connecting shares (%)'!$R$18,0),0)</f>
        <v>0</v>
      </c>
      <c r="AC49" s="1">
        <f>IF(C49="West", IF(B49="Decentral",('Connecting shares (%)'!$F$14/100*E49+'Connecting shares (%)'!$G$14/100*G49+'Connecting shares (%)'!$H$14/100*I49)/1000000,0),0)</f>
        <v>1.01025392</v>
      </c>
      <c r="AD49" s="1">
        <f>IF(C49="west", IF(B49="Decentral",F49*'Connecting shares (%)'!$R$16*'Connecting shares (%)'!$F$14/100+H49*'Connecting shares (%)'!$G$14/100*'Connecting shares (%)'!$R$17+J49*'Connecting shares (%)'!$H$14/100*'Connecting shares (%)'!$R$18,0),0)</f>
        <v>1.5866550000000001</v>
      </c>
      <c r="AE49" s="1">
        <f>IF(C49="west", IF(B49="Central",('Connecting shares (%)'!$F$12/100*K49+'Connecting shares (%)'!$G$12/100*M49+'Connecting shares (%)'!$H$12/100*O49)/1000000,0),0)</f>
        <v>0</v>
      </c>
      <c r="AF49" s="1">
        <f>IF(C49="west", IF(B49="Central",L49*'Connecting shares (%)'!$R$16*'Connecting shares (%)'!$F$12/100+N49*'Connecting shares (%)'!$G$12/100*'Connecting shares (%)'!$R$17+P49*'Connecting shares (%)'!$H$12/100*'Connecting shares (%)'!$R$18,0),0)</f>
        <v>0</v>
      </c>
      <c r="AG49" s="1">
        <f>IF(C49="West", IF(B49="Decentral",(K49*'Connecting shares (%)'!$F$16/100+M49*'Connecting shares (%)'!$G$16/100+O49*'Connecting shares (%)'!$H$16/100)/1000000,0),0)</f>
        <v>0</v>
      </c>
      <c r="AH49" s="1">
        <f>IF(C49="west", IF(B49="Decentral",L49*'Connecting shares (%)'!$R$16*'Connecting shares (%)'!$F$16/100+N49*'Connecting shares (%)'!$G$16/100*'Connecting shares (%)'!$R$17+P49*'Connecting shares (%)'!$H$16/100*'Connecting shares (%)'!$R$18,0),0)</f>
        <v>0</v>
      </c>
    </row>
    <row r="50" spans="1:34">
      <c r="A50" s="1">
        <v>49</v>
      </c>
      <c r="B50" s="1" t="s">
        <v>20</v>
      </c>
      <c r="C50" s="1" t="s">
        <v>21</v>
      </c>
      <c r="D50" s="1" t="s">
        <v>441</v>
      </c>
      <c r="E50" s="1">
        <v>829533.28</v>
      </c>
      <c r="F50" s="1">
        <v>53</v>
      </c>
      <c r="G50" s="1">
        <v>0</v>
      </c>
      <c r="H50" s="1">
        <v>0</v>
      </c>
      <c r="I50" s="1">
        <v>0</v>
      </c>
      <c r="J50" s="1">
        <v>0</v>
      </c>
      <c r="K50" s="1">
        <v>0</v>
      </c>
      <c r="L50" s="1">
        <v>0</v>
      </c>
      <c r="M50" s="1">
        <v>0</v>
      </c>
      <c r="N50" s="1">
        <v>0</v>
      </c>
      <c r="O50" s="1">
        <v>0</v>
      </c>
      <c r="P50" s="1">
        <v>0</v>
      </c>
      <c r="Q50" s="1">
        <v>3975.0494275286301</v>
      </c>
      <c r="R50" s="1">
        <v>534576.5</v>
      </c>
      <c r="S50" s="59">
        <f>IF(C50="East", IF(B50="Central",('Connecting shares (%)'!$F$2/100*E50+'Connecting shares (%)'!$G$2/100*G50+'Connecting shares (%)'!$H$2/100*I50)/1000000,0),0)</f>
        <v>0</v>
      </c>
      <c r="T50" s="59">
        <f>IF(C50="East", IF(B50="Central",F50*'Connecting shares (%)'!$R$16*'Connecting shares (%)'!$F$2/100+H50*'Connecting shares (%)'!$G$2/100*'Connecting shares (%)'!$R$17+J50*'Connecting shares (%)'!$H$2/100*'Connecting shares (%)'!$R$18,0),0)</f>
        <v>0</v>
      </c>
      <c r="U50" s="1">
        <f>IF(C50="East", IF(B50="Decentral",('Connecting shares (%)'!$F$6/100*E50+'Connecting shares (%)'!$G$6/100*G50+'Connecting shares (%)'!$H$6/100*I50)/1000000,0),0)</f>
        <v>0</v>
      </c>
      <c r="V50" s="1">
        <f>IF(C50="East", IF(B50="Decentral",F50*'Connecting shares (%)'!$R$16*'Connecting shares (%)'!$F$6/100+H50*'Connecting shares (%)'!$G$6/100*'Connecting shares (%)'!$R$17+J50*'Connecting shares (%)'!$H$6/100*'Connecting shares (%)'!$R$18,0),0)</f>
        <v>0</v>
      </c>
      <c r="W50" s="1">
        <f>IF(C50="East", IF(B50="Central",('Connecting shares (%)'!$F$4/100*K50+'Connecting shares (%)'!$G$4/100*M50+'Connecting shares (%)'!$H$4/100*O50)/1000000,0),0)</f>
        <v>0</v>
      </c>
      <c r="X50" s="1">
        <f>IF(C50="East", IF(B50="Central",L50*'Connecting shares (%)'!$R$16*'Connecting shares (%)'!$F$4/100+N50*'Connecting shares (%)'!$G$4/100*'Connecting shares (%)'!$R$17+P50*'Connecting shares (%)'!$H$4/100*'Connecting shares (%)'!$R$18,0),0)</f>
        <v>0</v>
      </c>
      <c r="Y50" s="1">
        <f>IF(C50="East", IF(B50="Decentral",('Connecting shares (%)'!$F$4/100*K50+'Connecting shares (%)'!$G$4/100*M50+'Connecting shares (%)'!$H$4/100*O50)/1000000,0),0)</f>
        <v>0</v>
      </c>
      <c r="Z50" s="1">
        <f>IF(C50="East", IF(B50="Decentral",L50*'Connecting shares (%)'!$R$16*'Connecting shares (%)'!$F$8/100+N50*'Connecting shares (%)'!$G$8/100*'Connecting shares (%)'!$R$17+P50*'Connecting shares (%)'!$H$8/100*'Connecting shares (%)'!$R$18,0),0)</f>
        <v>0</v>
      </c>
      <c r="AA50" s="1">
        <f>IF(C50="West", IF(B50="Central",('Connecting shares (%)'!$F$10/100*E50+'Connecting shares (%)'!$G$10/100*G50+'Connecting shares (%)'!$H$10/100*I50)/1000000,0),0)</f>
        <v>0.82953328000000004</v>
      </c>
      <c r="AB50" s="1">
        <f>IF(C50="West", IF(B50="Central",F50*'Connecting shares (%)'!$R$16*'Connecting shares (%)'!$F$10/100+H50*'Connecting shares (%)'!$G$10/100*'Connecting shares (%)'!$R$17+J50*'Connecting shares (%)'!$H$10/100*'Connecting shares (%)'!$R$18,0),0)</f>
        <v>1.2187350000000001</v>
      </c>
      <c r="AC50" s="1">
        <f>IF(C50="West", IF(B50="Decentral",('Connecting shares (%)'!$F$14/100*E50+'Connecting shares (%)'!$G$14/100*G50+'Connecting shares (%)'!$H$14/100*I50)/1000000,0),0)</f>
        <v>0</v>
      </c>
      <c r="AD50" s="1">
        <f>IF(C50="west", IF(B50="Decentral",F50*'Connecting shares (%)'!$R$16*'Connecting shares (%)'!$F$14/100+H50*'Connecting shares (%)'!$G$14/100*'Connecting shares (%)'!$R$17+J50*'Connecting shares (%)'!$H$14/100*'Connecting shares (%)'!$R$18,0),0)</f>
        <v>0</v>
      </c>
      <c r="AE50" s="1">
        <f>IF(C50="west", IF(B50="Central",('Connecting shares (%)'!$F$12/100*K50+'Connecting shares (%)'!$G$12/100*M50+'Connecting shares (%)'!$H$12/100*O50)/1000000,0),0)</f>
        <v>0</v>
      </c>
      <c r="AF50" s="1">
        <f>IF(C50="west", IF(B50="Central",L50*'Connecting shares (%)'!$R$16*'Connecting shares (%)'!$F$12/100+N50*'Connecting shares (%)'!$G$12/100*'Connecting shares (%)'!$R$17+P50*'Connecting shares (%)'!$H$12/100*'Connecting shares (%)'!$R$18,0),0)</f>
        <v>0</v>
      </c>
      <c r="AG50" s="1">
        <f>IF(C50="West", IF(B50="Decentral",(K50*'Connecting shares (%)'!$F$16/100+M50*'Connecting shares (%)'!$G$16/100+O50*'Connecting shares (%)'!$H$16/100)/1000000,0),0)</f>
        <v>0</v>
      </c>
      <c r="AH50" s="1">
        <f>IF(C50="west", IF(B50="Decentral",L50*'Connecting shares (%)'!$R$16*'Connecting shares (%)'!$F$16/100+N50*'Connecting shares (%)'!$G$16/100*'Connecting shares (%)'!$R$17+P50*'Connecting shares (%)'!$H$16/100*'Connecting shares (%)'!$R$18,0),0)</f>
        <v>0</v>
      </c>
    </row>
    <row r="51" spans="1:34">
      <c r="A51" s="1">
        <v>50</v>
      </c>
      <c r="B51" s="1" t="s">
        <v>20</v>
      </c>
      <c r="C51" s="1" t="s">
        <v>21</v>
      </c>
      <c r="D51" s="1" t="s">
        <v>741</v>
      </c>
      <c r="E51" s="1">
        <v>947231.86</v>
      </c>
      <c r="F51" s="1">
        <v>69</v>
      </c>
      <c r="G51" s="1">
        <v>0</v>
      </c>
      <c r="H51" s="1">
        <v>0</v>
      </c>
      <c r="I51" s="1">
        <v>0</v>
      </c>
      <c r="J51" s="1">
        <v>0</v>
      </c>
      <c r="K51" s="1">
        <v>24780.07</v>
      </c>
      <c r="L51" s="1">
        <v>2</v>
      </c>
      <c r="M51" s="1">
        <v>0</v>
      </c>
      <c r="N51" s="1">
        <v>0</v>
      </c>
      <c r="O51" s="1">
        <v>0</v>
      </c>
      <c r="P51" s="1">
        <v>0</v>
      </c>
      <c r="Q51" s="1">
        <v>5423.7406258496603</v>
      </c>
      <c r="R51" s="1">
        <v>1077110.5</v>
      </c>
      <c r="S51" s="59">
        <f>IF(C51="East", IF(B51="Central",('Connecting shares (%)'!$F$2/100*E51+'Connecting shares (%)'!$G$2/100*G51+'Connecting shares (%)'!$H$2/100*I51)/1000000,0),0)</f>
        <v>0</v>
      </c>
      <c r="T51" s="59">
        <f>IF(C51="East", IF(B51="Central",F51*'Connecting shares (%)'!$R$16*'Connecting shares (%)'!$F$2/100+H51*'Connecting shares (%)'!$G$2/100*'Connecting shares (%)'!$R$17+J51*'Connecting shares (%)'!$H$2/100*'Connecting shares (%)'!$R$18,0),0)</f>
        <v>0</v>
      </c>
      <c r="U51" s="1">
        <f>IF(C51="East", IF(B51="Decentral",('Connecting shares (%)'!$F$6/100*E51+'Connecting shares (%)'!$G$6/100*G51+'Connecting shares (%)'!$H$6/100*I51)/1000000,0),0)</f>
        <v>0</v>
      </c>
      <c r="V51" s="1">
        <f>IF(C51="East", IF(B51="Decentral",F51*'Connecting shares (%)'!$R$16*'Connecting shares (%)'!$F$6/100+H51*'Connecting shares (%)'!$G$6/100*'Connecting shares (%)'!$R$17+J51*'Connecting shares (%)'!$H$6/100*'Connecting shares (%)'!$R$18,0),0)</f>
        <v>0</v>
      </c>
      <c r="W51" s="1">
        <f>IF(C51="East", IF(B51="Central",('Connecting shares (%)'!$F$4/100*K51+'Connecting shares (%)'!$G$4/100*M51+'Connecting shares (%)'!$H$4/100*O51)/1000000,0),0)</f>
        <v>0</v>
      </c>
      <c r="X51" s="1">
        <f>IF(C51="East", IF(B51="Central",L51*'Connecting shares (%)'!$R$16*'Connecting shares (%)'!$F$4/100+N51*'Connecting shares (%)'!$G$4/100*'Connecting shares (%)'!$R$17+P51*'Connecting shares (%)'!$H$4/100*'Connecting shares (%)'!$R$18,0),0)</f>
        <v>0</v>
      </c>
      <c r="Y51" s="1">
        <f>IF(C51="East", IF(B51="Decentral",('Connecting shares (%)'!$F$4/100*K51+'Connecting shares (%)'!$G$4/100*M51+'Connecting shares (%)'!$H$4/100*O51)/1000000,0),0)</f>
        <v>0</v>
      </c>
      <c r="Z51" s="1">
        <f>IF(C51="East", IF(B51="Decentral",L51*'Connecting shares (%)'!$R$16*'Connecting shares (%)'!$F$8/100+N51*'Connecting shares (%)'!$G$8/100*'Connecting shares (%)'!$R$17+P51*'Connecting shares (%)'!$H$8/100*'Connecting shares (%)'!$R$18,0),0)</f>
        <v>0</v>
      </c>
      <c r="AA51" s="1">
        <f>IF(C51="West", IF(B51="Central",('Connecting shares (%)'!$F$10/100*E51+'Connecting shares (%)'!$G$10/100*G51+'Connecting shares (%)'!$H$10/100*I51)/1000000,0),0)</f>
        <v>0.94723186000000004</v>
      </c>
      <c r="AB51" s="1">
        <f>IF(C51="West", IF(B51="Central",F51*'Connecting shares (%)'!$R$16*'Connecting shares (%)'!$F$10/100+H51*'Connecting shares (%)'!$G$10/100*'Connecting shares (%)'!$R$17+J51*'Connecting shares (%)'!$H$10/100*'Connecting shares (%)'!$R$18,0),0)</f>
        <v>1.5866550000000001</v>
      </c>
      <c r="AC51" s="1">
        <f>IF(C51="West", IF(B51="Decentral",('Connecting shares (%)'!$F$14/100*E51+'Connecting shares (%)'!$G$14/100*G51+'Connecting shares (%)'!$H$14/100*I51)/1000000,0),0)</f>
        <v>0</v>
      </c>
      <c r="AD51" s="1">
        <f>IF(C51="west", IF(B51="Decentral",F51*'Connecting shares (%)'!$R$16*'Connecting shares (%)'!$F$14/100+H51*'Connecting shares (%)'!$G$14/100*'Connecting shares (%)'!$R$17+J51*'Connecting shares (%)'!$H$14/100*'Connecting shares (%)'!$R$18,0),0)</f>
        <v>0</v>
      </c>
      <c r="AE51" s="1">
        <f>IF(C51="west", IF(B51="Central",('Connecting shares (%)'!$F$12/100*K51+'Connecting shares (%)'!$G$12/100*M51+'Connecting shares (%)'!$H$12/100*O51)/1000000,0),0)</f>
        <v>2.4780070000000001E-2</v>
      </c>
      <c r="AF51" s="1">
        <f>IF(C51="west", IF(B51="Central",L51*'Connecting shares (%)'!$R$16*'Connecting shares (%)'!$F$12/100+N51*'Connecting shares (%)'!$G$12/100*'Connecting shares (%)'!$R$17+P51*'Connecting shares (%)'!$H$12/100*'Connecting shares (%)'!$R$18,0),0)</f>
        <v>4.5990000000000003E-2</v>
      </c>
      <c r="AG51" s="1">
        <f>IF(C51="West", IF(B51="Decentral",(K51*'Connecting shares (%)'!$F$16/100+M51*'Connecting shares (%)'!$G$16/100+O51*'Connecting shares (%)'!$H$16/100)/1000000,0),0)</f>
        <v>0</v>
      </c>
      <c r="AH51" s="1">
        <f>IF(C51="west", IF(B51="Decentral",L51*'Connecting shares (%)'!$R$16*'Connecting shares (%)'!$F$16/100+N51*'Connecting shares (%)'!$G$16/100*'Connecting shares (%)'!$R$17+P51*'Connecting shares (%)'!$H$16/100*'Connecting shares (%)'!$R$18,0),0)</f>
        <v>0</v>
      </c>
    </row>
    <row r="52" spans="1:34">
      <c r="A52" s="1">
        <v>51</v>
      </c>
      <c r="B52" s="1" t="s">
        <v>20</v>
      </c>
      <c r="C52" s="1" t="s">
        <v>21</v>
      </c>
      <c r="D52" s="1" t="s">
        <v>739</v>
      </c>
      <c r="E52" s="1">
        <v>217919.389999999</v>
      </c>
      <c r="F52" s="1">
        <v>15</v>
      </c>
      <c r="G52" s="1">
        <v>0</v>
      </c>
      <c r="H52" s="1">
        <v>0</v>
      </c>
      <c r="I52" s="1">
        <v>0</v>
      </c>
      <c r="J52" s="1">
        <v>0</v>
      </c>
      <c r="K52" s="1">
        <v>28931.22</v>
      </c>
      <c r="L52" s="1">
        <v>5</v>
      </c>
      <c r="M52" s="1">
        <v>0</v>
      </c>
      <c r="N52" s="1">
        <v>0</v>
      </c>
      <c r="O52" s="1">
        <v>0</v>
      </c>
      <c r="P52" s="1">
        <v>0</v>
      </c>
      <c r="Q52" s="1">
        <v>4775.4618115742196</v>
      </c>
      <c r="R52" s="1">
        <v>414504</v>
      </c>
      <c r="S52" s="59">
        <f>IF(C52="East", IF(B52="Central",('Connecting shares (%)'!$F$2/100*E52+'Connecting shares (%)'!$G$2/100*G52+'Connecting shares (%)'!$H$2/100*I52)/1000000,0),0)</f>
        <v>0</v>
      </c>
      <c r="T52" s="59">
        <f>IF(C52="East", IF(B52="Central",F52*'Connecting shares (%)'!$R$16*'Connecting shares (%)'!$F$2/100+H52*'Connecting shares (%)'!$G$2/100*'Connecting shares (%)'!$R$17+J52*'Connecting shares (%)'!$H$2/100*'Connecting shares (%)'!$R$18,0),0)</f>
        <v>0</v>
      </c>
      <c r="U52" s="1">
        <f>IF(C52="East", IF(B52="Decentral",('Connecting shares (%)'!$F$6/100*E52+'Connecting shares (%)'!$G$6/100*G52+'Connecting shares (%)'!$H$6/100*I52)/1000000,0),0)</f>
        <v>0</v>
      </c>
      <c r="V52" s="1">
        <f>IF(C52="East", IF(B52="Decentral",F52*'Connecting shares (%)'!$R$16*'Connecting shares (%)'!$F$6/100+H52*'Connecting shares (%)'!$G$6/100*'Connecting shares (%)'!$R$17+J52*'Connecting shares (%)'!$H$6/100*'Connecting shares (%)'!$R$18,0),0)</f>
        <v>0</v>
      </c>
      <c r="W52" s="1">
        <f>IF(C52="East", IF(B52="Central",('Connecting shares (%)'!$F$4/100*K52+'Connecting shares (%)'!$G$4/100*M52+'Connecting shares (%)'!$H$4/100*O52)/1000000,0),0)</f>
        <v>0</v>
      </c>
      <c r="X52" s="1">
        <f>IF(C52="East", IF(B52="Central",L52*'Connecting shares (%)'!$R$16*'Connecting shares (%)'!$F$4/100+N52*'Connecting shares (%)'!$G$4/100*'Connecting shares (%)'!$R$17+P52*'Connecting shares (%)'!$H$4/100*'Connecting shares (%)'!$R$18,0),0)</f>
        <v>0</v>
      </c>
      <c r="Y52" s="1">
        <f>IF(C52="East", IF(B52="Decentral",('Connecting shares (%)'!$F$4/100*K52+'Connecting shares (%)'!$G$4/100*M52+'Connecting shares (%)'!$H$4/100*O52)/1000000,0),0)</f>
        <v>0</v>
      </c>
      <c r="Z52" s="1">
        <f>IF(C52="East", IF(B52="Decentral",L52*'Connecting shares (%)'!$R$16*'Connecting shares (%)'!$F$8/100+N52*'Connecting shares (%)'!$G$8/100*'Connecting shares (%)'!$R$17+P52*'Connecting shares (%)'!$H$8/100*'Connecting shares (%)'!$R$18,0),0)</f>
        <v>0</v>
      </c>
      <c r="AA52" s="1">
        <f>IF(C52="West", IF(B52="Central",('Connecting shares (%)'!$F$10/100*E52+'Connecting shares (%)'!$G$10/100*G52+'Connecting shares (%)'!$H$10/100*I52)/1000000,0),0)</f>
        <v>0.21791938999999899</v>
      </c>
      <c r="AB52" s="1">
        <f>IF(C52="West", IF(B52="Central",F52*'Connecting shares (%)'!$R$16*'Connecting shares (%)'!$F$10/100+H52*'Connecting shares (%)'!$G$10/100*'Connecting shares (%)'!$R$17+J52*'Connecting shares (%)'!$H$10/100*'Connecting shares (%)'!$R$18,0),0)</f>
        <v>0.34492500000000009</v>
      </c>
      <c r="AC52" s="1">
        <f>IF(C52="West", IF(B52="Decentral",('Connecting shares (%)'!$F$14/100*E52+'Connecting shares (%)'!$G$14/100*G52+'Connecting shares (%)'!$H$14/100*I52)/1000000,0),0)</f>
        <v>0</v>
      </c>
      <c r="AD52" s="1">
        <f>IF(C52="west", IF(B52="Decentral",F52*'Connecting shares (%)'!$R$16*'Connecting shares (%)'!$F$14/100+H52*'Connecting shares (%)'!$G$14/100*'Connecting shares (%)'!$R$17+J52*'Connecting shares (%)'!$H$14/100*'Connecting shares (%)'!$R$18,0),0)</f>
        <v>0</v>
      </c>
      <c r="AE52" s="1">
        <f>IF(C52="west", IF(B52="Central",('Connecting shares (%)'!$F$12/100*K52+'Connecting shares (%)'!$G$12/100*M52+'Connecting shares (%)'!$H$12/100*O52)/1000000,0),0)</f>
        <v>2.8931220000000001E-2</v>
      </c>
      <c r="AF52" s="1">
        <f>IF(C52="west", IF(B52="Central",L52*'Connecting shares (%)'!$R$16*'Connecting shares (%)'!$F$12/100+N52*'Connecting shares (%)'!$G$12/100*'Connecting shares (%)'!$R$17+P52*'Connecting shares (%)'!$H$12/100*'Connecting shares (%)'!$R$18,0),0)</f>
        <v>0.11497500000000001</v>
      </c>
      <c r="AG52" s="1">
        <f>IF(C52="West", IF(B52="Decentral",(K52*'Connecting shares (%)'!$F$16/100+M52*'Connecting shares (%)'!$G$16/100+O52*'Connecting shares (%)'!$H$16/100)/1000000,0),0)</f>
        <v>0</v>
      </c>
      <c r="AH52" s="1">
        <f>IF(C52="west", IF(B52="Decentral",L52*'Connecting shares (%)'!$R$16*'Connecting shares (%)'!$F$16/100+N52*'Connecting shares (%)'!$G$16/100*'Connecting shares (%)'!$R$17+P52*'Connecting shares (%)'!$H$16/100*'Connecting shares (%)'!$R$18,0),0)</f>
        <v>0</v>
      </c>
    </row>
    <row r="53" spans="1:34">
      <c r="A53" s="1">
        <v>52</v>
      </c>
      <c r="B53" s="1" t="s">
        <v>20</v>
      </c>
      <c r="C53" s="1" t="s">
        <v>21</v>
      </c>
      <c r="D53" s="1" t="s">
        <v>510</v>
      </c>
      <c r="E53" s="1">
        <v>354563.66999999899</v>
      </c>
      <c r="F53" s="1">
        <v>23</v>
      </c>
      <c r="G53" s="1">
        <v>0</v>
      </c>
      <c r="H53" s="1">
        <v>0</v>
      </c>
      <c r="I53" s="1">
        <v>0</v>
      </c>
      <c r="J53" s="1">
        <v>0</v>
      </c>
      <c r="K53" s="1">
        <v>0</v>
      </c>
      <c r="L53" s="1">
        <v>0</v>
      </c>
      <c r="M53" s="1">
        <v>0</v>
      </c>
      <c r="N53" s="1">
        <v>0</v>
      </c>
      <c r="O53" s="1">
        <v>0</v>
      </c>
      <c r="P53" s="1">
        <v>0</v>
      </c>
      <c r="Q53" s="1">
        <v>2382.2971524325999</v>
      </c>
      <c r="R53" s="1">
        <v>215984</v>
      </c>
      <c r="S53" s="59">
        <f>IF(C53="East", IF(B53="Central",('Connecting shares (%)'!$F$2/100*E53+'Connecting shares (%)'!$G$2/100*G53+'Connecting shares (%)'!$H$2/100*I53)/1000000,0),0)</f>
        <v>0</v>
      </c>
      <c r="T53" s="59">
        <f>IF(C53="East", IF(B53="Central",F53*'Connecting shares (%)'!$R$16*'Connecting shares (%)'!$F$2/100+H53*'Connecting shares (%)'!$G$2/100*'Connecting shares (%)'!$R$17+J53*'Connecting shares (%)'!$H$2/100*'Connecting shares (%)'!$R$18,0),0)</f>
        <v>0</v>
      </c>
      <c r="U53" s="1">
        <f>IF(C53="East", IF(B53="Decentral",('Connecting shares (%)'!$F$6/100*E53+'Connecting shares (%)'!$G$6/100*G53+'Connecting shares (%)'!$H$6/100*I53)/1000000,0),0)</f>
        <v>0</v>
      </c>
      <c r="V53" s="1">
        <f>IF(C53="East", IF(B53="Decentral",F53*'Connecting shares (%)'!$R$16*'Connecting shares (%)'!$F$6/100+H53*'Connecting shares (%)'!$G$6/100*'Connecting shares (%)'!$R$17+J53*'Connecting shares (%)'!$H$6/100*'Connecting shares (%)'!$R$18,0),0)</f>
        <v>0</v>
      </c>
      <c r="W53" s="1">
        <f>IF(C53="East", IF(B53="Central",('Connecting shares (%)'!$F$4/100*K53+'Connecting shares (%)'!$G$4/100*M53+'Connecting shares (%)'!$H$4/100*O53)/1000000,0),0)</f>
        <v>0</v>
      </c>
      <c r="X53" s="1">
        <f>IF(C53="East", IF(B53="Central",L53*'Connecting shares (%)'!$R$16*'Connecting shares (%)'!$F$4/100+N53*'Connecting shares (%)'!$G$4/100*'Connecting shares (%)'!$R$17+P53*'Connecting shares (%)'!$H$4/100*'Connecting shares (%)'!$R$18,0),0)</f>
        <v>0</v>
      </c>
      <c r="Y53" s="1">
        <f>IF(C53="East", IF(B53="Decentral",('Connecting shares (%)'!$F$4/100*K53+'Connecting shares (%)'!$G$4/100*M53+'Connecting shares (%)'!$H$4/100*O53)/1000000,0),0)</f>
        <v>0</v>
      </c>
      <c r="Z53" s="1">
        <f>IF(C53="East", IF(B53="Decentral",L53*'Connecting shares (%)'!$R$16*'Connecting shares (%)'!$F$8/100+N53*'Connecting shares (%)'!$G$8/100*'Connecting shares (%)'!$R$17+P53*'Connecting shares (%)'!$H$8/100*'Connecting shares (%)'!$R$18,0),0)</f>
        <v>0</v>
      </c>
      <c r="AA53" s="1">
        <f>IF(C53="West", IF(B53="Central",('Connecting shares (%)'!$F$10/100*E53+'Connecting shares (%)'!$G$10/100*G53+'Connecting shares (%)'!$H$10/100*I53)/1000000,0),0)</f>
        <v>0.354563669999999</v>
      </c>
      <c r="AB53" s="1">
        <f>IF(C53="West", IF(B53="Central",F53*'Connecting shares (%)'!$R$16*'Connecting shares (%)'!$F$10/100+H53*'Connecting shares (%)'!$G$10/100*'Connecting shares (%)'!$R$17+J53*'Connecting shares (%)'!$H$10/100*'Connecting shares (%)'!$R$18,0),0)</f>
        <v>0.52888500000000005</v>
      </c>
      <c r="AC53" s="1">
        <f>IF(C53="West", IF(B53="Decentral",('Connecting shares (%)'!$F$14/100*E53+'Connecting shares (%)'!$G$14/100*G53+'Connecting shares (%)'!$H$14/100*I53)/1000000,0),0)</f>
        <v>0</v>
      </c>
      <c r="AD53" s="1">
        <f>IF(C53="west", IF(B53="Decentral",F53*'Connecting shares (%)'!$R$16*'Connecting shares (%)'!$F$14/100+H53*'Connecting shares (%)'!$G$14/100*'Connecting shares (%)'!$R$17+J53*'Connecting shares (%)'!$H$14/100*'Connecting shares (%)'!$R$18,0),0)</f>
        <v>0</v>
      </c>
      <c r="AE53" s="1">
        <f>IF(C53="west", IF(B53="Central",('Connecting shares (%)'!$F$12/100*K53+'Connecting shares (%)'!$G$12/100*M53+'Connecting shares (%)'!$H$12/100*O53)/1000000,0),0)</f>
        <v>0</v>
      </c>
      <c r="AF53" s="1">
        <f>IF(C53="west", IF(B53="Central",L53*'Connecting shares (%)'!$R$16*'Connecting shares (%)'!$F$12/100+N53*'Connecting shares (%)'!$G$12/100*'Connecting shares (%)'!$R$17+P53*'Connecting shares (%)'!$H$12/100*'Connecting shares (%)'!$R$18,0),0)</f>
        <v>0</v>
      </c>
      <c r="AG53" s="1">
        <f>IF(C53="West", IF(B53="Decentral",(K53*'Connecting shares (%)'!$F$16/100+M53*'Connecting shares (%)'!$G$16/100+O53*'Connecting shares (%)'!$H$16/100)/1000000,0),0)</f>
        <v>0</v>
      </c>
      <c r="AH53" s="1">
        <f>IF(C53="west", IF(B53="Decentral",L53*'Connecting shares (%)'!$R$16*'Connecting shares (%)'!$F$16/100+N53*'Connecting shares (%)'!$G$16/100*'Connecting shares (%)'!$R$17+P53*'Connecting shares (%)'!$H$16/100*'Connecting shares (%)'!$R$18,0),0)</f>
        <v>0</v>
      </c>
    </row>
    <row r="54" spans="1:34">
      <c r="A54" s="1">
        <v>53</v>
      </c>
      <c r="B54" s="1" t="s">
        <v>20</v>
      </c>
      <c r="C54" s="1" t="s">
        <v>21</v>
      </c>
      <c r="D54" s="1" t="s">
        <v>761</v>
      </c>
      <c r="E54" s="1">
        <v>208201.609999999</v>
      </c>
      <c r="F54" s="1">
        <v>14</v>
      </c>
      <c r="G54" s="1">
        <v>0</v>
      </c>
      <c r="H54" s="1">
        <v>0</v>
      </c>
      <c r="I54" s="1">
        <v>0</v>
      </c>
      <c r="J54" s="1">
        <v>0</v>
      </c>
      <c r="K54" s="1">
        <v>0</v>
      </c>
      <c r="L54" s="1">
        <v>0</v>
      </c>
      <c r="M54" s="1">
        <v>0</v>
      </c>
      <c r="N54" s="1">
        <v>0</v>
      </c>
      <c r="O54" s="1">
        <v>0</v>
      </c>
      <c r="P54" s="1">
        <v>0</v>
      </c>
      <c r="Q54" s="1">
        <v>1795.1898112610399</v>
      </c>
      <c r="R54" s="1">
        <v>163617.5</v>
      </c>
      <c r="S54" s="59">
        <f>IF(C54="East", IF(B54="Central",('Connecting shares (%)'!$F$2/100*E54+'Connecting shares (%)'!$G$2/100*G54+'Connecting shares (%)'!$H$2/100*I54)/1000000,0),0)</f>
        <v>0</v>
      </c>
      <c r="T54" s="59">
        <f>IF(C54="East", IF(B54="Central",F54*'Connecting shares (%)'!$R$16*'Connecting shares (%)'!$F$2/100+H54*'Connecting shares (%)'!$G$2/100*'Connecting shares (%)'!$R$17+J54*'Connecting shares (%)'!$H$2/100*'Connecting shares (%)'!$R$18,0),0)</f>
        <v>0</v>
      </c>
      <c r="U54" s="1">
        <f>IF(C54="East", IF(B54="Decentral",('Connecting shares (%)'!$F$6/100*E54+'Connecting shares (%)'!$G$6/100*G54+'Connecting shares (%)'!$H$6/100*I54)/1000000,0),0)</f>
        <v>0</v>
      </c>
      <c r="V54" s="1">
        <f>IF(C54="East", IF(B54="Decentral",F54*'Connecting shares (%)'!$R$16*'Connecting shares (%)'!$F$6/100+H54*'Connecting shares (%)'!$G$6/100*'Connecting shares (%)'!$R$17+J54*'Connecting shares (%)'!$H$6/100*'Connecting shares (%)'!$R$18,0),0)</f>
        <v>0</v>
      </c>
      <c r="W54" s="1">
        <f>IF(C54="East", IF(B54="Central",('Connecting shares (%)'!$F$4/100*K54+'Connecting shares (%)'!$G$4/100*M54+'Connecting shares (%)'!$H$4/100*O54)/1000000,0),0)</f>
        <v>0</v>
      </c>
      <c r="X54" s="1">
        <f>IF(C54="East", IF(B54="Central",L54*'Connecting shares (%)'!$R$16*'Connecting shares (%)'!$F$4/100+N54*'Connecting shares (%)'!$G$4/100*'Connecting shares (%)'!$R$17+P54*'Connecting shares (%)'!$H$4/100*'Connecting shares (%)'!$R$18,0),0)</f>
        <v>0</v>
      </c>
      <c r="Y54" s="1">
        <f>IF(C54="East", IF(B54="Decentral",('Connecting shares (%)'!$F$4/100*K54+'Connecting shares (%)'!$G$4/100*M54+'Connecting shares (%)'!$H$4/100*O54)/1000000,0),0)</f>
        <v>0</v>
      </c>
      <c r="Z54" s="1">
        <f>IF(C54="East", IF(B54="Decentral",L54*'Connecting shares (%)'!$R$16*'Connecting shares (%)'!$F$8/100+N54*'Connecting shares (%)'!$G$8/100*'Connecting shares (%)'!$R$17+P54*'Connecting shares (%)'!$H$8/100*'Connecting shares (%)'!$R$18,0),0)</f>
        <v>0</v>
      </c>
      <c r="AA54" s="1">
        <f>IF(C54="West", IF(B54="Central",('Connecting shares (%)'!$F$10/100*E54+'Connecting shares (%)'!$G$10/100*G54+'Connecting shares (%)'!$H$10/100*I54)/1000000,0),0)</f>
        <v>0.20820160999999901</v>
      </c>
      <c r="AB54" s="1">
        <f>IF(C54="West", IF(B54="Central",F54*'Connecting shares (%)'!$R$16*'Connecting shares (%)'!$F$10/100+H54*'Connecting shares (%)'!$G$10/100*'Connecting shares (%)'!$R$17+J54*'Connecting shares (%)'!$H$10/100*'Connecting shares (%)'!$R$18,0),0)</f>
        <v>0.32193000000000005</v>
      </c>
      <c r="AC54" s="1">
        <f>IF(C54="West", IF(B54="Decentral",('Connecting shares (%)'!$F$14/100*E54+'Connecting shares (%)'!$G$14/100*G54+'Connecting shares (%)'!$H$14/100*I54)/1000000,0),0)</f>
        <v>0</v>
      </c>
      <c r="AD54" s="1">
        <f>IF(C54="west", IF(B54="Decentral",F54*'Connecting shares (%)'!$R$16*'Connecting shares (%)'!$F$14/100+H54*'Connecting shares (%)'!$G$14/100*'Connecting shares (%)'!$R$17+J54*'Connecting shares (%)'!$H$14/100*'Connecting shares (%)'!$R$18,0),0)</f>
        <v>0</v>
      </c>
      <c r="AE54" s="1">
        <f>IF(C54="west", IF(B54="Central",('Connecting shares (%)'!$F$12/100*K54+'Connecting shares (%)'!$G$12/100*M54+'Connecting shares (%)'!$H$12/100*O54)/1000000,0),0)</f>
        <v>0</v>
      </c>
      <c r="AF54" s="1">
        <f>IF(C54="west", IF(B54="Central",L54*'Connecting shares (%)'!$R$16*'Connecting shares (%)'!$F$12/100+N54*'Connecting shares (%)'!$G$12/100*'Connecting shares (%)'!$R$17+P54*'Connecting shares (%)'!$H$12/100*'Connecting shares (%)'!$R$18,0),0)</f>
        <v>0</v>
      </c>
      <c r="AG54" s="1">
        <f>IF(C54="West", IF(B54="Decentral",(K54*'Connecting shares (%)'!$F$16/100+M54*'Connecting shares (%)'!$G$16/100+O54*'Connecting shares (%)'!$H$16/100)/1000000,0),0)</f>
        <v>0</v>
      </c>
      <c r="AH54" s="1">
        <f>IF(C54="west", IF(B54="Decentral",L54*'Connecting shares (%)'!$R$16*'Connecting shares (%)'!$F$16/100+N54*'Connecting shares (%)'!$G$16/100*'Connecting shares (%)'!$R$17+P54*'Connecting shares (%)'!$H$16/100*'Connecting shares (%)'!$R$18,0),0)</f>
        <v>0</v>
      </c>
    </row>
    <row r="55" spans="1:34">
      <c r="A55" s="1">
        <v>54</v>
      </c>
      <c r="B55" s="1" t="s">
        <v>20</v>
      </c>
      <c r="C55" s="1" t="s">
        <v>21</v>
      </c>
      <c r="D55" s="1" t="s">
        <v>760</v>
      </c>
      <c r="E55" s="1">
        <v>1728982.6999999899</v>
      </c>
      <c r="F55" s="1">
        <v>112</v>
      </c>
      <c r="G55" s="1">
        <v>0</v>
      </c>
      <c r="H55" s="1">
        <v>0</v>
      </c>
      <c r="I55" s="1">
        <v>0</v>
      </c>
      <c r="J55" s="1">
        <v>0</v>
      </c>
      <c r="K55" s="1">
        <v>63118.789999999899</v>
      </c>
      <c r="L55" s="1">
        <v>9</v>
      </c>
      <c r="M55" s="1">
        <v>0</v>
      </c>
      <c r="N55" s="1">
        <v>0</v>
      </c>
      <c r="O55" s="1">
        <v>0</v>
      </c>
      <c r="P55" s="1">
        <v>0</v>
      </c>
      <c r="Q55" s="1">
        <v>5365.9269709201599</v>
      </c>
      <c r="R55" s="1">
        <v>506408.5</v>
      </c>
      <c r="S55" s="59">
        <f>IF(C55="East", IF(B55="Central",('Connecting shares (%)'!$F$2/100*E55+'Connecting shares (%)'!$G$2/100*G55+'Connecting shares (%)'!$H$2/100*I55)/1000000,0),0)</f>
        <v>0</v>
      </c>
      <c r="T55" s="59">
        <f>IF(C55="East", IF(B55="Central",F55*'Connecting shares (%)'!$R$16*'Connecting shares (%)'!$F$2/100+H55*'Connecting shares (%)'!$G$2/100*'Connecting shares (%)'!$R$17+J55*'Connecting shares (%)'!$H$2/100*'Connecting shares (%)'!$R$18,0),0)</f>
        <v>0</v>
      </c>
      <c r="U55" s="1">
        <f>IF(C55="East", IF(B55="Decentral",('Connecting shares (%)'!$F$6/100*E55+'Connecting shares (%)'!$G$6/100*G55+'Connecting shares (%)'!$H$6/100*I55)/1000000,0),0)</f>
        <v>0</v>
      </c>
      <c r="V55" s="1">
        <f>IF(C55="East", IF(B55="Decentral",F55*'Connecting shares (%)'!$R$16*'Connecting shares (%)'!$F$6/100+H55*'Connecting shares (%)'!$G$6/100*'Connecting shares (%)'!$R$17+J55*'Connecting shares (%)'!$H$6/100*'Connecting shares (%)'!$R$18,0),0)</f>
        <v>0</v>
      </c>
      <c r="W55" s="1">
        <f>IF(C55="East", IF(B55="Central",('Connecting shares (%)'!$F$4/100*K55+'Connecting shares (%)'!$G$4/100*M55+'Connecting shares (%)'!$H$4/100*O55)/1000000,0),0)</f>
        <v>0</v>
      </c>
      <c r="X55" s="1">
        <f>IF(C55="East", IF(B55="Central",L55*'Connecting shares (%)'!$R$16*'Connecting shares (%)'!$F$4/100+N55*'Connecting shares (%)'!$G$4/100*'Connecting shares (%)'!$R$17+P55*'Connecting shares (%)'!$H$4/100*'Connecting shares (%)'!$R$18,0),0)</f>
        <v>0</v>
      </c>
      <c r="Y55" s="1">
        <f>IF(C55="East", IF(B55="Decentral",('Connecting shares (%)'!$F$4/100*K55+'Connecting shares (%)'!$G$4/100*M55+'Connecting shares (%)'!$H$4/100*O55)/1000000,0),0)</f>
        <v>0</v>
      </c>
      <c r="Z55" s="1">
        <f>IF(C55="East", IF(B55="Decentral",L55*'Connecting shares (%)'!$R$16*'Connecting shares (%)'!$F$8/100+N55*'Connecting shares (%)'!$G$8/100*'Connecting shares (%)'!$R$17+P55*'Connecting shares (%)'!$H$8/100*'Connecting shares (%)'!$R$18,0),0)</f>
        <v>0</v>
      </c>
      <c r="AA55" s="1">
        <f>IF(C55="West", IF(B55="Central",('Connecting shares (%)'!$F$10/100*E55+'Connecting shares (%)'!$G$10/100*G55+'Connecting shares (%)'!$H$10/100*I55)/1000000,0),0)</f>
        <v>1.72898269999999</v>
      </c>
      <c r="AB55" s="1">
        <f>IF(C55="West", IF(B55="Central",F55*'Connecting shares (%)'!$R$16*'Connecting shares (%)'!$F$10/100+H55*'Connecting shares (%)'!$G$10/100*'Connecting shares (%)'!$R$17+J55*'Connecting shares (%)'!$H$10/100*'Connecting shares (%)'!$R$18,0),0)</f>
        <v>2.5754400000000004</v>
      </c>
      <c r="AC55" s="1">
        <f>IF(C55="West", IF(B55="Decentral",('Connecting shares (%)'!$F$14/100*E55+'Connecting shares (%)'!$G$14/100*G55+'Connecting shares (%)'!$H$14/100*I55)/1000000,0),0)</f>
        <v>0</v>
      </c>
      <c r="AD55" s="1">
        <f>IF(C55="west", IF(B55="Decentral",F55*'Connecting shares (%)'!$R$16*'Connecting shares (%)'!$F$14/100+H55*'Connecting shares (%)'!$G$14/100*'Connecting shares (%)'!$R$17+J55*'Connecting shares (%)'!$H$14/100*'Connecting shares (%)'!$R$18,0),0)</f>
        <v>0</v>
      </c>
      <c r="AE55" s="1">
        <f>IF(C55="west", IF(B55="Central",('Connecting shares (%)'!$F$12/100*K55+'Connecting shares (%)'!$G$12/100*M55+'Connecting shares (%)'!$H$12/100*O55)/1000000,0),0)</f>
        <v>6.3118789999999897E-2</v>
      </c>
      <c r="AF55" s="1">
        <f>IF(C55="west", IF(B55="Central",L55*'Connecting shares (%)'!$R$16*'Connecting shares (%)'!$F$12/100+N55*'Connecting shares (%)'!$G$12/100*'Connecting shares (%)'!$R$17+P55*'Connecting shares (%)'!$H$12/100*'Connecting shares (%)'!$R$18,0),0)</f>
        <v>0.206955</v>
      </c>
      <c r="AG55" s="1">
        <f>IF(C55="West", IF(B55="Decentral",(K55*'Connecting shares (%)'!$F$16/100+M55*'Connecting shares (%)'!$G$16/100+O55*'Connecting shares (%)'!$H$16/100)/1000000,0),0)</f>
        <v>0</v>
      </c>
      <c r="AH55" s="1">
        <f>IF(C55="west", IF(B55="Decentral",L55*'Connecting shares (%)'!$R$16*'Connecting shares (%)'!$F$16/100+N55*'Connecting shares (%)'!$G$16/100*'Connecting shares (%)'!$R$17+P55*'Connecting shares (%)'!$H$16/100*'Connecting shares (%)'!$R$18,0),0)</f>
        <v>0</v>
      </c>
    </row>
    <row r="56" spans="1:34">
      <c r="A56" s="1">
        <v>55</v>
      </c>
      <c r="B56" s="1" t="s">
        <v>20</v>
      </c>
      <c r="C56" s="1" t="s">
        <v>21</v>
      </c>
      <c r="D56" s="1" t="s">
        <v>759</v>
      </c>
      <c r="E56" s="1">
        <v>3791925.57</v>
      </c>
      <c r="F56" s="1">
        <v>237</v>
      </c>
      <c r="G56" s="1">
        <v>52414.389999999898</v>
      </c>
      <c r="H56" s="1">
        <v>1</v>
      </c>
      <c r="I56" s="1">
        <v>0</v>
      </c>
      <c r="J56" s="1">
        <v>0</v>
      </c>
      <c r="K56" s="1">
        <v>273118.57</v>
      </c>
      <c r="L56" s="1">
        <v>14</v>
      </c>
      <c r="M56" s="1">
        <v>97790.19</v>
      </c>
      <c r="N56" s="1">
        <v>1</v>
      </c>
      <c r="O56" s="1">
        <v>0</v>
      </c>
      <c r="P56" s="1">
        <v>0</v>
      </c>
      <c r="Q56" s="1">
        <v>11285.024451412</v>
      </c>
      <c r="R56" s="1">
        <v>6019303</v>
      </c>
      <c r="S56" s="59">
        <f>IF(C56="East", IF(B56="Central",('Connecting shares (%)'!$F$2/100*E56+'Connecting shares (%)'!$G$2/100*G56+'Connecting shares (%)'!$H$2/100*I56)/1000000,0),0)</f>
        <v>0</v>
      </c>
      <c r="T56" s="59">
        <f>IF(C56="East", IF(B56="Central",F56*'Connecting shares (%)'!$R$16*'Connecting shares (%)'!$F$2/100+H56*'Connecting shares (%)'!$G$2/100*'Connecting shares (%)'!$R$17+J56*'Connecting shares (%)'!$H$2/100*'Connecting shares (%)'!$R$18,0),0)</f>
        <v>0</v>
      </c>
      <c r="U56" s="1">
        <f>IF(C56="East", IF(B56="Decentral",('Connecting shares (%)'!$F$6/100*E56+'Connecting shares (%)'!$G$6/100*G56+'Connecting shares (%)'!$H$6/100*I56)/1000000,0),0)</f>
        <v>0</v>
      </c>
      <c r="V56" s="1">
        <f>IF(C56="East", IF(B56="Decentral",F56*'Connecting shares (%)'!$R$16*'Connecting shares (%)'!$F$6/100+H56*'Connecting shares (%)'!$G$6/100*'Connecting shares (%)'!$R$17+J56*'Connecting shares (%)'!$H$6/100*'Connecting shares (%)'!$R$18,0),0)</f>
        <v>0</v>
      </c>
      <c r="W56" s="1">
        <f>IF(C56="East", IF(B56="Central",('Connecting shares (%)'!$F$4/100*K56+'Connecting shares (%)'!$G$4/100*M56+'Connecting shares (%)'!$H$4/100*O56)/1000000,0),0)</f>
        <v>0</v>
      </c>
      <c r="X56" s="1">
        <f>IF(C56="East", IF(B56="Central",L56*'Connecting shares (%)'!$R$16*'Connecting shares (%)'!$F$4/100+N56*'Connecting shares (%)'!$G$4/100*'Connecting shares (%)'!$R$17+P56*'Connecting shares (%)'!$H$4/100*'Connecting shares (%)'!$R$18,0),0)</f>
        <v>0</v>
      </c>
      <c r="Y56" s="1">
        <f>IF(C56="East", IF(B56="Decentral",('Connecting shares (%)'!$F$4/100*K56+'Connecting shares (%)'!$G$4/100*M56+'Connecting shares (%)'!$H$4/100*O56)/1000000,0),0)</f>
        <v>0</v>
      </c>
      <c r="Z56" s="1">
        <f>IF(C56="East", IF(B56="Decentral",L56*'Connecting shares (%)'!$R$16*'Connecting shares (%)'!$F$8/100+N56*'Connecting shares (%)'!$G$8/100*'Connecting shares (%)'!$R$17+P56*'Connecting shares (%)'!$H$8/100*'Connecting shares (%)'!$R$18,0),0)</f>
        <v>0</v>
      </c>
      <c r="AA56" s="1">
        <f>IF(C56="West", IF(B56="Central",('Connecting shares (%)'!$F$10/100*E56+'Connecting shares (%)'!$G$10/100*G56+'Connecting shares (%)'!$H$10/100*I56)/1000000,0),0)</f>
        <v>3.8443399600000001</v>
      </c>
      <c r="AB56" s="1">
        <f>IF(C56="West", IF(B56="Central",F56*'Connecting shares (%)'!$R$16*'Connecting shares (%)'!$F$10/100+H56*'Connecting shares (%)'!$G$10/100*'Connecting shares (%)'!$R$17+J56*'Connecting shares (%)'!$H$10/100*'Connecting shares (%)'!$R$18,0),0)</f>
        <v>5.4804740000000001</v>
      </c>
      <c r="AC56" s="1">
        <f>IF(C56="West", IF(B56="Decentral",('Connecting shares (%)'!$F$14/100*E56+'Connecting shares (%)'!$G$14/100*G56+'Connecting shares (%)'!$H$14/100*I56)/1000000,0),0)</f>
        <v>0</v>
      </c>
      <c r="AD56" s="1">
        <f>IF(C56="west", IF(B56="Decentral",F56*'Connecting shares (%)'!$R$16*'Connecting shares (%)'!$F$14/100+H56*'Connecting shares (%)'!$G$14/100*'Connecting shares (%)'!$R$17+J56*'Connecting shares (%)'!$H$14/100*'Connecting shares (%)'!$R$18,0),0)</f>
        <v>0</v>
      </c>
      <c r="AE56" s="1">
        <f>IF(C56="west", IF(B56="Central",('Connecting shares (%)'!$F$12/100*K56+'Connecting shares (%)'!$G$12/100*M56+'Connecting shares (%)'!$H$12/100*O56)/1000000,0),0)</f>
        <v>0.37090876</v>
      </c>
      <c r="AF56" s="1">
        <f>IF(C56="west", IF(B56="Central",L56*'Connecting shares (%)'!$R$16*'Connecting shares (%)'!$F$12/100+N56*'Connecting shares (%)'!$G$12/100*'Connecting shares (%)'!$R$17+P56*'Connecting shares (%)'!$H$12/100*'Connecting shares (%)'!$R$18,0),0)</f>
        <v>0.35258900000000004</v>
      </c>
      <c r="AG56" s="1">
        <f>IF(C56="West", IF(B56="Decentral",(K56*'Connecting shares (%)'!$F$16/100+M56*'Connecting shares (%)'!$G$16/100+O56*'Connecting shares (%)'!$H$16/100)/1000000,0),0)</f>
        <v>0</v>
      </c>
      <c r="AH56" s="1">
        <f>IF(C56="west", IF(B56="Decentral",L56*'Connecting shares (%)'!$R$16*'Connecting shares (%)'!$F$16/100+N56*'Connecting shares (%)'!$G$16/100*'Connecting shares (%)'!$R$17+P56*'Connecting shares (%)'!$H$16/100*'Connecting shares (%)'!$R$18,0),0)</f>
        <v>0</v>
      </c>
    </row>
    <row r="57" spans="1:34">
      <c r="A57" s="1">
        <v>56</v>
      </c>
      <c r="B57" s="1" t="s">
        <v>20</v>
      </c>
      <c r="C57" s="1" t="s">
        <v>21</v>
      </c>
      <c r="D57" s="1" t="s">
        <v>758</v>
      </c>
      <c r="E57" s="1">
        <v>0</v>
      </c>
      <c r="F57" s="1">
        <v>0</v>
      </c>
      <c r="G57" s="1">
        <v>0</v>
      </c>
      <c r="H57" s="1">
        <v>0</v>
      </c>
      <c r="I57" s="1">
        <v>0</v>
      </c>
      <c r="J57" s="1">
        <v>0</v>
      </c>
      <c r="K57" s="1">
        <v>0</v>
      </c>
      <c r="L57" s="1">
        <v>0</v>
      </c>
      <c r="M57" s="1">
        <v>0</v>
      </c>
      <c r="N57" s="1">
        <v>0</v>
      </c>
      <c r="O57" s="1">
        <v>0</v>
      </c>
      <c r="P57" s="1">
        <v>0</v>
      </c>
      <c r="Q57" s="1">
        <v>210.091856560655</v>
      </c>
      <c r="R57" s="1">
        <v>333</v>
      </c>
      <c r="S57" s="59">
        <f>IF(C57="East", IF(B57="Central",('Connecting shares (%)'!$F$2/100*E57+'Connecting shares (%)'!$G$2/100*G57+'Connecting shares (%)'!$H$2/100*I57)/1000000,0),0)</f>
        <v>0</v>
      </c>
      <c r="T57" s="59">
        <f>IF(C57="East", IF(B57="Central",F57*'Connecting shares (%)'!$R$16*'Connecting shares (%)'!$F$2/100+H57*'Connecting shares (%)'!$G$2/100*'Connecting shares (%)'!$R$17+J57*'Connecting shares (%)'!$H$2/100*'Connecting shares (%)'!$R$18,0),0)</f>
        <v>0</v>
      </c>
      <c r="U57" s="1">
        <f>IF(C57="East", IF(B57="Decentral",('Connecting shares (%)'!$F$6/100*E57+'Connecting shares (%)'!$G$6/100*G57+'Connecting shares (%)'!$H$6/100*I57)/1000000,0),0)</f>
        <v>0</v>
      </c>
      <c r="V57" s="1">
        <f>IF(C57="East", IF(B57="Decentral",F57*'Connecting shares (%)'!$R$16*'Connecting shares (%)'!$F$6/100+H57*'Connecting shares (%)'!$G$6/100*'Connecting shares (%)'!$R$17+J57*'Connecting shares (%)'!$H$6/100*'Connecting shares (%)'!$R$18,0),0)</f>
        <v>0</v>
      </c>
      <c r="W57" s="1">
        <f>IF(C57="East", IF(B57="Central",('Connecting shares (%)'!$F$4/100*K57+'Connecting shares (%)'!$G$4/100*M57+'Connecting shares (%)'!$H$4/100*O57)/1000000,0),0)</f>
        <v>0</v>
      </c>
      <c r="X57" s="1">
        <f>IF(C57="East", IF(B57="Central",L57*'Connecting shares (%)'!$R$16*'Connecting shares (%)'!$F$4/100+N57*'Connecting shares (%)'!$G$4/100*'Connecting shares (%)'!$R$17+P57*'Connecting shares (%)'!$H$4/100*'Connecting shares (%)'!$R$18,0),0)</f>
        <v>0</v>
      </c>
      <c r="Y57" s="1">
        <f>IF(C57="East", IF(B57="Decentral",('Connecting shares (%)'!$F$4/100*K57+'Connecting shares (%)'!$G$4/100*M57+'Connecting shares (%)'!$H$4/100*O57)/1000000,0),0)</f>
        <v>0</v>
      </c>
      <c r="Z57" s="1">
        <f>IF(C57="East", IF(B57="Decentral",L57*'Connecting shares (%)'!$R$16*'Connecting shares (%)'!$F$8/100+N57*'Connecting shares (%)'!$G$8/100*'Connecting shares (%)'!$R$17+P57*'Connecting shares (%)'!$H$8/100*'Connecting shares (%)'!$R$18,0),0)</f>
        <v>0</v>
      </c>
      <c r="AA57" s="1">
        <f>IF(C57="West", IF(B57="Central",('Connecting shares (%)'!$F$10/100*E57+'Connecting shares (%)'!$G$10/100*G57+'Connecting shares (%)'!$H$10/100*I57)/1000000,0),0)</f>
        <v>0</v>
      </c>
      <c r="AB57" s="1">
        <f>IF(C57="West", IF(B57="Central",F57*'Connecting shares (%)'!$R$16*'Connecting shares (%)'!$F$10/100+H57*'Connecting shares (%)'!$G$10/100*'Connecting shares (%)'!$R$17+J57*'Connecting shares (%)'!$H$10/100*'Connecting shares (%)'!$R$18,0),0)</f>
        <v>0</v>
      </c>
      <c r="AC57" s="1">
        <f>IF(C57="West", IF(B57="Decentral",('Connecting shares (%)'!$F$14/100*E57+'Connecting shares (%)'!$G$14/100*G57+'Connecting shares (%)'!$H$14/100*I57)/1000000,0),0)</f>
        <v>0</v>
      </c>
      <c r="AD57" s="1">
        <f>IF(C57="west", IF(B57="Decentral",F57*'Connecting shares (%)'!$R$16*'Connecting shares (%)'!$F$14/100+H57*'Connecting shares (%)'!$G$14/100*'Connecting shares (%)'!$R$17+J57*'Connecting shares (%)'!$H$14/100*'Connecting shares (%)'!$R$18,0),0)</f>
        <v>0</v>
      </c>
      <c r="AE57" s="1">
        <f>IF(C57="west", IF(B57="Central",('Connecting shares (%)'!$F$12/100*K57+'Connecting shares (%)'!$G$12/100*M57+'Connecting shares (%)'!$H$12/100*O57)/1000000,0),0)</f>
        <v>0</v>
      </c>
      <c r="AF57" s="1">
        <f>IF(C57="west", IF(B57="Central",L57*'Connecting shares (%)'!$R$16*'Connecting shares (%)'!$F$12/100+N57*'Connecting shares (%)'!$G$12/100*'Connecting shares (%)'!$R$17+P57*'Connecting shares (%)'!$H$12/100*'Connecting shares (%)'!$R$18,0),0)</f>
        <v>0</v>
      </c>
      <c r="AG57" s="1">
        <f>IF(C57="West", IF(B57="Decentral",(K57*'Connecting shares (%)'!$F$16/100+M57*'Connecting shares (%)'!$G$16/100+O57*'Connecting shares (%)'!$H$16/100)/1000000,0),0)</f>
        <v>0</v>
      </c>
      <c r="AH57" s="1">
        <f>IF(C57="west", IF(B57="Decentral",L57*'Connecting shares (%)'!$R$16*'Connecting shares (%)'!$F$16/100+N57*'Connecting shares (%)'!$G$16/100*'Connecting shares (%)'!$R$17+P57*'Connecting shares (%)'!$H$16/100*'Connecting shares (%)'!$R$18,0),0)</f>
        <v>0</v>
      </c>
    </row>
    <row r="58" spans="1:34">
      <c r="A58" s="1">
        <v>57</v>
      </c>
      <c r="B58" s="1" t="s">
        <v>19</v>
      </c>
      <c r="C58" s="1" t="s">
        <v>21</v>
      </c>
      <c r="D58" s="1" t="s">
        <v>757</v>
      </c>
      <c r="E58" s="1">
        <v>928391.26999999897</v>
      </c>
      <c r="F58" s="1">
        <v>64</v>
      </c>
      <c r="G58" s="1">
        <v>0</v>
      </c>
      <c r="H58" s="1">
        <v>0</v>
      </c>
      <c r="I58" s="1">
        <v>0</v>
      </c>
      <c r="J58" s="1">
        <v>0</v>
      </c>
      <c r="K58" s="1">
        <v>274155.19</v>
      </c>
      <c r="L58" s="1">
        <v>13</v>
      </c>
      <c r="M58" s="1">
        <v>0</v>
      </c>
      <c r="N58" s="1">
        <v>0</v>
      </c>
      <c r="O58" s="1">
        <v>0</v>
      </c>
      <c r="P58" s="1">
        <v>0</v>
      </c>
      <c r="Q58" s="1">
        <v>3775.9353171543098</v>
      </c>
      <c r="R58" s="1">
        <v>876763.5</v>
      </c>
      <c r="S58" s="59">
        <f>IF(C58="East", IF(B58="Central",('Connecting shares (%)'!$F$2/100*E58+'Connecting shares (%)'!$G$2/100*G58+'Connecting shares (%)'!$H$2/100*I58)/1000000,0),0)</f>
        <v>0</v>
      </c>
      <c r="T58" s="59">
        <f>IF(C58="East", IF(B58="Central",F58*'Connecting shares (%)'!$R$16*'Connecting shares (%)'!$F$2/100+H58*'Connecting shares (%)'!$G$2/100*'Connecting shares (%)'!$R$17+J58*'Connecting shares (%)'!$H$2/100*'Connecting shares (%)'!$R$18,0),0)</f>
        <v>0</v>
      </c>
      <c r="U58" s="1">
        <f>IF(C58="East", IF(B58="Decentral",('Connecting shares (%)'!$F$6/100*E58+'Connecting shares (%)'!$G$6/100*G58+'Connecting shares (%)'!$H$6/100*I58)/1000000,0),0)</f>
        <v>0</v>
      </c>
      <c r="V58" s="1">
        <f>IF(C58="East", IF(B58="Decentral",F58*'Connecting shares (%)'!$R$16*'Connecting shares (%)'!$F$6/100+H58*'Connecting shares (%)'!$G$6/100*'Connecting shares (%)'!$R$17+J58*'Connecting shares (%)'!$H$6/100*'Connecting shares (%)'!$R$18,0),0)</f>
        <v>0</v>
      </c>
      <c r="W58" s="1">
        <f>IF(C58="East", IF(B58="Central",('Connecting shares (%)'!$F$4/100*K58+'Connecting shares (%)'!$G$4/100*M58+'Connecting shares (%)'!$H$4/100*O58)/1000000,0),0)</f>
        <v>0</v>
      </c>
      <c r="X58" s="1">
        <f>IF(C58="East", IF(B58="Central",L58*'Connecting shares (%)'!$R$16*'Connecting shares (%)'!$F$4/100+N58*'Connecting shares (%)'!$G$4/100*'Connecting shares (%)'!$R$17+P58*'Connecting shares (%)'!$H$4/100*'Connecting shares (%)'!$R$18,0),0)</f>
        <v>0</v>
      </c>
      <c r="Y58" s="1">
        <f>IF(C58="East", IF(B58="Decentral",('Connecting shares (%)'!$F$4/100*K58+'Connecting shares (%)'!$G$4/100*M58+'Connecting shares (%)'!$H$4/100*O58)/1000000,0),0)</f>
        <v>0</v>
      </c>
      <c r="Z58" s="1">
        <f>IF(C58="East", IF(B58="Decentral",L58*'Connecting shares (%)'!$R$16*'Connecting shares (%)'!$F$8/100+N58*'Connecting shares (%)'!$G$8/100*'Connecting shares (%)'!$R$17+P58*'Connecting shares (%)'!$H$8/100*'Connecting shares (%)'!$R$18,0),0)</f>
        <v>0</v>
      </c>
      <c r="AA58" s="1">
        <f>IF(C58="West", IF(B58="Central",('Connecting shares (%)'!$F$10/100*E58+'Connecting shares (%)'!$G$10/100*G58+'Connecting shares (%)'!$H$10/100*I58)/1000000,0),0)</f>
        <v>0</v>
      </c>
      <c r="AB58" s="1">
        <f>IF(C58="West", IF(B58="Central",F58*'Connecting shares (%)'!$R$16*'Connecting shares (%)'!$F$10/100+H58*'Connecting shares (%)'!$G$10/100*'Connecting shares (%)'!$R$17+J58*'Connecting shares (%)'!$H$10/100*'Connecting shares (%)'!$R$18,0),0)</f>
        <v>0</v>
      </c>
      <c r="AC58" s="1">
        <f>IF(C58="West", IF(B58="Decentral",('Connecting shares (%)'!$F$14/100*E58+'Connecting shares (%)'!$G$14/100*G58+'Connecting shares (%)'!$H$14/100*I58)/1000000,0),0)</f>
        <v>0.92839126999999899</v>
      </c>
      <c r="AD58" s="1">
        <f>IF(C58="west", IF(B58="Decentral",F58*'Connecting shares (%)'!$R$16*'Connecting shares (%)'!$F$14/100+H58*'Connecting shares (%)'!$G$14/100*'Connecting shares (%)'!$R$17+J58*'Connecting shares (%)'!$H$14/100*'Connecting shares (%)'!$R$18,0),0)</f>
        <v>1.4716800000000001</v>
      </c>
      <c r="AE58" s="1">
        <f>IF(C58="west", IF(B58="Central",('Connecting shares (%)'!$F$12/100*K58+'Connecting shares (%)'!$G$12/100*M58+'Connecting shares (%)'!$H$12/100*O58)/1000000,0),0)</f>
        <v>0</v>
      </c>
      <c r="AF58" s="1">
        <f>IF(C58="west", IF(B58="Central",L58*'Connecting shares (%)'!$R$16*'Connecting shares (%)'!$F$12/100+N58*'Connecting shares (%)'!$G$12/100*'Connecting shares (%)'!$R$17+P58*'Connecting shares (%)'!$H$12/100*'Connecting shares (%)'!$R$18,0),0)</f>
        <v>0</v>
      </c>
      <c r="AG58" s="1">
        <f>IF(C58="West", IF(B58="Decentral",(K58*'Connecting shares (%)'!$F$16/100+M58*'Connecting shares (%)'!$G$16/100+O58*'Connecting shares (%)'!$H$16/100)/1000000,0),0)</f>
        <v>0.27415518999999999</v>
      </c>
      <c r="AH58" s="1">
        <f>IF(C58="west", IF(B58="Decentral",L58*'Connecting shares (%)'!$R$16*'Connecting shares (%)'!$F$16/100+N58*'Connecting shares (%)'!$G$16/100*'Connecting shares (%)'!$R$17+P58*'Connecting shares (%)'!$H$16/100*'Connecting shares (%)'!$R$18,0),0)</f>
        <v>0.29893500000000001</v>
      </c>
    </row>
    <row r="59" spans="1:34">
      <c r="A59" s="1">
        <v>58</v>
      </c>
      <c r="B59" s="1" t="s">
        <v>20</v>
      </c>
      <c r="C59" s="1" t="s">
        <v>21</v>
      </c>
      <c r="D59" s="1" t="s">
        <v>756</v>
      </c>
      <c r="E59" s="1">
        <v>0</v>
      </c>
      <c r="F59" s="1">
        <v>0</v>
      </c>
      <c r="G59" s="1">
        <v>0</v>
      </c>
      <c r="H59" s="1">
        <v>0</v>
      </c>
      <c r="I59" s="1">
        <v>0</v>
      </c>
      <c r="J59" s="1">
        <v>0</v>
      </c>
      <c r="K59" s="1">
        <v>0</v>
      </c>
      <c r="L59" s="1">
        <v>0</v>
      </c>
      <c r="M59" s="1">
        <v>0</v>
      </c>
      <c r="N59" s="1">
        <v>0</v>
      </c>
      <c r="O59" s="1">
        <v>0</v>
      </c>
      <c r="P59" s="1">
        <v>0</v>
      </c>
      <c r="Q59" s="1">
        <v>722.64945582587404</v>
      </c>
      <c r="R59" s="1">
        <v>5217</v>
      </c>
      <c r="S59" s="59">
        <f>IF(C59="East", IF(B59="Central",('Connecting shares (%)'!$F$2/100*E59+'Connecting shares (%)'!$G$2/100*G59+'Connecting shares (%)'!$H$2/100*I59)/1000000,0),0)</f>
        <v>0</v>
      </c>
      <c r="T59" s="59">
        <f>IF(C59="East", IF(B59="Central",F59*'Connecting shares (%)'!$R$16*'Connecting shares (%)'!$F$2/100+H59*'Connecting shares (%)'!$G$2/100*'Connecting shares (%)'!$R$17+J59*'Connecting shares (%)'!$H$2/100*'Connecting shares (%)'!$R$18,0),0)</f>
        <v>0</v>
      </c>
      <c r="U59" s="1">
        <f>IF(C59="East", IF(B59="Decentral",('Connecting shares (%)'!$F$6/100*E59+'Connecting shares (%)'!$G$6/100*G59+'Connecting shares (%)'!$H$6/100*I59)/1000000,0),0)</f>
        <v>0</v>
      </c>
      <c r="V59" s="1">
        <f>IF(C59="East", IF(B59="Decentral",F59*'Connecting shares (%)'!$R$16*'Connecting shares (%)'!$F$6/100+H59*'Connecting shares (%)'!$G$6/100*'Connecting shares (%)'!$R$17+J59*'Connecting shares (%)'!$H$6/100*'Connecting shares (%)'!$R$18,0),0)</f>
        <v>0</v>
      </c>
      <c r="W59" s="1">
        <f>IF(C59="East", IF(B59="Central",('Connecting shares (%)'!$F$4/100*K59+'Connecting shares (%)'!$G$4/100*M59+'Connecting shares (%)'!$H$4/100*O59)/1000000,0),0)</f>
        <v>0</v>
      </c>
      <c r="X59" s="1">
        <f>IF(C59="East", IF(B59="Central",L59*'Connecting shares (%)'!$R$16*'Connecting shares (%)'!$F$4/100+N59*'Connecting shares (%)'!$G$4/100*'Connecting shares (%)'!$R$17+P59*'Connecting shares (%)'!$H$4/100*'Connecting shares (%)'!$R$18,0),0)</f>
        <v>0</v>
      </c>
      <c r="Y59" s="1">
        <f>IF(C59="East", IF(B59="Decentral",('Connecting shares (%)'!$F$4/100*K59+'Connecting shares (%)'!$G$4/100*M59+'Connecting shares (%)'!$H$4/100*O59)/1000000,0),0)</f>
        <v>0</v>
      </c>
      <c r="Z59" s="1">
        <f>IF(C59="East", IF(B59="Decentral",L59*'Connecting shares (%)'!$R$16*'Connecting shares (%)'!$F$8/100+N59*'Connecting shares (%)'!$G$8/100*'Connecting shares (%)'!$R$17+P59*'Connecting shares (%)'!$H$8/100*'Connecting shares (%)'!$R$18,0),0)</f>
        <v>0</v>
      </c>
      <c r="AA59" s="1">
        <f>IF(C59="West", IF(B59="Central",('Connecting shares (%)'!$F$10/100*E59+'Connecting shares (%)'!$G$10/100*G59+'Connecting shares (%)'!$H$10/100*I59)/1000000,0),0)</f>
        <v>0</v>
      </c>
      <c r="AB59" s="1">
        <f>IF(C59="West", IF(B59="Central",F59*'Connecting shares (%)'!$R$16*'Connecting shares (%)'!$F$10/100+H59*'Connecting shares (%)'!$G$10/100*'Connecting shares (%)'!$R$17+J59*'Connecting shares (%)'!$H$10/100*'Connecting shares (%)'!$R$18,0),0)</f>
        <v>0</v>
      </c>
      <c r="AC59" s="1">
        <f>IF(C59="West", IF(B59="Decentral",('Connecting shares (%)'!$F$14/100*E59+'Connecting shares (%)'!$G$14/100*G59+'Connecting shares (%)'!$H$14/100*I59)/1000000,0),0)</f>
        <v>0</v>
      </c>
      <c r="AD59" s="1">
        <f>IF(C59="west", IF(B59="Decentral",F59*'Connecting shares (%)'!$R$16*'Connecting shares (%)'!$F$14/100+H59*'Connecting shares (%)'!$G$14/100*'Connecting shares (%)'!$R$17+J59*'Connecting shares (%)'!$H$14/100*'Connecting shares (%)'!$R$18,0),0)</f>
        <v>0</v>
      </c>
      <c r="AE59" s="1">
        <f>IF(C59="west", IF(B59="Central",('Connecting shares (%)'!$F$12/100*K59+'Connecting shares (%)'!$G$12/100*M59+'Connecting shares (%)'!$H$12/100*O59)/1000000,0),0)</f>
        <v>0</v>
      </c>
      <c r="AF59" s="1">
        <f>IF(C59="west", IF(B59="Central",L59*'Connecting shares (%)'!$R$16*'Connecting shares (%)'!$F$12/100+N59*'Connecting shares (%)'!$G$12/100*'Connecting shares (%)'!$R$17+P59*'Connecting shares (%)'!$H$12/100*'Connecting shares (%)'!$R$18,0),0)</f>
        <v>0</v>
      </c>
      <c r="AG59" s="1">
        <f>IF(C59="West", IF(B59="Decentral",(K59*'Connecting shares (%)'!$F$16/100+M59*'Connecting shares (%)'!$G$16/100+O59*'Connecting shares (%)'!$H$16/100)/1000000,0),0)</f>
        <v>0</v>
      </c>
      <c r="AH59" s="1">
        <f>IF(C59="west", IF(B59="Decentral",L59*'Connecting shares (%)'!$R$16*'Connecting shares (%)'!$F$16/100+N59*'Connecting shares (%)'!$G$16/100*'Connecting shares (%)'!$R$17+P59*'Connecting shares (%)'!$H$16/100*'Connecting shares (%)'!$R$18,0),0)</f>
        <v>0</v>
      </c>
    </row>
    <row r="60" spans="1:34">
      <c r="A60" s="1">
        <v>59</v>
      </c>
      <c r="B60" s="1" t="s">
        <v>19</v>
      </c>
      <c r="C60" s="1" t="s">
        <v>21</v>
      </c>
      <c r="D60" s="1" t="s">
        <v>626</v>
      </c>
      <c r="E60" s="1">
        <v>4360815.25</v>
      </c>
      <c r="F60" s="1">
        <v>297</v>
      </c>
      <c r="G60" s="1">
        <v>0</v>
      </c>
      <c r="H60" s="1">
        <v>0</v>
      </c>
      <c r="I60" s="1">
        <v>0</v>
      </c>
      <c r="J60" s="1">
        <v>0</v>
      </c>
      <c r="K60" s="1">
        <v>1271736.6699999899</v>
      </c>
      <c r="L60" s="1">
        <v>139</v>
      </c>
      <c r="M60" s="1">
        <v>375956.16</v>
      </c>
      <c r="N60" s="1">
        <v>6</v>
      </c>
      <c r="O60" s="1">
        <v>793950.73999999894</v>
      </c>
      <c r="P60" s="1">
        <v>2</v>
      </c>
      <c r="Q60" s="1">
        <v>7082.9000930190596</v>
      </c>
      <c r="R60" s="1">
        <v>2061258.5</v>
      </c>
      <c r="S60" s="59">
        <f>IF(C60="East", IF(B60="Central",('Connecting shares (%)'!$F$2/100*E60+'Connecting shares (%)'!$G$2/100*G60+'Connecting shares (%)'!$H$2/100*I60)/1000000,0),0)</f>
        <v>0</v>
      </c>
      <c r="T60" s="59">
        <f>IF(C60="East", IF(B60="Central",F60*'Connecting shares (%)'!$R$16*'Connecting shares (%)'!$F$2/100+H60*'Connecting shares (%)'!$G$2/100*'Connecting shares (%)'!$R$17+J60*'Connecting shares (%)'!$H$2/100*'Connecting shares (%)'!$R$18,0),0)</f>
        <v>0</v>
      </c>
      <c r="U60" s="1">
        <f>IF(C60="East", IF(B60="Decentral",('Connecting shares (%)'!$F$6/100*E60+'Connecting shares (%)'!$G$6/100*G60+'Connecting shares (%)'!$H$6/100*I60)/1000000,0),0)</f>
        <v>0</v>
      </c>
      <c r="V60" s="1">
        <f>IF(C60="East", IF(B60="Decentral",F60*'Connecting shares (%)'!$R$16*'Connecting shares (%)'!$F$6/100+H60*'Connecting shares (%)'!$G$6/100*'Connecting shares (%)'!$R$17+J60*'Connecting shares (%)'!$H$6/100*'Connecting shares (%)'!$R$18,0),0)</f>
        <v>0</v>
      </c>
      <c r="W60" s="1">
        <f>IF(C60="East", IF(B60="Central",('Connecting shares (%)'!$F$4/100*K60+'Connecting shares (%)'!$G$4/100*M60+'Connecting shares (%)'!$H$4/100*O60)/1000000,0),0)</f>
        <v>0</v>
      </c>
      <c r="X60" s="1">
        <f>IF(C60="East", IF(B60="Central",L60*'Connecting shares (%)'!$R$16*'Connecting shares (%)'!$F$4/100+N60*'Connecting shares (%)'!$G$4/100*'Connecting shares (%)'!$R$17+P60*'Connecting shares (%)'!$H$4/100*'Connecting shares (%)'!$R$18,0),0)</f>
        <v>0</v>
      </c>
      <c r="Y60" s="1">
        <f>IF(C60="East", IF(B60="Decentral",('Connecting shares (%)'!$F$4/100*K60+'Connecting shares (%)'!$G$4/100*M60+'Connecting shares (%)'!$H$4/100*O60)/1000000,0),0)</f>
        <v>0</v>
      </c>
      <c r="Z60" s="1">
        <f>IF(C60="East", IF(B60="Decentral",L60*'Connecting shares (%)'!$R$16*'Connecting shares (%)'!$F$8/100+N60*'Connecting shares (%)'!$G$8/100*'Connecting shares (%)'!$R$17+P60*'Connecting shares (%)'!$H$8/100*'Connecting shares (%)'!$R$18,0),0)</f>
        <v>0</v>
      </c>
      <c r="AA60" s="1">
        <f>IF(C60="West", IF(B60="Central",('Connecting shares (%)'!$F$10/100*E60+'Connecting shares (%)'!$G$10/100*G60+'Connecting shares (%)'!$H$10/100*I60)/1000000,0),0)</f>
        <v>0</v>
      </c>
      <c r="AB60" s="1">
        <f>IF(C60="West", IF(B60="Central",F60*'Connecting shares (%)'!$R$16*'Connecting shares (%)'!$F$10/100+H60*'Connecting shares (%)'!$G$10/100*'Connecting shares (%)'!$R$17+J60*'Connecting shares (%)'!$H$10/100*'Connecting shares (%)'!$R$18,0),0)</f>
        <v>0</v>
      </c>
      <c r="AC60" s="1">
        <f>IF(C60="West", IF(B60="Decentral",('Connecting shares (%)'!$F$14/100*E60+'Connecting shares (%)'!$G$14/100*G60+'Connecting shares (%)'!$H$14/100*I60)/1000000,0),0)</f>
        <v>4.3608152499999999</v>
      </c>
      <c r="AD60" s="1">
        <f>IF(C60="west", IF(B60="Decentral",F60*'Connecting shares (%)'!$R$16*'Connecting shares (%)'!$F$14/100+H60*'Connecting shares (%)'!$G$14/100*'Connecting shares (%)'!$R$17+J60*'Connecting shares (%)'!$H$14/100*'Connecting shares (%)'!$R$18,0),0)</f>
        <v>6.8295150000000016</v>
      </c>
      <c r="AE60" s="1">
        <f>IF(C60="west", IF(B60="Central",('Connecting shares (%)'!$F$12/100*K60+'Connecting shares (%)'!$G$12/100*M60+'Connecting shares (%)'!$H$12/100*O60)/1000000,0),0)</f>
        <v>0</v>
      </c>
      <c r="AF60" s="1">
        <f>IF(C60="west", IF(B60="Central",L60*'Connecting shares (%)'!$R$16*'Connecting shares (%)'!$F$12/100+N60*'Connecting shares (%)'!$G$12/100*'Connecting shares (%)'!$R$17+P60*'Connecting shares (%)'!$H$12/100*'Connecting shares (%)'!$R$18,0),0)</f>
        <v>0</v>
      </c>
      <c r="AG60" s="1">
        <f>IF(C60="West", IF(B60="Decentral",(K60*'Connecting shares (%)'!$F$16/100+M60*'Connecting shares (%)'!$G$16/100+O60*'Connecting shares (%)'!$H$16/100)/1000000,0),0)</f>
        <v>2.4416435699999886</v>
      </c>
      <c r="AH60" s="1">
        <f>IF(C60="west", IF(B60="Decentral",L60*'Connecting shares (%)'!$R$16*'Connecting shares (%)'!$F$16/100+N60*'Connecting shares (%)'!$G$16/100*'Connecting shares (%)'!$R$17+P60*'Connecting shares (%)'!$H$16/100*'Connecting shares (%)'!$R$18,0),0)</f>
        <v>3.4415770000000006</v>
      </c>
    </row>
    <row r="61" spans="1:34">
      <c r="A61" s="1">
        <v>60</v>
      </c>
      <c r="B61" s="1" t="s">
        <v>20</v>
      </c>
      <c r="C61" s="1" t="s">
        <v>21</v>
      </c>
      <c r="D61" s="1" t="s">
        <v>656</v>
      </c>
      <c r="E61" s="1">
        <v>302187.59000000003</v>
      </c>
      <c r="F61" s="1">
        <v>17</v>
      </c>
      <c r="G61" s="1">
        <v>0</v>
      </c>
      <c r="H61" s="1">
        <v>0</v>
      </c>
      <c r="I61" s="1">
        <v>0</v>
      </c>
      <c r="J61" s="1">
        <v>0</v>
      </c>
      <c r="K61" s="1">
        <v>0</v>
      </c>
      <c r="L61" s="1">
        <v>0</v>
      </c>
      <c r="M61" s="1">
        <v>0</v>
      </c>
      <c r="N61" s="1">
        <v>0</v>
      </c>
      <c r="O61" s="1">
        <v>0</v>
      </c>
      <c r="P61" s="1">
        <v>0</v>
      </c>
      <c r="Q61" s="1">
        <v>2326.3777248753399</v>
      </c>
      <c r="R61" s="1">
        <v>190085.5</v>
      </c>
      <c r="S61" s="59">
        <f>IF(C61="East", IF(B61="Central",('Connecting shares (%)'!$F$2/100*E61+'Connecting shares (%)'!$G$2/100*G61+'Connecting shares (%)'!$H$2/100*I61)/1000000,0),0)</f>
        <v>0</v>
      </c>
      <c r="T61" s="59">
        <f>IF(C61="East", IF(B61="Central",F61*'Connecting shares (%)'!$R$16*'Connecting shares (%)'!$F$2/100+H61*'Connecting shares (%)'!$G$2/100*'Connecting shares (%)'!$R$17+J61*'Connecting shares (%)'!$H$2/100*'Connecting shares (%)'!$R$18,0),0)</f>
        <v>0</v>
      </c>
      <c r="U61" s="1">
        <f>IF(C61="East", IF(B61="Decentral",('Connecting shares (%)'!$F$6/100*E61+'Connecting shares (%)'!$G$6/100*G61+'Connecting shares (%)'!$H$6/100*I61)/1000000,0),0)</f>
        <v>0</v>
      </c>
      <c r="V61" s="1">
        <f>IF(C61="East", IF(B61="Decentral",F61*'Connecting shares (%)'!$R$16*'Connecting shares (%)'!$F$6/100+H61*'Connecting shares (%)'!$G$6/100*'Connecting shares (%)'!$R$17+J61*'Connecting shares (%)'!$H$6/100*'Connecting shares (%)'!$R$18,0),0)</f>
        <v>0</v>
      </c>
      <c r="W61" s="1">
        <f>IF(C61="East", IF(B61="Central",('Connecting shares (%)'!$F$4/100*K61+'Connecting shares (%)'!$G$4/100*M61+'Connecting shares (%)'!$H$4/100*O61)/1000000,0),0)</f>
        <v>0</v>
      </c>
      <c r="X61" s="1">
        <f>IF(C61="East", IF(B61="Central",L61*'Connecting shares (%)'!$R$16*'Connecting shares (%)'!$F$4/100+N61*'Connecting shares (%)'!$G$4/100*'Connecting shares (%)'!$R$17+P61*'Connecting shares (%)'!$H$4/100*'Connecting shares (%)'!$R$18,0),0)</f>
        <v>0</v>
      </c>
      <c r="Y61" s="1">
        <f>IF(C61="East", IF(B61="Decentral",('Connecting shares (%)'!$F$4/100*K61+'Connecting shares (%)'!$G$4/100*M61+'Connecting shares (%)'!$H$4/100*O61)/1000000,0),0)</f>
        <v>0</v>
      </c>
      <c r="Z61" s="1">
        <f>IF(C61="East", IF(B61="Decentral",L61*'Connecting shares (%)'!$R$16*'Connecting shares (%)'!$F$8/100+N61*'Connecting shares (%)'!$G$8/100*'Connecting shares (%)'!$R$17+P61*'Connecting shares (%)'!$H$8/100*'Connecting shares (%)'!$R$18,0),0)</f>
        <v>0</v>
      </c>
      <c r="AA61" s="1">
        <f>IF(C61="West", IF(B61="Central",('Connecting shares (%)'!$F$10/100*E61+'Connecting shares (%)'!$G$10/100*G61+'Connecting shares (%)'!$H$10/100*I61)/1000000,0),0)</f>
        <v>0.30218759000000001</v>
      </c>
      <c r="AB61" s="1">
        <f>IF(C61="West", IF(B61="Central",F61*'Connecting shares (%)'!$R$16*'Connecting shares (%)'!$F$10/100+H61*'Connecting shares (%)'!$G$10/100*'Connecting shares (%)'!$R$17+J61*'Connecting shares (%)'!$H$10/100*'Connecting shares (%)'!$R$18,0),0)</f>
        <v>0.39091500000000001</v>
      </c>
      <c r="AC61" s="1">
        <f>IF(C61="West", IF(B61="Decentral",('Connecting shares (%)'!$F$14/100*E61+'Connecting shares (%)'!$G$14/100*G61+'Connecting shares (%)'!$H$14/100*I61)/1000000,0),0)</f>
        <v>0</v>
      </c>
      <c r="AD61" s="1">
        <f>IF(C61="west", IF(B61="Decentral",F61*'Connecting shares (%)'!$R$16*'Connecting shares (%)'!$F$14/100+H61*'Connecting shares (%)'!$G$14/100*'Connecting shares (%)'!$R$17+J61*'Connecting shares (%)'!$H$14/100*'Connecting shares (%)'!$R$18,0),0)</f>
        <v>0</v>
      </c>
      <c r="AE61" s="1">
        <f>IF(C61="west", IF(B61="Central",('Connecting shares (%)'!$F$12/100*K61+'Connecting shares (%)'!$G$12/100*M61+'Connecting shares (%)'!$H$12/100*O61)/1000000,0),0)</f>
        <v>0</v>
      </c>
      <c r="AF61" s="1">
        <f>IF(C61="west", IF(B61="Central",L61*'Connecting shares (%)'!$R$16*'Connecting shares (%)'!$F$12/100+N61*'Connecting shares (%)'!$G$12/100*'Connecting shares (%)'!$R$17+P61*'Connecting shares (%)'!$H$12/100*'Connecting shares (%)'!$R$18,0),0)</f>
        <v>0</v>
      </c>
      <c r="AG61" s="1">
        <f>IF(C61="West", IF(B61="Decentral",(K61*'Connecting shares (%)'!$F$16/100+M61*'Connecting shares (%)'!$G$16/100+O61*'Connecting shares (%)'!$H$16/100)/1000000,0),0)</f>
        <v>0</v>
      </c>
      <c r="AH61" s="1">
        <f>IF(C61="west", IF(B61="Decentral",L61*'Connecting shares (%)'!$R$16*'Connecting shares (%)'!$F$16/100+N61*'Connecting shares (%)'!$G$16/100*'Connecting shares (%)'!$R$17+P61*'Connecting shares (%)'!$H$16/100*'Connecting shares (%)'!$R$18,0),0)</f>
        <v>0</v>
      </c>
    </row>
    <row r="62" spans="1:34">
      <c r="A62" s="1">
        <v>61</v>
      </c>
      <c r="B62" s="1" t="s">
        <v>20</v>
      </c>
      <c r="C62" s="1" t="s">
        <v>21</v>
      </c>
      <c r="D62" s="1" t="s">
        <v>753</v>
      </c>
      <c r="E62" s="1">
        <v>40573.33</v>
      </c>
      <c r="F62" s="1">
        <v>2</v>
      </c>
      <c r="G62" s="1">
        <v>0</v>
      </c>
      <c r="H62" s="1">
        <v>0</v>
      </c>
      <c r="I62" s="1">
        <v>0</v>
      </c>
      <c r="J62" s="1">
        <v>0</v>
      </c>
      <c r="K62" s="1">
        <v>0</v>
      </c>
      <c r="L62" s="1">
        <v>0</v>
      </c>
      <c r="M62" s="1">
        <v>0</v>
      </c>
      <c r="N62" s="1">
        <v>0</v>
      </c>
      <c r="O62" s="1">
        <v>0</v>
      </c>
      <c r="P62" s="1">
        <v>0</v>
      </c>
      <c r="Q62" s="1">
        <v>2158.5747333146901</v>
      </c>
      <c r="R62" s="1">
        <v>48315</v>
      </c>
      <c r="S62" s="59">
        <f>IF(C62="East", IF(B62="Central",('Connecting shares (%)'!$F$2/100*E62+'Connecting shares (%)'!$G$2/100*G62+'Connecting shares (%)'!$H$2/100*I62)/1000000,0),0)</f>
        <v>0</v>
      </c>
      <c r="T62" s="59">
        <f>IF(C62="East", IF(B62="Central",F62*'Connecting shares (%)'!$R$16*'Connecting shares (%)'!$F$2/100+H62*'Connecting shares (%)'!$G$2/100*'Connecting shares (%)'!$R$17+J62*'Connecting shares (%)'!$H$2/100*'Connecting shares (%)'!$R$18,0),0)</f>
        <v>0</v>
      </c>
      <c r="U62" s="1">
        <f>IF(C62="East", IF(B62="Decentral",('Connecting shares (%)'!$F$6/100*E62+'Connecting shares (%)'!$G$6/100*G62+'Connecting shares (%)'!$H$6/100*I62)/1000000,0),0)</f>
        <v>0</v>
      </c>
      <c r="V62" s="1">
        <f>IF(C62="East", IF(B62="Decentral",F62*'Connecting shares (%)'!$R$16*'Connecting shares (%)'!$F$6/100+H62*'Connecting shares (%)'!$G$6/100*'Connecting shares (%)'!$R$17+J62*'Connecting shares (%)'!$H$6/100*'Connecting shares (%)'!$R$18,0),0)</f>
        <v>0</v>
      </c>
      <c r="W62" s="1">
        <f>IF(C62="East", IF(B62="Central",('Connecting shares (%)'!$F$4/100*K62+'Connecting shares (%)'!$G$4/100*M62+'Connecting shares (%)'!$H$4/100*O62)/1000000,0),0)</f>
        <v>0</v>
      </c>
      <c r="X62" s="1">
        <f>IF(C62="East", IF(B62="Central",L62*'Connecting shares (%)'!$R$16*'Connecting shares (%)'!$F$4/100+N62*'Connecting shares (%)'!$G$4/100*'Connecting shares (%)'!$R$17+P62*'Connecting shares (%)'!$H$4/100*'Connecting shares (%)'!$R$18,0),0)</f>
        <v>0</v>
      </c>
      <c r="Y62" s="1">
        <f>IF(C62="East", IF(B62="Decentral",('Connecting shares (%)'!$F$4/100*K62+'Connecting shares (%)'!$G$4/100*M62+'Connecting shares (%)'!$H$4/100*O62)/1000000,0),0)</f>
        <v>0</v>
      </c>
      <c r="Z62" s="1">
        <f>IF(C62="East", IF(B62="Decentral",L62*'Connecting shares (%)'!$R$16*'Connecting shares (%)'!$F$8/100+N62*'Connecting shares (%)'!$G$8/100*'Connecting shares (%)'!$R$17+P62*'Connecting shares (%)'!$H$8/100*'Connecting shares (%)'!$R$18,0),0)</f>
        <v>0</v>
      </c>
      <c r="AA62" s="1">
        <f>IF(C62="West", IF(B62="Central",('Connecting shares (%)'!$F$10/100*E62+'Connecting shares (%)'!$G$10/100*G62+'Connecting shares (%)'!$H$10/100*I62)/1000000,0),0)</f>
        <v>4.0573330000000005E-2</v>
      </c>
      <c r="AB62" s="1">
        <f>IF(C62="West", IF(B62="Central",F62*'Connecting shares (%)'!$R$16*'Connecting shares (%)'!$F$10/100+H62*'Connecting shares (%)'!$G$10/100*'Connecting shares (%)'!$R$17+J62*'Connecting shares (%)'!$H$10/100*'Connecting shares (%)'!$R$18,0),0)</f>
        <v>4.5990000000000003E-2</v>
      </c>
      <c r="AC62" s="1">
        <f>IF(C62="West", IF(B62="Decentral",('Connecting shares (%)'!$F$14/100*E62+'Connecting shares (%)'!$G$14/100*G62+'Connecting shares (%)'!$H$14/100*I62)/1000000,0),0)</f>
        <v>0</v>
      </c>
      <c r="AD62" s="1">
        <f>IF(C62="west", IF(B62="Decentral",F62*'Connecting shares (%)'!$R$16*'Connecting shares (%)'!$F$14/100+H62*'Connecting shares (%)'!$G$14/100*'Connecting shares (%)'!$R$17+J62*'Connecting shares (%)'!$H$14/100*'Connecting shares (%)'!$R$18,0),0)</f>
        <v>0</v>
      </c>
      <c r="AE62" s="1">
        <f>IF(C62="west", IF(B62="Central",('Connecting shares (%)'!$F$12/100*K62+'Connecting shares (%)'!$G$12/100*M62+'Connecting shares (%)'!$H$12/100*O62)/1000000,0),0)</f>
        <v>0</v>
      </c>
      <c r="AF62" s="1">
        <f>IF(C62="west", IF(B62="Central",L62*'Connecting shares (%)'!$R$16*'Connecting shares (%)'!$F$12/100+N62*'Connecting shares (%)'!$G$12/100*'Connecting shares (%)'!$R$17+P62*'Connecting shares (%)'!$H$12/100*'Connecting shares (%)'!$R$18,0),0)</f>
        <v>0</v>
      </c>
      <c r="AG62" s="1">
        <f>IF(C62="West", IF(B62="Decentral",(K62*'Connecting shares (%)'!$F$16/100+M62*'Connecting shares (%)'!$G$16/100+O62*'Connecting shares (%)'!$H$16/100)/1000000,0),0)</f>
        <v>0</v>
      </c>
      <c r="AH62" s="1">
        <f>IF(C62="west", IF(B62="Decentral",L62*'Connecting shares (%)'!$R$16*'Connecting shares (%)'!$F$16/100+N62*'Connecting shares (%)'!$G$16/100*'Connecting shares (%)'!$R$17+P62*'Connecting shares (%)'!$H$16/100*'Connecting shares (%)'!$R$18,0),0)</f>
        <v>0</v>
      </c>
    </row>
    <row r="63" spans="1:34">
      <c r="A63" s="1">
        <v>62</v>
      </c>
      <c r="B63" s="1" t="s">
        <v>20</v>
      </c>
      <c r="C63" s="1" t="s">
        <v>21</v>
      </c>
      <c r="D63" s="1" t="s">
        <v>755</v>
      </c>
      <c r="E63" s="1">
        <v>182475.65999999901</v>
      </c>
      <c r="F63" s="1">
        <v>14</v>
      </c>
      <c r="G63" s="1">
        <v>0</v>
      </c>
      <c r="H63" s="1">
        <v>0</v>
      </c>
      <c r="I63" s="1">
        <v>0</v>
      </c>
      <c r="J63" s="1">
        <v>0</v>
      </c>
      <c r="K63" s="1">
        <v>0</v>
      </c>
      <c r="L63" s="1">
        <v>0</v>
      </c>
      <c r="M63" s="1">
        <v>0</v>
      </c>
      <c r="N63" s="1">
        <v>0</v>
      </c>
      <c r="O63" s="1">
        <v>0</v>
      </c>
      <c r="P63" s="1">
        <v>0</v>
      </c>
      <c r="Q63" s="1">
        <v>2961.7294599031302</v>
      </c>
      <c r="R63" s="1">
        <v>319689.5</v>
      </c>
      <c r="S63" s="59">
        <f>IF(C63="East", IF(B63="Central",('Connecting shares (%)'!$F$2/100*E63+'Connecting shares (%)'!$G$2/100*G63+'Connecting shares (%)'!$H$2/100*I63)/1000000,0),0)</f>
        <v>0</v>
      </c>
      <c r="T63" s="59">
        <f>IF(C63="East", IF(B63="Central",F63*'Connecting shares (%)'!$R$16*'Connecting shares (%)'!$F$2/100+H63*'Connecting shares (%)'!$G$2/100*'Connecting shares (%)'!$R$17+J63*'Connecting shares (%)'!$H$2/100*'Connecting shares (%)'!$R$18,0),0)</f>
        <v>0</v>
      </c>
      <c r="U63" s="1">
        <f>IF(C63="East", IF(B63="Decentral",('Connecting shares (%)'!$F$6/100*E63+'Connecting shares (%)'!$G$6/100*G63+'Connecting shares (%)'!$H$6/100*I63)/1000000,0),0)</f>
        <v>0</v>
      </c>
      <c r="V63" s="1">
        <f>IF(C63="East", IF(B63="Decentral",F63*'Connecting shares (%)'!$R$16*'Connecting shares (%)'!$F$6/100+H63*'Connecting shares (%)'!$G$6/100*'Connecting shares (%)'!$R$17+J63*'Connecting shares (%)'!$H$6/100*'Connecting shares (%)'!$R$18,0),0)</f>
        <v>0</v>
      </c>
      <c r="W63" s="1">
        <f>IF(C63="East", IF(B63="Central",('Connecting shares (%)'!$F$4/100*K63+'Connecting shares (%)'!$G$4/100*M63+'Connecting shares (%)'!$H$4/100*O63)/1000000,0),0)</f>
        <v>0</v>
      </c>
      <c r="X63" s="1">
        <f>IF(C63="East", IF(B63="Central",L63*'Connecting shares (%)'!$R$16*'Connecting shares (%)'!$F$4/100+N63*'Connecting shares (%)'!$G$4/100*'Connecting shares (%)'!$R$17+P63*'Connecting shares (%)'!$H$4/100*'Connecting shares (%)'!$R$18,0),0)</f>
        <v>0</v>
      </c>
      <c r="Y63" s="1">
        <f>IF(C63="East", IF(B63="Decentral",('Connecting shares (%)'!$F$4/100*K63+'Connecting shares (%)'!$G$4/100*M63+'Connecting shares (%)'!$H$4/100*O63)/1000000,0),0)</f>
        <v>0</v>
      </c>
      <c r="Z63" s="1">
        <f>IF(C63="East", IF(B63="Decentral",L63*'Connecting shares (%)'!$R$16*'Connecting shares (%)'!$F$8/100+N63*'Connecting shares (%)'!$G$8/100*'Connecting shares (%)'!$R$17+P63*'Connecting shares (%)'!$H$8/100*'Connecting shares (%)'!$R$18,0),0)</f>
        <v>0</v>
      </c>
      <c r="AA63" s="1">
        <f>IF(C63="West", IF(B63="Central",('Connecting shares (%)'!$F$10/100*E63+'Connecting shares (%)'!$G$10/100*G63+'Connecting shares (%)'!$H$10/100*I63)/1000000,0),0)</f>
        <v>0.18247565999999901</v>
      </c>
      <c r="AB63" s="1">
        <f>IF(C63="West", IF(B63="Central",F63*'Connecting shares (%)'!$R$16*'Connecting shares (%)'!$F$10/100+H63*'Connecting shares (%)'!$G$10/100*'Connecting shares (%)'!$R$17+J63*'Connecting shares (%)'!$H$10/100*'Connecting shares (%)'!$R$18,0),0)</f>
        <v>0.32193000000000005</v>
      </c>
      <c r="AC63" s="1">
        <f>IF(C63="West", IF(B63="Decentral",('Connecting shares (%)'!$F$14/100*E63+'Connecting shares (%)'!$G$14/100*G63+'Connecting shares (%)'!$H$14/100*I63)/1000000,0),0)</f>
        <v>0</v>
      </c>
      <c r="AD63" s="1">
        <f>IF(C63="west", IF(B63="Decentral",F63*'Connecting shares (%)'!$R$16*'Connecting shares (%)'!$F$14/100+H63*'Connecting shares (%)'!$G$14/100*'Connecting shares (%)'!$R$17+J63*'Connecting shares (%)'!$H$14/100*'Connecting shares (%)'!$R$18,0),0)</f>
        <v>0</v>
      </c>
      <c r="AE63" s="1">
        <f>IF(C63="west", IF(B63="Central",('Connecting shares (%)'!$F$12/100*K63+'Connecting shares (%)'!$G$12/100*M63+'Connecting shares (%)'!$H$12/100*O63)/1000000,0),0)</f>
        <v>0</v>
      </c>
      <c r="AF63" s="1">
        <f>IF(C63="west", IF(B63="Central",L63*'Connecting shares (%)'!$R$16*'Connecting shares (%)'!$F$12/100+N63*'Connecting shares (%)'!$G$12/100*'Connecting shares (%)'!$R$17+P63*'Connecting shares (%)'!$H$12/100*'Connecting shares (%)'!$R$18,0),0)</f>
        <v>0</v>
      </c>
      <c r="AG63" s="1">
        <f>IF(C63="West", IF(B63="Decentral",(K63*'Connecting shares (%)'!$F$16/100+M63*'Connecting shares (%)'!$G$16/100+O63*'Connecting shares (%)'!$H$16/100)/1000000,0),0)</f>
        <v>0</v>
      </c>
      <c r="AH63" s="1">
        <f>IF(C63="west", IF(B63="Decentral",L63*'Connecting shares (%)'!$R$16*'Connecting shares (%)'!$F$16/100+N63*'Connecting shares (%)'!$G$16/100*'Connecting shares (%)'!$R$17+P63*'Connecting shares (%)'!$H$16/100*'Connecting shares (%)'!$R$18,0),0)</f>
        <v>0</v>
      </c>
    </row>
    <row r="64" spans="1:34">
      <c r="A64" s="1">
        <v>63</v>
      </c>
      <c r="B64" s="1" t="s">
        <v>20</v>
      </c>
      <c r="C64" s="1" t="s">
        <v>21</v>
      </c>
      <c r="D64" s="1" t="s">
        <v>754</v>
      </c>
      <c r="E64" s="1">
        <v>240543.29</v>
      </c>
      <c r="F64" s="1">
        <v>11</v>
      </c>
      <c r="G64" s="1">
        <v>0</v>
      </c>
      <c r="H64" s="1">
        <v>0</v>
      </c>
      <c r="I64" s="1">
        <v>0</v>
      </c>
      <c r="J64" s="1">
        <v>0</v>
      </c>
      <c r="K64" s="1">
        <v>29962.369999999901</v>
      </c>
      <c r="L64" s="1">
        <v>6</v>
      </c>
      <c r="M64" s="1">
        <v>0</v>
      </c>
      <c r="N64" s="1">
        <v>0</v>
      </c>
      <c r="O64" s="1">
        <v>0</v>
      </c>
      <c r="P64" s="1">
        <v>0</v>
      </c>
      <c r="Q64" s="1">
        <v>1215.96974191613</v>
      </c>
      <c r="R64" s="1">
        <v>86818</v>
      </c>
      <c r="S64" s="59">
        <f>IF(C64="East", IF(B64="Central",('Connecting shares (%)'!$F$2/100*E64+'Connecting shares (%)'!$G$2/100*G64+'Connecting shares (%)'!$H$2/100*I64)/1000000,0),0)</f>
        <v>0</v>
      </c>
      <c r="T64" s="59">
        <f>IF(C64="East", IF(B64="Central",F64*'Connecting shares (%)'!$R$16*'Connecting shares (%)'!$F$2/100+H64*'Connecting shares (%)'!$G$2/100*'Connecting shares (%)'!$R$17+J64*'Connecting shares (%)'!$H$2/100*'Connecting shares (%)'!$R$18,0),0)</f>
        <v>0</v>
      </c>
      <c r="U64" s="1">
        <f>IF(C64="East", IF(B64="Decentral",('Connecting shares (%)'!$F$6/100*E64+'Connecting shares (%)'!$G$6/100*G64+'Connecting shares (%)'!$H$6/100*I64)/1000000,0),0)</f>
        <v>0</v>
      </c>
      <c r="V64" s="1">
        <f>IF(C64="East", IF(B64="Decentral",F64*'Connecting shares (%)'!$R$16*'Connecting shares (%)'!$F$6/100+H64*'Connecting shares (%)'!$G$6/100*'Connecting shares (%)'!$R$17+J64*'Connecting shares (%)'!$H$6/100*'Connecting shares (%)'!$R$18,0),0)</f>
        <v>0</v>
      </c>
      <c r="W64" s="1">
        <f>IF(C64="East", IF(B64="Central",('Connecting shares (%)'!$F$4/100*K64+'Connecting shares (%)'!$G$4/100*M64+'Connecting shares (%)'!$H$4/100*O64)/1000000,0),0)</f>
        <v>0</v>
      </c>
      <c r="X64" s="1">
        <f>IF(C64="East", IF(B64="Central",L64*'Connecting shares (%)'!$R$16*'Connecting shares (%)'!$F$4/100+N64*'Connecting shares (%)'!$G$4/100*'Connecting shares (%)'!$R$17+P64*'Connecting shares (%)'!$H$4/100*'Connecting shares (%)'!$R$18,0),0)</f>
        <v>0</v>
      </c>
      <c r="Y64" s="1">
        <f>IF(C64="East", IF(B64="Decentral",('Connecting shares (%)'!$F$4/100*K64+'Connecting shares (%)'!$G$4/100*M64+'Connecting shares (%)'!$H$4/100*O64)/1000000,0),0)</f>
        <v>0</v>
      </c>
      <c r="Z64" s="1">
        <f>IF(C64="East", IF(B64="Decentral",L64*'Connecting shares (%)'!$R$16*'Connecting shares (%)'!$F$8/100+N64*'Connecting shares (%)'!$G$8/100*'Connecting shares (%)'!$R$17+P64*'Connecting shares (%)'!$H$8/100*'Connecting shares (%)'!$R$18,0),0)</f>
        <v>0</v>
      </c>
      <c r="AA64" s="1">
        <f>IF(C64="West", IF(B64="Central",('Connecting shares (%)'!$F$10/100*E64+'Connecting shares (%)'!$G$10/100*G64+'Connecting shares (%)'!$H$10/100*I64)/1000000,0),0)</f>
        <v>0.24054329000000002</v>
      </c>
      <c r="AB64" s="1">
        <f>IF(C64="West", IF(B64="Central",F64*'Connecting shares (%)'!$R$16*'Connecting shares (%)'!$F$10/100+H64*'Connecting shares (%)'!$G$10/100*'Connecting shares (%)'!$R$17+J64*'Connecting shares (%)'!$H$10/100*'Connecting shares (%)'!$R$18,0),0)</f>
        <v>0.25294500000000003</v>
      </c>
      <c r="AC64" s="1">
        <f>IF(C64="West", IF(B64="Decentral",('Connecting shares (%)'!$F$14/100*E64+'Connecting shares (%)'!$G$14/100*G64+'Connecting shares (%)'!$H$14/100*I64)/1000000,0),0)</f>
        <v>0</v>
      </c>
      <c r="AD64" s="1">
        <f>IF(C64="west", IF(B64="Decentral",F64*'Connecting shares (%)'!$R$16*'Connecting shares (%)'!$F$14/100+H64*'Connecting shares (%)'!$G$14/100*'Connecting shares (%)'!$R$17+J64*'Connecting shares (%)'!$H$14/100*'Connecting shares (%)'!$R$18,0),0)</f>
        <v>0</v>
      </c>
      <c r="AE64" s="1">
        <f>IF(C64="west", IF(B64="Central",('Connecting shares (%)'!$F$12/100*K64+'Connecting shares (%)'!$G$12/100*M64+'Connecting shares (%)'!$H$12/100*O64)/1000000,0),0)</f>
        <v>2.9962369999999901E-2</v>
      </c>
      <c r="AF64" s="1">
        <f>IF(C64="west", IF(B64="Central",L64*'Connecting shares (%)'!$R$16*'Connecting shares (%)'!$F$12/100+N64*'Connecting shares (%)'!$G$12/100*'Connecting shares (%)'!$R$17+P64*'Connecting shares (%)'!$H$12/100*'Connecting shares (%)'!$R$18,0),0)</f>
        <v>0.13797000000000001</v>
      </c>
      <c r="AG64" s="1">
        <f>IF(C64="West", IF(B64="Decentral",(K64*'Connecting shares (%)'!$F$16/100+M64*'Connecting shares (%)'!$G$16/100+O64*'Connecting shares (%)'!$H$16/100)/1000000,0),0)</f>
        <v>0</v>
      </c>
      <c r="AH64" s="1">
        <f>IF(C64="west", IF(B64="Decentral",L64*'Connecting shares (%)'!$R$16*'Connecting shares (%)'!$F$16/100+N64*'Connecting shares (%)'!$G$16/100*'Connecting shares (%)'!$R$17+P64*'Connecting shares (%)'!$H$16/100*'Connecting shares (%)'!$R$18,0),0)</f>
        <v>0</v>
      </c>
    </row>
    <row r="65" spans="1:34">
      <c r="A65" s="1">
        <v>64</v>
      </c>
      <c r="B65" s="1" t="s">
        <v>20</v>
      </c>
      <c r="C65" s="1" t="s">
        <v>21</v>
      </c>
      <c r="D65" s="1" t="s">
        <v>741</v>
      </c>
      <c r="E65" s="1">
        <v>12666.809999999899</v>
      </c>
      <c r="F65" s="1">
        <v>1</v>
      </c>
      <c r="G65" s="1">
        <v>0</v>
      </c>
      <c r="H65" s="1">
        <v>0</v>
      </c>
      <c r="I65" s="1">
        <v>0</v>
      </c>
      <c r="J65" s="1">
        <v>0</v>
      </c>
      <c r="K65" s="1">
        <v>0</v>
      </c>
      <c r="L65" s="1">
        <v>0</v>
      </c>
      <c r="M65" s="1">
        <v>0</v>
      </c>
      <c r="N65" s="1">
        <v>0</v>
      </c>
      <c r="O65" s="1">
        <v>0</v>
      </c>
      <c r="P65" s="1">
        <v>0</v>
      </c>
      <c r="Q65" s="1">
        <v>172.43012589580201</v>
      </c>
      <c r="R65" s="1">
        <v>172</v>
      </c>
      <c r="S65" s="59">
        <f>IF(C65="East", IF(B65="Central",('Connecting shares (%)'!$F$2/100*E65+'Connecting shares (%)'!$G$2/100*G65+'Connecting shares (%)'!$H$2/100*I65)/1000000,0),0)</f>
        <v>0</v>
      </c>
      <c r="T65" s="59">
        <f>IF(C65="East", IF(B65="Central",F65*'Connecting shares (%)'!$R$16*'Connecting shares (%)'!$F$2/100+H65*'Connecting shares (%)'!$G$2/100*'Connecting shares (%)'!$R$17+J65*'Connecting shares (%)'!$H$2/100*'Connecting shares (%)'!$R$18,0),0)</f>
        <v>0</v>
      </c>
      <c r="U65" s="1">
        <f>IF(C65="East", IF(B65="Decentral",('Connecting shares (%)'!$F$6/100*E65+'Connecting shares (%)'!$G$6/100*G65+'Connecting shares (%)'!$H$6/100*I65)/1000000,0),0)</f>
        <v>0</v>
      </c>
      <c r="V65" s="1">
        <f>IF(C65="East", IF(B65="Decentral",F65*'Connecting shares (%)'!$R$16*'Connecting shares (%)'!$F$6/100+H65*'Connecting shares (%)'!$G$6/100*'Connecting shares (%)'!$R$17+J65*'Connecting shares (%)'!$H$6/100*'Connecting shares (%)'!$R$18,0),0)</f>
        <v>0</v>
      </c>
      <c r="W65" s="1">
        <f>IF(C65="East", IF(B65="Central",('Connecting shares (%)'!$F$4/100*K65+'Connecting shares (%)'!$G$4/100*M65+'Connecting shares (%)'!$H$4/100*O65)/1000000,0),0)</f>
        <v>0</v>
      </c>
      <c r="X65" s="1">
        <f>IF(C65="East", IF(B65="Central",L65*'Connecting shares (%)'!$R$16*'Connecting shares (%)'!$F$4/100+N65*'Connecting shares (%)'!$G$4/100*'Connecting shares (%)'!$R$17+P65*'Connecting shares (%)'!$H$4/100*'Connecting shares (%)'!$R$18,0),0)</f>
        <v>0</v>
      </c>
      <c r="Y65" s="1">
        <f>IF(C65="East", IF(B65="Decentral",('Connecting shares (%)'!$F$4/100*K65+'Connecting shares (%)'!$G$4/100*M65+'Connecting shares (%)'!$H$4/100*O65)/1000000,0),0)</f>
        <v>0</v>
      </c>
      <c r="Z65" s="1">
        <f>IF(C65="East", IF(B65="Decentral",L65*'Connecting shares (%)'!$R$16*'Connecting shares (%)'!$F$8/100+N65*'Connecting shares (%)'!$G$8/100*'Connecting shares (%)'!$R$17+P65*'Connecting shares (%)'!$H$8/100*'Connecting shares (%)'!$R$18,0),0)</f>
        <v>0</v>
      </c>
      <c r="AA65" s="1">
        <f>IF(C65="West", IF(B65="Central",('Connecting shares (%)'!$F$10/100*E65+'Connecting shares (%)'!$G$10/100*G65+'Connecting shares (%)'!$H$10/100*I65)/1000000,0),0)</f>
        <v>1.26668099999999E-2</v>
      </c>
      <c r="AB65" s="1">
        <f>IF(C65="West", IF(B65="Central",F65*'Connecting shares (%)'!$R$16*'Connecting shares (%)'!$F$10/100+H65*'Connecting shares (%)'!$G$10/100*'Connecting shares (%)'!$R$17+J65*'Connecting shares (%)'!$H$10/100*'Connecting shares (%)'!$R$18,0),0)</f>
        <v>2.2995000000000002E-2</v>
      </c>
      <c r="AC65" s="1">
        <f>IF(C65="West", IF(B65="Decentral",('Connecting shares (%)'!$F$14/100*E65+'Connecting shares (%)'!$G$14/100*G65+'Connecting shares (%)'!$H$14/100*I65)/1000000,0),0)</f>
        <v>0</v>
      </c>
      <c r="AD65" s="1">
        <f>IF(C65="west", IF(B65="Decentral",F65*'Connecting shares (%)'!$R$16*'Connecting shares (%)'!$F$14/100+H65*'Connecting shares (%)'!$G$14/100*'Connecting shares (%)'!$R$17+J65*'Connecting shares (%)'!$H$14/100*'Connecting shares (%)'!$R$18,0),0)</f>
        <v>0</v>
      </c>
      <c r="AE65" s="1">
        <f>IF(C65="west", IF(B65="Central",('Connecting shares (%)'!$F$12/100*K65+'Connecting shares (%)'!$G$12/100*M65+'Connecting shares (%)'!$H$12/100*O65)/1000000,0),0)</f>
        <v>0</v>
      </c>
      <c r="AF65" s="1">
        <f>IF(C65="west", IF(B65="Central",L65*'Connecting shares (%)'!$R$16*'Connecting shares (%)'!$F$12/100+N65*'Connecting shares (%)'!$G$12/100*'Connecting shares (%)'!$R$17+P65*'Connecting shares (%)'!$H$12/100*'Connecting shares (%)'!$R$18,0),0)</f>
        <v>0</v>
      </c>
      <c r="AG65" s="1">
        <f>IF(C65="West", IF(B65="Decentral",(K65*'Connecting shares (%)'!$F$16/100+M65*'Connecting shares (%)'!$G$16/100+O65*'Connecting shares (%)'!$H$16/100)/1000000,0),0)</f>
        <v>0</v>
      </c>
      <c r="AH65" s="1">
        <f>IF(C65="west", IF(B65="Decentral",L65*'Connecting shares (%)'!$R$16*'Connecting shares (%)'!$F$16/100+N65*'Connecting shares (%)'!$G$16/100*'Connecting shares (%)'!$R$17+P65*'Connecting shares (%)'!$H$16/100*'Connecting shares (%)'!$R$18,0),0)</f>
        <v>0</v>
      </c>
    </row>
    <row r="66" spans="1:34">
      <c r="A66" s="1">
        <v>65</v>
      </c>
      <c r="B66" s="1" t="s">
        <v>20</v>
      </c>
      <c r="C66" s="1" t="s">
        <v>21</v>
      </c>
      <c r="D66" s="1" t="s">
        <v>753</v>
      </c>
      <c r="E66" s="1">
        <v>206604.709999999</v>
      </c>
      <c r="F66" s="1">
        <v>15</v>
      </c>
      <c r="G66" s="1">
        <v>0</v>
      </c>
      <c r="H66" s="1">
        <v>0</v>
      </c>
      <c r="I66" s="1">
        <v>0</v>
      </c>
      <c r="J66" s="1">
        <v>0</v>
      </c>
      <c r="K66" s="1">
        <v>43340.93</v>
      </c>
      <c r="L66" s="1">
        <v>4</v>
      </c>
      <c r="M66" s="1">
        <v>287030.15999999898</v>
      </c>
      <c r="N66" s="1">
        <v>1</v>
      </c>
      <c r="O66" s="1">
        <v>0</v>
      </c>
      <c r="P66" s="1">
        <v>0</v>
      </c>
      <c r="Q66" s="1">
        <v>2987.6609596058402</v>
      </c>
      <c r="R66" s="1">
        <v>335681</v>
      </c>
      <c r="S66" s="59">
        <f>IF(C66="East", IF(B66="Central",('Connecting shares (%)'!$F$2/100*E66+'Connecting shares (%)'!$G$2/100*G66+'Connecting shares (%)'!$H$2/100*I66)/1000000,0),0)</f>
        <v>0</v>
      </c>
      <c r="T66" s="59">
        <f>IF(C66="East", IF(B66="Central",F66*'Connecting shares (%)'!$R$16*'Connecting shares (%)'!$F$2/100+H66*'Connecting shares (%)'!$G$2/100*'Connecting shares (%)'!$R$17+J66*'Connecting shares (%)'!$H$2/100*'Connecting shares (%)'!$R$18,0),0)</f>
        <v>0</v>
      </c>
      <c r="U66" s="1">
        <f>IF(C66="East", IF(B66="Decentral",('Connecting shares (%)'!$F$6/100*E66+'Connecting shares (%)'!$G$6/100*G66+'Connecting shares (%)'!$H$6/100*I66)/1000000,0),0)</f>
        <v>0</v>
      </c>
      <c r="V66" s="1">
        <f>IF(C66="East", IF(B66="Decentral",F66*'Connecting shares (%)'!$R$16*'Connecting shares (%)'!$F$6/100+H66*'Connecting shares (%)'!$G$6/100*'Connecting shares (%)'!$R$17+J66*'Connecting shares (%)'!$H$6/100*'Connecting shares (%)'!$R$18,0),0)</f>
        <v>0</v>
      </c>
      <c r="W66" s="1">
        <f>IF(C66="East", IF(B66="Central",('Connecting shares (%)'!$F$4/100*K66+'Connecting shares (%)'!$G$4/100*M66+'Connecting shares (%)'!$H$4/100*O66)/1000000,0),0)</f>
        <v>0</v>
      </c>
      <c r="X66" s="1">
        <f>IF(C66="East", IF(B66="Central",L66*'Connecting shares (%)'!$R$16*'Connecting shares (%)'!$F$4/100+N66*'Connecting shares (%)'!$G$4/100*'Connecting shares (%)'!$R$17+P66*'Connecting shares (%)'!$H$4/100*'Connecting shares (%)'!$R$18,0),0)</f>
        <v>0</v>
      </c>
      <c r="Y66" s="1">
        <f>IF(C66="East", IF(B66="Decentral",('Connecting shares (%)'!$F$4/100*K66+'Connecting shares (%)'!$G$4/100*M66+'Connecting shares (%)'!$H$4/100*O66)/1000000,0),0)</f>
        <v>0</v>
      </c>
      <c r="Z66" s="1">
        <f>IF(C66="East", IF(B66="Decentral",L66*'Connecting shares (%)'!$R$16*'Connecting shares (%)'!$F$8/100+N66*'Connecting shares (%)'!$G$8/100*'Connecting shares (%)'!$R$17+P66*'Connecting shares (%)'!$H$8/100*'Connecting shares (%)'!$R$18,0),0)</f>
        <v>0</v>
      </c>
      <c r="AA66" s="1">
        <f>IF(C66="West", IF(B66="Central",('Connecting shares (%)'!$F$10/100*E66+'Connecting shares (%)'!$G$10/100*G66+'Connecting shares (%)'!$H$10/100*I66)/1000000,0),0)</f>
        <v>0.206604709999999</v>
      </c>
      <c r="AB66" s="1">
        <f>IF(C66="West", IF(B66="Central",F66*'Connecting shares (%)'!$R$16*'Connecting shares (%)'!$F$10/100+H66*'Connecting shares (%)'!$G$10/100*'Connecting shares (%)'!$R$17+J66*'Connecting shares (%)'!$H$10/100*'Connecting shares (%)'!$R$18,0),0)</f>
        <v>0.34492500000000009</v>
      </c>
      <c r="AC66" s="1">
        <f>IF(C66="West", IF(B66="Decentral",('Connecting shares (%)'!$F$14/100*E66+'Connecting shares (%)'!$G$14/100*G66+'Connecting shares (%)'!$H$14/100*I66)/1000000,0),0)</f>
        <v>0</v>
      </c>
      <c r="AD66" s="1">
        <f>IF(C66="west", IF(B66="Decentral",F66*'Connecting shares (%)'!$R$16*'Connecting shares (%)'!$F$14/100+H66*'Connecting shares (%)'!$G$14/100*'Connecting shares (%)'!$R$17+J66*'Connecting shares (%)'!$H$14/100*'Connecting shares (%)'!$R$18,0),0)</f>
        <v>0</v>
      </c>
      <c r="AE66" s="1">
        <f>IF(C66="west", IF(B66="Central",('Connecting shares (%)'!$F$12/100*K66+'Connecting shares (%)'!$G$12/100*M66+'Connecting shares (%)'!$H$12/100*O66)/1000000,0),0)</f>
        <v>0.33037108999999898</v>
      </c>
      <c r="AF66" s="1">
        <f>IF(C66="west", IF(B66="Central",L66*'Connecting shares (%)'!$R$16*'Connecting shares (%)'!$F$12/100+N66*'Connecting shares (%)'!$G$12/100*'Connecting shares (%)'!$R$17+P66*'Connecting shares (%)'!$H$12/100*'Connecting shares (%)'!$R$18,0),0)</f>
        <v>0.122639</v>
      </c>
      <c r="AG66" s="1">
        <f>IF(C66="West", IF(B66="Decentral",(K66*'Connecting shares (%)'!$F$16/100+M66*'Connecting shares (%)'!$G$16/100+O66*'Connecting shares (%)'!$H$16/100)/1000000,0),0)</f>
        <v>0</v>
      </c>
      <c r="AH66" s="1">
        <f>IF(C66="west", IF(B66="Decentral",L66*'Connecting shares (%)'!$R$16*'Connecting shares (%)'!$F$16/100+N66*'Connecting shares (%)'!$G$16/100*'Connecting shares (%)'!$R$17+P66*'Connecting shares (%)'!$H$16/100*'Connecting shares (%)'!$R$18,0),0)</f>
        <v>0</v>
      </c>
    </row>
    <row r="67" spans="1:34">
      <c r="A67" s="1">
        <v>66</v>
      </c>
      <c r="B67" s="1" t="s">
        <v>20</v>
      </c>
      <c r="C67" s="1" t="s">
        <v>21</v>
      </c>
      <c r="D67" s="1" t="s">
        <v>752</v>
      </c>
      <c r="E67" s="1">
        <v>1261298.6100000001</v>
      </c>
      <c r="F67" s="1">
        <v>91</v>
      </c>
      <c r="G67" s="1">
        <v>0</v>
      </c>
      <c r="H67" s="1">
        <v>0</v>
      </c>
      <c r="I67" s="1">
        <v>0</v>
      </c>
      <c r="J67" s="1">
        <v>0</v>
      </c>
      <c r="K67" s="1">
        <v>194407.2</v>
      </c>
      <c r="L67" s="1">
        <v>16</v>
      </c>
      <c r="M67" s="1">
        <v>0</v>
      </c>
      <c r="N67" s="1">
        <v>0</v>
      </c>
      <c r="O67" s="1">
        <v>0</v>
      </c>
      <c r="P67" s="1">
        <v>0</v>
      </c>
      <c r="Q67" s="1">
        <v>8662.0361340869895</v>
      </c>
      <c r="R67" s="1">
        <v>3616571</v>
      </c>
      <c r="S67" s="59">
        <f>IF(C67="East", IF(B67="Central",('Connecting shares (%)'!$F$2/100*E67+'Connecting shares (%)'!$G$2/100*G67+'Connecting shares (%)'!$H$2/100*I67)/1000000,0),0)</f>
        <v>0</v>
      </c>
      <c r="T67" s="59">
        <f>IF(C67="East", IF(B67="Central",F67*'Connecting shares (%)'!$R$16*'Connecting shares (%)'!$F$2/100+H67*'Connecting shares (%)'!$G$2/100*'Connecting shares (%)'!$R$17+J67*'Connecting shares (%)'!$H$2/100*'Connecting shares (%)'!$R$18,0),0)</f>
        <v>0</v>
      </c>
      <c r="U67" s="1">
        <f>IF(C67="East", IF(B67="Decentral",('Connecting shares (%)'!$F$6/100*E67+'Connecting shares (%)'!$G$6/100*G67+'Connecting shares (%)'!$H$6/100*I67)/1000000,0),0)</f>
        <v>0</v>
      </c>
      <c r="V67" s="1">
        <f>IF(C67="East", IF(B67="Decentral",F67*'Connecting shares (%)'!$R$16*'Connecting shares (%)'!$F$6/100+H67*'Connecting shares (%)'!$G$6/100*'Connecting shares (%)'!$R$17+J67*'Connecting shares (%)'!$H$6/100*'Connecting shares (%)'!$R$18,0),0)</f>
        <v>0</v>
      </c>
      <c r="W67" s="1">
        <f>IF(C67="East", IF(B67="Central",('Connecting shares (%)'!$F$4/100*K67+'Connecting shares (%)'!$G$4/100*M67+'Connecting shares (%)'!$H$4/100*O67)/1000000,0),0)</f>
        <v>0</v>
      </c>
      <c r="X67" s="1">
        <f>IF(C67="East", IF(B67="Central",L67*'Connecting shares (%)'!$R$16*'Connecting shares (%)'!$F$4/100+N67*'Connecting shares (%)'!$G$4/100*'Connecting shares (%)'!$R$17+P67*'Connecting shares (%)'!$H$4/100*'Connecting shares (%)'!$R$18,0),0)</f>
        <v>0</v>
      </c>
      <c r="Y67" s="1">
        <f>IF(C67="East", IF(B67="Decentral",('Connecting shares (%)'!$F$4/100*K67+'Connecting shares (%)'!$G$4/100*M67+'Connecting shares (%)'!$H$4/100*O67)/1000000,0),0)</f>
        <v>0</v>
      </c>
      <c r="Z67" s="1">
        <f>IF(C67="East", IF(B67="Decentral",L67*'Connecting shares (%)'!$R$16*'Connecting shares (%)'!$F$8/100+N67*'Connecting shares (%)'!$G$8/100*'Connecting shares (%)'!$R$17+P67*'Connecting shares (%)'!$H$8/100*'Connecting shares (%)'!$R$18,0),0)</f>
        <v>0</v>
      </c>
      <c r="AA67" s="1">
        <f>IF(C67="West", IF(B67="Central",('Connecting shares (%)'!$F$10/100*E67+'Connecting shares (%)'!$G$10/100*G67+'Connecting shares (%)'!$H$10/100*I67)/1000000,0),0)</f>
        <v>1.2612986100000001</v>
      </c>
      <c r="AB67" s="1">
        <f>IF(C67="West", IF(B67="Central",F67*'Connecting shares (%)'!$R$16*'Connecting shares (%)'!$F$10/100+H67*'Connecting shares (%)'!$G$10/100*'Connecting shares (%)'!$R$17+J67*'Connecting shares (%)'!$H$10/100*'Connecting shares (%)'!$R$18,0),0)</f>
        <v>2.0925450000000003</v>
      </c>
      <c r="AC67" s="1">
        <f>IF(C67="West", IF(B67="Decentral",('Connecting shares (%)'!$F$14/100*E67+'Connecting shares (%)'!$G$14/100*G67+'Connecting shares (%)'!$H$14/100*I67)/1000000,0),0)</f>
        <v>0</v>
      </c>
      <c r="AD67" s="1">
        <f>IF(C67="west", IF(B67="Decentral",F67*'Connecting shares (%)'!$R$16*'Connecting shares (%)'!$F$14/100+H67*'Connecting shares (%)'!$G$14/100*'Connecting shares (%)'!$R$17+J67*'Connecting shares (%)'!$H$14/100*'Connecting shares (%)'!$R$18,0),0)</f>
        <v>0</v>
      </c>
      <c r="AE67" s="1">
        <f>IF(C67="west", IF(B67="Central",('Connecting shares (%)'!$F$12/100*K67+'Connecting shares (%)'!$G$12/100*M67+'Connecting shares (%)'!$H$12/100*O67)/1000000,0),0)</f>
        <v>0.1944072</v>
      </c>
      <c r="AF67" s="1">
        <f>IF(C67="west", IF(B67="Central",L67*'Connecting shares (%)'!$R$16*'Connecting shares (%)'!$F$12/100+N67*'Connecting shares (%)'!$G$12/100*'Connecting shares (%)'!$R$17+P67*'Connecting shares (%)'!$H$12/100*'Connecting shares (%)'!$R$18,0),0)</f>
        <v>0.36792000000000002</v>
      </c>
      <c r="AG67" s="1">
        <f>IF(C67="West", IF(B67="Decentral",(K67*'Connecting shares (%)'!$F$16/100+M67*'Connecting shares (%)'!$G$16/100+O67*'Connecting shares (%)'!$H$16/100)/1000000,0),0)</f>
        <v>0</v>
      </c>
      <c r="AH67" s="1">
        <f>IF(C67="west", IF(B67="Decentral",L67*'Connecting shares (%)'!$R$16*'Connecting shares (%)'!$F$16/100+N67*'Connecting shares (%)'!$G$16/100*'Connecting shares (%)'!$R$17+P67*'Connecting shares (%)'!$H$16/100*'Connecting shares (%)'!$R$18,0),0)</f>
        <v>0</v>
      </c>
    </row>
    <row r="68" spans="1:34">
      <c r="A68" s="1">
        <v>67</v>
      </c>
      <c r="B68" s="1" t="s">
        <v>19</v>
      </c>
      <c r="C68" s="1" t="s">
        <v>21</v>
      </c>
      <c r="D68" s="1" t="s">
        <v>751</v>
      </c>
      <c r="E68" s="1">
        <v>2300372.4500000002</v>
      </c>
      <c r="F68" s="1">
        <v>145</v>
      </c>
      <c r="G68" s="1">
        <v>0</v>
      </c>
      <c r="H68" s="1">
        <v>0</v>
      </c>
      <c r="I68" s="1">
        <v>0</v>
      </c>
      <c r="J68" s="1">
        <v>0</v>
      </c>
      <c r="K68" s="1">
        <v>164986.95000000001</v>
      </c>
      <c r="L68" s="1">
        <v>38</v>
      </c>
      <c r="M68" s="1">
        <v>0</v>
      </c>
      <c r="N68" s="1">
        <v>0</v>
      </c>
      <c r="O68" s="1">
        <v>0</v>
      </c>
      <c r="P68" s="1">
        <v>0</v>
      </c>
      <c r="Q68" s="1">
        <v>11148.341623001401</v>
      </c>
      <c r="R68" s="1">
        <v>3387564.5</v>
      </c>
      <c r="S68" s="59">
        <f>IF(C68="East", IF(B68="Central",('Connecting shares (%)'!$F$2/100*E68+'Connecting shares (%)'!$G$2/100*G68+'Connecting shares (%)'!$H$2/100*I68)/1000000,0),0)</f>
        <v>0</v>
      </c>
      <c r="T68" s="59">
        <f>IF(C68="East", IF(B68="Central",F68*'Connecting shares (%)'!$R$16*'Connecting shares (%)'!$F$2/100+H68*'Connecting shares (%)'!$G$2/100*'Connecting shares (%)'!$R$17+J68*'Connecting shares (%)'!$H$2/100*'Connecting shares (%)'!$R$18,0),0)</f>
        <v>0</v>
      </c>
      <c r="U68" s="1">
        <f>IF(C68="East", IF(B68="Decentral",('Connecting shares (%)'!$F$6/100*E68+'Connecting shares (%)'!$G$6/100*G68+'Connecting shares (%)'!$H$6/100*I68)/1000000,0),0)</f>
        <v>0</v>
      </c>
      <c r="V68" s="1">
        <f>IF(C68="East", IF(B68="Decentral",F68*'Connecting shares (%)'!$R$16*'Connecting shares (%)'!$F$6/100+H68*'Connecting shares (%)'!$G$6/100*'Connecting shares (%)'!$R$17+J68*'Connecting shares (%)'!$H$6/100*'Connecting shares (%)'!$R$18,0),0)</f>
        <v>0</v>
      </c>
      <c r="W68" s="1">
        <f>IF(C68="East", IF(B68="Central",('Connecting shares (%)'!$F$4/100*K68+'Connecting shares (%)'!$G$4/100*M68+'Connecting shares (%)'!$H$4/100*O68)/1000000,0),0)</f>
        <v>0</v>
      </c>
      <c r="X68" s="1">
        <f>IF(C68="East", IF(B68="Central",L68*'Connecting shares (%)'!$R$16*'Connecting shares (%)'!$F$4/100+N68*'Connecting shares (%)'!$G$4/100*'Connecting shares (%)'!$R$17+P68*'Connecting shares (%)'!$H$4/100*'Connecting shares (%)'!$R$18,0),0)</f>
        <v>0</v>
      </c>
      <c r="Y68" s="1">
        <f>IF(C68="East", IF(B68="Decentral",('Connecting shares (%)'!$F$4/100*K68+'Connecting shares (%)'!$G$4/100*M68+'Connecting shares (%)'!$H$4/100*O68)/1000000,0),0)</f>
        <v>0</v>
      </c>
      <c r="Z68" s="1">
        <f>IF(C68="East", IF(B68="Decentral",L68*'Connecting shares (%)'!$R$16*'Connecting shares (%)'!$F$8/100+N68*'Connecting shares (%)'!$G$8/100*'Connecting shares (%)'!$R$17+P68*'Connecting shares (%)'!$H$8/100*'Connecting shares (%)'!$R$18,0),0)</f>
        <v>0</v>
      </c>
      <c r="AA68" s="1">
        <f>IF(C68="West", IF(B68="Central",('Connecting shares (%)'!$F$10/100*E68+'Connecting shares (%)'!$G$10/100*G68+'Connecting shares (%)'!$H$10/100*I68)/1000000,0),0)</f>
        <v>0</v>
      </c>
      <c r="AB68" s="1">
        <f>IF(C68="West", IF(B68="Central",F68*'Connecting shares (%)'!$R$16*'Connecting shares (%)'!$F$10/100+H68*'Connecting shares (%)'!$G$10/100*'Connecting shares (%)'!$R$17+J68*'Connecting shares (%)'!$H$10/100*'Connecting shares (%)'!$R$18,0),0)</f>
        <v>0</v>
      </c>
      <c r="AC68" s="1">
        <f>IF(C68="West", IF(B68="Decentral",('Connecting shares (%)'!$F$14/100*E68+'Connecting shares (%)'!$G$14/100*G68+'Connecting shares (%)'!$H$14/100*I68)/1000000,0),0)</f>
        <v>2.3003724500000002</v>
      </c>
      <c r="AD68" s="1">
        <f>IF(C68="west", IF(B68="Decentral",F68*'Connecting shares (%)'!$R$16*'Connecting shares (%)'!$F$14/100+H68*'Connecting shares (%)'!$G$14/100*'Connecting shares (%)'!$R$17+J68*'Connecting shares (%)'!$H$14/100*'Connecting shares (%)'!$R$18,0),0)</f>
        <v>3.3342749999999999</v>
      </c>
      <c r="AE68" s="1">
        <f>IF(C68="west", IF(B68="Central",('Connecting shares (%)'!$F$12/100*K68+'Connecting shares (%)'!$G$12/100*M68+'Connecting shares (%)'!$H$12/100*O68)/1000000,0),0)</f>
        <v>0</v>
      </c>
      <c r="AF68" s="1">
        <f>IF(C68="west", IF(B68="Central",L68*'Connecting shares (%)'!$R$16*'Connecting shares (%)'!$F$12/100+N68*'Connecting shares (%)'!$G$12/100*'Connecting shares (%)'!$R$17+P68*'Connecting shares (%)'!$H$12/100*'Connecting shares (%)'!$R$18,0),0)</f>
        <v>0</v>
      </c>
      <c r="AG68" s="1">
        <f>IF(C68="West", IF(B68="Decentral",(K68*'Connecting shares (%)'!$F$16/100+M68*'Connecting shares (%)'!$G$16/100+O68*'Connecting shares (%)'!$H$16/100)/1000000,0),0)</f>
        <v>0.16498695000000002</v>
      </c>
      <c r="AH68" s="1">
        <f>IF(C68="west", IF(B68="Decentral",L68*'Connecting shares (%)'!$R$16*'Connecting shares (%)'!$F$16/100+N68*'Connecting shares (%)'!$G$16/100*'Connecting shares (%)'!$R$17+P68*'Connecting shares (%)'!$H$16/100*'Connecting shares (%)'!$R$18,0),0)</f>
        <v>0.8738100000000002</v>
      </c>
    </row>
    <row r="69" spans="1:34">
      <c r="A69" s="1">
        <v>68</v>
      </c>
      <c r="B69" s="1" t="s">
        <v>19</v>
      </c>
      <c r="C69" s="1" t="s">
        <v>21</v>
      </c>
      <c r="D69" s="1" t="s">
        <v>750</v>
      </c>
      <c r="E69" s="1">
        <v>421937.06</v>
      </c>
      <c r="F69" s="1">
        <v>27</v>
      </c>
      <c r="G69" s="1">
        <v>0</v>
      </c>
      <c r="H69" s="1">
        <v>0</v>
      </c>
      <c r="I69" s="1">
        <v>0</v>
      </c>
      <c r="J69" s="1">
        <v>0</v>
      </c>
      <c r="K69" s="1">
        <v>0</v>
      </c>
      <c r="L69" s="1">
        <v>0</v>
      </c>
      <c r="M69" s="1">
        <v>0</v>
      </c>
      <c r="N69" s="1">
        <v>0</v>
      </c>
      <c r="O69" s="1">
        <v>0</v>
      </c>
      <c r="P69" s="1">
        <v>0</v>
      </c>
      <c r="Q69" s="1">
        <v>5711.6786380703497</v>
      </c>
      <c r="R69" s="1">
        <v>639776.5</v>
      </c>
      <c r="S69" s="59">
        <f>IF(C69="East", IF(B69="Central",('Connecting shares (%)'!$F$2/100*E69+'Connecting shares (%)'!$G$2/100*G69+'Connecting shares (%)'!$H$2/100*I69)/1000000,0),0)</f>
        <v>0</v>
      </c>
      <c r="T69" s="59">
        <f>IF(C69="East", IF(B69="Central",F69*'Connecting shares (%)'!$R$16*'Connecting shares (%)'!$F$2/100+H69*'Connecting shares (%)'!$G$2/100*'Connecting shares (%)'!$R$17+J69*'Connecting shares (%)'!$H$2/100*'Connecting shares (%)'!$R$18,0),0)</f>
        <v>0</v>
      </c>
      <c r="U69" s="1">
        <f>IF(C69="East", IF(B69="Decentral",('Connecting shares (%)'!$F$6/100*E69+'Connecting shares (%)'!$G$6/100*G69+'Connecting shares (%)'!$H$6/100*I69)/1000000,0),0)</f>
        <v>0</v>
      </c>
      <c r="V69" s="1">
        <f>IF(C69="East", IF(B69="Decentral",F69*'Connecting shares (%)'!$R$16*'Connecting shares (%)'!$F$6/100+H69*'Connecting shares (%)'!$G$6/100*'Connecting shares (%)'!$R$17+J69*'Connecting shares (%)'!$H$6/100*'Connecting shares (%)'!$R$18,0),0)</f>
        <v>0</v>
      </c>
      <c r="W69" s="1">
        <f>IF(C69="East", IF(B69="Central",('Connecting shares (%)'!$F$4/100*K69+'Connecting shares (%)'!$G$4/100*M69+'Connecting shares (%)'!$H$4/100*O69)/1000000,0),0)</f>
        <v>0</v>
      </c>
      <c r="X69" s="1">
        <f>IF(C69="East", IF(B69="Central",L69*'Connecting shares (%)'!$R$16*'Connecting shares (%)'!$F$4/100+N69*'Connecting shares (%)'!$G$4/100*'Connecting shares (%)'!$R$17+P69*'Connecting shares (%)'!$H$4/100*'Connecting shares (%)'!$R$18,0),0)</f>
        <v>0</v>
      </c>
      <c r="Y69" s="1">
        <f>IF(C69="East", IF(B69="Decentral",('Connecting shares (%)'!$F$4/100*K69+'Connecting shares (%)'!$G$4/100*M69+'Connecting shares (%)'!$H$4/100*O69)/1000000,0),0)</f>
        <v>0</v>
      </c>
      <c r="Z69" s="1">
        <f>IF(C69="East", IF(B69="Decentral",L69*'Connecting shares (%)'!$R$16*'Connecting shares (%)'!$F$8/100+N69*'Connecting shares (%)'!$G$8/100*'Connecting shares (%)'!$R$17+P69*'Connecting shares (%)'!$H$8/100*'Connecting shares (%)'!$R$18,0),0)</f>
        <v>0</v>
      </c>
      <c r="AA69" s="1">
        <f>IF(C69="West", IF(B69="Central",('Connecting shares (%)'!$F$10/100*E69+'Connecting shares (%)'!$G$10/100*G69+'Connecting shares (%)'!$H$10/100*I69)/1000000,0),0)</f>
        <v>0</v>
      </c>
      <c r="AB69" s="1">
        <f>IF(C69="West", IF(B69="Central",F69*'Connecting shares (%)'!$R$16*'Connecting shares (%)'!$F$10/100+H69*'Connecting shares (%)'!$G$10/100*'Connecting shares (%)'!$R$17+J69*'Connecting shares (%)'!$H$10/100*'Connecting shares (%)'!$R$18,0),0)</f>
        <v>0</v>
      </c>
      <c r="AC69" s="1">
        <f>IF(C69="West", IF(B69="Decentral",('Connecting shares (%)'!$F$14/100*E69+'Connecting shares (%)'!$G$14/100*G69+'Connecting shares (%)'!$H$14/100*I69)/1000000,0),0)</f>
        <v>0.42193705999999997</v>
      </c>
      <c r="AD69" s="1">
        <f>IF(C69="west", IF(B69="Decentral",F69*'Connecting shares (%)'!$R$16*'Connecting shares (%)'!$F$14/100+H69*'Connecting shares (%)'!$G$14/100*'Connecting shares (%)'!$R$17+J69*'Connecting shares (%)'!$H$14/100*'Connecting shares (%)'!$R$18,0),0)</f>
        <v>0.620865</v>
      </c>
      <c r="AE69" s="1">
        <f>IF(C69="west", IF(B69="Central",('Connecting shares (%)'!$F$12/100*K69+'Connecting shares (%)'!$G$12/100*M69+'Connecting shares (%)'!$H$12/100*O69)/1000000,0),0)</f>
        <v>0</v>
      </c>
      <c r="AF69" s="1">
        <f>IF(C69="west", IF(B69="Central",L69*'Connecting shares (%)'!$R$16*'Connecting shares (%)'!$F$12/100+N69*'Connecting shares (%)'!$G$12/100*'Connecting shares (%)'!$R$17+P69*'Connecting shares (%)'!$H$12/100*'Connecting shares (%)'!$R$18,0),0)</f>
        <v>0</v>
      </c>
      <c r="AG69" s="1">
        <f>IF(C69="West", IF(B69="Decentral",(K69*'Connecting shares (%)'!$F$16/100+M69*'Connecting shares (%)'!$G$16/100+O69*'Connecting shares (%)'!$H$16/100)/1000000,0),0)</f>
        <v>0</v>
      </c>
      <c r="AH69" s="1">
        <f>IF(C69="west", IF(B69="Decentral",L69*'Connecting shares (%)'!$R$16*'Connecting shares (%)'!$F$16/100+N69*'Connecting shares (%)'!$G$16/100*'Connecting shares (%)'!$R$17+P69*'Connecting shares (%)'!$H$16/100*'Connecting shares (%)'!$R$18,0),0)</f>
        <v>0</v>
      </c>
    </row>
    <row r="70" spans="1:34">
      <c r="A70" s="1">
        <v>69</v>
      </c>
      <c r="B70" s="1" t="s">
        <v>19</v>
      </c>
      <c r="C70" s="1" t="s">
        <v>21</v>
      </c>
      <c r="D70" s="1" t="s">
        <v>749</v>
      </c>
      <c r="E70" s="1">
        <v>753375.06999999902</v>
      </c>
      <c r="F70" s="1">
        <v>50</v>
      </c>
      <c r="G70" s="1">
        <v>0</v>
      </c>
      <c r="H70" s="1">
        <v>0</v>
      </c>
      <c r="I70" s="1">
        <v>0</v>
      </c>
      <c r="J70" s="1">
        <v>0</v>
      </c>
      <c r="K70" s="1">
        <v>39422.059999999903</v>
      </c>
      <c r="L70" s="1">
        <v>3</v>
      </c>
      <c r="M70" s="1">
        <v>0</v>
      </c>
      <c r="N70" s="1">
        <v>0</v>
      </c>
      <c r="O70" s="1">
        <v>0</v>
      </c>
      <c r="P70" s="1">
        <v>0</v>
      </c>
      <c r="Q70" s="1">
        <v>5794.9019014814203</v>
      </c>
      <c r="R70" s="1">
        <v>1148285</v>
      </c>
      <c r="S70" s="59">
        <f>IF(C70="East", IF(B70="Central",('Connecting shares (%)'!$F$2/100*E70+'Connecting shares (%)'!$G$2/100*G70+'Connecting shares (%)'!$H$2/100*I70)/1000000,0),0)</f>
        <v>0</v>
      </c>
      <c r="T70" s="59">
        <f>IF(C70="East", IF(B70="Central",F70*'Connecting shares (%)'!$R$16*'Connecting shares (%)'!$F$2/100+H70*'Connecting shares (%)'!$G$2/100*'Connecting shares (%)'!$R$17+J70*'Connecting shares (%)'!$H$2/100*'Connecting shares (%)'!$R$18,0),0)</f>
        <v>0</v>
      </c>
      <c r="U70" s="1">
        <f>IF(C70="East", IF(B70="Decentral",('Connecting shares (%)'!$F$6/100*E70+'Connecting shares (%)'!$G$6/100*G70+'Connecting shares (%)'!$H$6/100*I70)/1000000,0),0)</f>
        <v>0</v>
      </c>
      <c r="V70" s="1">
        <f>IF(C70="East", IF(B70="Decentral",F70*'Connecting shares (%)'!$R$16*'Connecting shares (%)'!$F$6/100+H70*'Connecting shares (%)'!$G$6/100*'Connecting shares (%)'!$R$17+J70*'Connecting shares (%)'!$H$6/100*'Connecting shares (%)'!$R$18,0),0)</f>
        <v>0</v>
      </c>
      <c r="W70" s="1">
        <f>IF(C70="East", IF(B70="Central",('Connecting shares (%)'!$F$4/100*K70+'Connecting shares (%)'!$G$4/100*M70+'Connecting shares (%)'!$H$4/100*O70)/1000000,0),0)</f>
        <v>0</v>
      </c>
      <c r="X70" s="1">
        <f>IF(C70="East", IF(B70="Central",L70*'Connecting shares (%)'!$R$16*'Connecting shares (%)'!$F$4/100+N70*'Connecting shares (%)'!$G$4/100*'Connecting shares (%)'!$R$17+P70*'Connecting shares (%)'!$H$4/100*'Connecting shares (%)'!$R$18,0),0)</f>
        <v>0</v>
      </c>
      <c r="Y70" s="1">
        <f>IF(C70="East", IF(B70="Decentral",('Connecting shares (%)'!$F$4/100*K70+'Connecting shares (%)'!$G$4/100*M70+'Connecting shares (%)'!$H$4/100*O70)/1000000,0),0)</f>
        <v>0</v>
      </c>
      <c r="Z70" s="1">
        <f>IF(C70="East", IF(B70="Decentral",L70*'Connecting shares (%)'!$R$16*'Connecting shares (%)'!$F$8/100+N70*'Connecting shares (%)'!$G$8/100*'Connecting shares (%)'!$R$17+P70*'Connecting shares (%)'!$H$8/100*'Connecting shares (%)'!$R$18,0),0)</f>
        <v>0</v>
      </c>
      <c r="AA70" s="1">
        <f>IF(C70="West", IF(B70="Central",('Connecting shares (%)'!$F$10/100*E70+'Connecting shares (%)'!$G$10/100*G70+'Connecting shares (%)'!$H$10/100*I70)/1000000,0),0)</f>
        <v>0</v>
      </c>
      <c r="AB70" s="1">
        <f>IF(C70="West", IF(B70="Central",F70*'Connecting shares (%)'!$R$16*'Connecting shares (%)'!$F$10/100+H70*'Connecting shares (%)'!$G$10/100*'Connecting shares (%)'!$R$17+J70*'Connecting shares (%)'!$H$10/100*'Connecting shares (%)'!$R$18,0),0)</f>
        <v>0</v>
      </c>
      <c r="AC70" s="1">
        <f>IF(C70="West", IF(B70="Decentral",('Connecting shares (%)'!$F$14/100*E70+'Connecting shares (%)'!$G$14/100*G70+'Connecting shares (%)'!$H$14/100*I70)/1000000,0),0)</f>
        <v>0.75337506999999904</v>
      </c>
      <c r="AD70" s="1">
        <f>IF(C70="west", IF(B70="Decentral",F70*'Connecting shares (%)'!$R$16*'Connecting shares (%)'!$F$14/100+H70*'Connecting shares (%)'!$G$14/100*'Connecting shares (%)'!$R$17+J70*'Connecting shares (%)'!$H$14/100*'Connecting shares (%)'!$R$18,0),0)</f>
        <v>1.14975</v>
      </c>
      <c r="AE70" s="1">
        <f>IF(C70="west", IF(B70="Central",('Connecting shares (%)'!$F$12/100*K70+'Connecting shares (%)'!$G$12/100*M70+'Connecting shares (%)'!$H$12/100*O70)/1000000,0),0)</f>
        <v>0</v>
      </c>
      <c r="AF70" s="1">
        <f>IF(C70="west", IF(B70="Central",L70*'Connecting shares (%)'!$R$16*'Connecting shares (%)'!$F$12/100+N70*'Connecting shares (%)'!$G$12/100*'Connecting shares (%)'!$R$17+P70*'Connecting shares (%)'!$H$12/100*'Connecting shares (%)'!$R$18,0),0)</f>
        <v>0</v>
      </c>
      <c r="AG70" s="1">
        <f>IF(C70="West", IF(B70="Decentral",(K70*'Connecting shares (%)'!$F$16/100+M70*'Connecting shares (%)'!$G$16/100+O70*'Connecting shares (%)'!$H$16/100)/1000000,0),0)</f>
        <v>3.9422059999999905E-2</v>
      </c>
      <c r="AH70" s="1">
        <f>IF(C70="west", IF(B70="Decentral",L70*'Connecting shares (%)'!$R$16*'Connecting shares (%)'!$F$16/100+N70*'Connecting shares (%)'!$G$16/100*'Connecting shares (%)'!$R$17+P70*'Connecting shares (%)'!$H$16/100*'Connecting shares (%)'!$R$18,0),0)</f>
        <v>6.8985000000000005E-2</v>
      </c>
    </row>
    <row r="71" spans="1:34">
      <c r="A71" s="1">
        <v>70</v>
      </c>
      <c r="B71" s="1" t="s">
        <v>19</v>
      </c>
      <c r="C71" s="1" t="s">
        <v>21</v>
      </c>
      <c r="D71" s="1" t="s">
        <v>748</v>
      </c>
      <c r="E71" s="1">
        <v>2728758.98</v>
      </c>
      <c r="F71" s="1">
        <v>194</v>
      </c>
      <c r="G71" s="1">
        <v>0</v>
      </c>
      <c r="H71" s="1">
        <v>0</v>
      </c>
      <c r="I71" s="1">
        <v>0</v>
      </c>
      <c r="J71" s="1">
        <v>0</v>
      </c>
      <c r="K71" s="1">
        <v>300165.32999999903</v>
      </c>
      <c r="L71" s="1">
        <v>29</v>
      </c>
      <c r="M71" s="1">
        <v>0</v>
      </c>
      <c r="N71" s="1">
        <v>0</v>
      </c>
      <c r="O71" s="1">
        <v>0</v>
      </c>
      <c r="P71" s="1">
        <v>0</v>
      </c>
      <c r="Q71" s="1">
        <v>4649.7744836366301</v>
      </c>
      <c r="R71" s="1">
        <v>1315076.5</v>
      </c>
      <c r="S71" s="59">
        <f>IF(C71="East", IF(B71="Central",('Connecting shares (%)'!$F$2/100*E71+'Connecting shares (%)'!$G$2/100*G71+'Connecting shares (%)'!$H$2/100*I71)/1000000,0),0)</f>
        <v>0</v>
      </c>
      <c r="T71" s="59">
        <f>IF(C71="East", IF(B71="Central",F71*'Connecting shares (%)'!$R$16*'Connecting shares (%)'!$F$2/100+H71*'Connecting shares (%)'!$G$2/100*'Connecting shares (%)'!$R$17+J71*'Connecting shares (%)'!$H$2/100*'Connecting shares (%)'!$R$18,0),0)</f>
        <v>0</v>
      </c>
      <c r="U71" s="1">
        <f>IF(C71="East", IF(B71="Decentral",('Connecting shares (%)'!$F$6/100*E71+'Connecting shares (%)'!$G$6/100*G71+'Connecting shares (%)'!$H$6/100*I71)/1000000,0),0)</f>
        <v>0</v>
      </c>
      <c r="V71" s="1">
        <f>IF(C71="East", IF(B71="Decentral",F71*'Connecting shares (%)'!$R$16*'Connecting shares (%)'!$F$6/100+H71*'Connecting shares (%)'!$G$6/100*'Connecting shares (%)'!$R$17+J71*'Connecting shares (%)'!$H$6/100*'Connecting shares (%)'!$R$18,0),0)</f>
        <v>0</v>
      </c>
      <c r="W71" s="1">
        <f>IF(C71="East", IF(B71="Central",('Connecting shares (%)'!$F$4/100*K71+'Connecting shares (%)'!$G$4/100*M71+'Connecting shares (%)'!$H$4/100*O71)/1000000,0),0)</f>
        <v>0</v>
      </c>
      <c r="X71" s="1">
        <f>IF(C71="East", IF(B71="Central",L71*'Connecting shares (%)'!$R$16*'Connecting shares (%)'!$F$4/100+N71*'Connecting shares (%)'!$G$4/100*'Connecting shares (%)'!$R$17+P71*'Connecting shares (%)'!$H$4/100*'Connecting shares (%)'!$R$18,0),0)</f>
        <v>0</v>
      </c>
      <c r="Y71" s="1">
        <f>IF(C71="East", IF(B71="Decentral",('Connecting shares (%)'!$F$4/100*K71+'Connecting shares (%)'!$G$4/100*M71+'Connecting shares (%)'!$H$4/100*O71)/1000000,0),0)</f>
        <v>0</v>
      </c>
      <c r="Z71" s="1">
        <f>IF(C71="East", IF(B71="Decentral",L71*'Connecting shares (%)'!$R$16*'Connecting shares (%)'!$F$8/100+N71*'Connecting shares (%)'!$G$8/100*'Connecting shares (%)'!$R$17+P71*'Connecting shares (%)'!$H$8/100*'Connecting shares (%)'!$R$18,0),0)</f>
        <v>0</v>
      </c>
      <c r="AA71" s="1">
        <f>IF(C71="West", IF(B71="Central",('Connecting shares (%)'!$F$10/100*E71+'Connecting shares (%)'!$G$10/100*G71+'Connecting shares (%)'!$H$10/100*I71)/1000000,0),0)</f>
        <v>0</v>
      </c>
      <c r="AB71" s="1">
        <f>IF(C71="West", IF(B71="Central",F71*'Connecting shares (%)'!$R$16*'Connecting shares (%)'!$F$10/100+H71*'Connecting shares (%)'!$G$10/100*'Connecting shares (%)'!$R$17+J71*'Connecting shares (%)'!$H$10/100*'Connecting shares (%)'!$R$18,0),0)</f>
        <v>0</v>
      </c>
      <c r="AC71" s="1">
        <f>IF(C71="West", IF(B71="Decentral",('Connecting shares (%)'!$F$14/100*E71+'Connecting shares (%)'!$G$14/100*G71+'Connecting shares (%)'!$H$14/100*I71)/1000000,0),0)</f>
        <v>2.7287589799999998</v>
      </c>
      <c r="AD71" s="1">
        <f>IF(C71="west", IF(B71="Decentral",F71*'Connecting shares (%)'!$R$16*'Connecting shares (%)'!$F$14/100+H71*'Connecting shares (%)'!$G$14/100*'Connecting shares (%)'!$R$17+J71*'Connecting shares (%)'!$H$14/100*'Connecting shares (%)'!$R$18,0),0)</f>
        <v>4.4610300000000001</v>
      </c>
      <c r="AE71" s="1">
        <f>IF(C71="west", IF(B71="Central",('Connecting shares (%)'!$F$12/100*K71+'Connecting shares (%)'!$G$12/100*M71+'Connecting shares (%)'!$H$12/100*O71)/1000000,0),0)</f>
        <v>0</v>
      </c>
      <c r="AF71" s="1">
        <f>IF(C71="west", IF(B71="Central",L71*'Connecting shares (%)'!$R$16*'Connecting shares (%)'!$F$12/100+N71*'Connecting shares (%)'!$G$12/100*'Connecting shares (%)'!$R$17+P71*'Connecting shares (%)'!$H$12/100*'Connecting shares (%)'!$R$18,0),0)</f>
        <v>0</v>
      </c>
      <c r="AG71" s="1">
        <f>IF(C71="West", IF(B71="Decentral",(K71*'Connecting shares (%)'!$F$16/100+M71*'Connecting shares (%)'!$G$16/100+O71*'Connecting shares (%)'!$H$16/100)/1000000,0),0)</f>
        <v>0.30016532999999901</v>
      </c>
      <c r="AH71" s="1">
        <f>IF(C71="west", IF(B71="Decentral",L71*'Connecting shares (%)'!$R$16*'Connecting shares (%)'!$F$16/100+N71*'Connecting shares (%)'!$G$16/100*'Connecting shares (%)'!$R$17+P71*'Connecting shares (%)'!$H$16/100*'Connecting shares (%)'!$R$18,0),0)</f>
        <v>0.66685500000000009</v>
      </c>
    </row>
    <row r="72" spans="1:34">
      <c r="A72" s="1">
        <v>71</v>
      </c>
      <c r="B72" s="1" t="s">
        <v>20</v>
      </c>
      <c r="C72" s="1" t="s">
        <v>21</v>
      </c>
      <c r="D72" s="1" t="s">
        <v>455</v>
      </c>
      <c r="E72" s="1">
        <v>1060000.26</v>
      </c>
      <c r="F72" s="1">
        <v>69</v>
      </c>
      <c r="G72" s="1">
        <v>0</v>
      </c>
      <c r="H72" s="1">
        <v>0</v>
      </c>
      <c r="I72" s="1">
        <v>0</v>
      </c>
      <c r="J72" s="1">
        <v>0</v>
      </c>
      <c r="K72" s="1">
        <v>52478.81</v>
      </c>
      <c r="L72" s="1">
        <v>2</v>
      </c>
      <c r="M72" s="1">
        <v>0</v>
      </c>
      <c r="N72" s="1">
        <v>0</v>
      </c>
      <c r="O72" s="1">
        <v>0</v>
      </c>
      <c r="P72" s="1">
        <v>0</v>
      </c>
      <c r="Q72" s="1">
        <v>57825.480307165999</v>
      </c>
      <c r="R72" s="1">
        <v>34601870.5</v>
      </c>
      <c r="S72" s="59">
        <f>IF(C72="East", IF(B72="Central",('Connecting shares (%)'!$F$2/100*E72+'Connecting shares (%)'!$G$2/100*G72+'Connecting shares (%)'!$H$2/100*I72)/1000000,0),0)</f>
        <v>0</v>
      </c>
      <c r="T72" s="59">
        <f>IF(C72="East", IF(B72="Central",F72*'Connecting shares (%)'!$R$16*'Connecting shares (%)'!$F$2/100+H72*'Connecting shares (%)'!$G$2/100*'Connecting shares (%)'!$R$17+J72*'Connecting shares (%)'!$H$2/100*'Connecting shares (%)'!$R$18,0),0)</f>
        <v>0</v>
      </c>
      <c r="U72" s="1">
        <f>IF(C72="East", IF(B72="Decentral",('Connecting shares (%)'!$F$6/100*E72+'Connecting shares (%)'!$G$6/100*G72+'Connecting shares (%)'!$H$6/100*I72)/1000000,0),0)</f>
        <v>0</v>
      </c>
      <c r="V72" s="1">
        <f>IF(C72="East", IF(B72="Decentral",F72*'Connecting shares (%)'!$R$16*'Connecting shares (%)'!$F$6/100+H72*'Connecting shares (%)'!$G$6/100*'Connecting shares (%)'!$R$17+J72*'Connecting shares (%)'!$H$6/100*'Connecting shares (%)'!$R$18,0),0)</f>
        <v>0</v>
      </c>
      <c r="W72" s="1">
        <f>IF(C72="East", IF(B72="Central",('Connecting shares (%)'!$F$4/100*K72+'Connecting shares (%)'!$G$4/100*M72+'Connecting shares (%)'!$H$4/100*O72)/1000000,0),0)</f>
        <v>0</v>
      </c>
      <c r="X72" s="1">
        <f>IF(C72="East", IF(B72="Central",L72*'Connecting shares (%)'!$R$16*'Connecting shares (%)'!$F$4/100+N72*'Connecting shares (%)'!$G$4/100*'Connecting shares (%)'!$R$17+P72*'Connecting shares (%)'!$H$4/100*'Connecting shares (%)'!$R$18,0),0)</f>
        <v>0</v>
      </c>
      <c r="Y72" s="1">
        <f>IF(C72="East", IF(B72="Decentral",('Connecting shares (%)'!$F$4/100*K72+'Connecting shares (%)'!$G$4/100*M72+'Connecting shares (%)'!$H$4/100*O72)/1000000,0),0)</f>
        <v>0</v>
      </c>
      <c r="Z72" s="1">
        <f>IF(C72="East", IF(B72="Decentral",L72*'Connecting shares (%)'!$R$16*'Connecting shares (%)'!$F$8/100+N72*'Connecting shares (%)'!$G$8/100*'Connecting shares (%)'!$R$17+P72*'Connecting shares (%)'!$H$8/100*'Connecting shares (%)'!$R$18,0),0)</f>
        <v>0</v>
      </c>
      <c r="AA72" s="1">
        <f>IF(C72="West", IF(B72="Central",('Connecting shares (%)'!$F$10/100*E72+'Connecting shares (%)'!$G$10/100*G72+'Connecting shares (%)'!$H$10/100*I72)/1000000,0),0)</f>
        <v>1.06000026</v>
      </c>
      <c r="AB72" s="1">
        <f>IF(C72="West", IF(B72="Central",F72*'Connecting shares (%)'!$R$16*'Connecting shares (%)'!$F$10/100+H72*'Connecting shares (%)'!$G$10/100*'Connecting shares (%)'!$R$17+J72*'Connecting shares (%)'!$H$10/100*'Connecting shares (%)'!$R$18,0),0)</f>
        <v>1.5866550000000001</v>
      </c>
      <c r="AC72" s="1">
        <f>IF(C72="West", IF(B72="Decentral",('Connecting shares (%)'!$F$14/100*E72+'Connecting shares (%)'!$G$14/100*G72+'Connecting shares (%)'!$H$14/100*I72)/1000000,0),0)</f>
        <v>0</v>
      </c>
      <c r="AD72" s="1">
        <f>IF(C72="west", IF(B72="Decentral",F72*'Connecting shares (%)'!$R$16*'Connecting shares (%)'!$F$14/100+H72*'Connecting shares (%)'!$G$14/100*'Connecting shares (%)'!$R$17+J72*'Connecting shares (%)'!$H$14/100*'Connecting shares (%)'!$R$18,0),0)</f>
        <v>0</v>
      </c>
      <c r="AE72" s="1">
        <f>IF(C72="west", IF(B72="Central",('Connecting shares (%)'!$F$12/100*K72+'Connecting shares (%)'!$G$12/100*M72+'Connecting shares (%)'!$H$12/100*O72)/1000000,0),0)</f>
        <v>5.2478810000000001E-2</v>
      </c>
      <c r="AF72" s="1">
        <f>IF(C72="west", IF(B72="Central",L72*'Connecting shares (%)'!$R$16*'Connecting shares (%)'!$F$12/100+N72*'Connecting shares (%)'!$G$12/100*'Connecting shares (%)'!$R$17+P72*'Connecting shares (%)'!$H$12/100*'Connecting shares (%)'!$R$18,0),0)</f>
        <v>4.5990000000000003E-2</v>
      </c>
      <c r="AG72" s="1">
        <f>IF(C72="West", IF(B72="Decentral",(K72*'Connecting shares (%)'!$F$16/100+M72*'Connecting shares (%)'!$G$16/100+O72*'Connecting shares (%)'!$H$16/100)/1000000,0),0)</f>
        <v>0</v>
      </c>
      <c r="AH72" s="1">
        <f>IF(C72="west", IF(B72="Decentral",L72*'Connecting shares (%)'!$R$16*'Connecting shares (%)'!$F$16/100+N72*'Connecting shares (%)'!$G$16/100*'Connecting shares (%)'!$R$17+P72*'Connecting shares (%)'!$H$16/100*'Connecting shares (%)'!$R$18,0),0)</f>
        <v>0</v>
      </c>
    </row>
    <row r="73" spans="1:34">
      <c r="A73" s="1">
        <v>72</v>
      </c>
      <c r="B73" s="1" t="s">
        <v>19</v>
      </c>
      <c r="C73" s="1" t="s">
        <v>21</v>
      </c>
      <c r="D73" s="1" t="s">
        <v>747</v>
      </c>
      <c r="E73" s="1">
        <v>497225.59999999899</v>
      </c>
      <c r="F73" s="1">
        <v>39</v>
      </c>
      <c r="G73" s="1">
        <v>0</v>
      </c>
      <c r="H73" s="1">
        <v>0</v>
      </c>
      <c r="I73" s="1">
        <v>0</v>
      </c>
      <c r="J73" s="1">
        <v>0</v>
      </c>
      <c r="K73" s="1">
        <v>123309.78</v>
      </c>
      <c r="L73" s="1">
        <v>11</v>
      </c>
      <c r="M73" s="1">
        <v>0</v>
      </c>
      <c r="N73" s="1">
        <v>0</v>
      </c>
      <c r="O73" s="1">
        <v>0</v>
      </c>
      <c r="P73" s="1">
        <v>0</v>
      </c>
      <c r="Q73" s="1">
        <v>7131.3521863819597</v>
      </c>
      <c r="R73" s="1">
        <v>2369780.5</v>
      </c>
      <c r="S73" s="59">
        <f>IF(C73="East", IF(B73="Central",('Connecting shares (%)'!$F$2/100*E73+'Connecting shares (%)'!$G$2/100*G73+'Connecting shares (%)'!$H$2/100*I73)/1000000,0),0)</f>
        <v>0</v>
      </c>
      <c r="T73" s="59">
        <f>IF(C73="East", IF(B73="Central",F73*'Connecting shares (%)'!$R$16*'Connecting shares (%)'!$F$2/100+H73*'Connecting shares (%)'!$G$2/100*'Connecting shares (%)'!$R$17+J73*'Connecting shares (%)'!$H$2/100*'Connecting shares (%)'!$R$18,0),0)</f>
        <v>0</v>
      </c>
      <c r="U73" s="1">
        <f>IF(C73="East", IF(B73="Decentral",('Connecting shares (%)'!$F$6/100*E73+'Connecting shares (%)'!$G$6/100*G73+'Connecting shares (%)'!$H$6/100*I73)/1000000,0),0)</f>
        <v>0</v>
      </c>
      <c r="V73" s="1">
        <f>IF(C73="East", IF(B73="Decentral",F73*'Connecting shares (%)'!$R$16*'Connecting shares (%)'!$F$6/100+H73*'Connecting shares (%)'!$G$6/100*'Connecting shares (%)'!$R$17+J73*'Connecting shares (%)'!$H$6/100*'Connecting shares (%)'!$R$18,0),0)</f>
        <v>0</v>
      </c>
      <c r="W73" s="1">
        <f>IF(C73="East", IF(B73="Central",('Connecting shares (%)'!$F$4/100*K73+'Connecting shares (%)'!$G$4/100*M73+'Connecting shares (%)'!$H$4/100*O73)/1000000,0),0)</f>
        <v>0</v>
      </c>
      <c r="X73" s="1">
        <f>IF(C73="East", IF(B73="Central",L73*'Connecting shares (%)'!$R$16*'Connecting shares (%)'!$F$4/100+N73*'Connecting shares (%)'!$G$4/100*'Connecting shares (%)'!$R$17+P73*'Connecting shares (%)'!$H$4/100*'Connecting shares (%)'!$R$18,0),0)</f>
        <v>0</v>
      </c>
      <c r="Y73" s="1">
        <f>IF(C73="East", IF(B73="Decentral",('Connecting shares (%)'!$F$4/100*K73+'Connecting shares (%)'!$G$4/100*M73+'Connecting shares (%)'!$H$4/100*O73)/1000000,0),0)</f>
        <v>0</v>
      </c>
      <c r="Z73" s="1">
        <f>IF(C73="East", IF(B73="Decentral",L73*'Connecting shares (%)'!$R$16*'Connecting shares (%)'!$F$8/100+N73*'Connecting shares (%)'!$G$8/100*'Connecting shares (%)'!$R$17+P73*'Connecting shares (%)'!$H$8/100*'Connecting shares (%)'!$R$18,0),0)</f>
        <v>0</v>
      </c>
      <c r="AA73" s="1">
        <f>IF(C73="West", IF(B73="Central",('Connecting shares (%)'!$F$10/100*E73+'Connecting shares (%)'!$G$10/100*G73+'Connecting shares (%)'!$H$10/100*I73)/1000000,0),0)</f>
        <v>0</v>
      </c>
      <c r="AB73" s="1">
        <f>IF(C73="West", IF(B73="Central",F73*'Connecting shares (%)'!$R$16*'Connecting shares (%)'!$F$10/100+H73*'Connecting shares (%)'!$G$10/100*'Connecting shares (%)'!$R$17+J73*'Connecting shares (%)'!$H$10/100*'Connecting shares (%)'!$R$18,0),0)</f>
        <v>0</v>
      </c>
      <c r="AC73" s="1">
        <f>IF(C73="West", IF(B73="Decentral",('Connecting shares (%)'!$F$14/100*E73+'Connecting shares (%)'!$G$14/100*G73+'Connecting shares (%)'!$H$14/100*I73)/1000000,0),0)</f>
        <v>0.49722559999999899</v>
      </c>
      <c r="AD73" s="1">
        <f>IF(C73="west", IF(B73="Decentral",F73*'Connecting shares (%)'!$R$16*'Connecting shares (%)'!$F$14/100+H73*'Connecting shares (%)'!$G$14/100*'Connecting shares (%)'!$R$17+J73*'Connecting shares (%)'!$H$14/100*'Connecting shares (%)'!$R$18,0),0)</f>
        <v>0.89680500000000007</v>
      </c>
      <c r="AE73" s="1">
        <f>IF(C73="west", IF(B73="Central",('Connecting shares (%)'!$F$12/100*K73+'Connecting shares (%)'!$G$12/100*M73+'Connecting shares (%)'!$H$12/100*O73)/1000000,0),0)</f>
        <v>0</v>
      </c>
      <c r="AF73" s="1">
        <f>IF(C73="west", IF(B73="Central",L73*'Connecting shares (%)'!$R$16*'Connecting shares (%)'!$F$12/100+N73*'Connecting shares (%)'!$G$12/100*'Connecting shares (%)'!$R$17+P73*'Connecting shares (%)'!$H$12/100*'Connecting shares (%)'!$R$18,0),0)</f>
        <v>0</v>
      </c>
      <c r="AG73" s="1">
        <f>IF(C73="West", IF(B73="Decentral",(K73*'Connecting shares (%)'!$F$16/100+M73*'Connecting shares (%)'!$G$16/100+O73*'Connecting shares (%)'!$H$16/100)/1000000,0),0)</f>
        <v>0.12330977999999999</v>
      </c>
      <c r="AH73" s="1">
        <f>IF(C73="west", IF(B73="Decentral",L73*'Connecting shares (%)'!$R$16*'Connecting shares (%)'!$F$16/100+N73*'Connecting shares (%)'!$G$16/100*'Connecting shares (%)'!$R$17+P73*'Connecting shares (%)'!$H$16/100*'Connecting shares (%)'!$R$18,0),0)</f>
        <v>0.25294500000000003</v>
      </c>
    </row>
    <row r="74" spans="1:34">
      <c r="A74" s="1">
        <v>73</v>
      </c>
      <c r="B74" s="1" t="s">
        <v>20</v>
      </c>
      <c r="C74" s="1" t="s">
        <v>21</v>
      </c>
      <c r="D74" s="1" t="s">
        <v>746</v>
      </c>
      <c r="E74" s="1">
        <v>3734436.5599999898</v>
      </c>
      <c r="F74" s="1">
        <v>266</v>
      </c>
      <c r="G74" s="1">
        <v>0</v>
      </c>
      <c r="H74" s="1">
        <v>0</v>
      </c>
      <c r="I74" s="1">
        <v>0</v>
      </c>
      <c r="J74" s="1">
        <v>0</v>
      </c>
      <c r="K74" s="1">
        <v>56233.739999999903</v>
      </c>
      <c r="L74" s="1">
        <v>4</v>
      </c>
      <c r="M74" s="1">
        <v>0</v>
      </c>
      <c r="N74" s="1">
        <v>0</v>
      </c>
      <c r="O74" s="1">
        <v>0</v>
      </c>
      <c r="P74" s="1">
        <v>0</v>
      </c>
      <c r="Q74" s="1">
        <v>9065.8028649002008</v>
      </c>
      <c r="R74" s="1">
        <v>2067071.5</v>
      </c>
      <c r="S74" s="59">
        <f>IF(C74="East", IF(B74="Central",('Connecting shares (%)'!$F$2/100*E74+'Connecting shares (%)'!$G$2/100*G74+'Connecting shares (%)'!$H$2/100*I74)/1000000,0),0)</f>
        <v>0</v>
      </c>
      <c r="T74" s="59">
        <f>IF(C74="East", IF(B74="Central",F74*'Connecting shares (%)'!$R$16*'Connecting shares (%)'!$F$2/100+H74*'Connecting shares (%)'!$G$2/100*'Connecting shares (%)'!$R$17+J74*'Connecting shares (%)'!$H$2/100*'Connecting shares (%)'!$R$18,0),0)</f>
        <v>0</v>
      </c>
      <c r="U74" s="1">
        <f>IF(C74="East", IF(B74="Decentral",('Connecting shares (%)'!$F$6/100*E74+'Connecting shares (%)'!$G$6/100*G74+'Connecting shares (%)'!$H$6/100*I74)/1000000,0),0)</f>
        <v>0</v>
      </c>
      <c r="V74" s="1">
        <f>IF(C74="East", IF(B74="Decentral",F74*'Connecting shares (%)'!$R$16*'Connecting shares (%)'!$F$6/100+H74*'Connecting shares (%)'!$G$6/100*'Connecting shares (%)'!$R$17+J74*'Connecting shares (%)'!$H$6/100*'Connecting shares (%)'!$R$18,0),0)</f>
        <v>0</v>
      </c>
      <c r="W74" s="1">
        <f>IF(C74="East", IF(B74="Central",('Connecting shares (%)'!$F$4/100*K74+'Connecting shares (%)'!$G$4/100*M74+'Connecting shares (%)'!$H$4/100*O74)/1000000,0),0)</f>
        <v>0</v>
      </c>
      <c r="X74" s="1">
        <f>IF(C74="East", IF(B74="Central",L74*'Connecting shares (%)'!$R$16*'Connecting shares (%)'!$F$4/100+N74*'Connecting shares (%)'!$G$4/100*'Connecting shares (%)'!$R$17+P74*'Connecting shares (%)'!$H$4/100*'Connecting shares (%)'!$R$18,0),0)</f>
        <v>0</v>
      </c>
      <c r="Y74" s="1">
        <f>IF(C74="East", IF(B74="Decentral",('Connecting shares (%)'!$F$4/100*K74+'Connecting shares (%)'!$G$4/100*M74+'Connecting shares (%)'!$H$4/100*O74)/1000000,0),0)</f>
        <v>0</v>
      </c>
      <c r="Z74" s="1">
        <f>IF(C74="East", IF(B74="Decentral",L74*'Connecting shares (%)'!$R$16*'Connecting shares (%)'!$F$8/100+N74*'Connecting shares (%)'!$G$8/100*'Connecting shares (%)'!$R$17+P74*'Connecting shares (%)'!$H$8/100*'Connecting shares (%)'!$R$18,0),0)</f>
        <v>0</v>
      </c>
      <c r="AA74" s="1">
        <f>IF(C74="West", IF(B74="Central",('Connecting shares (%)'!$F$10/100*E74+'Connecting shares (%)'!$G$10/100*G74+'Connecting shares (%)'!$H$10/100*I74)/1000000,0),0)</f>
        <v>3.73443655999999</v>
      </c>
      <c r="AB74" s="1">
        <f>IF(C74="West", IF(B74="Central",F74*'Connecting shares (%)'!$R$16*'Connecting shares (%)'!$F$10/100+H74*'Connecting shares (%)'!$G$10/100*'Connecting shares (%)'!$R$17+J74*'Connecting shares (%)'!$H$10/100*'Connecting shares (%)'!$R$18,0),0)</f>
        <v>6.1166700000000001</v>
      </c>
      <c r="AC74" s="1">
        <f>IF(C74="West", IF(B74="Decentral",('Connecting shares (%)'!$F$14/100*E74+'Connecting shares (%)'!$G$14/100*G74+'Connecting shares (%)'!$H$14/100*I74)/1000000,0),0)</f>
        <v>0</v>
      </c>
      <c r="AD74" s="1">
        <f>IF(C74="west", IF(B74="Decentral",F74*'Connecting shares (%)'!$R$16*'Connecting shares (%)'!$F$14/100+H74*'Connecting shares (%)'!$G$14/100*'Connecting shares (%)'!$R$17+J74*'Connecting shares (%)'!$H$14/100*'Connecting shares (%)'!$R$18,0),0)</f>
        <v>0</v>
      </c>
      <c r="AE74" s="1">
        <f>IF(C74="west", IF(B74="Central",('Connecting shares (%)'!$F$12/100*K74+'Connecting shares (%)'!$G$12/100*M74+'Connecting shares (%)'!$H$12/100*O74)/1000000,0),0)</f>
        <v>5.62337399999999E-2</v>
      </c>
      <c r="AF74" s="1">
        <f>IF(C74="west", IF(B74="Central",L74*'Connecting shares (%)'!$R$16*'Connecting shares (%)'!$F$12/100+N74*'Connecting shares (%)'!$G$12/100*'Connecting shares (%)'!$R$17+P74*'Connecting shares (%)'!$H$12/100*'Connecting shares (%)'!$R$18,0),0)</f>
        <v>9.1980000000000006E-2</v>
      </c>
      <c r="AG74" s="1">
        <f>IF(C74="West", IF(B74="Decentral",(K74*'Connecting shares (%)'!$F$16/100+M74*'Connecting shares (%)'!$G$16/100+O74*'Connecting shares (%)'!$H$16/100)/1000000,0),0)</f>
        <v>0</v>
      </c>
      <c r="AH74" s="1">
        <f>IF(C74="west", IF(B74="Decentral",L74*'Connecting shares (%)'!$R$16*'Connecting shares (%)'!$F$16/100+N74*'Connecting shares (%)'!$G$16/100*'Connecting shares (%)'!$R$17+P74*'Connecting shares (%)'!$H$16/100*'Connecting shares (%)'!$R$18,0),0)</f>
        <v>0</v>
      </c>
    </row>
    <row r="75" spans="1:34">
      <c r="A75" s="1">
        <v>74</v>
      </c>
      <c r="B75" s="1" t="s">
        <v>20</v>
      </c>
      <c r="C75" s="1" t="s">
        <v>21</v>
      </c>
      <c r="D75" s="1" t="s">
        <v>745</v>
      </c>
      <c r="E75" s="1">
        <v>2047943.62</v>
      </c>
      <c r="F75" s="1">
        <v>142</v>
      </c>
      <c r="G75" s="1">
        <v>0</v>
      </c>
      <c r="H75" s="1">
        <v>0</v>
      </c>
      <c r="I75" s="1">
        <v>0</v>
      </c>
      <c r="J75" s="1">
        <v>0</v>
      </c>
      <c r="K75" s="1">
        <v>129523.25</v>
      </c>
      <c r="L75" s="1">
        <v>10</v>
      </c>
      <c r="M75" s="1">
        <v>97332.66</v>
      </c>
      <c r="N75" s="1">
        <v>1</v>
      </c>
      <c r="O75" s="1">
        <v>0</v>
      </c>
      <c r="P75" s="1">
        <v>0</v>
      </c>
      <c r="Q75" s="1">
        <v>4211.3867969333296</v>
      </c>
      <c r="R75" s="1">
        <v>902845.5</v>
      </c>
      <c r="S75" s="59">
        <f>IF(C75="East", IF(B75="Central",('Connecting shares (%)'!$F$2/100*E75+'Connecting shares (%)'!$G$2/100*G75+'Connecting shares (%)'!$H$2/100*I75)/1000000,0),0)</f>
        <v>0</v>
      </c>
      <c r="T75" s="59">
        <f>IF(C75="East", IF(B75="Central",F75*'Connecting shares (%)'!$R$16*'Connecting shares (%)'!$F$2/100+H75*'Connecting shares (%)'!$G$2/100*'Connecting shares (%)'!$R$17+J75*'Connecting shares (%)'!$H$2/100*'Connecting shares (%)'!$R$18,0),0)</f>
        <v>0</v>
      </c>
      <c r="U75" s="1">
        <f>IF(C75="East", IF(B75="Decentral",('Connecting shares (%)'!$F$6/100*E75+'Connecting shares (%)'!$G$6/100*G75+'Connecting shares (%)'!$H$6/100*I75)/1000000,0),0)</f>
        <v>0</v>
      </c>
      <c r="V75" s="1">
        <f>IF(C75="East", IF(B75="Decentral",F75*'Connecting shares (%)'!$R$16*'Connecting shares (%)'!$F$6/100+H75*'Connecting shares (%)'!$G$6/100*'Connecting shares (%)'!$R$17+J75*'Connecting shares (%)'!$H$6/100*'Connecting shares (%)'!$R$18,0),0)</f>
        <v>0</v>
      </c>
      <c r="W75" s="1">
        <f>IF(C75="East", IF(B75="Central",('Connecting shares (%)'!$F$4/100*K75+'Connecting shares (%)'!$G$4/100*M75+'Connecting shares (%)'!$H$4/100*O75)/1000000,0),0)</f>
        <v>0</v>
      </c>
      <c r="X75" s="1">
        <f>IF(C75="East", IF(B75="Central",L75*'Connecting shares (%)'!$R$16*'Connecting shares (%)'!$F$4/100+N75*'Connecting shares (%)'!$G$4/100*'Connecting shares (%)'!$R$17+P75*'Connecting shares (%)'!$H$4/100*'Connecting shares (%)'!$R$18,0),0)</f>
        <v>0</v>
      </c>
      <c r="Y75" s="1">
        <f>IF(C75="East", IF(B75="Decentral",('Connecting shares (%)'!$F$4/100*K75+'Connecting shares (%)'!$G$4/100*M75+'Connecting shares (%)'!$H$4/100*O75)/1000000,0),0)</f>
        <v>0</v>
      </c>
      <c r="Z75" s="1">
        <f>IF(C75="East", IF(B75="Decentral",L75*'Connecting shares (%)'!$R$16*'Connecting shares (%)'!$F$8/100+N75*'Connecting shares (%)'!$G$8/100*'Connecting shares (%)'!$R$17+P75*'Connecting shares (%)'!$H$8/100*'Connecting shares (%)'!$R$18,0),0)</f>
        <v>0</v>
      </c>
      <c r="AA75" s="1">
        <f>IF(C75="West", IF(B75="Central",('Connecting shares (%)'!$F$10/100*E75+'Connecting shares (%)'!$G$10/100*G75+'Connecting shares (%)'!$H$10/100*I75)/1000000,0),0)</f>
        <v>2.0479436200000003</v>
      </c>
      <c r="AB75" s="1">
        <f>IF(C75="West", IF(B75="Central",F75*'Connecting shares (%)'!$R$16*'Connecting shares (%)'!$F$10/100+H75*'Connecting shares (%)'!$G$10/100*'Connecting shares (%)'!$R$17+J75*'Connecting shares (%)'!$H$10/100*'Connecting shares (%)'!$R$18,0),0)</f>
        <v>3.2652899999999998</v>
      </c>
      <c r="AC75" s="1">
        <f>IF(C75="West", IF(B75="Decentral",('Connecting shares (%)'!$F$14/100*E75+'Connecting shares (%)'!$G$14/100*G75+'Connecting shares (%)'!$H$14/100*I75)/1000000,0),0)</f>
        <v>0</v>
      </c>
      <c r="AD75" s="1">
        <f>IF(C75="west", IF(B75="Decentral",F75*'Connecting shares (%)'!$R$16*'Connecting shares (%)'!$F$14/100+H75*'Connecting shares (%)'!$G$14/100*'Connecting shares (%)'!$R$17+J75*'Connecting shares (%)'!$H$14/100*'Connecting shares (%)'!$R$18,0),0)</f>
        <v>0</v>
      </c>
      <c r="AE75" s="1">
        <f>IF(C75="west", IF(B75="Central",('Connecting shares (%)'!$F$12/100*K75+'Connecting shares (%)'!$G$12/100*M75+'Connecting shares (%)'!$H$12/100*O75)/1000000,0),0)</f>
        <v>0.22685590999999999</v>
      </c>
      <c r="AF75" s="1">
        <f>IF(C75="west", IF(B75="Central",L75*'Connecting shares (%)'!$R$16*'Connecting shares (%)'!$F$12/100+N75*'Connecting shares (%)'!$G$12/100*'Connecting shares (%)'!$R$17+P75*'Connecting shares (%)'!$H$12/100*'Connecting shares (%)'!$R$18,0),0)</f>
        <v>0.26060900000000004</v>
      </c>
      <c r="AG75" s="1">
        <f>IF(C75="West", IF(B75="Decentral",(K75*'Connecting shares (%)'!$F$16/100+M75*'Connecting shares (%)'!$G$16/100+O75*'Connecting shares (%)'!$H$16/100)/1000000,0),0)</f>
        <v>0</v>
      </c>
      <c r="AH75" s="1">
        <f>IF(C75="west", IF(B75="Decentral",L75*'Connecting shares (%)'!$R$16*'Connecting shares (%)'!$F$16/100+N75*'Connecting shares (%)'!$G$16/100*'Connecting shares (%)'!$R$17+P75*'Connecting shares (%)'!$H$16/100*'Connecting shares (%)'!$R$18,0),0)</f>
        <v>0</v>
      </c>
    </row>
    <row r="76" spans="1:34">
      <c r="A76" s="1">
        <v>75</v>
      </c>
      <c r="B76" s="1" t="s">
        <v>19</v>
      </c>
      <c r="C76" s="1" t="s">
        <v>21</v>
      </c>
      <c r="D76" s="1" t="s">
        <v>744</v>
      </c>
      <c r="E76" s="1">
        <v>616063.60999999905</v>
      </c>
      <c r="F76" s="1">
        <v>41</v>
      </c>
      <c r="G76" s="1">
        <v>0</v>
      </c>
      <c r="H76" s="1">
        <v>0</v>
      </c>
      <c r="I76" s="1">
        <v>0</v>
      </c>
      <c r="J76" s="1">
        <v>0</v>
      </c>
      <c r="K76" s="1">
        <v>48943.11</v>
      </c>
      <c r="L76" s="1">
        <v>6</v>
      </c>
      <c r="M76" s="1">
        <v>0</v>
      </c>
      <c r="N76" s="1">
        <v>0</v>
      </c>
      <c r="O76" s="1">
        <v>0</v>
      </c>
      <c r="P76" s="1">
        <v>0</v>
      </c>
      <c r="Q76" s="1">
        <v>2479.5635776000499</v>
      </c>
      <c r="R76" s="1">
        <v>285899</v>
      </c>
      <c r="S76" s="59">
        <f>IF(C76="East", IF(B76="Central",('Connecting shares (%)'!$F$2/100*E76+'Connecting shares (%)'!$G$2/100*G76+'Connecting shares (%)'!$H$2/100*I76)/1000000,0),0)</f>
        <v>0</v>
      </c>
      <c r="T76" s="59">
        <f>IF(C76="East", IF(B76="Central",F76*'Connecting shares (%)'!$R$16*'Connecting shares (%)'!$F$2/100+H76*'Connecting shares (%)'!$G$2/100*'Connecting shares (%)'!$R$17+J76*'Connecting shares (%)'!$H$2/100*'Connecting shares (%)'!$R$18,0),0)</f>
        <v>0</v>
      </c>
      <c r="U76" s="1">
        <f>IF(C76="East", IF(B76="Decentral",('Connecting shares (%)'!$F$6/100*E76+'Connecting shares (%)'!$G$6/100*G76+'Connecting shares (%)'!$H$6/100*I76)/1000000,0),0)</f>
        <v>0</v>
      </c>
      <c r="V76" s="1">
        <f>IF(C76="East", IF(B76="Decentral",F76*'Connecting shares (%)'!$R$16*'Connecting shares (%)'!$F$6/100+H76*'Connecting shares (%)'!$G$6/100*'Connecting shares (%)'!$R$17+J76*'Connecting shares (%)'!$H$6/100*'Connecting shares (%)'!$R$18,0),0)</f>
        <v>0</v>
      </c>
      <c r="W76" s="1">
        <f>IF(C76="East", IF(B76="Central",('Connecting shares (%)'!$F$4/100*K76+'Connecting shares (%)'!$G$4/100*M76+'Connecting shares (%)'!$H$4/100*O76)/1000000,0),0)</f>
        <v>0</v>
      </c>
      <c r="X76" s="1">
        <f>IF(C76="East", IF(B76="Central",L76*'Connecting shares (%)'!$R$16*'Connecting shares (%)'!$F$4/100+N76*'Connecting shares (%)'!$G$4/100*'Connecting shares (%)'!$R$17+P76*'Connecting shares (%)'!$H$4/100*'Connecting shares (%)'!$R$18,0),0)</f>
        <v>0</v>
      </c>
      <c r="Y76" s="1">
        <f>IF(C76="East", IF(B76="Decentral",('Connecting shares (%)'!$F$4/100*K76+'Connecting shares (%)'!$G$4/100*M76+'Connecting shares (%)'!$H$4/100*O76)/1000000,0),0)</f>
        <v>0</v>
      </c>
      <c r="Z76" s="1">
        <f>IF(C76="East", IF(B76="Decentral",L76*'Connecting shares (%)'!$R$16*'Connecting shares (%)'!$F$8/100+N76*'Connecting shares (%)'!$G$8/100*'Connecting shares (%)'!$R$17+P76*'Connecting shares (%)'!$H$8/100*'Connecting shares (%)'!$R$18,0),0)</f>
        <v>0</v>
      </c>
      <c r="AA76" s="1">
        <f>IF(C76="West", IF(B76="Central",('Connecting shares (%)'!$F$10/100*E76+'Connecting shares (%)'!$G$10/100*G76+'Connecting shares (%)'!$H$10/100*I76)/1000000,0),0)</f>
        <v>0</v>
      </c>
      <c r="AB76" s="1">
        <f>IF(C76="West", IF(B76="Central",F76*'Connecting shares (%)'!$R$16*'Connecting shares (%)'!$F$10/100+H76*'Connecting shares (%)'!$G$10/100*'Connecting shares (%)'!$R$17+J76*'Connecting shares (%)'!$H$10/100*'Connecting shares (%)'!$R$18,0),0)</f>
        <v>0</v>
      </c>
      <c r="AC76" s="1">
        <f>IF(C76="West", IF(B76="Decentral",('Connecting shares (%)'!$F$14/100*E76+'Connecting shares (%)'!$G$14/100*G76+'Connecting shares (%)'!$H$14/100*I76)/1000000,0),0)</f>
        <v>0.6160636099999991</v>
      </c>
      <c r="AD76" s="1">
        <f>IF(C76="west", IF(B76="Decentral",F76*'Connecting shares (%)'!$R$16*'Connecting shares (%)'!$F$14/100+H76*'Connecting shares (%)'!$G$14/100*'Connecting shares (%)'!$R$17+J76*'Connecting shares (%)'!$H$14/100*'Connecting shares (%)'!$R$18,0),0)</f>
        <v>0.94279499999999994</v>
      </c>
      <c r="AE76" s="1">
        <f>IF(C76="west", IF(B76="Central",('Connecting shares (%)'!$F$12/100*K76+'Connecting shares (%)'!$G$12/100*M76+'Connecting shares (%)'!$H$12/100*O76)/1000000,0),0)</f>
        <v>0</v>
      </c>
      <c r="AF76" s="1">
        <f>IF(C76="west", IF(B76="Central",L76*'Connecting shares (%)'!$R$16*'Connecting shares (%)'!$F$12/100+N76*'Connecting shares (%)'!$G$12/100*'Connecting shares (%)'!$R$17+P76*'Connecting shares (%)'!$H$12/100*'Connecting shares (%)'!$R$18,0),0)</f>
        <v>0</v>
      </c>
      <c r="AG76" s="1">
        <f>IF(C76="West", IF(B76="Decentral",(K76*'Connecting shares (%)'!$F$16/100+M76*'Connecting shares (%)'!$G$16/100+O76*'Connecting shares (%)'!$H$16/100)/1000000,0),0)</f>
        <v>4.8943109999999998E-2</v>
      </c>
      <c r="AH76" s="1">
        <f>IF(C76="west", IF(B76="Decentral",L76*'Connecting shares (%)'!$R$16*'Connecting shares (%)'!$F$16/100+N76*'Connecting shares (%)'!$G$16/100*'Connecting shares (%)'!$R$17+P76*'Connecting shares (%)'!$H$16/100*'Connecting shares (%)'!$R$18,0),0)</f>
        <v>0.13797000000000001</v>
      </c>
    </row>
    <row r="77" spans="1:34">
      <c r="A77" s="1">
        <v>76</v>
      </c>
      <c r="B77" s="1" t="s">
        <v>20</v>
      </c>
      <c r="C77" s="1" t="s">
        <v>21</v>
      </c>
      <c r="D77" s="1" t="s">
        <v>40</v>
      </c>
      <c r="E77" s="1">
        <v>0</v>
      </c>
      <c r="F77" s="1">
        <v>0</v>
      </c>
      <c r="G77" s="1">
        <v>0</v>
      </c>
      <c r="H77" s="1">
        <v>0</v>
      </c>
      <c r="I77" s="1">
        <v>0</v>
      </c>
      <c r="J77" s="1">
        <v>0</v>
      </c>
      <c r="K77" s="1">
        <v>0</v>
      </c>
      <c r="L77" s="1">
        <v>0</v>
      </c>
      <c r="M77" s="1">
        <v>0</v>
      </c>
      <c r="N77" s="1">
        <v>0</v>
      </c>
      <c r="O77" s="1">
        <v>0</v>
      </c>
      <c r="P77" s="1">
        <v>0</v>
      </c>
      <c r="Q77" s="1">
        <v>840.040984689835</v>
      </c>
      <c r="R77" s="1">
        <v>11902</v>
      </c>
      <c r="S77" s="59">
        <f>IF(C77="East", IF(B77="Central",('Connecting shares (%)'!$F$2/100*E77+'Connecting shares (%)'!$G$2/100*G77+'Connecting shares (%)'!$H$2/100*I77)/1000000,0),0)</f>
        <v>0</v>
      </c>
      <c r="T77" s="59">
        <f>IF(C77="East", IF(B77="Central",F77*'Connecting shares (%)'!$R$16*'Connecting shares (%)'!$F$2/100+H77*'Connecting shares (%)'!$G$2/100*'Connecting shares (%)'!$R$17+J77*'Connecting shares (%)'!$H$2/100*'Connecting shares (%)'!$R$18,0),0)</f>
        <v>0</v>
      </c>
      <c r="U77" s="1">
        <f>IF(C77="East", IF(B77="Decentral",('Connecting shares (%)'!$F$6/100*E77+'Connecting shares (%)'!$G$6/100*G77+'Connecting shares (%)'!$H$6/100*I77)/1000000,0),0)</f>
        <v>0</v>
      </c>
      <c r="V77" s="1">
        <f>IF(C77="East", IF(B77="Decentral",F77*'Connecting shares (%)'!$R$16*'Connecting shares (%)'!$F$6/100+H77*'Connecting shares (%)'!$G$6/100*'Connecting shares (%)'!$R$17+J77*'Connecting shares (%)'!$H$6/100*'Connecting shares (%)'!$R$18,0),0)</f>
        <v>0</v>
      </c>
      <c r="W77" s="1">
        <f>IF(C77="East", IF(B77="Central",('Connecting shares (%)'!$F$4/100*K77+'Connecting shares (%)'!$G$4/100*M77+'Connecting shares (%)'!$H$4/100*O77)/1000000,0),0)</f>
        <v>0</v>
      </c>
      <c r="X77" s="1">
        <f>IF(C77="East", IF(B77="Central",L77*'Connecting shares (%)'!$R$16*'Connecting shares (%)'!$F$4/100+N77*'Connecting shares (%)'!$G$4/100*'Connecting shares (%)'!$R$17+P77*'Connecting shares (%)'!$H$4/100*'Connecting shares (%)'!$R$18,0),0)</f>
        <v>0</v>
      </c>
      <c r="Y77" s="1">
        <f>IF(C77="East", IF(B77="Decentral",('Connecting shares (%)'!$F$4/100*K77+'Connecting shares (%)'!$G$4/100*M77+'Connecting shares (%)'!$H$4/100*O77)/1000000,0),0)</f>
        <v>0</v>
      </c>
      <c r="Z77" s="1">
        <f>IF(C77="East", IF(B77="Decentral",L77*'Connecting shares (%)'!$R$16*'Connecting shares (%)'!$F$8/100+N77*'Connecting shares (%)'!$G$8/100*'Connecting shares (%)'!$R$17+P77*'Connecting shares (%)'!$H$8/100*'Connecting shares (%)'!$R$18,0),0)</f>
        <v>0</v>
      </c>
      <c r="AA77" s="1">
        <f>IF(C77="West", IF(B77="Central",('Connecting shares (%)'!$F$10/100*E77+'Connecting shares (%)'!$G$10/100*G77+'Connecting shares (%)'!$H$10/100*I77)/1000000,0),0)</f>
        <v>0</v>
      </c>
      <c r="AB77" s="1">
        <f>IF(C77="West", IF(B77="Central",F77*'Connecting shares (%)'!$R$16*'Connecting shares (%)'!$F$10/100+H77*'Connecting shares (%)'!$G$10/100*'Connecting shares (%)'!$R$17+J77*'Connecting shares (%)'!$H$10/100*'Connecting shares (%)'!$R$18,0),0)</f>
        <v>0</v>
      </c>
      <c r="AC77" s="1">
        <f>IF(C77="West", IF(B77="Decentral",('Connecting shares (%)'!$F$14/100*E77+'Connecting shares (%)'!$G$14/100*G77+'Connecting shares (%)'!$H$14/100*I77)/1000000,0),0)</f>
        <v>0</v>
      </c>
      <c r="AD77" s="1">
        <f>IF(C77="west", IF(B77="Decentral",F77*'Connecting shares (%)'!$R$16*'Connecting shares (%)'!$F$14/100+H77*'Connecting shares (%)'!$G$14/100*'Connecting shares (%)'!$R$17+J77*'Connecting shares (%)'!$H$14/100*'Connecting shares (%)'!$R$18,0),0)</f>
        <v>0</v>
      </c>
      <c r="AE77" s="1">
        <f>IF(C77="west", IF(B77="Central",('Connecting shares (%)'!$F$12/100*K77+'Connecting shares (%)'!$G$12/100*M77+'Connecting shares (%)'!$H$12/100*O77)/1000000,0),0)</f>
        <v>0</v>
      </c>
      <c r="AF77" s="1">
        <f>IF(C77="west", IF(B77="Central",L77*'Connecting shares (%)'!$R$16*'Connecting shares (%)'!$F$12/100+N77*'Connecting shares (%)'!$G$12/100*'Connecting shares (%)'!$R$17+P77*'Connecting shares (%)'!$H$12/100*'Connecting shares (%)'!$R$18,0),0)</f>
        <v>0</v>
      </c>
      <c r="AG77" s="1">
        <f>IF(C77="West", IF(B77="Decentral",(K77*'Connecting shares (%)'!$F$16/100+M77*'Connecting shares (%)'!$G$16/100+O77*'Connecting shares (%)'!$H$16/100)/1000000,0),0)</f>
        <v>0</v>
      </c>
      <c r="AH77" s="1">
        <f>IF(C77="west", IF(B77="Decentral",L77*'Connecting shares (%)'!$R$16*'Connecting shares (%)'!$F$16/100+N77*'Connecting shares (%)'!$G$16/100*'Connecting shares (%)'!$R$17+P77*'Connecting shares (%)'!$H$16/100*'Connecting shares (%)'!$R$18,0),0)</f>
        <v>0</v>
      </c>
    </row>
    <row r="78" spans="1:34">
      <c r="A78" s="1">
        <v>77</v>
      </c>
      <c r="B78" s="1" t="s">
        <v>19</v>
      </c>
      <c r="C78" s="1" t="s">
        <v>21</v>
      </c>
      <c r="D78" s="1" t="s">
        <v>743</v>
      </c>
      <c r="E78" s="1">
        <v>1581324.68</v>
      </c>
      <c r="F78" s="1">
        <v>107</v>
      </c>
      <c r="G78" s="1">
        <v>0</v>
      </c>
      <c r="H78" s="1">
        <v>0</v>
      </c>
      <c r="I78" s="1">
        <v>0</v>
      </c>
      <c r="J78" s="1">
        <v>0</v>
      </c>
      <c r="K78" s="1">
        <v>384936.82999999903</v>
      </c>
      <c r="L78" s="1">
        <v>37</v>
      </c>
      <c r="M78" s="1">
        <v>342646.25</v>
      </c>
      <c r="N78" s="1">
        <v>3</v>
      </c>
      <c r="O78" s="1">
        <v>0</v>
      </c>
      <c r="P78" s="1">
        <v>0</v>
      </c>
      <c r="Q78" s="1">
        <v>10154.3888604244</v>
      </c>
      <c r="R78" s="1">
        <v>2915043</v>
      </c>
      <c r="S78" s="59">
        <f>IF(C78="East", IF(B78="Central",('Connecting shares (%)'!$F$2/100*E78+'Connecting shares (%)'!$G$2/100*G78+'Connecting shares (%)'!$H$2/100*I78)/1000000,0),0)</f>
        <v>0</v>
      </c>
      <c r="T78" s="59">
        <f>IF(C78="East", IF(B78="Central",F78*'Connecting shares (%)'!$R$16*'Connecting shares (%)'!$F$2/100+H78*'Connecting shares (%)'!$G$2/100*'Connecting shares (%)'!$R$17+J78*'Connecting shares (%)'!$H$2/100*'Connecting shares (%)'!$R$18,0),0)</f>
        <v>0</v>
      </c>
      <c r="U78" s="1">
        <f>IF(C78="East", IF(B78="Decentral",('Connecting shares (%)'!$F$6/100*E78+'Connecting shares (%)'!$G$6/100*G78+'Connecting shares (%)'!$H$6/100*I78)/1000000,0),0)</f>
        <v>0</v>
      </c>
      <c r="V78" s="1">
        <f>IF(C78="East", IF(B78="Decentral",F78*'Connecting shares (%)'!$R$16*'Connecting shares (%)'!$F$6/100+H78*'Connecting shares (%)'!$G$6/100*'Connecting shares (%)'!$R$17+J78*'Connecting shares (%)'!$H$6/100*'Connecting shares (%)'!$R$18,0),0)</f>
        <v>0</v>
      </c>
      <c r="W78" s="1">
        <f>IF(C78="East", IF(B78="Central",('Connecting shares (%)'!$F$4/100*K78+'Connecting shares (%)'!$G$4/100*M78+'Connecting shares (%)'!$H$4/100*O78)/1000000,0),0)</f>
        <v>0</v>
      </c>
      <c r="X78" s="1">
        <f>IF(C78="East", IF(B78="Central",L78*'Connecting shares (%)'!$R$16*'Connecting shares (%)'!$F$4/100+N78*'Connecting shares (%)'!$G$4/100*'Connecting shares (%)'!$R$17+P78*'Connecting shares (%)'!$H$4/100*'Connecting shares (%)'!$R$18,0),0)</f>
        <v>0</v>
      </c>
      <c r="Y78" s="1">
        <f>IF(C78="East", IF(B78="Decentral",('Connecting shares (%)'!$F$4/100*K78+'Connecting shares (%)'!$G$4/100*M78+'Connecting shares (%)'!$H$4/100*O78)/1000000,0),0)</f>
        <v>0</v>
      </c>
      <c r="Z78" s="1">
        <f>IF(C78="East", IF(B78="Decentral",L78*'Connecting shares (%)'!$R$16*'Connecting shares (%)'!$F$8/100+N78*'Connecting shares (%)'!$G$8/100*'Connecting shares (%)'!$R$17+P78*'Connecting shares (%)'!$H$8/100*'Connecting shares (%)'!$R$18,0),0)</f>
        <v>0</v>
      </c>
      <c r="AA78" s="1">
        <f>IF(C78="West", IF(B78="Central",('Connecting shares (%)'!$F$10/100*E78+'Connecting shares (%)'!$G$10/100*G78+'Connecting shares (%)'!$H$10/100*I78)/1000000,0),0)</f>
        <v>0</v>
      </c>
      <c r="AB78" s="1">
        <f>IF(C78="West", IF(B78="Central",F78*'Connecting shares (%)'!$R$16*'Connecting shares (%)'!$F$10/100+H78*'Connecting shares (%)'!$G$10/100*'Connecting shares (%)'!$R$17+J78*'Connecting shares (%)'!$H$10/100*'Connecting shares (%)'!$R$18,0),0)</f>
        <v>0</v>
      </c>
      <c r="AC78" s="1">
        <f>IF(C78="West", IF(B78="Decentral",('Connecting shares (%)'!$F$14/100*E78+'Connecting shares (%)'!$G$14/100*G78+'Connecting shares (%)'!$H$14/100*I78)/1000000,0),0)</f>
        <v>1.58132468</v>
      </c>
      <c r="AD78" s="1">
        <f>IF(C78="west", IF(B78="Decentral",F78*'Connecting shares (%)'!$R$16*'Connecting shares (%)'!$F$14/100+H78*'Connecting shares (%)'!$G$14/100*'Connecting shares (%)'!$R$17+J78*'Connecting shares (%)'!$H$14/100*'Connecting shares (%)'!$R$18,0),0)</f>
        <v>2.4604650000000001</v>
      </c>
      <c r="AE78" s="1">
        <f>IF(C78="west", IF(B78="Central",('Connecting shares (%)'!$F$12/100*K78+'Connecting shares (%)'!$G$12/100*M78+'Connecting shares (%)'!$H$12/100*O78)/1000000,0),0)</f>
        <v>0</v>
      </c>
      <c r="AF78" s="1">
        <f>IF(C78="west", IF(B78="Central",L78*'Connecting shares (%)'!$R$16*'Connecting shares (%)'!$F$12/100+N78*'Connecting shares (%)'!$G$12/100*'Connecting shares (%)'!$R$17+P78*'Connecting shares (%)'!$H$12/100*'Connecting shares (%)'!$R$18,0),0)</f>
        <v>0</v>
      </c>
      <c r="AG78" s="1">
        <f>IF(C78="West", IF(B78="Decentral",(K78*'Connecting shares (%)'!$F$16/100+M78*'Connecting shares (%)'!$G$16/100+O78*'Connecting shares (%)'!$H$16/100)/1000000,0),0)</f>
        <v>0.72758307999999905</v>
      </c>
      <c r="AH78" s="1">
        <f>IF(C78="west", IF(B78="Decentral",L78*'Connecting shares (%)'!$R$16*'Connecting shares (%)'!$F$16/100+N78*'Connecting shares (%)'!$G$16/100*'Connecting shares (%)'!$R$17+P78*'Connecting shares (%)'!$H$16/100*'Connecting shares (%)'!$R$18,0),0)</f>
        <v>0.94279200000000007</v>
      </c>
    </row>
    <row r="79" spans="1:34">
      <c r="A79" s="1">
        <v>78</v>
      </c>
      <c r="B79" s="1" t="s">
        <v>19</v>
      </c>
      <c r="C79" s="1" t="s">
        <v>21</v>
      </c>
      <c r="D79" s="1" t="s">
        <v>742</v>
      </c>
      <c r="E79" s="1">
        <v>4298849.8099999996</v>
      </c>
      <c r="F79" s="1">
        <v>290</v>
      </c>
      <c r="G79" s="1">
        <v>0</v>
      </c>
      <c r="H79" s="1">
        <v>0</v>
      </c>
      <c r="I79" s="1">
        <v>0</v>
      </c>
      <c r="J79" s="1">
        <v>0</v>
      </c>
      <c r="K79" s="1">
        <v>341217.84</v>
      </c>
      <c r="L79" s="1">
        <v>32</v>
      </c>
      <c r="M79" s="1">
        <v>99551.279999999897</v>
      </c>
      <c r="N79" s="1">
        <v>1</v>
      </c>
      <c r="O79" s="1">
        <v>0</v>
      </c>
      <c r="P79" s="1">
        <v>0</v>
      </c>
      <c r="Q79" s="1">
        <v>7337.6505514910996</v>
      </c>
      <c r="R79" s="1">
        <v>2655063</v>
      </c>
      <c r="S79" s="59">
        <f>IF(C79="East", IF(B79="Central",('Connecting shares (%)'!$F$2/100*E79+'Connecting shares (%)'!$G$2/100*G79+'Connecting shares (%)'!$H$2/100*I79)/1000000,0),0)</f>
        <v>0</v>
      </c>
      <c r="T79" s="59">
        <f>IF(C79="East", IF(B79="Central",F79*'Connecting shares (%)'!$R$16*'Connecting shares (%)'!$F$2/100+H79*'Connecting shares (%)'!$G$2/100*'Connecting shares (%)'!$R$17+J79*'Connecting shares (%)'!$H$2/100*'Connecting shares (%)'!$R$18,0),0)</f>
        <v>0</v>
      </c>
      <c r="U79" s="1">
        <f>IF(C79="East", IF(B79="Decentral",('Connecting shares (%)'!$F$6/100*E79+'Connecting shares (%)'!$G$6/100*G79+'Connecting shares (%)'!$H$6/100*I79)/1000000,0),0)</f>
        <v>0</v>
      </c>
      <c r="V79" s="1">
        <f>IF(C79="East", IF(B79="Decentral",F79*'Connecting shares (%)'!$R$16*'Connecting shares (%)'!$F$6/100+H79*'Connecting shares (%)'!$G$6/100*'Connecting shares (%)'!$R$17+J79*'Connecting shares (%)'!$H$6/100*'Connecting shares (%)'!$R$18,0),0)</f>
        <v>0</v>
      </c>
      <c r="W79" s="1">
        <f>IF(C79="East", IF(B79="Central",('Connecting shares (%)'!$F$4/100*K79+'Connecting shares (%)'!$G$4/100*M79+'Connecting shares (%)'!$H$4/100*O79)/1000000,0),0)</f>
        <v>0</v>
      </c>
      <c r="X79" s="1">
        <f>IF(C79="East", IF(B79="Central",L79*'Connecting shares (%)'!$R$16*'Connecting shares (%)'!$F$4/100+N79*'Connecting shares (%)'!$G$4/100*'Connecting shares (%)'!$R$17+P79*'Connecting shares (%)'!$H$4/100*'Connecting shares (%)'!$R$18,0),0)</f>
        <v>0</v>
      </c>
      <c r="Y79" s="1">
        <f>IF(C79="East", IF(B79="Decentral",('Connecting shares (%)'!$F$4/100*K79+'Connecting shares (%)'!$G$4/100*M79+'Connecting shares (%)'!$H$4/100*O79)/1000000,0),0)</f>
        <v>0</v>
      </c>
      <c r="Z79" s="1">
        <f>IF(C79="East", IF(B79="Decentral",L79*'Connecting shares (%)'!$R$16*'Connecting shares (%)'!$F$8/100+N79*'Connecting shares (%)'!$G$8/100*'Connecting shares (%)'!$R$17+P79*'Connecting shares (%)'!$H$8/100*'Connecting shares (%)'!$R$18,0),0)</f>
        <v>0</v>
      </c>
      <c r="AA79" s="1">
        <f>IF(C79="West", IF(B79="Central",('Connecting shares (%)'!$F$10/100*E79+'Connecting shares (%)'!$G$10/100*G79+'Connecting shares (%)'!$H$10/100*I79)/1000000,0),0)</f>
        <v>0</v>
      </c>
      <c r="AB79" s="1">
        <f>IF(C79="West", IF(B79="Central",F79*'Connecting shares (%)'!$R$16*'Connecting shares (%)'!$F$10/100+H79*'Connecting shares (%)'!$G$10/100*'Connecting shares (%)'!$R$17+J79*'Connecting shares (%)'!$H$10/100*'Connecting shares (%)'!$R$18,0),0)</f>
        <v>0</v>
      </c>
      <c r="AC79" s="1">
        <f>IF(C79="West", IF(B79="Decentral",('Connecting shares (%)'!$F$14/100*E79+'Connecting shares (%)'!$G$14/100*G79+'Connecting shares (%)'!$H$14/100*I79)/1000000,0),0)</f>
        <v>4.2988498099999992</v>
      </c>
      <c r="AD79" s="1">
        <f>IF(C79="west", IF(B79="Decentral",F79*'Connecting shares (%)'!$R$16*'Connecting shares (%)'!$F$14/100+H79*'Connecting shares (%)'!$G$14/100*'Connecting shares (%)'!$R$17+J79*'Connecting shares (%)'!$H$14/100*'Connecting shares (%)'!$R$18,0),0)</f>
        <v>6.6685499999999998</v>
      </c>
      <c r="AE79" s="1">
        <f>IF(C79="west", IF(B79="Central",('Connecting shares (%)'!$F$12/100*K79+'Connecting shares (%)'!$G$12/100*M79+'Connecting shares (%)'!$H$12/100*O79)/1000000,0),0)</f>
        <v>0</v>
      </c>
      <c r="AF79" s="1">
        <f>IF(C79="west", IF(B79="Central",L79*'Connecting shares (%)'!$R$16*'Connecting shares (%)'!$F$12/100+N79*'Connecting shares (%)'!$G$12/100*'Connecting shares (%)'!$R$17+P79*'Connecting shares (%)'!$H$12/100*'Connecting shares (%)'!$R$18,0),0)</f>
        <v>0</v>
      </c>
      <c r="AG79" s="1">
        <f>IF(C79="West", IF(B79="Decentral",(K79*'Connecting shares (%)'!$F$16/100+M79*'Connecting shares (%)'!$G$16/100+O79*'Connecting shares (%)'!$H$16/100)/1000000,0),0)</f>
        <v>0.4407691199999999</v>
      </c>
      <c r="AH79" s="1">
        <f>IF(C79="west", IF(B79="Decentral",L79*'Connecting shares (%)'!$R$16*'Connecting shares (%)'!$F$16/100+N79*'Connecting shares (%)'!$G$16/100*'Connecting shares (%)'!$R$17+P79*'Connecting shares (%)'!$H$16/100*'Connecting shares (%)'!$R$18,0),0)</f>
        <v>0.76649900000000004</v>
      </c>
    </row>
    <row r="80" spans="1:34">
      <c r="A80" s="1">
        <v>79</v>
      </c>
      <c r="B80" s="1" t="s">
        <v>20</v>
      </c>
      <c r="C80" s="1" t="s">
        <v>21</v>
      </c>
      <c r="D80" s="1" t="s">
        <v>741</v>
      </c>
      <c r="E80" s="1">
        <v>0</v>
      </c>
      <c r="F80" s="1">
        <v>0</v>
      </c>
      <c r="G80" s="1">
        <v>0</v>
      </c>
      <c r="H80" s="1">
        <v>0</v>
      </c>
      <c r="I80" s="1">
        <v>0</v>
      </c>
      <c r="J80" s="1">
        <v>0</v>
      </c>
      <c r="K80" s="1">
        <v>0</v>
      </c>
      <c r="L80" s="1">
        <v>0</v>
      </c>
      <c r="M80" s="1">
        <v>0</v>
      </c>
      <c r="N80" s="1">
        <v>0</v>
      </c>
      <c r="O80" s="1">
        <v>0</v>
      </c>
      <c r="P80" s="1">
        <v>0</v>
      </c>
      <c r="Q80" s="1">
        <v>1427.7594573707099</v>
      </c>
      <c r="R80" s="1">
        <v>43960</v>
      </c>
      <c r="S80" s="59">
        <f>IF(C80="East", IF(B80="Central",('Connecting shares (%)'!$F$2/100*E80+'Connecting shares (%)'!$G$2/100*G80+'Connecting shares (%)'!$H$2/100*I80)/1000000,0),0)</f>
        <v>0</v>
      </c>
      <c r="T80" s="59">
        <f>IF(C80="East", IF(B80="Central",F80*'Connecting shares (%)'!$R$16*'Connecting shares (%)'!$F$2/100+H80*'Connecting shares (%)'!$G$2/100*'Connecting shares (%)'!$R$17+J80*'Connecting shares (%)'!$H$2/100*'Connecting shares (%)'!$R$18,0),0)</f>
        <v>0</v>
      </c>
      <c r="U80" s="1">
        <f>IF(C80="East", IF(B80="Decentral",('Connecting shares (%)'!$F$6/100*E80+'Connecting shares (%)'!$G$6/100*G80+'Connecting shares (%)'!$H$6/100*I80)/1000000,0),0)</f>
        <v>0</v>
      </c>
      <c r="V80" s="1">
        <f>IF(C80="East", IF(B80="Decentral",F80*'Connecting shares (%)'!$R$16*'Connecting shares (%)'!$F$6/100+H80*'Connecting shares (%)'!$G$6/100*'Connecting shares (%)'!$R$17+J80*'Connecting shares (%)'!$H$6/100*'Connecting shares (%)'!$R$18,0),0)</f>
        <v>0</v>
      </c>
      <c r="W80" s="1">
        <f>IF(C80="East", IF(B80="Central",('Connecting shares (%)'!$F$4/100*K80+'Connecting shares (%)'!$G$4/100*M80+'Connecting shares (%)'!$H$4/100*O80)/1000000,0),0)</f>
        <v>0</v>
      </c>
      <c r="X80" s="1">
        <f>IF(C80="East", IF(B80="Central",L80*'Connecting shares (%)'!$R$16*'Connecting shares (%)'!$F$4/100+N80*'Connecting shares (%)'!$G$4/100*'Connecting shares (%)'!$R$17+P80*'Connecting shares (%)'!$H$4/100*'Connecting shares (%)'!$R$18,0),0)</f>
        <v>0</v>
      </c>
      <c r="Y80" s="1">
        <f>IF(C80="East", IF(B80="Decentral",('Connecting shares (%)'!$F$4/100*K80+'Connecting shares (%)'!$G$4/100*M80+'Connecting shares (%)'!$H$4/100*O80)/1000000,0),0)</f>
        <v>0</v>
      </c>
      <c r="Z80" s="1">
        <f>IF(C80="East", IF(B80="Decentral",L80*'Connecting shares (%)'!$R$16*'Connecting shares (%)'!$F$8/100+N80*'Connecting shares (%)'!$G$8/100*'Connecting shares (%)'!$R$17+P80*'Connecting shares (%)'!$H$8/100*'Connecting shares (%)'!$R$18,0),0)</f>
        <v>0</v>
      </c>
      <c r="AA80" s="1">
        <f>IF(C80="West", IF(B80="Central",('Connecting shares (%)'!$F$10/100*E80+'Connecting shares (%)'!$G$10/100*G80+'Connecting shares (%)'!$H$10/100*I80)/1000000,0),0)</f>
        <v>0</v>
      </c>
      <c r="AB80" s="1">
        <f>IF(C80="West", IF(B80="Central",F80*'Connecting shares (%)'!$R$16*'Connecting shares (%)'!$F$10/100+H80*'Connecting shares (%)'!$G$10/100*'Connecting shares (%)'!$R$17+J80*'Connecting shares (%)'!$H$10/100*'Connecting shares (%)'!$R$18,0),0)</f>
        <v>0</v>
      </c>
      <c r="AC80" s="1">
        <f>IF(C80="West", IF(B80="Decentral",('Connecting shares (%)'!$F$14/100*E80+'Connecting shares (%)'!$G$14/100*G80+'Connecting shares (%)'!$H$14/100*I80)/1000000,0),0)</f>
        <v>0</v>
      </c>
      <c r="AD80" s="1">
        <f>IF(C80="west", IF(B80="Decentral",F80*'Connecting shares (%)'!$R$16*'Connecting shares (%)'!$F$14/100+H80*'Connecting shares (%)'!$G$14/100*'Connecting shares (%)'!$R$17+J80*'Connecting shares (%)'!$H$14/100*'Connecting shares (%)'!$R$18,0),0)</f>
        <v>0</v>
      </c>
      <c r="AE80" s="1">
        <f>IF(C80="west", IF(B80="Central",('Connecting shares (%)'!$F$12/100*K80+'Connecting shares (%)'!$G$12/100*M80+'Connecting shares (%)'!$H$12/100*O80)/1000000,0),0)</f>
        <v>0</v>
      </c>
      <c r="AF80" s="1">
        <f>IF(C80="west", IF(B80="Central",L80*'Connecting shares (%)'!$R$16*'Connecting shares (%)'!$F$12/100+N80*'Connecting shares (%)'!$G$12/100*'Connecting shares (%)'!$R$17+P80*'Connecting shares (%)'!$H$12/100*'Connecting shares (%)'!$R$18,0),0)</f>
        <v>0</v>
      </c>
      <c r="AG80" s="1">
        <f>IF(C80="West", IF(B80="Decentral",(K80*'Connecting shares (%)'!$F$16/100+M80*'Connecting shares (%)'!$G$16/100+O80*'Connecting shares (%)'!$H$16/100)/1000000,0),0)</f>
        <v>0</v>
      </c>
      <c r="AH80" s="1">
        <f>IF(C80="west", IF(B80="Decentral",L80*'Connecting shares (%)'!$R$16*'Connecting shares (%)'!$F$16/100+N80*'Connecting shares (%)'!$G$16/100*'Connecting shares (%)'!$R$17+P80*'Connecting shares (%)'!$H$16/100*'Connecting shares (%)'!$R$18,0),0)</f>
        <v>0</v>
      </c>
    </row>
    <row r="81" spans="1:34">
      <c r="A81" s="1">
        <v>80</v>
      </c>
      <c r="B81" s="1" t="s">
        <v>20</v>
      </c>
      <c r="C81" s="1" t="s">
        <v>21</v>
      </c>
      <c r="D81" s="1" t="s">
        <v>741</v>
      </c>
      <c r="E81" s="1">
        <v>0</v>
      </c>
      <c r="F81" s="1">
        <v>0</v>
      </c>
      <c r="G81" s="1">
        <v>0</v>
      </c>
      <c r="H81" s="1">
        <v>0</v>
      </c>
      <c r="I81" s="1">
        <v>0</v>
      </c>
      <c r="J81" s="1">
        <v>0</v>
      </c>
      <c r="K81" s="1">
        <v>0</v>
      </c>
      <c r="L81" s="1">
        <v>0</v>
      </c>
      <c r="M81" s="1">
        <v>0</v>
      </c>
      <c r="N81" s="1">
        <v>0</v>
      </c>
      <c r="O81" s="1">
        <v>0</v>
      </c>
      <c r="P81" s="1">
        <v>0</v>
      </c>
      <c r="Q81" s="1">
        <v>574.74857903208499</v>
      </c>
      <c r="R81" s="1">
        <v>12294</v>
      </c>
      <c r="S81" s="59">
        <f>IF(C81="East", IF(B81="Central",('Connecting shares (%)'!$F$2/100*E81+'Connecting shares (%)'!$G$2/100*G81+'Connecting shares (%)'!$H$2/100*I81)/1000000,0),0)</f>
        <v>0</v>
      </c>
      <c r="T81" s="59">
        <f>IF(C81="East", IF(B81="Central",F81*'Connecting shares (%)'!$R$16*'Connecting shares (%)'!$F$2/100+H81*'Connecting shares (%)'!$G$2/100*'Connecting shares (%)'!$R$17+J81*'Connecting shares (%)'!$H$2/100*'Connecting shares (%)'!$R$18,0),0)</f>
        <v>0</v>
      </c>
      <c r="U81" s="1">
        <f>IF(C81="East", IF(B81="Decentral",('Connecting shares (%)'!$F$6/100*E81+'Connecting shares (%)'!$G$6/100*G81+'Connecting shares (%)'!$H$6/100*I81)/1000000,0),0)</f>
        <v>0</v>
      </c>
      <c r="V81" s="1">
        <f>IF(C81="East", IF(B81="Decentral",F81*'Connecting shares (%)'!$R$16*'Connecting shares (%)'!$F$6/100+H81*'Connecting shares (%)'!$G$6/100*'Connecting shares (%)'!$R$17+J81*'Connecting shares (%)'!$H$6/100*'Connecting shares (%)'!$R$18,0),0)</f>
        <v>0</v>
      </c>
      <c r="W81" s="1">
        <f>IF(C81="East", IF(B81="Central",('Connecting shares (%)'!$F$4/100*K81+'Connecting shares (%)'!$G$4/100*M81+'Connecting shares (%)'!$H$4/100*O81)/1000000,0),0)</f>
        <v>0</v>
      </c>
      <c r="X81" s="1">
        <f>IF(C81="East", IF(B81="Central",L81*'Connecting shares (%)'!$R$16*'Connecting shares (%)'!$F$4/100+N81*'Connecting shares (%)'!$G$4/100*'Connecting shares (%)'!$R$17+P81*'Connecting shares (%)'!$H$4/100*'Connecting shares (%)'!$R$18,0),0)</f>
        <v>0</v>
      </c>
      <c r="Y81" s="1">
        <f>IF(C81="East", IF(B81="Decentral",('Connecting shares (%)'!$F$4/100*K81+'Connecting shares (%)'!$G$4/100*M81+'Connecting shares (%)'!$H$4/100*O81)/1000000,0),0)</f>
        <v>0</v>
      </c>
      <c r="Z81" s="1">
        <f>IF(C81="East", IF(B81="Decentral",L81*'Connecting shares (%)'!$R$16*'Connecting shares (%)'!$F$8/100+N81*'Connecting shares (%)'!$G$8/100*'Connecting shares (%)'!$R$17+P81*'Connecting shares (%)'!$H$8/100*'Connecting shares (%)'!$R$18,0),0)</f>
        <v>0</v>
      </c>
      <c r="AA81" s="1">
        <f>IF(C81="West", IF(B81="Central",('Connecting shares (%)'!$F$10/100*E81+'Connecting shares (%)'!$G$10/100*G81+'Connecting shares (%)'!$H$10/100*I81)/1000000,0),0)</f>
        <v>0</v>
      </c>
      <c r="AB81" s="1">
        <f>IF(C81="West", IF(B81="Central",F81*'Connecting shares (%)'!$R$16*'Connecting shares (%)'!$F$10/100+H81*'Connecting shares (%)'!$G$10/100*'Connecting shares (%)'!$R$17+J81*'Connecting shares (%)'!$H$10/100*'Connecting shares (%)'!$R$18,0),0)</f>
        <v>0</v>
      </c>
      <c r="AC81" s="1">
        <f>IF(C81="West", IF(B81="Decentral",('Connecting shares (%)'!$F$14/100*E81+'Connecting shares (%)'!$G$14/100*G81+'Connecting shares (%)'!$H$14/100*I81)/1000000,0),0)</f>
        <v>0</v>
      </c>
      <c r="AD81" s="1">
        <f>IF(C81="west", IF(B81="Decentral",F81*'Connecting shares (%)'!$R$16*'Connecting shares (%)'!$F$14/100+H81*'Connecting shares (%)'!$G$14/100*'Connecting shares (%)'!$R$17+J81*'Connecting shares (%)'!$H$14/100*'Connecting shares (%)'!$R$18,0),0)</f>
        <v>0</v>
      </c>
      <c r="AE81" s="1">
        <f>IF(C81="west", IF(B81="Central",('Connecting shares (%)'!$F$12/100*K81+'Connecting shares (%)'!$G$12/100*M81+'Connecting shares (%)'!$H$12/100*O81)/1000000,0),0)</f>
        <v>0</v>
      </c>
      <c r="AF81" s="1">
        <f>IF(C81="west", IF(B81="Central",L81*'Connecting shares (%)'!$R$16*'Connecting shares (%)'!$F$12/100+N81*'Connecting shares (%)'!$G$12/100*'Connecting shares (%)'!$R$17+P81*'Connecting shares (%)'!$H$12/100*'Connecting shares (%)'!$R$18,0),0)</f>
        <v>0</v>
      </c>
      <c r="AG81" s="1">
        <f>IF(C81="West", IF(B81="Decentral",(K81*'Connecting shares (%)'!$F$16/100+M81*'Connecting shares (%)'!$G$16/100+O81*'Connecting shares (%)'!$H$16/100)/1000000,0),0)</f>
        <v>0</v>
      </c>
      <c r="AH81" s="1">
        <f>IF(C81="west", IF(B81="Decentral",L81*'Connecting shares (%)'!$R$16*'Connecting shares (%)'!$F$16/100+N81*'Connecting shares (%)'!$G$16/100*'Connecting shares (%)'!$R$17+P81*'Connecting shares (%)'!$H$16/100*'Connecting shares (%)'!$R$18,0),0)</f>
        <v>0</v>
      </c>
    </row>
    <row r="82" spans="1:34">
      <c r="A82" s="1">
        <v>81</v>
      </c>
      <c r="B82" s="1" t="s">
        <v>20</v>
      </c>
      <c r="C82" s="1" t="s">
        <v>21</v>
      </c>
      <c r="D82" s="1" t="s">
        <v>164</v>
      </c>
      <c r="E82" s="1">
        <v>5625786.3700000001</v>
      </c>
      <c r="F82" s="1">
        <v>365</v>
      </c>
      <c r="G82" s="1">
        <v>0</v>
      </c>
      <c r="H82" s="1">
        <v>0</v>
      </c>
      <c r="I82" s="1">
        <v>0</v>
      </c>
      <c r="J82" s="1">
        <v>0</v>
      </c>
      <c r="K82" s="1">
        <v>337082.7</v>
      </c>
      <c r="L82" s="1">
        <v>21</v>
      </c>
      <c r="M82" s="1">
        <v>1299929.48</v>
      </c>
      <c r="N82" s="1">
        <v>18</v>
      </c>
      <c r="O82" s="1">
        <v>0</v>
      </c>
      <c r="P82" s="1">
        <v>0</v>
      </c>
      <c r="Q82" s="1">
        <v>82934.942289407001</v>
      </c>
      <c r="R82" s="1">
        <v>47254680.5</v>
      </c>
      <c r="S82" s="59">
        <f>IF(C82="East", IF(B82="Central",('Connecting shares (%)'!$F$2/100*E82+'Connecting shares (%)'!$G$2/100*G82+'Connecting shares (%)'!$H$2/100*I82)/1000000,0),0)</f>
        <v>0</v>
      </c>
      <c r="T82" s="59">
        <f>IF(C82="East", IF(B82="Central",F82*'Connecting shares (%)'!$R$16*'Connecting shares (%)'!$F$2/100+H82*'Connecting shares (%)'!$G$2/100*'Connecting shares (%)'!$R$17+J82*'Connecting shares (%)'!$H$2/100*'Connecting shares (%)'!$R$18,0),0)</f>
        <v>0</v>
      </c>
      <c r="U82" s="1">
        <f>IF(C82="East", IF(B82="Decentral",('Connecting shares (%)'!$F$6/100*E82+'Connecting shares (%)'!$G$6/100*G82+'Connecting shares (%)'!$H$6/100*I82)/1000000,0),0)</f>
        <v>0</v>
      </c>
      <c r="V82" s="1">
        <f>IF(C82="East", IF(B82="Decentral",F82*'Connecting shares (%)'!$R$16*'Connecting shares (%)'!$F$6/100+H82*'Connecting shares (%)'!$G$6/100*'Connecting shares (%)'!$R$17+J82*'Connecting shares (%)'!$H$6/100*'Connecting shares (%)'!$R$18,0),0)</f>
        <v>0</v>
      </c>
      <c r="W82" s="1">
        <f>IF(C82="East", IF(B82="Central",('Connecting shares (%)'!$F$4/100*K82+'Connecting shares (%)'!$G$4/100*M82+'Connecting shares (%)'!$H$4/100*O82)/1000000,0),0)</f>
        <v>0</v>
      </c>
      <c r="X82" s="1">
        <f>IF(C82="East", IF(B82="Central",L82*'Connecting shares (%)'!$R$16*'Connecting shares (%)'!$F$4/100+N82*'Connecting shares (%)'!$G$4/100*'Connecting shares (%)'!$R$17+P82*'Connecting shares (%)'!$H$4/100*'Connecting shares (%)'!$R$18,0),0)</f>
        <v>0</v>
      </c>
      <c r="Y82" s="1">
        <f>IF(C82="East", IF(B82="Decentral",('Connecting shares (%)'!$F$4/100*K82+'Connecting shares (%)'!$G$4/100*M82+'Connecting shares (%)'!$H$4/100*O82)/1000000,0),0)</f>
        <v>0</v>
      </c>
      <c r="Z82" s="1">
        <f>IF(C82="East", IF(B82="Decentral",L82*'Connecting shares (%)'!$R$16*'Connecting shares (%)'!$F$8/100+N82*'Connecting shares (%)'!$G$8/100*'Connecting shares (%)'!$R$17+P82*'Connecting shares (%)'!$H$8/100*'Connecting shares (%)'!$R$18,0),0)</f>
        <v>0</v>
      </c>
      <c r="AA82" s="1">
        <f>IF(C82="West", IF(B82="Central",('Connecting shares (%)'!$F$10/100*E82+'Connecting shares (%)'!$G$10/100*G82+'Connecting shares (%)'!$H$10/100*I82)/1000000,0),0)</f>
        <v>5.6257863700000001</v>
      </c>
      <c r="AB82" s="1">
        <f>IF(C82="West", IF(B82="Central",F82*'Connecting shares (%)'!$R$16*'Connecting shares (%)'!$F$10/100+H82*'Connecting shares (%)'!$G$10/100*'Connecting shares (%)'!$R$17+J82*'Connecting shares (%)'!$H$10/100*'Connecting shares (%)'!$R$18,0),0)</f>
        <v>8.3931750000000012</v>
      </c>
      <c r="AC82" s="1">
        <f>IF(C82="West", IF(B82="Decentral",('Connecting shares (%)'!$F$14/100*E82+'Connecting shares (%)'!$G$14/100*G82+'Connecting shares (%)'!$H$14/100*I82)/1000000,0),0)</f>
        <v>0</v>
      </c>
      <c r="AD82" s="1">
        <f>IF(C82="west", IF(B82="Decentral",F82*'Connecting shares (%)'!$R$16*'Connecting shares (%)'!$F$14/100+H82*'Connecting shares (%)'!$G$14/100*'Connecting shares (%)'!$R$17+J82*'Connecting shares (%)'!$H$14/100*'Connecting shares (%)'!$R$18,0),0)</f>
        <v>0</v>
      </c>
      <c r="AE82" s="1">
        <f>IF(C82="west", IF(B82="Central",('Connecting shares (%)'!$F$12/100*K82+'Connecting shares (%)'!$G$12/100*M82+'Connecting shares (%)'!$H$12/100*O82)/1000000,0),0)</f>
        <v>1.6370121799999999</v>
      </c>
      <c r="AF82" s="1">
        <f>IF(C82="west", IF(B82="Central",L82*'Connecting shares (%)'!$R$16*'Connecting shares (%)'!$F$12/100+N82*'Connecting shares (%)'!$G$12/100*'Connecting shares (%)'!$R$17+P82*'Connecting shares (%)'!$H$12/100*'Connecting shares (%)'!$R$18,0),0)</f>
        <v>1.0347569999999999</v>
      </c>
      <c r="AG82" s="1">
        <f>IF(C82="West", IF(B82="Decentral",(K82*'Connecting shares (%)'!$F$16/100+M82*'Connecting shares (%)'!$G$16/100+O82*'Connecting shares (%)'!$H$16/100)/1000000,0),0)</f>
        <v>0</v>
      </c>
      <c r="AH82" s="1">
        <f>IF(C82="west", IF(B82="Decentral",L82*'Connecting shares (%)'!$R$16*'Connecting shares (%)'!$F$16/100+N82*'Connecting shares (%)'!$G$16/100*'Connecting shares (%)'!$R$17+P82*'Connecting shares (%)'!$H$16/100*'Connecting shares (%)'!$R$18,0),0)</f>
        <v>0</v>
      </c>
    </row>
    <row r="83" spans="1:34">
      <c r="A83" s="1">
        <v>82</v>
      </c>
      <c r="B83" s="1" t="s">
        <v>20</v>
      </c>
      <c r="C83" s="1" t="s">
        <v>21</v>
      </c>
      <c r="D83" s="1" t="s">
        <v>40</v>
      </c>
      <c r="E83" s="1">
        <v>0</v>
      </c>
      <c r="F83" s="1">
        <v>0</v>
      </c>
      <c r="G83" s="1">
        <v>0</v>
      </c>
      <c r="H83" s="1">
        <v>0</v>
      </c>
      <c r="I83" s="1">
        <v>0</v>
      </c>
      <c r="J83" s="1">
        <v>0</v>
      </c>
      <c r="K83" s="1">
        <v>0</v>
      </c>
      <c r="L83" s="1">
        <v>0</v>
      </c>
      <c r="M83" s="1">
        <v>0</v>
      </c>
      <c r="N83" s="1">
        <v>0</v>
      </c>
      <c r="O83" s="1">
        <v>0</v>
      </c>
      <c r="P83" s="1">
        <v>0</v>
      </c>
      <c r="Q83" s="1">
        <v>855.15346561695003</v>
      </c>
      <c r="R83" s="1">
        <v>36924.5</v>
      </c>
      <c r="S83" s="59">
        <f>IF(C83="East", IF(B83="Central",('Connecting shares (%)'!$F$2/100*E83+'Connecting shares (%)'!$G$2/100*G83+'Connecting shares (%)'!$H$2/100*I83)/1000000,0),0)</f>
        <v>0</v>
      </c>
      <c r="T83" s="59">
        <f>IF(C83="East", IF(B83="Central",F83*'Connecting shares (%)'!$R$16*'Connecting shares (%)'!$F$2/100+H83*'Connecting shares (%)'!$G$2/100*'Connecting shares (%)'!$R$17+J83*'Connecting shares (%)'!$H$2/100*'Connecting shares (%)'!$R$18,0),0)</f>
        <v>0</v>
      </c>
      <c r="U83" s="1">
        <f>IF(C83="East", IF(B83="Decentral",('Connecting shares (%)'!$F$6/100*E83+'Connecting shares (%)'!$G$6/100*G83+'Connecting shares (%)'!$H$6/100*I83)/1000000,0),0)</f>
        <v>0</v>
      </c>
      <c r="V83" s="1">
        <f>IF(C83="East", IF(B83="Decentral",F83*'Connecting shares (%)'!$R$16*'Connecting shares (%)'!$F$6/100+H83*'Connecting shares (%)'!$G$6/100*'Connecting shares (%)'!$R$17+J83*'Connecting shares (%)'!$H$6/100*'Connecting shares (%)'!$R$18,0),0)</f>
        <v>0</v>
      </c>
      <c r="W83" s="1">
        <f>IF(C83="East", IF(B83="Central",('Connecting shares (%)'!$F$4/100*K83+'Connecting shares (%)'!$G$4/100*M83+'Connecting shares (%)'!$H$4/100*O83)/1000000,0),0)</f>
        <v>0</v>
      </c>
      <c r="X83" s="1">
        <f>IF(C83="East", IF(B83="Central",L83*'Connecting shares (%)'!$R$16*'Connecting shares (%)'!$F$4/100+N83*'Connecting shares (%)'!$G$4/100*'Connecting shares (%)'!$R$17+P83*'Connecting shares (%)'!$H$4/100*'Connecting shares (%)'!$R$18,0),0)</f>
        <v>0</v>
      </c>
      <c r="Y83" s="1">
        <f>IF(C83="East", IF(B83="Decentral",('Connecting shares (%)'!$F$4/100*K83+'Connecting shares (%)'!$G$4/100*M83+'Connecting shares (%)'!$H$4/100*O83)/1000000,0),0)</f>
        <v>0</v>
      </c>
      <c r="Z83" s="1">
        <f>IF(C83="East", IF(B83="Decentral",L83*'Connecting shares (%)'!$R$16*'Connecting shares (%)'!$F$8/100+N83*'Connecting shares (%)'!$G$8/100*'Connecting shares (%)'!$R$17+P83*'Connecting shares (%)'!$H$8/100*'Connecting shares (%)'!$R$18,0),0)</f>
        <v>0</v>
      </c>
      <c r="AA83" s="1">
        <f>IF(C83="West", IF(B83="Central",('Connecting shares (%)'!$F$10/100*E83+'Connecting shares (%)'!$G$10/100*G83+'Connecting shares (%)'!$H$10/100*I83)/1000000,0),0)</f>
        <v>0</v>
      </c>
      <c r="AB83" s="1">
        <f>IF(C83="West", IF(B83="Central",F83*'Connecting shares (%)'!$R$16*'Connecting shares (%)'!$F$10/100+H83*'Connecting shares (%)'!$G$10/100*'Connecting shares (%)'!$R$17+J83*'Connecting shares (%)'!$H$10/100*'Connecting shares (%)'!$R$18,0),0)</f>
        <v>0</v>
      </c>
      <c r="AC83" s="1">
        <f>IF(C83="West", IF(B83="Decentral",('Connecting shares (%)'!$F$14/100*E83+'Connecting shares (%)'!$G$14/100*G83+'Connecting shares (%)'!$H$14/100*I83)/1000000,0),0)</f>
        <v>0</v>
      </c>
      <c r="AD83" s="1">
        <f>IF(C83="west", IF(B83="Decentral",F83*'Connecting shares (%)'!$R$16*'Connecting shares (%)'!$F$14/100+H83*'Connecting shares (%)'!$G$14/100*'Connecting shares (%)'!$R$17+J83*'Connecting shares (%)'!$H$14/100*'Connecting shares (%)'!$R$18,0),0)</f>
        <v>0</v>
      </c>
      <c r="AE83" s="1">
        <f>IF(C83="west", IF(B83="Central",('Connecting shares (%)'!$F$12/100*K83+'Connecting shares (%)'!$G$12/100*M83+'Connecting shares (%)'!$H$12/100*O83)/1000000,0),0)</f>
        <v>0</v>
      </c>
      <c r="AF83" s="1">
        <f>IF(C83="west", IF(B83="Central",L83*'Connecting shares (%)'!$R$16*'Connecting shares (%)'!$F$12/100+N83*'Connecting shares (%)'!$G$12/100*'Connecting shares (%)'!$R$17+P83*'Connecting shares (%)'!$H$12/100*'Connecting shares (%)'!$R$18,0),0)</f>
        <v>0</v>
      </c>
      <c r="AG83" s="1">
        <f>IF(C83="West", IF(B83="Decentral",(K83*'Connecting shares (%)'!$F$16/100+M83*'Connecting shares (%)'!$G$16/100+O83*'Connecting shares (%)'!$H$16/100)/1000000,0),0)</f>
        <v>0</v>
      </c>
      <c r="AH83" s="1">
        <f>IF(C83="west", IF(B83="Decentral",L83*'Connecting shares (%)'!$R$16*'Connecting shares (%)'!$F$16/100+N83*'Connecting shares (%)'!$G$16/100*'Connecting shares (%)'!$R$17+P83*'Connecting shares (%)'!$H$16/100*'Connecting shares (%)'!$R$18,0),0)</f>
        <v>0</v>
      </c>
    </row>
    <row r="84" spans="1:34">
      <c r="A84" s="1">
        <v>83</v>
      </c>
      <c r="B84" s="1" t="s">
        <v>19</v>
      </c>
      <c r="C84" s="1" t="s">
        <v>22</v>
      </c>
      <c r="D84" s="1" t="s">
        <v>740</v>
      </c>
      <c r="E84" s="1">
        <v>2414204.37</v>
      </c>
      <c r="F84" s="1">
        <v>149</v>
      </c>
      <c r="G84" s="1">
        <v>0</v>
      </c>
      <c r="H84" s="1">
        <v>0</v>
      </c>
      <c r="I84" s="1">
        <v>0</v>
      </c>
      <c r="J84" s="1">
        <v>0</v>
      </c>
      <c r="K84" s="1">
        <v>587677.31999999995</v>
      </c>
      <c r="L84" s="1">
        <v>89</v>
      </c>
      <c r="M84" s="1">
        <v>1568088.07</v>
      </c>
      <c r="N84" s="1">
        <v>9</v>
      </c>
      <c r="O84" s="1">
        <v>6717858.3899999997</v>
      </c>
      <c r="P84" s="1">
        <v>9</v>
      </c>
      <c r="Q84" s="1">
        <v>20769.562613402799</v>
      </c>
      <c r="R84" s="1">
        <v>3160694.5</v>
      </c>
      <c r="S84" s="59">
        <f>IF(C84="East", IF(B84="Central",('Connecting shares (%)'!$F$2/100*E84+'Connecting shares (%)'!$G$2/100*G84+'Connecting shares (%)'!$H$2/100*I84)/1000000,0),0)</f>
        <v>0</v>
      </c>
      <c r="T84" s="59">
        <f>IF(C84="East", IF(B84="Central",F84*'Connecting shares (%)'!$R$16*'Connecting shares (%)'!$F$2/100+H84*'Connecting shares (%)'!$G$2/100*'Connecting shares (%)'!$R$17+J84*'Connecting shares (%)'!$H$2/100*'Connecting shares (%)'!$R$18,0),0)</f>
        <v>0</v>
      </c>
      <c r="U84" s="1">
        <f>IF(C84="East", IF(B84="Decentral",('Connecting shares (%)'!$F$6/100*E84+'Connecting shares (%)'!$G$6/100*G84+'Connecting shares (%)'!$H$6/100*I84)/1000000,0),0)</f>
        <v>2.4142043700000002</v>
      </c>
      <c r="V84" s="1">
        <f>IF(C84="East", IF(B84="Decentral",F84*'Connecting shares (%)'!$R$16*'Connecting shares (%)'!$F$6/100+H84*'Connecting shares (%)'!$G$6/100*'Connecting shares (%)'!$R$17+J84*'Connecting shares (%)'!$H$6/100*'Connecting shares (%)'!$R$18,0),0)</f>
        <v>3.4262550000000003</v>
      </c>
      <c r="W84" s="1">
        <f>IF(C84="East", IF(B84="Central",('Connecting shares (%)'!$F$4/100*K84+'Connecting shares (%)'!$G$4/100*M84+'Connecting shares (%)'!$H$4/100*O84)/1000000,0),0)</f>
        <v>0</v>
      </c>
      <c r="X84" s="1">
        <f>IF(C84="East", IF(B84="Central",L84*'Connecting shares (%)'!$R$16*'Connecting shares (%)'!$F$4/100+N84*'Connecting shares (%)'!$G$4/100*'Connecting shares (%)'!$R$17+P84*'Connecting shares (%)'!$H$4/100*'Connecting shares (%)'!$R$18,0),0)</f>
        <v>0</v>
      </c>
      <c r="Y84" s="1">
        <f>IF(C84="East", IF(B84="Decentral",('Connecting shares (%)'!$F$4/100*K84+'Connecting shares (%)'!$G$4/100*M84+'Connecting shares (%)'!$H$4/100*O84)/1000000,0),0)</f>
        <v>8.8736237799999991</v>
      </c>
      <c r="Z84" s="1">
        <f>IF(C84="East", IF(B84="Decentral",L84*'Connecting shares (%)'!$R$16*'Connecting shares (%)'!$F$8/100+N84*'Connecting shares (%)'!$G$8/100*'Connecting shares (%)'!$R$17+P84*'Connecting shares (%)'!$H$8/100*'Connecting shares (%)'!$R$18,0),0)</f>
        <v>2.598417</v>
      </c>
      <c r="AA84" s="1">
        <f>IF(C84="West", IF(B84="Central",('Connecting shares (%)'!$F$10/100*E84+'Connecting shares (%)'!$G$10/100*G84+'Connecting shares (%)'!$H$10/100*I84)/1000000,0),0)</f>
        <v>0</v>
      </c>
      <c r="AB84" s="1">
        <f>IF(C84="West", IF(B84="Central",F84*'Connecting shares (%)'!$R$16*'Connecting shares (%)'!$F$10/100+H84*'Connecting shares (%)'!$G$10/100*'Connecting shares (%)'!$R$17+J84*'Connecting shares (%)'!$H$10/100*'Connecting shares (%)'!$R$18,0),0)</f>
        <v>0</v>
      </c>
      <c r="AC84" s="1">
        <f>IF(C84="West", IF(B84="Decentral",('Connecting shares (%)'!$F$14/100*E84+'Connecting shares (%)'!$G$14/100*G84+'Connecting shares (%)'!$H$14/100*I84)/1000000,0),0)</f>
        <v>0</v>
      </c>
      <c r="AD84" s="1">
        <f>IF(C84="west", IF(B84="Decentral",F84*'Connecting shares (%)'!$R$16*'Connecting shares (%)'!$F$14/100+H84*'Connecting shares (%)'!$G$14/100*'Connecting shares (%)'!$R$17+J84*'Connecting shares (%)'!$H$14/100*'Connecting shares (%)'!$R$18,0),0)</f>
        <v>0</v>
      </c>
      <c r="AE84" s="1">
        <f>IF(C84="west", IF(B84="Central",('Connecting shares (%)'!$F$12/100*K84+'Connecting shares (%)'!$G$12/100*M84+'Connecting shares (%)'!$H$12/100*O84)/1000000,0),0)</f>
        <v>0</v>
      </c>
      <c r="AF84" s="1">
        <f>IF(C84="west", IF(B84="Central",L84*'Connecting shares (%)'!$R$16*'Connecting shares (%)'!$F$12/100+N84*'Connecting shares (%)'!$G$12/100*'Connecting shares (%)'!$R$17+P84*'Connecting shares (%)'!$H$12/100*'Connecting shares (%)'!$R$18,0),0)</f>
        <v>0</v>
      </c>
      <c r="AG84" s="1">
        <f>IF(C84="West", IF(B84="Decentral",(K84*'Connecting shares (%)'!$F$16/100+M84*'Connecting shares (%)'!$G$16/100+O84*'Connecting shares (%)'!$H$16/100)/1000000,0),0)</f>
        <v>0</v>
      </c>
      <c r="AH84" s="1">
        <f>IF(C84="west", IF(B84="Decentral",L84*'Connecting shares (%)'!$R$16*'Connecting shares (%)'!$F$16/100+N84*'Connecting shares (%)'!$G$16/100*'Connecting shares (%)'!$R$17+P84*'Connecting shares (%)'!$H$16/100*'Connecting shares (%)'!$R$18,0),0)</f>
        <v>0</v>
      </c>
    </row>
    <row r="85" spans="1:34">
      <c r="A85" s="1">
        <v>84</v>
      </c>
      <c r="B85" s="1" t="s">
        <v>20</v>
      </c>
      <c r="C85" s="1" t="s">
        <v>21</v>
      </c>
      <c r="D85" s="1" t="s">
        <v>739</v>
      </c>
      <c r="E85" s="1">
        <v>0</v>
      </c>
      <c r="F85" s="1">
        <v>0</v>
      </c>
      <c r="G85" s="1">
        <v>0</v>
      </c>
      <c r="H85" s="1">
        <v>0</v>
      </c>
      <c r="I85" s="1">
        <v>0</v>
      </c>
      <c r="J85" s="1">
        <v>0</v>
      </c>
      <c r="K85" s="1">
        <v>0</v>
      </c>
      <c r="L85" s="1">
        <v>0</v>
      </c>
      <c r="M85" s="1">
        <v>0</v>
      </c>
      <c r="N85" s="1">
        <v>0</v>
      </c>
      <c r="O85" s="1">
        <v>0</v>
      </c>
      <c r="P85" s="1">
        <v>0</v>
      </c>
      <c r="Q85" s="1">
        <v>622.28902603192296</v>
      </c>
      <c r="R85" s="1">
        <v>5672</v>
      </c>
      <c r="S85" s="59">
        <f>IF(C85="East", IF(B85="Central",('Connecting shares (%)'!$F$2/100*E85+'Connecting shares (%)'!$G$2/100*G85+'Connecting shares (%)'!$H$2/100*I85)/1000000,0),0)</f>
        <v>0</v>
      </c>
      <c r="T85" s="59">
        <f>IF(C85="East", IF(B85="Central",F85*'Connecting shares (%)'!$R$16*'Connecting shares (%)'!$F$2/100+H85*'Connecting shares (%)'!$G$2/100*'Connecting shares (%)'!$R$17+J85*'Connecting shares (%)'!$H$2/100*'Connecting shares (%)'!$R$18,0),0)</f>
        <v>0</v>
      </c>
      <c r="U85" s="1">
        <f>IF(C85="East", IF(B85="Decentral",('Connecting shares (%)'!$F$6/100*E85+'Connecting shares (%)'!$G$6/100*G85+'Connecting shares (%)'!$H$6/100*I85)/1000000,0),0)</f>
        <v>0</v>
      </c>
      <c r="V85" s="1">
        <f>IF(C85="East", IF(B85="Decentral",F85*'Connecting shares (%)'!$R$16*'Connecting shares (%)'!$F$6/100+H85*'Connecting shares (%)'!$G$6/100*'Connecting shares (%)'!$R$17+J85*'Connecting shares (%)'!$H$6/100*'Connecting shares (%)'!$R$18,0),0)</f>
        <v>0</v>
      </c>
      <c r="W85" s="1">
        <f>IF(C85="East", IF(B85="Central",('Connecting shares (%)'!$F$4/100*K85+'Connecting shares (%)'!$G$4/100*M85+'Connecting shares (%)'!$H$4/100*O85)/1000000,0),0)</f>
        <v>0</v>
      </c>
      <c r="X85" s="1">
        <f>IF(C85="East", IF(B85="Central",L85*'Connecting shares (%)'!$R$16*'Connecting shares (%)'!$F$4/100+N85*'Connecting shares (%)'!$G$4/100*'Connecting shares (%)'!$R$17+P85*'Connecting shares (%)'!$H$4/100*'Connecting shares (%)'!$R$18,0),0)</f>
        <v>0</v>
      </c>
      <c r="Y85" s="1">
        <f>IF(C85="East", IF(B85="Decentral",('Connecting shares (%)'!$F$4/100*K85+'Connecting shares (%)'!$G$4/100*M85+'Connecting shares (%)'!$H$4/100*O85)/1000000,0),0)</f>
        <v>0</v>
      </c>
      <c r="Z85" s="1">
        <f>IF(C85="East", IF(B85="Decentral",L85*'Connecting shares (%)'!$R$16*'Connecting shares (%)'!$F$8/100+N85*'Connecting shares (%)'!$G$8/100*'Connecting shares (%)'!$R$17+P85*'Connecting shares (%)'!$H$8/100*'Connecting shares (%)'!$R$18,0),0)</f>
        <v>0</v>
      </c>
      <c r="AA85" s="1">
        <f>IF(C85="West", IF(B85="Central",('Connecting shares (%)'!$F$10/100*E85+'Connecting shares (%)'!$G$10/100*G85+'Connecting shares (%)'!$H$10/100*I85)/1000000,0),0)</f>
        <v>0</v>
      </c>
      <c r="AB85" s="1">
        <f>IF(C85="West", IF(B85="Central",F85*'Connecting shares (%)'!$R$16*'Connecting shares (%)'!$F$10/100+H85*'Connecting shares (%)'!$G$10/100*'Connecting shares (%)'!$R$17+J85*'Connecting shares (%)'!$H$10/100*'Connecting shares (%)'!$R$18,0),0)</f>
        <v>0</v>
      </c>
      <c r="AC85" s="1">
        <f>IF(C85="West", IF(B85="Decentral",('Connecting shares (%)'!$F$14/100*E85+'Connecting shares (%)'!$G$14/100*G85+'Connecting shares (%)'!$H$14/100*I85)/1000000,0),0)</f>
        <v>0</v>
      </c>
      <c r="AD85" s="1">
        <f>IF(C85="west", IF(B85="Decentral",F85*'Connecting shares (%)'!$R$16*'Connecting shares (%)'!$F$14/100+H85*'Connecting shares (%)'!$G$14/100*'Connecting shares (%)'!$R$17+J85*'Connecting shares (%)'!$H$14/100*'Connecting shares (%)'!$R$18,0),0)</f>
        <v>0</v>
      </c>
      <c r="AE85" s="1">
        <f>IF(C85="west", IF(B85="Central",('Connecting shares (%)'!$F$12/100*K85+'Connecting shares (%)'!$G$12/100*M85+'Connecting shares (%)'!$H$12/100*O85)/1000000,0),0)</f>
        <v>0</v>
      </c>
      <c r="AF85" s="1">
        <f>IF(C85="west", IF(B85="Central",L85*'Connecting shares (%)'!$R$16*'Connecting shares (%)'!$F$12/100+N85*'Connecting shares (%)'!$G$12/100*'Connecting shares (%)'!$R$17+P85*'Connecting shares (%)'!$H$12/100*'Connecting shares (%)'!$R$18,0),0)</f>
        <v>0</v>
      </c>
      <c r="AG85" s="1">
        <f>IF(C85="West", IF(B85="Decentral",(K85*'Connecting shares (%)'!$F$16/100+M85*'Connecting shares (%)'!$G$16/100+O85*'Connecting shares (%)'!$H$16/100)/1000000,0),0)</f>
        <v>0</v>
      </c>
      <c r="AH85" s="1">
        <f>IF(C85="west", IF(B85="Decentral",L85*'Connecting shares (%)'!$R$16*'Connecting shares (%)'!$F$16/100+N85*'Connecting shares (%)'!$G$16/100*'Connecting shares (%)'!$R$17+P85*'Connecting shares (%)'!$H$16/100*'Connecting shares (%)'!$R$18,0),0)</f>
        <v>0</v>
      </c>
    </row>
    <row r="86" spans="1:34">
      <c r="A86" s="1">
        <v>85</v>
      </c>
      <c r="B86" s="1" t="s">
        <v>20</v>
      </c>
      <c r="C86" s="1" t="s">
        <v>21</v>
      </c>
      <c r="D86" s="1" t="s">
        <v>40</v>
      </c>
      <c r="E86" s="1">
        <v>0</v>
      </c>
      <c r="F86" s="1">
        <v>0</v>
      </c>
      <c r="G86" s="1">
        <v>0</v>
      </c>
      <c r="H86" s="1">
        <v>0</v>
      </c>
      <c r="I86" s="1">
        <v>0</v>
      </c>
      <c r="J86" s="1">
        <v>0</v>
      </c>
      <c r="K86" s="1">
        <v>0</v>
      </c>
      <c r="L86" s="1">
        <v>0</v>
      </c>
      <c r="M86" s="1">
        <v>0</v>
      </c>
      <c r="N86" s="1">
        <v>0</v>
      </c>
      <c r="O86" s="1">
        <v>0</v>
      </c>
      <c r="P86" s="1">
        <v>0</v>
      </c>
      <c r="Q86" s="1">
        <v>888.22049913337798</v>
      </c>
      <c r="R86" s="1">
        <v>22434</v>
      </c>
      <c r="S86" s="59">
        <f>IF(C86="East", IF(B86="Central",('Connecting shares (%)'!$F$2/100*E86+'Connecting shares (%)'!$G$2/100*G86+'Connecting shares (%)'!$H$2/100*I86)/1000000,0),0)</f>
        <v>0</v>
      </c>
      <c r="T86" s="59">
        <f>IF(C86="East", IF(B86="Central",F86*'Connecting shares (%)'!$R$16*'Connecting shares (%)'!$F$2/100+H86*'Connecting shares (%)'!$G$2/100*'Connecting shares (%)'!$R$17+J86*'Connecting shares (%)'!$H$2/100*'Connecting shares (%)'!$R$18,0),0)</f>
        <v>0</v>
      </c>
      <c r="U86" s="1">
        <f>IF(C86="East", IF(B86="Decentral",('Connecting shares (%)'!$F$6/100*E86+'Connecting shares (%)'!$G$6/100*G86+'Connecting shares (%)'!$H$6/100*I86)/1000000,0),0)</f>
        <v>0</v>
      </c>
      <c r="V86" s="1">
        <f>IF(C86="East", IF(B86="Decentral",F86*'Connecting shares (%)'!$R$16*'Connecting shares (%)'!$F$6/100+H86*'Connecting shares (%)'!$G$6/100*'Connecting shares (%)'!$R$17+J86*'Connecting shares (%)'!$H$6/100*'Connecting shares (%)'!$R$18,0),0)</f>
        <v>0</v>
      </c>
      <c r="W86" s="1">
        <f>IF(C86="East", IF(B86="Central",('Connecting shares (%)'!$F$4/100*K86+'Connecting shares (%)'!$G$4/100*M86+'Connecting shares (%)'!$H$4/100*O86)/1000000,0),0)</f>
        <v>0</v>
      </c>
      <c r="X86" s="1">
        <f>IF(C86="East", IF(B86="Central",L86*'Connecting shares (%)'!$R$16*'Connecting shares (%)'!$F$4/100+N86*'Connecting shares (%)'!$G$4/100*'Connecting shares (%)'!$R$17+P86*'Connecting shares (%)'!$H$4/100*'Connecting shares (%)'!$R$18,0),0)</f>
        <v>0</v>
      </c>
      <c r="Y86" s="1">
        <f>IF(C86="East", IF(B86="Decentral",('Connecting shares (%)'!$F$4/100*K86+'Connecting shares (%)'!$G$4/100*M86+'Connecting shares (%)'!$H$4/100*O86)/1000000,0),0)</f>
        <v>0</v>
      </c>
      <c r="Z86" s="1">
        <f>IF(C86="East", IF(B86="Decentral",L86*'Connecting shares (%)'!$R$16*'Connecting shares (%)'!$F$8/100+N86*'Connecting shares (%)'!$G$8/100*'Connecting shares (%)'!$R$17+P86*'Connecting shares (%)'!$H$8/100*'Connecting shares (%)'!$R$18,0),0)</f>
        <v>0</v>
      </c>
      <c r="AA86" s="1">
        <f>IF(C86="West", IF(B86="Central",('Connecting shares (%)'!$F$10/100*E86+'Connecting shares (%)'!$G$10/100*G86+'Connecting shares (%)'!$H$10/100*I86)/1000000,0),0)</f>
        <v>0</v>
      </c>
      <c r="AB86" s="1">
        <f>IF(C86="West", IF(B86="Central",F86*'Connecting shares (%)'!$R$16*'Connecting shares (%)'!$F$10/100+H86*'Connecting shares (%)'!$G$10/100*'Connecting shares (%)'!$R$17+J86*'Connecting shares (%)'!$H$10/100*'Connecting shares (%)'!$R$18,0),0)</f>
        <v>0</v>
      </c>
      <c r="AC86" s="1">
        <f>IF(C86="West", IF(B86="Decentral",('Connecting shares (%)'!$F$14/100*E86+'Connecting shares (%)'!$G$14/100*G86+'Connecting shares (%)'!$H$14/100*I86)/1000000,0),0)</f>
        <v>0</v>
      </c>
      <c r="AD86" s="1">
        <f>IF(C86="west", IF(B86="Decentral",F86*'Connecting shares (%)'!$R$16*'Connecting shares (%)'!$F$14/100+H86*'Connecting shares (%)'!$G$14/100*'Connecting shares (%)'!$R$17+J86*'Connecting shares (%)'!$H$14/100*'Connecting shares (%)'!$R$18,0),0)</f>
        <v>0</v>
      </c>
      <c r="AE86" s="1">
        <f>IF(C86="west", IF(B86="Central",('Connecting shares (%)'!$F$12/100*K86+'Connecting shares (%)'!$G$12/100*M86+'Connecting shares (%)'!$H$12/100*O86)/1000000,0),0)</f>
        <v>0</v>
      </c>
      <c r="AF86" s="1">
        <f>IF(C86="west", IF(B86="Central",L86*'Connecting shares (%)'!$R$16*'Connecting shares (%)'!$F$12/100+N86*'Connecting shares (%)'!$G$12/100*'Connecting shares (%)'!$R$17+P86*'Connecting shares (%)'!$H$12/100*'Connecting shares (%)'!$R$18,0),0)</f>
        <v>0</v>
      </c>
      <c r="AG86" s="1">
        <f>IF(C86="West", IF(B86="Decentral",(K86*'Connecting shares (%)'!$F$16/100+M86*'Connecting shares (%)'!$G$16/100+O86*'Connecting shares (%)'!$H$16/100)/1000000,0),0)</f>
        <v>0</v>
      </c>
      <c r="AH86" s="1">
        <f>IF(C86="west", IF(B86="Decentral",L86*'Connecting shares (%)'!$R$16*'Connecting shares (%)'!$F$16/100+N86*'Connecting shares (%)'!$G$16/100*'Connecting shares (%)'!$R$17+P86*'Connecting shares (%)'!$H$16/100*'Connecting shares (%)'!$R$18,0),0)</f>
        <v>0</v>
      </c>
    </row>
    <row r="87" spans="1:34">
      <c r="A87" s="1">
        <v>86</v>
      </c>
      <c r="B87" s="1" t="s">
        <v>20</v>
      </c>
      <c r="C87" s="1" t="s">
        <v>21</v>
      </c>
      <c r="D87" s="1" t="s">
        <v>40</v>
      </c>
      <c r="E87" s="1">
        <v>0</v>
      </c>
      <c r="F87" s="1">
        <v>0</v>
      </c>
      <c r="G87" s="1">
        <v>0</v>
      </c>
      <c r="H87" s="1">
        <v>0</v>
      </c>
      <c r="I87" s="1">
        <v>0</v>
      </c>
      <c r="J87" s="1">
        <v>0</v>
      </c>
      <c r="K87" s="1">
        <v>0</v>
      </c>
      <c r="L87" s="1">
        <v>0</v>
      </c>
      <c r="M87" s="1">
        <v>0</v>
      </c>
      <c r="N87" s="1">
        <v>0</v>
      </c>
      <c r="O87" s="1">
        <v>0</v>
      </c>
      <c r="P87" s="1">
        <v>0</v>
      </c>
      <c r="Q87" s="1">
        <v>975.87264708408804</v>
      </c>
      <c r="R87" s="1">
        <v>14494</v>
      </c>
      <c r="S87" s="59">
        <f>IF(C87="East", IF(B87="Central",('Connecting shares (%)'!$F$2/100*E87+'Connecting shares (%)'!$G$2/100*G87+'Connecting shares (%)'!$H$2/100*I87)/1000000,0),0)</f>
        <v>0</v>
      </c>
      <c r="T87" s="59">
        <f>IF(C87="East", IF(B87="Central",F87*'Connecting shares (%)'!$R$16*'Connecting shares (%)'!$F$2/100+H87*'Connecting shares (%)'!$G$2/100*'Connecting shares (%)'!$R$17+J87*'Connecting shares (%)'!$H$2/100*'Connecting shares (%)'!$R$18,0),0)</f>
        <v>0</v>
      </c>
      <c r="U87" s="1">
        <f>IF(C87="East", IF(B87="Decentral",('Connecting shares (%)'!$F$6/100*E87+'Connecting shares (%)'!$G$6/100*G87+'Connecting shares (%)'!$H$6/100*I87)/1000000,0),0)</f>
        <v>0</v>
      </c>
      <c r="V87" s="1">
        <f>IF(C87="East", IF(B87="Decentral",F87*'Connecting shares (%)'!$R$16*'Connecting shares (%)'!$F$6/100+H87*'Connecting shares (%)'!$G$6/100*'Connecting shares (%)'!$R$17+J87*'Connecting shares (%)'!$H$6/100*'Connecting shares (%)'!$R$18,0),0)</f>
        <v>0</v>
      </c>
      <c r="W87" s="1">
        <f>IF(C87="East", IF(B87="Central",('Connecting shares (%)'!$F$4/100*K87+'Connecting shares (%)'!$G$4/100*M87+'Connecting shares (%)'!$H$4/100*O87)/1000000,0),0)</f>
        <v>0</v>
      </c>
      <c r="X87" s="1">
        <f>IF(C87="East", IF(B87="Central",L87*'Connecting shares (%)'!$R$16*'Connecting shares (%)'!$F$4/100+N87*'Connecting shares (%)'!$G$4/100*'Connecting shares (%)'!$R$17+P87*'Connecting shares (%)'!$H$4/100*'Connecting shares (%)'!$R$18,0),0)</f>
        <v>0</v>
      </c>
      <c r="Y87" s="1">
        <f>IF(C87="East", IF(B87="Decentral",('Connecting shares (%)'!$F$4/100*K87+'Connecting shares (%)'!$G$4/100*M87+'Connecting shares (%)'!$H$4/100*O87)/1000000,0),0)</f>
        <v>0</v>
      </c>
      <c r="Z87" s="1">
        <f>IF(C87="East", IF(B87="Decentral",L87*'Connecting shares (%)'!$R$16*'Connecting shares (%)'!$F$8/100+N87*'Connecting shares (%)'!$G$8/100*'Connecting shares (%)'!$R$17+P87*'Connecting shares (%)'!$H$8/100*'Connecting shares (%)'!$R$18,0),0)</f>
        <v>0</v>
      </c>
      <c r="AA87" s="1">
        <f>IF(C87="West", IF(B87="Central",('Connecting shares (%)'!$F$10/100*E87+'Connecting shares (%)'!$G$10/100*G87+'Connecting shares (%)'!$H$10/100*I87)/1000000,0),0)</f>
        <v>0</v>
      </c>
      <c r="AB87" s="1">
        <f>IF(C87="West", IF(B87="Central",F87*'Connecting shares (%)'!$R$16*'Connecting shares (%)'!$F$10/100+H87*'Connecting shares (%)'!$G$10/100*'Connecting shares (%)'!$R$17+J87*'Connecting shares (%)'!$H$10/100*'Connecting shares (%)'!$R$18,0),0)</f>
        <v>0</v>
      </c>
      <c r="AC87" s="1">
        <f>IF(C87="West", IF(B87="Decentral",('Connecting shares (%)'!$F$14/100*E87+'Connecting shares (%)'!$G$14/100*G87+'Connecting shares (%)'!$H$14/100*I87)/1000000,0),0)</f>
        <v>0</v>
      </c>
      <c r="AD87" s="1">
        <f>IF(C87="west", IF(B87="Decentral",F87*'Connecting shares (%)'!$R$16*'Connecting shares (%)'!$F$14/100+H87*'Connecting shares (%)'!$G$14/100*'Connecting shares (%)'!$R$17+J87*'Connecting shares (%)'!$H$14/100*'Connecting shares (%)'!$R$18,0),0)</f>
        <v>0</v>
      </c>
      <c r="AE87" s="1">
        <f>IF(C87="west", IF(B87="Central",('Connecting shares (%)'!$F$12/100*K87+'Connecting shares (%)'!$G$12/100*M87+'Connecting shares (%)'!$H$12/100*O87)/1000000,0),0)</f>
        <v>0</v>
      </c>
      <c r="AF87" s="1">
        <f>IF(C87="west", IF(B87="Central",L87*'Connecting shares (%)'!$R$16*'Connecting shares (%)'!$F$12/100+N87*'Connecting shares (%)'!$G$12/100*'Connecting shares (%)'!$R$17+P87*'Connecting shares (%)'!$H$12/100*'Connecting shares (%)'!$R$18,0),0)</f>
        <v>0</v>
      </c>
      <c r="AG87" s="1">
        <f>IF(C87="West", IF(B87="Decentral",(K87*'Connecting shares (%)'!$F$16/100+M87*'Connecting shares (%)'!$G$16/100+O87*'Connecting shares (%)'!$H$16/100)/1000000,0),0)</f>
        <v>0</v>
      </c>
      <c r="AH87" s="1">
        <f>IF(C87="west", IF(B87="Decentral",L87*'Connecting shares (%)'!$R$16*'Connecting shares (%)'!$F$16/100+N87*'Connecting shares (%)'!$G$16/100*'Connecting shares (%)'!$R$17+P87*'Connecting shares (%)'!$H$16/100*'Connecting shares (%)'!$R$18,0),0)</f>
        <v>0</v>
      </c>
    </row>
    <row r="88" spans="1:34">
      <c r="A88" s="1">
        <v>87</v>
      </c>
      <c r="B88" s="1" t="s">
        <v>20</v>
      </c>
      <c r="C88" s="1" t="s">
        <v>21</v>
      </c>
      <c r="D88" s="1" t="s">
        <v>738</v>
      </c>
      <c r="E88" s="1">
        <v>568928.27999999898</v>
      </c>
      <c r="F88" s="1">
        <v>35</v>
      </c>
      <c r="G88" s="1">
        <v>0</v>
      </c>
      <c r="H88" s="1">
        <v>0</v>
      </c>
      <c r="I88" s="1">
        <v>0</v>
      </c>
      <c r="J88" s="1">
        <v>0</v>
      </c>
      <c r="K88" s="1">
        <v>68738.23</v>
      </c>
      <c r="L88" s="1">
        <v>4</v>
      </c>
      <c r="M88" s="1">
        <v>0</v>
      </c>
      <c r="N88" s="1">
        <v>0</v>
      </c>
      <c r="O88" s="1">
        <v>0</v>
      </c>
      <c r="P88" s="1">
        <v>0</v>
      </c>
      <c r="Q88" s="1">
        <v>2206.37355153409</v>
      </c>
      <c r="R88" s="1">
        <v>269783.5</v>
      </c>
      <c r="S88" s="59">
        <f>IF(C88="East", IF(B88="Central",('Connecting shares (%)'!$F$2/100*E88+'Connecting shares (%)'!$G$2/100*G88+'Connecting shares (%)'!$H$2/100*I88)/1000000,0),0)</f>
        <v>0</v>
      </c>
      <c r="T88" s="59">
        <f>IF(C88="East", IF(B88="Central",F88*'Connecting shares (%)'!$R$16*'Connecting shares (%)'!$F$2/100+H88*'Connecting shares (%)'!$G$2/100*'Connecting shares (%)'!$R$17+J88*'Connecting shares (%)'!$H$2/100*'Connecting shares (%)'!$R$18,0),0)</f>
        <v>0</v>
      </c>
      <c r="U88" s="1">
        <f>IF(C88="East", IF(B88="Decentral",('Connecting shares (%)'!$F$6/100*E88+'Connecting shares (%)'!$G$6/100*G88+'Connecting shares (%)'!$H$6/100*I88)/1000000,0),0)</f>
        <v>0</v>
      </c>
      <c r="V88" s="1">
        <f>IF(C88="East", IF(B88="Decentral",F88*'Connecting shares (%)'!$R$16*'Connecting shares (%)'!$F$6/100+H88*'Connecting shares (%)'!$G$6/100*'Connecting shares (%)'!$R$17+J88*'Connecting shares (%)'!$H$6/100*'Connecting shares (%)'!$R$18,0),0)</f>
        <v>0</v>
      </c>
      <c r="W88" s="1">
        <f>IF(C88="East", IF(B88="Central",('Connecting shares (%)'!$F$4/100*K88+'Connecting shares (%)'!$G$4/100*M88+'Connecting shares (%)'!$H$4/100*O88)/1000000,0),0)</f>
        <v>0</v>
      </c>
      <c r="X88" s="1">
        <f>IF(C88="East", IF(B88="Central",L88*'Connecting shares (%)'!$R$16*'Connecting shares (%)'!$F$4/100+N88*'Connecting shares (%)'!$G$4/100*'Connecting shares (%)'!$R$17+P88*'Connecting shares (%)'!$H$4/100*'Connecting shares (%)'!$R$18,0),0)</f>
        <v>0</v>
      </c>
      <c r="Y88" s="1">
        <f>IF(C88="East", IF(B88="Decentral",('Connecting shares (%)'!$F$4/100*K88+'Connecting shares (%)'!$G$4/100*M88+'Connecting shares (%)'!$H$4/100*O88)/1000000,0),0)</f>
        <v>0</v>
      </c>
      <c r="Z88" s="1">
        <f>IF(C88="East", IF(B88="Decentral",L88*'Connecting shares (%)'!$R$16*'Connecting shares (%)'!$F$8/100+N88*'Connecting shares (%)'!$G$8/100*'Connecting shares (%)'!$R$17+P88*'Connecting shares (%)'!$H$8/100*'Connecting shares (%)'!$R$18,0),0)</f>
        <v>0</v>
      </c>
      <c r="AA88" s="1">
        <f>IF(C88="West", IF(B88="Central",('Connecting shares (%)'!$F$10/100*E88+'Connecting shares (%)'!$G$10/100*G88+'Connecting shares (%)'!$H$10/100*I88)/1000000,0),0)</f>
        <v>0.56892827999999895</v>
      </c>
      <c r="AB88" s="1">
        <f>IF(C88="West", IF(B88="Central",F88*'Connecting shares (%)'!$R$16*'Connecting shares (%)'!$F$10/100+H88*'Connecting shares (%)'!$G$10/100*'Connecting shares (%)'!$R$17+J88*'Connecting shares (%)'!$H$10/100*'Connecting shares (%)'!$R$18,0),0)</f>
        <v>0.80482500000000001</v>
      </c>
      <c r="AC88" s="1">
        <f>IF(C88="West", IF(B88="Decentral",('Connecting shares (%)'!$F$14/100*E88+'Connecting shares (%)'!$G$14/100*G88+'Connecting shares (%)'!$H$14/100*I88)/1000000,0),0)</f>
        <v>0</v>
      </c>
      <c r="AD88" s="1">
        <f>IF(C88="west", IF(B88="Decentral",F88*'Connecting shares (%)'!$R$16*'Connecting shares (%)'!$F$14/100+H88*'Connecting shares (%)'!$G$14/100*'Connecting shares (%)'!$R$17+J88*'Connecting shares (%)'!$H$14/100*'Connecting shares (%)'!$R$18,0),0)</f>
        <v>0</v>
      </c>
      <c r="AE88" s="1">
        <f>IF(C88="west", IF(B88="Central",('Connecting shares (%)'!$F$12/100*K88+'Connecting shares (%)'!$G$12/100*M88+'Connecting shares (%)'!$H$12/100*O88)/1000000,0),0)</f>
        <v>6.8738229999999997E-2</v>
      </c>
      <c r="AF88" s="1">
        <f>IF(C88="west", IF(B88="Central",L88*'Connecting shares (%)'!$R$16*'Connecting shares (%)'!$F$12/100+N88*'Connecting shares (%)'!$G$12/100*'Connecting shares (%)'!$R$17+P88*'Connecting shares (%)'!$H$12/100*'Connecting shares (%)'!$R$18,0),0)</f>
        <v>9.1980000000000006E-2</v>
      </c>
      <c r="AG88" s="1">
        <f>IF(C88="West", IF(B88="Decentral",(K88*'Connecting shares (%)'!$F$16/100+M88*'Connecting shares (%)'!$G$16/100+O88*'Connecting shares (%)'!$H$16/100)/1000000,0),0)</f>
        <v>0</v>
      </c>
      <c r="AH88" s="1">
        <f>IF(C88="west", IF(B88="Decentral",L88*'Connecting shares (%)'!$R$16*'Connecting shares (%)'!$F$16/100+N88*'Connecting shares (%)'!$G$16/100*'Connecting shares (%)'!$R$17+P88*'Connecting shares (%)'!$H$16/100*'Connecting shares (%)'!$R$18,0),0)</f>
        <v>0</v>
      </c>
    </row>
    <row r="89" spans="1:34">
      <c r="A89" s="1">
        <v>88</v>
      </c>
      <c r="B89" s="1" t="s">
        <v>20</v>
      </c>
      <c r="C89" s="1" t="s">
        <v>21</v>
      </c>
      <c r="D89" s="1" t="s">
        <v>737</v>
      </c>
      <c r="E89" s="1">
        <v>788558.97999999905</v>
      </c>
      <c r="F89" s="1">
        <v>50</v>
      </c>
      <c r="G89" s="1">
        <v>0</v>
      </c>
      <c r="H89" s="1">
        <v>0</v>
      </c>
      <c r="I89" s="1">
        <v>0</v>
      </c>
      <c r="J89" s="1">
        <v>0</v>
      </c>
      <c r="K89" s="1">
        <v>92547.44</v>
      </c>
      <c r="L89" s="1">
        <v>11</v>
      </c>
      <c r="M89" s="1">
        <v>0</v>
      </c>
      <c r="N89" s="1">
        <v>0</v>
      </c>
      <c r="O89" s="1">
        <v>0</v>
      </c>
      <c r="P89" s="1">
        <v>0</v>
      </c>
      <c r="Q89" s="1">
        <v>4924.8430507704497</v>
      </c>
      <c r="R89" s="1">
        <v>580324</v>
      </c>
      <c r="S89" s="59">
        <f>IF(C89="East", IF(B89="Central",('Connecting shares (%)'!$F$2/100*E89+'Connecting shares (%)'!$G$2/100*G89+'Connecting shares (%)'!$H$2/100*I89)/1000000,0),0)</f>
        <v>0</v>
      </c>
      <c r="T89" s="59">
        <f>IF(C89="East", IF(B89="Central",F89*'Connecting shares (%)'!$R$16*'Connecting shares (%)'!$F$2/100+H89*'Connecting shares (%)'!$G$2/100*'Connecting shares (%)'!$R$17+J89*'Connecting shares (%)'!$H$2/100*'Connecting shares (%)'!$R$18,0),0)</f>
        <v>0</v>
      </c>
      <c r="U89" s="1">
        <f>IF(C89="East", IF(B89="Decentral",('Connecting shares (%)'!$F$6/100*E89+'Connecting shares (%)'!$G$6/100*G89+'Connecting shares (%)'!$H$6/100*I89)/1000000,0),0)</f>
        <v>0</v>
      </c>
      <c r="V89" s="1">
        <f>IF(C89="East", IF(B89="Decentral",F89*'Connecting shares (%)'!$R$16*'Connecting shares (%)'!$F$6/100+H89*'Connecting shares (%)'!$G$6/100*'Connecting shares (%)'!$R$17+J89*'Connecting shares (%)'!$H$6/100*'Connecting shares (%)'!$R$18,0),0)</f>
        <v>0</v>
      </c>
      <c r="W89" s="1">
        <f>IF(C89="East", IF(B89="Central",('Connecting shares (%)'!$F$4/100*K89+'Connecting shares (%)'!$G$4/100*M89+'Connecting shares (%)'!$H$4/100*O89)/1000000,0),0)</f>
        <v>0</v>
      </c>
      <c r="X89" s="1">
        <f>IF(C89="East", IF(B89="Central",L89*'Connecting shares (%)'!$R$16*'Connecting shares (%)'!$F$4/100+N89*'Connecting shares (%)'!$G$4/100*'Connecting shares (%)'!$R$17+P89*'Connecting shares (%)'!$H$4/100*'Connecting shares (%)'!$R$18,0),0)</f>
        <v>0</v>
      </c>
      <c r="Y89" s="1">
        <f>IF(C89="East", IF(B89="Decentral",('Connecting shares (%)'!$F$4/100*K89+'Connecting shares (%)'!$G$4/100*M89+'Connecting shares (%)'!$H$4/100*O89)/1000000,0),0)</f>
        <v>0</v>
      </c>
      <c r="Z89" s="1">
        <f>IF(C89="East", IF(B89="Decentral",L89*'Connecting shares (%)'!$R$16*'Connecting shares (%)'!$F$8/100+N89*'Connecting shares (%)'!$G$8/100*'Connecting shares (%)'!$R$17+P89*'Connecting shares (%)'!$H$8/100*'Connecting shares (%)'!$R$18,0),0)</f>
        <v>0</v>
      </c>
      <c r="AA89" s="1">
        <f>IF(C89="West", IF(B89="Central",('Connecting shares (%)'!$F$10/100*E89+'Connecting shares (%)'!$G$10/100*G89+'Connecting shares (%)'!$H$10/100*I89)/1000000,0),0)</f>
        <v>0.78855897999999902</v>
      </c>
      <c r="AB89" s="1">
        <f>IF(C89="West", IF(B89="Central",F89*'Connecting shares (%)'!$R$16*'Connecting shares (%)'!$F$10/100+H89*'Connecting shares (%)'!$G$10/100*'Connecting shares (%)'!$R$17+J89*'Connecting shares (%)'!$H$10/100*'Connecting shares (%)'!$R$18,0),0)</f>
        <v>1.14975</v>
      </c>
      <c r="AC89" s="1">
        <f>IF(C89="West", IF(B89="Decentral",('Connecting shares (%)'!$F$14/100*E89+'Connecting shares (%)'!$G$14/100*G89+'Connecting shares (%)'!$H$14/100*I89)/1000000,0),0)</f>
        <v>0</v>
      </c>
      <c r="AD89" s="1">
        <f>IF(C89="west", IF(B89="Decentral",F89*'Connecting shares (%)'!$R$16*'Connecting shares (%)'!$F$14/100+H89*'Connecting shares (%)'!$G$14/100*'Connecting shares (%)'!$R$17+J89*'Connecting shares (%)'!$H$14/100*'Connecting shares (%)'!$R$18,0),0)</f>
        <v>0</v>
      </c>
      <c r="AE89" s="1">
        <f>IF(C89="west", IF(B89="Central",('Connecting shares (%)'!$F$12/100*K89+'Connecting shares (%)'!$G$12/100*M89+'Connecting shares (%)'!$H$12/100*O89)/1000000,0),0)</f>
        <v>9.2547440000000009E-2</v>
      </c>
      <c r="AF89" s="1">
        <f>IF(C89="west", IF(B89="Central",L89*'Connecting shares (%)'!$R$16*'Connecting shares (%)'!$F$12/100+N89*'Connecting shares (%)'!$G$12/100*'Connecting shares (%)'!$R$17+P89*'Connecting shares (%)'!$H$12/100*'Connecting shares (%)'!$R$18,0),0)</f>
        <v>0.25294500000000003</v>
      </c>
      <c r="AG89" s="1">
        <f>IF(C89="West", IF(B89="Decentral",(K89*'Connecting shares (%)'!$F$16/100+M89*'Connecting shares (%)'!$G$16/100+O89*'Connecting shares (%)'!$H$16/100)/1000000,0),0)</f>
        <v>0</v>
      </c>
      <c r="AH89" s="1">
        <f>IF(C89="west", IF(B89="Decentral",L89*'Connecting shares (%)'!$R$16*'Connecting shares (%)'!$F$16/100+N89*'Connecting shares (%)'!$G$16/100*'Connecting shares (%)'!$R$17+P89*'Connecting shares (%)'!$H$16/100*'Connecting shares (%)'!$R$18,0),0)</f>
        <v>0</v>
      </c>
    </row>
    <row r="90" spans="1:34">
      <c r="A90" s="1">
        <v>89</v>
      </c>
      <c r="B90" s="1" t="s">
        <v>20</v>
      </c>
      <c r="C90" s="1" t="s">
        <v>21</v>
      </c>
      <c r="D90" s="1" t="s">
        <v>736</v>
      </c>
      <c r="E90" s="1">
        <v>894637.23999999894</v>
      </c>
      <c r="F90" s="1">
        <v>57</v>
      </c>
      <c r="G90" s="1">
        <v>0</v>
      </c>
      <c r="H90" s="1">
        <v>0</v>
      </c>
      <c r="I90" s="1">
        <v>0</v>
      </c>
      <c r="J90" s="1">
        <v>0</v>
      </c>
      <c r="K90" s="1">
        <v>133121.64000000001</v>
      </c>
      <c r="L90" s="1">
        <v>5</v>
      </c>
      <c r="M90" s="1">
        <v>224072.579999999</v>
      </c>
      <c r="N90" s="1">
        <v>1</v>
      </c>
      <c r="O90" s="1">
        <v>0</v>
      </c>
      <c r="P90" s="1">
        <v>0</v>
      </c>
      <c r="Q90" s="1">
        <v>7070.5184351672797</v>
      </c>
      <c r="R90" s="1">
        <v>1961462.5</v>
      </c>
      <c r="S90" s="59">
        <f>IF(C90="East", IF(B90="Central",('Connecting shares (%)'!$F$2/100*E90+'Connecting shares (%)'!$G$2/100*G90+'Connecting shares (%)'!$H$2/100*I90)/1000000,0),0)</f>
        <v>0</v>
      </c>
      <c r="T90" s="59">
        <f>IF(C90="East", IF(B90="Central",F90*'Connecting shares (%)'!$R$16*'Connecting shares (%)'!$F$2/100+H90*'Connecting shares (%)'!$G$2/100*'Connecting shares (%)'!$R$17+J90*'Connecting shares (%)'!$H$2/100*'Connecting shares (%)'!$R$18,0),0)</f>
        <v>0</v>
      </c>
      <c r="U90" s="1">
        <f>IF(C90="East", IF(B90="Decentral",('Connecting shares (%)'!$F$6/100*E90+'Connecting shares (%)'!$G$6/100*G90+'Connecting shares (%)'!$H$6/100*I90)/1000000,0),0)</f>
        <v>0</v>
      </c>
      <c r="V90" s="1">
        <f>IF(C90="East", IF(B90="Decentral",F90*'Connecting shares (%)'!$R$16*'Connecting shares (%)'!$F$6/100+H90*'Connecting shares (%)'!$G$6/100*'Connecting shares (%)'!$R$17+J90*'Connecting shares (%)'!$H$6/100*'Connecting shares (%)'!$R$18,0),0)</f>
        <v>0</v>
      </c>
      <c r="W90" s="1">
        <f>IF(C90="East", IF(B90="Central",('Connecting shares (%)'!$F$4/100*K90+'Connecting shares (%)'!$G$4/100*M90+'Connecting shares (%)'!$H$4/100*O90)/1000000,0),0)</f>
        <v>0</v>
      </c>
      <c r="X90" s="1">
        <f>IF(C90="East", IF(B90="Central",L90*'Connecting shares (%)'!$R$16*'Connecting shares (%)'!$F$4/100+N90*'Connecting shares (%)'!$G$4/100*'Connecting shares (%)'!$R$17+P90*'Connecting shares (%)'!$H$4/100*'Connecting shares (%)'!$R$18,0),0)</f>
        <v>0</v>
      </c>
      <c r="Y90" s="1">
        <f>IF(C90="East", IF(B90="Decentral",('Connecting shares (%)'!$F$4/100*K90+'Connecting shares (%)'!$G$4/100*M90+'Connecting shares (%)'!$H$4/100*O90)/1000000,0),0)</f>
        <v>0</v>
      </c>
      <c r="Z90" s="1">
        <f>IF(C90="East", IF(B90="Decentral",L90*'Connecting shares (%)'!$R$16*'Connecting shares (%)'!$F$8/100+N90*'Connecting shares (%)'!$G$8/100*'Connecting shares (%)'!$R$17+P90*'Connecting shares (%)'!$H$8/100*'Connecting shares (%)'!$R$18,0),0)</f>
        <v>0</v>
      </c>
      <c r="AA90" s="1">
        <f>IF(C90="West", IF(B90="Central",('Connecting shares (%)'!$F$10/100*E90+'Connecting shares (%)'!$G$10/100*G90+'Connecting shares (%)'!$H$10/100*I90)/1000000,0),0)</f>
        <v>0.89463723999999889</v>
      </c>
      <c r="AB90" s="1">
        <f>IF(C90="West", IF(B90="Central",F90*'Connecting shares (%)'!$R$16*'Connecting shares (%)'!$F$10/100+H90*'Connecting shares (%)'!$G$10/100*'Connecting shares (%)'!$R$17+J90*'Connecting shares (%)'!$H$10/100*'Connecting shares (%)'!$R$18,0),0)</f>
        <v>1.3107150000000001</v>
      </c>
      <c r="AC90" s="1">
        <f>IF(C90="West", IF(B90="Decentral",('Connecting shares (%)'!$F$14/100*E90+'Connecting shares (%)'!$G$14/100*G90+'Connecting shares (%)'!$H$14/100*I90)/1000000,0),0)</f>
        <v>0</v>
      </c>
      <c r="AD90" s="1">
        <f>IF(C90="west", IF(B90="Decentral",F90*'Connecting shares (%)'!$R$16*'Connecting shares (%)'!$F$14/100+H90*'Connecting shares (%)'!$G$14/100*'Connecting shares (%)'!$R$17+J90*'Connecting shares (%)'!$H$14/100*'Connecting shares (%)'!$R$18,0),0)</f>
        <v>0</v>
      </c>
      <c r="AE90" s="1">
        <f>IF(C90="west", IF(B90="Central",('Connecting shares (%)'!$F$12/100*K90+'Connecting shares (%)'!$G$12/100*M90+'Connecting shares (%)'!$H$12/100*O90)/1000000,0),0)</f>
        <v>0.35719421999999906</v>
      </c>
      <c r="AF90" s="1">
        <f>IF(C90="west", IF(B90="Central",L90*'Connecting shares (%)'!$R$16*'Connecting shares (%)'!$F$12/100+N90*'Connecting shares (%)'!$G$12/100*'Connecting shares (%)'!$R$17+P90*'Connecting shares (%)'!$H$12/100*'Connecting shares (%)'!$R$18,0),0)</f>
        <v>0.14563400000000001</v>
      </c>
      <c r="AG90" s="1">
        <f>IF(C90="West", IF(B90="Decentral",(K90*'Connecting shares (%)'!$F$16/100+M90*'Connecting shares (%)'!$G$16/100+O90*'Connecting shares (%)'!$H$16/100)/1000000,0),0)</f>
        <v>0</v>
      </c>
      <c r="AH90" s="1">
        <f>IF(C90="west", IF(B90="Decentral",L90*'Connecting shares (%)'!$R$16*'Connecting shares (%)'!$F$16/100+N90*'Connecting shares (%)'!$G$16/100*'Connecting shares (%)'!$R$17+P90*'Connecting shares (%)'!$H$16/100*'Connecting shares (%)'!$R$18,0),0)</f>
        <v>0</v>
      </c>
    </row>
    <row r="91" spans="1:34">
      <c r="A91" s="1">
        <v>90</v>
      </c>
      <c r="B91" s="1" t="s">
        <v>19</v>
      </c>
      <c r="C91" s="1" t="s">
        <v>21</v>
      </c>
      <c r="D91" s="1" t="s">
        <v>735</v>
      </c>
      <c r="E91" s="1">
        <v>633848.86999999895</v>
      </c>
      <c r="F91" s="1">
        <v>45</v>
      </c>
      <c r="G91" s="1">
        <v>0</v>
      </c>
      <c r="H91" s="1">
        <v>0</v>
      </c>
      <c r="I91" s="1">
        <v>0</v>
      </c>
      <c r="J91" s="1">
        <v>0</v>
      </c>
      <c r="K91" s="1">
        <v>117905.749999999</v>
      </c>
      <c r="L91" s="1">
        <v>6</v>
      </c>
      <c r="M91" s="1">
        <v>0</v>
      </c>
      <c r="N91" s="1">
        <v>0</v>
      </c>
      <c r="O91" s="1">
        <v>0</v>
      </c>
      <c r="P91" s="1">
        <v>0</v>
      </c>
      <c r="Q91" s="1">
        <v>6249.7303623871703</v>
      </c>
      <c r="R91" s="1">
        <v>1752920</v>
      </c>
      <c r="S91" s="59">
        <f>IF(C91="East", IF(B91="Central",('Connecting shares (%)'!$F$2/100*E91+'Connecting shares (%)'!$G$2/100*G91+'Connecting shares (%)'!$H$2/100*I91)/1000000,0),0)</f>
        <v>0</v>
      </c>
      <c r="T91" s="59">
        <f>IF(C91="East", IF(B91="Central",F91*'Connecting shares (%)'!$R$16*'Connecting shares (%)'!$F$2/100+H91*'Connecting shares (%)'!$G$2/100*'Connecting shares (%)'!$R$17+J91*'Connecting shares (%)'!$H$2/100*'Connecting shares (%)'!$R$18,0),0)</f>
        <v>0</v>
      </c>
      <c r="U91" s="1">
        <f>IF(C91="East", IF(B91="Decentral",('Connecting shares (%)'!$F$6/100*E91+'Connecting shares (%)'!$G$6/100*G91+'Connecting shares (%)'!$H$6/100*I91)/1000000,0),0)</f>
        <v>0</v>
      </c>
      <c r="V91" s="1">
        <f>IF(C91="East", IF(B91="Decentral",F91*'Connecting shares (%)'!$R$16*'Connecting shares (%)'!$F$6/100+H91*'Connecting shares (%)'!$G$6/100*'Connecting shares (%)'!$R$17+J91*'Connecting shares (%)'!$H$6/100*'Connecting shares (%)'!$R$18,0),0)</f>
        <v>0</v>
      </c>
      <c r="W91" s="1">
        <f>IF(C91="East", IF(B91="Central",('Connecting shares (%)'!$F$4/100*K91+'Connecting shares (%)'!$G$4/100*M91+'Connecting shares (%)'!$H$4/100*O91)/1000000,0),0)</f>
        <v>0</v>
      </c>
      <c r="X91" s="1">
        <f>IF(C91="East", IF(B91="Central",L91*'Connecting shares (%)'!$R$16*'Connecting shares (%)'!$F$4/100+N91*'Connecting shares (%)'!$G$4/100*'Connecting shares (%)'!$R$17+P91*'Connecting shares (%)'!$H$4/100*'Connecting shares (%)'!$R$18,0),0)</f>
        <v>0</v>
      </c>
      <c r="Y91" s="1">
        <f>IF(C91="East", IF(B91="Decentral",('Connecting shares (%)'!$F$4/100*K91+'Connecting shares (%)'!$G$4/100*M91+'Connecting shares (%)'!$H$4/100*O91)/1000000,0),0)</f>
        <v>0</v>
      </c>
      <c r="Z91" s="1">
        <f>IF(C91="East", IF(B91="Decentral",L91*'Connecting shares (%)'!$R$16*'Connecting shares (%)'!$F$8/100+N91*'Connecting shares (%)'!$G$8/100*'Connecting shares (%)'!$R$17+P91*'Connecting shares (%)'!$H$8/100*'Connecting shares (%)'!$R$18,0),0)</f>
        <v>0</v>
      </c>
      <c r="AA91" s="1">
        <f>IF(C91="West", IF(B91="Central",('Connecting shares (%)'!$F$10/100*E91+'Connecting shares (%)'!$G$10/100*G91+'Connecting shares (%)'!$H$10/100*I91)/1000000,0),0)</f>
        <v>0</v>
      </c>
      <c r="AB91" s="1">
        <f>IF(C91="West", IF(B91="Central",F91*'Connecting shares (%)'!$R$16*'Connecting shares (%)'!$F$10/100+H91*'Connecting shares (%)'!$G$10/100*'Connecting shares (%)'!$R$17+J91*'Connecting shares (%)'!$H$10/100*'Connecting shares (%)'!$R$18,0),0)</f>
        <v>0</v>
      </c>
      <c r="AC91" s="1">
        <f>IF(C91="West", IF(B91="Decentral",('Connecting shares (%)'!$F$14/100*E91+'Connecting shares (%)'!$G$14/100*G91+'Connecting shares (%)'!$H$14/100*I91)/1000000,0),0)</f>
        <v>0.6338488699999989</v>
      </c>
      <c r="AD91" s="1">
        <f>IF(C91="west", IF(B91="Decentral",F91*'Connecting shares (%)'!$R$16*'Connecting shares (%)'!$F$14/100+H91*'Connecting shares (%)'!$G$14/100*'Connecting shares (%)'!$R$17+J91*'Connecting shares (%)'!$H$14/100*'Connecting shares (%)'!$R$18,0),0)</f>
        <v>1.034775</v>
      </c>
      <c r="AE91" s="1">
        <f>IF(C91="west", IF(B91="Central",('Connecting shares (%)'!$F$12/100*K91+'Connecting shares (%)'!$G$12/100*M91+'Connecting shares (%)'!$H$12/100*O91)/1000000,0),0)</f>
        <v>0</v>
      </c>
      <c r="AF91" s="1">
        <f>IF(C91="west", IF(B91="Central",L91*'Connecting shares (%)'!$R$16*'Connecting shares (%)'!$F$12/100+N91*'Connecting shares (%)'!$G$12/100*'Connecting shares (%)'!$R$17+P91*'Connecting shares (%)'!$H$12/100*'Connecting shares (%)'!$R$18,0),0)</f>
        <v>0</v>
      </c>
      <c r="AG91" s="1">
        <f>IF(C91="West", IF(B91="Decentral",(K91*'Connecting shares (%)'!$F$16/100+M91*'Connecting shares (%)'!$G$16/100+O91*'Connecting shares (%)'!$H$16/100)/1000000,0),0)</f>
        <v>0.11790574999999899</v>
      </c>
      <c r="AH91" s="1">
        <f>IF(C91="west", IF(B91="Decentral",L91*'Connecting shares (%)'!$R$16*'Connecting shares (%)'!$F$16/100+N91*'Connecting shares (%)'!$G$16/100*'Connecting shares (%)'!$R$17+P91*'Connecting shares (%)'!$H$16/100*'Connecting shares (%)'!$R$18,0),0)</f>
        <v>0.13797000000000001</v>
      </c>
    </row>
    <row r="92" spans="1:34">
      <c r="A92" s="1">
        <v>91</v>
      </c>
      <c r="B92" s="1" t="s">
        <v>20</v>
      </c>
      <c r="C92" s="1" t="s">
        <v>21</v>
      </c>
      <c r="D92" s="1" t="s">
        <v>734</v>
      </c>
      <c r="E92" s="1">
        <v>9926605.9699999895</v>
      </c>
      <c r="F92" s="1">
        <v>676</v>
      </c>
      <c r="G92" s="1">
        <v>0</v>
      </c>
      <c r="H92" s="1">
        <v>0</v>
      </c>
      <c r="I92" s="1">
        <v>0</v>
      </c>
      <c r="J92" s="1">
        <v>0</v>
      </c>
      <c r="K92" s="1">
        <v>1635235.21999999</v>
      </c>
      <c r="L92" s="1">
        <v>223</v>
      </c>
      <c r="M92" s="1">
        <v>0</v>
      </c>
      <c r="N92" s="1">
        <v>0</v>
      </c>
      <c r="O92" s="1">
        <v>0</v>
      </c>
      <c r="P92" s="1">
        <v>0</v>
      </c>
      <c r="Q92" s="1">
        <v>14127.203757670301</v>
      </c>
      <c r="R92" s="1">
        <v>7081657.5</v>
      </c>
      <c r="S92" s="59">
        <f>IF(C92="East", IF(B92="Central",('Connecting shares (%)'!$F$2/100*E92+'Connecting shares (%)'!$G$2/100*G92+'Connecting shares (%)'!$H$2/100*I92)/1000000,0),0)</f>
        <v>0</v>
      </c>
      <c r="T92" s="59">
        <f>IF(C92="East", IF(B92="Central",F92*'Connecting shares (%)'!$R$16*'Connecting shares (%)'!$F$2/100+H92*'Connecting shares (%)'!$G$2/100*'Connecting shares (%)'!$R$17+J92*'Connecting shares (%)'!$H$2/100*'Connecting shares (%)'!$R$18,0),0)</f>
        <v>0</v>
      </c>
      <c r="U92" s="1">
        <f>IF(C92="East", IF(B92="Decentral",('Connecting shares (%)'!$F$6/100*E92+'Connecting shares (%)'!$G$6/100*G92+'Connecting shares (%)'!$H$6/100*I92)/1000000,0),0)</f>
        <v>0</v>
      </c>
      <c r="V92" s="1">
        <f>IF(C92="East", IF(B92="Decentral",F92*'Connecting shares (%)'!$R$16*'Connecting shares (%)'!$F$6/100+H92*'Connecting shares (%)'!$G$6/100*'Connecting shares (%)'!$R$17+J92*'Connecting shares (%)'!$H$6/100*'Connecting shares (%)'!$R$18,0),0)</f>
        <v>0</v>
      </c>
      <c r="W92" s="1">
        <f>IF(C92="East", IF(B92="Central",('Connecting shares (%)'!$F$4/100*K92+'Connecting shares (%)'!$G$4/100*M92+'Connecting shares (%)'!$H$4/100*O92)/1000000,0),0)</f>
        <v>0</v>
      </c>
      <c r="X92" s="1">
        <f>IF(C92="East", IF(B92="Central",L92*'Connecting shares (%)'!$R$16*'Connecting shares (%)'!$F$4/100+N92*'Connecting shares (%)'!$G$4/100*'Connecting shares (%)'!$R$17+P92*'Connecting shares (%)'!$H$4/100*'Connecting shares (%)'!$R$18,0),0)</f>
        <v>0</v>
      </c>
      <c r="Y92" s="1">
        <f>IF(C92="East", IF(B92="Decentral",('Connecting shares (%)'!$F$4/100*K92+'Connecting shares (%)'!$G$4/100*M92+'Connecting shares (%)'!$H$4/100*O92)/1000000,0),0)</f>
        <v>0</v>
      </c>
      <c r="Z92" s="1">
        <f>IF(C92="East", IF(B92="Decentral",L92*'Connecting shares (%)'!$R$16*'Connecting shares (%)'!$F$8/100+N92*'Connecting shares (%)'!$G$8/100*'Connecting shares (%)'!$R$17+P92*'Connecting shares (%)'!$H$8/100*'Connecting shares (%)'!$R$18,0),0)</f>
        <v>0</v>
      </c>
      <c r="AA92" s="1">
        <f>IF(C92="West", IF(B92="Central",('Connecting shares (%)'!$F$10/100*E92+'Connecting shares (%)'!$G$10/100*G92+'Connecting shares (%)'!$H$10/100*I92)/1000000,0),0)</f>
        <v>9.92660596999999</v>
      </c>
      <c r="AB92" s="1">
        <f>IF(C92="West", IF(B92="Central",F92*'Connecting shares (%)'!$R$16*'Connecting shares (%)'!$F$10/100+H92*'Connecting shares (%)'!$G$10/100*'Connecting shares (%)'!$R$17+J92*'Connecting shares (%)'!$H$10/100*'Connecting shares (%)'!$R$18,0),0)</f>
        <v>15.544620000000002</v>
      </c>
      <c r="AC92" s="1">
        <f>IF(C92="West", IF(B92="Decentral",('Connecting shares (%)'!$F$14/100*E92+'Connecting shares (%)'!$G$14/100*G92+'Connecting shares (%)'!$H$14/100*I92)/1000000,0),0)</f>
        <v>0</v>
      </c>
      <c r="AD92" s="1">
        <f>IF(C92="west", IF(B92="Decentral",F92*'Connecting shares (%)'!$R$16*'Connecting shares (%)'!$F$14/100+H92*'Connecting shares (%)'!$G$14/100*'Connecting shares (%)'!$R$17+J92*'Connecting shares (%)'!$H$14/100*'Connecting shares (%)'!$R$18,0),0)</f>
        <v>0</v>
      </c>
      <c r="AE92" s="1">
        <f>IF(C92="west", IF(B92="Central",('Connecting shares (%)'!$F$12/100*K92+'Connecting shares (%)'!$G$12/100*M92+'Connecting shares (%)'!$H$12/100*O92)/1000000,0),0)</f>
        <v>1.63523521999999</v>
      </c>
      <c r="AF92" s="1">
        <f>IF(C92="west", IF(B92="Central",L92*'Connecting shares (%)'!$R$16*'Connecting shares (%)'!$F$12/100+N92*'Connecting shares (%)'!$G$12/100*'Connecting shares (%)'!$R$17+P92*'Connecting shares (%)'!$H$12/100*'Connecting shares (%)'!$R$18,0),0)</f>
        <v>5.127885</v>
      </c>
      <c r="AG92" s="1">
        <f>IF(C92="West", IF(B92="Decentral",(K92*'Connecting shares (%)'!$F$16/100+M92*'Connecting shares (%)'!$G$16/100+O92*'Connecting shares (%)'!$H$16/100)/1000000,0),0)</f>
        <v>0</v>
      </c>
      <c r="AH92" s="1">
        <f>IF(C92="west", IF(B92="Decentral",L92*'Connecting shares (%)'!$R$16*'Connecting shares (%)'!$F$16/100+N92*'Connecting shares (%)'!$G$16/100*'Connecting shares (%)'!$R$17+P92*'Connecting shares (%)'!$H$16/100*'Connecting shares (%)'!$R$18,0),0)</f>
        <v>0</v>
      </c>
    </row>
    <row r="93" spans="1:34">
      <c r="A93" s="1">
        <v>92</v>
      </c>
      <c r="B93" s="1" t="s">
        <v>19</v>
      </c>
      <c r="C93" s="1" t="s">
        <v>21</v>
      </c>
      <c r="D93" s="1" t="s">
        <v>733</v>
      </c>
      <c r="E93" s="1">
        <v>205351.16</v>
      </c>
      <c r="F93" s="1">
        <v>13</v>
      </c>
      <c r="G93" s="1">
        <v>0</v>
      </c>
      <c r="H93" s="1">
        <v>0</v>
      </c>
      <c r="I93" s="1">
        <v>0</v>
      </c>
      <c r="J93" s="1">
        <v>0</v>
      </c>
      <c r="K93" s="1">
        <v>31956.720000000001</v>
      </c>
      <c r="L93" s="1">
        <v>6</v>
      </c>
      <c r="M93" s="1">
        <v>0</v>
      </c>
      <c r="N93" s="1">
        <v>0</v>
      </c>
      <c r="O93" s="1">
        <v>0</v>
      </c>
      <c r="P93" s="1">
        <v>0</v>
      </c>
      <c r="Q93" s="1">
        <v>4609.9250709339103</v>
      </c>
      <c r="R93" s="1">
        <v>415986.5</v>
      </c>
      <c r="S93" s="59">
        <f>IF(C93="East", IF(B93="Central",('Connecting shares (%)'!$F$2/100*E93+'Connecting shares (%)'!$G$2/100*G93+'Connecting shares (%)'!$H$2/100*I93)/1000000,0),0)</f>
        <v>0</v>
      </c>
      <c r="T93" s="59">
        <f>IF(C93="East", IF(B93="Central",F93*'Connecting shares (%)'!$R$16*'Connecting shares (%)'!$F$2/100+H93*'Connecting shares (%)'!$G$2/100*'Connecting shares (%)'!$R$17+J93*'Connecting shares (%)'!$H$2/100*'Connecting shares (%)'!$R$18,0),0)</f>
        <v>0</v>
      </c>
      <c r="U93" s="1">
        <f>IF(C93="East", IF(B93="Decentral",('Connecting shares (%)'!$F$6/100*E93+'Connecting shares (%)'!$G$6/100*G93+'Connecting shares (%)'!$H$6/100*I93)/1000000,0),0)</f>
        <v>0</v>
      </c>
      <c r="V93" s="1">
        <f>IF(C93="East", IF(B93="Decentral",F93*'Connecting shares (%)'!$R$16*'Connecting shares (%)'!$F$6/100+H93*'Connecting shares (%)'!$G$6/100*'Connecting shares (%)'!$R$17+J93*'Connecting shares (%)'!$H$6/100*'Connecting shares (%)'!$R$18,0),0)</f>
        <v>0</v>
      </c>
      <c r="W93" s="1">
        <f>IF(C93="East", IF(B93="Central",('Connecting shares (%)'!$F$4/100*K93+'Connecting shares (%)'!$G$4/100*M93+'Connecting shares (%)'!$H$4/100*O93)/1000000,0),0)</f>
        <v>0</v>
      </c>
      <c r="X93" s="1">
        <f>IF(C93="East", IF(B93="Central",L93*'Connecting shares (%)'!$R$16*'Connecting shares (%)'!$F$4/100+N93*'Connecting shares (%)'!$G$4/100*'Connecting shares (%)'!$R$17+P93*'Connecting shares (%)'!$H$4/100*'Connecting shares (%)'!$R$18,0),0)</f>
        <v>0</v>
      </c>
      <c r="Y93" s="1">
        <f>IF(C93="East", IF(B93="Decentral",('Connecting shares (%)'!$F$4/100*K93+'Connecting shares (%)'!$G$4/100*M93+'Connecting shares (%)'!$H$4/100*O93)/1000000,0),0)</f>
        <v>0</v>
      </c>
      <c r="Z93" s="1">
        <f>IF(C93="East", IF(B93="Decentral",L93*'Connecting shares (%)'!$R$16*'Connecting shares (%)'!$F$8/100+N93*'Connecting shares (%)'!$G$8/100*'Connecting shares (%)'!$R$17+P93*'Connecting shares (%)'!$H$8/100*'Connecting shares (%)'!$R$18,0),0)</f>
        <v>0</v>
      </c>
      <c r="AA93" s="1">
        <f>IF(C93="West", IF(B93="Central",('Connecting shares (%)'!$F$10/100*E93+'Connecting shares (%)'!$G$10/100*G93+'Connecting shares (%)'!$H$10/100*I93)/1000000,0),0)</f>
        <v>0</v>
      </c>
      <c r="AB93" s="1">
        <f>IF(C93="West", IF(B93="Central",F93*'Connecting shares (%)'!$R$16*'Connecting shares (%)'!$F$10/100+H93*'Connecting shares (%)'!$G$10/100*'Connecting shares (%)'!$R$17+J93*'Connecting shares (%)'!$H$10/100*'Connecting shares (%)'!$R$18,0),0)</f>
        <v>0</v>
      </c>
      <c r="AC93" s="1">
        <f>IF(C93="West", IF(B93="Decentral",('Connecting shares (%)'!$F$14/100*E93+'Connecting shares (%)'!$G$14/100*G93+'Connecting shares (%)'!$H$14/100*I93)/1000000,0),0)</f>
        <v>0.20535116</v>
      </c>
      <c r="AD93" s="1">
        <f>IF(C93="west", IF(B93="Decentral",F93*'Connecting shares (%)'!$R$16*'Connecting shares (%)'!$F$14/100+H93*'Connecting shares (%)'!$G$14/100*'Connecting shares (%)'!$R$17+J93*'Connecting shares (%)'!$H$14/100*'Connecting shares (%)'!$R$18,0),0)</f>
        <v>0.29893500000000001</v>
      </c>
      <c r="AE93" s="1">
        <f>IF(C93="west", IF(B93="Central",('Connecting shares (%)'!$F$12/100*K93+'Connecting shares (%)'!$G$12/100*M93+'Connecting shares (%)'!$H$12/100*O93)/1000000,0),0)</f>
        <v>0</v>
      </c>
      <c r="AF93" s="1">
        <f>IF(C93="west", IF(B93="Central",L93*'Connecting shares (%)'!$R$16*'Connecting shares (%)'!$F$12/100+N93*'Connecting shares (%)'!$G$12/100*'Connecting shares (%)'!$R$17+P93*'Connecting shares (%)'!$H$12/100*'Connecting shares (%)'!$R$18,0),0)</f>
        <v>0</v>
      </c>
      <c r="AG93" s="1">
        <f>IF(C93="West", IF(B93="Decentral",(K93*'Connecting shares (%)'!$F$16/100+M93*'Connecting shares (%)'!$G$16/100+O93*'Connecting shares (%)'!$H$16/100)/1000000,0),0)</f>
        <v>3.1956720000000001E-2</v>
      </c>
      <c r="AH93" s="1">
        <f>IF(C93="west", IF(B93="Decentral",L93*'Connecting shares (%)'!$R$16*'Connecting shares (%)'!$F$16/100+N93*'Connecting shares (%)'!$G$16/100*'Connecting shares (%)'!$R$17+P93*'Connecting shares (%)'!$H$16/100*'Connecting shares (%)'!$R$18,0),0)</f>
        <v>0.13797000000000001</v>
      </c>
    </row>
    <row r="94" spans="1:34">
      <c r="A94" s="1">
        <v>93</v>
      </c>
      <c r="B94" s="1" t="s">
        <v>19</v>
      </c>
      <c r="C94" s="1" t="s">
        <v>21</v>
      </c>
      <c r="D94" s="1" t="s">
        <v>732</v>
      </c>
      <c r="E94" s="1">
        <v>565195.93999999994</v>
      </c>
      <c r="F94" s="1">
        <v>36</v>
      </c>
      <c r="G94" s="1">
        <v>0</v>
      </c>
      <c r="H94" s="1">
        <v>0</v>
      </c>
      <c r="I94" s="1">
        <v>0</v>
      </c>
      <c r="J94" s="1">
        <v>0</v>
      </c>
      <c r="K94" s="1">
        <v>57264.22</v>
      </c>
      <c r="L94" s="1">
        <v>6</v>
      </c>
      <c r="M94" s="1">
        <v>0</v>
      </c>
      <c r="N94" s="1">
        <v>0</v>
      </c>
      <c r="O94" s="1">
        <v>0</v>
      </c>
      <c r="P94" s="1">
        <v>0</v>
      </c>
      <c r="Q94" s="1">
        <v>2693.42741176033</v>
      </c>
      <c r="R94" s="1">
        <v>276898</v>
      </c>
      <c r="S94" s="59">
        <f>IF(C94="East", IF(B94="Central",('Connecting shares (%)'!$F$2/100*E94+'Connecting shares (%)'!$G$2/100*G94+'Connecting shares (%)'!$H$2/100*I94)/1000000,0),0)</f>
        <v>0</v>
      </c>
      <c r="T94" s="59">
        <f>IF(C94="East", IF(B94="Central",F94*'Connecting shares (%)'!$R$16*'Connecting shares (%)'!$F$2/100+H94*'Connecting shares (%)'!$G$2/100*'Connecting shares (%)'!$R$17+J94*'Connecting shares (%)'!$H$2/100*'Connecting shares (%)'!$R$18,0),0)</f>
        <v>0</v>
      </c>
      <c r="U94" s="1">
        <f>IF(C94="East", IF(B94="Decentral",('Connecting shares (%)'!$F$6/100*E94+'Connecting shares (%)'!$G$6/100*G94+'Connecting shares (%)'!$H$6/100*I94)/1000000,0),0)</f>
        <v>0</v>
      </c>
      <c r="V94" s="1">
        <f>IF(C94="East", IF(B94="Decentral",F94*'Connecting shares (%)'!$R$16*'Connecting shares (%)'!$F$6/100+H94*'Connecting shares (%)'!$G$6/100*'Connecting shares (%)'!$R$17+J94*'Connecting shares (%)'!$H$6/100*'Connecting shares (%)'!$R$18,0),0)</f>
        <v>0</v>
      </c>
      <c r="W94" s="1">
        <f>IF(C94="East", IF(B94="Central",('Connecting shares (%)'!$F$4/100*K94+'Connecting shares (%)'!$G$4/100*M94+'Connecting shares (%)'!$H$4/100*O94)/1000000,0),0)</f>
        <v>0</v>
      </c>
      <c r="X94" s="1">
        <f>IF(C94="East", IF(B94="Central",L94*'Connecting shares (%)'!$R$16*'Connecting shares (%)'!$F$4/100+N94*'Connecting shares (%)'!$G$4/100*'Connecting shares (%)'!$R$17+P94*'Connecting shares (%)'!$H$4/100*'Connecting shares (%)'!$R$18,0),0)</f>
        <v>0</v>
      </c>
      <c r="Y94" s="1">
        <f>IF(C94="East", IF(B94="Decentral",('Connecting shares (%)'!$F$4/100*K94+'Connecting shares (%)'!$G$4/100*M94+'Connecting shares (%)'!$H$4/100*O94)/1000000,0),0)</f>
        <v>0</v>
      </c>
      <c r="Z94" s="1">
        <f>IF(C94="East", IF(B94="Decentral",L94*'Connecting shares (%)'!$R$16*'Connecting shares (%)'!$F$8/100+N94*'Connecting shares (%)'!$G$8/100*'Connecting shares (%)'!$R$17+P94*'Connecting shares (%)'!$H$8/100*'Connecting shares (%)'!$R$18,0),0)</f>
        <v>0</v>
      </c>
      <c r="AA94" s="1">
        <f>IF(C94="West", IF(B94="Central",('Connecting shares (%)'!$F$10/100*E94+'Connecting shares (%)'!$G$10/100*G94+'Connecting shares (%)'!$H$10/100*I94)/1000000,0),0)</f>
        <v>0</v>
      </c>
      <c r="AB94" s="1">
        <f>IF(C94="West", IF(B94="Central",F94*'Connecting shares (%)'!$R$16*'Connecting shares (%)'!$F$10/100+H94*'Connecting shares (%)'!$G$10/100*'Connecting shares (%)'!$R$17+J94*'Connecting shares (%)'!$H$10/100*'Connecting shares (%)'!$R$18,0),0)</f>
        <v>0</v>
      </c>
      <c r="AC94" s="1">
        <f>IF(C94="West", IF(B94="Decentral",('Connecting shares (%)'!$F$14/100*E94+'Connecting shares (%)'!$G$14/100*G94+'Connecting shares (%)'!$H$14/100*I94)/1000000,0),0)</f>
        <v>0.56519593999999995</v>
      </c>
      <c r="AD94" s="1">
        <f>IF(C94="west", IF(B94="Decentral",F94*'Connecting shares (%)'!$R$16*'Connecting shares (%)'!$F$14/100+H94*'Connecting shares (%)'!$G$14/100*'Connecting shares (%)'!$R$17+J94*'Connecting shares (%)'!$H$14/100*'Connecting shares (%)'!$R$18,0),0)</f>
        <v>0.82782</v>
      </c>
      <c r="AE94" s="1">
        <f>IF(C94="west", IF(B94="Central",('Connecting shares (%)'!$F$12/100*K94+'Connecting shares (%)'!$G$12/100*M94+'Connecting shares (%)'!$H$12/100*O94)/1000000,0),0)</f>
        <v>0</v>
      </c>
      <c r="AF94" s="1">
        <f>IF(C94="west", IF(B94="Central",L94*'Connecting shares (%)'!$R$16*'Connecting shares (%)'!$F$12/100+N94*'Connecting shares (%)'!$G$12/100*'Connecting shares (%)'!$R$17+P94*'Connecting shares (%)'!$H$12/100*'Connecting shares (%)'!$R$18,0),0)</f>
        <v>0</v>
      </c>
      <c r="AG94" s="1">
        <f>IF(C94="West", IF(B94="Decentral",(K94*'Connecting shares (%)'!$F$16/100+M94*'Connecting shares (%)'!$G$16/100+O94*'Connecting shares (%)'!$H$16/100)/1000000,0),0)</f>
        <v>5.7264220000000005E-2</v>
      </c>
      <c r="AH94" s="1">
        <f>IF(C94="west", IF(B94="Decentral",L94*'Connecting shares (%)'!$R$16*'Connecting shares (%)'!$F$16/100+N94*'Connecting shares (%)'!$G$16/100*'Connecting shares (%)'!$R$17+P94*'Connecting shares (%)'!$H$16/100*'Connecting shares (%)'!$R$18,0),0)</f>
        <v>0.13797000000000001</v>
      </c>
    </row>
    <row r="95" spans="1:34">
      <c r="A95" s="1">
        <v>94</v>
      </c>
      <c r="B95" s="1" t="s">
        <v>20</v>
      </c>
      <c r="C95" s="1" t="s">
        <v>21</v>
      </c>
      <c r="D95" s="1" t="s">
        <v>499</v>
      </c>
      <c r="E95" s="1">
        <v>1401455.6599999899</v>
      </c>
      <c r="F95" s="1">
        <v>96</v>
      </c>
      <c r="G95" s="1">
        <v>0</v>
      </c>
      <c r="H95" s="1">
        <v>0</v>
      </c>
      <c r="I95" s="1">
        <v>0</v>
      </c>
      <c r="J95" s="1">
        <v>0</v>
      </c>
      <c r="K95" s="1">
        <v>59472.529999999897</v>
      </c>
      <c r="L95" s="1">
        <v>3</v>
      </c>
      <c r="M95" s="1">
        <v>0</v>
      </c>
      <c r="N95" s="1">
        <v>0</v>
      </c>
      <c r="O95" s="1">
        <v>0</v>
      </c>
      <c r="P95" s="1">
        <v>0</v>
      </c>
      <c r="Q95" s="1">
        <v>5693.5469522839103</v>
      </c>
      <c r="R95" s="1">
        <v>1269783.5</v>
      </c>
      <c r="S95" s="59">
        <f>IF(C95="East", IF(B95="Central",('Connecting shares (%)'!$F$2/100*E95+'Connecting shares (%)'!$G$2/100*G95+'Connecting shares (%)'!$H$2/100*I95)/1000000,0),0)</f>
        <v>0</v>
      </c>
      <c r="T95" s="59">
        <f>IF(C95="East", IF(B95="Central",F95*'Connecting shares (%)'!$R$16*'Connecting shares (%)'!$F$2/100+H95*'Connecting shares (%)'!$G$2/100*'Connecting shares (%)'!$R$17+J95*'Connecting shares (%)'!$H$2/100*'Connecting shares (%)'!$R$18,0),0)</f>
        <v>0</v>
      </c>
      <c r="U95" s="1">
        <f>IF(C95="East", IF(B95="Decentral",('Connecting shares (%)'!$F$6/100*E95+'Connecting shares (%)'!$G$6/100*G95+'Connecting shares (%)'!$H$6/100*I95)/1000000,0),0)</f>
        <v>0</v>
      </c>
      <c r="V95" s="1">
        <f>IF(C95="East", IF(B95="Decentral",F95*'Connecting shares (%)'!$R$16*'Connecting shares (%)'!$F$6/100+H95*'Connecting shares (%)'!$G$6/100*'Connecting shares (%)'!$R$17+J95*'Connecting shares (%)'!$H$6/100*'Connecting shares (%)'!$R$18,0),0)</f>
        <v>0</v>
      </c>
      <c r="W95" s="1">
        <f>IF(C95="East", IF(B95="Central",('Connecting shares (%)'!$F$4/100*K95+'Connecting shares (%)'!$G$4/100*M95+'Connecting shares (%)'!$H$4/100*O95)/1000000,0),0)</f>
        <v>0</v>
      </c>
      <c r="X95" s="1">
        <f>IF(C95="East", IF(B95="Central",L95*'Connecting shares (%)'!$R$16*'Connecting shares (%)'!$F$4/100+N95*'Connecting shares (%)'!$G$4/100*'Connecting shares (%)'!$R$17+P95*'Connecting shares (%)'!$H$4/100*'Connecting shares (%)'!$R$18,0),0)</f>
        <v>0</v>
      </c>
      <c r="Y95" s="1">
        <f>IF(C95="East", IF(B95="Decentral",('Connecting shares (%)'!$F$4/100*K95+'Connecting shares (%)'!$G$4/100*M95+'Connecting shares (%)'!$H$4/100*O95)/1000000,0),0)</f>
        <v>0</v>
      </c>
      <c r="Z95" s="1">
        <f>IF(C95="East", IF(B95="Decentral",L95*'Connecting shares (%)'!$R$16*'Connecting shares (%)'!$F$8/100+N95*'Connecting shares (%)'!$G$8/100*'Connecting shares (%)'!$R$17+P95*'Connecting shares (%)'!$H$8/100*'Connecting shares (%)'!$R$18,0),0)</f>
        <v>0</v>
      </c>
      <c r="AA95" s="1">
        <f>IF(C95="West", IF(B95="Central",('Connecting shares (%)'!$F$10/100*E95+'Connecting shares (%)'!$G$10/100*G95+'Connecting shares (%)'!$H$10/100*I95)/1000000,0),0)</f>
        <v>1.4014556599999899</v>
      </c>
      <c r="AB95" s="1">
        <f>IF(C95="West", IF(B95="Central",F95*'Connecting shares (%)'!$R$16*'Connecting shares (%)'!$F$10/100+H95*'Connecting shares (%)'!$G$10/100*'Connecting shares (%)'!$R$17+J95*'Connecting shares (%)'!$H$10/100*'Connecting shares (%)'!$R$18,0),0)</f>
        <v>2.2075200000000001</v>
      </c>
      <c r="AC95" s="1">
        <f>IF(C95="West", IF(B95="Decentral",('Connecting shares (%)'!$F$14/100*E95+'Connecting shares (%)'!$G$14/100*G95+'Connecting shares (%)'!$H$14/100*I95)/1000000,0),0)</f>
        <v>0</v>
      </c>
      <c r="AD95" s="1">
        <f>IF(C95="west", IF(B95="Decentral",F95*'Connecting shares (%)'!$R$16*'Connecting shares (%)'!$F$14/100+H95*'Connecting shares (%)'!$G$14/100*'Connecting shares (%)'!$R$17+J95*'Connecting shares (%)'!$H$14/100*'Connecting shares (%)'!$R$18,0),0)</f>
        <v>0</v>
      </c>
      <c r="AE95" s="1">
        <f>IF(C95="west", IF(B95="Central",('Connecting shares (%)'!$F$12/100*K95+'Connecting shares (%)'!$G$12/100*M95+'Connecting shares (%)'!$H$12/100*O95)/1000000,0),0)</f>
        <v>5.9472529999999899E-2</v>
      </c>
      <c r="AF95" s="1">
        <f>IF(C95="west", IF(B95="Central",L95*'Connecting shares (%)'!$R$16*'Connecting shares (%)'!$F$12/100+N95*'Connecting shares (%)'!$G$12/100*'Connecting shares (%)'!$R$17+P95*'Connecting shares (%)'!$H$12/100*'Connecting shares (%)'!$R$18,0),0)</f>
        <v>6.8985000000000005E-2</v>
      </c>
      <c r="AG95" s="1">
        <f>IF(C95="West", IF(B95="Decentral",(K95*'Connecting shares (%)'!$F$16/100+M95*'Connecting shares (%)'!$G$16/100+O95*'Connecting shares (%)'!$H$16/100)/1000000,0),0)</f>
        <v>0</v>
      </c>
      <c r="AH95" s="1">
        <f>IF(C95="west", IF(B95="Decentral",L95*'Connecting shares (%)'!$R$16*'Connecting shares (%)'!$F$16/100+N95*'Connecting shares (%)'!$G$16/100*'Connecting shares (%)'!$R$17+P95*'Connecting shares (%)'!$H$16/100*'Connecting shares (%)'!$R$18,0),0)</f>
        <v>0</v>
      </c>
    </row>
    <row r="96" spans="1:34">
      <c r="A96" s="1">
        <v>95</v>
      </c>
      <c r="B96" s="1" t="s">
        <v>19</v>
      </c>
      <c r="C96" s="1" t="s">
        <v>21</v>
      </c>
      <c r="D96" s="1" t="s">
        <v>731</v>
      </c>
      <c r="E96" s="1">
        <v>679248.23999999894</v>
      </c>
      <c r="F96" s="1">
        <v>46</v>
      </c>
      <c r="G96" s="1">
        <v>157373.299999999</v>
      </c>
      <c r="H96" s="1">
        <v>2</v>
      </c>
      <c r="I96" s="1">
        <v>0</v>
      </c>
      <c r="J96" s="1">
        <v>0</v>
      </c>
      <c r="K96" s="1">
        <v>381352.43</v>
      </c>
      <c r="L96" s="1">
        <v>27</v>
      </c>
      <c r="M96" s="1">
        <v>1190722.3799999901</v>
      </c>
      <c r="N96" s="1">
        <v>11</v>
      </c>
      <c r="O96" s="1">
        <v>0</v>
      </c>
      <c r="P96" s="1">
        <v>0</v>
      </c>
      <c r="Q96" s="1">
        <v>7373.8175046916604</v>
      </c>
      <c r="R96" s="1">
        <v>1802330.5</v>
      </c>
      <c r="S96" s="59">
        <f>IF(C96="East", IF(B96="Central",('Connecting shares (%)'!$F$2/100*E96+'Connecting shares (%)'!$G$2/100*G96+'Connecting shares (%)'!$H$2/100*I96)/1000000,0),0)</f>
        <v>0</v>
      </c>
      <c r="T96" s="59">
        <f>IF(C96="East", IF(B96="Central",F96*'Connecting shares (%)'!$R$16*'Connecting shares (%)'!$F$2/100+H96*'Connecting shares (%)'!$G$2/100*'Connecting shares (%)'!$R$17+J96*'Connecting shares (%)'!$H$2/100*'Connecting shares (%)'!$R$18,0),0)</f>
        <v>0</v>
      </c>
      <c r="U96" s="1">
        <f>IF(C96="East", IF(B96="Decentral",('Connecting shares (%)'!$F$6/100*E96+'Connecting shares (%)'!$G$6/100*G96+'Connecting shares (%)'!$H$6/100*I96)/1000000,0),0)</f>
        <v>0</v>
      </c>
      <c r="V96" s="1">
        <f>IF(C96="East", IF(B96="Decentral",F96*'Connecting shares (%)'!$R$16*'Connecting shares (%)'!$F$6/100+H96*'Connecting shares (%)'!$G$6/100*'Connecting shares (%)'!$R$17+J96*'Connecting shares (%)'!$H$6/100*'Connecting shares (%)'!$R$18,0),0)</f>
        <v>0</v>
      </c>
      <c r="W96" s="1">
        <f>IF(C96="East", IF(B96="Central",('Connecting shares (%)'!$F$4/100*K96+'Connecting shares (%)'!$G$4/100*M96+'Connecting shares (%)'!$H$4/100*O96)/1000000,0),0)</f>
        <v>0</v>
      </c>
      <c r="X96" s="1">
        <f>IF(C96="East", IF(B96="Central",L96*'Connecting shares (%)'!$R$16*'Connecting shares (%)'!$F$4/100+N96*'Connecting shares (%)'!$G$4/100*'Connecting shares (%)'!$R$17+P96*'Connecting shares (%)'!$H$4/100*'Connecting shares (%)'!$R$18,0),0)</f>
        <v>0</v>
      </c>
      <c r="Y96" s="1">
        <f>IF(C96="East", IF(B96="Decentral",('Connecting shares (%)'!$F$4/100*K96+'Connecting shares (%)'!$G$4/100*M96+'Connecting shares (%)'!$H$4/100*O96)/1000000,0),0)</f>
        <v>0</v>
      </c>
      <c r="Z96" s="1">
        <f>IF(C96="East", IF(B96="Decentral",L96*'Connecting shares (%)'!$R$16*'Connecting shares (%)'!$F$8/100+N96*'Connecting shares (%)'!$G$8/100*'Connecting shares (%)'!$R$17+P96*'Connecting shares (%)'!$H$8/100*'Connecting shares (%)'!$R$18,0),0)</f>
        <v>0</v>
      </c>
      <c r="AA96" s="1">
        <f>IF(C96="West", IF(B96="Central",('Connecting shares (%)'!$F$10/100*E96+'Connecting shares (%)'!$G$10/100*G96+'Connecting shares (%)'!$H$10/100*I96)/1000000,0),0)</f>
        <v>0</v>
      </c>
      <c r="AB96" s="1">
        <f>IF(C96="West", IF(B96="Central",F96*'Connecting shares (%)'!$R$16*'Connecting shares (%)'!$F$10/100+H96*'Connecting shares (%)'!$G$10/100*'Connecting shares (%)'!$R$17+J96*'Connecting shares (%)'!$H$10/100*'Connecting shares (%)'!$R$18,0),0)</f>
        <v>0</v>
      </c>
      <c r="AC96" s="1">
        <f>IF(C96="West", IF(B96="Decentral",('Connecting shares (%)'!$F$14/100*E96+'Connecting shares (%)'!$G$14/100*G96+'Connecting shares (%)'!$H$14/100*I96)/1000000,0),0)</f>
        <v>0.83662153999999789</v>
      </c>
      <c r="AD96" s="1">
        <f>IF(C96="west", IF(B96="Decentral",F96*'Connecting shares (%)'!$R$16*'Connecting shares (%)'!$F$14/100+H96*'Connecting shares (%)'!$G$14/100*'Connecting shares (%)'!$R$17+J96*'Connecting shares (%)'!$H$14/100*'Connecting shares (%)'!$R$18,0),0)</f>
        <v>1.1190880000000001</v>
      </c>
      <c r="AE96" s="1">
        <f>IF(C96="west", IF(B96="Central",('Connecting shares (%)'!$F$12/100*K96+'Connecting shares (%)'!$G$12/100*M96+'Connecting shares (%)'!$H$12/100*O96)/1000000,0),0)</f>
        <v>0</v>
      </c>
      <c r="AF96" s="1">
        <f>IF(C96="west", IF(B96="Central",L96*'Connecting shares (%)'!$R$16*'Connecting shares (%)'!$F$12/100+N96*'Connecting shares (%)'!$G$12/100*'Connecting shares (%)'!$R$17+P96*'Connecting shares (%)'!$H$12/100*'Connecting shares (%)'!$R$18,0),0)</f>
        <v>0</v>
      </c>
      <c r="AG96" s="1">
        <f>IF(C96="West", IF(B96="Decentral",(K96*'Connecting shares (%)'!$F$16/100+M96*'Connecting shares (%)'!$G$16/100+O96*'Connecting shares (%)'!$H$16/100)/1000000,0),0)</f>
        <v>1.5720748099999899</v>
      </c>
      <c r="AH96" s="1">
        <f>IF(C96="west", IF(B96="Decentral",L96*'Connecting shares (%)'!$R$16*'Connecting shares (%)'!$F$16/100+N96*'Connecting shares (%)'!$G$16/100*'Connecting shares (%)'!$R$17+P96*'Connecting shares (%)'!$H$16/100*'Connecting shares (%)'!$R$18,0),0)</f>
        <v>0.95811399999999991</v>
      </c>
    </row>
    <row r="97" spans="1:34">
      <c r="A97" s="1">
        <v>96</v>
      </c>
      <c r="B97" s="1" t="s">
        <v>20</v>
      </c>
      <c r="C97" s="1" t="s">
        <v>21</v>
      </c>
      <c r="D97" s="1" t="s">
        <v>730</v>
      </c>
      <c r="E97" s="1">
        <v>1101828</v>
      </c>
      <c r="F97" s="1">
        <v>73</v>
      </c>
      <c r="G97" s="1">
        <v>0</v>
      </c>
      <c r="H97" s="1">
        <v>0</v>
      </c>
      <c r="I97" s="1">
        <v>0</v>
      </c>
      <c r="J97" s="1">
        <v>0</v>
      </c>
      <c r="K97" s="1">
        <v>0</v>
      </c>
      <c r="L97" s="1">
        <v>0</v>
      </c>
      <c r="M97" s="1">
        <v>0</v>
      </c>
      <c r="N97" s="1">
        <v>0</v>
      </c>
      <c r="O97" s="1">
        <v>0</v>
      </c>
      <c r="P97" s="1">
        <v>0</v>
      </c>
      <c r="Q97" s="1">
        <v>5452.4491764111899</v>
      </c>
      <c r="R97" s="1">
        <v>738625.5</v>
      </c>
      <c r="S97" s="59">
        <f>IF(C97="East", IF(B97="Central",('Connecting shares (%)'!$F$2/100*E97+'Connecting shares (%)'!$G$2/100*G97+'Connecting shares (%)'!$H$2/100*I97)/1000000,0),0)</f>
        <v>0</v>
      </c>
      <c r="T97" s="59">
        <f>IF(C97="East", IF(B97="Central",F97*'Connecting shares (%)'!$R$16*'Connecting shares (%)'!$F$2/100+H97*'Connecting shares (%)'!$G$2/100*'Connecting shares (%)'!$R$17+J97*'Connecting shares (%)'!$H$2/100*'Connecting shares (%)'!$R$18,0),0)</f>
        <v>0</v>
      </c>
      <c r="U97" s="1">
        <f>IF(C97="East", IF(B97="Decentral",('Connecting shares (%)'!$F$6/100*E97+'Connecting shares (%)'!$G$6/100*G97+'Connecting shares (%)'!$H$6/100*I97)/1000000,0),0)</f>
        <v>0</v>
      </c>
      <c r="V97" s="1">
        <f>IF(C97="East", IF(B97="Decentral",F97*'Connecting shares (%)'!$R$16*'Connecting shares (%)'!$F$6/100+H97*'Connecting shares (%)'!$G$6/100*'Connecting shares (%)'!$R$17+J97*'Connecting shares (%)'!$H$6/100*'Connecting shares (%)'!$R$18,0),0)</f>
        <v>0</v>
      </c>
      <c r="W97" s="1">
        <f>IF(C97="East", IF(B97="Central",('Connecting shares (%)'!$F$4/100*K97+'Connecting shares (%)'!$G$4/100*M97+'Connecting shares (%)'!$H$4/100*O97)/1000000,0),0)</f>
        <v>0</v>
      </c>
      <c r="X97" s="1">
        <f>IF(C97="East", IF(B97="Central",L97*'Connecting shares (%)'!$R$16*'Connecting shares (%)'!$F$4/100+N97*'Connecting shares (%)'!$G$4/100*'Connecting shares (%)'!$R$17+P97*'Connecting shares (%)'!$H$4/100*'Connecting shares (%)'!$R$18,0),0)</f>
        <v>0</v>
      </c>
      <c r="Y97" s="1">
        <f>IF(C97="East", IF(B97="Decentral",('Connecting shares (%)'!$F$4/100*K97+'Connecting shares (%)'!$G$4/100*M97+'Connecting shares (%)'!$H$4/100*O97)/1000000,0),0)</f>
        <v>0</v>
      </c>
      <c r="Z97" s="1">
        <f>IF(C97="East", IF(B97="Decentral",L97*'Connecting shares (%)'!$R$16*'Connecting shares (%)'!$F$8/100+N97*'Connecting shares (%)'!$G$8/100*'Connecting shares (%)'!$R$17+P97*'Connecting shares (%)'!$H$8/100*'Connecting shares (%)'!$R$18,0),0)</f>
        <v>0</v>
      </c>
      <c r="AA97" s="1">
        <f>IF(C97="West", IF(B97="Central",('Connecting shares (%)'!$F$10/100*E97+'Connecting shares (%)'!$G$10/100*G97+'Connecting shares (%)'!$H$10/100*I97)/1000000,0),0)</f>
        <v>1.101828</v>
      </c>
      <c r="AB97" s="1">
        <f>IF(C97="West", IF(B97="Central",F97*'Connecting shares (%)'!$R$16*'Connecting shares (%)'!$F$10/100+H97*'Connecting shares (%)'!$G$10/100*'Connecting shares (%)'!$R$17+J97*'Connecting shares (%)'!$H$10/100*'Connecting shares (%)'!$R$18,0),0)</f>
        <v>1.6786350000000001</v>
      </c>
      <c r="AC97" s="1">
        <f>IF(C97="West", IF(B97="Decentral",('Connecting shares (%)'!$F$14/100*E97+'Connecting shares (%)'!$G$14/100*G97+'Connecting shares (%)'!$H$14/100*I97)/1000000,0),0)</f>
        <v>0</v>
      </c>
      <c r="AD97" s="1">
        <f>IF(C97="west", IF(B97="Decentral",F97*'Connecting shares (%)'!$R$16*'Connecting shares (%)'!$F$14/100+H97*'Connecting shares (%)'!$G$14/100*'Connecting shares (%)'!$R$17+J97*'Connecting shares (%)'!$H$14/100*'Connecting shares (%)'!$R$18,0),0)</f>
        <v>0</v>
      </c>
      <c r="AE97" s="1">
        <f>IF(C97="west", IF(B97="Central",('Connecting shares (%)'!$F$12/100*K97+'Connecting shares (%)'!$G$12/100*M97+'Connecting shares (%)'!$H$12/100*O97)/1000000,0),0)</f>
        <v>0</v>
      </c>
      <c r="AF97" s="1">
        <f>IF(C97="west", IF(B97="Central",L97*'Connecting shares (%)'!$R$16*'Connecting shares (%)'!$F$12/100+N97*'Connecting shares (%)'!$G$12/100*'Connecting shares (%)'!$R$17+P97*'Connecting shares (%)'!$H$12/100*'Connecting shares (%)'!$R$18,0),0)</f>
        <v>0</v>
      </c>
      <c r="AG97" s="1">
        <f>IF(C97="West", IF(B97="Decentral",(K97*'Connecting shares (%)'!$F$16/100+M97*'Connecting shares (%)'!$G$16/100+O97*'Connecting shares (%)'!$H$16/100)/1000000,0),0)</f>
        <v>0</v>
      </c>
      <c r="AH97" s="1">
        <f>IF(C97="west", IF(B97="Decentral",L97*'Connecting shares (%)'!$R$16*'Connecting shares (%)'!$F$16/100+N97*'Connecting shares (%)'!$G$16/100*'Connecting shares (%)'!$R$17+P97*'Connecting shares (%)'!$H$16/100*'Connecting shares (%)'!$R$18,0),0)</f>
        <v>0</v>
      </c>
    </row>
    <row r="98" spans="1:34">
      <c r="A98" s="1">
        <v>97</v>
      </c>
      <c r="B98" s="1" t="s">
        <v>20</v>
      </c>
      <c r="C98" s="1" t="s">
        <v>21</v>
      </c>
      <c r="D98" s="1" t="s">
        <v>729</v>
      </c>
      <c r="E98" s="1">
        <v>567424.6</v>
      </c>
      <c r="F98" s="1">
        <v>39</v>
      </c>
      <c r="G98" s="1">
        <v>0</v>
      </c>
      <c r="H98" s="1">
        <v>0</v>
      </c>
      <c r="I98" s="1">
        <v>0</v>
      </c>
      <c r="J98" s="1">
        <v>0</v>
      </c>
      <c r="K98" s="1">
        <v>0</v>
      </c>
      <c r="L98" s="1">
        <v>0</v>
      </c>
      <c r="M98" s="1">
        <v>0</v>
      </c>
      <c r="N98" s="1">
        <v>0</v>
      </c>
      <c r="O98" s="1">
        <v>0</v>
      </c>
      <c r="P98" s="1">
        <v>0</v>
      </c>
      <c r="Q98" s="1">
        <v>2659.2576448007298</v>
      </c>
      <c r="R98" s="1">
        <v>286148</v>
      </c>
      <c r="S98" s="59">
        <f>IF(C98="East", IF(B98="Central",('Connecting shares (%)'!$F$2/100*E98+'Connecting shares (%)'!$G$2/100*G98+'Connecting shares (%)'!$H$2/100*I98)/1000000,0),0)</f>
        <v>0</v>
      </c>
      <c r="T98" s="59">
        <f>IF(C98="East", IF(B98="Central",F98*'Connecting shares (%)'!$R$16*'Connecting shares (%)'!$F$2/100+H98*'Connecting shares (%)'!$G$2/100*'Connecting shares (%)'!$R$17+J98*'Connecting shares (%)'!$H$2/100*'Connecting shares (%)'!$R$18,0),0)</f>
        <v>0</v>
      </c>
      <c r="U98" s="1">
        <f>IF(C98="East", IF(B98="Decentral",('Connecting shares (%)'!$F$6/100*E98+'Connecting shares (%)'!$G$6/100*G98+'Connecting shares (%)'!$H$6/100*I98)/1000000,0),0)</f>
        <v>0</v>
      </c>
      <c r="V98" s="1">
        <f>IF(C98="East", IF(B98="Decentral",F98*'Connecting shares (%)'!$R$16*'Connecting shares (%)'!$F$6/100+H98*'Connecting shares (%)'!$G$6/100*'Connecting shares (%)'!$R$17+J98*'Connecting shares (%)'!$H$6/100*'Connecting shares (%)'!$R$18,0),0)</f>
        <v>0</v>
      </c>
      <c r="W98" s="1">
        <f>IF(C98="East", IF(B98="Central",('Connecting shares (%)'!$F$4/100*K98+'Connecting shares (%)'!$G$4/100*M98+'Connecting shares (%)'!$H$4/100*O98)/1000000,0),0)</f>
        <v>0</v>
      </c>
      <c r="X98" s="1">
        <f>IF(C98="East", IF(B98="Central",L98*'Connecting shares (%)'!$R$16*'Connecting shares (%)'!$F$4/100+N98*'Connecting shares (%)'!$G$4/100*'Connecting shares (%)'!$R$17+P98*'Connecting shares (%)'!$H$4/100*'Connecting shares (%)'!$R$18,0),0)</f>
        <v>0</v>
      </c>
      <c r="Y98" s="1">
        <f>IF(C98="East", IF(B98="Decentral",('Connecting shares (%)'!$F$4/100*K98+'Connecting shares (%)'!$G$4/100*M98+'Connecting shares (%)'!$H$4/100*O98)/1000000,0),0)</f>
        <v>0</v>
      </c>
      <c r="Z98" s="1">
        <f>IF(C98="East", IF(B98="Decentral",L98*'Connecting shares (%)'!$R$16*'Connecting shares (%)'!$F$8/100+N98*'Connecting shares (%)'!$G$8/100*'Connecting shares (%)'!$R$17+P98*'Connecting shares (%)'!$H$8/100*'Connecting shares (%)'!$R$18,0),0)</f>
        <v>0</v>
      </c>
      <c r="AA98" s="1">
        <f>IF(C98="West", IF(B98="Central",('Connecting shares (%)'!$F$10/100*E98+'Connecting shares (%)'!$G$10/100*G98+'Connecting shares (%)'!$H$10/100*I98)/1000000,0),0)</f>
        <v>0.56742459999999995</v>
      </c>
      <c r="AB98" s="1">
        <f>IF(C98="West", IF(B98="Central",F98*'Connecting shares (%)'!$R$16*'Connecting shares (%)'!$F$10/100+H98*'Connecting shares (%)'!$G$10/100*'Connecting shares (%)'!$R$17+J98*'Connecting shares (%)'!$H$10/100*'Connecting shares (%)'!$R$18,0),0)</f>
        <v>0.89680500000000007</v>
      </c>
      <c r="AC98" s="1">
        <f>IF(C98="West", IF(B98="Decentral",('Connecting shares (%)'!$F$14/100*E98+'Connecting shares (%)'!$G$14/100*G98+'Connecting shares (%)'!$H$14/100*I98)/1000000,0),0)</f>
        <v>0</v>
      </c>
      <c r="AD98" s="1">
        <f>IF(C98="west", IF(B98="Decentral",F98*'Connecting shares (%)'!$R$16*'Connecting shares (%)'!$F$14/100+H98*'Connecting shares (%)'!$G$14/100*'Connecting shares (%)'!$R$17+J98*'Connecting shares (%)'!$H$14/100*'Connecting shares (%)'!$R$18,0),0)</f>
        <v>0</v>
      </c>
      <c r="AE98" s="1">
        <f>IF(C98="west", IF(B98="Central",('Connecting shares (%)'!$F$12/100*K98+'Connecting shares (%)'!$G$12/100*M98+'Connecting shares (%)'!$H$12/100*O98)/1000000,0),0)</f>
        <v>0</v>
      </c>
      <c r="AF98" s="1">
        <f>IF(C98="west", IF(B98="Central",L98*'Connecting shares (%)'!$R$16*'Connecting shares (%)'!$F$12/100+N98*'Connecting shares (%)'!$G$12/100*'Connecting shares (%)'!$R$17+P98*'Connecting shares (%)'!$H$12/100*'Connecting shares (%)'!$R$18,0),0)</f>
        <v>0</v>
      </c>
      <c r="AG98" s="1">
        <f>IF(C98="West", IF(B98="Decentral",(K98*'Connecting shares (%)'!$F$16/100+M98*'Connecting shares (%)'!$G$16/100+O98*'Connecting shares (%)'!$H$16/100)/1000000,0),0)</f>
        <v>0</v>
      </c>
      <c r="AH98" s="1">
        <f>IF(C98="west", IF(B98="Decentral",L98*'Connecting shares (%)'!$R$16*'Connecting shares (%)'!$F$16/100+N98*'Connecting shares (%)'!$G$16/100*'Connecting shares (%)'!$R$17+P98*'Connecting shares (%)'!$H$16/100*'Connecting shares (%)'!$R$18,0),0)</f>
        <v>0</v>
      </c>
    </row>
    <row r="99" spans="1:34">
      <c r="A99" s="1">
        <v>98</v>
      </c>
      <c r="B99" s="1" t="s">
        <v>20</v>
      </c>
      <c r="C99" s="1" t="s">
        <v>21</v>
      </c>
      <c r="D99" s="1" t="s">
        <v>728</v>
      </c>
      <c r="E99" s="1">
        <v>358714.46</v>
      </c>
      <c r="F99" s="1">
        <v>23</v>
      </c>
      <c r="G99" s="1">
        <v>0</v>
      </c>
      <c r="H99" s="1">
        <v>0</v>
      </c>
      <c r="I99" s="1">
        <v>0</v>
      </c>
      <c r="J99" s="1">
        <v>0</v>
      </c>
      <c r="K99" s="1">
        <v>0</v>
      </c>
      <c r="L99" s="1">
        <v>0</v>
      </c>
      <c r="M99" s="1">
        <v>0</v>
      </c>
      <c r="N99" s="1">
        <v>0</v>
      </c>
      <c r="O99" s="1">
        <v>0</v>
      </c>
      <c r="P99" s="1">
        <v>0</v>
      </c>
      <c r="Q99" s="1">
        <v>1375.81769690583</v>
      </c>
      <c r="R99" s="1">
        <v>115214</v>
      </c>
      <c r="S99" s="59">
        <f>IF(C99="East", IF(B99="Central",('Connecting shares (%)'!$F$2/100*E99+'Connecting shares (%)'!$G$2/100*G99+'Connecting shares (%)'!$H$2/100*I99)/1000000,0),0)</f>
        <v>0</v>
      </c>
      <c r="T99" s="59">
        <f>IF(C99="East", IF(B99="Central",F99*'Connecting shares (%)'!$R$16*'Connecting shares (%)'!$F$2/100+H99*'Connecting shares (%)'!$G$2/100*'Connecting shares (%)'!$R$17+J99*'Connecting shares (%)'!$H$2/100*'Connecting shares (%)'!$R$18,0),0)</f>
        <v>0</v>
      </c>
      <c r="U99" s="1">
        <f>IF(C99="East", IF(B99="Decentral",('Connecting shares (%)'!$F$6/100*E99+'Connecting shares (%)'!$G$6/100*G99+'Connecting shares (%)'!$H$6/100*I99)/1000000,0),0)</f>
        <v>0</v>
      </c>
      <c r="V99" s="1">
        <f>IF(C99="East", IF(B99="Decentral",F99*'Connecting shares (%)'!$R$16*'Connecting shares (%)'!$F$6/100+H99*'Connecting shares (%)'!$G$6/100*'Connecting shares (%)'!$R$17+J99*'Connecting shares (%)'!$H$6/100*'Connecting shares (%)'!$R$18,0),0)</f>
        <v>0</v>
      </c>
      <c r="W99" s="1">
        <f>IF(C99="East", IF(B99="Central",('Connecting shares (%)'!$F$4/100*K99+'Connecting shares (%)'!$G$4/100*M99+'Connecting shares (%)'!$H$4/100*O99)/1000000,0),0)</f>
        <v>0</v>
      </c>
      <c r="X99" s="1">
        <f>IF(C99="East", IF(B99="Central",L99*'Connecting shares (%)'!$R$16*'Connecting shares (%)'!$F$4/100+N99*'Connecting shares (%)'!$G$4/100*'Connecting shares (%)'!$R$17+P99*'Connecting shares (%)'!$H$4/100*'Connecting shares (%)'!$R$18,0),0)</f>
        <v>0</v>
      </c>
      <c r="Y99" s="1">
        <f>IF(C99="East", IF(B99="Decentral",('Connecting shares (%)'!$F$4/100*K99+'Connecting shares (%)'!$G$4/100*M99+'Connecting shares (%)'!$H$4/100*O99)/1000000,0),0)</f>
        <v>0</v>
      </c>
      <c r="Z99" s="1">
        <f>IF(C99="East", IF(B99="Decentral",L99*'Connecting shares (%)'!$R$16*'Connecting shares (%)'!$F$8/100+N99*'Connecting shares (%)'!$G$8/100*'Connecting shares (%)'!$R$17+P99*'Connecting shares (%)'!$H$8/100*'Connecting shares (%)'!$R$18,0),0)</f>
        <v>0</v>
      </c>
      <c r="AA99" s="1">
        <f>IF(C99="West", IF(B99="Central",('Connecting shares (%)'!$F$10/100*E99+'Connecting shares (%)'!$G$10/100*G99+'Connecting shares (%)'!$H$10/100*I99)/1000000,0),0)</f>
        <v>0.35871446000000001</v>
      </c>
      <c r="AB99" s="1">
        <f>IF(C99="West", IF(B99="Central",F99*'Connecting shares (%)'!$R$16*'Connecting shares (%)'!$F$10/100+H99*'Connecting shares (%)'!$G$10/100*'Connecting shares (%)'!$R$17+J99*'Connecting shares (%)'!$H$10/100*'Connecting shares (%)'!$R$18,0),0)</f>
        <v>0.52888500000000005</v>
      </c>
      <c r="AC99" s="1">
        <f>IF(C99="West", IF(B99="Decentral",('Connecting shares (%)'!$F$14/100*E99+'Connecting shares (%)'!$G$14/100*G99+'Connecting shares (%)'!$H$14/100*I99)/1000000,0),0)</f>
        <v>0</v>
      </c>
      <c r="AD99" s="1">
        <f>IF(C99="west", IF(B99="Decentral",F99*'Connecting shares (%)'!$R$16*'Connecting shares (%)'!$F$14/100+H99*'Connecting shares (%)'!$G$14/100*'Connecting shares (%)'!$R$17+J99*'Connecting shares (%)'!$H$14/100*'Connecting shares (%)'!$R$18,0),0)</f>
        <v>0</v>
      </c>
      <c r="AE99" s="1">
        <f>IF(C99="west", IF(B99="Central",('Connecting shares (%)'!$F$12/100*K99+'Connecting shares (%)'!$G$12/100*M99+'Connecting shares (%)'!$H$12/100*O99)/1000000,0),0)</f>
        <v>0</v>
      </c>
      <c r="AF99" s="1">
        <f>IF(C99="west", IF(B99="Central",L99*'Connecting shares (%)'!$R$16*'Connecting shares (%)'!$F$12/100+N99*'Connecting shares (%)'!$G$12/100*'Connecting shares (%)'!$R$17+P99*'Connecting shares (%)'!$H$12/100*'Connecting shares (%)'!$R$18,0),0)</f>
        <v>0</v>
      </c>
      <c r="AG99" s="1">
        <f>IF(C99="West", IF(B99="Decentral",(K99*'Connecting shares (%)'!$F$16/100+M99*'Connecting shares (%)'!$G$16/100+O99*'Connecting shares (%)'!$H$16/100)/1000000,0),0)</f>
        <v>0</v>
      </c>
      <c r="AH99" s="1">
        <f>IF(C99="west", IF(B99="Decentral",L99*'Connecting shares (%)'!$R$16*'Connecting shares (%)'!$F$16/100+N99*'Connecting shares (%)'!$G$16/100*'Connecting shares (%)'!$R$17+P99*'Connecting shares (%)'!$H$16/100*'Connecting shares (%)'!$R$18,0),0)</f>
        <v>0</v>
      </c>
    </row>
    <row r="100" spans="1:34">
      <c r="A100" s="1">
        <v>99</v>
      </c>
      <c r="B100" s="1" t="s">
        <v>19</v>
      </c>
      <c r="C100" s="1" t="s">
        <v>21</v>
      </c>
      <c r="D100" s="1" t="s">
        <v>65</v>
      </c>
      <c r="E100" s="1">
        <v>4369805.52999999</v>
      </c>
      <c r="F100" s="1">
        <v>316</v>
      </c>
      <c r="G100" s="1">
        <v>0</v>
      </c>
      <c r="H100" s="1">
        <v>0</v>
      </c>
      <c r="I100" s="1">
        <v>0</v>
      </c>
      <c r="J100" s="1">
        <v>0</v>
      </c>
      <c r="K100" s="1">
        <v>755417.56</v>
      </c>
      <c r="L100" s="1">
        <v>94</v>
      </c>
      <c r="M100" s="1">
        <v>141529.899999999</v>
      </c>
      <c r="N100" s="1">
        <v>2</v>
      </c>
      <c r="O100" s="1">
        <v>0</v>
      </c>
      <c r="P100" s="1">
        <v>0</v>
      </c>
      <c r="Q100" s="1">
        <v>13593.7524630026</v>
      </c>
      <c r="R100" s="1">
        <v>5418114.5</v>
      </c>
      <c r="S100" s="59">
        <f>IF(C100="East", IF(B100="Central",('Connecting shares (%)'!$F$2/100*E100+'Connecting shares (%)'!$G$2/100*G100+'Connecting shares (%)'!$H$2/100*I100)/1000000,0),0)</f>
        <v>0</v>
      </c>
      <c r="T100" s="59">
        <f>IF(C100="East", IF(B100="Central",F100*'Connecting shares (%)'!$R$16*'Connecting shares (%)'!$F$2/100+H100*'Connecting shares (%)'!$G$2/100*'Connecting shares (%)'!$R$17+J100*'Connecting shares (%)'!$H$2/100*'Connecting shares (%)'!$R$18,0),0)</f>
        <v>0</v>
      </c>
      <c r="U100" s="1">
        <f>IF(C100="East", IF(B100="Decentral",('Connecting shares (%)'!$F$6/100*E100+'Connecting shares (%)'!$G$6/100*G100+'Connecting shares (%)'!$H$6/100*I100)/1000000,0),0)</f>
        <v>0</v>
      </c>
      <c r="V100" s="1">
        <f>IF(C100="East", IF(B100="Decentral",F100*'Connecting shares (%)'!$R$16*'Connecting shares (%)'!$F$6/100+H100*'Connecting shares (%)'!$G$6/100*'Connecting shares (%)'!$R$17+J100*'Connecting shares (%)'!$H$6/100*'Connecting shares (%)'!$R$18,0),0)</f>
        <v>0</v>
      </c>
      <c r="W100" s="1">
        <f>IF(C100="East", IF(B100="Central",('Connecting shares (%)'!$F$4/100*K100+'Connecting shares (%)'!$G$4/100*M100+'Connecting shares (%)'!$H$4/100*O100)/1000000,0),0)</f>
        <v>0</v>
      </c>
      <c r="X100" s="1">
        <f>IF(C100="East", IF(B100="Central",L100*'Connecting shares (%)'!$R$16*'Connecting shares (%)'!$F$4/100+N100*'Connecting shares (%)'!$G$4/100*'Connecting shares (%)'!$R$17+P100*'Connecting shares (%)'!$H$4/100*'Connecting shares (%)'!$R$18,0),0)</f>
        <v>0</v>
      </c>
      <c r="Y100" s="1">
        <f>IF(C100="East", IF(B100="Decentral",('Connecting shares (%)'!$F$4/100*K100+'Connecting shares (%)'!$G$4/100*M100+'Connecting shares (%)'!$H$4/100*O100)/1000000,0),0)</f>
        <v>0</v>
      </c>
      <c r="Z100" s="1">
        <f>IF(C100="East", IF(B100="Decentral",L100*'Connecting shares (%)'!$R$16*'Connecting shares (%)'!$F$8/100+N100*'Connecting shares (%)'!$G$8/100*'Connecting shares (%)'!$R$17+P100*'Connecting shares (%)'!$H$8/100*'Connecting shares (%)'!$R$18,0),0)</f>
        <v>0</v>
      </c>
      <c r="AA100" s="1">
        <f>IF(C100="West", IF(B100="Central",('Connecting shares (%)'!$F$10/100*E100+'Connecting shares (%)'!$G$10/100*G100+'Connecting shares (%)'!$H$10/100*I100)/1000000,0),0)</f>
        <v>0</v>
      </c>
      <c r="AB100" s="1">
        <f>IF(C100="West", IF(B100="Central",F100*'Connecting shares (%)'!$R$16*'Connecting shares (%)'!$F$10/100+H100*'Connecting shares (%)'!$G$10/100*'Connecting shares (%)'!$R$17+J100*'Connecting shares (%)'!$H$10/100*'Connecting shares (%)'!$R$18,0),0)</f>
        <v>0</v>
      </c>
      <c r="AC100" s="1">
        <f>IF(C100="West", IF(B100="Decentral",('Connecting shares (%)'!$F$14/100*E100+'Connecting shares (%)'!$G$14/100*G100+'Connecting shares (%)'!$H$14/100*I100)/1000000,0),0)</f>
        <v>4.3698055299999901</v>
      </c>
      <c r="AD100" s="1">
        <f>IF(C100="west", IF(B100="Decentral",F100*'Connecting shares (%)'!$R$16*'Connecting shares (%)'!$F$14/100+H100*'Connecting shares (%)'!$G$14/100*'Connecting shares (%)'!$R$17+J100*'Connecting shares (%)'!$H$14/100*'Connecting shares (%)'!$R$18,0),0)</f>
        <v>7.2664200000000001</v>
      </c>
      <c r="AE100" s="1">
        <f>IF(C100="west", IF(B100="Central",('Connecting shares (%)'!$F$12/100*K100+'Connecting shares (%)'!$G$12/100*M100+'Connecting shares (%)'!$H$12/100*O100)/1000000,0),0)</f>
        <v>0</v>
      </c>
      <c r="AF100" s="1">
        <f>IF(C100="west", IF(B100="Central",L100*'Connecting shares (%)'!$R$16*'Connecting shares (%)'!$F$12/100+N100*'Connecting shares (%)'!$G$12/100*'Connecting shares (%)'!$R$17+P100*'Connecting shares (%)'!$H$12/100*'Connecting shares (%)'!$R$18,0),0)</f>
        <v>0</v>
      </c>
      <c r="AG100" s="1">
        <f>IF(C100="West", IF(B100="Decentral",(K100*'Connecting shares (%)'!$F$16/100+M100*'Connecting shares (%)'!$G$16/100+O100*'Connecting shares (%)'!$H$16/100)/1000000,0),0)</f>
        <v>0.89694745999999903</v>
      </c>
      <c r="AH100" s="1">
        <f>IF(C100="west", IF(B100="Decentral",L100*'Connecting shares (%)'!$R$16*'Connecting shares (%)'!$F$16/100+N100*'Connecting shares (%)'!$G$16/100*'Connecting shares (%)'!$R$17+P100*'Connecting shares (%)'!$H$16/100*'Connecting shares (%)'!$R$18,0),0)</f>
        <v>2.2228479999999999</v>
      </c>
    </row>
    <row r="101" spans="1:34">
      <c r="A101" s="1">
        <v>100</v>
      </c>
      <c r="B101" s="1" t="s">
        <v>20</v>
      </c>
      <c r="C101" s="1" t="s">
        <v>21</v>
      </c>
      <c r="D101" s="1" t="s">
        <v>727</v>
      </c>
      <c r="E101" s="1">
        <v>1455617.30999999</v>
      </c>
      <c r="F101" s="1">
        <v>87</v>
      </c>
      <c r="G101" s="1">
        <v>60241.79</v>
      </c>
      <c r="H101" s="1">
        <v>1</v>
      </c>
      <c r="I101" s="1">
        <v>0</v>
      </c>
      <c r="J101" s="1">
        <v>0</v>
      </c>
      <c r="K101" s="1">
        <v>352677.82</v>
      </c>
      <c r="L101" s="1">
        <v>13</v>
      </c>
      <c r="M101" s="1">
        <v>694227.51</v>
      </c>
      <c r="N101" s="1">
        <v>4</v>
      </c>
      <c r="O101" s="1">
        <v>0</v>
      </c>
      <c r="P101" s="1">
        <v>0</v>
      </c>
      <c r="Q101" s="1">
        <v>5673.3558993803899</v>
      </c>
      <c r="R101" s="1">
        <v>1409074</v>
      </c>
      <c r="S101" s="59">
        <f>IF(C101="East", IF(B101="Central",('Connecting shares (%)'!$F$2/100*E101+'Connecting shares (%)'!$G$2/100*G101+'Connecting shares (%)'!$H$2/100*I101)/1000000,0),0)</f>
        <v>0</v>
      </c>
      <c r="T101" s="59">
        <f>IF(C101="East", IF(B101="Central",F101*'Connecting shares (%)'!$R$16*'Connecting shares (%)'!$F$2/100+H101*'Connecting shares (%)'!$G$2/100*'Connecting shares (%)'!$R$17+J101*'Connecting shares (%)'!$H$2/100*'Connecting shares (%)'!$R$18,0),0)</f>
        <v>0</v>
      </c>
      <c r="U101" s="1">
        <f>IF(C101="East", IF(B101="Decentral",('Connecting shares (%)'!$F$6/100*E101+'Connecting shares (%)'!$G$6/100*G101+'Connecting shares (%)'!$H$6/100*I101)/1000000,0),0)</f>
        <v>0</v>
      </c>
      <c r="V101" s="1">
        <f>IF(C101="East", IF(B101="Decentral",F101*'Connecting shares (%)'!$R$16*'Connecting shares (%)'!$F$6/100+H101*'Connecting shares (%)'!$G$6/100*'Connecting shares (%)'!$R$17+J101*'Connecting shares (%)'!$H$6/100*'Connecting shares (%)'!$R$18,0),0)</f>
        <v>0</v>
      </c>
      <c r="W101" s="1">
        <f>IF(C101="East", IF(B101="Central",('Connecting shares (%)'!$F$4/100*K101+'Connecting shares (%)'!$G$4/100*M101+'Connecting shares (%)'!$H$4/100*O101)/1000000,0),0)</f>
        <v>0</v>
      </c>
      <c r="X101" s="1">
        <f>IF(C101="East", IF(B101="Central",L101*'Connecting shares (%)'!$R$16*'Connecting shares (%)'!$F$4/100+N101*'Connecting shares (%)'!$G$4/100*'Connecting shares (%)'!$R$17+P101*'Connecting shares (%)'!$H$4/100*'Connecting shares (%)'!$R$18,0),0)</f>
        <v>0</v>
      </c>
      <c r="Y101" s="1">
        <f>IF(C101="East", IF(B101="Decentral",('Connecting shares (%)'!$F$4/100*K101+'Connecting shares (%)'!$G$4/100*M101+'Connecting shares (%)'!$H$4/100*O101)/1000000,0),0)</f>
        <v>0</v>
      </c>
      <c r="Z101" s="1">
        <f>IF(C101="East", IF(B101="Decentral",L101*'Connecting shares (%)'!$R$16*'Connecting shares (%)'!$F$8/100+N101*'Connecting shares (%)'!$G$8/100*'Connecting shares (%)'!$R$17+P101*'Connecting shares (%)'!$H$8/100*'Connecting shares (%)'!$R$18,0),0)</f>
        <v>0</v>
      </c>
      <c r="AA101" s="1">
        <f>IF(C101="West", IF(B101="Central",('Connecting shares (%)'!$F$10/100*E101+'Connecting shares (%)'!$G$10/100*G101+'Connecting shares (%)'!$H$10/100*I101)/1000000,0),0)</f>
        <v>1.5158590999999901</v>
      </c>
      <c r="AB101" s="1">
        <f>IF(C101="West", IF(B101="Central",F101*'Connecting shares (%)'!$R$16*'Connecting shares (%)'!$F$10/100+H101*'Connecting shares (%)'!$G$10/100*'Connecting shares (%)'!$R$17+J101*'Connecting shares (%)'!$H$10/100*'Connecting shares (%)'!$R$18,0),0)</f>
        <v>2.0312239999999999</v>
      </c>
      <c r="AC101" s="1">
        <f>IF(C101="West", IF(B101="Decentral",('Connecting shares (%)'!$F$14/100*E101+'Connecting shares (%)'!$G$14/100*G101+'Connecting shares (%)'!$H$14/100*I101)/1000000,0),0)</f>
        <v>0</v>
      </c>
      <c r="AD101" s="1">
        <f>IF(C101="west", IF(B101="Decentral",F101*'Connecting shares (%)'!$R$16*'Connecting shares (%)'!$F$14/100+H101*'Connecting shares (%)'!$G$14/100*'Connecting shares (%)'!$R$17+J101*'Connecting shares (%)'!$H$14/100*'Connecting shares (%)'!$R$18,0),0)</f>
        <v>0</v>
      </c>
      <c r="AE101" s="1">
        <f>IF(C101="west", IF(B101="Central",('Connecting shares (%)'!$F$12/100*K101+'Connecting shares (%)'!$G$12/100*M101+'Connecting shares (%)'!$H$12/100*O101)/1000000,0),0)</f>
        <v>1.04690533</v>
      </c>
      <c r="AF101" s="1">
        <f>IF(C101="west", IF(B101="Central",L101*'Connecting shares (%)'!$R$16*'Connecting shares (%)'!$F$12/100+N101*'Connecting shares (%)'!$G$12/100*'Connecting shares (%)'!$R$17+P101*'Connecting shares (%)'!$H$12/100*'Connecting shares (%)'!$R$18,0),0)</f>
        <v>0.42157100000000003</v>
      </c>
      <c r="AG101" s="1">
        <f>IF(C101="West", IF(B101="Decentral",(K101*'Connecting shares (%)'!$F$16/100+M101*'Connecting shares (%)'!$G$16/100+O101*'Connecting shares (%)'!$H$16/100)/1000000,0),0)</f>
        <v>0</v>
      </c>
      <c r="AH101" s="1">
        <f>IF(C101="west", IF(B101="Decentral",L101*'Connecting shares (%)'!$R$16*'Connecting shares (%)'!$F$16/100+N101*'Connecting shares (%)'!$G$16/100*'Connecting shares (%)'!$R$17+P101*'Connecting shares (%)'!$H$16/100*'Connecting shares (%)'!$R$18,0),0)</f>
        <v>0</v>
      </c>
    </row>
    <row r="102" spans="1:34">
      <c r="A102" s="1">
        <v>101</v>
      </c>
      <c r="B102" s="1" t="s">
        <v>19</v>
      </c>
      <c r="C102" s="1" t="s">
        <v>21</v>
      </c>
      <c r="D102" s="1" t="s">
        <v>726</v>
      </c>
      <c r="E102" s="1">
        <v>707269.20999999903</v>
      </c>
      <c r="F102" s="1">
        <v>48</v>
      </c>
      <c r="G102" s="1">
        <v>0</v>
      </c>
      <c r="H102" s="1">
        <v>0</v>
      </c>
      <c r="I102" s="1">
        <v>0</v>
      </c>
      <c r="J102" s="1">
        <v>0</v>
      </c>
      <c r="K102" s="1">
        <v>291620.28000000003</v>
      </c>
      <c r="L102" s="1">
        <v>35</v>
      </c>
      <c r="M102" s="1">
        <v>275921.45</v>
      </c>
      <c r="N102" s="1">
        <v>3</v>
      </c>
      <c r="O102" s="1">
        <v>0</v>
      </c>
      <c r="P102" s="1">
        <v>0</v>
      </c>
      <c r="Q102" s="1">
        <v>14393.0414216647</v>
      </c>
      <c r="R102" s="1">
        <v>3790869</v>
      </c>
      <c r="S102" s="59">
        <f>IF(C102="East", IF(B102="Central",('Connecting shares (%)'!$F$2/100*E102+'Connecting shares (%)'!$G$2/100*G102+'Connecting shares (%)'!$H$2/100*I102)/1000000,0),0)</f>
        <v>0</v>
      </c>
      <c r="T102" s="59">
        <f>IF(C102="East", IF(B102="Central",F102*'Connecting shares (%)'!$R$16*'Connecting shares (%)'!$F$2/100+H102*'Connecting shares (%)'!$G$2/100*'Connecting shares (%)'!$R$17+J102*'Connecting shares (%)'!$H$2/100*'Connecting shares (%)'!$R$18,0),0)</f>
        <v>0</v>
      </c>
      <c r="U102" s="1">
        <f>IF(C102="East", IF(B102="Decentral",('Connecting shares (%)'!$F$6/100*E102+'Connecting shares (%)'!$G$6/100*G102+'Connecting shares (%)'!$H$6/100*I102)/1000000,0),0)</f>
        <v>0</v>
      </c>
      <c r="V102" s="1">
        <f>IF(C102="East", IF(B102="Decentral",F102*'Connecting shares (%)'!$R$16*'Connecting shares (%)'!$F$6/100+H102*'Connecting shares (%)'!$G$6/100*'Connecting shares (%)'!$R$17+J102*'Connecting shares (%)'!$H$6/100*'Connecting shares (%)'!$R$18,0),0)</f>
        <v>0</v>
      </c>
      <c r="W102" s="1">
        <f>IF(C102="East", IF(B102="Central",('Connecting shares (%)'!$F$4/100*K102+'Connecting shares (%)'!$G$4/100*M102+'Connecting shares (%)'!$H$4/100*O102)/1000000,0),0)</f>
        <v>0</v>
      </c>
      <c r="X102" s="1">
        <f>IF(C102="East", IF(B102="Central",L102*'Connecting shares (%)'!$R$16*'Connecting shares (%)'!$F$4/100+N102*'Connecting shares (%)'!$G$4/100*'Connecting shares (%)'!$R$17+P102*'Connecting shares (%)'!$H$4/100*'Connecting shares (%)'!$R$18,0),0)</f>
        <v>0</v>
      </c>
      <c r="Y102" s="1">
        <f>IF(C102="East", IF(B102="Decentral",('Connecting shares (%)'!$F$4/100*K102+'Connecting shares (%)'!$G$4/100*M102+'Connecting shares (%)'!$H$4/100*O102)/1000000,0),0)</f>
        <v>0</v>
      </c>
      <c r="Z102" s="1">
        <f>IF(C102="East", IF(B102="Decentral",L102*'Connecting shares (%)'!$R$16*'Connecting shares (%)'!$F$8/100+N102*'Connecting shares (%)'!$G$8/100*'Connecting shares (%)'!$R$17+P102*'Connecting shares (%)'!$H$8/100*'Connecting shares (%)'!$R$18,0),0)</f>
        <v>0</v>
      </c>
      <c r="AA102" s="1">
        <f>IF(C102="West", IF(B102="Central",('Connecting shares (%)'!$F$10/100*E102+'Connecting shares (%)'!$G$10/100*G102+'Connecting shares (%)'!$H$10/100*I102)/1000000,0),0)</f>
        <v>0</v>
      </c>
      <c r="AB102" s="1">
        <f>IF(C102="West", IF(B102="Central",F102*'Connecting shares (%)'!$R$16*'Connecting shares (%)'!$F$10/100+H102*'Connecting shares (%)'!$G$10/100*'Connecting shares (%)'!$R$17+J102*'Connecting shares (%)'!$H$10/100*'Connecting shares (%)'!$R$18,0),0)</f>
        <v>0</v>
      </c>
      <c r="AC102" s="1">
        <f>IF(C102="West", IF(B102="Decentral",('Connecting shares (%)'!$F$14/100*E102+'Connecting shares (%)'!$G$14/100*G102+'Connecting shares (%)'!$H$14/100*I102)/1000000,0),0)</f>
        <v>0.70726920999999898</v>
      </c>
      <c r="AD102" s="1">
        <f>IF(C102="west", IF(B102="Decentral",F102*'Connecting shares (%)'!$R$16*'Connecting shares (%)'!$F$14/100+H102*'Connecting shares (%)'!$G$14/100*'Connecting shares (%)'!$R$17+J102*'Connecting shares (%)'!$H$14/100*'Connecting shares (%)'!$R$18,0),0)</f>
        <v>1.1037600000000001</v>
      </c>
      <c r="AE102" s="1">
        <f>IF(C102="west", IF(B102="Central",('Connecting shares (%)'!$F$12/100*K102+'Connecting shares (%)'!$G$12/100*M102+'Connecting shares (%)'!$H$12/100*O102)/1000000,0),0)</f>
        <v>0</v>
      </c>
      <c r="AF102" s="1">
        <f>IF(C102="west", IF(B102="Central",L102*'Connecting shares (%)'!$R$16*'Connecting shares (%)'!$F$12/100+N102*'Connecting shares (%)'!$G$12/100*'Connecting shares (%)'!$R$17+P102*'Connecting shares (%)'!$H$12/100*'Connecting shares (%)'!$R$18,0),0)</f>
        <v>0</v>
      </c>
      <c r="AG102" s="1">
        <f>IF(C102="West", IF(B102="Decentral",(K102*'Connecting shares (%)'!$F$16/100+M102*'Connecting shares (%)'!$G$16/100+O102*'Connecting shares (%)'!$H$16/100)/1000000,0),0)</f>
        <v>0.56754172999999997</v>
      </c>
      <c r="AH102" s="1">
        <f>IF(C102="west", IF(B102="Decentral",L102*'Connecting shares (%)'!$R$16*'Connecting shares (%)'!$F$16/100+N102*'Connecting shares (%)'!$G$16/100*'Connecting shares (%)'!$R$17+P102*'Connecting shares (%)'!$H$16/100*'Connecting shares (%)'!$R$18,0),0)</f>
        <v>0.89680199999999999</v>
      </c>
    </row>
    <row r="103" spans="1:34">
      <c r="A103" s="1">
        <v>102</v>
      </c>
      <c r="B103" s="1" t="s">
        <v>20</v>
      </c>
      <c r="C103" s="1" t="s">
        <v>21</v>
      </c>
      <c r="D103" s="1" t="s">
        <v>428</v>
      </c>
      <c r="E103" s="1">
        <v>15412507.6599999</v>
      </c>
      <c r="F103" s="1">
        <v>1022</v>
      </c>
      <c r="G103" s="1">
        <v>167373.04</v>
      </c>
      <c r="H103" s="1">
        <v>3</v>
      </c>
      <c r="I103" s="1">
        <v>0</v>
      </c>
      <c r="J103" s="1">
        <v>0</v>
      </c>
      <c r="K103" s="1">
        <v>2555597.9399999902</v>
      </c>
      <c r="L103" s="1">
        <v>220</v>
      </c>
      <c r="M103" s="1">
        <v>1344803.28</v>
      </c>
      <c r="N103" s="1">
        <v>19</v>
      </c>
      <c r="O103" s="1">
        <v>0</v>
      </c>
      <c r="P103" s="1">
        <v>0</v>
      </c>
      <c r="Q103" s="1">
        <v>51839.003374545799</v>
      </c>
      <c r="R103" s="1">
        <v>24578136</v>
      </c>
      <c r="S103" s="59">
        <f>IF(C103="East", IF(B103="Central",('Connecting shares (%)'!$F$2/100*E103+'Connecting shares (%)'!$G$2/100*G103+'Connecting shares (%)'!$H$2/100*I103)/1000000,0),0)</f>
        <v>0</v>
      </c>
      <c r="T103" s="59">
        <f>IF(C103="East", IF(B103="Central",F103*'Connecting shares (%)'!$R$16*'Connecting shares (%)'!$F$2/100+H103*'Connecting shares (%)'!$G$2/100*'Connecting shares (%)'!$R$17+J103*'Connecting shares (%)'!$H$2/100*'Connecting shares (%)'!$R$18,0),0)</f>
        <v>0</v>
      </c>
      <c r="U103" s="1">
        <f>IF(C103="East", IF(B103="Decentral",('Connecting shares (%)'!$F$6/100*E103+'Connecting shares (%)'!$G$6/100*G103+'Connecting shares (%)'!$H$6/100*I103)/1000000,0),0)</f>
        <v>0</v>
      </c>
      <c r="V103" s="1">
        <f>IF(C103="East", IF(B103="Decentral",F103*'Connecting shares (%)'!$R$16*'Connecting shares (%)'!$F$6/100+H103*'Connecting shares (%)'!$G$6/100*'Connecting shares (%)'!$R$17+J103*'Connecting shares (%)'!$H$6/100*'Connecting shares (%)'!$R$18,0),0)</f>
        <v>0</v>
      </c>
      <c r="W103" s="1">
        <f>IF(C103="East", IF(B103="Central",('Connecting shares (%)'!$F$4/100*K103+'Connecting shares (%)'!$G$4/100*M103+'Connecting shares (%)'!$H$4/100*O103)/1000000,0),0)</f>
        <v>0</v>
      </c>
      <c r="X103" s="1">
        <f>IF(C103="East", IF(B103="Central",L103*'Connecting shares (%)'!$R$16*'Connecting shares (%)'!$F$4/100+N103*'Connecting shares (%)'!$G$4/100*'Connecting shares (%)'!$R$17+P103*'Connecting shares (%)'!$H$4/100*'Connecting shares (%)'!$R$18,0),0)</f>
        <v>0</v>
      </c>
      <c r="Y103" s="1">
        <f>IF(C103="East", IF(B103="Decentral",('Connecting shares (%)'!$F$4/100*K103+'Connecting shares (%)'!$G$4/100*M103+'Connecting shares (%)'!$H$4/100*O103)/1000000,0),0)</f>
        <v>0</v>
      </c>
      <c r="Z103" s="1">
        <f>IF(C103="East", IF(B103="Decentral",L103*'Connecting shares (%)'!$R$16*'Connecting shares (%)'!$F$8/100+N103*'Connecting shares (%)'!$G$8/100*'Connecting shares (%)'!$R$17+P103*'Connecting shares (%)'!$H$8/100*'Connecting shares (%)'!$R$18,0),0)</f>
        <v>0</v>
      </c>
      <c r="AA103" s="1">
        <f>IF(C103="West", IF(B103="Central",('Connecting shares (%)'!$F$10/100*E103+'Connecting shares (%)'!$G$10/100*G103+'Connecting shares (%)'!$H$10/100*I103)/1000000,0),0)</f>
        <v>15.579880699999899</v>
      </c>
      <c r="AB103" s="1">
        <f>IF(C103="West", IF(B103="Central",F103*'Connecting shares (%)'!$R$16*'Connecting shares (%)'!$F$10/100+H103*'Connecting shares (%)'!$G$10/100*'Connecting shares (%)'!$R$17+J103*'Connecting shares (%)'!$H$10/100*'Connecting shares (%)'!$R$18,0),0)</f>
        <v>23.592867000000005</v>
      </c>
      <c r="AC103" s="1">
        <f>IF(C103="West", IF(B103="Decentral",('Connecting shares (%)'!$F$14/100*E103+'Connecting shares (%)'!$G$14/100*G103+'Connecting shares (%)'!$H$14/100*I103)/1000000,0),0)</f>
        <v>0</v>
      </c>
      <c r="AD103" s="1">
        <f>IF(C103="west", IF(B103="Decentral",F103*'Connecting shares (%)'!$R$16*'Connecting shares (%)'!$F$14/100+H103*'Connecting shares (%)'!$G$14/100*'Connecting shares (%)'!$R$17+J103*'Connecting shares (%)'!$H$14/100*'Connecting shares (%)'!$R$18,0),0)</f>
        <v>0</v>
      </c>
      <c r="AE103" s="1">
        <f>IF(C103="west", IF(B103="Central",('Connecting shares (%)'!$F$12/100*K103+'Connecting shares (%)'!$G$12/100*M103+'Connecting shares (%)'!$H$12/100*O103)/1000000,0),0)</f>
        <v>3.9004012199999902</v>
      </c>
      <c r="AF103" s="1">
        <f>IF(C103="west", IF(B103="Central",L103*'Connecting shares (%)'!$R$16*'Connecting shares (%)'!$F$12/100+N103*'Connecting shares (%)'!$G$12/100*'Connecting shares (%)'!$R$17+P103*'Connecting shares (%)'!$H$12/100*'Connecting shares (%)'!$R$18,0),0)</f>
        <v>5.6414210000000002</v>
      </c>
      <c r="AG103" s="1">
        <f>IF(C103="West", IF(B103="Decentral",(K103*'Connecting shares (%)'!$F$16/100+M103*'Connecting shares (%)'!$G$16/100+O103*'Connecting shares (%)'!$H$16/100)/1000000,0),0)</f>
        <v>0</v>
      </c>
      <c r="AH103" s="1">
        <f>IF(C103="west", IF(B103="Decentral",L103*'Connecting shares (%)'!$R$16*'Connecting shares (%)'!$F$16/100+N103*'Connecting shares (%)'!$G$16/100*'Connecting shares (%)'!$R$17+P103*'Connecting shares (%)'!$H$16/100*'Connecting shares (%)'!$R$18,0),0)</f>
        <v>0</v>
      </c>
    </row>
    <row r="104" spans="1:34">
      <c r="A104" s="1">
        <v>103</v>
      </c>
      <c r="B104" s="1" t="s">
        <v>19</v>
      </c>
      <c r="C104" s="1" t="s">
        <v>21</v>
      </c>
      <c r="D104" s="1" t="s">
        <v>725</v>
      </c>
      <c r="E104" s="1">
        <v>1032073.96</v>
      </c>
      <c r="F104" s="1">
        <v>63</v>
      </c>
      <c r="G104" s="1">
        <v>0</v>
      </c>
      <c r="H104" s="1">
        <v>0</v>
      </c>
      <c r="I104" s="1">
        <v>0</v>
      </c>
      <c r="J104" s="1">
        <v>0</v>
      </c>
      <c r="K104" s="1">
        <v>52743</v>
      </c>
      <c r="L104" s="1">
        <v>6</v>
      </c>
      <c r="M104" s="1">
        <v>0</v>
      </c>
      <c r="N104" s="1">
        <v>0</v>
      </c>
      <c r="O104" s="1">
        <v>0</v>
      </c>
      <c r="P104" s="1">
        <v>0</v>
      </c>
      <c r="Q104" s="1">
        <v>4172.2750852566096</v>
      </c>
      <c r="R104" s="1">
        <v>1044894</v>
      </c>
      <c r="S104" s="59">
        <f>IF(C104="East", IF(B104="Central",('Connecting shares (%)'!$F$2/100*E104+'Connecting shares (%)'!$G$2/100*G104+'Connecting shares (%)'!$H$2/100*I104)/1000000,0),0)</f>
        <v>0</v>
      </c>
      <c r="T104" s="59">
        <f>IF(C104="East", IF(B104="Central",F104*'Connecting shares (%)'!$R$16*'Connecting shares (%)'!$F$2/100+H104*'Connecting shares (%)'!$G$2/100*'Connecting shares (%)'!$R$17+J104*'Connecting shares (%)'!$H$2/100*'Connecting shares (%)'!$R$18,0),0)</f>
        <v>0</v>
      </c>
      <c r="U104" s="1">
        <f>IF(C104="East", IF(B104="Decentral",('Connecting shares (%)'!$F$6/100*E104+'Connecting shares (%)'!$G$6/100*G104+'Connecting shares (%)'!$H$6/100*I104)/1000000,0),0)</f>
        <v>0</v>
      </c>
      <c r="V104" s="1">
        <f>IF(C104="East", IF(B104="Decentral",F104*'Connecting shares (%)'!$R$16*'Connecting shares (%)'!$F$6/100+H104*'Connecting shares (%)'!$G$6/100*'Connecting shares (%)'!$R$17+J104*'Connecting shares (%)'!$H$6/100*'Connecting shares (%)'!$R$18,0),0)</f>
        <v>0</v>
      </c>
      <c r="W104" s="1">
        <f>IF(C104="East", IF(B104="Central",('Connecting shares (%)'!$F$4/100*K104+'Connecting shares (%)'!$G$4/100*M104+'Connecting shares (%)'!$H$4/100*O104)/1000000,0),0)</f>
        <v>0</v>
      </c>
      <c r="X104" s="1">
        <f>IF(C104="East", IF(B104="Central",L104*'Connecting shares (%)'!$R$16*'Connecting shares (%)'!$F$4/100+N104*'Connecting shares (%)'!$G$4/100*'Connecting shares (%)'!$R$17+P104*'Connecting shares (%)'!$H$4/100*'Connecting shares (%)'!$R$18,0),0)</f>
        <v>0</v>
      </c>
      <c r="Y104" s="1">
        <f>IF(C104="East", IF(B104="Decentral",('Connecting shares (%)'!$F$4/100*K104+'Connecting shares (%)'!$G$4/100*M104+'Connecting shares (%)'!$H$4/100*O104)/1000000,0),0)</f>
        <v>0</v>
      </c>
      <c r="Z104" s="1">
        <f>IF(C104="East", IF(B104="Decentral",L104*'Connecting shares (%)'!$R$16*'Connecting shares (%)'!$F$8/100+N104*'Connecting shares (%)'!$G$8/100*'Connecting shares (%)'!$R$17+P104*'Connecting shares (%)'!$H$8/100*'Connecting shares (%)'!$R$18,0),0)</f>
        <v>0</v>
      </c>
      <c r="AA104" s="1">
        <f>IF(C104="West", IF(B104="Central",('Connecting shares (%)'!$F$10/100*E104+'Connecting shares (%)'!$G$10/100*G104+'Connecting shares (%)'!$H$10/100*I104)/1000000,0),0)</f>
        <v>0</v>
      </c>
      <c r="AB104" s="1">
        <f>IF(C104="West", IF(B104="Central",F104*'Connecting shares (%)'!$R$16*'Connecting shares (%)'!$F$10/100+H104*'Connecting shares (%)'!$G$10/100*'Connecting shares (%)'!$R$17+J104*'Connecting shares (%)'!$H$10/100*'Connecting shares (%)'!$R$18,0),0)</f>
        <v>0</v>
      </c>
      <c r="AC104" s="1">
        <f>IF(C104="West", IF(B104="Decentral",('Connecting shares (%)'!$F$14/100*E104+'Connecting shares (%)'!$G$14/100*G104+'Connecting shares (%)'!$H$14/100*I104)/1000000,0),0)</f>
        <v>1.03207396</v>
      </c>
      <c r="AD104" s="1">
        <f>IF(C104="west", IF(B104="Decentral",F104*'Connecting shares (%)'!$R$16*'Connecting shares (%)'!$F$14/100+H104*'Connecting shares (%)'!$G$14/100*'Connecting shares (%)'!$R$17+J104*'Connecting shares (%)'!$H$14/100*'Connecting shares (%)'!$R$18,0),0)</f>
        <v>1.4486850000000002</v>
      </c>
      <c r="AE104" s="1">
        <f>IF(C104="west", IF(B104="Central",('Connecting shares (%)'!$F$12/100*K104+'Connecting shares (%)'!$G$12/100*M104+'Connecting shares (%)'!$H$12/100*O104)/1000000,0),0)</f>
        <v>0</v>
      </c>
      <c r="AF104" s="1">
        <f>IF(C104="west", IF(B104="Central",L104*'Connecting shares (%)'!$R$16*'Connecting shares (%)'!$F$12/100+N104*'Connecting shares (%)'!$G$12/100*'Connecting shares (%)'!$R$17+P104*'Connecting shares (%)'!$H$12/100*'Connecting shares (%)'!$R$18,0),0)</f>
        <v>0</v>
      </c>
      <c r="AG104" s="1">
        <f>IF(C104="West", IF(B104="Decentral",(K104*'Connecting shares (%)'!$F$16/100+M104*'Connecting shares (%)'!$G$16/100+O104*'Connecting shares (%)'!$H$16/100)/1000000,0),0)</f>
        <v>5.2742999999999998E-2</v>
      </c>
      <c r="AH104" s="1">
        <f>IF(C104="west", IF(B104="Decentral",L104*'Connecting shares (%)'!$R$16*'Connecting shares (%)'!$F$16/100+N104*'Connecting shares (%)'!$G$16/100*'Connecting shares (%)'!$R$17+P104*'Connecting shares (%)'!$H$16/100*'Connecting shares (%)'!$R$18,0),0)</f>
        <v>0.13797000000000001</v>
      </c>
    </row>
    <row r="105" spans="1:34">
      <c r="A105" s="1">
        <v>104</v>
      </c>
      <c r="B105" s="1" t="s">
        <v>19</v>
      </c>
      <c r="C105" s="1" t="s">
        <v>21</v>
      </c>
      <c r="D105" s="1" t="s">
        <v>42</v>
      </c>
      <c r="E105" s="1">
        <v>320802.72999999899</v>
      </c>
      <c r="F105" s="1">
        <v>19</v>
      </c>
      <c r="G105" s="1">
        <v>0</v>
      </c>
      <c r="H105" s="1">
        <v>0</v>
      </c>
      <c r="I105" s="1">
        <v>0</v>
      </c>
      <c r="J105" s="1">
        <v>0</v>
      </c>
      <c r="K105" s="1">
        <v>166373.37</v>
      </c>
      <c r="L105" s="1">
        <v>7</v>
      </c>
      <c r="M105" s="1">
        <v>124812.899999999</v>
      </c>
      <c r="N105" s="1">
        <v>2</v>
      </c>
      <c r="O105" s="1">
        <v>0</v>
      </c>
      <c r="P105" s="1">
        <v>0</v>
      </c>
      <c r="Q105" s="1">
        <v>6674.8616853536096</v>
      </c>
      <c r="R105" s="1">
        <v>2279806.5</v>
      </c>
      <c r="S105" s="59">
        <f>IF(C105="East", IF(B105="Central",('Connecting shares (%)'!$F$2/100*E105+'Connecting shares (%)'!$G$2/100*G105+'Connecting shares (%)'!$H$2/100*I105)/1000000,0),0)</f>
        <v>0</v>
      </c>
      <c r="T105" s="59">
        <f>IF(C105="East", IF(B105="Central",F105*'Connecting shares (%)'!$R$16*'Connecting shares (%)'!$F$2/100+H105*'Connecting shares (%)'!$G$2/100*'Connecting shares (%)'!$R$17+J105*'Connecting shares (%)'!$H$2/100*'Connecting shares (%)'!$R$18,0),0)</f>
        <v>0</v>
      </c>
      <c r="U105" s="1">
        <f>IF(C105="East", IF(B105="Decentral",('Connecting shares (%)'!$F$6/100*E105+'Connecting shares (%)'!$G$6/100*G105+'Connecting shares (%)'!$H$6/100*I105)/1000000,0),0)</f>
        <v>0</v>
      </c>
      <c r="V105" s="1">
        <f>IF(C105="East", IF(B105="Decentral",F105*'Connecting shares (%)'!$R$16*'Connecting shares (%)'!$F$6/100+H105*'Connecting shares (%)'!$G$6/100*'Connecting shares (%)'!$R$17+J105*'Connecting shares (%)'!$H$6/100*'Connecting shares (%)'!$R$18,0),0)</f>
        <v>0</v>
      </c>
      <c r="W105" s="1">
        <f>IF(C105="East", IF(B105="Central",('Connecting shares (%)'!$F$4/100*K105+'Connecting shares (%)'!$G$4/100*M105+'Connecting shares (%)'!$H$4/100*O105)/1000000,0),0)</f>
        <v>0</v>
      </c>
      <c r="X105" s="1">
        <f>IF(C105="East", IF(B105="Central",L105*'Connecting shares (%)'!$R$16*'Connecting shares (%)'!$F$4/100+N105*'Connecting shares (%)'!$G$4/100*'Connecting shares (%)'!$R$17+P105*'Connecting shares (%)'!$H$4/100*'Connecting shares (%)'!$R$18,0),0)</f>
        <v>0</v>
      </c>
      <c r="Y105" s="1">
        <f>IF(C105="East", IF(B105="Decentral",('Connecting shares (%)'!$F$4/100*K105+'Connecting shares (%)'!$G$4/100*M105+'Connecting shares (%)'!$H$4/100*O105)/1000000,0),0)</f>
        <v>0</v>
      </c>
      <c r="Z105" s="1">
        <f>IF(C105="East", IF(B105="Decentral",L105*'Connecting shares (%)'!$R$16*'Connecting shares (%)'!$F$8/100+N105*'Connecting shares (%)'!$G$8/100*'Connecting shares (%)'!$R$17+P105*'Connecting shares (%)'!$H$8/100*'Connecting shares (%)'!$R$18,0),0)</f>
        <v>0</v>
      </c>
      <c r="AA105" s="1">
        <f>IF(C105="West", IF(B105="Central",('Connecting shares (%)'!$F$10/100*E105+'Connecting shares (%)'!$G$10/100*G105+'Connecting shares (%)'!$H$10/100*I105)/1000000,0),0)</f>
        <v>0</v>
      </c>
      <c r="AB105" s="1">
        <f>IF(C105="West", IF(B105="Central",F105*'Connecting shares (%)'!$R$16*'Connecting shares (%)'!$F$10/100+H105*'Connecting shares (%)'!$G$10/100*'Connecting shares (%)'!$R$17+J105*'Connecting shares (%)'!$H$10/100*'Connecting shares (%)'!$R$18,0),0)</f>
        <v>0</v>
      </c>
      <c r="AC105" s="1">
        <f>IF(C105="West", IF(B105="Decentral",('Connecting shares (%)'!$F$14/100*E105+'Connecting shares (%)'!$G$14/100*G105+'Connecting shares (%)'!$H$14/100*I105)/1000000,0),0)</f>
        <v>0.32080272999999898</v>
      </c>
      <c r="AD105" s="1">
        <f>IF(C105="west", IF(B105="Decentral",F105*'Connecting shares (%)'!$R$16*'Connecting shares (%)'!$F$14/100+H105*'Connecting shares (%)'!$G$14/100*'Connecting shares (%)'!$R$17+J105*'Connecting shares (%)'!$H$14/100*'Connecting shares (%)'!$R$18,0),0)</f>
        <v>0.4369050000000001</v>
      </c>
      <c r="AE105" s="1">
        <f>IF(C105="west", IF(B105="Central",('Connecting shares (%)'!$F$12/100*K105+'Connecting shares (%)'!$G$12/100*M105+'Connecting shares (%)'!$H$12/100*O105)/1000000,0),0)</f>
        <v>0</v>
      </c>
      <c r="AF105" s="1">
        <f>IF(C105="west", IF(B105="Central",L105*'Connecting shares (%)'!$R$16*'Connecting shares (%)'!$F$12/100+N105*'Connecting shares (%)'!$G$12/100*'Connecting shares (%)'!$R$17+P105*'Connecting shares (%)'!$H$12/100*'Connecting shares (%)'!$R$18,0),0)</f>
        <v>0</v>
      </c>
      <c r="AG105" s="1">
        <f>IF(C105="West", IF(B105="Decentral",(K105*'Connecting shares (%)'!$F$16/100+M105*'Connecting shares (%)'!$G$16/100+O105*'Connecting shares (%)'!$H$16/100)/1000000,0),0)</f>
        <v>0.29118626999999903</v>
      </c>
      <c r="AH105" s="1">
        <f>IF(C105="west", IF(B105="Decentral",L105*'Connecting shares (%)'!$R$16*'Connecting shares (%)'!$F$16/100+N105*'Connecting shares (%)'!$G$16/100*'Connecting shares (%)'!$R$17+P105*'Connecting shares (%)'!$H$16/100*'Connecting shares (%)'!$R$18,0),0)</f>
        <v>0.22228300000000001</v>
      </c>
    </row>
    <row r="106" spans="1:34">
      <c r="A106" s="1">
        <v>105</v>
      </c>
      <c r="B106" s="1" t="s">
        <v>20</v>
      </c>
      <c r="C106" s="1" t="s">
        <v>21</v>
      </c>
      <c r="D106" s="1" t="s">
        <v>724</v>
      </c>
      <c r="E106" s="1">
        <v>1112867.6399999899</v>
      </c>
      <c r="F106" s="1">
        <v>72</v>
      </c>
      <c r="G106" s="1">
        <v>0</v>
      </c>
      <c r="H106" s="1">
        <v>0</v>
      </c>
      <c r="I106" s="1">
        <v>0</v>
      </c>
      <c r="J106" s="1">
        <v>0</v>
      </c>
      <c r="K106" s="1">
        <v>10752.68</v>
      </c>
      <c r="L106" s="1">
        <v>1</v>
      </c>
      <c r="M106" s="1">
        <v>0</v>
      </c>
      <c r="N106" s="1">
        <v>0</v>
      </c>
      <c r="O106" s="1">
        <v>0</v>
      </c>
      <c r="P106" s="1">
        <v>0</v>
      </c>
      <c r="Q106" s="1">
        <v>3062.2164862025002</v>
      </c>
      <c r="R106" s="1">
        <v>508784.5</v>
      </c>
      <c r="S106" s="59">
        <f>IF(C106="East", IF(B106="Central",('Connecting shares (%)'!$F$2/100*E106+'Connecting shares (%)'!$G$2/100*G106+'Connecting shares (%)'!$H$2/100*I106)/1000000,0),0)</f>
        <v>0</v>
      </c>
      <c r="T106" s="59">
        <f>IF(C106="East", IF(B106="Central",F106*'Connecting shares (%)'!$R$16*'Connecting shares (%)'!$F$2/100+H106*'Connecting shares (%)'!$G$2/100*'Connecting shares (%)'!$R$17+J106*'Connecting shares (%)'!$H$2/100*'Connecting shares (%)'!$R$18,0),0)</f>
        <v>0</v>
      </c>
      <c r="U106" s="1">
        <f>IF(C106="East", IF(B106="Decentral",('Connecting shares (%)'!$F$6/100*E106+'Connecting shares (%)'!$G$6/100*G106+'Connecting shares (%)'!$H$6/100*I106)/1000000,0),0)</f>
        <v>0</v>
      </c>
      <c r="V106" s="1">
        <f>IF(C106="East", IF(B106="Decentral",F106*'Connecting shares (%)'!$R$16*'Connecting shares (%)'!$F$6/100+H106*'Connecting shares (%)'!$G$6/100*'Connecting shares (%)'!$R$17+J106*'Connecting shares (%)'!$H$6/100*'Connecting shares (%)'!$R$18,0),0)</f>
        <v>0</v>
      </c>
      <c r="W106" s="1">
        <f>IF(C106="East", IF(B106="Central",('Connecting shares (%)'!$F$4/100*K106+'Connecting shares (%)'!$G$4/100*M106+'Connecting shares (%)'!$H$4/100*O106)/1000000,0),0)</f>
        <v>0</v>
      </c>
      <c r="X106" s="1">
        <f>IF(C106="East", IF(B106="Central",L106*'Connecting shares (%)'!$R$16*'Connecting shares (%)'!$F$4/100+N106*'Connecting shares (%)'!$G$4/100*'Connecting shares (%)'!$R$17+P106*'Connecting shares (%)'!$H$4/100*'Connecting shares (%)'!$R$18,0),0)</f>
        <v>0</v>
      </c>
      <c r="Y106" s="1">
        <f>IF(C106="East", IF(B106="Decentral",('Connecting shares (%)'!$F$4/100*K106+'Connecting shares (%)'!$G$4/100*M106+'Connecting shares (%)'!$H$4/100*O106)/1000000,0),0)</f>
        <v>0</v>
      </c>
      <c r="Z106" s="1">
        <f>IF(C106="East", IF(B106="Decentral",L106*'Connecting shares (%)'!$R$16*'Connecting shares (%)'!$F$8/100+N106*'Connecting shares (%)'!$G$8/100*'Connecting shares (%)'!$R$17+P106*'Connecting shares (%)'!$H$8/100*'Connecting shares (%)'!$R$18,0),0)</f>
        <v>0</v>
      </c>
      <c r="AA106" s="1">
        <f>IF(C106="West", IF(B106="Central",('Connecting shares (%)'!$F$10/100*E106+'Connecting shares (%)'!$G$10/100*G106+'Connecting shares (%)'!$H$10/100*I106)/1000000,0),0)</f>
        <v>1.1128676399999899</v>
      </c>
      <c r="AB106" s="1">
        <f>IF(C106="West", IF(B106="Central",F106*'Connecting shares (%)'!$R$16*'Connecting shares (%)'!$F$10/100+H106*'Connecting shares (%)'!$G$10/100*'Connecting shares (%)'!$R$17+J106*'Connecting shares (%)'!$H$10/100*'Connecting shares (%)'!$R$18,0),0)</f>
        <v>1.65564</v>
      </c>
      <c r="AC106" s="1">
        <f>IF(C106="West", IF(B106="Decentral",('Connecting shares (%)'!$F$14/100*E106+'Connecting shares (%)'!$G$14/100*G106+'Connecting shares (%)'!$H$14/100*I106)/1000000,0),0)</f>
        <v>0</v>
      </c>
      <c r="AD106" s="1">
        <f>IF(C106="west", IF(B106="Decentral",F106*'Connecting shares (%)'!$R$16*'Connecting shares (%)'!$F$14/100+H106*'Connecting shares (%)'!$G$14/100*'Connecting shares (%)'!$R$17+J106*'Connecting shares (%)'!$H$14/100*'Connecting shares (%)'!$R$18,0),0)</f>
        <v>0</v>
      </c>
      <c r="AE106" s="1">
        <f>IF(C106="west", IF(B106="Central",('Connecting shares (%)'!$F$12/100*K106+'Connecting shares (%)'!$G$12/100*M106+'Connecting shares (%)'!$H$12/100*O106)/1000000,0),0)</f>
        <v>1.0752680000000001E-2</v>
      </c>
      <c r="AF106" s="1">
        <f>IF(C106="west", IF(B106="Central",L106*'Connecting shares (%)'!$R$16*'Connecting shares (%)'!$F$12/100+N106*'Connecting shares (%)'!$G$12/100*'Connecting shares (%)'!$R$17+P106*'Connecting shares (%)'!$H$12/100*'Connecting shares (%)'!$R$18,0),0)</f>
        <v>2.2995000000000002E-2</v>
      </c>
      <c r="AG106" s="1">
        <f>IF(C106="West", IF(B106="Decentral",(K106*'Connecting shares (%)'!$F$16/100+M106*'Connecting shares (%)'!$G$16/100+O106*'Connecting shares (%)'!$H$16/100)/1000000,0),0)</f>
        <v>0</v>
      </c>
      <c r="AH106" s="1">
        <f>IF(C106="west", IF(B106="Decentral",L106*'Connecting shares (%)'!$R$16*'Connecting shares (%)'!$F$16/100+N106*'Connecting shares (%)'!$G$16/100*'Connecting shares (%)'!$R$17+P106*'Connecting shares (%)'!$H$16/100*'Connecting shares (%)'!$R$18,0),0)</f>
        <v>0</v>
      </c>
    </row>
    <row r="107" spans="1:34">
      <c r="A107" s="1">
        <v>106</v>
      </c>
      <c r="B107" s="1" t="s">
        <v>20</v>
      </c>
      <c r="C107" s="1" t="s">
        <v>21</v>
      </c>
      <c r="D107" s="1" t="s">
        <v>723</v>
      </c>
      <c r="E107" s="1">
        <v>130984.69999999899</v>
      </c>
      <c r="F107" s="1">
        <v>11</v>
      </c>
      <c r="G107" s="1">
        <v>0</v>
      </c>
      <c r="H107" s="1">
        <v>0</v>
      </c>
      <c r="I107" s="1">
        <v>0</v>
      </c>
      <c r="J107" s="1">
        <v>0</v>
      </c>
      <c r="K107" s="1">
        <v>15501.4399999999</v>
      </c>
      <c r="L107" s="1">
        <v>2</v>
      </c>
      <c r="M107" s="1">
        <v>0</v>
      </c>
      <c r="N107" s="1">
        <v>0</v>
      </c>
      <c r="O107" s="1">
        <v>0</v>
      </c>
      <c r="P107" s="1">
        <v>0</v>
      </c>
      <c r="Q107" s="1">
        <v>4802.2187727604496</v>
      </c>
      <c r="R107" s="1">
        <v>269470</v>
      </c>
      <c r="S107" s="59">
        <f>IF(C107="East", IF(B107="Central",('Connecting shares (%)'!$F$2/100*E107+'Connecting shares (%)'!$G$2/100*G107+'Connecting shares (%)'!$H$2/100*I107)/1000000,0),0)</f>
        <v>0</v>
      </c>
      <c r="T107" s="59">
        <f>IF(C107="East", IF(B107="Central",F107*'Connecting shares (%)'!$R$16*'Connecting shares (%)'!$F$2/100+H107*'Connecting shares (%)'!$G$2/100*'Connecting shares (%)'!$R$17+J107*'Connecting shares (%)'!$H$2/100*'Connecting shares (%)'!$R$18,0),0)</f>
        <v>0</v>
      </c>
      <c r="U107" s="1">
        <f>IF(C107="East", IF(B107="Decentral",('Connecting shares (%)'!$F$6/100*E107+'Connecting shares (%)'!$G$6/100*G107+'Connecting shares (%)'!$H$6/100*I107)/1000000,0),0)</f>
        <v>0</v>
      </c>
      <c r="V107" s="1">
        <f>IF(C107="East", IF(B107="Decentral",F107*'Connecting shares (%)'!$R$16*'Connecting shares (%)'!$F$6/100+H107*'Connecting shares (%)'!$G$6/100*'Connecting shares (%)'!$R$17+J107*'Connecting shares (%)'!$H$6/100*'Connecting shares (%)'!$R$18,0),0)</f>
        <v>0</v>
      </c>
      <c r="W107" s="1">
        <f>IF(C107="East", IF(B107="Central",('Connecting shares (%)'!$F$4/100*K107+'Connecting shares (%)'!$G$4/100*M107+'Connecting shares (%)'!$H$4/100*O107)/1000000,0),0)</f>
        <v>0</v>
      </c>
      <c r="X107" s="1">
        <f>IF(C107="East", IF(B107="Central",L107*'Connecting shares (%)'!$R$16*'Connecting shares (%)'!$F$4/100+N107*'Connecting shares (%)'!$G$4/100*'Connecting shares (%)'!$R$17+P107*'Connecting shares (%)'!$H$4/100*'Connecting shares (%)'!$R$18,0),0)</f>
        <v>0</v>
      </c>
      <c r="Y107" s="1">
        <f>IF(C107="East", IF(B107="Decentral",('Connecting shares (%)'!$F$4/100*K107+'Connecting shares (%)'!$G$4/100*M107+'Connecting shares (%)'!$H$4/100*O107)/1000000,0),0)</f>
        <v>0</v>
      </c>
      <c r="Z107" s="1">
        <f>IF(C107="East", IF(B107="Decentral",L107*'Connecting shares (%)'!$R$16*'Connecting shares (%)'!$F$8/100+N107*'Connecting shares (%)'!$G$8/100*'Connecting shares (%)'!$R$17+P107*'Connecting shares (%)'!$H$8/100*'Connecting shares (%)'!$R$18,0),0)</f>
        <v>0</v>
      </c>
      <c r="AA107" s="1">
        <f>IF(C107="West", IF(B107="Central",('Connecting shares (%)'!$F$10/100*E107+'Connecting shares (%)'!$G$10/100*G107+'Connecting shares (%)'!$H$10/100*I107)/1000000,0),0)</f>
        <v>0.13098469999999898</v>
      </c>
      <c r="AB107" s="1">
        <f>IF(C107="West", IF(B107="Central",F107*'Connecting shares (%)'!$R$16*'Connecting shares (%)'!$F$10/100+H107*'Connecting shares (%)'!$G$10/100*'Connecting shares (%)'!$R$17+J107*'Connecting shares (%)'!$H$10/100*'Connecting shares (%)'!$R$18,0),0)</f>
        <v>0.25294500000000003</v>
      </c>
      <c r="AC107" s="1">
        <f>IF(C107="West", IF(B107="Decentral",('Connecting shares (%)'!$F$14/100*E107+'Connecting shares (%)'!$G$14/100*G107+'Connecting shares (%)'!$H$14/100*I107)/1000000,0),0)</f>
        <v>0</v>
      </c>
      <c r="AD107" s="1">
        <f>IF(C107="west", IF(B107="Decentral",F107*'Connecting shares (%)'!$R$16*'Connecting shares (%)'!$F$14/100+H107*'Connecting shares (%)'!$G$14/100*'Connecting shares (%)'!$R$17+J107*'Connecting shares (%)'!$H$14/100*'Connecting shares (%)'!$R$18,0),0)</f>
        <v>0</v>
      </c>
      <c r="AE107" s="1">
        <f>IF(C107="west", IF(B107="Central",('Connecting shares (%)'!$F$12/100*K107+'Connecting shares (%)'!$G$12/100*M107+'Connecting shares (%)'!$H$12/100*O107)/1000000,0),0)</f>
        <v>1.5501439999999901E-2</v>
      </c>
      <c r="AF107" s="1">
        <f>IF(C107="west", IF(B107="Central",L107*'Connecting shares (%)'!$R$16*'Connecting shares (%)'!$F$12/100+N107*'Connecting shares (%)'!$G$12/100*'Connecting shares (%)'!$R$17+P107*'Connecting shares (%)'!$H$12/100*'Connecting shares (%)'!$R$18,0),0)</f>
        <v>4.5990000000000003E-2</v>
      </c>
      <c r="AG107" s="1">
        <f>IF(C107="West", IF(B107="Decentral",(K107*'Connecting shares (%)'!$F$16/100+M107*'Connecting shares (%)'!$G$16/100+O107*'Connecting shares (%)'!$H$16/100)/1000000,0),0)</f>
        <v>0</v>
      </c>
      <c r="AH107" s="1">
        <f>IF(C107="west", IF(B107="Decentral",L107*'Connecting shares (%)'!$R$16*'Connecting shares (%)'!$F$16/100+N107*'Connecting shares (%)'!$G$16/100*'Connecting shares (%)'!$R$17+P107*'Connecting shares (%)'!$H$16/100*'Connecting shares (%)'!$R$18,0),0)</f>
        <v>0</v>
      </c>
    </row>
    <row r="108" spans="1:34">
      <c r="A108" s="1">
        <v>107</v>
      </c>
      <c r="B108" s="1" t="s">
        <v>20</v>
      </c>
      <c r="C108" s="1" t="s">
        <v>21</v>
      </c>
      <c r="D108" s="1" t="s">
        <v>722</v>
      </c>
      <c r="E108" s="1">
        <v>960696.93</v>
      </c>
      <c r="F108" s="1">
        <v>62</v>
      </c>
      <c r="G108" s="1">
        <v>50796.669999999896</v>
      </c>
      <c r="H108" s="1">
        <v>1</v>
      </c>
      <c r="I108" s="1">
        <v>0</v>
      </c>
      <c r="J108" s="1">
        <v>0</v>
      </c>
      <c r="K108" s="1">
        <v>86036.84</v>
      </c>
      <c r="L108" s="1">
        <v>6</v>
      </c>
      <c r="M108" s="1">
        <v>0</v>
      </c>
      <c r="N108" s="1">
        <v>0</v>
      </c>
      <c r="O108" s="1">
        <v>0</v>
      </c>
      <c r="P108" s="1">
        <v>0</v>
      </c>
      <c r="Q108" s="1">
        <v>9164.1187979735605</v>
      </c>
      <c r="R108" s="1">
        <v>2762939</v>
      </c>
      <c r="S108" s="59">
        <f>IF(C108="East", IF(B108="Central",('Connecting shares (%)'!$F$2/100*E108+'Connecting shares (%)'!$G$2/100*G108+'Connecting shares (%)'!$H$2/100*I108)/1000000,0),0)</f>
        <v>0</v>
      </c>
      <c r="T108" s="59">
        <f>IF(C108="East", IF(B108="Central",F108*'Connecting shares (%)'!$R$16*'Connecting shares (%)'!$F$2/100+H108*'Connecting shares (%)'!$G$2/100*'Connecting shares (%)'!$R$17+J108*'Connecting shares (%)'!$H$2/100*'Connecting shares (%)'!$R$18,0),0)</f>
        <v>0</v>
      </c>
      <c r="U108" s="1">
        <f>IF(C108="East", IF(B108="Decentral",('Connecting shares (%)'!$F$6/100*E108+'Connecting shares (%)'!$G$6/100*G108+'Connecting shares (%)'!$H$6/100*I108)/1000000,0),0)</f>
        <v>0</v>
      </c>
      <c r="V108" s="1">
        <f>IF(C108="East", IF(B108="Decentral",F108*'Connecting shares (%)'!$R$16*'Connecting shares (%)'!$F$6/100+H108*'Connecting shares (%)'!$G$6/100*'Connecting shares (%)'!$R$17+J108*'Connecting shares (%)'!$H$6/100*'Connecting shares (%)'!$R$18,0),0)</f>
        <v>0</v>
      </c>
      <c r="W108" s="1">
        <f>IF(C108="East", IF(B108="Central",('Connecting shares (%)'!$F$4/100*K108+'Connecting shares (%)'!$G$4/100*M108+'Connecting shares (%)'!$H$4/100*O108)/1000000,0),0)</f>
        <v>0</v>
      </c>
      <c r="X108" s="1">
        <f>IF(C108="East", IF(B108="Central",L108*'Connecting shares (%)'!$R$16*'Connecting shares (%)'!$F$4/100+N108*'Connecting shares (%)'!$G$4/100*'Connecting shares (%)'!$R$17+P108*'Connecting shares (%)'!$H$4/100*'Connecting shares (%)'!$R$18,0),0)</f>
        <v>0</v>
      </c>
      <c r="Y108" s="1">
        <f>IF(C108="East", IF(B108="Decentral",('Connecting shares (%)'!$F$4/100*K108+'Connecting shares (%)'!$G$4/100*M108+'Connecting shares (%)'!$H$4/100*O108)/1000000,0),0)</f>
        <v>0</v>
      </c>
      <c r="Z108" s="1">
        <f>IF(C108="East", IF(B108="Decentral",L108*'Connecting shares (%)'!$R$16*'Connecting shares (%)'!$F$8/100+N108*'Connecting shares (%)'!$G$8/100*'Connecting shares (%)'!$R$17+P108*'Connecting shares (%)'!$H$8/100*'Connecting shares (%)'!$R$18,0),0)</f>
        <v>0</v>
      </c>
      <c r="AA108" s="1">
        <f>IF(C108="West", IF(B108="Central",('Connecting shares (%)'!$F$10/100*E108+'Connecting shares (%)'!$G$10/100*G108+'Connecting shares (%)'!$H$10/100*I108)/1000000,0),0)</f>
        <v>1.0114935999999999</v>
      </c>
      <c r="AB108" s="1">
        <f>IF(C108="West", IF(B108="Central",F108*'Connecting shares (%)'!$R$16*'Connecting shares (%)'!$F$10/100+H108*'Connecting shares (%)'!$G$10/100*'Connecting shares (%)'!$R$17+J108*'Connecting shares (%)'!$H$10/100*'Connecting shares (%)'!$R$18,0),0)</f>
        <v>1.4563490000000001</v>
      </c>
      <c r="AC108" s="1">
        <f>IF(C108="West", IF(B108="Decentral",('Connecting shares (%)'!$F$14/100*E108+'Connecting shares (%)'!$G$14/100*G108+'Connecting shares (%)'!$H$14/100*I108)/1000000,0),0)</f>
        <v>0</v>
      </c>
      <c r="AD108" s="1">
        <f>IF(C108="west", IF(B108="Decentral",F108*'Connecting shares (%)'!$R$16*'Connecting shares (%)'!$F$14/100+H108*'Connecting shares (%)'!$G$14/100*'Connecting shares (%)'!$R$17+J108*'Connecting shares (%)'!$H$14/100*'Connecting shares (%)'!$R$18,0),0)</f>
        <v>0</v>
      </c>
      <c r="AE108" s="1">
        <f>IF(C108="west", IF(B108="Central",('Connecting shares (%)'!$F$12/100*K108+'Connecting shares (%)'!$G$12/100*M108+'Connecting shares (%)'!$H$12/100*O108)/1000000,0),0)</f>
        <v>8.6036840000000003E-2</v>
      </c>
      <c r="AF108" s="1">
        <f>IF(C108="west", IF(B108="Central",L108*'Connecting shares (%)'!$R$16*'Connecting shares (%)'!$F$12/100+N108*'Connecting shares (%)'!$G$12/100*'Connecting shares (%)'!$R$17+P108*'Connecting shares (%)'!$H$12/100*'Connecting shares (%)'!$R$18,0),0)</f>
        <v>0.13797000000000001</v>
      </c>
      <c r="AG108" s="1">
        <f>IF(C108="West", IF(B108="Decentral",(K108*'Connecting shares (%)'!$F$16/100+M108*'Connecting shares (%)'!$G$16/100+O108*'Connecting shares (%)'!$H$16/100)/1000000,0),0)</f>
        <v>0</v>
      </c>
      <c r="AH108" s="1">
        <f>IF(C108="west", IF(B108="Decentral",L108*'Connecting shares (%)'!$R$16*'Connecting shares (%)'!$F$16/100+N108*'Connecting shares (%)'!$G$16/100*'Connecting shares (%)'!$R$17+P108*'Connecting shares (%)'!$H$16/100*'Connecting shares (%)'!$R$18,0),0)</f>
        <v>0</v>
      </c>
    </row>
    <row r="109" spans="1:34">
      <c r="A109" s="1">
        <v>108</v>
      </c>
      <c r="B109" s="1" t="s">
        <v>19</v>
      </c>
      <c r="C109" s="1" t="s">
        <v>21</v>
      </c>
      <c r="D109" s="1" t="s">
        <v>721</v>
      </c>
      <c r="E109" s="1">
        <v>1477926.04999999</v>
      </c>
      <c r="F109" s="1">
        <v>100</v>
      </c>
      <c r="G109" s="1">
        <v>52633.5</v>
      </c>
      <c r="H109" s="1">
        <v>1</v>
      </c>
      <c r="I109" s="1">
        <v>0</v>
      </c>
      <c r="J109" s="1">
        <v>0</v>
      </c>
      <c r="K109" s="1">
        <v>21445.95</v>
      </c>
      <c r="L109" s="1">
        <v>3</v>
      </c>
      <c r="M109" s="1">
        <v>0</v>
      </c>
      <c r="N109" s="1">
        <v>0</v>
      </c>
      <c r="O109" s="1">
        <v>0</v>
      </c>
      <c r="P109" s="1">
        <v>0</v>
      </c>
      <c r="Q109" s="1">
        <v>3581.7190232292201</v>
      </c>
      <c r="R109" s="1">
        <v>640645</v>
      </c>
      <c r="S109" s="59">
        <f>IF(C109="East", IF(B109="Central",('Connecting shares (%)'!$F$2/100*E109+'Connecting shares (%)'!$G$2/100*G109+'Connecting shares (%)'!$H$2/100*I109)/1000000,0),0)</f>
        <v>0</v>
      </c>
      <c r="T109" s="59">
        <f>IF(C109="East", IF(B109="Central",F109*'Connecting shares (%)'!$R$16*'Connecting shares (%)'!$F$2/100+H109*'Connecting shares (%)'!$G$2/100*'Connecting shares (%)'!$R$17+J109*'Connecting shares (%)'!$H$2/100*'Connecting shares (%)'!$R$18,0),0)</f>
        <v>0</v>
      </c>
      <c r="U109" s="1">
        <f>IF(C109="East", IF(B109="Decentral",('Connecting shares (%)'!$F$6/100*E109+'Connecting shares (%)'!$G$6/100*G109+'Connecting shares (%)'!$H$6/100*I109)/1000000,0),0)</f>
        <v>0</v>
      </c>
      <c r="V109" s="1">
        <f>IF(C109="East", IF(B109="Decentral",F109*'Connecting shares (%)'!$R$16*'Connecting shares (%)'!$F$6/100+H109*'Connecting shares (%)'!$G$6/100*'Connecting shares (%)'!$R$17+J109*'Connecting shares (%)'!$H$6/100*'Connecting shares (%)'!$R$18,0),0)</f>
        <v>0</v>
      </c>
      <c r="W109" s="1">
        <f>IF(C109="East", IF(B109="Central",('Connecting shares (%)'!$F$4/100*K109+'Connecting shares (%)'!$G$4/100*M109+'Connecting shares (%)'!$H$4/100*O109)/1000000,0),0)</f>
        <v>0</v>
      </c>
      <c r="X109" s="1">
        <f>IF(C109="East", IF(B109="Central",L109*'Connecting shares (%)'!$R$16*'Connecting shares (%)'!$F$4/100+N109*'Connecting shares (%)'!$G$4/100*'Connecting shares (%)'!$R$17+P109*'Connecting shares (%)'!$H$4/100*'Connecting shares (%)'!$R$18,0),0)</f>
        <v>0</v>
      </c>
      <c r="Y109" s="1">
        <f>IF(C109="East", IF(B109="Decentral",('Connecting shares (%)'!$F$4/100*K109+'Connecting shares (%)'!$G$4/100*M109+'Connecting shares (%)'!$H$4/100*O109)/1000000,0),0)</f>
        <v>0</v>
      </c>
      <c r="Z109" s="1">
        <f>IF(C109="East", IF(B109="Decentral",L109*'Connecting shares (%)'!$R$16*'Connecting shares (%)'!$F$8/100+N109*'Connecting shares (%)'!$G$8/100*'Connecting shares (%)'!$R$17+P109*'Connecting shares (%)'!$H$8/100*'Connecting shares (%)'!$R$18,0),0)</f>
        <v>0</v>
      </c>
      <c r="AA109" s="1">
        <f>IF(C109="West", IF(B109="Central",('Connecting shares (%)'!$F$10/100*E109+'Connecting shares (%)'!$G$10/100*G109+'Connecting shares (%)'!$H$10/100*I109)/1000000,0),0)</f>
        <v>0</v>
      </c>
      <c r="AB109" s="1">
        <f>IF(C109="West", IF(B109="Central",F109*'Connecting shares (%)'!$R$16*'Connecting shares (%)'!$F$10/100+H109*'Connecting shares (%)'!$G$10/100*'Connecting shares (%)'!$R$17+J109*'Connecting shares (%)'!$H$10/100*'Connecting shares (%)'!$R$18,0),0)</f>
        <v>0</v>
      </c>
      <c r="AC109" s="1">
        <f>IF(C109="West", IF(B109="Decentral",('Connecting shares (%)'!$F$14/100*E109+'Connecting shares (%)'!$G$14/100*G109+'Connecting shares (%)'!$H$14/100*I109)/1000000,0),0)</f>
        <v>1.53055954999999</v>
      </c>
      <c r="AD109" s="1">
        <f>IF(C109="west", IF(B109="Decentral",F109*'Connecting shares (%)'!$R$16*'Connecting shares (%)'!$F$14/100+H109*'Connecting shares (%)'!$G$14/100*'Connecting shares (%)'!$R$17+J109*'Connecting shares (%)'!$H$14/100*'Connecting shares (%)'!$R$18,0),0)</f>
        <v>2.3301590000000001</v>
      </c>
      <c r="AE109" s="1">
        <f>IF(C109="west", IF(B109="Central",('Connecting shares (%)'!$F$12/100*K109+'Connecting shares (%)'!$G$12/100*M109+'Connecting shares (%)'!$H$12/100*O109)/1000000,0),0)</f>
        <v>0</v>
      </c>
      <c r="AF109" s="1">
        <f>IF(C109="west", IF(B109="Central",L109*'Connecting shares (%)'!$R$16*'Connecting shares (%)'!$F$12/100+N109*'Connecting shares (%)'!$G$12/100*'Connecting shares (%)'!$R$17+P109*'Connecting shares (%)'!$H$12/100*'Connecting shares (%)'!$R$18,0),0)</f>
        <v>0</v>
      </c>
      <c r="AG109" s="1">
        <f>IF(C109="West", IF(B109="Decentral",(K109*'Connecting shares (%)'!$F$16/100+M109*'Connecting shares (%)'!$G$16/100+O109*'Connecting shares (%)'!$H$16/100)/1000000,0),0)</f>
        <v>2.1445950000000002E-2</v>
      </c>
      <c r="AH109" s="1">
        <f>IF(C109="west", IF(B109="Decentral",L109*'Connecting shares (%)'!$R$16*'Connecting shares (%)'!$F$16/100+N109*'Connecting shares (%)'!$G$16/100*'Connecting shares (%)'!$R$17+P109*'Connecting shares (%)'!$H$16/100*'Connecting shares (%)'!$R$18,0),0)</f>
        <v>6.8985000000000005E-2</v>
      </c>
    </row>
    <row r="110" spans="1:34">
      <c r="A110" s="1">
        <v>109</v>
      </c>
      <c r="B110" s="1" t="s">
        <v>20</v>
      </c>
      <c r="C110" s="1" t="s">
        <v>21</v>
      </c>
      <c r="D110" s="1" t="s">
        <v>720</v>
      </c>
      <c r="E110" s="1">
        <v>863563.34</v>
      </c>
      <c r="F110" s="1">
        <v>63</v>
      </c>
      <c r="G110" s="1">
        <v>0</v>
      </c>
      <c r="H110" s="1">
        <v>0</v>
      </c>
      <c r="I110" s="1">
        <v>0</v>
      </c>
      <c r="J110" s="1">
        <v>0</v>
      </c>
      <c r="K110" s="1">
        <v>32842.739999999903</v>
      </c>
      <c r="L110" s="1">
        <v>1</v>
      </c>
      <c r="M110" s="1">
        <v>0</v>
      </c>
      <c r="N110" s="1">
        <v>0</v>
      </c>
      <c r="O110" s="1">
        <v>0</v>
      </c>
      <c r="P110" s="1">
        <v>0</v>
      </c>
      <c r="Q110" s="1">
        <v>4840.2241587697899</v>
      </c>
      <c r="R110" s="1">
        <v>490612.5</v>
      </c>
      <c r="S110" s="59">
        <f>IF(C110="East", IF(B110="Central",('Connecting shares (%)'!$F$2/100*E110+'Connecting shares (%)'!$G$2/100*G110+'Connecting shares (%)'!$H$2/100*I110)/1000000,0),0)</f>
        <v>0</v>
      </c>
      <c r="T110" s="59">
        <f>IF(C110="East", IF(B110="Central",F110*'Connecting shares (%)'!$R$16*'Connecting shares (%)'!$F$2/100+H110*'Connecting shares (%)'!$G$2/100*'Connecting shares (%)'!$R$17+J110*'Connecting shares (%)'!$H$2/100*'Connecting shares (%)'!$R$18,0),0)</f>
        <v>0</v>
      </c>
      <c r="U110" s="1">
        <f>IF(C110="East", IF(B110="Decentral",('Connecting shares (%)'!$F$6/100*E110+'Connecting shares (%)'!$G$6/100*G110+'Connecting shares (%)'!$H$6/100*I110)/1000000,0),0)</f>
        <v>0</v>
      </c>
      <c r="V110" s="1">
        <f>IF(C110="East", IF(B110="Decentral",F110*'Connecting shares (%)'!$R$16*'Connecting shares (%)'!$F$6/100+H110*'Connecting shares (%)'!$G$6/100*'Connecting shares (%)'!$R$17+J110*'Connecting shares (%)'!$H$6/100*'Connecting shares (%)'!$R$18,0),0)</f>
        <v>0</v>
      </c>
      <c r="W110" s="1">
        <f>IF(C110="East", IF(B110="Central",('Connecting shares (%)'!$F$4/100*K110+'Connecting shares (%)'!$G$4/100*M110+'Connecting shares (%)'!$H$4/100*O110)/1000000,0),0)</f>
        <v>0</v>
      </c>
      <c r="X110" s="1">
        <f>IF(C110="East", IF(B110="Central",L110*'Connecting shares (%)'!$R$16*'Connecting shares (%)'!$F$4/100+N110*'Connecting shares (%)'!$G$4/100*'Connecting shares (%)'!$R$17+P110*'Connecting shares (%)'!$H$4/100*'Connecting shares (%)'!$R$18,0),0)</f>
        <v>0</v>
      </c>
      <c r="Y110" s="1">
        <f>IF(C110="East", IF(B110="Decentral",('Connecting shares (%)'!$F$4/100*K110+'Connecting shares (%)'!$G$4/100*M110+'Connecting shares (%)'!$H$4/100*O110)/1000000,0),0)</f>
        <v>0</v>
      </c>
      <c r="Z110" s="1">
        <f>IF(C110="East", IF(B110="Decentral",L110*'Connecting shares (%)'!$R$16*'Connecting shares (%)'!$F$8/100+N110*'Connecting shares (%)'!$G$8/100*'Connecting shares (%)'!$R$17+P110*'Connecting shares (%)'!$H$8/100*'Connecting shares (%)'!$R$18,0),0)</f>
        <v>0</v>
      </c>
      <c r="AA110" s="1">
        <f>IF(C110="West", IF(B110="Central",('Connecting shares (%)'!$F$10/100*E110+'Connecting shares (%)'!$G$10/100*G110+'Connecting shares (%)'!$H$10/100*I110)/1000000,0),0)</f>
        <v>0.86356334000000001</v>
      </c>
      <c r="AB110" s="1">
        <f>IF(C110="West", IF(B110="Central",F110*'Connecting shares (%)'!$R$16*'Connecting shares (%)'!$F$10/100+H110*'Connecting shares (%)'!$G$10/100*'Connecting shares (%)'!$R$17+J110*'Connecting shares (%)'!$H$10/100*'Connecting shares (%)'!$R$18,0),0)</f>
        <v>1.4486850000000002</v>
      </c>
      <c r="AC110" s="1">
        <f>IF(C110="West", IF(B110="Decentral",('Connecting shares (%)'!$F$14/100*E110+'Connecting shares (%)'!$G$14/100*G110+'Connecting shares (%)'!$H$14/100*I110)/1000000,0),0)</f>
        <v>0</v>
      </c>
      <c r="AD110" s="1">
        <f>IF(C110="west", IF(B110="Decentral",F110*'Connecting shares (%)'!$R$16*'Connecting shares (%)'!$F$14/100+H110*'Connecting shares (%)'!$G$14/100*'Connecting shares (%)'!$R$17+J110*'Connecting shares (%)'!$H$14/100*'Connecting shares (%)'!$R$18,0),0)</f>
        <v>0</v>
      </c>
      <c r="AE110" s="1">
        <f>IF(C110="west", IF(B110="Central",('Connecting shares (%)'!$F$12/100*K110+'Connecting shares (%)'!$G$12/100*M110+'Connecting shares (%)'!$H$12/100*O110)/1000000,0),0)</f>
        <v>3.2842739999999905E-2</v>
      </c>
      <c r="AF110" s="1">
        <f>IF(C110="west", IF(B110="Central",L110*'Connecting shares (%)'!$R$16*'Connecting shares (%)'!$F$12/100+N110*'Connecting shares (%)'!$G$12/100*'Connecting shares (%)'!$R$17+P110*'Connecting shares (%)'!$H$12/100*'Connecting shares (%)'!$R$18,0),0)</f>
        <v>2.2995000000000002E-2</v>
      </c>
      <c r="AG110" s="1">
        <f>IF(C110="West", IF(B110="Decentral",(K110*'Connecting shares (%)'!$F$16/100+M110*'Connecting shares (%)'!$G$16/100+O110*'Connecting shares (%)'!$H$16/100)/1000000,0),0)</f>
        <v>0</v>
      </c>
      <c r="AH110" s="1">
        <f>IF(C110="west", IF(B110="Decentral",L110*'Connecting shares (%)'!$R$16*'Connecting shares (%)'!$F$16/100+N110*'Connecting shares (%)'!$G$16/100*'Connecting shares (%)'!$R$17+P110*'Connecting shares (%)'!$H$16/100*'Connecting shares (%)'!$R$18,0),0)</f>
        <v>0</v>
      </c>
    </row>
    <row r="111" spans="1:34">
      <c r="A111" s="1">
        <v>110</v>
      </c>
      <c r="B111" s="1" t="s">
        <v>19</v>
      </c>
      <c r="C111" s="1" t="s">
        <v>21</v>
      </c>
      <c r="D111" s="1" t="s">
        <v>719</v>
      </c>
      <c r="E111" s="1">
        <v>791067.04</v>
      </c>
      <c r="F111" s="1">
        <v>49</v>
      </c>
      <c r="G111" s="1">
        <v>0</v>
      </c>
      <c r="H111" s="1">
        <v>0</v>
      </c>
      <c r="I111" s="1">
        <v>0</v>
      </c>
      <c r="J111" s="1">
        <v>0</v>
      </c>
      <c r="K111" s="1">
        <v>40295.389999999898</v>
      </c>
      <c r="L111" s="1">
        <v>1</v>
      </c>
      <c r="M111" s="1">
        <v>0</v>
      </c>
      <c r="N111" s="1">
        <v>0</v>
      </c>
      <c r="O111" s="1">
        <v>0</v>
      </c>
      <c r="P111" s="1">
        <v>0</v>
      </c>
      <c r="Q111" s="1">
        <v>3197.4238587241898</v>
      </c>
      <c r="R111" s="1">
        <v>258038</v>
      </c>
      <c r="S111" s="59">
        <f>IF(C111="East", IF(B111="Central",('Connecting shares (%)'!$F$2/100*E111+'Connecting shares (%)'!$G$2/100*G111+'Connecting shares (%)'!$H$2/100*I111)/1000000,0),0)</f>
        <v>0</v>
      </c>
      <c r="T111" s="59">
        <f>IF(C111="East", IF(B111="Central",F111*'Connecting shares (%)'!$R$16*'Connecting shares (%)'!$F$2/100+H111*'Connecting shares (%)'!$G$2/100*'Connecting shares (%)'!$R$17+J111*'Connecting shares (%)'!$H$2/100*'Connecting shares (%)'!$R$18,0),0)</f>
        <v>0</v>
      </c>
      <c r="U111" s="1">
        <f>IF(C111="East", IF(B111="Decentral",('Connecting shares (%)'!$F$6/100*E111+'Connecting shares (%)'!$G$6/100*G111+'Connecting shares (%)'!$H$6/100*I111)/1000000,0),0)</f>
        <v>0</v>
      </c>
      <c r="V111" s="1">
        <f>IF(C111="East", IF(B111="Decentral",F111*'Connecting shares (%)'!$R$16*'Connecting shares (%)'!$F$6/100+H111*'Connecting shares (%)'!$G$6/100*'Connecting shares (%)'!$R$17+J111*'Connecting shares (%)'!$H$6/100*'Connecting shares (%)'!$R$18,0),0)</f>
        <v>0</v>
      </c>
      <c r="W111" s="1">
        <f>IF(C111="East", IF(B111="Central",('Connecting shares (%)'!$F$4/100*K111+'Connecting shares (%)'!$G$4/100*M111+'Connecting shares (%)'!$H$4/100*O111)/1000000,0),0)</f>
        <v>0</v>
      </c>
      <c r="X111" s="1">
        <f>IF(C111="East", IF(B111="Central",L111*'Connecting shares (%)'!$R$16*'Connecting shares (%)'!$F$4/100+N111*'Connecting shares (%)'!$G$4/100*'Connecting shares (%)'!$R$17+P111*'Connecting shares (%)'!$H$4/100*'Connecting shares (%)'!$R$18,0),0)</f>
        <v>0</v>
      </c>
      <c r="Y111" s="1">
        <f>IF(C111="East", IF(B111="Decentral",('Connecting shares (%)'!$F$4/100*K111+'Connecting shares (%)'!$G$4/100*M111+'Connecting shares (%)'!$H$4/100*O111)/1000000,0),0)</f>
        <v>0</v>
      </c>
      <c r="Z111" s="1">
        <f>IF(C111="East", IF(B111="Decentral",L111*'Connecting shares (%)'!$R$16*'Connecting shares (%)'!$F$8/100+N111*'Connecting shares (%)'!$G$8/100*'Connecting shares (%)'!$R$17+P111*'Connecting shares (%)'!$H$8/100*'Connecting shares (%)'!$R$18,0),0)</f>
        <v>0</v>
      </c>
      <c r="AA111" s="1">
        <f>IF(C111="West", IF(B111="Central",('Connecting shares (%)'!$F$10/100*E111+'Connecting shares (%)'!$G$10/100*G111+'Connecting shares (%)'!$H$10/100*I111)/1000000,0),0)</f>
        <v>0</v>
      </c>
      <c r="AB111" s="1">
        <f>IF(C111="West", IF(B111="Central",F111*'Connecting shares (%)'!$R$16*'Connecting shares (%)'!$F$10/100+H111*'Connecting shares (%)'!$G$10/100*'Connecting shares (%)'!$R$17+J111*'Connecting shares (%)'!$H$10/100*'Connecting shares (%)'!$R$18,0),0)</f>
        <v>0</v>
      </c>
      <c r="AC111" s="1">
        <f>IF(C111="West", IF(B111="Decentral",('Connecting shares (%)'!$F$14/100*E111+'Connecting shares (%)'!$G$14/100*G111+'Connecting shares (%)'!$H$14/100*I111)/1000000,0),0)</f>
        <v>0.79106704000000005</v>
      </c>
      <c r="AD111" s="1">
        <f>IF(C111="west", IF(B111="Decentral",F111*'Connecting shares (%)'!$R$16*'Connecting shares (%)'!$F$14/100+H111*'Connecting shares (%)'!$G$14/100*'Connecting shares (%)'!$R$17+J111*'Connecting shares (%)'!$H$14/100*'Connecting shares (%)'!$R$18,0),0)</f>
        <v>1.1267550000000002</v>
      </c>
      <c r="AE111" s="1">
        <f>IF(C111="west", IF(B111="Central",('Connecting shares (%)'!$F$12/100*K111+'Connecting shares (%)'!$G$12/100*M111+'Connecting shares (%)'!$H$12/100*O111)/1000000,0),0)</f>
        <v>0</v>
      </c>
      <c r="AF111" s="1">
        <f>IF(C111="west", IF(B111="Central",L111*'Connecting shares (%)'!$R$16*'Connecting shares (%)'!$F$12/100+N111*'Connecting shares (%)'!$G$12/100*'Connecting shares (%)'!$R$17+P111*'Connecting shares (%)'!$H$12/100*'Connecting shares (%)'!$R$18,0),0)</f>
        <v>0</v>
      </c>
      <c r="AG111" s="1">
        <f>IF(C111="West", IF(B111="Decentral",(K111*'Connecting shares (%)'!$F$16/100+M111*'Connecting shares (%)'!$G$16/100+O111*'Connecting shares (%)'!$H$16/100)/1000000,0),0)</f>
        <v>4.0295389999999896E-2</v>
      </c>
      <c r="AH111" s="1">
        <f>IF(C111="west", IF(B111="Decentral",L111*'Connecting shares (%)'!$R$16*'Connecting shares (%)'!$F$16/100+N111*'Connecting shares (%)'!$G$16/100*'Connecting shares (%)'!$R$17+P111*'Connecting shares (%)'!$H$16/100*'Connecting shares (%)'!$R$18,0),0)</f>
        <v>2.2995000000000002E-2</v>
      </c>
    </row>
    <row r="112" spans="1:34">
      <c r="A112" s="1">
        <v>111</v>
      </c>
      <c r="B112" s="1" t="s">
        <v>20</v>
      </c>
      <c r="C112" s="1" t="s">
        <v>21</v>
      </c>
      <c r="D112" s="1" t="s">
        <v>718</v>
      </c>
      <c r="E112" s="1">
        <v>190987.929999999</v>
      </c>
      <c r="F112" s="1">
        <v>10</v>
      </c>
      <c r="G112" s="1">
        <v>0</v>
      </c>
      <c r="H112" s="1">
        <v>0</v>
      </c>
      <c r="I112" s="1">
        <v>0</v>
      </c>
      <c r="J112" s="1">
        <v>0</v>
      </c>
      <c r="K112" s="1">
        <v>0</v>
      </c>
      <c r="L112" s="1">
        <v>0</v>
      </c>
      <c r="M112" s="1">
        <v>0</v>
      </c>
      <c r="N112" s="1">
        <v>0</v>
      </c>
      <c r="O112" s="1">
        <v>0</v>
      </c>
      <c r="P112" s="1">
        <v>0</v>
      </c>
      <c r="Q112" s="1">
        <v>1564.6259255359701</v>
      </c>
      <c r="R112" s="1">
        <v>72483</v>
      </c>
      <c r="S112" s="59">
        <f>IF(C112="East", IF(B112="Central",('Connecting shares (%)'!$F$2/100*E112+'Connecting shares (%)'!$G$2/100*G112+'Connecting shares (%)'!$H$2/100*I112)/1000000,0),0)</f>
        <v>0</v>
      </c>
      <c r="T112" s="59">
        <f>IF(C112="East", IF(B112="Central",F112*'Connecting shares (%)'!$R$16*'Connecting shares (%)'!$F$2/100+H112*'Connecting shares (%)'!$G$2/100*'Connecting shares (%)'!$R$17+J112*'Connecting shares (%)'!$H$2/100*'Connecting shares (%)'!$R$18,0),0)</f>
        <v>0</v>
      </c>
      <c r="U112" s="1">
        <f>IF(C112="East", IF(B112="Decentral",('Connecting shares (%)'!$F$6/100*E112+'Connecting shares (%)'!$G$6/100*G112+'Connecting shares (%)'!$H$6/100*I112)/1000000,0),0)</f>
        <v>0</v>
      </c>
      <c r="V112" s="1">
        <f>IF(C112="East", IF(B112="Decentral",F112*'Connecting shares (%)'!$R$16*'Connecting shares (%)'!$F$6/100+H112*'Connecting shares (%)'!$G$6/100*'Connecting shares (%)'!$R$17+J112*'Connecting shares (%)'!$H$6/100*'Connecting shares (%)'!$R$18,0),0)</f>
        <v>0</v>
      </c>
      <c r="W112" s="1">
        <f>IF(C112="East", IF(B112="Central",('Connecting shares (%)'!$F$4/100*K112+'Connecting shares (%)'!$G$4/100*M112+'Connecting shares (%)'!$H$4/100*O112)/1000000,0),0)</f>
        <v>0</v>
      </c>
      <c r="X112" s="1">
        <f>IF(C112="East", IF(B112="Central",L112*'Connecting shares (%)'!$R$16*'Connecting shares (%)'!$F$4/100+N112*'Connecting shares (%)'!$G$4/100*'Connecting shares (%)'!$R$17+P112*'Connecting shares (%)'!$H$4/100*'Connecting shares (%)'!$R$18,0),0)</f>
        <v>0</v>
      </c>
      <c r="Y112" s="1">
        <f>IF(C112="East", IF(B112="Decentral",('Connecting shares (%)'!$F$4/100*K112+'Connecting shares (%)'!$G$4/100*M112+'Connecting shares (%)'!$H$4/100*O112)/1000000,0),0)</f>
        <v>0</v>
      </c>
      <c r="Z112" s="1">
        <f>IF(C112="East", IF(B112="Decentral",L112*'Connecting shares (%)'!$R$16*'Connecting shares (%)'!$F$8/100+N112*'Connecting shares (%)'!$G$8/100*'Connecting shares (%)'!$R$17+P112*'Connecting shares (%)'!$H$8/100*'Connecting shares (%)'!$R$18,0),0)</f>
        <v>0</v>
      </c>
      <c r="AA112" s="1">
        <f>IF(C112="West", IF(B112="Central",('Connecting shares (%)'!$F$10/100*E112+'Connecting shares (%)'!$G$10/100*G112+'Connecting shares (%)'!$H$10/100*I112)/1000000,0),0)</f>
        <v>0.190987929999999</v>
      </c>
      <c r="AB112" s="1">
        <f>IF(C112="West", IF(B112="Central",F112*'Connecting shares (%)'!$R$16*'Connecting shares (%)'!$F$10/100+H112*'Connecting shares (%)'!$G$10/100*'Connecting shares (%)'!$R$17+J112*'Connecting shares (%)'!$H$10/100*'Connecting shares (%)'!$R$18,0),0)</f>
        <v>0.22995000000000002</v>
      </c>
      <c r="AC112" s="1">
        <f>IF(C112="West", IF(B112="Decentral",('Connecting shares (%)'!$F$14/100*E112+'Connecting shares (%)'!$G$14/100*G112+'Connecting shares (%)'!$H$14/100*I112)/1000000,0),0)</f>
        <v>0</v>
      </c>
      <c r="AD112" s="1">
        <f>IF(C112="west", IF(B112="Decentral",F112*'Connecting shares (%)'!$R$16*'Connecting shares (%)'!$F$14/100+H112*'Connecting shares (%)'!$G$14/100*'Connecting shares (%)'!$R$17+J112*'Connecting shares (%)'!$H$14/100*'Connecting shares (%)'!$R$18,0),0)</f>
        <v>0</v>
      </c>
      <c r="AE112" s="1">
        <f>IF(C112="west", IF(B112="Central",('Connecting shares (%)'!$F$12/100*K112+'Connecting shares (%)'!$G$12/100*M112+'Connecting shares (%)'!$H$12/100*O112)/1000000,0),0)</f>
        <v>0</v>
      </c>
      <c r="AF112" s="1">
        <f>IF(C112="west", IF(B112="Central",L112*'Connecting shares (%)'!$R$16*'Connecting shares (%)'!$F$12/100+N112*'Connecting shares (%)'!$G$12/100*'Connecting shares (%)'!$R$17+P112*'Connecting shares (%)'!$H$12/100*'Connecting shares (%)'!$R$18,0),0)</f>
        <v>0</v>
      </c>
      <c r="AG112" s="1">
        <f>IF(C112="West", IF(B112="Decentral",(K112*'Connecting shares (%)'!$F$16/100+M112*'Connecting shares (%)'!$G$16/100+O112*'Connecting shares (%)'!$H$16/100)/1000000,0),0)</f>
        <v>0</v>
      </c>
      <c r="AH112" s="1">
        <f>IF(C112="west", IF(B112="Decentral",L112*'Connecting shares (%)'!$R$16*'Connecting shares (%)'!$F$16/100+N112*'Connecting shares (%)'!$G$16/100*'Connecting shares (%)'!$R$17+P112*'Connecting shares (%)'!$H$16/100*'Connecting shares (%)'!$R$18,0),0)</f>
        <v>0</v>
      </c>
    </row>
    <row r="113" spans="1:34">
      <c r="A113" s="1">
        <v>112</v>
      </c>
      <c r="B113" s="1" t="s">
        <v>19</v>
      </c>
      <c r="C113" s="1" t="s">
        <v>21</v>
      </c>
      <c r="D113" s="1" t="s">
        <v>430</v>
      </c>
      <c r="E113" s="1">
        <v>24010736.300000001</v>
      </c>
      <c r="F113" s="1">
        <v>1573</v>
      </c>
      <c r="G113" s="1">
        <v>50812.839999999902</v>
      </c>
      <c r="H113" s="1">
        <v>1</v>
      </c>
      <c r="I113" s="1">
        <v>0</v>
      </c>
      <c r="J113" s="1">
        <v>0</v>
      </c>
      <c r="K113" s="1">
        <v>9373425.7599999998</v>
      </c>
      <c r="L113" s="1">
        <v>523</v>
      </c>
      <c r="M113" s="1">
        <v>8622558.0399999991</v>
      </c>
      <c r="N113" s="1">
        <v>95</v>
      </c>
      <c r="O113" s="1">
        <v>1490196.46</v>
      </c>
      <c r="P113" s="1">
        <v>3</v>
      </c>
      <c r="Q113" s="1">
        <v>25462.442470924001</v>
      </c>
      <c r="R113" s="1">
        <v>9951809</v>
      </c>
      <c r="S113" s="59">
        <f>IF(C113="East", IF(B113="Central",('Connecting shares (%)'!$F$2/100*E113+'Connecting shares (%)'!$G$2/100*G113+'Connecting shares (%)'!$H$2/100*I113)/1000000,0),0)</f>
        <v>0</v>
      </c>
      <c r="T113" s="59">
        <f>IF(C113="East", IF(B113="Central",F113*'Connecting shares (%)'!$R$16*'Connecting shares (%)'!$F$2/100+H113*'Connecting shares (%)'!$G$2/100*'Connecting shares (%)'!$R$17+J113*'Connecting shares (%)'!$H$2/100*'Connecting shares (%)'!$R$18,0),0)</f>
        <v>0</v>
      </c>
      <c r="U113" s="1">
        <f>IF(C113="East", IF(B113="Decentral",('Connecting shares (%)'!$F$6/100*E113+'Connecting shares (%)'!$G$6/100*G113+'Connecting shares (%)'!$H$6/100*I113)/1000000,0),0)</f>
        <v>0</v>
      </c>
      <c r="V113" s="1">
        <f>IF(C113="East", IF(B113="Decentral",F113*'Connecting shares (%)'!$R$16*'Connecting shares (%)'!$F$6/100+H113*'Connecting shares (%)'!$G$6/100*'Connecting shares (%)'!$R$17+J113*'Connecting shares (%)'!$H$6/100*'Connecting shares (%)'!$R$18,0),0)</f>
        <v>0</v>
      </c>
      <c r="W113" s="1">
        <f>IF(C113="East", IF(B113="Central",('Connecting shares (%)'!$F$4/100*K113+'Connecting shares (%)'!$G$4/100*M113+'Connecting shares (%)'!$H$4/100*O113)/1000000,0),0)</f>
        <v>0</v>
      </c>
      <c r="X113" s="1">
        <f>IF(C113="East", IF(B113="Central",L113*'Connecting shares (%)'!$R$16*'Connecting shares (%)'!$F$4/100+N113*'Connecting shares (%)'!$G$4/100*'Connecting shares (%)'!$R$17+P113*'Connecting shares (%)'!$H$4/100*'Connecting shares (%)'!$R$18,0),0)</f>
        <v>0</v>
      </c>
      <c r="Y113" s="1">
        <f>IF(C113="East", IF(B113="Decentral",('Connecting shares (%)'!$F$4/100*K113+'Connecting shares (%)'!$G$4/100*M113+'Connecting shares (%)'!$H$4/100*O113)/1000000,0),0)</f>
        <v>0</v>
      </c>
      <c r="Z113" s="1">
        <f>IF(C113="East", IF(B113="Decentral",L113*'Connecting shares (%)'!$R$16*'Connecting shares (%)'!$F$8/100+N113*'Connecting shares (%)'!$G$8/100*'Connecting shares (%)'!$R$17+P113*'Connecting shares (%)'!$H$8/100*'Connecting shares (%)'!$R$18,0),0)</f>
        <v>0</v>
      </c>
      <c r="AA113" s="1">
        <f>IF(C113="West", IF(B113="Central",('Connecting shares (%)'!$F$10/100*E113+'Connecting shares (%)'!$G$10/100*G113+'Connecting shares (%)'!$H$10/100*I113)/1000000,0),0)</f>
        <v>0</v>
      </c>
      <c r="AB113" s="1">
        <f>IF(C113="West", IF(B113="Central",F113*'Connecting shares (%)'!$R$16*'Connecting shares (%)'!$F$10/100+H113*'Connecting shares (%)'!$G$10/100*'Connecting shares (%)'!$R$17+J113*'Connecting shares (%)'!$H$10/100*'Connecting shares (%)'!$R$18,0),0)</f>
        <v>0</v>
      </c>
      <c r="AC113" s="1">
        <f>IF(C113="West", IF(B113="Decentral",('Connecting shares (%)'!$F$14/100*E113+'Connecting shares (%)'!$G$14/100*G113+'Connecting shares (%)'!$H$14/100*I113)/1000000,0),0)</f>
        <v>24.06154914</v>
      </c>
      <c r="AD113" s="1">
        <f>IF(C113="west", IF(B113="Decentral",F113*'Connecting shares (%)'!$R$16*'Connecting shares (%)'!$F$14/100+H113*'Connecting shares (%)'!$G$14/100*'Connecting shares (%)'!$R$17+J113*'Connecting shares (%)'!$H$14/100*'Connecting shares (%)'!$R$18,0),0)</f>
        <v>36.201794</v>
      </c>
      <c r="AE113" s="1">
        <f>IF(C113="west", IF(B113="Central",('Connecting shares (%)'!$F$12/100*K113+'Connecting shares (%)'!$G$12/100*M113+'Connecting shares (%)'!$H$12/100*O113)/1000000,0),0)</f>
        <v>0</v>
      </c>
      <c r="AF113" s="1">
        <f>IF(C113="west", IF(B113="Central",L113*'Connecting shares (%)'!$R$16*'Connecting shares (%)'!$F$12/100+N113*'Connecting shares (%)'!$G$12/100*'Connecting shares (%)'!$R$17+P113*'Connecting shares (%)'!$H$12/100*'Connecting shares (%)'!$R$18,0),0)</f>
        <v>0</v>
      </c>
      <c r="AG113" s="1">
        <f>IF(C113="West", IF(B113="Decentral",(K113*'Connecting shares (%)'!$F$16/100+M113*'Connecting shares (%)'!$G$16/100+O113*'Connecting shares (%)'!$H$16/100)/1000000,0),0)</f>
        <v>19.486180259999998</v>
      </c>
      <c r="AH113" s="1">
        <f>IF(C113="west", IF(B113="Decentral",L113*'Connecting shares (%)'!$R$16*'Connecting shares (%)'!$F$16/100+N113*'Connecting shares (%)'!$G$16/100*'Connecting shares (%)'!$R$17+P113*'Connecting shares (%)'!$H$16/100*'Connecting shares (%)'!$R$18,0),0)</f>
        <v>15.030966999999999</v>
      </c>
    </row>
    <row r="114" spans="1:34">
      <c r="A114" s="1">
        <v>113</v>
      </c>
      <c r="B114" s="1" t="s">
        <v>20</v>
      </c>
      <c r="C114" s="1" t="s">
        <v>21</v>
      </c>
      <c r="D114" s="1" t="s">
        <v>717</v>
      </c>
      <c r="E114" s="1">
        <v>755761.26</v>
      </c>
      <c r="F114" s="1">
        <v>53</v>
      </c>
      <c r="G114" s="1">
        <v>0</v>
      </c>
      <c r="H114" s="1">
        <v>0</v>
      </c>
      <c r="I114" s="1">
        <v>0</v>
      </c>
      <c r="J114" s="1">
        <v>0</v>
      </c>
      <c r="K114" s="1">
        <v>0</v>
      </c>
      <c r="L114" s="1">
        <v>0</v>
      </c>
      <c r="M114" s="1">
        <v>0</v>
      </c>
      <c r="N114" s="1">
        <v>0</v>
      </c>
      <c r="O114" s="1">
        <v>0</v>
      </c>
      <c r="P114" s="1">
        <v>0</v>
      </c>
      <c r="Q114" s="1">
        <v>3404.7553189260698</v>
      </c>
      <c r="R114" s="1">
        <v>619887.5</v>
      </c>
      <c r="S114" s="59">
        <f>IF(C114="East", IF(B114="Central",('Connecting shares (%)'!$F$2/100*E114+'Connecting shares (%)'!$G$2/100*G114+'Connecting shares (%)'!$H$2/100*I114)/1000000,0),0)</f>
        <v>0</v>
      </c>
      <c r="T114" s="59">
        <f>IF(C114="East", IF(B114="Central",F114*'Connecting shares (%)'!$R$16*'Connecting shares (%)'!$F$2/100+H114*'Connecting shares (%)'!$G$2/100*'Connecting shares (%)'!$R$17+J114*'Connecting shares (%)'!$H$2/100*'Connecting shares (%)'!$R$18,0),0)</f>
        <v>0</v>
      </c>
      <c r="U114" s="1">
        <f>IF(C114="East", IF(B114="Decentral",('Connecting shares (%)'!$F$6/100*E114+'Connecting shares (%)'!$G$6/100*G114+'Connecting shares (%)'!$H$6/100*I114)/1000000,0),0)</f>
        <v>0</v>
      </c>
      <c r="V114" s="1">
        <f>IF(C114="East", IF(B114="Decentral",F114*'Connecting shares (%)'!$R$16*'Connecting shares (%)'!$F$6/100+H114*'Connecting shares (%)'!$G$6/100*'Connecting shares (%)'!$R$17+J114*'Connecting shares (%)'!$H$6/100*'Connecting shares (%)'!$R$18,0),0)</f>
        <v>0</v>
      </c>
      <c r="W114" s="1">
        <f>IF(C114="East", IF(B114="Central",('Connecting shares (%)'!$F$4/100*K114+'Connecting shares (%)'!$G$4/100*M114+'Connecting shares (%)'!$H$4/100*O114)/1000000,0),0)</f>
        <v>0</v>
      </c>
      <c r="X114" s="1">
        <f>IF(C114="East", IF(B114="Central",L114*'Connecting shares (%)'!$R$16*'Connecting shares (%)'!$F$4/100+N114*'Connecting shares (%)'!$G$4/100*'Connecting shares (%)'!$R$17+P114*'Connecting shares (%)'!$H$4/100*'Connecting shares (%)'!$R$18,0),0)</f>
        <v>0</v>
      </c>
      <c r="Y114" s="1">
        <f>IF(C114="East", IF(B114="Decentral",('Connecting shares (%)'!$F$4/100*K114+'Connecting shares (%)'!$G$4/100*M114+'Connecting shares (%)'!$H$4/100*O114)/1000000,0),0)</f>
        <v>0</v>
      </c>
      <c r="Z114" s="1">
        <f>IF(C114="East", IF(B114="Decentral",L114*'Connecting shares (%)'!$R$16*'Connecting shares (%)'!$F$8/100+N114*'Connecting shares (%)'!$G$8/100*'Connecting shares (%)'!$R$17+P114*'Connecting shares (%)'!$H$8/100*'Connecting shares (%)'!$R$18,0),0)</f>
        <v>0</v>
      </c>
      <c r="AA114" s="1">
        <f>IF(C114="West", IF(B114="Central",('Connecting shares (%)'!$F$10/100*E114+'Connecting shares (%)'!$G$10/100*G114+'Connecting shares (%)'!$H$10/100*I114)/1000000,0),0)</f>
        <v>0.75576125999999999</v>
      </c>
      <c r="AB114" s="1">
        <f>IF(C114="West", IF(B114="Central",F114*'Connecting shares (%)'!$R$16*'Connecting shares (%)'!$F$10/100+H114*'Connecting shares (%)'!$G$10/100*'Connecting shares (%)'!$R$17+J114*'Connecting shares (%)'!$H$10/100*'Connecting shares (%)'!$R$18,0),0)</f>
        <v>1.2187350000000001</v>
      </c>
      <c r="AC114" s="1">
        <f>IF(C114="West", IF(B114="Decentral",('Connecting shares (%)'!$F$14/100*E114+'Connecting shares (%)'!$G$14/100*G114+'Connecting shares (%)'!$H$14/100*I114)/1000000,0),0)</f>
        <v>0</v>
      </c>
      <c r="AD114" s="1">
        <f>IF(C114="west", IF(B114="Decentral",F114*'Connecting shares (%)'!$R$16*'Connecting shares (%)'!$F$14/100+H114*'Connecting shares (%)'!$G$14/100*'Connecting shares (%)'!$R$17+J114*'Connecting shares (%)'!$H$14/100*'Connecting shares (%)'!$R$18,0),0)</f>
        <v>0</v>
      </c>
      <c r="AE114" s="1">
        <f>IF(C114="west", IF(B114="Central",('Connecting shares (%)'!$F$12/100*K114+'Connecting shares (%)'!$G$12/100*M114+'Connecting shares (%)'!$H$12/100*O114)/1000000,0),0)</f>
        <v>0</v>
      </c>
      <c r="AF114" s="1">
        <f>IF(C114="west", IF(B114="Central",L114*'Connecting shares (%)'!$R$16*'Connecting shares (%)'!$F$12/100+N114*'Connecting shares (%)'!$G$12/100*'Connecting shares (%)'!$R$17+P114*'Connecting shares (%)'!$H$12/100*'Connecting shares (%)'!$R$18,0),0)</f>
        <v>0</v>
      </c>
      <c r="AG114" s="1">
        <f>IF(C114="West", IF(B114="Decentral",(K114*'Connecting shares (%)'!$F$16/100+M114*'Connecting shares (%)'!$G$16/100+O114*'Connecting shares (%)'!$H$16/100)/1000000,0),0)</f>
        <v>0</v>
      </c>
      <c r="AH114" s="1">
        <f>IF(C114="west", IF(B114="Decentral",L114*'Connecting shares (%)'!$R$16*'Connecting shares (%)'!$F$16/100+N114*'Connecting shares (%)'!$G$16/100*'Connecting shares (%)'!$R$17+P114*'Connecting shares (%)'!$H$16/100*'Connecting shares (%)'!$R$18,0),0)</f>
        <v>0</v>
      </c>
    </row>
    <row r="115" spans="1:34">
      <c r="A115" s="1">
        <v>114</v>
      </c>
      <c r="B115" s="1" t="s">
        <v>19</v>
      </c>
      <c r="C115" s="1" t="s">
        <v>21</v>
      </c>
      <c r="D115" s="1" t="s">
        <v>716</v>
      </c>
      <c r="E115" s="1">
        <v>1773860.38</v>
      </c>
      <c r="F115" s="1">
        <v>116</v>
      </c>
      <c r="G115" s="1">
        <v>53057.97</v>
      </c>
      <c r="H115" s="1">
        <v>1</v>
      </c>
      <c r="I115" s="1">
        <v>0</v>
      </c>
      <c r="J115" s="1">
        <v>0</v>
      </c>
      <c r="K115" s="1">
        <v>134578.709999999</v>
      </c>
      <c r="L115" s="1">
        <v>12</v>
      </c>
      <c r="M115" s="1">
        <v>0</v>
      </c>
      <c r="N115" s="1">
        <v>0</v>
      </c>
      <c r="O115" s="1">
        <v>0</v>
      </c>
      <c r="P115" s="1">
        <v>0</v>
      </c>
      <c r="Q115" s="1">
        <v>3834.9445993972699</v>
      </c>
      <c r="R115" s="1">
        <v>305516</v>
      </c>
      <c r="S115" s="59">
        <f>IF(C115="East", IF(B115="Central",('Connecting shares (%)'!$F$2/100*E115+'Connecting shares (%)'!$G$2/100*G115+'Connecting shares (%)'!$H$2/100*I115)/1000000,0),0)</f>
        <v>0</v>
      </c>
      <c r="T115" s="59">
        <f>IF(C115="East", IF(B115="Central",F115*'Connecting shares (%)'!$R$16*'Connecting shares (%)'!$F$2/100+H115*'Connecting shares (%)'!$G$2/100*'Connecting shares (%)'!$R$17+J115*'Connecting shares (%)'!$H$2/100*'Connecting shares (%)'!$R$18,0),0)</f>
        <v>0</v>
      </c>
      <c r="U115" s="1">
        <f>IF(C115="East", IF(B115="Decentral",('Connecting shares (%)'!$F$6/100*E115+'Connecting shares (%)'!$G$6/100*G115+'Connecting shares (%)'!$H$6/100*I115)/1000000,0),0)</f>
        <v>0</v>
      </c>
      <c r="V115" s="1">
        <f>IF(C115="East", IF(B115="Decentral",F115*'Connecting shares (%)'!$R$16*'Connecting shares (%)'!$F$6/100+H115*'Connecting shares (%)'!$G$6/100*'Connecting shares (%)'!$R$17+J115*'Connecting shares (%)'!$H$6/100*'Connecting shares (%)'!$R$18,0),0)</f>
        <v>0</v>
      </c>
      <c r="W115" s="1">
        <f>IF(C115="East", IF(B115="Central",('Connecting shares (%)'!$F$4/100*K115+'Connecting shares (%)'!$G$4/100*M115+'Connecting shares (%)'!$H$4/100*O115)/1000000,0),0)</f>
        <v>0</v>
      </c>
      <c r="X115" s="1">
        <f>IF(C115="East", IF(B115="Central",L115*'Connecting shares (%)'!$R$16*'Connecting shares (%)'!$F$4/100+N115*'Connecting shares (%)'!$G$4/100*'Connecting shares (%)'!$R$17+P115*'Connecting shares (%)'!$H$4/100*'Connecting shares (%)'!$R$18,0),0)</f>
        <v>0</v>
      </c>
      <c r="Y115" s="1">
        <f>IF(C115="East", IF(B115="Decentral",('Connecting shares (%)'!$F$4/100*K115+'Connecting shares (%)'!$G$4/100*M115+'Connecting shares (%)'!$H$4/100*O115)/1000000,0),0)</f>
        <v>0</v>
      </c>
      <c r="Z115" s="1">
        <f>IF(C115="East", IF(B115="Decentral",L115*'Connecting shares (%)'!$R$16*'Connecting shares (%)'!$F$8/100+N115*'Connecting shares (%)'!$G$8/100*'Connecting shares (%)'!$R$17+P115*'Connecting shares (%)'!$H$8/100*'Connecting shares (%)'!$R$18,0),0)</f>
        <v>0</v>
      </c>
      <c r="AA115" s="1">
        <f>IF(C115="West", IF(B115="Central",('Connecting shares (%)'!$F$10/100*E115+'Connecting shares (%)'!$G$10/100*G115+'Connecting shares (%)'!$H$10/100*I115)/1000000,0),0)</f>
        <v>0</v>
      </c>
      <c r="AB115" s="1">
        <f>IF(C115="West", IF(B115="Central",F115*'Connecting shares (%)'!$R$16*'Connecting shares (%)'!$F$10/100+H115*'Connecting shares (%)'!$G$10/100*'Connecting shares (%)'!$R$17+J115*'Connecting shares (%)'!$H$10/100*'Connecting shares (%)'!$R$18,0),0)</f>
        <v>0</v>
      </c>
      <c r="AC115" s="1">
        <f>IF(C115="West", IF(B115="Decentral",('Connecting shares (%)'!$F$14/100*E115+'Connecting shares (%)'!$G$14/100*G115+'Connecting shares (%)'!$H$14/100*I115)/1000000,0),0)</f>
        <v>1.8269183499999999</v>
      </c>
      <c r="AD115" s="1">
        <f>IF(C115="west", IF(B115="Decentral",F115*'Connecting shares (%)'!$R$16*'Connecting shares (%)'!$F$14/100+H115*'Connecting shares (%)'!$G$14/100*'Connecting shares (%)'!$R$17+J115*'Connecting shares (%)'!$H$14/100*'Connecting shares (%)'!$R$18,0),0)</f>
        <v>2.6980790000000003</v>
      </c>
      <c r="AE115" s="1">
        <f>IF(C115="west", IF(B115="Central",('Connecting shares (%)'!$F$12/100*K115+'Connecting shares (%)'!$G$12/100*M115+'Connecting shares (%)'!$H$12/100*O115)/1000000,0),0)</f>
        <v>0</v>
      </c>
      <c r="AF115" s="1">
        <f>IF(C115="west", IF(B115="Central",L115*'Connecting shares (%)'!$R$16*'Connecting shares (%)'!$F$12/100+N115*'Connecting shares (%)'!$G$12/100*'Connecting shares (%)'!$R$17+P115*'Connecting shares (%)'!$H$12/100*'Connecting shares (%)'!$R$18,0),0)</f>
        <v>0</v>
      </c>
      <c r="AG115" s="1">
        <f>IF(C115="West", IF(B115="Decentral",(K115*'Connecting shares (%)'!$F$16/100+M115*'Connecting shares (%)'!$G$16/100+O115*'Connecting shares (%)'!$H$16/100)/1000000,0),0)</f>
        <v>0.13457870999999899</v>
      </c>
      <c r="AH115" s="1">
        <f>IF(C115="west", IF(B115="Decentral",L115*'Connecting shares (%)'!$R$16*'Connecting shares (%)'!$F$16/100+N115*'Connecting shares (%)'!$G$16/100*'Connecting shares (%)'!$R$17+P115*'Connecting shares (%)'!$H$16/100*'Connecting shares (%)'!$R$18,0),0)</f>
        <v>0.27594000000000002</v>
      </c>
    </row>
    <row r="116" spans="1:34">
      <c r="A116" s="1">
        <v>115</v>
      </c>
      <c r="B116" s="1" t="s">
        <v>20</v>
      </c>
      <c r="C116" s="1" t="s">
        <v>21</v>
      </c>
      <c r="D116" s="1" t="s">
        <v>715</v>
      </c>
      <c r="E116" s="1">
        <v>365244.45999999897</v>
      </c>
      <c r="F116" s="1">
        <v>22</v>
      </c>
      <c r="G116" s="1">
        <v>54845.699999999903</v>
      </c>
      <c r="H116" s="1">
        <v>1</v>
      </c>
      <c r="I116" s="1">
        <v>0</v>
      </c>
      <c r="J116" s="1">
        <v>0</v>
      </c>
      <c r="K116" s="1">
        <v>11615.32</v>
      </c>
      <c r="L116" s="1">
        <v>2</v>
      </c>
      <c r="M116" s="1">
        <v>0</v>
      </c>
      <c r="N116" s="1">
        <v>0</v>
      </c>
      <c r="O116" s="1">
        <v>0</v>
      </c>
      <c r="P116" s="1">
        <v>0</v>
      </c>
      <c r="Q116" s="1">
        <v>2109.80899375439</v>
      </c>
      <c r="R116" s="1">
        <v>269619.5</v>
      </c>
      <c r="S116" s="59">
        <f>IF(C116="East", IF(B116="Central",('Connecting shares (%)'!$F$2/100*E116+'Connecting shares (%)'!$G$2/100*G116+'Connecting shares (%)'!$H$2/100*I116)/1000000,0),0)</f>
        <v>0</v>
      </c>
      <c r="T116" s="59">
        <f>IF(C116="East", IF(B116="Central",F116*'Connecting shares (%)'!$R$16*'Connecting shares (%)'!$F$2/100+H116*'Connecting shares (%)'!$G$2/100*'Connecting shares (%)'!$R$17+J116*'Connecting shares (%)'!$H$2/100*'Connecting shares (%)'!$R$18,0),0)</f>
        <v>0</v>
      </c>
      <c r="U116" s="1">
        <f>IF(C116="East", IF(B116="Decentral",('Connecting shares (%)'!$F$6/100*E116+'Connecting shares (%)'!$G$6/100*G116+'Connecting shares (%)'!$H$6/100*I116)/1000000,0),0)</f>
        <v>0</v>
      </c>
      <c r="V116" s="1">
        <f>IF(C116="East", IF(B116="Decentral",F116*'Connecting shares (%)'!$R$16*'Connecting shares (%)'!$F$6/100+H116*'Connecting shares (%)'!$G$6/100*'Connecting shares (%)'!$R$17+J116*'Connecting shares (%)'!$H$6/100*'Connecting shares (%)'!$R$18,0),0)</f>
        <v>0</v>
      </c>
      <c r="W116" s="1">
        <f>IF(C116="East", IF(B116="Central",('Connecting shares (%)'!$F$4/100*K116+'Connecting shares (%)'!$G$4/100*M116+'Connecting shares (%)'!$H$4/100*O116)/1000000,0),0)</f>
        <v>0</v>
      </c>
      <c r="X116" s="1">
        <f>IF(C116="East", IF(B116="Central",L116*'Connecting shares (%)'!$R$16*'Connecting shares (%)'!$F$4/100+N116*'Connecting shares (%)'!$G$4/100*'Connecting shares (%)'!$R$17+P116*'Connecting shares (%)'!$H$4/100*'Connecting shares (%)'!$R$18,0),0)</f>
        <v>0</v>
      </c>
      <c r="Y116" s="1">
        <f>IF(C116="East", IF(B116="Decentral",('Connecting shares (%)'!$F$4/100*K116+'Connecting shares (%)'!$G$4/100*M116+'Connecting shares (%)'!$H$4/100*O116)/1000000,0),0)</f>
        <v>0</v>
      </c>
      <c r="Z116" s="1">
        <f>IF(C116="East", IF(B116="Decentral",L116*'Connecting shares (%)'!$R$16*'Connecting shares (%)'!$F$8/100+N116*'Connecting shares (%)'!$G$8/100*'Connecting shares (%)'!$R$17+P116*'Connecting shares (%)'!$H$8/100*'Connecting shares (%)'!$R$18,0),0)</f>
        <v>0</v>
      </c>
      <c r="AA116" s="1">
        <f>IF(C116="West", IF(B116="Central",('Connecting shares (%)'!$F$10/100*E116+'Connecting shares (%)'!$G$10/100*G116+'Connecting shares (%)'!$H$10/100*I116)/1000000,0),0)</f>
        <v>0.42009015999999888</v>
      </c>
      <c r="AB116" s="1">
        <f>IF(C116="West", IF(B116="Central",F116*'Connecting shares (%)'!$R$16*'Connecting shares (%)'!$F$10/100+H116*'Connecting shares (%)'!$G$10/100*'Connecting shares (%)'!$R$17+J116*'Connecting shares (%)'!$H$10/100*'Connecting shares (%)'!$R$18,0),0)</f>
        <v>0.53654900000000005</v>
      </c>
      <c r="AC116" s="1">
        <f>IF(C116="West", IF(B116="Decentral",('Connecting shares (%)'!$F$14/100*E116+'Connecting shares (%)'!$G$14/100*G116+'Connecting shares (%)'!$H$14/100*I116)/1000000,0),0)</f>
        <v>0</v>
      </c>
      <c r="AD116" s="1">
        <f>IF(C116="west", IF(B116="Decentral",F116*'Connecting shares (%)'!$R$16*'Connecting shares (%)'!$F$14/100+H116*'Connecting shares (%)'!$G$14/100*'Connecting shares (%)'!$R$17+J116*'Connecting shares (%)'!$H$14/100*'Connecting shares (%)'!$R$18,0),0)</f>
        <v>0</v>
      </c>
      <c r="AE116" s="1">
        <f>IF(C116="west", IF(B116="Central",('Connecting shares (%)'!$F$12/100*K116+'Connecting shares (%)'!$G$12/100*M116+'Connecting shares (%)'!$H$12/100*O116)/1000000,0),0)</f>
        <v>1.161532E-2</v>
      </c>
      <c r="AF116" s="1">
        <f>IF(C116="west", IF(B116="Central",L116*'Connecting shares (%)'!$R$16*'Connecting shares (%)'!$F$12/100+N116*'Connecting shares (%)'!$G$12/100*'Connecting shares (%)'!$R$17+P116*'Connecting shares (%)'!$H$12/100*'Connecting shares (%)'!$R$18,0),0)</f>
        <v>4.5990000000000003E-2</v>
      </c>
      <c r="AG116" s="1">
        <f>IF(C116="West", IF(B116="Decentral",(K116*'Connecting shares (%)'!$F$16/100+M116*'Connecting shares (%)'!$G$16/100+O116*'Connecting shares (%)'!$H$16/100)/1000000,0),0)</f>
        <v>0</v>
      </c>
      <c r="AH116" s="1">
        <f>IF(C116="west", IF(B116="Decentral",L116*'Connecting shares (%)'!$R$16*'Connecting shares (%)'!$F$16/100+N116*'Connecting shares (%)'!$G$16/100*'Connecting shares (%)'!$R$17+P116*'Connecting shares (%)'!$H$16/100*'Connecting shares (%)'!$R$18,0),0)</f>
        <v>0</v>
      </c>
    </row>
    <row r="117" spans="1:34">
      <c r="A117" s="1">
        <v>116</v>
      </c>
      <c r="B117" s="1" t="s">
        <v>19</v>
      </c>
      <c r="C117" s="1" t="s">
        <v>21</v>
      </c>
      <c r="D117" s="1" t="s">
        <v>714</v>
      </c>
      <c r="E117" s="1">
        <v>184521.15999999901</v>
      </c>
      <c r="F117" s="1">
        <v>13</v>
      </c>
      <c r="G117" s="1">
        <v>0</v>
      </c>
      <c r="H117" s="1">
        <v>0</v>
      </c>
      <c r="I117" s="1">
        <v>0</v>
      </c>
      <c r="J117" s="1">
        <v>0</v>
      </c>
      <c r="K117" s="1">
        <v>0</v>
      </c>
      <c r="L117" s="1">
        <v>0</v>
      </c>
      <c r="M117" s="1">
        <v>0</v>
      </c>
      <c r="N117" s="1">
        <v>0</v>
      </c>
      <c r="O117" s="1">
        <v>0</v>
      </c>
      <c r="P117" s="1">
        <v>0</v>
      </c>
      <c r="Q117" s="1">
        <v>1546.2175971234501</v>
      </c>
      <c r="R117" s="1">
        <v>122142.5</v>
      </c>
      <c r="S117" s="59">
        <f>IF(C117="East", IF(B117="Central",('Connecting shares (%)'!$F$2/100*E117+'Connecting shares (%)'!$G$2/100*G117+'Connecting shares (%)'!$H$2/100*I117)/1000000,0),0)</f>
        <v>0</v>
      </c>
      <c r="T117" s="59">
        <f>IF(C117="East", IF(B117="Central",F117*'Connecting shares (%)'!$R$16*'Connecting shares (%)'!$F$2/100+H117*'Connecting shares (%)'!$G$2/100*'Connecting shares (%)'!$R$17+J117*'Connecting shares (%)'!$H$2/100*'Connecting shares (%)'!$R$18,0),0)</f>
        <v>0</v>
      </c>
      <c r="U117" s="1">
        <f>IF(C117="East", IF(B117="Decentral",('Connecting shares (%)'!$F$6/100*E117+'Connecting shares (%)'!$G$6/100*G117+'Connecting shares (%)'!$H$6/100*I117)/1000000,0),0)</f>
        <v>0</v>
      </c>
      <c r="V117" s="1">
        <f>IF(C117="East", IF(B117="Decentral",F117*'Connecting shares (%)'!$R$16*'Connecting shares (%)'!$F$6/100+H117*'Connecting shares (%)'!$G$6/100*'Connecting shares (%)'!$R$17+J117*'Connecting shares (%)'!$H$6/100*'Connecting shares (%)'!$R$18,0),0)</f>
        <v>0</v>
      </c>
      <c r="W117" s="1">
        <f>IF(C117="East", IF(B117="Central",('Connecting shares (%)'!$F$4/100*K117+'Connecting shares (%)'!$G$4/100*M117+'Connecting shares (%)'!$H$4/100*O117)/1000000,0),0)</f>
        <v>0</v>
      </c>
      <c r="X117" s="1">
        <f>IF(C117="East", IF(B117="Central",L117*'Connecting shares (%)'!$R$16*'Connecting shares (%)'!$F$4/100+N117*'Connecting shares (%)'!$G$4/100*'Connecting shares (%)'!$R$17+P117*'Connecting shares (%)'!$H$4/100*'Connecting shares (%)'!$R$18,0),0)</f>
        <v>0</v>
      </c>
      <c r="Y117" s="1">
        <f>IF(C117="East", IF(B117="Decentral",('Connecting shares (%)'!$F$4/100*K117+'Connecting shares (%)'!$G$4/100*M117+'Connecting shares (%)'!$H$4/100*O117)/1000000,0),0)</f>
        <v>0</v>
      </c>
      <c r="Z117" s="1">
        <f>IF(C117="East", IF(B117="Decentral",L117*'Connecting shares (%)'!$R$16*'Connecting shares (%)'!$F$8/100+N117*'Connecting shares (%)'!$G$8/100*'Connecting shares (%)'!$R$17+P117*'Connecting shares (%)'!$H$8/100*'Connecting shares (%)'!$R$18,0),0)</f>
        <v>0</v>
      </c>
      <c r="AA117" s="1">
        <f>IF(C117="West", IF(B117="Central",('Connecting shares (%)'!$F$10/100*E117+'Connecting shares (%)'!$G$10/100*G117+'Connecting shares (%)'!$H$10/100*I117)/1000000,0),0)</f>
        <v>0</v>
      </c>
      <c r="AB117" s="1">
        <f>IF(C117="West", IF(B117="Central",F117*'Connecting shares (%)'!$R$16*'Connecting shares (%)'!$F$10/100+H117*'Connecting shares (%)'!$G$10/100*'Connecting shares (%)'!$R$17+J117*'Connecting shares (%)'!$H$10/100*'Connecting shares (%)'!$R$18,0),0)</f>
        <v>0</v>
      </c>
      <c r="AC117" s="1">
        <f>IF(C117="West", IF(B117="Decentral",('Connecting shares (%)'!$F$14/100*E117+'Connecting shares (%)'!$G$14/100*G117+'Connecting shares (%)'!$H$14/100*I117)/1000000,0),0)</f>
        <v>0.18452115999999902</v>
      </c>
      <c r="AD117" s="1">
        <f>IF(C117="west", IF(B117="Decentral",F117*'Connecting shares (%)'!$R$16*'Connecting shares (%)'!$F$14/100+H117*'Connecting shares (%)'!$G$14/100*'Connecting shares (%)'!$R$17+J117*'Connecting shares (%)'!$H$14/100*'Connecting shares (%)'!$R$18,0),0)</f>
        <v>0.29893500000000001</v>
      </c>
      <c r="AE117" s="1">
        <f>IF(C117="west", IF(B117="Central",('Connecting shares (%)'!$F$12/100*K117+'Connecting shares (%)'!$G$12/100*M117+'Connecting shares (%)'!$H$12/100*O117)/1000000,0),0)</f>
        <v>0</v>
      </c>
      <c r="AF117" s="1">
        <f>IF(C117="west", IF(B117="Central",L117*'Connecting shares (%)'!$R$16*'Connecting shares (%)'!$F$12/100+N117*'Connecting shares (%)'!$G$12/100*'Connecting shares (%)'!$R$17+P117*'Connecting shares (%)'!$H$12/100*'Connecting shares (%)'!$R$18,0),0)</f>
        <v>0</v>
      </c>
      <c r="AG117" s="1">
        <f>IF(C117="West", IF(B117="Decentral",(K117*'Connecting shares (%)'!$F$16/100+M117*'Connecting shares (%)'!$G$16/100+O117*'Connecting shares (%)'!$H$16/100)/1000000,0),0)</f>
        <v>0</v>
      </c>
      <c r="AH117" s="1">
        <f>IF(C117="west", IF(B117="Decentral",L117*'Connecting shares (%)'!$R$16*'Connecting shares (%)'!$F$16/100+N117*'Connecting shares (%)'!$G$16/100*'Connecting shares (%)'!$R$17+P117*'Connecting shares (%)'!$H$16/100*'Connecting shares (%)'!$R$18,0),0)</f>
        <v>0</v>
      </c>
    </row>
    <row r="118" spans="1:34">
      <c r="A118" s="1">
        <v>117</v>
      </c>
      <c r="B118" s="1" t="s">
        <v>19</v>
      </c>
      <c r="C118" s="1" t="s">
        <v>22</v>
      </c>
      <c r="D118" s="1" t="s">
        <v>668</v>
      </c>
      <c r="E118" s="1">
        <v>6170233.9400000004</v>
      </c>
      <c r="F118" s="1">
        <v>385</v>
      </c>
      <c r="G118" s="1">
        <v>0</v>
      </c>
      <c r="H118" s="1">
        <v>0</v>
      </c>
      <c r="I118" s="1">
        <v>0</v>
      </c>
      <c r="J118" s="1">
        <v>0</v>
      </c>
      <c r="K118" s="1">
        <v>1284137.8599999901</v>
      </c>
      <c r="L118" s="1">
        <v>73</v>
      </c>
      <c r="M118" s="1">
        <v>2587281.9199999901</v>
      </c>
      <c r="N118" s="1">
        <v>27</v>
      </c>
      <c r="O118" s="1">
        <v>630012.37</v>
      </c>
      <c r="P118" s="1">
        <v>1</v>
      </c>
      <c r="Q118" s="1">
        <v>14562.044230384599</v>
      </c>
      <c r="R118" s="1">
        <v>5428154</v>
      </c>
      <c r="S118" s="59">
        <f>IF(C118="East", IF(B118="Central",('Connecting shares (%)'!$F$2/100*E118+'Connecting shares (%)'!$G$2/100*G118+'Connecting shares (%)'!$H$2/100*I118)/1000000,0),0)</f>
        <v>0</v>
      </c>
      <c r="T118" s="59">
        <f>IF(C118="East", IF(B118="Central",F118*'Connecting shares (%)'!$R$16*'Connecting shares (%)'!$F$2/100+H118*'Connecting shares (%)'!$G$2/100*'Connecting shares (%)'!$R$17+J118*'Connecting shares (%)'!$H$2/100*'Connecting shares (%)'!$R$18,0),0)</f>
        <v>0</v>
      </c>
      <c r="U118" s="1">
        <f>IF(C118="East", IF(B118="Decentral",('Connecting shares (%)'!$F$6/100*E118+'Connecting shares (%)'!$G$6/100*G118+'Connecting shares (%)'!$H$6/100*I118)/1000000,0),0)</f>
        <v>6.1702339400000001</v>
      </c>
      <c r="V118" s="1">
        <f>IF(C118="East", IF(B118="Decentral",F118*'Connecting shares (%)'!$R$16*'Connecting shares (%)'!$F$6/100+H118*'Connecting shares (%)'!$G$6/100*'Connecting shares (%)'!$R$17+J118*'Connecting shares (%)'!$H$6/100*'Connecting shares (%)'!$R$18,0),0)</f>
        <v>8.8530750000000005</v>
      </c>
      <c r="W118" s="1">
        <f>IF(C118="East", IF(B118="Central",('Connecting shares (%)'!$F$4/100*K118+'Connecting shares (%)'!$G$4/100*M118+'Connecting shares (%)'!$H$4/100*O118)/1000000,0),0)</f>
        <v>0</v>
      </c>
      <c r="X118" s="1">
        <f>IF(C118="East", IF(B118="Central",L118*'Connecting shares (%)'!$R$16*'Connecting shares (%)'!$F$4/100+N118*'Connecting shares (%)'!$G$4/100*'Connecting shares (%)'!$R$17+P118*'Connecting shares (%)'!$H$4/100*'Connecting shares (%)'!$R$18,0),0)</f>
        <v>0</v>
      </c>
      <c r="Y118" s="1">
        <f>IF(C118="East", IF(B118="Decentral",('Connecting shares (%)'!$F$4/100*K118+'Connecting shares (%)'!$G$4/100*M118+'Connecting shares (%)'!$H$4/100*O118)/1000000,0),0)</f>
        <v>4.5014321499999799</v>
      </c>
      <c r="Z118" s="1">
        <f>IF(C118="East", IF(B118="Decentral",L118*'Connecting shares (%)'!$R$16*'Connecting shares (%)'!$F$8/100+N118*'Connecting shares (%)'!$G$8/100*'Connecting shares (%)'!$R$17+P118*'Connecting shares (%)'!$H$8/100*'Connecting shares (%)'!$R$18,0),0)</f>
        <v>2.5370870000000001</v>
      </c>
      <c r="AA118" s="1">
        <f>IF(C118="West", IF(B118="Central",('Connecting shares (%)'!$F$10/100*E118+'Connecting shares (%)'!$G$10/100*G118+'Connecting shares (%)'!$H$10/100*I118)/1000000,0),0)</f>
        <v>0</v>
      </c>
      <c r="AB118" s="1">
        <f>IF(C118="West", IF(B118="Central",F118*'Connecting shares (%)'!$R$16*'Connecting shares (%)'!$F$10/100+H118*'Connecting shares (%)'!$G$10/100*'Connecting shares (%)'!$R$17+J118*'Connecting shares (%)'!$H$10/100*'Connecting shares (%)'!$R$18,0),0)</f>
        <v>0</v>
      </c>
      <c r="AC118" s="1">
        <f>IF(C118="West", IF(B118="Decentral",('Connecting shares (%)'!$F$14/100*E118+'Connecting shares (%)'!$G$14/100*G118+'Connecting shares (%)'!$H$14/100*I118)/1000000,0),0)</f>
        <v>0</v>
      </c>
      <c r="AD118" s="1">
        <f>IF(C118="west", IF(B118="Decentral",F118*'Connecting shares (%)'!$R$16*'Connecting shares (%)'!$F$14/100+H118*'Connecting shares (%)'!$G$14/100*'Connecting shares (%)'!$R$17+J118*'Connecting shares (%)'!$H$14/100*'Connecting shares (%)'!$R$18,0),0)</f>
        <v>0</v>
      </c>
      <c r="AE118" s="1">
        <f>IF(C118="west", IF(B118="Central",('Connecting shares (%)'!$F$12/100*K118+'Connecting shares (%)'!$G$12/100*M118+'Connecting shares (%)'!$H$12/100*O118)/1000000,0),0)</f>
        <v>0</v>
      </c>
      <c r="AF118" s="1">
        <f>IF(C118="west", IF(B118="Central",L118*'Connecting shares (%)'!$R$16*'Connecting shares (%)'!$F$12/100+N118*'Connecting shares (%)'!$G$12/100*'Connecting shares (%)'!$R$17+P118*'Connecting shares (%)'!$H$12/100*'Connecting shares (%)'!$R$18,0),0)</f>
        <v>0</v>
      </c>
      <c r="AG118" s="1">
        <f>IF(C118="West", IF(B118="Decentral",(K118*'Connecting shares (%)'!$F$16/100+M118*'Connecting shares (%)'!$G$16/100+O118*'Connecting shares (%)'!$H$16/100)/1000000,0),0)</f>
        <v>0</v>
      </c>
      <c r="AH118" s="1">
        <f>IF(C118="west", IF(B118="Decentral",L118*'Connecting shares (%)'!$R$16*'Connecting shares (%)'!$F$16/100+N118*'Connecting shares (%)'!$G$16/100*'Connecting shares (%)'!$R$17+P118*'Connecting shares (%)'!$H$16/100*'Connecting shares (%)'!$R$18,0),0)</f>
        <v>0</v>
      </c>
    </row>
    <row r="119" spans="1:34">
      <c r="A119" s="1">
        <v>118</v>
      </c>
      <c r="B119" s="1" t="s">
        <v>20</v>
      </c>
      <c r="C119" s="1" t="s">
        <v>22</v>
      </c>
      <c r="D119" s="1" t="s">
        <v>607</v>
      </c>
      <c r="E119" s="1">
        <v>9905378.1199999992</v>
      </c>
      <c r="F119" s="1">
        <v>634</v>
      </c>
      <c r="G119" s="1">
        <v>57887.43</v>
      </c>
      <c r="H119" s="1">
        <v>1</v>
      </c>
      <c r="I119" s="1">
        <v>0</v>
      </c>
      <c r="J119" s="1">
        <v>0</v>
      </c>
      <c r="K119" s="1">
        <v>1463628.72</v>
      </c>
      <c r="L119" s="1">
        <v>162</v>
      </c>
      <c r="M119" s="1">
        <v>920861.85</v>
      </c>
      <c r="N119" s="1">
        <v>11</v>
      </c>
      <c r="O119" s="1">
        <v>379256.28</v>
      </c>
      <c r="P119" s="1">
        <v>1</v>
      </c>
      <c r="Q119" s="1">
        <v>21176.916720452398</v>
      </c>
      <c r="R119" s="1">
        <v>9258514.5</v>
      </c>
      <c r="S119" s="59">
        <f>IF(C119="East", IF(B119="Central",('Connecting shares (%)'!$F$2/100*E119+'Connecting shares (%)'!$G$2/100*G119+'Connecting shares (%)'!$H$2/100*I119)/1000000,0),0)</f>
        <v>9.9632655499999991</v>
      </c>
      <c r="T119" s="59">
        <f>IF(C119="East", IF(B119="Central",F119*'Connecting shares (%)'!$R$16*'Connecting shares (%)'!$F$2/100+H119*'Connecting shares (%)'!$G$2/100*'Connecting shares (%)'!$R$17+J119*'Connecting shares (%)'!$H$2/100*'Connecting shares (%)'!$R$18,0),0)</f>
        <v>14.609489000000004</v>
      </c>
      <c r="U119" s="1">
        <f>IF(C119="East", IF(B119="Decentral",('Connecting shares (%)'!$F$6/100*E119+'Connecting shares (%)'!$G$6/100*G119+'Connecting shares (%)'!$H$6/100*I119)/1000000,0),0)</f>
        <v>0</v>
      </c>
      <c r="V119" s="1">
        <f>IF(C119="East", IF(B119="Decentral",F119*'Connecting shares (%)'!$R$16*'Connecting shares (%)'!$F$6/100+H119*'Connecting shares (%)'!$G$6/100*'Connecting shares (%)'!$R$17+J119*'Connecting shares (%)'!$H$6/100*'Connecting shares (%)'!$R$18,0),0)</f>
        <v>0</v>
      </c>
      <c r="W119" s="1">
        <f>IF(C119="East", IF(B119="Central",('Connecting shares (%)'!$F$4/100*K119+'Connecting shares (%)'!$G$4/100*M119+'Connecting shares (%)'!$H$4/100*O119)/1000000,0),0)</f>
        <v>2.7637468499999995</v>
      </c>
      <c r="X119" s="1">
        <f>IF(C119="East", IF(B119="Central",L119*'Connecting shares (%)'!$R$16*'Connecting shares (%)'!$F$4/100+N119*'Connecting shares (%)'!$G$4/100*'Connecting shares (%)'!$R$17+P119*'Connecting shares (%)'!$H$4/100*'Connecting shares (%)'!$R$18,0),0)</f>
        <v>4.0930980000000003</v>
      </c>
      <c r="Y119" s="1">
        <f>IF(C119="East", IF(B119="Decentral",('Connecting shares (%)'!$F$4/100*K119+'Connecting shares (%)'!$G$4/100*M119+'Connecting shares (%)'!$H$4/100*O119)/1000000,0),0)</f>
        <v>0</v>
      </c>
      <c r="Z119" s="1">
        <f>IF(C119="East", IF(B119="Decentral",L119*'Connecting shares (%)'!$R$16*'Connecting shares (%)'!$F$8/100+N119*'Connecting shares (%)'!$G$8/100*'Connecting shares (%)'!$R$17+P119*'Connecting shares (%)'!$H$8/100*'Connecting shares (%)'!$R$18,0),0)</f>
        <v>0</v>
      </c>
      <c r="AA119" s="1">
        <f>IF(C119="West", IF(B119="Central",('Connecting shares (%)'!$F$10/100*E119+'Connecting shares (%)'!$G$10/100*G119+'Connecting shares (%)'!$H$10/100*I119)/1000000,0),0)</f>
        <v>0</v>
      </c>
      <c r="AB119" s="1">
        <f>IF(C119="West", IF(B119="Central",F119*'Connecting shares (%)'!$R$16*'Connecting shares (%)'!$F$10/100+H119*'Connecting shares (%)'!$G$10/100*'Connecting shares (%)'!$R$17+J119*'Connecting shares (%)'!$H$10/100*'Connecting shares (%)'!$R$18,0),0)</f>
        <v>0</v>
      </c>
      <c r="AC119" s="1">
        <f>IF(C119="West", IF(B119="Decentral",('Connecting shares (%)'!$F$14/100*E119+'Connecting shares (%)'!$G$14/100*G119+'Connecting shares (%)'!$H$14/100*I119)/1000000,0),0)</f>
        <v>0</v>
      </c>
      <c r="AD119" s="1">
        <f>IF(C119="west", IF(B119="Decentral",F119*'Connecting shares (%)'!$R$16*'Connecting shares (%)'!$F$14/100+H119*'Connecting shares (%)'!$G$14/100*'Connecting shares (%)'!$R$17+J119*'Connecting shares (%)'!$H$14/100*'Connecting shares (%)'!$R$18,0),0)</f>
        <v>0</v>
      </c>
      <c r="AE119" s="1">
        <f>IF(C119="west", IF(B119="Central",('Connecting shares (%)'!$F$12/100*K119+'Connecting shares (%)'!$G$12/100*M119+'Connecting shares (%)'!$H$12/100*O119)/1000000,0),0)</f>
        <v>0</v>
      </c>
      <c r="AF119" s="1">
        <f>IF(C119="west", IF(B119="Central",L119*'Connecting shares (%)'!$R$16*'Connecting shares (%)'!$F$12/100+N119*'Connecting shares (%)'!$G$12/100*'Connecting shares (%)'!$R$17+P119*'Connecting shares (%)'!$H$12/100*'Connecting shares (%)'!$R$18,0),0)</f>
        <v>0</v>
      </c>
      <c r="AG119" s="1">
        <f>IF(C119="West", IF(B119="Decentral",(K119*'Connecting shares (%)'!$F$16/100+M119*'Connecting shares (%)'!$G$16/100+O119*'Connecting shares (%)'!$H$16/100)/1000000,0),0)</f>
        <v>0</v>
      </c>
      <c r="AH119" s="1">
        <f>IF(C119="west", IF(B119="Decentral",L119*'Connecting shares (%)'!$R$16*'Connecting shares (%)'!$F$16/100+N119*'Connecting shares (%)'!$G$16/100*'Connecting shares (%)'!$R$17+P119*'Connecting shares (%)'!$H$16/100*'Connecting shares (%)'!$R$18,0),0)</f>
        <v>0</v>
      </c>
    </row>
    <row r="120" spans="1:34">
      <c r="A120" s="1">
        <v>119</v>
      </c>
      <c r="B120" s="1" t="s">
        <v>19</v>
      </c>
      <c r="C120" s="1" t="s">
        <v>22</v>
      </c>
      <c r="D120" s="1" t="s">
        <v>681</v>
      </c>
      <c r="E120" s="1">
        <v>564642.98</v>
      </c>
      <c r="F120" s="1">
        <v>34</v>
      </c>
      <c r="G120" s="1">
        <v>0</v>
      </c>
      <c r="H120" s="1">
        <v>0</v>
      </c>
      <c r="I120" s="1">
        <v>0</v>
      </c>
      <c r="J120" s="1">
        <v>0</v>
      </c>
      <c r="K120" s="1">
        <v>190070.22999999899</v>
      </c>
      <c r="L120" s="1">
        <v>31</v>
      </c>
      <c r="M120" s="1">
        <v>0</v>
      </c>
      <c r="N120" s="1">
        <v>0</v>
      </c>
      <c r="O120" s="1">
        <v>0</v>
      </c>
      <c r="P120" s="1">
        <v>0</v>
      </c>
      <c r="Q120" s="1">
        <v>4000.9200643989602</v>
      </c>
      <c r="R120" s="1">
        <v>459974</v>
      </c>
      <c r="S120" s="59">
        <f>IF(C120="East", IF(B120="Central",('Connecting shares (%)'!$F$2/100*E120+'Connecting shares (%)'!$G$2/100*G120+'Connecting shares (%)'!$H$2/100*I120)/1000000,0),0)</f>
        <v>0</v>
      </c>
      <c r="T120" s="59">
        <f>IF(C120="East", IF(B120="Central",F120*'Connecting shares (%)'!$R$16*'Connecting shares (%)'!$F$2/100+H120*'Connecting shares (%)'!$G$2/100*'Connecting shares (%)'!$R$17+J120*'Connecting shares (%)'!$H$2/100*'Connecting shares (%)'!$R$18,0),0)</f>
        <v>0</v>
      </c>
      <c r="U120" s="1">
        <f>IF(C120="East", IF(B120="Decentral",('Connecting shares (%)'!$F$6/100*E120+'Connecting shares (%)'!$G$6/100*G120+'Connecting shares (%)'!$H$6/100*I120)/1000000,0),0)</f>
        <v>0.56464298000000002</v>
      </c>
      <c r="V120" s="1">
        <f>IF(C120="East", IF(B120="Decentral",F120*'Connecting shares (%)'!$R$16*'Connecting shares (%)'!$F$6/100+H120*'Connecting shares (%)'!$G$6/100*'Connecting shares (%)'!$R$17+J120*'Connecting shares (%)'!$H$6/100*'Connecting shares (%)'!$R$18,0),0)</f>
        <v>0.78183000000000002</v>
      </c>
      <c r="W120" s="1">
        <f>IF(C120="East", IF(B120="Central",('Connecting shares (%)'!$F$4/100*K120+'Connecting shares (%)'!$G$4/100*M120+'Connecting shares (%)'!$H$4/100*O120)/1000000,0),0)</f>
        <v>0</v>
      </c>
      <c r="X120" s="1">
        <f>IF(C120="East", IF(B120="Central",L120*'Connecting shares (%)'!$R$16*'Connecting shares (%)'!$F$4/100+N120*'Connecting shares (%)'!$G$4/100*'Connecting shares (%)'!$R$17+P120*'Connecting shares (%)'!$H$4/100*'Connecting shares (%)'!$R$18,0),0)</f>
        <v>0</v>
      </c>
      <c r="Y120" s="1">
        <f>IF(C120="East", IF(B120="Decentral",('Connecting shares (%)'!$F$4/100*K120+'Connecting shares (%)'!$G$4/100*M120+'Connecting shares (%)'!$H$4/100*O120)/1000000,0),0)</f>
        <v>0.19007022999999898</v>
      </c>
      <c r="Z120" s="1">
        <f>IF(C120="East", IF(B120="Decentral",L120*'Connecting shares (%)'!$R$16*'Connecting shares (%)'!$F$8/100+N120*'Connecting shares (%)'!$G$8/100*'Connecting shares (%)'!$R$17+P120*'Connecting shares (%)'!$H$8/100*'Connecting shares (%)'!$R$18,0),0)</f>
        <v>0.71284500000000006</v>
      </c>
      <c r="AA120" s="1">
        <f>IF(C120="West", IF(B120="Central",('Connecting shares (%)'!$F$10/100*E120+'Connecting shares (%)'!$G$10/100*G120+'Connecting shares (%)'!$H$10/100*I120)/1000000,0),0)</f>
        <v>0</v>
      </c>
      <c r="AB120" s="1">
        <f>IF(C120="West", IF(B120="Central",F120*'Connecting shares (%)'!$R$16*'Connecting shares (%)'!$F$10/100+H120*'Connecting shares (%)'!$G$10/100*'Connecting shares (%)'!$R$17+J120*'Connecting shares (%)'!$H$10/100*'Connecting shares (%)'!$R$18,0),0)</f>
        <v>0</v>
      </c>
      <c r="AC120" s="1">
        <f>IF(C120="West", IF(B120="Decentral",('Connecting shares (%)'!$F$14/100*E120+'Connecting shares (%)'!$G$14/100*G120+'Connecting shares (%)'!$H$14/100*I120)/1000000,0),0)</f>
        <v>0</v>
      </c>
      <c r="AD120" s="1">
        <f>IF(C120="west", IF(B120="Decentral",F120*'Connecting shares (%)'!$R$16*'Connecting shares (%)'!$F$14/100+H120*'Connecting shares (%)'!$G$14/100*'Connecting shares (%)'!$R$17+J120*'Connecting shares (%)'!$H$14/100*'Connecting shares (%)'!$R$18,0),0)</f>
        <v>0</v>
      </c>
      <c r="AE120" s="1">
        <f>IF(C120="west", IF(B120="Central",('Connecting shares (%)'!$F$12/100*K120+'Connecting shares (%)'!$G$12/100*M120+'Connecting shares (%)'!$H$12/100*O120)/1000000,0),0)</f>
        <v>0</v>
      </c>
      <c r="AF120" s="1">
        <f>IF(C120="west", IF(B120="Central",L120*'Connecting shares (%)'!$R$16*'Connecting shares (%)'!$F$12/100+N120*'Connecting shares (%)'!$G$12/100*'Connecting shares (%)'!$R$17+P120*'Connecting shares (%)'!$H$12/100*'Connecting shares (%)'!$R$18,0),0)</f>
        <v>0</v>
      </c>
      <c r="AG120" s="1">
        <f>IF(C120="West", IF(B120="Decentral",(K120*'Connecting shares (%)'!$F$16/100+M120*'Connecting shares (%)'!$G$16/100+O120*'Connecting shares (%)'!$H$16/100)/1000000,0),0)</f>
        <v>0</v>
      </c>
      <c r="AH120" s="1">
        <f>IF(C120="west", IF(B120="Decentral",L120*'Connecting shares (%)'!$R$16*'Connecting shares (%)'!$F$16/100+N120*'Connecting shares (%)'!$G$16/100*'Connecting shares (%)'!$R$17+P120*'Connecting shares (%)'!$H$16/100*'Connecting shares (%)'!$R$18,0),0)</f>
        <v>0</v>
      </c>
    </row>
    <row r="121" spans="1:34">
      <c r="A121" s="1">
        <v>120</v>
      </c>
      <c r="B121" s="1" t="s">
        <v>19</v>
      </c>
      <c r="C121" s="1" t="s">
        <v>21</v>
      </c>
      <c r="D121" s="1" t="s">
        <v>713</v>
      </c>
      <c r="E121" s="1">
        <v>826680.95</v>
      </c>
      <c r="F121" s="1">
        <v>50</v>
      </c>
      <c r="G121" s="1">
        <v>0</v>
      </c>
      <c r="H121" s="1">
        <v>0</v>
      </c>
      <c r="I121" s="1">
        <v>0</v>
      </c>
      <c r="J121" s="1">
        <v>0</v>
      </c>
      <c r="K121" s="1">
        <v>132095.41999999899</v>
      </c>
      <c r="L121" s="1">
        <v>13</v>
      </c>
      <c r="M121" s="1">
        <v>56243.66</v>
      </c>
      <c r="N121" s="1">
        <v>1</v>
      </c>
      <c r="O121" s="1">
        <v>0</v>
      </c>
      <c r="P121" s="1">
        <v>0</v>
      </c>
      <c r="Q121" s="1">
        <v>4155.8483014065996</v>
      </c>
      <c r="R121" s="1">
        <v>609468</v>
      </c>
      <c r="S121" s="59">
        <f>IF(C121="East", IF(B121="Central",('Connecting shares (%)'!$F$2/100*E121+'Connecting shares (%)'!$G$2/100*G121+'Connecting shares (%)'!$H$2/100*I121)/1000000,0),0)</f>
        <v>0</v>
      </c>
      <c r="T121" s="59">
        <f>IF(C121="East", IF(B121="Central",F121*'Connecting shares (%)'!$R$16*'Connecting shares (%)'!$F$2/100+H121*'Connecting shares (%)'!$G$2/100*'Connecting shares (%)'!$R$17+J121*'Connecting shares (%)'!$H$2/100*'Connecting shares (%)'!$R$18,0),0)</f>
        <v>0</v>
      </c>
      <c r="U121" s="1">
        <f>IF(C121="East", IF(B121="Decentral",('Connecting shares (%)'!$F$6/100*E121+'Connecting shares (%)'!$G$6/100*G121+'Connecting shares (%)'!$H$6/100*I121)/1000000,0),0)</f>
        <v>0</v>
      </c>
      <c r="V121" s="1">
        <f>IF(C121="East", IF(B121="Decentral",F121*'Connecting shares (%)'!$R$16*'Connecting shares (%)'!$F$6/100+H121*'Connecting shares (%)'!$G$6/100*'Connecting shares (%)'!$R$17+J121*'Connecting shares (%)'!$H$6/100*'Connecting shares (%)'!$R$18,0),0)</f>
        <v>0</v>
      </c>
      <c r="W121" s="1">
        <f>IF(C121="East", IF(B121="Central",('Connecting shares (%)'!$F$4/100*K121+'Connecting shares (%)'!$G$4/100*M121+'Connecting shares (%)'!$H$4/100*O121)/1000000,0),0)</f>
        <v>0</v>
      </c>
      <c r="X121" s="1">
        <f>IF(C121="East", IF(B121="Central",L121*'Connecting shares (%)'!$R$16*'Connecting shares (%)'!$F$4/100+N121*'Connecting shares (%)'!$G$4/100*'Connecting shares (%)'!$R$17+P121*'Connecting shares (%)'!$H$4/100*'Connecting shares (%)'!$R$18,0),0)</f>
        <v>0</v>
      </c>
      <c r="Y121" s="1">
        <f>IF(C121="East", IF(B121="Decentral",('Connecting shares (%)'!$F$4/100*K121+'Connecting shares (%)'!$G$4/100*M121+'Connecting shares (%)'!$H$4/100*O121)/1000000,0),0)</f>
        <v>0</v>
      </c>
      <c r="Z121" s="1">
        <f>IF(C121="East", IF(B121="Decentral",L121*'Connecting shares (%)'!$R$16*'Connecting shares (%)'!$F$8/100+N121*'Connecting shares (%)'!$G$8/100*'Connecting shares (%)'!$R$17+P121*'Connecting shares (%)'!$H$8/100*'Connecting shares (%)'!$R$18,0),0)</f>
        <v>0</v>
      </c>
      <c r="AA121" s="1">
        <f>IF(C121="West", IF(B121="Central",('Connecting shares (%)'!$F$10/100*E121+'Connecting shares (%)'!$G$10/100*G121+'Connecting shares (%)'!$H$10/100*I121)/1000000,0),0)</f>
        <v>0</v>
      </c>
      <c r="AB121" s="1">
        <f>IF(C121="West", IF(B121="Central",F121*'Connecting shares (%)'!$R$16*'Connecting shares (%)'!$F$10/100+H121*'Connecting shares (%)'!$G$10/100*'Connecting shares (%)'!$R$17+J121*'Connecting shares (%)'!$H$10/100*'Connecting shares (%)'!$R$18,0),0)</f>
        <v>0</v>
      </c>
      <c r="AC121" s="1">
        <f>IF(C121="West", IF(B121="Decentral",('Connecting shares (%)'!$F$14/100*E121+'Connecting shares (%)'!$G$14/100*G121+'Connecting shares (%)'!$H$14/100*I121)/1000000,0),0)</f>
        <v>0.82668094999999997</v>
      </c>
      <c r="AD121" s="1">
        <f>IF(C121="west", IF(B121="Decentral",F121*'Connecting shares (%)'!$R$16*'Connecting shares (%)'!$F$14/100+H121*'Connecting shares (%)'!$G$14/100*'Connecting shares (%)'!$R$17+J121*'Connecting shares (%)'!$H$14/100*'Connecting shares (%)'!$R$18,0),0)</f>
        <v>1.14975</v>
      </c>
      <c r="AE121" s="1">
        <f>IF(C121="west", IF(B121="Central",('Connecting shares (%)'!$F$12/100*K121+'Connecting shares (%)'!$G$12/100*M121+'Connecting shares (%)'!$H$12/100*O121)/1000000,0),0)</f>
        <v>0</v>
      </c>
      <c r="AF121" s="1">
        <f>IF(C121="west", IF(B121="Central",L121*'Connecting shares (%)'!$R$16*'Connecting shares (%)'!$F$12/100+N121*'Connecting shares (%)'!$G$12/100*'Connecting shares (%)'!$R$17+P121*'Connecting shares (%)'!$H$12/100*'Connecting shares (%)'!$R$18,0),0)</f>
        <v>0</v>
      </c>
      <c r="AG121" s="1">
        <f>IF(C121="West", IF(B121="Decentral",(K121*'Connecting shares (%)'!$F$16/100+M121*'Connecting shares (%)'!$G$16/100+O121*'Connecting shares (%)'!$H$16/100)/1000000,0),0)</f>
        <v>0.18833907999999899</v>
      </c>
      <c r="AH121" s="1">
        <f>IF(C121="west", IF(B121="Decentral",L121*'Connecting shares (%)'!$R$16*'Connecting shares (%)'!$F$16/100+N121*'Connecting shares (%)'!$G$16/100*'Connecting shares (%)'!$R$17+P121*'Connecting shares (%)'!$H$16/100*'Connecting shares (%)'!$R$18,0),0)</f>
        <v>0.329594</v>
      </c>
    </row>
    <row r="122" spans="1:34">
      <c r="A122" s="1">
        <v>121</v>
      </c>
      <c r="B122" s="1" t="s">
        <v>19</v>
      </c>
      <c r="C122" s="1" t="s">
        <v>21</v>
      </c>
      <c r="D122" s="1" t="s">
        <v>703</v>
      </c>
      <c r="E122" s="1">
        <v>212950.06</v>
      </c>
      <c r="F122" s="1">
        <v>14</v>
      </c>
      <c r="G122" s="1">
        <v>0</v>
      </c>
      <c r="H122" s="1">
        <v>0</v>
      </c>
      <c r="I122" s="1">
        <v>0</v>
      </c>
      <c r="J122" s="1">
        <v>0</v>
      </c>
      <c r="K122" s="1">
        <v>0</v>
      </c>
      <c r="L122" s="1">
        <v>0</v>
      </c>
      <c r="M122" s="1">
        <v>0</v>
      </c>
      <c r="N122" s="1">
        <v>0</v>
      </c>
      <c r="O122" s="1">
        <v>0</v>
      </c>
      <c r="P122" s="1">
        <v>0</v>
      </c>
      <c r="Q122" s="1">
        <v>4012.5288182770901</v>
      </c>
      <c r="R122" s="1">
        <v>367185</v>
      </c>
      <c r="S122" s="59">
        <f>IF(C122="East", IF(B122="Central",('Connecting shares (%)'!$F$2/100*E122+'Connecting shares (%)'!$G$2/100*G122+'Connecting shares (%)'!$H$2/100*I122)/1000000,0),0)</f>
        <v>0</v>
      </c>
      <c r="T122" s="59">
        <f>IF(C122="East", IF(B122="Central",F122*'Connecting shares (%)'!$R$16*'Connecting shares (%)'!$F$2/100+H122*'Connecting shares (%)'!$G$2/100*'Connecting shares (%)'!$R$17+J122*'Connecting shares (%)'!$H$2/100*'Connecting shares (%)'!$R$18,0),0)</f>
        <v>0</v>
      </c>
      <c r="U122" s="1">
        <f>IF(C122="East", IF(B122="Decentral",('Connecting shares (%)'!$F$6/100*E122+'Connecting shares (%)'!$G$6/100*G122+'Connecting shares (%)'!$H$6/100*I122)/1000000,0),0)</f>
        <v>0</v>
      </c>
      <c r="V122" s="1">
        <f>IF(C122="East", IF(B122="Decentral",F122*'Connecting shares (%)'!$R$16*'Connecting shares (%)'!$F$6/100+H122*'Connecting shares (%)'!$G$6/100*'Connecting shares (%)'!$R$17+J122*'Connecting shares (%)'!$H$6/100*'Connecting shares (%)'!$R$18,0),0)</f>
        <v>0</v>
      </c>
      <c r="W122" s="1">
        <f>IF(C122="East", IF(B122="Central",('Connecting shares (%)'!$F$4/100*K122+'Connecting shares (%)'!$G$4/100*M122+'Connecting shares (%)'!$H$4/100*O122)/1000000,0),0)</f>
        <v>0</v>
      </c>
      <c r="X122" s="1">
        <f>IF(C122="East", IF(B122="Central",L122*'Connecting shares (%)'!$R$16*'Connecting shares (%)'!$F$4/100+N122*'Connecting shares (%)'!$G$4/100*'Connecting shares (%)'!$R$17+P122*'Connecting shares (%)'!$H$4/100*'Connecting shares (%)'!$R$18,0),0)</f>
        <v>0</v>
      </c>
      <c r="Y122" s="1">
        <f>IF(C122="East", IF(B122="Decentral",('Connecting shares (%)'!$F$4/100*K122+'Connecting shares (%)'!$G$4/100*M122+'Connecting shares (%)'!$H$4/100*O122)/1000000,0),0)</f>
        <v>0</v>
      </c>
      <c r="Z122" s="1">
        <f>IF(C122="East", IF(B122="Decentral",L122*'Connecting shares (%)'!$R$16*'Connecting shares (%)'!$F$8/100+N122*'Connecting shares (%)'!$G$8/100*'Connecting shares (%)'!$R$17+P122*'Connecting shares (%)'!$H$8/100*'Connecting shares (%)'!$R$18,0),0)</f>
        <v>0</v>
      </c>
      <c r="AA122" s="1">
        <f>IF(C122="West", IF(B122="Central",('Connecting shares (%)'!$F$10/100*E122+'Connecting shares (%)'!$G$10/100*G122+'Connecting shares (%)'!$H$10/100*I122)/1000000,0),0)</f>
        <v>0</v>
      </c>
      <c r="AB122" s="1">
        <f>IF(C122="West", IF(B122="Central",F122*'Connecting shares (%)'!$R$16*'Connecting shares (%)'!$F$10/100+H122*'Connecting shares (%)'!$G$10/100*'Connecting shares (%)'!$R$17+J122*'Connecting shares (%)'!$H$10/100*'Connecting shares (%)'!$R$18,0),0)</f>
        <v>0</v>
      </c>
      <c r="AC122" s="1">
        <f>IF(C122="West", IF(B122="Decentral",('Connecting shares (%)'!$F$14/100*E122+'Connecting shares (%)'!$G$14/100*G122+'Connecting shares (%)'!$H$14/100*I122)/1000000,0),0)</f>
        <v>0.21295006</v>
      </c>
      <c r="AD122" s="1">
        <f>IF(C122="west", IF(B122="Decentral",F122*'Connecting shares (%)'!$R$16*'Connecting shares (%)'!$F$14/100+H122*'Connecting shares (%)'!$G$14/100*'Connecting shares (%)'!$R$17+J122*'Connecting shares (%)'!$H$14/100*'Connecting shares (%)'!$R$18,0),0)</f>
        <v>0.32193000000000005</v>
      </c>
      <c r="AE122" s="1">
        <f>IF(C122="west", IF(B122="Central",('Connecting shares (%)'!$F$12/100*K122+'Connecting shares (%)'!$G$12/100*M122+'Connecting shares (%)'!$H$12/100*O122)/1000000,0),0)</f>
        <v>0</v>
      </c>
      <c r="AF122" s="1">
        <f>IF(C122="west", IF(B122="Central",L122*'Connecting shares (%)'!$R$16*'Connecting shares (%)'!$F$12/100+N122*'Connecting shares (%)'!$G$12/100*'Connecting shares (%)'!$R$17+P122*'Connecting shares (%)'!$H$12/100*'Connecting shares (%)'!$R$18,0),0)</f>
        <v>0</v>
      </c>
      <c r="AG122" s="1">
        <f>IF(C122="West", IF(B122="Decentral",(K122*'Connecting shares (%)'!$F$16/100+M122*'Connecting shares (%)'!$G$16/100+O122*'Connecting shares (%)'!$H$16/100)/1000000,0),0)</f>
        <v>0</v>
      </c>
      <c r="AH122" s="1">
        <f>IF(C122="west", IF(B122="Decentral",L122*'Connecting shares (%)'!$R$16*'Connecting shares (%)'!$F$16/100+N122*'Connecting shares (%)'!$G$16/100*'Connecting shares (%)'!$R$17+P122*'Connecting shares (%)'!$H$16/100*'Connecting shares (%)'!$R$18,0),0)</f>
        <v>0</v>
      </c>
    </row>
    <row r="123" spans="1:34">
      <c r="A123" s="1">
        <v>122</v>
      </c>
      <c r="B123" s="1" t="s">
        <v>19</v>
      </c>
      <c r="C123" s="1" t="s">
        <v>21</v>
      </c>
      <c r="D123" s="1" t="s">
        <v>712</v>
      </c>
      <c r="E123" s="1">
        <v>579949.72</v>
      </c>
      <c r="F123" s="1">
        <v>36</v>
      </c>
      <c r="G123" s="1">
        <v>0</v>
      </c>
      <c r="H123" s="1">
        <v>0</v>
      </c>
      <c r="I123" s="1">
        <v>0</v>
      </c>
      <c r="J123" s="1">
        <v>0</v>
      </c>
      <c r="K123" s="1">
        <v>6505.6599999999899</v>
      </c>
      <c r="L123" s="1">
        <v>1</v>
      </c>
      <c r="M123" s="1">
        <v>0</v>
      </c>
      <c r="N123" s="1">
        <v>0</v>
      </c>
      <c r="O123" s="1">
        <v>0</v>
      </c>
      <c r="P123" s="1">
        <v>0</v>
      </c>
      <c r="Q123" s="1">
        <v>3439.1193287212</v>
      </c>
      <c r="R123" s="1">
        <v>751831</v>
      </c>
      <c r="S123" s="59">
        <f>IF(C123="East", IF(B123="Central",('Connecting shares (%)'!$F$2/100*E123+'Connecting shares (%)'!$G$2/100*G123+'Connecting shares (%)'!$H$2/100*I123)/1000000,0),0)</f>
        <v>0</v>
      </c>
      <c r="T123" s="59">
        <f>IF(C123="East", IF(B123="Central",F123*'Connecting shares (%)'!$R$16*'Connecting shares (%)'!$F$2/100+H123*'Connecting shares (%)'!$G$2/100*'Connecting shares (%)'!$R$17+J123*'Connecting shares (%)'!$H$2/100*'Connecting shares (%)'!$R$18,0),0)</f>
        <v>0</v>
      </c>
      <c r="U123" s="1">
        <f>IF(C123="East", IF(B123="Decentral",('Connecting shares (%)'!$F$6/100*E123+'Connecting shares (%)'!$G$6/100*G123+'Connecting shares (%)'!$H$6/100*I123)/1000000,0),0)</f>
        <v>0</v>
      </c>
      <c r="V123" s="1">
        <f>IF(C123="East", IF(B123="Decentral",F123*'Connecting shares (%)'!$R$16*'Connecting shares (%)'!$F$6/100+H123*'Connecting shares (%)'!$G$6/100*'Connecting shares (%)'!$R$17+J123*'Connecting shares (%)'!$H$6/100*'Connecting shares (%)'!$R$18,0),0)</f>
        <v>0</v>
      </c>
      <c r="W123" s="1">
        <f>IF(C123="East", IF(B123="Central",('Connecting shares (%)'!$F$4/100*K123+'Connecting shares (%)'!$G$4/100*M123+'Connecting shares (%)'!$H$4/100*O123)/1000000,0),0)</f>
        <v>0</v>
      </c>
      <c r="X123" s="1">
        <f>IF(C123="East", IF(B123="Central",L123*'Connecting shares (%)'!$R$16*'Connecting shares (%)'!$F$4/100+N123*'Connecting shares (%)'!$G$4/100*'Connecting shares (%)'!$R$17+P123*'Connecting shares (%)'!$H$4/100*'Connecting shares (%)'!$R$18,0),0)</f>
        <v>0</v>
      </c>
      <c r="Y123" s="1">
        <f>IF(C123="East", IF(B123="Decentral",('Connecting shares (%)'!$F$4/100*K123+'Connecting shares (%)'!$G$4/100*M123+'Connecting shares (%)'!$H$4/100*O123)/1000000,0),0)</f>
        <v>0</v>
      </c>
      <c r="Z123" s="1">
        <f>IF(C123="East", IF(B123="Decentral",L123*'Connecting shares (%)'!$R$16*'Connecting shares (%)'!$F$8/100+N123*'Connecting shares (%)'!$G$8/100*'Connecting shares (%)'!$R$17+P123*'Connecting shares (%)'!$H$8/100*'Connecting shares (%)'!$R$18,0),0)</f>
        <v>0</v>
      </c>
      <c r="AA123" s="1">
        <f>IF(C123="West", IF(B123="Central",('Connecting shares (%)'!$F$10/100*E123+'Connecting shares (%)'!$G$10/100*G123+'Connecting shares (%)'!$H$10/100*I123)/1000000,0),0)</f>
        <v>0</v>
      </c>
      <c r="AB123" s="1">
        <f>IF(C123="West", IF(B123="Central",F123*'Connecting shares (%)'!$R$16*'Connecting shares (%)'!$F$10/100+H123*'Connecting shares (%)'!$G$10/100*'Connecting shares (%)'!$R$17+J123*'Connecting shares (%)'!$H$10/100*'Connecting shares (%)'!$R$18,0),0)</f>
        <v>0</v>
      </c>
      <c r="AC123" s="1">
        <f>IF(C123="West", IF(B123="Decentral",('Connecting shares (%)'!$F$14/100*E123+'Connecting shares (%)'!$G$14/100*G123+'Connecting shares (%)'!$H$14/100*I123)/1000000,0),0)</f>
        <v>0.57994972</v>
      </c>
      <c r="AD123" s="1">
        <f>IF(C123="west", IF(B123="Decentral",F123*'Connecting shares (%)'!$R$16*'Connecting shares (%)'!$F$14/100+H123*'Connecting shares (%)'!$G$14/100*'Connecting shares (%)'!$R$17+J123*'Connecting shares (%)'!$H$14/100*'Connecting shares (%)'!$R$18,0),0)</f>
        <v>0.82782</v>
      </c>
      <c r="AE123" s="1">
        <f>IF(C123="west", IF(B123="Central",('Connecting shares (%)'!$F$12/100*K123+'Connecting shares (%)'!$G$12/100*M123+'Connecting shares (%)'!$H$12/100*O123)/1000000,0),0)</f>
        <v>0</v>
      </c>
      <c r="AF123" s="1">
        <f>IF(C123="west", IF(B123="Central",L123*'Connecting shares (%)'!$R$16*'Connecting shares (%)'!$F$12/100+N123*'Connecting shares (%)'!$G$12/100*'Connecting shares (%)'!$R$17+P123*'Connecting shares (%)'!$H$12/100*'Connecting shares (%)'!$R$18,0),0)</f>
        <v>0</v>
      </c>
      <c r="AG123" s="1">
        <f>IF(C123="West", IF(B123="Decentral",(K123*'Connecting shares (%)'!$F$16/100+M123*'Connecting shares (%)'!$G$16/100+O123*'Connecting shares (%)'!$H$16/100)/1000000,0),0)</f>
        <v>6.5056599999999895E-3</v>
      </c>
      <c r="AH123" s="1">
        <f>IF(C123="west", IF(B123="Decentral",L123*'Connecting shares (%)'!$R$16*'Connecting shares (%)'!$F$16/100+N123*'Connecting shares (%)'!$G$16/100*'Connecting shares (%)'!$R$17+P123*'Connecting shares (%)'!$H$16/100*'Connecting shares (%)'!$R$18,0),0)</f>
        <v>2.2995000000000002E-2</v>
      </c>
    </row>
    <row r="124" spans="1:34">
      <c r="A124" s="1">
        <v>123</v>
      </c>
      <c r="B124" s="1" t="s">
        <v>19</v>
      </c>
      <c r="C124" s="1" t="s">
        <v>21</v>
      </c>
      <c r="D124" s="1" t="s">
        <v>711</v>
      </c>
      <c r="E124" s="1">
        <v>539840.74</v>
      </c>
      <c r="F124" s="1">
        <v>37</v>
      </c>
      <c r="G124" s="1">
        <v>0</v>
      </c>
      <c r="H124" s="1">
        <v>0</v>
      </c>
      <c r="I124" s="1">
        <v>0</v>
      </c>
      <c r="J124" s="1">
        <v>0</v>
      </c>
      <c r="K124" s="1">
        <v>53553.78</v>
      </c>
      <c r="L124" s="1">
        <v>15</v>
      </c>
      <c r="M124" s="1">
        <v>0</v>
      </c>
      <c r="N124" s="1">
        <v>0</v>
      </c>
      <c r="O124" s="1">
        <v>0</v>
      </c>
      <c r="P124" s="1">
        <v>0</v>
      </c>
      <c r="Q124" s="1">
        <v>5305.9951907375598</v>
      </c>
      <c r="R124" s="1">
        <v>316445.5</v>
      </c>
      <c r="S124" s="59">
        <f>IF(C124="East", IF(B124="Central",('Connecting shares (%)'!$F$2/100*E124+'Connecting shares (%)'!$G$2/100*G124+'Connecting shares (%)'!$H$2/100*I124)/1000000,0),0)</f>
        <v>0</v>
      </c>
      <c r="T124" s="59">
        <f>IF(C124="East", IF(B124="Central",F124*'Connecting shares (%)'!$R$16*'Connecting shares (%)'!$F$2/100+H124*'Connecting shares (%)'!$G$2/100*'Connecting shares (%)'!$R$17+J124*'Connecting shares (%)'!$H$2/100*'Connecting shares (%)'!$R$18,0),0)</f>
        <v>0</v>
      </c>
      <c r="U124" s="1">
        <f>IF(C124="East", IF(B124="Decentral",('Connecting shares (%)'!$F$6/100*E124+'Connecting shares (%)'!$G$6/100*G124+'Connecting shares (%)'!$H$6/100*I124)/1000000,0),0)</f>
        <v>0</v>
      </c>
      <c r="V124" s="1">
        <f>IF(C124="East", IF(B124="Decentral",F124*'Connecting shares (%)'!$R$16*'Connecting shares (%)'!$F$6/100+H124*'Connecting shares (%)'!$G$6/100*'Connecting shares (%)'!$R$17+J124*'Connecting shares (%)'!$H$6/100*'Connecting shares (%)'!$R$18,0),0)</f>
        <v>0</v>
      </c>
      <c r="W124" s="1">
        <f>IF(C124="East", IF(B124="Central",('Connecting shares (%)'!$F$4/100*K124+'Connecting shares (%)'!$G$4/100*M124+'Connecting shares (%)'!$H$4/100*O124)/1000000,0),0)</f>
        <v>0</v>
      </c>
      <c r="X124" s="1">
        <f>IF(C124="East", IF(B124="Central",L124*'Connecting shares (%)'!$R$16*'Connecting shares (%)'!$F$4/100+N124*'Connecting shares (%)'!$G$4/100*'Connecting shares (%)'!$R$17+P124*'Connecting shares (%)'!$H$4/100*'Connecting shares (%)'!$R$18,0),0)</f>
        <v>0</v>
      </c>
      <c r="Y124" s="1">
        <f>IF(C124="East", IF(B124="Decentral",('Connecting shares (%)'!$F$4/100*K124+'Connecting shares (%)'!$G$4/100*M124+'Connecting shares (%)'!$H$4/100*O124)/1000000,0),0)</f>
        <v>0</v>
      </c>
      <c r="Z124" s="1">
        <f>IF(C124="East", IF(B124="Decentral",L124*'Connecting shares (%)'!$R$16*'Connecting shares (%)'!$F$8/100+N124*'Connecting shares (%)'!$G$8/100*'Connecting shares (%)'!$R$17+P124*'Connecting shares (%)'!$H$8/100*'Connecting shares (%)'!$R$18,0),0)</f>
        <v>0</v>
      </c>
      <c r="AA124" s="1">
        <f>IF(C124="West", IF(B124="Central",('Connecting shares (%)'!$F$10/100*E124+'Connecting shares (%)'!$G$10/100*G124+'Connecting shares (%)'!$H$10/100*I124)/1000000,0),0)</f>
        <v>0</v>
      </c>
      <c r="AB124" s="1">
        <f>IF(C124="West", IF(B124="Central",F124*'Connecting shares (%)'!$R$16*'Connecting shares (%)'!$F$10/100+H124*'Connecting shares (%)'!$G$10/100*'Connecting shares (%)'!$R$17+J124*'Connecting shares (%)'!$H$10/100*'Connecting shares (%)'!$R$18,0),0)</f>
        <v>0</v>
      </c>
      <c r="AC124" s="1">
        <f>IF(C124="West", IF(B124="Decentral",('Connecting shares (%)'!$F$14/100*E124+'Connecting shares (%)'!$G$14/100*G124+'Connecting shares (%)'!$H$14/100*I124)/1000000,0),0)</f>
        <v>0.53984074000000004</v>
      </c>
      <c r="AD124" s="1">
        <f>IF(C124="west", IF(B124="Decentral",F124*'Connecting shares (%)'!$R$16*'Connecting shares (%)'!$F$14/100+H124*'Connecting shares (%)'!$G$14/100*'Connecting shares (%)'!$R$17+J124*'Connecting shares (%)'!$H$14/100*'Connecting shares (%)'!$R$18,0),0)</f>
        <v>0.8508150000000001</v>
      </c>
      <c r="AE124" s="1">
        <f>IF(C124="west", IF(B124="Central",('Connecting shares (%)'!$F$12/100*K124+'Connecting shares (%)'!$G$12/100*M124+'Connecting shares (%)'!$H$12/100*O124)/1000000,0),0)</f>
        <v>0</v>
      </c>
      <c r="AF124" s="1">
        <f>IF(C124="west", IF(B124="Central",L124*'Connecting shares (%)'!$R$16*'Connecting shares (%)'!$F$12/100+N124*'Connecting shares (%)'!$G$12/100*'Connecting shares (%)'!$R$17+P124*'Connecting shares (%)'!$H$12/100*'Connecting shares (%)'!$R$18,0),0)</f>
        <v>0</v>
      </c>
      <c r="AG124" s="1">
        <f>IF(C124="West", IF(B124="Decentral",(K124*'Connecting shares (%)'!$F$16/100+M124*'Connecting shares (%)'!$G$16/100+O124*'Connecting shares (%)'!$H$16/100)/1000000,0),0)</f>
        <v>5.3553780000000002E-2</v>
      </c>
      <c r="AH124" s="1">
        <f>IF(C124="west", IF(B124="Decentral",L124*'Connecting shares (%)'!$R$16*'Connecting shares (%)'!$F$16/100+N124*'Connecting shares (%)'!$G$16/100*'Connecting shares (%)'!$R$17+P124*'Connecting shares (%)'!$H$16/100*'Connecting shares (%)'!$R$18,0),0)</f>
        <v>0.34492500000000009</v>
      </c>
    </row>
    <row r="125" spans="1:34">
      <c r="A125" s="1">
        <v>124</v>
      </c>
      <c r="B125" s="1" t="s">
        <v>19</v>
      </c>
      <c r="C125" s="1" t="s">
        <v>21</v>
      </c>
      <c r="D125" s="1" t="s">
        <v>710</v>
      </c>
      <c r="E125" s="1">
        <v>1602199.6299999901</v>
      </c>
      <c r="F125" s="1">
        <v>104</v>
      </c>
      <c r="G125" s="1">
        <v>0</v>
      </c>
      <c r="H125" s="1">
        <v>0</v>
      </c>
      <c r="I125" s="1">
        <v>0</v>
      </c>
      <c r="J125" s="1">
        <v>0</v>
      </c>
      <c r="K125" s="1">
        <v>172336.91</v>
      </c>
      <c r="L125" s="1">
        <v>9</v>
      </c>
      <c r="M125" s="1">
        <v>76313.820000000007</v>
      </c>
      <c r="N125" s="1">
        <v>1</v>
      </c>
      <c r="O125" s="1">
        <v>0</v>
      </c>
      <c r="P125" s="1">
        <v>0</v>
      </c>
      <c r="Q125" s="1">
        <v>10993.243362229499</v>
      </c>
      <c r="R125" s="1">
        <v>861286.5</v>
      </c>
      <c r="S125" s="59">
        <f>IF(C125="East", IF(B125="Central",('Connecting shares (%)'!$F$2/100*E125+'Connecting shares (%)'!$G$2/100*G125+'Connecting shares (%)'!$H$2/100*I125)/1000000,0),0)</f>
        <v>0</v>
      </c>
      <c r="T125" s="59">
        <f>IF(C125="East", IF(B125="Central",F125*'Connecting shares (%)'!$R$16*'Connecting shares (%)'!$F$2/100+H125*'Connecting shares (%)'!$G$2/100*'Connecting shares (%)'!$R$17+J125*'Connecting shares (%)'!$H$2/100*'Connecting shares (%)'!$R$18,0),0)</f>
        <v>0</v>
      </c>
      <c r="U125" s="1">
        <f>IF(C125="East", IF(B125="Decentral",('Connecting shares (%)'!$F$6/100*E125+'Connecting shares (%)'!$G$6/100*G125+'Connecting shares (%)'!$H$6/100*I125)/1000000,0),0)</f>
        <v>0</v>
      </c>
      <c r="V125" s="1">
        <f>IF(C125="East", IF(B125="Decentral",F125*'Connecting shares (%)'!$R$16*'Connecting shares (%)'!$F$6/100+H125*'Connecting shares (%)'!$G$6/100*'Connecting shares (%)'!$R$17+J125*'Connecting shares (%)'!$H$6/100*'Connecting shares (%)'!$R$18,0),0)</f>
        <v>0</v>
      </c>
      <c r="W125" s="1">
        <f>IF(C125="East", IF(B125="Central",('Connecting shares (%)'!$F$4/100*K125+'Connecting shares (%)'!$G$4/100*M125+'Connecting shares (%)'!$H$4/100*O125)/1000000,0),0)</f>
        <v>0</v>
      </c>
      <c r="X125" s="1">
        <f>IF(C125="East", IF(B125="Central",L125*'Connecting shares (%)'!$R$16*'Connecting shares (%)'!$F$4/100+N125*'Connecting shares (%)'!$G$4/100*'Connecting shares (%)'!$R$17+P125*'Connecting shares (%)'!$H$4/100*'Connecting shares (%)'!$R$18,0),0)</f>
        <v>0</v>
      </c>
      <c r="Y125" s="1">
        <f>IF(C125="East", IF(B125="Decentral",('Connecting shares (%)'!$F$4/100*K125+'Connecting shares (%)'!$G$4/100*M125+'Connecting shares (%)'!$H$4/100*O125)/1000000,0),0)</f>
        <v>0</v>
      </c>
      <c r="Z125" s="1">
        <f>IF(C125="East", IF(B125="Decentral",L125*'Connecting shares (%)'!$R$16*'Connecting shares (%)'!$F$8/100+N125*'Connecting shares (%)'!$G$8/100*'Connecting shares (%)'!$R$17+P125*'Connecting shares (%)'!$H$8/100*'Connecting shares (%)'!$R$18,0),0)</f>
        <v>0</v>
      </c>
      <c r="AA125" s="1">
        <f>IF(C125="West", IF(B125="Central",('Connecting shares (%)'!$F$10/100*E125+'Connecting shares (%)'!$G$10/100*G125+'Connecting shares (%)'!$H$10/100*I125)/1000000,0),0)</f>
        <v>0</v>
      </c>
      <c r="AB125" s="1">
        <f>IF(C125="West", IF(B125="Central",F125*'Connecting shares (%)'!$R$16*'Connecting shares (%)'!$F$10/100+H125*'Connecting shares (%)'!$G$10/100*'Connecting shares (%)'!$R$17+J125*'Connecting shares (%)'!$H$10/100*'Connecting shares (%)'!$R$18,0),0)</f>
        <v>0</v>
      </c>
      <c r="AC125" s="1">
        <f>IF(C125="West", IF(B125="Decentral",('Connecting shares (%)'!$F$14/100*E125+'Connecting shares (%)'!$G$14/100*G125+'Connecting shares (%)'!$H$14/100*I125)/1000000,0),0)</f>
        <v>1.6021996299999901</v>
      </c>
      <c r="AD125" s="1">
        <f>IF(C125="west", IF(B125="Decentral",F125*'Connecting shares (%)'!$R$16*'Connecting shares (%)'!$F$14/100+H125*'Connecting shares (%)'!$G$14/100*'Connecting shares (%)'!$R$17+J125*'Connecting shares (%)'!$H$14/100*'Connecting shares (%)'!$R$18,0),0)</f>
        <v>2.3914800000000001</v>
      </c>
      <c r="AE125" s="1">
        <f>IF(C125="west", IF(B125="Central",('Connecting shares (%)'!$F$12/100*K125+'Connecting shares (%)'!$G$12/100*M125+'Connecting shares (%)'!$H$12/100*O125)/1000000,0),0)</f>
        <v>0</v>
      </c>
      <c r="AF125" s="1">
        <f>IF(C125="west", IF(B125="Central",L125*'Connecting shares (%)'!$R$16*'Connecting shares (%)'!$F$12/100+N125*'Connecting shares (%)'!$G$12/100*'Connecting shares (%)'!$R$17+P125*'Connecting shares (%)'!$H$12/100*'Connecting shares (%)'!$R$18,0),0)</f>
        <v>0</v>
      </c>
      <c r="AG125" s="1">
        <f>IF(C125="West", IF(B125="Decentral",(K125*'Connecting shares (%)'!$F$16/100+M125*'Connecting shares (%)'!$G$16/100+O125*'Connecting shares (%)'!$H$16/100)/1000000,0),0)</f>
        <v>0.24865073000000001</v>
      </c>
      <c r="AH125" s="1">
        <f>IF(C125="west", IF(B125="Decentral",L125*'Connecting shares (%)'!$R$16*'Connecting shares (%)'!$F$16/100+N125*'Connecting shares (%)'!$G$16/100*'Connecting shares (%)'!$R$17+P125*'Connecting shares (%)'!$H$16/100*'Connecting shares (%)'!$R$18,0),0)</f>
        <v>0.23761399999999999</v>
      </c>
    </row>
    <row r="126" spans="1:34">
      <c r="A126" s="1">
        <v>125</v>
      </c>
      <c r="B126" s="1" t="s">
        <v>19</v>
      </c>
      <c r="C126" s="1" t="s">
        <v>21</v>
      </c>
      <c r="D126" s="1" t="s">
        <v>626</v>
      </c>
      <c r="E126" s="1">
        <v>1102737.8899999899</v>
      </c>
      <c r="F126" s="1">
        <v>74</v>
      </c>
      <c r="G126" s="1">
        <v>0</v>
      </c>
      <c r="H126" s="1">
        <v>0</v>
      </c>
      <c r="I126" s="1">
        <v>0</v>
      </c>
      <c r="J126" s="1">
        <v>0</v>
      </c>
      <c r="K126" s="1">
        <v>372055.77999999898</v>
      </c>
      <c r="L126" s="1">
        <v>42</v>
      </c>
      <c r="M126" s="1">
        <v>0</v>
      </c>
      <c r="N126" s="1">
        <v>0</v>
      </c>
      <c r="O126" s="1">
        <v>0</v>
      </c>
      <c r="P126" s="1">
        <v>0</v>
      </c>
      <c r="Q126" s="1">
        <v>3930.9758315599502</v>
      </c>
      <c r="R126" s="1">
        <v>437914.5</v>
      </c>
      <c r="S126" s="59">
        <f>IF(C126="East", IF(B126="Central",('Connecting shares (%)'!$F$2/100*E126+'Connecting shares (%)'!$G$2/100*G126+'Connecting shares (%)'!$H$2/100*I126)/1000000,0),0)</f>
        <v>0</v>
      </c>
      <c r="T126" s="59">
        <f>IF(C126="East", IF(B126="Central",F126*'Connecting shares (%)'!$R$16*'Connecting shares (%)'!$F$2/100+H126*'Connecting shares (%)'!$G$2/100*'Connecting shares (%)'!$R$17+J126*'Connecting shares (%)'!$H$2/100*'Connecting shares (%)'!$R$18,0),0)</f>
        <v>0</v>
      </c>
      <c r="U126" s="1">
        <f>IF(C126="East", IF(B126="Decentral",('Connecting shares (%)'!$F$6/100*E126+'Connecting shares (%)'!$G$6/100*G126+'Connecting shares (%)'!$H$6/100*I126)/1000000,0),0)</f>
        <v>0</v>
      </c>
      <c r="V126" s="1">
        <f>IF(C126="East", IF(B126="Decentral",F126*'Connecting shares (%)'!$R$16*'Connecting shares (%)'!$F$6/100+H126*'Connecting shares (%)'!$G$6/100*'Connecting shares (%)'!$R$17+J126*'Connecting shares (%)'!$H$6/100*'Connecting shares (%)'!$R$18,0),0)</f>
        <v>0</v>
      </c>
      <c r="W126" s="1">
        <f>IF(C126="East", IF(B126="Central",('Connecting shares (%)'!$F$4/100*K126+'Connecting shares (%)'!$G$4/100*M126+'Connecting shares (%)'!$H$4/100*O126)/1000000,0),0)</f>
        <v>0</v>
      </c>
      <c r="X126" s="1">
        <f>IF(C126="East", IF(B126="Central",L126*'Connecting shares (%)'!$R$16*'Connecting shares (%)'!$F$4/100+N126*'Connecting shares (%)'!$G$4/100*'Connecting shares (%)'!$R$17+P126*'Connecting shares (%)'!$H$4/100*'Connecting shares (%)'!$R$18,0),0)</f>
        <v>0</v>
      </c>
      <c r="Y126" s="1">
        <f>IF(C126="East", IF(B126="Decentral",('Connecting shares (%)'!$F$4/100*K126+'Connecting shares (%)'!$G$4/100*M126+'Connecting shares (%)'!$H$4/100*O126)/1000000,0),0)</f>
        <v>0</v>
      </c>
      <c r="Z126" s="1">
        <f>IF(C126="East", IF(B126="Decentral",L126*'Connecting shares (%)'!$R$16*'Connecting shares (%)'!$F$8/100+N126*'Connecting shares (%)'!$G$8/100*'Connecting shares (%)'!$R$17+P126*'Connecting shares (%)'!$H$8/100*'Connecting shares (%)'!$R$18,0),0)</f>
        <v>0</v>
      </c>
      <c r="AA126" s="1">
        <f>IF(C126="West", IF(B126="Central",('Connecting shares (%)'!$F$10/100*E126+'Connecting shares (%)'!$G$10/100*G126+'Connecting shares (%)'!$H$10/100*I126)/1000000,0),0)</f>
        <v>0</v>
      </c>
      <c r="AB126" s="1">
        <f>IF(C126="West", IF(B126="Central",F126*'Connecting shares (%)'!$R$16*'Connecting shares (%)'!$F$10/100+H126*'Connecting shares (%)'!$G$10/100*'Connecting shares (%)'!$R$17+J126*'Connecting shares (%)'!$H$10/100*'Connecting shares (%)'!$R$18,0),0)</f>
        <v>0</v>
      </c>
      <c r="AC126" s="1">
        <f>IF(C126="West", IF(B126="Decentral",('Connecting shares (%)'!$F$14/100*E126+'Connecting shares (%)'!$G$14/100*G126+'Connecting shares (%)'!$H$14/100*I126)/1000000,0),0)</f>
        <v>1.1027378899999898</v>
      </c>
      <c r="AD126" s="1">
        <f>IF(C126="west", IF(B126="Decentral",F126*'Connecting shares (%)'!$R$16*'Connecting shares (%)'!$F$14/100+H126*'Connecting shares (%)'!$G$14/100*'Connecting shares (%)'!$R$17+J126*'Connecting shares (%)'!$H$14/100*'Connecting shares (%)'!$R$18,0),0)</f>
        <v>1.7016300000000002</v>
      </c>
      <c r="AE126" s="1">
        <f>IF(C126="west", IF(B126="Central",('Connecting shares (%)'!$F$12/100*K126+'Connecting shares (%)'!$G$12/100*M126+'Connecting shares (%)'!$H$12/100*O126)/1000000,0),0)</f>
        <v>0</v>
      </c>
      <c r="AF126" s="1">
        <f>IF(C126="west", IF(B126="Central",L126*'Connecting shares (%)'!$R$16*'Connecting shares (%)'!$F$12/100+N126*'Connecting shares (%)'!$G$12/100*'Connecting shares (%)'!$R$17+P126*'Connecting shares (%)'!$H$12/100*'Connecting shares (%)'!$R$18,0),0)</f>
        <v>0</v>
      </c>
      <c r="AG126" s="1">
        <f>IF(C126="West", IF(B126="Decentral",(K126*'Connecting shares (%)'!$F$16/100+M126*'Connecting shares (%)'!$G$16/100+O126*'Connecting shares (%)'!$H$16/100)/1000000,0),0)</f>
        <v>0.372055779999999</v>
      </c>
      <c r="AH126" s="1">
        <f>IF(C126="west", IF(B126="Decentral",L126*'Connecting shares (%)'!$R$16*'Connecting shares (%)'!$F$16/100+N126*'Connecting shares (%)'!$G$16/100*'Connecting shares (%)'!$R$17+P126*'Connecting shares (%)'!$H$16/100*'Connecting shares (%)'!$R$18,0),0)</f>
        <v>0.96579000000000004</v>
      </c>
    </row>
    <row r="127" spans="1:34">
      <c r="A127" s="1">
        <v>126</v>
      </c>
      <c r="B127" s="1" t="s">
        <v>19</v>
      </c>
      <c r="C127" s="1" t="s">
        <v>21</v>
      </c>
      <c r="D127" s="1" t="s">
        <v>709</v>
      </c>
      <c r="E127" s="1">
        <v>939524.08</v>
      </c>
      <c r="F127" s="1">
        <v>55</v>
      </c>
      <c r="G127" s="1">
        <v>0</v>
      </c>
      <c r="H127" s="1">
        <v>0</v>
      </c>
      <c r="I127" s="1">
        <v>0</v>
      </c>
      <c r="J127" s="1">
        <v>0</v>
      </c>
      <c r="K127" s="1">
        <v>83087.429999999993</v>
      </c>
      <c r="L127" s="1">
        <v>7</v>
      </c>
      <c r="M127" s="1">
        <v>0</v>
      </c>
      <c r="N127" s="1">
        <v>0</v>
      </c>
      <c r="O127" s="1">
        <v>0</v>
      </c>
      <c r="P127" s="1">
        <v>0</v>
      </c>
      <c r="Q127" s="1">
        <v>4044.5320931790502</v>
      </c>
      <c r="R127" s="1">
        <v>816724</v>
      </c>
      <c r="S127" s="59">
        <f>IF(C127="East", IF(B127="Central",('Connecting shares (%)'!$F$2/100*E127+'Connecting shares (%)'!$G$2/100*G127+'Connecting shares (%)'!$H$2/100*I127)/1000000,0),0)</f>
        <v>0</v>
      </c>
      <c r="T127" s="59">
        <f>IF(C127="East", IF(B127="Central",F127*'Connecting shares (%)'!$R$16*'Connecting shares (%)'!$F$2/100+H127*'Connecting shares (%)'!$G$2/100*'Connecting shares (%)'!$R$17+J127*'Connecting shares (%)'!$H$2/100*'Connecting shares (%)'!$R$18,0),0)</f>
        <v>0</v>
      </c>
      <c r="U127" s="1">
        <f>IF(C127="East", IF(B127="Decentral",('Connecting shares (%)'!$F$6/100*E127+'Connecting shares (%)'!$G$6/100*G127+'Connecting shares (%)'!$H$6/100*I127)/1000000,0),0)</f>
        <v>0</v>
      </c>
      <c r="V127" s="1">
        <f>IF(C127="East", IF(B127="Decentral",F127*'Connecting shares (%)'!$R$16*'Connecting shares (%)'!$F$6/100+H127*'Connecting shares (%)'!$G$6/100*'Connecting shares (%)'!$R$17+J127*'Connecting shares (%)'!$H$6/100*'Connecting shares (%)'!$R$18,0),0)</f>
        <v>0</v>
      </c>
      <c r="W127" s="1">
        <f>IF(C127="East", IF(B127="Central",('Connecting shares (%)'!$F$4/100*K127+'Connecting shares (%)'!$G$4/100*M127+'Connecting shares (%)'!$H$4/100*O127)/1000000,0),0)</f>
        <v>0</v>
      </c>
      <c r="X127" s="1">
        <f>IF(C127="East", IF(B127="Central",L127*'Connecting shares (%)'!$R$16*'Connecting shares (%)'!$F$4/100+N127*'Connecting shares (%)'!$G$4/100*'Connecting shares (%)'!$R$17+P127*'Connecting shares (%)'!$H$4/100*'Connecting shares (%)'!$R$18,0),0)</f>
        <v>0</v>
      </c>
      <c r="Y127" s="1">
        <f>IF(C127="East", IF(B127="Decentral",('Connecting shares (%)'!$F$4/100*K127+'Connecting shares (%)'!$G$4/100*M127+'Connecting shares (%)'!$H$4/100*O127)/1000000,0),0)</f>
        <v>0</v>
      </c>
      <c r="Z127" s="1">
        <f>IF(C127="East", IF(B127="Decentral",L127*'Connecting shares (%)'!$R$16*'Connecting shares (%)'!$F$8/100+N127*'Connecting shares (%)'!$G$8/100*'Connecting shares (%)'!$R$17+P127*'Connecting shares (%)'!$H$8/100*'Connecting shares (%)'!$R$18,0),0)</f>
        <v>0</v>
      </c>
      <c r="AA127" s="1">
        <f>IF(C127="West", IF(B127="Central",('Connecting shares (%)'!$F$10/100*E127+'Connecting shares (%)'!$G$10/100*G127+'Connecting shares (%)'!$H$10/100*I127)/1000000,0),0)</f>
        <v>0</v>
      </c>
      <c r="AB127" s="1">
        <f>IF(C127="West", IF(B127="Central",F127*'Connecting shares (%)'!$R$16*'Connecting shares (%)'!$F$10/100+H127*'Connecting shares (%)'!$G$10/100*'Connecting shares (%)'!$R$17+J127*'Connecting shares (%)'!$H$10/100*'Connecting shares (%)'!$R$18,0),0)</f>
        <v>0</v>
      </c>
      <c r="AC127" s="1">
        <f>IF(C127="West", IF(B127="Decentral",('Connecting shares (%)'!$F$14/100*E127+'Connecting shares (%)'!$G$14/100*G127+'Connecting shares (%)'!$H$14/100*I127)/1000000,0),0)</f>
        <v>0.93952407999999998</v>
      </c>
      <c r="AD127" s="1">
        <f>IF(C127="west", IF(B127="Decentral",F127*'Connecting shares (%)'!$R$16*'Connecting shares (%)'!$F$14/100+H127*'Connecting shares (%)'!$G$14/100*'Connecting shares (%)'!$R$17+J127*'Connecting shares (%)'!$H$14/100*'Connecting shares (%)'!$R$18,0),0)</f>
        <v>1.2647250000000001</v>
      </c>
      <c r="AE127" s="1">
        <f>IF(C127="west", IF(B127="Central",('Connecting shares (%)'!$F$12/100*K127+'Connecting shares (%)'!$G$12/100*M127+'Connecting shares (%)'!$H$12/100*O127)/1000000,0),0)</f>
        <v>0</v>
      </c>
      <c r="AF127" s="1">
        <f>IF(C127="west", IF(B127="Central",L127*'Connecting shares (%)'!$R$16*'Connecting shares (%)'!$F$12/100+N127*'Connecting shares (%)'!$G$12/100*'Connecting shares (%)'!$R$17+P127*'Connecting shares (%)'!$H$12/100*'Connecting shares (%)'!$R$18,0),0)</f>
        <v>0</v>
      </c>
      <c r="AG127" s="1">
        <f>IF(C127="West", IF(B127="Decentral",(K127*'Connecting shares (%)'!$F$16/100+M127*'Connecting shares (%)'!$G$16/100+O127*'Connecting shares (%)'!$H$16/100)/1000000,0),0)</f>
        <v>8.308742999999999E-2</v>
      </c>
      <c r="AH127" s="1">
        <f>IF(C127="west", IF(B127="Decentral",L127*'Connecting shares (%)'!$R$16*'Connecting shares (%)'!$F$16/100+N127*'Connecting shares (%)'!$G$16/100*'Connecting shares (%)'!$R$17+P127*'Connecting shares (%)'!$H$16/100*'Connecting shares (%)'!$R$18,0),0)</f>
        <v>0.16096500000000002</v>
      </c>
    </row>
    <row r="128" spans="1:34">
      <c r="A128" s="1">
        <v>127</v>
      </c>
      <c r="B128" s="1" t="s">
        <v>19</v>
      </c>
      <c r="C128" s="1" t="s">
        <v>21</v>
      </c>
      <c r="D128" s="1" t="s">
        <v>708</v>
      </c>
      <c r="E128" s="1">
        <v>427424.99</v>
      </c>
      <c r="F128" s="1">
        <v>29</v>
      </c>
      <c r="G128" s="1">
        <v>0</v>
      </c>
      <c r="H128" s="1">
        <v>0</v>
      </c>
      <c r="I128" s="1">
        <v>0</v>
      </c>
      <c r="J128" s="1">
        <v>0</v>
      </c>
      <c r="K128" s="1">
        <v>47781.47</v>
      </c>
      <c r="L128" s="1">
        <v>6</v>
      </c>
      <c r="M128" s="1">
        <v>0</v>
      </c>
      <c r="N128" s="1">
        <v>0</v>
      </c>
      <c r="O128" s="1">
        <v>0</v>
      </c>
      <c r="P128" s="1">
        <v>0</v>
      </c>
      <c r="Q128" s="1">
        <v>4507.2012602600298</v>
      </c>
      <c r="R128" s="1">
        <v>1046256</v>
      </c>
      <c r="S128" s="59">
        <f>IF(C128="East", IF(B128="Central",('Connecting shares (%)'!$F$2/100*E128+'Connecting shares (%)'!$G$2/100*G128+'Connecting shares (%)'!$H$2/100*I128)/1000000,0),0)</f>
        <v>0</v>
      </c>
      <c r="T128" s="59">
        <f>IF(C128="East", IF(B128="Central",F128*'Connecting shares (%)'!$R$16*'Connecting shares (%)'!$F$2/100+H128*'Connecting shares (%)'!$G$2/100*'Connecting shares (%)'!$R$17+J128*'Connecting shares (%)'!$H$2/100*'Connecting shares (%)'!$R$18,0),0)</f>
        <v>0</v>
      </c>
      <c r="U128" s="1">
        <f>IF(C128="East", IF(B128="Decentral",('Connecting shares (%)'!$F$6/100*E128+'Connecting shares (%)'!$G$6/100*G128+'Connecting shares (%)'!$H$6/100*I128)/1000000,0),0)</f>
        <v>0</v>
      </c>
      <c r="V128" s="1">
        <f>IF(C128="East", IF(B128="Decentral",F128*'Connecting shares (%)'!$R$16*'Connecting shares (%)'!$F$6/100+H128*'Connecting shares (%)'!$G$6/100*'Connecting shares (%)'!$R$17+J128*'Connecting shares (%)'!$H$6/100*'Connecting shares (%)'!$R$18,0),0)</f>
        <v>0</v>
      </c>
      <c r="W128" s="1">
        <f>IF(C128="East", IF(B128="Central",('Connecting shares (%)'!$F$4/100*K128+'Connecting shares (%)'!$G$4/100*M128+'Connecting shares (%)'!$H$4/100*O128)/1000000,0),0)</f>
        <v>0</v>
      </c>
      <c r="X128" s="1">
        <f>IF(C128="East", IF(B128="Central",L128*'Connecting shares (%)'!$R$16*'Connecting shares (%)'!$F$4/100+N128*'Connecting shares (%)'!$G$4/100*'Connecting shares (%)'!$R$17+P128*'Connecting shares (%)'!$H$4/100*'Connecting shares (%)'!$R$18,0),0)</f>
        <v>0</v>
      </c>
      <c r="Y128" s="1">
        <f>IF(C128="East", IF(B128="Decentral",('Connecting shares (%)'!$F$4/100*K128+'Connecting shares (%)'!$G$4/100*M128+'Connecting shares (%)'!$H$4/100*O128)/1000000,0),0)</f>
        <v>0</v>
      </c>
      <c r="Z128" s="1">
        <f>IF(C128="East", IF(B128="Decentral",L128*'Connecting shares (%)'!$R$16*'Connecting shares (%)'!$F$8/100+N128*'Connecting shares (%)'!$G$8/100*'Connecting shares (%)'!$R$17+P128*'Connecting shares (%)'!$H$8/100*'Connecting shares (%)'!$R$18,0),0)</f>
        <v>0</v>
      </c>
      <c r="AA128" s="1">
        <f>IF(C128="West", IF(B128="Central",('Connecting shares (%)'!$F$10/100*E128+'Connecting shares (%)'!$G$10/100*G128+'Connecting shares (%)'!$H$10/100*I128)/1000000,0),0)</f>
        <v>0</v>
      </c>
      <c r="AB128" s="1">
        <f>IF(C128="West", IF(B128="Central",F128*'Connecting shares (%)'!$R$16*'Connecting shares (%)'!$F$10/100+H128*'Connecting shares (%)'!$G$10/100*'Connecting shares (%)'!$R$17+J128*'Connecting shares (%)'!$H$10/100*'Connecting shares (%)'!$R$18,0),0)</f>
        <v>0</v>
      </c>
      <c r="AC128" s="1">
        <f>IF(C128="West", IF(B128="Decentral",('Connecting shares (%)'!$F$14/100*E128+'Connecting shares (%)'!$G$14/100*G128+'Connecting shares (%)'!$H$14/100*I128)/1000000,0),0)</f>
        <v>0.42742499</v>
      </c>
      <c r="AD128" s="1">
        <f>IF(C128="west", IF(B128="Decentral",F128*'Connecting shares (%)'!$R$16*'Connecting shares (%)'!$F$14/100+H128*'Connecting shares (%)'!$G$14/100*'Connecting shares (%)'!$R$17+J128*'Connecting shares (%)'!$H$14/100*'Connecting shares (%)'!$R$18,0),0)</f>
        <v>0.66685500000000009</v>
      </c>
      <c r="AE128" s="1">
        <f>IF(C128="west", IF(B128="Central",('Connecting shares (%)'!$F$12/100*K128+'Connecting shares (%)'!$G$12/100*M128+'Connecting shares (%)'!$H$12/100*O128)/1000000,0),0)</f>
        <v>0</v>
      </c>
      <c r="AF128" s="1">
        <f>IF(C128="west", IF(B128="Central",L128*'Connecting shares (%)'!$R$16*'Connecting shares (%)'!$F$12/100+N128*'Connecting shares (%)'!$G$12/100*'Connecting shares (%)'!$R$17+P128*'Connecting shares (%)'!$H$12/100*'Connecting shares (%)'!$R$18,0),0)</f>
        <v>0</v>
      </c>
      <c r="AG128" s="1">
        <f>IF(C128="West", IF(B128="Decentral",(K128*'Connecting shares (%)'!$F$16/100+M128*'Connecting shares (%)'!$G$16/100+O128*'Connecting shares (%)'!$H$16/100)/1000000,0),0)</f>
        <v>4.7781469999999999E-2</v>
      </c>
      <c r="AH128" s="1">
        <f>IF(C128="west", IF(B128="Decentral",L128*'Connecting shares (%)'!$R$16*'Connecting shares (%)'!$F$16/100+N128*'Connecting shares (%)'!$G$16/100*'Connecting shares (%)'!$R$17+P128*'Connecting shares (%)'!$H$16/100*'Connecting shares (%)'!$R$18,0),0)</f>
        <v>0.13797000000000001</v>
      </c>
    </row>
    <row r="129" spans="1:34">
      <c r="A129" s="1">
        <v>128</v>
      </c>
      <c r="B129" s="1" t="s">
        <v>19</v>
      </c>
      <c r="C129" s="1" t="s">
        <v>21</v>
      </c>
      <c r="D129" s="1" t="s">
        <v>707</v>
      </c>
      <c r="E129" s="1">
        <v>391836.49999999901</v>
      </c>
      <c r="F129" s="1">
        <v>25</v>
      </c>
      <c r="G129" s="1">
        <v>96014.389999999898</v>
      </c>
      <c r="H129" s="1">
        <v>1</v>
      </c>
      <c r="I129" s="1">
        <v>0</v>
      </c>
      <c r="J129" s="1">
        <v>0</v>
      </c>
      <c r="K129" s="1">
        <v>0</v>
      </c>
      <c r="L129" s="1">
        <v>0</v>
      </c>
      <c r="M129" s="1">
        <v>0</v>
      </c>
      <c r="N129" s="1">
        <v>0</v>
      </c>
      <c r="O129" s="1">
        <v>0</v>
      </c>
      <c r="P129" s="1">
        <v>0</v>
      </c>
      <c r="Q129" s="1">
        <v>3377.5427581802501</v>
      </c>
      <c r="R129" s="1">
        <v>665566.5</v>
      </c>
      <c r="S129" s="59">
        <f>IF(C129="East", IF(B129="Central",('Connecting shares (%)'!$F$2/100*E129+'Connecting shares (%)'!$G$2/100*G129+'Connecting shares (%)'!$H$2/100*I129)/1000000,0),0)</f>
        <v>0</v>
      </c>
      <c r="T129" s="59">
        <f>IF(C129="East", IF(B129="Central",F129*'Connecting shares (%)'!$R$16*'Connecting shares (%)'!$F$2/100+H129*'Connecting shares (%)'!$G$2/100*'Connecting shares (%)'!$R$17+J129*'Connecting shares (%)'!$H$2/100*'Connecting shares (%)'!$R$18,0),0)</f>
        <v>0</v>
      </c>
      <c r="U129" s="1">
        <f>IF(C129="East", IF(B129="Decentral",('Connecting shares (%)'!$F$6/100*E129+'Connecting shares (%)'!$G$6/100*G129+'Connecting shares (%)'!$H$6/100*I129)/1000000,0),0)</f>
        <v>0</v>
      </c>
      <c r="V129" s="1">
        <f>IF(C129="East", IF(B129="Decentral",F129*'Connecting shares (%)'!$R$16*'Connecting shares (%)'!$F$6/100+H129*'Connecting shares (%)'!$G$6/100*'Connecting shares (%)'!$R$17+J129*'Connecting shares (%)'!$H$6/100*'Connecting shares (%)'!$R$18,0),0)</f>
        <v>0</v>
      </c>
      <c r="W129" s="1">
        <f>IF(C129="East", IF(B129="Central",('Connecting shares (%)'!$F$4/100*K129+'Connecting shares (%)'!$G$4/100*M129+'Connecting shares (%)'!$H$4/100*O129)/1000000,0),0)</f>
        <v>0</v>
      </c>
      <c r="X129" s="1">
        <f>IF(C129="East", IF(B129="Central",L129*'Connecting shares (%)'!$R$16*'Connecting shares (%)'!$F$4/100+N129*'Connecting shares (%)'!$G$4/100*'Connecting shares (%)'!$R$17+P129*'Connecting shares (%)'!$H$4/100*'Connecting shares (%)'!$R$18,0),0)</f>
        <v>0</v>
      </c>
      <c r="Y129" s="1">
        <f>IF(C129="East", IF(B129="Decentral",('Connecting shares (%)'!$F$4/100*K129+'Connecting shares (%)'!$G$4/100*M129+'Connecting shares (%)'!$H$4/100*O129)/1000000,0),0)</f>
        <v>0</v>
      </c>
      <c r="Z129" s="1">
        <f>IF(C129="East", IF(B129="Decentral",L129*'Connecting shares (%)'!$R$16*'Connecting shares (%)'!$F$8/100+N129*'Connecting shares (%)'!$G$8/100*'Connecting shares (%)'!$R$17+P129*'Connecting shares (%)'!$H$8/100*'Connecting shares (%)'!$R$18,0),0)</f>
        <v>0</v>
      </c>
      <c r="AA129" s="1">
        <f>IF(C129="West", IF(B129="Central",('Connecting shares (%)'!$F$10/100*E129+'Connecting shares (%)'!$G$10/100*G129+'Connecting shares (%)'!$H$10/100*I129)/1000000,0),0)</f>
        <v>0</v>
      </c>
      <c r="AB129" s="1">
        <f>IF(C129="West", IF(B129="Central",F129*'Connecting shares (%)'!$R$16*'Connecting shares (%)'!$F$10/100+H129*'Connecting shares (%)'!$G$10/100*'Connecting shares (%)'!$R$17+J129*'Connecting shares (%)'!$H$10/100*'Connecting shares (%)'!$R$18,0),0)</f>
        <v>0</v>
      </c>
      <c r="AC129" s="1">
        <f>IF(C129="West", IF(B129="Decentral",('Connecting shares (%)'!$F$14/100*E129+'Connecting shares (%)'!$G$14/100*G129+'Connecting shares (%)'!$H$14/100*I129)/1000000,0),0)</f>
        <v>0.48785088999999893</v>
      </c>
      <c r="AD129" s="1">
        <f>IF(C129="west", IF(B129="Decentral",F129*'Connecting shares (%)'!$R$16*'Connecting shares (%)'!$F$14/100+H129*'Connecting shares (%)'!$G$14/100*'Connecting shares (%)'!$R$17+J129*'Connecting shares (%)'!$H$14/100*'Connecting shares (%)'!$R$18,0),0)</f>
        <v>0.60553400000000002</v>
      </c>
      <c r="AE129" s="1">
        <f>IF(C129="west", IF(B129="Central",('Connecting shares (%)'!$F$12/100*K129+'Connecting shares (%)'!$G$12/100*M129+'Connecting shares (%)'!$H$12/100*O129)/1000000,0),0)</f>
        <v>0</v>
      </c>
      <c r="AF129" s="1">
        <f>IF(C129="west", IF(B129="Central",L129*'Connecting shares (%)'!$R$16*'Connecting shares (%)'!$F$12/100+N129*'Connecting shares (%)'!$G$12/100*'Connecting shares (%)'!$R$17+P129*'Connecting shares (%)'!$H$12/100*'Connecting shares (%)'!$R$18,0),0)</f>
        <v>0</v>
      </c>
      <c r="AG129" s="1">
        <f>IF(C129="West", IF(B129="Decentral",(K129*'Connecting shares (%)'!$F$16/100+M129*'Connecting shares (%)'!$G$16/100+O129*'Connecting shares (%)'!$H$16/100)/1000000,0),0)</f>
        <v>0</v>
      </c>
      <c r="AH129" s="1">
        <f>IF(C129="west", IF(B129="Decentral",L129*'Connecting shares (%)'!$R$16*'Connecting shares (%)'!$F$16/100+N129*'Connecting shares (%)'!$G$16/100*'Connecting shares (%)'!$R$17+P129*'Connecting shares (%)'!$H$16/100*'Connecting shares (%)'!$R$18,0),0)</f>
        <v>0</v>
      </c>
    </row>
    <row r="130" spans="1:34">
      <c r="A130" s="1">
        <v>129</v>
      </c>
      <c r="B130" s="1" t="s">
        <v>20</v>
      </c>
      <c r="C130" s="1" t="s">
        <v>22</v>
      </c>
      <c r="D130" s="1" t="s">
        <v>620</v>
      </c>
      <c r="E130" s="1">
        <v>0</v>
      </c>
      <c r="F130" s="1">
        <v>0</v>
      </c>
      <c r="G130" s="1">
        <v>0</v>
      </c>
      <c r="H130" s="1">
        <v>0</v>
      </c>
      <c r="I130" s="1">
        <v>0</v>
      </c>
      <c r="J130" s="1">
        <v>0</v>
      </c>
      <c r="K130" s="1">
        <v>0</v>
      </c>
      <c r="L130" s="1">
        <v>0</v>
      </c>
      <c r="M130" s="1">
        <v>0</v>
      </c>
      <c r="N130" s="1">
        <v>0</v>
      </c>
      <c r="O130" s="1">
        <v>0</v>
      </c>
      <c r="P130" s="1">
        <v>0</v>
      </c>
      <c r="Q130" s="1">
        <v>922.82617058790504</v>
      </c>
      <c r="R130" s="1">
        <v>20509</v>
      </c>
      <c r="S130" s="59">
        <f>IF(C130="East", IF(B130="Central",('Connecting shares (%)'!$F$2/100*E130+'Connecting shares (%)'!$G$2/100*G130+'Connecting shares (%)'!$H$2/100*I130)/1000000,0),0)</f>
        <v>0</v>
      </c>
      <c r="T130" s="59">
        <f>IF(C130="East", IF(B130="Central",F130*'Connecting shares (%)'!$R$16*'Connecting shares (%)'!$F$2/100+H130*'Connecting shares (%)'!$G$2/100*'Connecting shares (%)'!$R$17+J130*'Connecting shares (%)'!$H$2/100*'Connecting shares (%)'!$R$18,0),0)</f>
        <v>0</v>
      </c>
      <c r="U130" s="1">
        <f>IF(C130="East", IF(B130="Decentral",('Connecting shares (%)'!$F$6/100*E130+'Connecting shares (%)'!$G$6/100*G130+'Connecting shares (%)'!$H$6/100*I130)/1000000,0),0)</f>
        <v>0</v>
      </c>
      <c r="V130" s="1">
        <f>IF(C130="East", IF(B130="Decentral",F130*'Connecting shares (%)'!$R$16*'Connecting shares (%)'!$F$6/100+H130*'Connecting shares (%)'!$G$6/100*'Connecting shares (%)'!$R$17+J130*'Connecting shares (%)'!$H$6/100*'Connecting shares (%)'!$R$18,0),0)</f>
        <v>0</v>
      </c>
      <c r="W130" s="1">
        <f>IF(C130="East", IF(B130="Central",('Connecting shares (%)'!$F$4/100*K130+'Connecting shares (%)'!$G$4/100*M130+'Connecting shares (%)'!$H$4/100*O130)/1000000,0),0)</f>
        <v>0</v>
      </c>
      <c r="X130" s="1">
        <f>IF(C130="East", IF(B130="Central",L130*'Connecting shares (%)'!$R$16*'Connecting shares (%)'!$F$4/100+N130*'Connecting shares (%)'!$G$4/100*'Connecting shares (%)'!$R$17+P130*'Connecting shares (%)'!$H$4/100*'Connecting shares (%)'!$R$18,0),0)</f>
        <v>0</v>
      </c>
      <c r="Y130" s="1">
        <f>IF(C130="East", IF(B130="Decentral",('Connecting shares (%)'!$F$4/100*K130+'Connecting shares (%)'!$G$4/100*M130+'Connecting shares (%)'!$H$4/100*O130)/1000000,0),0)</f>
        <v>0</v>
      </c>
      <c r="Z130" s="1">
        <f>IF(C130="East", IF(B130="Decentral",L130*'Connecting shares (%)'!$R$16*'Connecting shares (%)'!$F$8/100+N130*'Connecting shares (%)'!$G$8/100*'Connecting shares (%)'!$R$17+P130*'Connecting shares (%)'!$H$8/100*'Connecting shares (%)'!$R$18,0),0)</f>
        <v>0</v>
      </c>
      <c r="AA130" s="1">
        <f>IF(C130="West", IF(B130="Central",('Connecting shares (%)'!$F$10/100*E130+'Connecting shares (%)'!$G$10/100*G130+'Connecting shares (%)'!$H$10/100*I130)/1000000,0),0)</f>
        <v>0</v>
      </c>
      <c r="AB130" s="1">
        <f>IF(C130="West", IF(B130="Central",F130*'Connecting shares (%)'!$R$16*'Connecting shares (%)'!$F$10/100+H130*'Connecting shares (%)'!$G$10/100*'Connecting shares (%)'!$R$17+J130*'Connecting shares (%)'!$H$10/100*'Connecting shares (%)'!$R$18,0),0)</f>
        <v>0</v>
      </c>
      <c r="AC130" s="1">
        <f>IF(C130="West", IF(B130="Decentral",('Connecting shares (%)'!$F$14/100*E130+'Connecting shares (%)'!$G$14/100*G130+'Connecting shares (%)'!$H$14/100*I130)/1000000,0),0)</f>
        <v>0</v>
      </c>
      <c r="AD130" s="1">
        <f>IF(C130="west", IF(B130="Decentral",F130*'Connecting shares (%)'!$R$16*'Connecting shares (%)'!$F$14/100+H130*'Connecting shares (%)'!$G$14/100*'Connecting shares (%)'!$R$17+J130*'Connecting shares (%)'!$H$14/100*'Connecting shares (%)'!$R$18,0),0)</f>
        <v>0</v>
      </c>
      <c r="AE130" s="1">
        <f>IF(C130="west", IF(B130="Central",('Connecting shares (%)'!$F$12/100*K130+'Connecting shares (%)'!$G$12/100*M130+'Connecting shares (%)'!$H$12/100*O130)/1000000,0),0)</f>
        <v>0</v>
      </c>
      <c r="AF130" s="1">
        <f>IF(C130="west", IF(B130="Central",L130*'Connecting shares (%)'!$R$16*'Connecting shares (%)'!$F$12/100+N130*'Connecting shares (%)'!$G$12/100*'Connecting shares (%)'!$R$17+P130*'Connecting shares (%)'!$H$12/100*'Connecting shares (%)'!$R$18,0),0)</f>
        <v>0</v>
      </c>
      <c r="AG130" s="1">
        <f>IF(C130="West", IF(B130="Decentral",(K130*'Connecting shares (%)'!$F$16/100+M130*'Connecting shares (%)'!$G$16/100+O130*'Connecting shares (%)'!$H$16/100)/1000000,0),0)</f>
        <v>0</v>
      </c>
      <c r="AH130" s="1">
        <f>IF(C130="west", IF(B130="Decentral",L130*'Connecting shares (%)'!$R$16*'Connecting shares (%)'!$F$16/100+N130*'Connecting shares (%)'!$G$16/100*'Connecting shares (%)'!$R$17+P130*'Connecting shares (%)'!$H$16/100*'Connecting shares (%)'!$R$18,0),0)</f>
        <v>0</v>
      </c>
    </row>
    <row r="131" spans="1:34">
      <c r="A131" s="1">
        <v>130</v>
      </c>
      <c r="B131" s="1" t="s">
        <v>19</v>
      </c>
      <c r="C131" s="1" t="s">
        <v>22</v>
      </c>
      <c r="D131" s="1" t="s">
        <v>706</v>
      </c>
      <c r="E131" s="1">
        <v>870889.71999999904</v>
      </c>
      <c r="F131" s="1">
        <v>49</v>
      </c>
      <c r="G131" s="1">
        <v>0</v>
      </c>
      <c r="H131" s="1">
        <v>0</v>
      </c>
      <c r="I131" s="1">
        <v>0</v>
      </c>
      <c r="J131" s="1">
        <v>0</v>
      </c>
      <c r="K131" s="1">
        <v>261195.5</v>
      </c>
      <c r="L131" s="1">
        <v>39</v>
      </c>
      <c r="M131" s="1">
        <v>0</v>
      </c>
      <c r="N131" s="1">
        <v>0</v>
      </c>
      <c r="O131" s="1">
        <v>0</v>
      </c>
      <c r="P131" s="1">
        <v>0</v>
      </c>
      <c r="Q131" s="1">
        <v>2233.2547377411202</v>
      </c>
      <c r="R131" s="1">
        <v>88776</v>
      </c>
      <c r="S131" s="59">
        <f>IF(C131="East", IF(B131="Central",('Connecting shares (%)'!$F$2/100*E131+'Connecting shares (%)'!$G$2/100*G131+'Connecting shares (%)'!$H$2/100*I131)/1000000,0),0)</f>
        <v>0</v>
      </c>
      <c r="T131" s="59">
        <f>IF(C131="East", IF(B131="Central",F131*'Connecting shares (%)'!$R$16*'Connecting shares (%)'!$F$2/100+H131*'Connecting shares (%)'!$G$2/100*'Connecting shares (%)'!$R$17+J131*'Connecting shares (%)'!$H$2/100*'Connecting shares (%)'!$R$18,0),0)</f>
        <v>0</v>
      </c>
      <c r="U131" s="1">
        <f>IF(C131="East", IF(B131="Decentral",('Connecting shares (%)'!$F$6/100*E131+'Connecting shares (%)'!$G$6/100*G131+'Connecting shares (%)'!$H$6/100*I131)/1000000,0),0)</f>
        <v>0.87088971999999909</v>
      </c>
      <c r="V131" s="1">
        <f>IF(C131="East", IF(B131="Decentral",F131*'Connecting shares (%)'!$R$16*'Connecting shares (%)'!$F$6/100+H131*'Connecting shares (%)'!$G$6/100*'Connecting shares (%)'!$R$17+J131*'Connecting shares (%)'!$H$6/100*'Connecting shares (%)'!$R$18,0),0)</f>
        <v>1.1267550000000002</v>
      </c>
      <c r="W131" s="1">
        <f>IF(C131="East", IF(B131="Central",('Connecting shares (%)'!$F$4/100*K131+'Connecting shares (%)'!$G$4/100*M131+'Connecting shares (%)'!$H$4/100*O131)/1000000,0),0)</f>
        <v>0</v>
      </c>
      <c r="X131" s="1">
        <f>IF(C131="East", IF(B131="Central",L131*'Connecting shares (%)'!$R$16*'Connecting shares (%)'!$F$4/100+N131*'Connecting shares (%)'!$G$4/100*'Connecting shares (%)'!$R$17+P131*'Connecting shares (%)'!$H$4/100*'Connecting shares (%)'!$R$18,0),0)</f>
        <v>0</v>
      </c>
      <c r="Y131" s="1">
        <f>IF(C131="East", IF(B131="Decentral",('Connecting shares (%)'!$F$4/100*K131+'Connecting shares (%)'!$G$4/100*M131+'Connecting shares (%)'!$H$4/100*O131)/1000000,0),0)</f>
        <v>0.26119550000000002</v>
      </c>
      <c r="Z131" s="1">
        <f>IF(C131="East", IF(B131="Decentral",L131*'Connecting shares (%)'!$R$16*'Connecting shares (%)'!$F$8/100+N131*'Connecting shares (%)'!$G$8/100*'Connecting shares (%)'!$R$17+P131*'Connecting shares (%)'!$H$8/100*'Connecting shares (%)'!$R$18,0),0)</f>
        <v>0.89680500000000007</v>
      </c>
      <c r="AA131" s="1">
        <f>IF(C131="West", IF(B131="Central",('Connecting shares (%)'!$F$10/100*E131+'Connecting shares (%)'!$G$10/100*G131+'Connecting shares (%)'!$H$10/100*I131)/1000000,0),0)</f>
        <v>0</v>
      </c>
      <c r="AB131" s="1">
        <f>IF(C131="West", IF(B131="Central",F131*'Connecting shares (%)'!$R$16*'Connecting shares (%)'!$F$10/100+H131*'Connecting shares (%)'!$G$10/100*'Connecting shares (%)'!$R$17+J131*'Connecting shares (%)'!$H$10/100*'Connecting shares (%)'!$R$18,0),0)</f>
        <v>0</v>
      </c>
      <c r="AC131" s="1">
        <f>IF(C131="West", IF(B131="Decentral",('Connecting shares (%)'!$F$14/100*E131+'Connecting shares (%)'!$G$14/100*G131+'Connecting shares (%)'!$H$14/100*I131)/1000000,0),0)</f>
        <v>0</v>
      </c>
      <c r="AD131" s="1">
        <f>IF(C131="west", IF(B131="Decentral",F131*'Connecting shares (%)'!$R$16*'Connecting shares (%)'!$F$14/100+H131*'Connecting shares (%)'!$G$14/100*'Connecting shares (%)'!$R$17+J131*'Connecting shares (%)'!$H$14/100*'Connecting shares (%)'!$R$18,0),0)</f>
        <v>0</v>
      </c>
      <c r="AE131" s="1">
        <f>IF(C131="west", IF(B131="Central",('Connecting shares (%)'!$F$12/100*K131+'Connecting shares (%)'!$G$12/100*M131+'Connecting shares (%)'!$H$12/100*O131)/1000000,0),0)</f>
        <v>0</v>
      </c>
      <c r="AF131" s="1">
        <f>IF(C131="west", IF(B131="Central",L131*'Connecting shares (%)'!$R$16*'Connecting shares (%)'!$F$12/100+N131*'Connecting shares (%)'!$G$12/100*'Connecting shares (%)'!$R$17+P131*'Connecting shares (%)'!$H$12/100*'Connecting shares (%)'!$R$18,0),0)</f>
        <v>0</v>
      </c>
      <c r="AG131" s="1">
        <f>IF(C131="West", IF(B131="Decentral",(K131*'Connecting shares (%)'!$F$16/100+M131*'Connecting shares (%)'!$G$16/100+O131*'Connecting shares (%)'!$H$16/100)/1000000,0),0)</f>
        <v>0</v>
      </c>
      <c r="AH131" s="1">
        <f>IF(C131="west", IF(B131="Decentral",L131*'Connecting shares (%)'!$R$16*'Connecting shares (%)'!$F$16/100+N131*'Connecting shares (%)'!$G$16/100*'Connecting shares (%)'!$R$17+P131*'Connecting shares (%)'!$H$16/100*'Connecting shares (%)'!$R$18,0),0)</f>
        <v>0</v>
      </c>
    </row>
    <row r="132" spans="1:34">
      <c r="A132" s="1">
        <v>131</v>
      </c>
      <c r="B132" s="1" t="s">
        <v>19</v>
      </c>
      <c r="C132" s="1" t="s">
        <v>21</v>
      </c>
      <c r="D132" s="1" t="s">
        <v>705</v>
      </c>
      <c r="E132" s="1">
        <v>1772519.9299999899</v>
      </c>
      <c r="F132" s="1">
        <v>113</v>
      </c>
      <c r="G132" s="1">
        <v>0</v>
      </c>
      <c r="H132" s="1">
        <v>0</v>
      </c>
      <c r="I132" s="1">
        <v>0</v>
      </c>
      <c r="J132" s="1">
        <v>0</v>
      </c>
      <c r="K132" s="1">
        <v>374761.22</v>
      </c>
      <c r="L132" s="1">
        <v>37</v>
      </c>
      <c r="M132" s="1">
        <v>232938.87</v>
      </c>
      <c r="N132" s="1">
        <v>3</v>
      </c>
      <c r="O132" s="1">
        <v>0</v>
      </c>
      <c r="P132" s="1">
        <v>0</v>
      </c>
      <c r="Q132" s="1">
        <v>13451.674432284301</v>
      </c>
      <c r="R132" s="1">
        <v>5034903.5</v>
      </c>
      <c r="S132" s="59">
        <f>IF(C132="East", IF(B132="Central",('Connecting shares (%)'!$F$2/100*E132+'Connecting shares (%)'!$G$2/100*G132+'Connecting shares (%)'!$H$2/100*I132)/1000000,0),0)</f>
        <v>0</v>
      </c>
      <c r="T132" s="59">
        <f>IF(C132="East", IF(B132="Central",F132*'Connecting shares (%)'!$R$16*'Connecting shares (%)'!$F$2/100+H132*'Connecting shares (%)'!$G$2/100*'Connecting shares (%)'!$R$17+J132*'Connecting shares (%)'!$H$2/100*'Connecting shares (%)'!$R$18,0),0)</f>
        <v>0</v>
      </c>
      <c r="U132" s="1">
        <f>IF(C132="East", IF(B132="Decentral",('Connecting shares (%)'!$F$6/100*E132+'Connecting shares (%)'!$G$6/100*G132+'Connecting shares (%)'!$H$6/100*I132)/1000000,0),0)</f>
        <v>0</v>
      </c>
      <c r="V132" s="1">
        <f>IF(C132="East", IF(B132="Decentral",F132*'Connecting shares (%)'!$R$16*'Connecting shares (%)'!$F$6/100+H132*'Connecting shares (%)'!$G$6/100*'Connecting shares (%)'!$R$17+J132*'Connecting shares (%)'!$H$6/100*'Connecting shares (%)'!$R$18,0),0)</f>
        <v>0</v>
      </c>
      <c r="W132" s="1">
        <f>IF(C132="East", IF(B132="Central",('Connecting shares (%)'!$F$4/100*K132+'Connecting shares (%)'!$G$4/100*M132+'Connecting shares (%)'!$H$4/100*O132)/1000000,0),0)</f>
        <v>0</v>
      </c>
      <c r="X132" s="1">
        <f>IF(C132="East", IF(B132="Central",L132*'Connecting shares (%)'!$R$16*'Connecting shares (%)'!$F$4/100+N132*'Connecting shares (%)'!$G$4/100*'Connecting shares (%)'!$R$17+P132*'Connecting shares (%)'!$H$4/100*'Connecting shares (%)'!$R$18,0),0)</f>
        <v>0</v>
      </c>
      <c r="Y132" s="1">
        <f>IF(C132="East", IF(B132="Decentral",('Connecting shares (%)'!$F$4/100*K132+'Connecting shares (%)'!$G$4/100*M132+'Connecting shares (%)'!$H$4/100*O132)/1000000,0),0)</f>
        <v>0</v>
      </c>
      <c r="Z132" s="1">
        <f>IF(C132="East", IF(B132="Decentral",L132*'Connecting shares (%)'!$R$16*'Connecting shares (%)'!$F$8/100+N132*'Connecting shares (%)'!$G$8/100*'Connecting shares (%)'!$R$17+P132*'Connecting shares (%)'!$H$8/100*'Connecting shares (%)'!$R$18,0),0)</f>
        <v>0</v>
      </c>
      <c r="AA132" s="1">
        <f>IF(C132="West", IF(B132="Central",('Connecting shares (%)'!$F$10/100*E132+'Connecting shares (%)'!$G$10/100*G132+'Connecting shares (%)'!$H$10/100*I132)/1000000,0),0)</f>
        <v>0</v>
      </c>
      <c r="AB132" s="1">
        <f>IF(C132="West", IF(B132="Central",F132*'Connecting shares (%)'!$R$16*'Connecting shares (%)'!$F$10/100+H132*'Connecting shares (%)'!$G$10/100*'Connecting shares (%)'!$R$17+J132*'Connecting shares (%)'!$H$10/100*'Connecting shares (%)'!$R$18,0),0)</f>
        <v>0</v>
      </c>
      <c r="AC132" s="1">
        <f>IF(C132="West", IF(B132="Decentral",('Connecting shares (%)'!$F$14/100*E132+'Connecting shares (%)'!$G$14/100*G132+'Connecting shares (%)'!$H$14/100*I132)/1000000,0),0)</f>
        <v>1.7725199299999899</v>
      </c>
      <c r="AD132" s="1">
        <f>IF(C132="west", IF(B132="Decentral",F132*'Connecting shares (%)'!$R$16*'Connecting shares (%)'!$F$14/100+H132*'Connecting shares (%)'!$G$14/100*'Connecting shares (%)'!$R$17+J132*'Connecting shares (%)'!$H$14/100*'Connecting shares (%)'!$R$18,0),0)</f>
        <v>2.5984350000000003</v>
      </c>
      <c r="AE132" s="1">
        <f>IF(C132="west", IF(B132="Central",('Connecting shares (%)'!$F$12/100*K132+'Connecting shares (%)'!$G$12/100*M132+'Connecting shares (%)'!$H$12/100*O132)/1000000,0),0)</f>
        <v>0</v>
      </c>
      <c r="AF132" s="1">
        <f>IF(C132="west", IF(B132="Central",L132*'Connecting shares (%)'!$R$16*'Connecting shares (%)'!$F$12/100+N132*'Connecting shares (%)'!$G$12/100*'Connecting shares (%)'!$R$17+P132*'Connecting shares (%)'!$H$12/100*'Connecting shares (%)'!$R$18,0),0)</f>
        <v>0</v>
      </c>
      <c r="AG132" s="1">
        <f>IF(C132="West", IF(B132="Decentral",(K132*'Connecting shares (%)'!$F$16/100+M132*'Connecting shares (%)'!$G$16/100+O132*'Connecting shares (%)'!$H$16/100)/1000000,0),0)</f>
        <v>0.60770008999999992</v>
      </c>
      <c r="AH132" s="1">
        <f>IF(C132="west", IF(B132="Decentral",L132*'Connecting shares (%)'!$R$16*'Connecting shares (%)'!$F$16/100+N132*'Connecting shares (%)'!$G$16/100*'Connecting shares (%)'!$R$17+P132*'Connecting shares (%)'!$H$16/100*'Connecting shares (%)'!$R$18,0),0)</f>
        <v>0.94279200000000007</v>
      </c>
    </row>
    <row r="133" spans="1:34">
      <c r="A133" s="1">
        <v>132</v>
      </c>
      <c r="B133" s="1" t="s">
        <v>19</v>
      </c>
      <c r="C133" s="1" t="s">
        <v>21</v>
      </c>
      <c r="D133" s="1" t="s">
        <v>704</v>
      </c>
      <c r="E133" s="1">
        <v>804898.73999999894</v>
      </c>
      <c r="F133" s="1">
        <v>46</v>
      </c>
      <c r="G133" s="1">
        <v>0</v>
      </c>
      <c r="H133" s="1">
        <v>0</v>
      </c>
      <c r="I133" s="1">
        <v>0</v>
      </c>
      <c r="J133" s="1">
        <v>0</v>
      </c>
      <c r="K133" s="1">
        <v>61951.389999999898</v>
      </c>
      <c r="L133" s="1">
        <v>6</v>
      </c>
      <c r="M133" s="1">
        <v>192108.66999999899</v>
      </c>
      <c r="N133" s="1">
        <v>3</v>
      </c>
      <c r="O133" s="1">
        <v>0</v>
      </c>
      <c r="P133" s="1">
        <v>0</v>
      </c>
      <c r="Q133" s="1">
        <v>3354.2367372721801</v>
      </c>
      <c r="R133" s="1">
        <v>709417</v>
      </c>
      <c r="S133" s="59">
        <f>IF(C133="East", IF(B133="Central",('Connecting shares (%)'!$F$2/100*E133+'Connecting shares (%)'!$G$2/100*G133+'Connecting shares (%)'!$H$2/100*I133)/1000000,0),0)</f>
        <v>0</v>
      </c>
      <c r="T133" s="59">
        <f>IF(C133="East", IF(B133="Central",F133*'Connecting shares (%)'!$R$16*'Connecting shares (%)'!$F$2/100+H133*'Connecting shares (%)'!$G$2/100*'Connecting shares (%)'!$R$17+J133*'Connecting shares (%)'!$H$2/100*'Connecting shares (%)'!$R$18,0),0)</f>
        <v>0</v>
      </c>
      <c r="U133" s="1">
        <f>IF(C133="East", IF(B133="Decentral",('Connecting shares (%)'!$F$6/100*E133+'Connecting shares (%)'!$G$6/100*G133+'Connecting shares (%)'!$H$6/100*I133)/1000000,0),0)</f>
        <v>0</v>
      </c>
      <c r="V133" s="1">
        <f>IF(C133="East", IF(B133="Decentral",F133*'Connecting shares (%)'!$R$16*'Connecting shares (%)'!$F$6/100+H133*'Connecting shares (%)'!$G$6/100*'Connecting shares (%)'!$R$17+J133*'Connecting shares (%)'!$H$6/100*'Connecting shares (%)'!$R$18,0),0)</f>
        <v>0</v>
      </c>
      <c r="W133" s="1">
        <f>IF(C133="East", IF(B133="Central",('Connecting shares (%)'!$F$4/100*K133+'Connecting shares (%)'!$G$4/100*M133+'Connecting shares (%)'!$H$4/100*O133)/1000000,0),0)</f>
        <v>0</v>
      </c>
      <c r="X133" s="1">
        <f>IF(C133="East", IF(B133="Central",L133*'Connecting shares (%)'!$R$16*'Connecting shares (%)'!$F$4/100+N133*'Connecting shares (%)'!$G$4/100*'Connecting shares (%)'!$R$17+P133*'Connecting shares (%)'!$H$4/100*'Connecting shares (%)'!$R$18,0),0)</f>
        <v>0</v>
      </c>
      <c r="Y133" s="1">
        <f>IF(C133="East", IF(B133="Decentral",('Connecting shares (%)'!$F$4/100*K133+'Connecting shares (%)'!$G$4/100*M133+'Connecting shares (%)'!$H$4/100*O133)/1000000,0),0)</f>
        <v>0</v>
      </c>
      <c r="Z133" s="1">
        <f>IF(C133="East", IF(B133="Decentral",L133*'Connecting shares (%)'!$R$16*'Connecting shares (%)'!$F$8/100+N133*'Connecting shares (%)'!$G$8/100*'Connecting shares (%)'!$R$17+P133*'Connecting shares (%)'!$H$8/100*'Connecting shares (%)'!$R$18,0),0)</f>
        <v>0</v>
      </c>
      <c r="AA133" s="1">
        <f>IF(C133="West", IF(B133="Central",('Connecting shares (%)'!$F$10/100*E133+'Connecting shares (%)'!$G$10/100*G133+'Connecting shares (%)'!$H$10/100*I133)/1000000,0),0)</f>
        <v>0</v>
      </c>
      <c r="AB133" s="1">
        <f>IF(C133="West", IF(B133="Central",F133*'Connecting shares (%)'!$R$16*'Connecting shares (%)'!$F$10/100+H133*'Connecting shares (%)'!$G$10/100*'Connecting shares (%)'!$R$17+J133*'Connecting shares (%)'!$H$10/100*'Connecting shares (%)'!$R$18,0),0)</f>
        <v>0</v>
      </c>
      <c r="AC133" s="1">
        <f>IF(C133="West", IF(B133="Decentral",('Connecting shares (%)'!$F$14/100*E133+'Connecting shares (%)'!$G$14/100*G133+'Connecting shares (%)'!$H$14/100*I133)/1000000,0),0)</f>
        <v>0.80489873999999895</v>
      </c>
      <c r="AD133" s="1">
        <f>IF(C133="west", IF(B133="Decentral",F133*'Connecting shares (%)'!$R$16*'Connecting shares (%)'!$F$14/100+H133*'Connecting shares (%)'!$G$14/100*'Connecting shares (%)'!$R$17+J133*'Connecting shares (%)'!$H$14/100*'Connecting shares (%)'!$R$18,0),0)</f>
        <v>1.0577700000000001</v>
      </c>
      <c r="AE133" s="1">
        <f>IF(C133="west", IF(B133="Central",('Connecting shares (%)'!$F$12/100*K133+'Connecting shares (%)'!$G$12/100*M133+'Connecting shares (%)'!$H$12/100*O133)/1000000,0),0)</f>
        <v>0</v>
      </c>
      <c r="AF133" s="1">
        <f>IF(C133="west", IF(B133="Central",L133*'Connecting shares (%)'!$R$16*'Connecting shares (%)'!$F$12/100+N133*'Connecting shares (%)'!$G$12/100*'Connecting shares (%)'!$R$17+P133*'Connecting shares (%)'!$H$12/100*'Connecting shares (%)'!$R$18,0),0)</f>
        <v>0</v>
      </c>
      <c r="AG133" s="1">
        <f>IF(C133="West", IF(B133="Decentral",(K133*'Connecting shares (%)'!$F$16/100+M133*'Connecting shares (%)'!$G$16/100+O133*'Connecting shares (%)'!$H$16/100)/1000000,0),0)</f>
        <v>0.25406005999999887</v>
      </c>
      <c r="AH133" s="1">
        <f>IF(C133="west", IF(B133="Decentral",L133*'Connecting shares (%)'!$R$16*'Connecting shares (%)'!$F$16/100+N133*'Connecting shares (%)'!$G$16/100*'Connecting shares (%)'!$R$17+P133*'Connecting shares (%)'!$H$16/100*'Connecting shares (%)'!$R$18,0),0)</f>
        <v>0.22994700000000001</v>
      </c>
    </row>
    <row r="134" spans="1:34">
      <c r="A134" s="1">
        <v>133</v>
      </c>
      <c r="B134" s="1" t="s">
        <v>19</v>
      </c>
      <c r="C134" s="1" t="s">
        <v>21</v>
      </c>
      <c r="D134" s="1" t="s">
        <v>699</v>
      </c>
      <c r="E134" s="1">
        <v>376847.99</v>
      </c>
      <c r="F134" s="1">
        <v>32</v>
      </c>
      <c r="G134" s="1">
        <v>0</v>
      </c>
      <c r="H134" s="1">
        <v>0</v>
      </c>
      <c r="I134" s="1">
        <v>0</v>
      </c>
      <c r="J134" s="1">
        <v>0</v>
      </c>
      <c r="K134" s="1">
        <v>0</v>
      </c>
      <c r="L134" s="1">
        <v>0</v>
      </c>
      <c r="M134" s="1">
        <v>0</v>
      </c>
      <c r="N134" s="1">
        <v>0</v>
      </c>
      <c r="O134" s="1">
        <v>0</v>
      </c>
      <c r="P134" s="1">
        <v>0</v>
      </c>
      <c r="Q134" s="1">
        <v>2968.31888555869</v>
      </c>
      <c r="R134" s="1">
        <v>372866</v>
      </c>
      <c r="S134" s="59">
        <f>IF(C134="East", IF(B134="Central",('Connecting shares (%)'!$F$2/100*E134+'Connecting shares (%)'!$G$2/100*G134+'Connecting shares (%)'!$H$2/100*I134)/1000000,0),0)</f>
        <v>0</v>
      </c>
      <c r="T134" s="59">
        <f>IF(C134="East", IF(B134="Central",F134*'Connecting shares (%)'!$R$16*'Connecting shares (%)'!$F$2/100+H134*'Connecting shares (%)'!$G$2/100*'Connecting shares (%)'!$R$17+J134*'Connecting shares (%)'!$H$2/100*'Connecting shares (%)'!$R$18,0),0)</f>
        <v>0</v>
      </c>
      <c r="U134" s="1">
        <f>IF(C134="East", IF(B134="Decentral",('Connecting shares (%)'!$F$6/100*E134+'Connecting shares (%)'!$G$6/100*G134+'Connecting shares (%)'!$H$6/100*I134)/1000000,0),0)</f>
        <v>0</v>
      </c>
      <c r="V134" s="1">
        <f>IF(C134="East", IF(B134="Decentral",F134*'Connecting shares (%)'!$R$16*'Connecting shares (%)'!$F$6/100+H134*'Connecting shares (%)'!$G$6/100*'Connecting shares (%)'!$R$17+J134*'Connecting shares (%)'!$H$6/100*'Connecting shares (%)'!$R$18,0),0)</f>
        <v>0</v>
      </c>
      <c r="W134" s="1">
        <f>IF(C134="East", IF(B134="Central",('Connecting shares (%)'!$F$4/100*K134+'Connecting shares (%)'!$G$4/100*M134+'Connecting shares (%)'!$H$4/100*O134)/1000000,0),0)</f>
        <v>0</v>
      </c>
      <c r="X134" s="1">
        <f>IF(C134="East", IF(B134="Central",L134*'Connecting shares (%)'!$R$16*'Connecting shares (%)'!$F$4/100+N134*'Connecting shares (%)'!$G$4/100*'Connecting shares (%)'!$R$17+P134*'Connecting shares (%)'!$H$4/100*'Connecting shares (%)'!$R$18,0),0)</f>
        <v>0</v>
      </c>
      <c r="Y134" s="1">
        <f>IF(C134="East", IF(B134="Decentral",('Connecting shares (%)'!$F$4/100*K134+'Connecting shares (%)'!$G$4/100*M134+'Connecting shares (%)'!$H$4/100*O134)/1000000,0),0)</f>
        <v>0</v>
      </c>
      <c r="Z134" s="1">
        <f>IF(C134="East", IF(B134="Decentral",L134*'Connecting shares (%)'!$R$16*'Connecting shares (%)'!$F$8/100+N134*'Connecting shares (%)'!$G$8/100*'Connecting shares (%)'!$R$17+P134*'Connecting shares (%)'!$H$8/100*'Connecting shares (%)'!$R$18,0),0)</f>
        <v>0</v>
      </c>
      <c r="AA134" s="1">
        <f>IF(C134="West", IF(B134="Central",('Connecting shares (%)'!$F$10/100*E134+'Connecting shares (%)'!$G$10/100*G134+'Connecting shares (%)'!$H$10/100*I134)/1000000,0),0)</f>
        <v>0</v>
      </c>
      <c r="AB134" s="1">
        <f>IF(C134="West", IF(B134="Central",F134*'Connecting shares (%)'!$R$16*'Connecting shares (%)'!$F$10/100+H134*'Connecting shares (%)'!$G$10/100*'Connecting shares (%)'!$R$17+J134*'Connecting shares (%)'!$H$10/100*'Connecting shares (%)'!$R$18,0),0)</f>
        <v>0</v>
      </c>
      <c r="AC134" s="1">
        <f>IF(C134="West", IF(B134="Decentral",('Connecting shares (%)'!$F$14/100*E134+'Connecting shares (%)'!$G$14/100*G134+'Connecting shares (%)'!$H$14/100*I134)/1000000,0),0)</f>
        <v>0.37684798999999997</v>
      </c>
      <c r="AD134" s="1">
        <f>IF(C134="west", IF(B134="Decentral",F134*'Connecting shares (%)'!$R$16*'Connecting shares (%)'!$F$14/100+H134*'Connecting shares (%)'!$G$14/100*'Connecting shares (%)'!$R$17+J134*'Connecting shares (%)'!$H$14/100*'Connecting shares (%)'!$R$18,0),0)</f>
        <v>0.73584000000000005</v>
      </c>
      <c r="AE134" s="1">
        <f>IF(C134="west", IF(B134="Central",('Connecting shares (%)'!$F$12/100*K134+'Connecting shares (%)'!$G$12/100*M134+'Connecting shares (%)'!$H$12/100*O134)/1000000,0),0)</f>
        <v>0</v>
      </c>
      <c r="AF134" s="1">
        <f>IF(C134="west", IF(B134="Central",L134*'Connecting shares (%)'!$R$16*'Connecting shares (%)'!$F$12/100+N134*'Connecting shares (%)'!$G$12/100*'Connecting shares (%)'!$R$17+P134*'Connecting shares (%)'!$H$12/100*'Connecting shares (%)'!$R$18,0),0)</f>
        <v>0</v>
      </c>
      <c r="AG134" s="1">
        <f>IF(C134="West", IF(B134="Decentral",(K134*'Connecting shares (%)'!$F$16/100+M134*'Connecting shares (%)'!$G$16/100+O134*'Connecting shares (%)'!$H$16/100)/1000000,0),0)</f>
        <v>0</v>
      </c>
      <c r="AH134" s="1">
        <f>IF(C134="west", IF(B134="Decentral",L134*'Connecting shares (%)'!$R$16*'Connecting shares (%)'!$F$16/100+N134*'Connecting shares (%)'!$G$16/100*'Connecting shares (%)'!$R$17+P134*'Connecting shares (%)'!$H$16/100*'Connecting shares (%)'!$R$18,0),0)</f>
        <v>0</v>
      </c>
    </row>
    <row r="135" spans="1:34">
      <c r="A135" s="1">
        <v>134</v>
      </c>
      <c r="B135" s="1" t="s">
        <v>19</v>
      </c>
      <c r="C135" s="1" t="s">
        <v>21</v>
      </c>
      <c r="D135" s="1" t="s">
        <v>703</v>
      </c>
      <c r="E135" s="1">
        <v>66271.169999999896</v>
      </c>
      <c r="F135" s="1">
        <v>5</v>
      </c>
      <c r="G135" s="1">
        <v>0</v>
      </c>
      <c r="H135" s="1">
        <v>0</v>
      </c>
      <c r="I135" s="1">
        <v>0</v>
      </c>
      <c r="J135" s="1">
        <v>0</v>
      </c>
      <c r="K135" s="1">
        <v>0</v>
      </c>
      <c r="L135" s="1">
        <v>0</v>
      </c>
      <c r="M135" s="1">
        <v>0</v>
      </c>
      <c r="N135" s="1">
        <v>0</v>
      </c>
      <c r="O135" s="1">
        <v>0</v>
      </c>
      <c r="P135" s="1">
        <v>0</v>
      </c>
      <c r="Q135" s="1">
        <v>1351.14868282927</v>
      </c>
      <c r="R135" s="1">
        <v>71593</v>
      </c>
      <c r="S135" s="59">
        <f>IF(C135="East", IF(B135="Central",('Connecting shares (%)'!$F$2/100*E135+'Connecting shares (%)'!$G$2/100*G135+'Connecting shares (%)'!$H$2/100*I135)/1000000,0),0)</f>
        <v>0</v>
      </c>
      <c r="T135" s="59">
        <f>IF(C135="East", IF(B135="Central",F135*'Connecting shares (%)'!$R$16*'Connecting shares (%)'!$F$2/100+H135*'Connecting shares (%)'!$G$2/100*'Connecting shares (%)'!$R$17+J135*'Connecting shares (%)'!$H$2/100*'Connecting shares (%)'!$R$18,0),0)</f>
        <v>0</v>
      </c>
      <c r="U135" s="1">
        <f>IF(C135="East", IF(B135="Decentral",('Connecting shares (%)'!$F$6/100*E135+'Connecting shares (%)'!$G$6/100*G135+'Connecting shares (%)'!$H$6/100*I135)/1000000,0),0)</f>
        <v>0</v>
      </c>
      <c r="V135" s="1">
        <f>IF(C135="East", IF(B135="Decentral",F135*'Connecting shares (%)'!$R$16*'Connecting shares (%)'!$F$6/100+H135*'Connecting shares (%)'!$G$6/100*'Connecting shares (%)'!$R$17+J135*'Connecting shares (%)'!$H$6/100*'Connecting shares (%)'!$R$18,0),0)</f>
        <v>0</v>
      </c>
      <c r="W135" s="1">
        <f>IF(C135="East", IF(B135="Central",('Connecting shares (%)'!$F$4/100*K135+'Connecting shares (%)'!$G$4/100*M135+'Connecting shares (%)'!$H$4/100*O135)/1000000,0),0)</f>
        <v>0</v>
      </c>
      <c r="X135" s="1">
        <f>IF(C135="East", IF(B135="Central",L135*'Connecting shares (%)'!$R$16*'Connecting shares (%)'!$F$4/100+N135*'Connecting shares (%)'!$G$4/100*'Connecting shares (%)'!$R$17+P135*'Connecting shares (%)'!$H$4/100*'Connecting shares (%)'!$R$18,0),0)</f>
        <v>0</v>
      </c>
      <c r="Y135" s="1">
        <f>IF(C135="East", IF(B135="Decentral",('Connecting shares (%)'!$F$4/100*K135+'Connecting shares (%)'!$G$4/100*M135+'Connecting shares (%)'!$H$4/100*O135)/1000000,0),0)</f>
        <v>0</v>
      </c>
      <c r="Z135" s="1">
        <f>IF(C135="East", IF(B135="Decentral",L135*'Connecting shares (%)'!$R$16*'Connecting shares (%)'!$F$8/100+N135*'Connecting shares (%)'!$G$8/100*'Connecting shares (%)'!$R$17+P135*'Connecting shares (%)'!$H$8/100*'Connecting shares (%)'!$R$18,0),0)</f>
        <v>0</v>
      </c>
      <c r="AA135" s="1">
        <f>IF(C135="West", IF(B135="Central",('Connecting shares (%)'!$F$10/100*E135+'Connecting shares (%)'!$G$10/100*G135+'Connecting shares (%)'!$H$10/100*I135)/1000000,0),0)</f>
        <v>0</v>
      </c>
      <c r="AB135" s="1">
        <f>IF(C135="West", IF(B135="Central",F135*'Connecting shares (%)'!$R$16*'Connecting shares (%)'!$F$10/100+H135*'Connecting shares (%)'!$G$10/100*'Connecting shares (%)'!$R$17+J135*'Connecting shares (%)'!$H$10/100*'Connecting shares (%)'!$R$18,0),0)</f>
        <v>0</v>
      </c>
      <c r="AC135" s="1">
        <f>IF(C135="West", IF(B135="Decentral",('Connecting shares (%)'!$F$14/100*E135+'Connecting shares (%)'!$G$14/100*G135+'Connecting shares (%)'!$H$14/100*I135)/1000000,0),0)</f>
        <v>6.6271169999999893E-2</v>
      </c>
      <c r="AD135" s="1">
        <f>IF(C135="west", IF(B135="Decentral",F135*'Connecting shares (%)'!$R$16*'Connecting shares (%)'!$F$14/100+H135*'Connecting shares (%)'!$G$14/100*'Connecting shares (%)'!$R$17+J135*'Connecting shares (%)'!$H$14/100*'Connecting shares (%)'!$R$18,0),0)</f>
        <v>0.11497500000000001</v>
      </c>
      <c r="AE135" s="1">
        <f>IF(C135="west", IF(B135="Central",('Connecting shares (%)'!$F$12/100*K135+'Connecting shares (%)'!$G$12/100*M135+'Connecting shares (%)'!$H$12/100*O135)/1000000,0),0)</f>
        <v>0</v>
      </c>
      <c r="AF135" s="1">
        <f>IF(C135="west", IF(B135="Central",L135*'Connecting shares (%)'!$R$16*'Connecting shares (%)'!$F$12/100+N135*'Connecting shares (%)'!$G$12/100*'Connecting shares (%)'!$R$17+P135*'Connecting shares (%)'!$H$12/100*'Connecting shares (%)'!$R$18,0),0)</f>
        <v>0</v>
      </c>
      <c r="AG135" s="1">
        <f>IF(C135="West", IF(B135="Decentral",(K135*'Connecting shares (%)'!$F$16/100+M135*'Connecting shares (%)'!$G$16/100+O135*'Connecting shares (%)'!$H$16/100)/1000000,0),0)</f>
        <v>0</v>
      </c>
      <c r="AH135" s="1">
        <f>IF(C135="west", IF(B135="Decentral",L135*'Connecting shares (%)'!$R$16*'Connecting shares (%)'!$F$16/100+N135*'Connecting shares (%)'!$G$16/100*'Connecting shares (%)'!$R$17+P135*'Connecting shares (%)'!$H$16/100*'Connecting shares (%)'!$R$18,0),0)</f>
        <v>0</v>
      </c>
    </row>
    <row r="136" spans="1:34">
      <c r="A136" s="1">
        <v>135</v>
      </c>
      <c r="B136" s="1" t="s">
        <v>19</v>
      </c>
      <c r="C136" s="1" t="s">
        <v>21</v>
      </c>
      <c r="D136" s="1" t="s">
        <v>702</v>
      </c>
      <c r="E136" s="1">
        <v>1832440.3799999901</v>
      </c>
      <c r="F136" s="1">
        <v>118</v>
      </c>
      <c r="G136" s="1">
        <v>0</v>
      </c>
      <c r="H136" s="1">
        <v>0</v>
      </c>
      <c r="I136" s="1">
        <v>0</v>
      </c>
      <c r="J136" s="1">
        <v>0</v>
      </c>
      <c r="K136" s="1">
        <v>18343.18</v>
      </c>
      <c r="L136" s="1">
        <v>2</v>
      </c>
      <c r="M136" s="1">
        <v>0</v>
      </c>
      <c r="N136" s="1">
        <v>0</v>
      </c>
      <c r="O136" s="1">
        <v>358303.15</v>
      </c>
      <c r="P136" s="1">
        <v>1</v>
      </c>
      <c r="Q136" s="1">
        <v>4507.8814770398503</v>
      </c>
      <c r="R136" s="1">
        <v>1065402</v>
      </c>
      <c r="S136" s="59">
        <f>IF(C136="East", IF(B136="Central",('Connecting shares (%)'!$F$2/100*E136+'Connecting shares (%)'!$G$2/100*G136+'Connecting shares (%)'!$H$2/100*I136)/1000000,0),0)</f>
        <v>0</v>
      </c>
      <c r="T136" s="59">
        <f>IF(C136="East", IF(B136="Central",F136*'Connecting shares (%)'!$R$16*'Connecting shares (%)'!$F$2/100+H136*'Connecting shares (%)'!$G$2/100*'Connecting shares (%)'!$R$17+J136*'Connecting shares (%)'!$H$2/100*'Connecting shares (%)'!$R$18,0),0)</f>
        <v>0</v>
      </c>
      <c r="U136" s="1">
        <f>IF(C136="East", IF(B136="Decentral",('Connecting shares (%)'!$F$6/100*E136+'Connecting shares (%)'!$G$6/100*G136+'Connecting shares (%)'!$H$6/100*I136)/1000000,0),0)</f>
        <v>0</v>
      </c>
      <c r="V136" s="1">
        <f>IF(C136="East", IF(B136="Decentral",F136*'Connecting shares (%)'!$R$16*'Connecting shares (%)'!$F$6/100+H136*'Connecting shares (%)'!$G$6/100*'Connecting shares (%)'!$R$17+J136*'Connecting shares (%)'!$H$6/100*'Connecting shares (%)'!$R$18,0),0)</f>
        <v>0</v>
      </c>
      <c r="W136" s="1">
        <f>IF(C136="East", IF(B136="Central",('Connecting shares (%)'!$F$4/100*K136+'Connecting shares (%)'!$G$4/100*M136+'Connecting shares (%)'!$H$4/100*O136)/1000000,0),0)</f>
        <v>0</v>
      </c>
      <c r="X136" s="1">
        <f>IF(C136="East", IF(B136="Central",L136*'Connecting shares (%)'!$R$16*'Connecting shares (%)'!$F$4/100+N136*'Connecting shares (%)'!$G$4/100*'Connecting shares (%)'!$R$17+P136*'Connecting shares (%)'!$H$4/100*'Connecting shares (%)'!$R$18,0),0)</f>
        <v>0</v>
      </c>
      <c r="Y136" s="1">
        <f>IF(C136="East", IF(B136="Decentral",('Connecting shares (%)'!$F$4/100*K136+'Connecting shares (%)'!$G$4/100*M136+'Connecting shares (%)'!$H$4/100*O136)/1000000,0),0)</f>
        <v>0</v>
      </c>
      <c r="Z136" s="1">
        <f>IF(C136="East", IF(B136="Decentral",L136*'Connecting shares (%)'!$R$16*'Connecting shares (%)'!$F$8/100+N136*'Connecting shares (%)'!$G$8/100*'Connecting shares (%)'!$R$17+P136*'Connecting shares (%)'!$H$8/100*'Connecting shares (%)'!$R$18,0),0)</f>
        <v>0</v>
      </c>
      <c r="AA136" s="1">
        <f>IF(C136="West", IF(B136="Central",('Connecting shares (%)'!$F$10/100*E136+'Connecting shares (%)'!$G$10/100*G136+'Connecting shares (%)'!$H$10/100*I136)/1000000,0),0)</f>
        <v>0</v>
      </c>
      <c r="AB136" s="1">
        <f>IF(C136="West", IF(B136="Central",F136*'Connecting shares (%)'!$R$16*'Connecting shares (%)'!$F$10/100+H136*'Connecting shares (%)'!$G$10/100*'Connecting shares (%)'!$R$17+J136*'Connecting shares (%)'!$H$10/100*'Connecting shares (%)'!$R$18,0),0)</f>
        <v>0</v>
      </c>
      <c r="AC136" s="1">
        <f>IF(C136="West", IF(B136="Decentral",('Connecting shares (%)'!$F$14/100*E136+'Connecting shares (%)'!$G$14/100*G136+'Connecting shares (%)'!$H$14/100*I136)/1000000,0),0)</f>
        <v>1.8324403799999902</v>
      </c>
      <c r="AD136" s="1">
        <f>IF(C136="west", IF(B136="Decentral",F136*'Connecting shares (%)'!$R$16*'Connecting shares (%)'!$F$14/100+H136*'Connecting shares (%)'!$G$14/100*'Connecting shares (%)'!$R$17+J136*'Connecting shares (%)'!$H$14/100*'Connecting shares (%)'!$R$18,0),0)</f>
        <v>2.7134100000000001</v>
      </c>
      <c r="AE136" s="1">
        <f>IF(C136="west", IF(B136="Central",('Connecting shares (%)'!$F$12/100*K136+'Connecting shares (%)'!$G$12/100*M136+'Connecting shares (%)'!$H$12/100*O136)/1000000,0),0)</f>
        <v>0</v>
      </c>
      <c r="AF136" s="1">
        <f>IF(C136="west", IF(B136="Central",L136*'Connecting shares (%)'!$R$16*'Connecting shares (%)'!$F$12/100+N136*'Connecting shares (%)'!$G$12/100*'Connecting shares (%)'!$R$17+P136*'Connecting shares (%)'!$H$12/100*'Connecting shares (%)'!$R$18,0),0)</f>
        <v>0</v>
      </c>
      <c r="AG136" s="1">
        <f>IF(C136="West", IF(B136="Decentral",(K136*'Connecting shares (%)'!$F$16/100+M136*'Connecting shares (%)'!$G$16/100+O136*'Connecting shares (%)'!$H$16/100)/1000000,0),0)</f>
        <v>0.37664633000000003</v>
      </c>
      <c r="AH136" s="1">
        <f>IF(C136="west", IF(B136="Decentral",L136*'Connecting shares (%)'!$R$16*'Connecting shares (%)'!$F$16/100+N136*'Connecting shares (%)'!$G$16/100*'Connecting shares (%)'!$R$17+P136*'Connecting shares (%)'!$H$16/100*'Connecting shares (%)'!$R$18,0),0)</f>
        <v>7.6648999999999995E-2</v>
      </c>
    </row>
    <row r="137" spans="1:34">
      <c r="A137" s="1">
        <v>136</v>
      </c>
      <c r="B137" s="1" t="s">
        <v>19</v>
      </c>
      <c r="C137" s="1" t="s">
        <v>21</v>
      </c>
      <c r="D137" s="1" t="s">
        <v>701</v>
      </c>
      <c r="E137" s="1">
        <v>268249.52</v>
      </c>
      <c r="F137" s="1">
        <v>20</v>
      </c>
      <c r="G137" s="1">
        <v>0</v>
      </c>
      <c r="H137" s="1">
        <v>0</v>
      </c>
      <c r="I137" s="1">
        <v>0</v>
      </c>
      <c r="J137" s="1">
        <v>0</v>
      </c>
      <c r="K137" s="1">
        <v>0</v>
      </c>
      <c r="L137" s="1">
        <v>0</v>
      </c>
      <c r="M137" s="1">
        <v>0</v>
      </c>
      <c r="N137" s="1">
        <v>0</v>
      </c>
      <c r="O137" s="1">
        <v>0</v>
      </c>
      <c r="P137" s="1">
        <v>0</v>
      </c>
      <c r="Q137" s="1">
        <v>2181.9322944432802</v>
      </c>
      <c r="R137" s="1">
        <v>272926.5</v>
      </c>
      <c r="S137" s="59">
        <f>IF(C137="East", IF(B137="Central",('Connecting shares (%)'!$F$2/100*E137+'Connecting shares (%)'!$G$2/100*G137+'Connecting shares (%)'!$H$2/100*I137)/1000000,0),0)</f>
        <v>0</v>
      </c>
      <c r="T137" s="59">
        <f>IF(C137="East", IF(B137="Central",F137*'Connecting shares (%)'!$R$16*'Connecting shares (%)'!$F$2/100+H137*'Connecting shares (%)'!$G$2/100*'Connecting shares (%)'!$R$17+J137*'Connecting shares (%)'!$H$2/100*'Connecting shares (%)'!$R$18,0),0)</f>
        <v>0</v>
      </c>
      <c r="U137" s="1">
        <f>IF(C137="East", IF(B137="Decentral",('Connecting shares (%)'!$F$6/100*E137+'Connecting shares (%)'!$G$6/100*G137+'Connecting shares (%)'!$H$6/100*I137)/1000000,0),0)</f>
        <v>0</v>
      </c>
      <c r="V137" s="1">
        <f>IF(C137="East", IF(B137="Decentral",F137*'Connecting shares (%)'!$R$16*'Connecting shares (%)'!$F$6/100+H137*'Connecting shares (%)'!$G$6/100*'Connecting shares (%)'!$R$17+J137*'Connecting shares (%)'!$H$6/100*'Connecting shares (%)'!$R$18,0),0)</f>
        <v>0</v>
      </c>
      <c r="W137" s="1">
        <f>IF(C137="East", IF(B137="Central",('Connecting shares (%)'!$F$4/100*K137+'Connecting shares (%)'!$G$4/100*M137+'Connecting shares (%)'!$H$4/100*O137)/1000000,0),0)</f>
        <v>0</v>
      </c>
      <c r="X137" s="1">
        <f>IF(C137="East", IF(B137="Central",L137*'Connecting shares (%)'!$R$16*'Connecting shares (%)'!$F$4/100+N137*'Connecting shares (%)'!$G$4/100*'Connecting shares (%)'!$R$17+P137*'Connecting shares (%)'!$H$4/100*'Connecting shares (%)'!$R$18,0),0)</f>
        <v>0</v>
      </c>
      <c r="Y137" s="1">
        <f>IF(C137="East", IF(B137="Decentral",('Connecting shares (%)'!$F$4/100*K137+'Connecting shares (%)'!$G$4/100*M137+'Connecting shares (%)'!$H$4/100*O137)/1000000,0),0)</f>
        <v>0</v>
      </c>
      <c r="Z137" s="1">
        <f>IF(C137="East", IF(B137="Decentral",L137*'Connecting shares (%)'!$R$16*'Connecting shares (%)'!$F$8/100+N137*'Connecting shares (%)'!$G$8/100*'Connecting shares (%)'!$R$17+P137*'Connecting shares (%)'!$H$8/100*'Connecting shares (%)'!$R$18,0),0)</f>
        <v>0</v>
      </c>
      <c r="AA137" s="1">
        <f>IF(C137="West", IF(B137="Central",('Connecting shares (%)'!$F$10/100*E137+'Connecting shares (%)'!$G$10/100*G137+'Connecting shares (%)'!$H$10/100*I137)/1000000,0),0)</f>
        <v>0</v>
      </c>
      <c r="AB137" s="1">
        <f>IF(C137="West", IF(B137="Central",F137*'Connecting shares (%)'!$R$16*'Connecting shares (%)'!$F$10/100+H137*'Connecting shares (%)'!$G$10/100*'Connecting shares (%)'!$R$17+J137*'Connecting shares (%)'!$H$10/100*'Connecting shares (%)'!$R$18,0),0)</f>
        <v>0</v>
      </c>
      <c r="AC137" s="1">
        <f>IF(C137="West", IF(B137="Decentral",('Connecting shares (%)'!$F$14/100*E137+'Connecting shares (%)'!$G$14/100*G137+'Connecting shares (%)'!$H$14/100*I137)/1000000,0),0)</f>
        <v>0.26824952000000002</v>
      </c>
      <c r="AD137" s="1">
        <f>IF(C137="west", IF(B137="Decentral",F137*'Connecting shares (%)'!$R$16*'Connecting shares (%)'!$F$14/100+H137*'Connecting shares (%)'!$G$14/100*'Connecting shares (%)'!$R$17+J137*'Connecting shares (%)'!$H$14/100*'Connecting shares (%)'!$R$18,0),0)</f>
        <v>0.45990000000000003</v>
      </c>
      <c r="AE137" s="1">
        <f>IF(C137="west", IF(B137="Central",('Connecting shares (%)'!$F$12/100*K137+'Connecting shares (%)'!$G$12/100*M137+'Connecting shares (%)'!$H$12/100*O137)/1000000,0),0)</f>
        <v>0</v>
      </c>
      <c r="AF137" s="1">
        <f>IF(C137="west", IF(B137="Central",L137*'Connecting shares (%)'!$R$16*'Connecting shares (%)'!$F$12/100+N137*'Connecting shares (%)'!$G$12/100*'Connecting shares (%)'!$R$17+P137*'Connecting shares (%)'!$H$12/100*'Connecting shares (%)'!$R$18,0),0)</f>
        <v>0</v>
      </c>
      <c r="AG137" s="1">
        <f>IF(C137="West", IF(B137="Decentral",(K137*'Connecting shares (%)'!$F$16/100+M137*'Connecting shares (%)'!$G$16/100+O137*'Connecting shares (%)'!$H$16/100)/1000000,0),0)</f>
        <v>0</v>
      </c>
      <c r="AH137" s="1">
        <f>IF(C137="west", IF(B137="Decentral",L137*'Connecting shares (%)'!$R$16*'Connecting shares (%)'!$F$16/100+N137*'Connecting shares (%)'!$G$16/100*'Connecting shares (%)'!$R$17+P137*'Connecting shares (%)'!$H$16/100*'Connecting shares (%)'!$R$18,0),0)</f>
        <v>0</v>
      </c>
    </row>
    <row r="138" spans="1:34">
      <c r="A138" s="1">
        <v>137</v>
      </c>
      <c r="B138" s="1" t="s">
        <v>19</v>
      </c>
      <c r="C138" s="1" t="s">
        <v>21</v>
      </c>
      <c r="D138" s="1" t="s">
        <v>700</v>
      </c>
      <c r="E138" s="1">
        <v>311589.33999999898</v>
      </c>
      <c r="F138" s="1">
        <v>22</v>
      </c>
      <c r="G138" s="1">
        <v>0</v>
      </c>
      <c r="H138" s="1">
        <v>0</v>
      </c>
      <c r="I138" s="1">
        <v>0</v>
      </c>
      <c r="J138" s="1">
        <v>0</v>
      </c>
      <c r="K138" s="1">
        <v>82887.459999999905</v>
      </c>
      <c r="L138" s="1">
        <v>12</v>
      </c>
      <c r="M138" s="1">
        <v>0</v>
      </c>
      <c r="N138" s="1">
        <v>0</v>
      </c>
      <c r="O138" s="1">
        <v>0</v>
      </c>
      <c r="P138" s="1">
        <v>0</v>
      </c>
      <c r="Q138" s="1">
        <v>4622.1890703187701</v>
      </c>
      <c r="R138" s="1">
        <v>353960.5</v>
      </c>
      <c r="S138" s="59">
        <f>IF(C138="East", IF(B138="Central",('Connecting shares (%)'!$F$2/100*E138+'Connecting shares (%)'!$G$2/100*G138+'Connecting shares (%)'!$H$2/100*I138)/1000000,0),0)</f>
        <v>0</v>
      </c>
      <c r="T138" s="59">
        <f>IF(C138="East", IF(B138="Central",F138*'Connecting shares (%)'!$R$16*'Connecting shares (%)'!$F$2/100+H138*'Connecting shares (%)'!$G$2/100*'Connecting shares (%)'!$R$17+J138*'Connecting shares (%)'!$H$2/100*'Connecting shares (%)'!$R$18,0),0)</f>
        <v>0</v>
      </c>
      <c r="U138" s="1">
        <f>IF(C138="East", IF(B138="Decentral",('Connecting shares (%)'!$F$6/100*E138+'Connecting shares (%)'!$G$6/100*G138+'Connecting shares (%)'!$H$6/100*I138)/1000000,0),0)</f>
        <v>0</v>
      </c>
      <c r="V138" s="1">
        <f>IF(C138="East", IF(B138="Decentral",F138*'Connecting shares (%)'!$R$16*'Connecting shares (%)'!$F$6/100+H138*'Connecting shares (%)'!$G$6/100*'Connecting shares (%)'!$R$17+J138*'Connecting shares (%)'!$H$6/100*'Connecting shares (%)'!$R$18,0),0)</f>
        <v>0</v>
      </c>
      <c r="W138" s="1">
        <f>IF(C138="East", IF(B138="Central",('Connecting shares (%)'!$F$4/100*K138+'Connecting shares (%)'!$G$4/100*M138+'Connecting shares (%)'!$H$4/100*O138)/1000000,0),0)</f>
        <v>0</v>
      </c>
      <c r="X138" s="1">
        <f>IF(C138="East", IF(B138="Central",L138*'Connecting shares (%)'!$R$16*'Connecting shares (%)'!$F$4/100+N138*'Connecting shares (%)'!$G$4/100*'Connecting shares (%)'!$R$17+P138*'Connecting shares (%)'!$H$4/100*'Connecting shares (%)'!$R$18,0),0)</f>
        <v>0</v>
      </c>
      <c r="Y138" s="1">
        <f>IF(C138="East", IF(B138="Decentral",('Connecting shares (%)'!$F$4/100*K138+'Connecting shares (%)'!$G$4/100*M138+'Connecting shares (%)'!$H$4/100*O138)/1000000,0),0)</f>
        <v>0</v>
      </c>
      <c r="Z138" s="1">
        <f>IF(C138="East", IF(B138="Decentral",L138*'Connecting shares (%)'!$R$16*'Connecting shares (%)'!$F$8/100+N138*'Connecting shares (%)'!$G$8/100*'Connecting shares (%)'!$R$17+P138*'Connecting shares (%)'!$H$8/100*'Connecting shares (%)'!$R$18,0),0)</f>
        <v>0</v>
      </c>
      <c r="AA138" s="1">
        <f>IF(C138="West", IF(B138="Central",('Connecting shares (%)'!$F$10/100*E138+'Connecting shares (%)'!$G$10/100*G138+'Connecting shares (%)'!$H$10/100*I138)/1000000,0),0)</f>
        <v>0</v>
      </c>
      <c r="AB138" s="1">
        <f>IF(C138="West", IF(B138="Central",F138*'Connecting shares (%)'!$R$16*'Connecting shares (%)'!$F$10/100+H138*'Connecting shares (%)'!$G$10/100*'Connecting shares (%)'!$R$17+J138*'Connecting shares (%)'!$H$10/100*'Connecting shares (%)'!$R$18,0),0)</f>
        <v>0</v>
      </c>
      <c r="AC138" s="1">
        <f>IF(C138="West", IF(B138="Decentral",('Connecting shares (%)'!$F$14/100*E138+'Connecting shares (%)'!$G$14/100*G138+'Connecting shares (%)'!$H$14/100*I138)/1000000,0),0)</f>
        <v>0.31158933999999899</v>
      </c>
      <c r="AD138" s="1">
        <f>IF(C138="west", IF(B138="Decentral",F138*'Connecting shares (%)'!$R$16*'Connecting shares (%)'!$F$14/100+H138*'Connecting shares (%)'!$G$14/100*'Connecting shares (%)'!$R$17+J138*'Connecting shares (%)'!$H$14/100*'Connecting shares (%)'!$R$18,0),0)</f>
        <v>0.50589000000000006</v>
      </c>
      <c r="AE138" s="1">
        <f>IF(C138="west", IF(B138="Central",('Connecting shares (%)'!$F$12/100*K138+'Connecting shares (%)'!$G$12/100*M138+'Connecting shares (%)'!$H$12/100*O138)/1000000,0),0)</f>
        <v>0</v>
      </c>
      <c r="AF138" s="1">
        <f>IF(C138="west", IF(B138="Central",L138*'Connecting shares (%)'!$R$16*'Connecting shares (%)'!$F$12/100+N138*'Connecting shares (%)'!$G$12/100*'Connecting shares (%)'!$R$17+P138*'Connecting shares (%)'!$H$12/100*'Connecting shares (%)'!$R$18,0),0)</f>
        <v>0</v>
      </c>
      <c r="AG138" s="1">
        <f>IF(C138="West", IF(B138="Decentral",(K138*'Connecting shares (%)'!$F$16/100+M138*'Connecting shares (%)'!$G$16/100+O138*'Connecting shares (%)'!$H$16/100)/1000000,0),0)</f>
        <v>8.2887459999999899E-2</v>
      </c>
      <c r="AH138" s="1">
        <f>IF(C138="west", IF(B138="Decentral",L138*'Connecting shares (%)'!$R$16*'Connecting shares (%)'!$F$16/100+N138*'Connecting shares (%)'!$G$16/100*'Connecting shares (%)'!$R$17+P138*'Connecting shares (%)'!$H$16/100*'Connecting shares (%)'!$R$18,0),0)</f>
        <v>0.27594000000000002</v>
      </c>
    </row>
    <row r="139" spans="1:34">
      <c r="A139" s="1">
        <v>138</v>
      </c>
      <c r="B139" s="1" t="s">
        <v>19</v>
      </c>
      <c r="C139" s="1" t="s">
        <v>21</v>
      </c>
      <c r="D139" s="1" t="s">
        <v>699</v>
      </c>
      <c r="E139" s="1">
        <v>0</v>
      </c>
      <c r="F139" s="1">
        <v>0</v>
      </c>
      <c r="G139" s="1">
        <v>0</v>
      </c>
      <c r="H139" s="1">
        <v>0</v>
      </c>
      <c r="I139" s="1">
        <v>0</v>
      </c>
      <c r="J139" s="1">
        <v>0</v>
      </c>
      <c r="K139" s="1">
        <v>0</v>
      </c>
      <c r="L139" s="1">
        <v>0</v>
      </c>
      <c r="M139" s="1">
        <v>0</v>
      </c>
      <c r="N139" s="1">
        <v>0</v>
      </c>
      <c r="O139" s="1">
        <v>0</v>
      </c>
      <c r="P139" s="1">
        <v>0</v>
      </c>
      <c r="Q139" s="1">
        <v>637.03243001064902</v>
      </c>
      <c r="R139" s="1">
        <v>7078.5</v>
      </c>
      <c r="S139" s="59">
        <f>IF(C139="East", IF(B139="Central",('Connecting shares (%)'!$F$2/100*E139+'Connecting shares (%)'!$G$2/100*G139+'Connecting shares (%)'!$H$2/100*I139)/1000000,0),0)</f>
        <v>0</v>
      </c>
      <c r="T139" s="59">
        <f>IF(C139="East", IF(B139="Central",F139*'Connecting shares (%)'!$R$16*'Connecting shares (%)'!$F$2/100+H139*'Connecting shares (%)'!$G$2/100*'Connecting shares (%)'!$R$17+J139*'Connecting shares (%)'!$H$2/100*'Connecting shares (%)'!$R$18,0),0)</f>
        <v>0</v>
      </c>
      <c r="U139" s="1">
        <f>IF(C139="East", IF(B139="Decentral",('Connecting shares (%)'!$F$6/100*E139+'Connecting shares (%)'!$G$6/100*G139+'Connecting shares (%)'!$H$6/100*I139)/1000000,0),0)</f>
        <v>0</v>
      </c>
      <c r="V139" s="1">
        <f>IF(C139="East", IF(B139="Decentral",F139*'Connecting shares (%)'!$R$16*'Connecting shares (%)'!$F$6/100+H139*'Connecting shares (%)'!$G$6/100*'Connecting shares (%)'!$R$17+J139*'Connecting shares (%)'!$H$6/100*'Connecting shares (%)'!$R$18,0),0)</f>
        <v>0</v>
      </c>
      <c r="W139" s="1">
        <f>IF(C139="East", IF(B139="Central",('Connecting shares (%)'!$F$4/100*K139+'Connecting shares (%)'!$G$4/100*M139+'Connecting shares (%)'!$H$4/100*O139)/1000000,0),0)</f>
        <v>0</v>
      </c>
      <c r="X139" s="1">
        <f>IF(C139="East", IF(B139="Central",L139*'Connecting shares (%)'!$R$16*'Connecting shares (%)'!$F$4/100+N139*'Connecting shares (%)'!$G$4/100*'Connecting shares (%)'!$R$17+P139*'Connecting shares (%)'!$H$4/100*'Connecting shares (%)'!$R$18,0),0)</f>
        <v>0</v>
      </c>
      <c r="Y139" s="1">
        <f>IF(C139="East", IF(B139="Decentral",('Connecting shares (%)'!$F$4/100*K139+'Connecting shares (%)'!$G$4/100*M139+'Connecting shares (%)'!$H$4/100*O139)/1000000,0),0)</f>
        <v>0</v>
      </c>
      <c r="Z139" s="1">
        <f>IF(C139="East", IF(B139="Decentral",L139*'Connecting shares (%)'!$R$16*'Connecting shares (%)'!$F$8/100+N139*'Connecting shares (%)'!$G$8/100*'Connecting shares (%)'!$R$17+P139*'Connecting shares (%)'!$H$8/100*'Connecting shares (%)'!$R$18,0),0)</f>
        <v>0</v>
      </c>
      <c r="AA139" s="1">
        <f>IF(C139="West", IF(B139="Central",('Connecting shares (%)'!$F$10/100*E139+'Connecting shares (%)'!$G$10/100*G139+'Connecting shares (%)'!$H$10/100*I139)/1000000,0),0)</f>
        <v>0</v>
      </c>
      <c r="AB139" s="1">
        <f>IF(C139="West", IF(B139="Central",F139*'Connecting shares (%)'!$R$16*'Connecting shares (%)'!$F$10/100+H139*'Connecting shares (%)'!$G$10/100*'Connecting shares (%)'!$R$17+J139*'Connecting shares (%)'!$H$10/100*'Connecting shares (%)'!$R$18,0),0)</f>
        <v>0</v>
      </c>
      <c r="AC139" s="1">
        <f>IF(C139="West", IF(B139="Decentral",('Connecting shares (%)'!$F$14/100*E139+'Connecting shares (%)'!$G$14/100*G139+'Connecting shares (%)'!$H$14/100*I139)/1000000,0),0)</f>
        <v>0</v>
      </c>
      <c r="AD139" s="1">
        <f>IF(C139="west", IF(B139="Decentral",F139*'Connecting shares (%)'!$R$16*'Connecting shares (%)'!$F$14/100+H139*'Connecting shares (%)'!$G$14/100*'Connecting shares (%)'!$R$17+J139*'Connecting shares (%)'!$H$14/100*'Connecting shares (%)'!$R$18,0),0)</f>
        <v>0</v>
      </c>
      <c r="AE139" s="1">
        <f>IF(C139="west", IF(B139="Central",('Connecting shares (%)'!$F$12/100*K139+'Connecting shares (%)'!$G$12/100*M139+'Connecting shares (%)'!$H$12/100*O139)/1000000,0),0)</f>
        <v>0</v>
      </c>
      <c r="AF139" s="1">
        <f>IF(C139="west", IF(B139="Central",L139*'Connecting shares (%)'!$R$16*'Connecting shares (%)'!$F$12/100+N139*'Connecting shares (%)'!$G$12/100*'Connecting shares (%)'!$R$17+P139*'Connecting shares (%)'!$H$12/100*'Connecting shares (%)'!$R$18,0),0)</f>
        <v>0</v>
      </c>
      <c r="AG139" s="1">
        <f>IF(C139="West", IF(B139="Decentral",(K139*'Connecting shares (%)'!$F$16/100+M139*'Connecting shares (%)'!$G$16/100+O139*'Connecting shares (%)'!$H$16/100)/1000000,0),0)</f>
        <v>0</v>
      </c>
      <c r="AH139" s="1">
        <f>IF(C139="west", IF(B139="Decentral",L139*'Connecting shares (%)'!$R$16*'Connecting shares (%)'!$F$16/100+N139*'Connecting shares (%)'!$G$16/100*'Connecting shares (%)'!$R$17+P139*'Connecting shares (%)'!$H$16/100*'Connecting shares (%)'!$R$18,0),0)</f>
        <v>0</v>
      </c>
    </row>
    <row r="140" spans="1:34">
      <c r="A140" s="1">
        <v>139</v>
      </c>
      <c r="B140" s="1" t="s">
        <v>19</v>
      </c>
      <c r="C140" s="1" t="s">
        <v>21</v>
      </c>
      <c r="D140" s="1" t="s">
        <v>698</v>
      </c>
      <c r="E140" s="1">
        <v>75155.350000000006</v>
      </c>
      <c r="F140" s="1">
        <v>5</v>
      </c>
      <c r="G140" s="1">
        <v>0</v>
      </c>
      <c r="H140" s="1">
        <v>0</v>
      </c>
      <c r="I140" s="1">
        <v>0</v>
      </c>
      <c r="J140" s="1">
        <v>0</v>
      </c>
      <c r="K140" s="1">
        <v>0</v>
      </c>
      <c r="L140" s="1">
        <v>0</v>
      </c>
      <c r="M140" s="1">
        <v>0</v>
      </c>
      <c r="N140" s="1">
        <v>0</v>
      </c>
      <c r="O140" s="1">
        <v>0</v>
      </c>
      <c r="P140" s="1">
        <v>0</v>
      </c>
      <c r="Q140" s="1">
        <v>1447.5835361956799</v>
      </c>
      <c r="R140" s="1">
        <v>125842.5</v>
      </c>
      <c r="S140" s="59">
        <f>IF(C140="East", IF(B140="Central",('Connecting shares (%)'!$F$2/100*E140+'Connecting shares (%)'!$G$2/100*G140+'Connecting shares (%)'!$H$2/100*I140)/1000000,0),0)</f>
        <v>0</v>
      </c>
      <c r="T140" s="59">
        <f>IF(C140="East", IF(B140="Central",F140*'Connecting shares (%)'!$R$16*'Connecting shares (%)'!$F$2/100+H140*'Connecting shares (%)'!$G$2/100*'Connecting shares (%)'!$R$17+J140*'Connecting shares (%)'!$H$2/100*'Connecting shares (%)'!$R$18,0),0)</f>
        <v>0</v>
      </c>
      <c r="U140" s="1">
        <f>IF(C140="East", IF(B140="Decentral",('Connecting shares (%)'!$F$6/100*E140+'Connecting shares (%)'!$G$6/100*G140+'Connecting shares (%)'!$H$6/100*I140)/1000000,0),0)</f>
        <v>0</v>
      </c>
      <c r="V140" s="1">
        <f>IF(C140="East", IF(B140="Decentral",F140*'Connecting shares (%)'!$R$16*'Connecting shares (%)'!$F$6/100+H140*'Connecting shares (%)'!$G$6/100*'Connecting shares (%)'!$R$17+J140*'Connecting shares (%)'!$H$6/100*'Connecting shares (%)'!$R$18,0),0)</f>
        <v>0</v>
      </c>
      <c r="W140" s="1">
        <f>IF(C140="East", IF(B140="Central",('Connecting shares (%)'!$F$4/100*K140+'Connecting shares (%)'!$G$4/100*M140+'Connecting shares (%)'!$H$4/100*O140)/1000000,0),0)</f>
        <v>0</v>
      </c>
      <c r="X140" s="1">
        <f>IF(C140="East", IF(B140="Central",L140*'Connecting shares (%)'!$R$16*'Connecting shares (%)'!$F$4/100+N140*'Connecting shares (%)'!$G$4/100*'Connecting shares (%)'!$R$17+P140*'Connecting shares (%)'!$H$4/100*'Connecting shares (%)'!$R$18,0),0)</f>
        <v>0</v>
      </c>
      <c r="Y140" s="1">
        <f>IF(C140="East", IF(B140="Decentral",('Connecting shares (%)'!$F$4/100*K140+'Connecting shares (%)'!$G$4/100*M140+'Connecting shares (%)'!$H$4/100*O140)/1000000,0),0)</f>
        <v>0</v>
      </c>
      <c r="Z140" s="1">
        <f>IF(C140="East", IF(B140="Decentral",L140*'Connecting shares (%)'!$R$16*'Connecting shares (%)'!$F$8/100+N140*'Connecting shares (%)'!$G$8/100*'Connecting shares (%)'!$R$17+P140*'Connecting shares (%)'!$H$8/100*'Connecting shares (%)'!$R$18,0),0)</f>
        <v>0</v>
      </c>
      <c r="AA140" s="1">
        <f>IF(C140="West", IF(B140="Central",('Connecting shares (%)'!$F$10/100*E140+'Connecting shares (%)'!$G$10/100*G140+'Connecting shares (%)'!$H$10/100*I140)/1000000,0),0)</f>
        <v>0</v>
      </c>
      <c r="AB140" s="1">
        <f>IF(C140="West", IF(B140="Central",F140*'Connecting shares (%)'!$R$16*'Connecting shares (%)'!$F$10/100+H140*'Connecting shares (%)'!$G$10/100*'Connecting shares (%)'!$R$17+J140*'Connecting shares (%)'!$H$10/100*'Connecting shares (%)'!$R$18,0),0)</f>
        <v>0</v>
      </c>
      <c r="AC140" s="1">
        <f>IF(C140="West", IF(B140="Decentral",('Connecting shares (%)'!$F$14/100*E140+'Connecting shares (%)'!$G$14/100*G140+'Connecting shares (%)'!$H$14/100*I140)/1000000,0),0)</f>
        <v>7.515535000000001E-2</v>
      </c>
      <c r="AD140" s="1">
        <f>IF(C140="west", IF(B140="Decentral",F140*'Connecting shares (%)'!$R$16*'Connecting shares (%)'!$F$14/100+H140*'Connecting shares (%)'!$G$14/100*'Connecting shares (%)'!$R$17+J140*'Connecting shares (%)'!$H$14/100*'Connecting shares (%)'!$R$18,0),0)</f>
        <v>0.11497500000000001</v>
      </c>
      <c r="AE140" s="1">
        <f>IF(C140="west", IF(B140="Central",('Connecting shares (%)'!$F$12/100*K140+'Connecting shares (%)'!$G$12/100*M140+'Connecting shares (%)'!$H$12/100*O140)/1000000,0),0)</f>
        <v>0</v>
      </c>
      <c r="AF140" s="1">
        <f>IF(C140="west", IF(B140="Central",L140*'Connecting shares (%)'!$R$16*'Connecting shares (%)'!$F$12/100+N140*'Connecting shares (%)'!$G$12/100*'Connecting shares (%)'!$R$17+P140*'Connecting shares (%)'!$H$12/100*'Connecting shares (%)'!$R$18,0),0)</f>
        <v>0</v>
      </c>
      <c r="AG140" s="1">
        <f>IF(C140="West", IF(B140="Decentral",(K140*'Connecting shares (%)'!$F$16/100+M140*'Connecting shares (%)'!$G$16/100+O140*'Connecting shares (%)'!$H$16/100)/1000000,0),0)</f>
        <v>0</v>
      </c>
      <c r="AH140" s="1">
        <f>IF(C140="west", IF(B140="Decentral",L140*'Connecting shares (%)'!$R$16*'Connecting shares (%)'!$F$16/100+N140*'Connecting shares (%)'!$G$16/100*'Connecting shares (%)'!$R$17+P140*'Connecting shares (%)'!$H$16/100*'Connecting shares (%)'!$R$18,0),0)</f>
        <v>0</v>
      </c>
    </row>
    <row r="141" spans="1:34">
      <c r="A141" s="1">
        <v>140</v>
      </c>
      <c r="B141" s="1" t="s">
        <v>20</v>
      </c>
      <c r="C141" s="1" t="s">
        <v>21</v>
      </c>
      <c r="D141" s="1" t="s">
        <v>697</v>
      </c>
      <c r="E141" s="1">
        <v>9835924.3599999901</v>
      </c>
      <c r="F141" s="1">
        <v>625</v>
      </c>
      <c r="G141" s="1">
        <v>181152.52</v>
      </c>
      <c r="H141" s="1">
        <v>3</v>
      </c>
      <c r="I141" s="1">
        <v>0</v>
      </c>
      <c r="J141" s="1">
        <v>0</v>
      </c>
      <c r="K141" s="1">
        <v>1243541.03</v>
      </c>
      <c r="L141" s="1">
        <v>73</v>
      </c>
      <c r="M141" s="1">
        <v>759515.06</v>
      </c>
      <c r="N141" s="1">
        <v>9</v>
      </c>
      <c r="O141" s="1">
        <v>0</v>
      </c>
      <c r="P141" s="1">
        <v>0</v>
      </c>
      <c r="Q141" s="1">
        <v>40768.929601534401</v>
      </c>
      <c r="R141" s="1">
        <v>21657024</v>
      </c>
      <c r="S141" s="59">
        <f>IF(C141="East", IF(B141="Central",('Connecting shares (%)'!$F$2/100*E141+'Connecting shares (%)'!$G$2/100*G141+'Connecting shares (%)'!$H$2/100*I141)/1000000,0),0)</f>
        <v>0</v>
      </c>
      <c r="T141" s="59">
        <f>IF(C141="East", IF(B141="Central",F141*'Connecting shares (%)'!$R$16*'Connecting shares (%)'!$F$2/100+H141*'Connecting shares (%)'!$G$2/100*'Connecting shares (%)'!$R$17+J141*'Connecting shares (%)'!$H$2/100*'Connecting shares (%)'!$R$18,0),0)</f>
        <v>0</v>
      </c>
      <c r="U141" s="1">
        <f>IF(C141="East", IF(B141="Decentral",('Connecting shares (%)'!$F$6/100*E141+'Connecting shares (%)'!$G$6/100*G141+'Connecting shares (%)'!$H$6/100*I141)/1000000,0),0)</f>
        <v>0</v>
      </c>
      <c r="V141" s="1">
        <f>IF(C141="East", IF(B141="Decentral",F141*'Connecting shares (%)'!$R$16*'Connecting shares (%)'!$F$6/100+H141*'Connecting shares (%)'!$G$6/100*'Connecting shares (%)'!$R$17+J141*'Connecting shares (%)'!$H$6/100*'Connecting shares (%)'!$R$18,0),0)</f>
        <v>0</v>
      </c>
      <c r="W141" s="1">
        <f>IF(C141="East", IF(B141="Central",('Connecting shares (%)'!$F$4/100*K141+'Connecting shares (%)'!$G$4/100*M141+'Connecting shares (%)'!$H$4/100*O141)/1000000,0),0)</f>
        <v>0</v>
      </c>
      <c r="X141" s="1">
        <f>IF(C141="East", IF(B141="Central",L141*'Connecting shares (%)'!$R$16*'Connecting shares (%)'!$F$4/100+N141*'Connecting shares (%)'!$G$4/100*'Connecting shares (%)'!$R$17+P141*'Connecting shares (%)'!$H$4/100*'Connecting shares (%)'!$R$18,0),0)</f>
        <v>0</v>
      </c>
      <c r="Y141" s="1">
        <f>IF(C141="East", IF(B141="Decentral",('Connecting shares (%)'!$F$4/100*K141+'Connecting shares (%)'!$G$4/100*M141+'Connecting shares (%)'!$H$4/100*O141)/1000000,0),0)</f>
        <v>0</v>
      </c>
      <c r="Z141" s="1">
        <f>IF(C141="East", IF(B141="Decentral",L141*'Connecting shares (%)'!$R$16*'Connecting shares (%)'!$F$8/100+N141*'Connecting shares (%)'!$G$8/100*'Connecting shares (%)'!$R$17+P141*'Connecting shares (%)'!$H$8/100*'Connecting shares (%)'!$R$18,0),0)</f>
        <v>0</v>
      </c>
      <c r="AA141" s="1">
        <f>IF(C141="West", IF(B141="Central",('Connecting shares (%)'!$F$10/100*E141+'Connecting shares (%)'!$G$10/100*G141+'Connecting shares (%)'!$H$10/100*I141)/1000000,0),0)</f>
        <v>10.017076879999991</v>
      </c>
      <c r="AB141" s="1">
        <f>IF(C141="West", IF(B141="Central",F141*'Connecting shares (%)'!$R$16*'Connecting shares (%)'!$F$10/100+H141*'Connecting shares (%)'!$G$10/100*'Connecting shares (%)'!$R$17+J141*'Connecting shares (%)'!$H$10/100*'Connecting shares (%)'!$R$18,0),0)</f>
        <v>14.463851999999999</v>
      </c>
      <c r="AC141" s="1">
        <f>IF(C141="West", IF(B141="Decentral",('Connecting shares (%)'!$F$14/100*E141+'Connecting shares (%)'!$G$14/100*G141+'Connecting shares (%)'!$H$14/100*I141)/1000000,0),0)</f>
        <v>0</v>
      </c>
      <c r="AD141" s="1">
        <f>IF(C141="west", IF(B141="Decentral",F141*'Connecting shares (%)'!$R$16*'Connecting shares (%)'!$F$14/100+H141*'Connecting shares (%)'!$G$14/100*'Connecting shares (%)'!$R$17+J141*'Connecting shares (%)'!$H$14/100*'Connecting shares (%)'!$R$18,0),0)</f>
        <v>0</v>
      </c>
      <c r="AE141" s="1">
        <f>IF(C141="west", IF(B141="Central",('Connecting shares (%)'!$F$12/100*K141+'Connecting shares (%)'!$G$12/100*M141+'Connecting shares (%)'!$H$12/100*O141)/1000000,0),0)</f>
        <v>2.0030560900000003</v>
      </c>
      <c r="AF141" s="1">
        <f>IF(C141="west", IF(B141="Central",L141*'Connecting shares (%)'!$R$16*'Connecting shares (%)'!$F$12/100+N141*'Connecting shares (%)'!$G$12/100*'Connecting shares (%)'!$R$17+P141*'Connecting shares (%)'!$H$12/100*'Connecting shares (%)'!$R$18,0),0)</f>
        <v>1.954566</v>
      </c>
      <c r="AG141" s="1">
        <f>IF(C141="West", IF(B141="Decentral",(K141*'Connecting shares (%)'!$F$16/100+M141*'Connecting shares (%)'!$G$16/100+O141*'Connecting shares (%)'!$H$16/100)/1000000,0),0)</f>
        <v>0</v>
      </c>
      <c r="AH141" s="1">
        <f>IF(C141="west", IF(B141="Decentral",L141*'Connecting shares (%)'!$R$16*'Connecting shares (%)'!$F$16/100+N141*'Connecting shares (%)'!$G$16/100*'Connecting shares (%)'!$R$17+P141*'Connecting shares (%)'!$H$16/100*'Connecting shares (%)'!$R$18,0),0)</f>
        <v>0</v>
      </c>
    </row>
    <row r="142" spans="1:34">
      <c r="A142" s="1">
        <v>141</v>
      </c>
      <c r="B142" s="1" t="s">
        <v>20</v>
      </c>
      <c r="C142" s="1" t="s">
        <v>22</v>
      </c>
      <c r="D142" s="1" t="s">
        <v>625</v>
      </c>
      <c r="E142" s="1">
        <v>14422749.759999899</v>
      </c>
      <c r="F142" s="1">
        <v>936</v>
      </c>
      <c r="G142" s="1">
        <v>0</v>
      </c>
      <c r="H142" s="1">
        <v>0</v>
      </c>
      <c r="I142" s="1">
        <v>0</v>
      </c>
      <c r="J142" s="1">
        <v>0</v>
      </c>
      <c r="K142" s="1">
        <v>1448645.28999999</v>
      </c>
      <c r="L142" s="1">
        <v>121</v>
      </c>
      <c r="M142" s="1">
        <v>1904707.51</v>
      </c>
      <c r="N142" s="1">
        <v>14</v>
      </c>
      <c r="O142" s="1">
        <v>0</v>
      </c>
      <c r="P142" s="1">
        <v>0</v>
      </c>
      <c r="Q142" s="1">
        <v>10732.171928424001</v>
      </c>
      <c r="R142" s="1">
        <v>2855823.5</v>
      </c>
      <c r="S142" s="59">
        <f>IF(C142="East", IF(B142="Central",('Connecting shares (%)'!$F$2/100*E142+'Connecting shares (%)'!$G$2/100*G142+'Connecting shares (%)'!$H$2/100*I142)/1000000,0),0)</f>
        <v>14.422749759999899</v>
      </c>
      <c r="T142" s="59">
        <f>IF(C142="East", IF(B142="Central",F142*'Connecting shares (%)'!$R$16*'Connecting shares (%)'!$F$2/100+H142*'Connecting shares (%)'!$G$2/100*'Connecting shares (%)'!$R$17+J142*'Connecting shares (%)'!$H$2/100*'Connecting shares (%)'!$R$18,0),0)</f>
        <v>21.523320000000002</v>
      </c>
      <c r="U142" s="1">
        <f>IF(C142="East", IF(B142="Decentral",('Connecting shares (%)'!$F$6/100*E142+'Connecting shares (%)'!$G$6/100*G142+'Connecting shares (%)'!$H$6/100*I142)/1000000,0),0)</f>
        <v>0</v>
      </c>
      <c r="V142" s="1">
        <f>IF(C142="East", IF(B142="Decentral",F142*'Connecting shares (%)'!$R$16*'Connecting shares (%)'!$F$6/100+H142*'Connecting shares (%)'!$G$6/100*'Connecting shares (%)'!$R$17+J142*'Connecting shares (%)'!$H$6/100*'Connecting shares (%)'!$R$18,0),0)</f>
        <v>0</v>
      </c>
      <c r="W142" s="1">
        <f>IF(C142="East", IF(B142="Central",('Connecting shares (%)'!$F$4/100*K142+'Connecting shares (%)'!$G$4/100*M142+'Connecting shares (%)'!$H$4/100*O142)/1000000,0),0)</f>
        <v>3.3533527999999899</v>
      </c>
      <c r="X142" s="1">
        <f>IF(C142="East", IF(B142="Central",L142*'Connecting shares (%)'!$R$16*'Connecting shares (%)'!$F$4/100+N142*'Connecting shares (%)'!$G$4/100*'Connecting shares (%)'!$R$17+P142*'Connecting shares (%)'!$H$4/100*'Connecting shares (%)'!$R$18,0),0)</f>
        <v>3.2116210000000001</v>
      </c>
      <c r="Y142" s="1">
        <f>IF(C142="East", IF(B142="Decentral",('Connecting shares (%)'!$F$4/100*K142+'Connecting shares (%)'!$G$4/100*M142+'Connecting shares (%)'!$H$4/100*O142)/1000000,0),0)</f>
        <v>0</v>
      </c>
      <c r="Z142" s="1">
        <f>IF(C142="East", IF(B142="Decentral",L142*'Connecting shares (%)'!$R$16*'Connecting shares (%)'!$F$8/100+N142*'Connecting shares (%)'!$G$8/100*'Connecting shares (%)'!$R$17+P142*'Connecting shares (%)'!$H$8/100*'Connecting shares (%)'!$R$18,0),0)</f>
        <v>0</v>
      </c>
      <c r="AA142" s="1">
        <f>IF(C142="West", IF(B142="Central",('Connecting shares (%)'!$F$10/100*E142+'Connecting shares (%)'!$G$10/100*G142+'Connecting shares (%)'!$H$10/100*I142)/1000000,0),0)</f>
        <v>0</v>
      </c>
      <c r="AB142" s="1">
        <f>IF(C142="West", IF(B142="Central",F142*'Connecting shares (%)'!$R$16*'Connecting shares (%)'!$F$10/100+H142*'Connecting shares (%)'!$G$10/100*'Connecting shares (%)'!$R$17+J142*'Connecting shares (%)'!$H$10/100*'Connecting shares (%)'!$R$18,0),0)</f>
        <v>0</v>
      </c>
      <c r="AC142" s="1">
        <f>IF(C142="West", IF(B142="Decentral",('Connecting shares (%)'!$F$14/100*E142+'Connecting shares (%)'!$G$14/100*G142+'Connecting shares (%)'!$H$14/100*I142)/1000000,0),0)</f>
        <v>0</v>
      </c>
      <c r="AD142" s="1">
        <f>IF(C142="west", IF(B142="Decentral",F142*'Connecting shares (%)'!$R$16*'Connecting shares (%)'!$F$14/100+H142*'Connecting shares (%)'!$G$14/100*'Connecting shares (%)'!$R$17+J142*'Connecting shares (%)'!$H$14/100*'Connecting shares (%)'!$R$18,0),0)</f>
        <v>0</v>
      </c>
      <c r="AE142" s="1">
        <f>IF(C142="west", IF(B142="Central",('Connecting shares (%)'!$F$12/100*K142+'Connecting shares (%)'!$G$12/100*M142+'Connecting shares (%)'!$H$12/100*O142)/1000000,0),0)</f>
        <v>0</v>
      </c>
      <c r="AF142" s="1">
        <f>IF(C142="west", IF(B142="Central",L142*'Connecting shares (%)'!$R$16*'Connecting shares (%)'!$F$12/100+N142*'Connecting shares (%)'!$G$12/100*'Connecting shares (%)'!$R$17+P142*'Connecting shares (%)'!$H$12/100*'Connecting shares (%)'!$R$18,0),0)</f>
        <v>0</v>
      </c>
      <c r="AG142" s="1">
        <f>IF(C142="West", IF(B142="Decentral",(K142*'Connecting shares (%)'!$F$16/100+M142*'Connecting shares (%)'!$G$16/100+O142*'Connecting shares (%)'!$H$16/100)/1000000,0),0)</f>
        <v>0</v>
      </c>
      <c r="AH142" s="1">
        <f>IF(C142="west", IF(B142="Decentral",L142*'Connecting shares (%)'!$R$16*'Connecting shares (%)'!$F$16/100+N142*'Connecting shares (%)'!$G$16/100*'Connecting shares (%)'!$R$17+P142*'Connecting shares (%)'!$H$16/100*'Connecting shares (%)'!$R$18,0),0)</f>
        <v>0</v>
      </c>
    </row>
    <row r="143" spans="1:34">
      <c r="A143" s="1">
        <v>142</v>
      </c>
      <c r="B143" s="1" t="s">
        <v>19</v>
      </c>
      <c r="C143" s="1" t="s">
        <v>21</v>
      </c>
      <c r="D143" s="1" t="s">
        <v>106</v>
      </c>
      <c r="E143" s="1">
        <v>0</v>
      </c>
      <c r="F143" s="1">
        <v>0</v>
      </c>
      <c r="G143" s="1">
        <v>0</v>
      </c>
      <c r="H143" s="1">
        <v>0</v>
      </c>
      <c r="I143" s="1">
        <v>0</v>
      </c>
      <c r="J143" s="1">
        <v>0</v>
      </c>
      <c r="K143" s="1">
        <v>0</v>
      </c>
      <c r="L143" s="1">
        <v>0</v>
      </c>
      <c r="M143" s="1">
        <v>0</v>
      </c>
      <c r="N143" s="1">
        <v>0</v>
      </c>
      <c r="O143" s="1">
        <v>0</v>
      </c>
      <c r="P143" s="1">
        <v>0</v>
      </c>
      <c r="Q143" s="1">
        <v>185.925674416031</v>
      </c>
      <c r="R143" s="1">
        <v>1437</v>
      </c>
      <c r="S143" s="59">
        <f>IF(C143="East", IF(B143="Central",('Connecting shares (%)'!$F$2/100*E143+'Connecting shares (%)'!$G$2/100*G143+'Connecting shares (%)'!$H$2/100*I143)/1000000,0),0)</f>
        <v>0</v>
      </c>
      <c r="T143" s="59">
        <f>IF(C143="East", IF(B143="Central",F143*'Connecting shares (%)'!$R$16*'Connecting shares (%)'!$F$2/100+H143*'Connecting shares (%)'!$G$2/100*'Connecting shares (%)'!$R$17+J143*'Connecting shares (%)'!$H$2/100*'Connecting shares (%)'!$R$18,0),0)</f>
        <v>0</v>
      </c>
      <c r="U143" s="1">
        <f>IF(C143="East", IF(B143="Decentral",('Connecting shares (%)'!$F$6/100*E143+'Connecting shares (%)'!$G$6/100*G143+'Connecting shares (%)'!$H$6/100*I143)/1000000,0),0)</f>
        <v>0</v>
      </c>
      <c r="V143" s="1">
        <f>IF(C143="East", IF(B143="Decentral",F143*'Connecting shares (%)'!$R$16*'Connecting shares (%)'!$F$6/100+H143*'Connecting shares (%)'!$G$6/100*'Connecting shares (%)'!$R$17+J143*'Connecting shares (%)'!$H$6/100*'Connecting shares (%)'!$R$18,0),0)</f>
        <v>0</v>
      </c>
      <c r="W143" s="1">
        <f>IF(C143="East", IF(B143="Central",('Connecting shares (%)'!$F$4/100*K143+'Connecting shares (%)'!$G$4/100*M143+'Connecting shares (%)'!$H$4/100*O143)/1000000,0),0)</f>
        <v>0</v>
      </c>
      <c r="X143" s="1">
        <f>IF(C143="East", IF(B143="Central",L143*'Connecting shares (%)'!$R$16*'Connecting shares (%)'!$F$4/100+N143*'Connecting shares (%)'!$G$4/100*'Connecting shares (%)'!$R$17+P143*'Connecting shares (%)'!$H$4/100*'Connecting shares (%)'!$R$18,0),0)</f>
        <v>0</v>
      </c>
      <c r="Y143" s="1">
        <f>IF(C143="East", IF(B143="Decentral",('Connecting shares (%)'!$F$4/100*K143+'Connecting shares (%)'!$G$4/100*M143+'Connecting shares (%)'!$H$4/100*O143)/1000000,0),0)</f>
        <v>0</v>
      </c>
      <c r="Z143" s="1">
        <f>IF(C143="East", IF(B143="Decentral",L143*'Connecting shares (%)'!$R$16*'Connecting shares (%)'!$F$8/100+N143*'Connecting shares (%)'!$G$8/100*'Connecting shares (%)'!$R$17+P143*'Connecting shares (%)'!$H$8/100*'Connecting shares (%)'!$R$18,0),0)</f>
        <v>0</v>
      </c>
      <c r="AA143" s="1">
        <f>IF(C143="West", IF(B143="Central",('Connecting shares (%)'!$F$10/100*E143+'Connecting shares (%)'!$G$10/100*G143+'Connecting shares (%)'!$H$10/100*I143)/1000000,0),0)</f>
        <v>0</v>
      </c>
      <c r="AB143" s="1">
        <f>IF(C143="West", IF(B143="Central",F143*'Connecting shares (%)'!$R$16*'Connecting shares (%)'!$F$10/100+H143*'Connecting shares (%)'!$G$10/100*'Connecting shares (%)'!$R$17+J143*'Connecting shares (%)'!$H$10/100*'Connecting shares (%)'!$R$18,0),0)</f>
        <v>0</v>
      </c>
      <c r="AC143" s="1">
        <f>IF(C143="West", IF(B143="Decentral",('Connecting shares (%)'!$F$14/100*E143+'Connecting shares (%)'!$G$14/100*G143+'Connecting shares (%)'!$H$14/100*I143)/1000000,0),0)</f>
        <v>0</v>
      </c>
      <c r="AD143" s="1">
        <f>IF(C143="west", IF(B143="Decentral",F143*'Connecting shares (%)'!$R$16*'Connecting shares (%)'!$F$14/100+H143*'Connecting shares (%)'!$G$14/100*'Connecting shares (%)'!$R$17+J143*'Connecting shares (%)'!$H$14/100*'Connecting shares (%)'!$R$18,0),0)</f>
        <v>0</v>
      </c>
      <c r="AE143" s="1">
        <f>IF(C143="west", IF(B143="Central",('Connecting shares (%)'!$F$12/100*K143+'Connecting shares (%)'!$G$12/100*M143+'Connecting shares (%)'!$H$12/100*O143)/1000000,0),0)</f>
        <v>0</v>
      </c>
      <c r="AF143" s="1">
        <f>IF(C143="west", IF(B143="Central",L143*'Connecting shares (%)'!$R$16*'Connecting shares (%)'!$F$12/100+N143*'Connecting shares (%)'!$G$12/100*'Connecting shares (%)'!$R$17+P143*'Connecting shares (%)'!$H$12/100*'Connecting shares (%)'!$R$18,0),0)</f>
        <v>0</v>
      </c>
      <c r="AG143" s="1">
        <f>IF(C143="West", IF(B143="Decentral",(K143*'Connecting shares (%)'!$F$16/100+M143*'Connecting shares (%)'!$G$16/100+O143*'Connecting shares (%)'!$H$16/100)/1000000,0),0)</f>
        <v>0</v>
      </c>
      <c r="AH143" s="1">
        <f>IF(C143="west", IF(B143="Decentral",L143*'Connecting shares (%)'!$R$16*'Connecting shares (%)'!$F$16/100+N143*'Connecting shares (%)'!$G$16/100*'Connecting shares (%)'!$R$17+P143*'Connecting shares (%)'!$H$16/100*'Connecting shares (%)'!$R$18,0),0)</f>
        <v>0</v>
      </c>
    </row>
    <row r="144" spans="1:34">
      <c r="A144" s="1">
        <v>143</v>
      </c>
      <c r="B144" s="1" t="s">
        <v>19</v>
      </c>
      <c r="C144" s="1" t="s">
        <v>21</v>
      </c>
      <c r="D144" s="1" t="s">
        <v>696</v>
      </c>
      <c r="E144" s="1">
        <v>843867.87</v>
      </c>
      <c r="F144" s="1">
        <v>54</v>
      </c>
      <c r="G144" s="1">
        <v>0</v>
      </c>
      <c r="H144" s="1">
        <v>0</v>
      </c>
      <c r="I144" s="1">
        <v>0</v>
      </c>
      <c r="J144" s="1">
        <v>0</v>
      </c>
      <c r="K144" s="1">
        <v>0</v>
      </c>
      <c r="L144" s="1">
        <v>0</v>
      </c>
      <c r="M144" s="1">
        <v>0</v>
      </c>
      <c r="N144" s="1">
        <v>0</v>
      </c>
      <c r="O144" s="1">
        <v>0</v>
      </c>
      <c r="P144" s="1">
        <v>0</v>
      </c>
      <c r="Q144" s="1">
        <v>4149.3682202547798</v>
      </c>
      <c r="R144" s="1">
        <v>772536</v>
      </c>
      <c r="S144" s="59">
        <f>IF(C144="East", IF(B144="Central",('Connecting shares (%)'!$F$2/100*E144+'Connecting shares (%)'!$G$2/100*G144+'Connecting shares (%)'!$H$2/100*I144)/1000000,0),0)</f>
        <v>0</v>
      </c>
      <c r="T144" s="59">
        <f>IF(C144="East", IF(B144="Central",F144*'Connecting shares (%)'!$R$16*'Connecting shares (%)'!$F$2/100+H144*'Connecting shares (%)'!$G$2/100*'Connecting shares (%)'!$R$17+J144*'Connecting shares (%)'!$H$2/100*'Connecting shares (%)'!$R$18,0),0)</f>
        <v>0</v>
      </c>
      <c r="U144" s="1">
        <f>IF(C144="East", IF(B144="Decentral",('Connecting shares (%)'!$F$6/100*E144+'Connecting shares (%)'!$G$6/100*G144+'Connecting shares (%)'!$H$6/100*I144)/1000000,0),0)</f>
        <v>0</v>
      </c>
      <c r="V144" s="1">
        <f>IF(C144="East", IF(B144="Decentral",F144*'Connecting shares (%)'!$R$16*'Connecting shares (%)'!$F$6/100+H144*'Connecting shares (%)'!$G$6/100*'Connecting shares (%)'!$R$17+J144*'Connecting shares (%)'!$H$6/100*'Connecting shares (%)'!$R$18,0),0)</f>
        <v>0</v>
      </c>
      <c r="W144" s="1">
        <f>IF(C144="East", IF(B144="Central",('Connecting shares (%)'!$F$4/100*K144+'Connecting shares (%)'!$G$4/100*M144+'Connecting shares (%)'!$H$4/100*O144)/1000000,0),0)</f>
        <v>0</v>
      </c>
      <c r="X144" s="1">
        <f>IF(C144="East", IF(B144="Central",L144*'Connecting shares (%)'!$R$16*'Connecting shares (%)'!$F$4/100+N144*'Connecting shares (%)'!$G$4/100*'Connecting shares (%)'!$R$17+P144*'Connecting shares (%)'!$H$4/100*'Connecting shares (%)'!$R$18,0),0)</f>
        <v>0</v>
      </c>
      <c r="Y144" s="1">
        <f>IF(C144="East", IF(B144="Decentral",('Connecting shares (%)'!$F$4/100*K144+'Connecting shares (%)'!$G$4/100*M144+'Connecting shares (%)'!$H$4/100*O144)/1000000,0),0)</f>
        <v>0</v>
      </c>
      <c r="Z144" s="1">
        <f>IF(C144="East", IF(B144="Decentral",L144*'Connecting shares (%)'!$R$16*'Connecting shares (%)'!$F$8/100+N144*'Connecting shares (%)'!$G$8/100*'Connecting shares (%)'!$R$17+P144*'Connecting shares (%)'!$H$8/100*'Connecting shares (%)'!$R$18,0),0)</f>
        <v>0</v>
      </c>
      <c r="AA144" s="1">
        <f>IF(C144="West", IF(B144="Central",('Connecting shares (%)'!$F$10/100*E144+'Connecting shares (%)'!$G$10/100*G144+'Connecting shares (%)'!$H$10/100*I144)/1000000,0),0)</f>
        <v>0</v>
      </c>
      <c r="AB144" s="1">
        <f>IF(C144="West", IF(B144="Central",F144*'Connecting shares (%)'!$R$16*'Connecting shares (%)'!$F$10/100+H144*'Connecting shares (%)'!$G$10/100*'Connecting shares (%)'!$R$17+J144*'Connecting shares (%)'!$H$10/100*'Connecting shares (%)'!$R$18,0),0)</f>
        <v>0</v>
      </c>
      <c r="AC144" s="1">
        <f>IF(C144="West", IF(B144="Decentral",('Connecting shares (%)'!$F$14/100*E144+'Connecting shares (%)'!$G$14/100*G144+'Connecting shares (%)'!$H$14/100*I144)/1000000,0),0)</f>
        <v>0.84386786999999996</v>
      </c>
      <c r="AD144" s="1">
        <f>IF(C144="west", IF(B144="Decentral",F144*'Connecting shares (%)'!$R$16*'Connecting shares (%)'!$F$14/100+H144*'Connecting shares (%)'!$G$14/100*'Connecting shares (%)'!$R$17+J144*'Connecting shares (%)'!$H$14/100*'Connecting shares (%)'!$R$18,0),0)</f>
        <v>1.24173</v>
      </c>
      <c r="AE144" s="1">
        <f>IF(C144="west", IF(B144="Central",('Connecting shares (%)'!$F$12/100*K144+'Connecting shares (%)'!$G$12/100*M144+'Connecting shares (%)'!$H$12/100*O144)/1000000,0),0)</f>
        <v>0</v>
      </c>
      <c r="AF144" s="1">
        <f>IF(C144="west", IF(B144="Central",L144*'Connecting shares (%)'!$R$16*'Connecting shares (%)'!$F$12/100+N144*'Connecting shares (%)'!$G$12/100*'Connecting shares (%)'!$R$17+P144*'Connecting shares (%)'!$H$12/100*'Connecting shares (%)'!$R$18,0),0)</f>
        <v>0</v>
      </c>
      <c r="AG144" s="1">
        <f>IF(C144="West", IF(B144="Decentral",(K144*'Connecting shares (%)'!$F$16/100+M144*'Connecting shares (%)'!$G$16/100+O144*'Connecting shares (%)'!$H$16/100)/1000000,0),0)</f>
        <v>0</v>
      </c>
      <c r="AH144" s="1">
        <f>IF(C144="west", IF(B144="Decentral",L144*'Connecting shares (%)'!$R$16*'Connecting shares (%)'!$F$16/100+N144*'Connecting shares (%)'!$G$16/100*'Connecting shares (%)'!$R$17+P144*'Connecting shares (%)'!$H$16/100*'Connecting shares (%)'!$R$18,0),0)</f>
        <v>0</v>
      </c>
    </row>
    <row r="145" spans="1:34">
      <c r="A145" s="1">
        <v>144</v>
      </c>
      <c r="B145" s="1" t="s">
        <v>19</v>
      </c>
      <c r="C145" s="1" t="s">
        <v>21</v>
      </c>
      <c r="D145" s="1" t="s">
        <v>695</v>
      </c>
      <c r="E145" s="1">
        <v>175709.93999999901</v>
      </c>
      <c r="F145" s="1">
        <v>14</v>
      </c>
      <c r="G145" s="1">
        <v>0</v>
      </c>
      <c r="H145" s="1">
        <v>0</v>
      </c>
      <c r="I145" s="1">
        <v>0</v>
      </c>
      <c r="J145" s="1">
        <v>0</v>
      </c>
      <c r="K145" s="1">
        <v>9423.1399999999903</v>
      </c>
      <c r="L145" s="1">
        <v>1</v>
      </c>
      <c r="M145" s="1">
        <v>0</v>
      </c>
      <c r="N145" s="1">
        <v>0</v>
      </c>
      <c r="O145" s="1">
        <v>0</v>
      </c>
      <c r="P145" s="1">
        <v>0</v>
      </c>
      <c r="Q145" s="1">
        <v>2866.8499456480399</v>
      </c>
      <c r="R145" s="1">
        <v>357421</v>
      </c>
      <c r="S145" s="59">
        <f>IF(C145="East", IF(B145="Central",('Connecting shares (%)'!$F$2/100*E145+'Connecting shares (%)'!$G$2/100*G145+'Connecting shares (%)'!$H$2/100*I145)/1000000,0),0)</f>
        <v>0</v>
      </c>
      <c r="T145" s="59">
        <f>IF(C145="East", IF(B145="Central",F145*'Connecting shares (%)'!$R$16*'Connecting shares (%)'!$F$2/100+H145*'Connecting shares (%)'!$G$2/100*'Connecting shares (%)'!$R$17+J145*'Connecting shares (%)'!$H$2/100*'Connecting shares (%)'!$R$18,0),0)</f>
        <v>0</v>
      </c>
      <c r="U145" s="1">
        <f>IF(C145="East", IF(B145="Decentral",('Connecting shares (%)'!$F$6/100*E145+'Connecting shares (%)'!$G$6/100*G145+'Connecting shares (%)'!$H$6/100*I145)/1000000,0),0)</f>
        <v>0</v>
      </c>
      <c r="V145" s="1">
        <f>IF(C145="East", IF(B145="Decentral",F145*'Connecting shares (%)'!$R$16*'Connecting shares (%)'!$F$6/100+H145*'Connecting shares (%)'!$G$6/100*'Connecting shares (%)'!$R$17+J145*'Connecting shares (%)'!$H$6/100*'Connecting shares (%)'!$R$18,0),0)</f>
        <v>0</v>
      </c>
      <c r="W145" s="1">
        <f>IF(C145="East", IF(B145="Central",('Connecting shares (%)'!$F$4/100*K145+'Connecting shares (%)'!$G$4/100*M145+'Connecting shares (%)'!$H$4/100*O145)/1000000,0),0)</f>
        <v>0</v>
      </c>
      <c r="X145" s="1">
        <f>IF(C145="East", IF(B145="Central",L145*'Connecting shares (%)'!$R$16*'Connecting shares (%)'!$F$4/100+N145*'Connecting shares (%)'!$G$4/100*'Connecting shares (%)'!$R$17+P145*'Connecting shares (%)'!$H$4/100*'Connecting shares (%)'!$R$18,0),0)</f>
        <v>0</v>
      </c>
      <c r="Y145" s="1">
        <f>IF(C145="East", IF(B145="Decentral",('Connecting shares (%)'!$F$4/100*K145+'Connecting shares (%)'!$G$4/100*M145+'Connecting shares (%)'!$H$4/100*O145)/1000000,0),0)</f>
        <v>0</v>
      </c>
      <c r="Z145" s="1">
        <f>IF(C145="East", IF(B145="Decentral",L145*'Connecting shares (%)'!$R$16*'Connecting shares (%)'!$F$8/100+N145*'Connecting shares (%)'!$G$8/100*'Connecting shares (%)'!$R$17+P145*'Connecting shares (%)'!$H$8/100*'Connecting shares (%)'!$R$18,0),0)</f>
        <v>0</v>
      </c>
      <c r="AA145" s="1">
        <f>IF(C145="West", IF(B145="Central",('Connecting shares (%)'!$F$10/100*E145+'Connecting shares (%)'!$G$10/100*G145+'Connecting shares (%)'!$H$10/100*I145)/1000000,0),0)</f>
        <v>0</v>
      </c>
      <c r="AB145" s="1">
        <f>IF(C145="West", IF(B145="Central",F145*'Connecting shares (%)'!$R$16*'Connecting shares (%)'!$F$10/100+H145*'Connecting shares (%)'!$G$10/100*'Connecting shares (%)'!$R$17+J145*'Connecting shares (%)'!$H$10/100*'Connecting shares (%)'!$R$18,0),0)</f>
        <v>0</v>
      </c>
      <c r="AC145" s="1">
        <f>IF(C145="West", IF(B145="Decentral",('Connecting shares (%)'!$F$14/100*E145+'Connecting shares (%)'!$G$14/100*G145+'Connecting shares (%)'!$H$14/100*I145)/1000000,0),0)</f>
        <v>0.17570993999999901</v>
      </c>
      <c r="AD145" s="1">
        <f>IF(C145="west", IF(B145="Decentral",F145*'Connecting shares (%)'!$R$16*'Connecting shares (%)'!$F$14/100+H145*'Connecting shares (%)'!$G$14/100*'Connecting shares (%)'!$R$17+J145*'Connecting shares (%)'!$H$14/100*'Connecting shares (%)'!$R$18,0),0)</f>
        <v>0.32193000000000005</v>
      </c>
      <c r="AE145" s="1">
        <f>IF(C145="west", IF(B145="Central",('Connecting shares (%)'!$F$12/100*K145+'Connecting shares (%)'!$G$12/100*M145+'Connecting shares (%)'!$H$12/100*O145)/1000000,0),0)</f>
        <v>0</v>
      </c>
      <c r="AF145" s="1">
        <f>IF(C145="west", IF(B145="Central",L145*'Connecting shares (%)'!$R$16*'Connecting shares (%)'!$F$12/100+N145*'Connecting shares (%)'!$G$12/100*'Connecting shares (%)'!$R$17+P145*'Connecting shares (%)'!$H$12/100*'Connecting shares (%)'!$R$18,0),0)</f>
        <v>0</v>
      </c>
      <c r="AG145" s="1">
        <f>IF(C145="West", IF(B145="Decentral",(K145*'Connecting shares (%)'!$F$16/100+M145*'Connecting shares (%)'!$G$16/100+O145*'Connecting shares (%)'!$H$16/100)/1000000,0),0)</f>
        <v>9.4231399999999896E-3</v>
      </c>
      <c r="AH145" s="1">
        <f>IF(C145="west", IF(B145="Decentral",L145*'Connecting shares (%)'!$R$16*'Connecting shares (%)'!$F$16/100+N145*'Connecting shares (%)'!$G$16/100*'Connecting shares (%)'!$R$17+P145*'Connecting shares (%)'!$H$16/100*'Connecting shares (%)'!$R$18,0),0)</f>
        <v>2.2995000000000002E-2</v>
      </c>
    </row>
    <row r="146" spans="1:34">
      <c r="A146" s="1">
        <v>145</v>
      </c>
      <c r="B146" s="1" t="s">
        <v>20</v>
      </c>
      <c r="C146" s="1" t="s">
        <v>21</v>
      </c>
      <c r="D146" s="1" t="s">
        <v>609</v>
      </c>
      <c r="E146" s="1">
        <v>1077466.6000000001</v>
      </c>
      <c r="F146" s="1">
        <v>72</v>
      </c>
      <c r="G146" s="1">
        <v>0</v>
      </c>
      <c r="H146" s="1">
        <v>0</v>
      </c>
      <c r="I146" s="1">
        <v>0</v>
      </c>
      <c r="J146" s="1">
        <v>0</v>
      </c>
      <c r="K146" s="1">
        <v>142775.049999999</v>
      </c>
      <c r="L146" s="1">
        <v>9</v>
      </c>
      <c r="M146" s="1">
        <v>0</v>
      </c>
      <c r="N146" s="1">
        <v>0</v>
      </c>
      <c r="O146" s="1">
        <v>0</v>
      </c>
      <c r="P146" s="1">
        <v>0</v>
      </c>
      <c r="Q146" s="1">
        <v>5864.6389512498199</v>
      </c>
      <c r="R146" s="1">
        <v>2094827.5</v>
      </c>
      <c r="S146" s="59">
        <f>IF(C146="East", IF(B146="Central",('Connecting shares (%)'!$F$2/100*E146+'Connecting shares (%)'!$G$2/100*G146+'Connecting shares (%)'!$H$2/100*I146)/1000000,0),0)</f>
        <v>0</v>
      </c>
      <c r="T146" s="59">
        <f>IF(C146="East", IF(B146="Central",F146*'Connecting shares (%)'!$R$16*'Connecting shares (%)'!$F$2/100+H146*'Connecting shares (%)'!$G$2/100*'Connecting shares (%)'!$R$17+J146*'Connecting shares (%)'!$H$2/100*'Connecting shares (%)'!$R$18,0),0)</f>
        <v>0</v>
      </c>
      <c r="U146" s="1">
        <f>IF(C146="East", IF(B146="Decentral",('Connecting shares (%)'!$F$6/100*E146+'Connecting shares (%)'!$G$6/100*G146+'Connecting shares (%)'!$H$6/100*I146)/1000000,0),0)</f>
        <v>0</v>
      </c>
      <c r="V146" s="1">
        <f>IF(C146="East", IF(B146="Decentral",F146*'Connecting shares (%)'!$R$16*'Connecting shares (%)'!$F$6/100+H146*'Connecting shares (%)'!$G$6/100*'Connecting shares (%)'!$R$17+J146*'Connecting shares (%)'!$H$6/100*'Connecting shares (%)'!$R$18,0),0)</f>
        <v>0</v>
      </c>
      <c r="W146" s="1">
        <f>IF(C146="East", IF(B146="Central",('Connecting shares (%)'!$F$4/100*K146+'Connecting shares (%)'!$G$4/100*M146+'Connecting shares (%)'!$H$4/100*O146)/1000000,0),0)</f>
        <v>0</v>
      </c>
      <c r="X146" s="1">
        <f>IF(C146="East", IF(B146="Central",L146*'Connecting shares (%)'!$R$16*'Connecting shares (%)'!$F$4/100+N146*'Connecting shares (%)'!$G$4/100*'Connecting shares (%)'!$R$17+P146*'Connecting shares (%)'!$H$4/100*'Connecting shares (%)'!$R$18,0),0)</f>
        <v>0</v>
      </c>
      <c r="Y146" s="1">
        <f>IF(C146="East", IF(B146="Decentral",('Connecting shares (%)'!$F$4/100*K146+'Connecting shares (%)'!$G$4/100*M146+'Connecting shares (%)'!$H$4/100*O146)/1000000,0),0)</f>
        <v>0</v>
      </c>
      <c r="Z146" s="1">
        <f>IF(C146="East", IF(B146="Decentral",L146*'Connecting shares (%)'!$R$16*'Connecting shares (%)'!$F$8/100+N146*'Connecting shares (%)'!$G$8/100*'Connecting shares (%)'!$R$17+P146*'Connecting shares (%)'!$H$8/100*'Connecting shares (%)'!$R$18,0),0)</f>
        <v>0</v>
      </c>
      <c r="AA146" s="1">
        <f>IF(C146="West", IF(B146="Central",('Connecting shares (%)'!$F$10/100*E146+'Connecting shares (%)'!$G$10/100*G146+'Connecting shares (%)'!$H$10/100*I146)/1000000,0),0)</f>
        <v>1.0774666000000002</v>
      </c>
      <c r="AB146" s="1">
        <f>IF(C146="West", IF(B146="Central",F146*'Connecting shares (%)'!$R$16*'Connecting shares (%)'!$F$10/100+H146*'Connecting shares (%)'!$G$10/100*'Connecting shares (%)'!$R$17+J146*'Connecting shares (%)'!$H$10/100*'Connecting shares (%)'!$R$18,0),0)</f>
        <v>1.65564</v>
      </c>
      <c r="AC146" s="1">
        <f>IF(C146="West", IF(B146="Decentral",('Connecting shares (%)'!$F$14/100*E146+'Connecting shares (%)'!$G$14/100*G146+'Connecting shares (%)'!$H$14/100*I146)/1000000,0),0)</f>
        <v>0</v>
      </c>
      <c r="AD146" s="1">
        <f>IF(C146="west", IF(B146="Decentral",F146*'Connecting shares (%)'!$R$16*'Connecting shares (%)'!$F$14/100+H146*'Connecting shares (%)'!$G$14/100*'Connecting shares (%)'!$R$17+J146*'Connecting shares (%)'!$H$14/100*'Connecting shares (%)'!$R$18,0),0)</f>
        <v>0</v>
      </c>
      <c r="AE146" s="1">
        <f>IF(C146="west", IF(B146="Central",('Connecting shares (%)'!$F$12/100*K146+'Connecting shares (%)'!$G$12/100*M146+'Connecting shares (%)'!$H$12/100*O146)/1000000,0),0)</f>
        <v>0.14277504999999899</v>
      </c>
      <c r="AF146" s="1">
        <f>IF(C146="west", IF(B146="Central",L146*'Connecting shares (%)'!$R$16*'Connecting shares (%)'!$F$12/100+N146*'Connecting shares (%)'!$G$12/100*'Connecting shares (%)'!$R$17+P146*'Connecting shares (%)'!$H$12/100*'Connecting shares (%)'!$R$18,0),0)</f>
        <v>0.206955</v>
      </c>
      <c r="AG146" s="1">
        <f>IF(C146="West", IF(B146="Decentral",(K146*'Connecting shares (%)'!$F$16/100+M146*'Connecting shares (%)'!$G$16/100+O146*'Connecting shares (%)'!$H$16/100)/1000000,0),0)</f>
        <v>0</v>
      </c>
      <c r="AH146" s="1">
        <f>IF(C146="west", IF(B146="Decentral",L146*'Connecting shares (%)'!$R$16*'Connecting shares (%)'!$F$16/100+N146*'Connecting shares (%)'!$G$16/100*'Connecting shares (%)'!$R$17+P146*'Connecting shares (%)'!$H$16/100*'Connecting shares (%)'!$R$18,0),0)</f>
        <v>0</v>
      </c>
    </row>
    <row r="147" spans="1:34">
      <c r="A147" s="1">
        <v>146</v>
      </c>
      <c r="B147" s="1" t="s">
        <v>19</v>
      </c>
      <c r="C147" s="1" t="s">
        <v>21</v>
      </c>
      <c r="D147" s="1" t="s">
        <v>694</v>
      </c>
      <c r="E147" s="1">
        <v>176683.42</v>
      </c>
      <c r="F147" s="1">
        <v>11</v>
      </c>
      <c r="G147" s="1">
        <v>0</v>
      </c>
      <c r="H147" s="1">
        <v>0</v>
      </c>
      <c r="I147" s="1">
        <v>0</v>
      </c>
      <c r="J147" s="1">
        <v>0</v>
      </c>
      <c r="K147" s="1">
        <v>0</v>
      </c>
      <c r="L147" s="1">
        <v>0</v>
      </c>
      <c r="M147" s="1">
        <v>0</v>
      </c>
      <c r="N147" s="1">
        <v>0</v>
      </c>
      <c r="O147" s="1">
        <v>0</v>
      </c>
      <c r="P147" s="1">
        <v>0</v>
      </c>
      <c r="Q147" s="1">
        <v>2551.4240413054699</v>
      </c>
      <c r="R147" s="1">
        <v>327754.5</v>
      </c>
      <c r="S147" s="59">
        <f>IF(C147="East", IF(B147="Central",('Connecting shares (%)'!$F$2/100*E147+'Connecting shares (%)'!$G$2/100*G147+'Connecting shares (%)'!$H$2/100*I147)/1000000,0),0)</f>
        <v>0</v>
      </c>
      <c r="T147" s="59">
        <f>IF(C147="East", IF(B147="Central",F147*'Connecting shares (%)'!$R$16*'Connecting shares (%)'!$F$2/100+H147*'Connecting shares (%)'!$G$2/100*'Connecting shares (%)'!$R$17+J147*'Connecting shares (%)'!$H$2/100*'Connecting shares (%)'!$R$18,0),0)</f>
        <v>0</v>
      </c>
      <c r="U147" s="1">
        <f>IF(C147="East", IF(B147="Decentral",('Connecting shares (%)'!$F$6/100*E147+'Connecting shares (%)'!$G$6/100*G147+'Connecting shares (%)'!$H$6/100*I147)/1000000,0),0)</f>
        <v>0</v>
      </c>
      <c r="V147" s="1">
        <f>IF(C147="East", IF(B147="Decentral",F147*'Connecting shares (%)'!$R$16*'Connecting shares (%)'!$F$6/100+H147*'Connecting shares (%)'!$G$6/100*'Connecting shares (%)'!$R$17+J147*'Connecting shares (%)'!$H$6/100*'Connecting shares (%)'!$R$18,0),0)</f>
        <v>0</v>
      </c>
      <c r="W147" s="1">
        <f>IF(C147="East", IF(B147="Central",('Connecting shares (%)'!$F$4/100*K147+'Connecting shares (%)'!$G$4/100*M147+'Connecting shares (%)'!$H$4/100*O147)/1000000,0),0)</f>
        <v>0</v>
      </c>
      <c r="X147" s="1">
        <f>IF(C147="East", IF(B147="Central",L147*'Connecting shares (%)'!$R$16*'Connecting shares (%)'!$F$4/100+N147*'Connecting shares (%)'!$G$4/100*'Connecting shares (%)'!$R$17+P147*'Connecting shares (%)'!$H$4/100*'Connecting shares (%)'!$R$18,0),0)</f>
        <v>0</v>
      </c>
      <c r="Y147" s="1">
        <f>IF(C147="East", IF(B147="Decentral",('Connecting shares (%)'!$F$4/100*K147+'Connecting shares (%)'!$G$4/100*M147+'Connecting shares (%)'!$H$4/100*O147)/1000000,0),0)</f>
        <v>0</v>
      </c>
      <c r="Z147" s="1">
        <f>IF(C147="East", IF(B147="Decentral",L147*'Connecting shares (%)'!$R$16*'Connecting shares (%)'!$F$8/100+N147*'Connecting shares (%)'!$G$8/100*'Connecting shares (%)'!$R$17+P147*'Connecting shares (%)'!$H$8/100*'Connecting shares (%)'!$R$18,0),0)</f>
        <v>0</v>
      </c>
      <c r="AA147" s="1">
        <f>IF(C147="West", IF(B147="Central",('Connecting shares (%)'!$F$10/100*E147+'Connecting shares (%)'!$G$10/100*G147+'Connecting shares (%)'!$H$10/100*I147)/1000000,0),0)</f>
        <v>0</v>
      </c>
      <c r="AB147" s="1">
        <f>IF(C147="West", IF(B147="Central",F147*'Connecting shares (%)'!$R$16*'Connecting shares (%)'!$F$10/100+H147*'Connecting shares (%)'!$G$10/100*'Connecting shares (%)'!$R$17+J147*'Connecting shares (%)'!$H$10/100*'Connecting shares (%)'!$R$18,0),0)</f>
        <v>0</v>
      </c>
      <c r="AC147" s="1">
        <f>IF(C147="West", IF(B147="Decentral",('Connecting shares (%)'!$F$14/100*E147+'Connecting shares (%)'!$G$14/100*G147+'Connecting shares (%)'!$H$14/100*I147)/1000000,0),0)</f>
        <v>0.17668342000000001</v>
      </c>
      <c r="AD147" s="1">
        <f>IF(C147="west", IF(B147="Decentral",F147*'Connecting shares (%)'!$R$16*'Connecting shares (%)'!$F$14/100+H147*'Connecting shares (%)'!$G$14/100*'Connecting shares (%)'!$R$17+J147*'Connecting shares (%)'!$H$14/100*'Connecting shares (%)'!$R$18,0),0)</f>
        <v>0.25294500000000003</v>
      </c>
      <c r="AE147" s="1">
        <f>IF(C147="west", IF(B147="Central",('Connecting shares (%)'!$F$12/100*K147+'Connecting shares (%)'!$G$12/100*M147+'Connecting shares (%)'!$H$12/100*O147)/1000000,0),0)</f>
        <v>0</v>
      </c>
      <c r="AF147" s="1">
        <f>IF(C147="west", IF(B147="Central",L147*'Connecting shares (%)'!$R$16*'Connecting shares (%)'!$F$12/100+N147*'Connecting shares (%)'!$G$12/100*'Connecting shares (%)'!$R$17+P147*'Connecting shares (%)'!$H$12/100*'Connecting shares (%)'!$R$18,0),0)</f>
        <v>0</v>
      </c>
      <c r="AG147" s="1">
        <f>IF(C147="West", IF(B147="Decentral",(K147*'Connecting shares (%)'!$F$16/100+M147*'Connecting shares (%)'!$G$16/100+O147*'Connecting shares (%)'!$H$16/100)/1000000,0),0)</f>
        <v>0</v>
      </c>
      <c r="AH147" s="1">
        <f>IF(C147="west", IF(B147="Decentral",L147*'Connecting shares (%)'!$R$16*'Connecting shares (%)'!$F$16/100+N147*'Connecting shares (%)'!$G$16/100*'Connecting shares (%)'!$R$17+P147*'Connecting shares (%)'!$H$16/100*'Connecting shares (%)'!$R$18,0),0)</f>
        <v>0</v>
      </c>
    </row>
    <row r="148" spans="1:34">
      <c r="A148" s="1">
        <v>147</v>
      </c>
      <c r="B148" s="1" t="s">
        <v>19</v>
      </c>
      <c r="C148" s="1" t="s">
        <v>21</v>
      </c>
      <c r="D148" s="1" t="s">
        <v>693</v>
      </c>
      <c r="E148" s="1">
        <v>0</v>
      </c>
      <c r="F148" s="1">
        <v>0</v>
      </c>
      <c r="G148" s="1">
        <v>0</v>
      </c>
      <c r="H148" s="1">
        <v>0</v>
      </c>
      <c r="I148" s="1">
        <v>0</v>
      </c>
      <c r="J148" s="1">
        <v>0</v>
      </c>
      <c r="K148" s="1">
        <v>0</v>
      </c>
      <c r="L148" s="1">
        <v>0</v>
      </c>
      <c r="M148" s="1">
        <v>0</v>
      </c>
      <c r="N148" s="1">
        <v>0</v>
      </c>
      <c r="O148" s="1">
        <v>0</v>
      </c>
      <c r="P148" s="1">
        <v>0</v>
      </c>
      <c r="Q148" s="1">
        <v>80.038795637925503</v>
      </c>
      <c r="R148" s="1">
        <v>10.5</v>
      </c>
      <c r="S148" s="59">
        <f>IF(C148="East", IF(B148="Central",('Connecting shares (%)'!$F$2/100*E148+'Connecting shares (%)'!$G$2/100*G148+'Connecting shares (%)'!$H$2/100*I148)/1000000,0),0)</f>
        <v>0</v>
      </c>
      <c r="T148" s="59">
        <f>IF(C148="East", IF(B148="Central",F148*'Connecting shares (%)'!$R$16*'Connecting shares (%)'!$F$2/100+H148*'Connecting shares (%)'!$G$2/100*'Connecting shares (%)'!$R$17+J148*'Connecting shares (%)'!$H$2/100*'Connecting shares (%)'!$R$18,0),0)</f>
        <v>0</v>
      </c>
      <c r="U148" s="1">
        <f>IF(C148="East", IF(B148="Decentral",('Connecting shares (%)'!$F$6/100*E148+'Connecting shares (%)'!$G$6/100*G148+'Connecting shares (%)'!$H$6/100*I148)/1000000,0),0)</f>
        <v>0</v>
      </c>
      <c r="V148" s="1">
        <f>IF(C148="East", IF(B148="Decentral",F148*'Connecting shares (%)'!$R$16*'Connecting shares (%)'!$F$6/100+H148*'Connecting shares (%)'!$G$6/100*'Connecting shares (%)'!$R$17+J148*'Connecting shares (%)'!$H$6/100*'Connecting shares (%)'!$R$18,0),0)</f>
        <v>0</v>
      </c>
      <c r="W148" s="1">
        <f>IF(C148="East", IF(B148="Central",('Connecting shares (%)'!$F$4/100*K148+'Connecting shares (%)'!$G$4/100*M148+'Connecting shares (%)'!$H$4/100*O148)/1000000,0),0)</f>
        <v>0</v>
      </c>
      <c r="X148" s="1">
        <f>IF(C148="East", IF(B148="Central",L148*'Connecting shares (%)'!$R$16*'Connecting shares (%)'!$F$4/100+N148*'Connecting shares (%)'!$G$4/100*'Connecting shares (%)'!$R$17+P148*'Connecting shares (%)'!$H$4/100*'Connecting shares (%)'!$R$18,0),0)</f>
        <v>0</v>
      </c>
      <c r="Y148" s="1">
        <f>IF(C148="East", IF(B148="Decentral",('Connecting shares (%)'!$F$4/100*K148+'Connecting shares (%)'!$G$4/100*M148+'Connecting shares (%)'!$H$4/100*O148)/1000000,0),0)</f>
        <v>0</v>
      </c>
      <c r="Z148" s="1">
        <f>IF(C148="East", IF(B148="Decentral",L148*'Connecting shares (%)'!$R$16*'Connecting shares (%)'!$F$8/100+N148*'Connecting shares (%)'!$G$8/100*'Connecting shares (%)'!$R$17+P148*'Connecting shares (%)'!$H$8/100*'Connecting shares (%)'!$R$18,0),0)</f>
        <v>0</v>
      </c>
      <c r="AA148" s="1">
        <f>IF(C148="West", IF(B148="Central",('Connecting shares (%)'!$F$10/100*E148+'Connecting shares (%)'!$G$10/100*G148+'Connecting shares (%)'!$H$10/100*I148)/1000000,0),0)</f>
        <v>0</v>
      </c>
      <c r="AB148" s="1">
        <f>IF(C148="West", IF(B148="Central",F148*'Connecting shares (%)'!$R$16*'Connecting shares (%)'!$F$10/100+H148*'Connecting shares (%)'!$G$10/100*'Connecting shares (%)'!$R$17+J148*'Connecting shares (%)'!$H$10/100*'Connecting shares (%)'!$R$18,0),0)</f>
        <v>0</v>
      </c>
      <c r="AC148" s="1">
        <f>IF(C148="West", IF(B148="Decentral",('Connecting shares (%)'!$F$14/100*E148+'Connecting shares (%)'!$G$14/100*G148+'Connecting shares (%)'!$H$14/100*I148)/1000000,0),0)</f>
        <v>0</v>
      </c>
      <c r="AD148" s="1">
        <f>IF(C148="west", IF(B148="Decentral",F148*'Connecting shares (%)'!$R$16*'Connecting shares (%)'!$F$14/100+H148*'Connecting shares (%)'!$G$14/100*'Connecting shares (%)'!$R$17+J148*'Connecting shares (%)'!$H$14/100*'Connecting shares (%)'!$R$18,0),0)</f>
        <v>0</v>
      </c>
      <c r="AE148" s="1">
        <f>IF(C148="west", IF(B148="Central",('Connecting shares (%)'!$F$12/100*K148+'Connecting shares (%)'!$G$12/100*M148+'Connecting shares (%)'!$H$12/100*O148)/1000000,0),0)</f>
        <v>0</v>
      </c>
      <c r="AF148" s="1">
        <f>IF(C148="west", IF(B148="Central",L148*'Connecting shares (%)'!$R$16*'Connecting shares (%)'!$F$12/100+N148*'Connecting shares (%)'!$G$12/100*'Connecting shares (%)'!$R$17+P148*'Connecting shares (%)'!$H$12/100*'Connecting shares (%)'!$R$18,0),0)</f>
        <v>0</v>
      </c>
      <c r="AG148" s="1">
        <f>IF(C148="West", IF(B148="Decentral",(K148*'Connecting shares (%)'!$F$16/100+M148*'Connecting shares (%)'!$G$16/100+O148*'Connecting shares (%)'!$H$16/100)/1000000,0),0)</f>
        <v>0</v>
      </c>
      <c r="AH148" s="1">
        <f>IF(C148="west", IF(B148="Decentral",L148*'Connecting shares (%)'!$R$16*'Connecting shares (%)'!$F$16/100+N148*'Connecting shares (%)'!$G$16/100*'Connecting shares (%)'!$R$17+P148*'Connecting shares (%)'!$H$16/100*'Connecting shares (%)'!$R$18,0),0)</f>
        <v>0</v>
      </c>
    </row>
    <row r="149" spans="1:34">
      <c r="A149" s="1">
        <v>148</v>
      </c>
      <c r="B149" s="1" t="s">
        <v>19</v>
      </c>
      <c r="C149" s="1" t="s">
        <v>21</v>
      </c>
      <c r="D149" s="1" t="s">
        <v>692</v>
      </c>
      <c r="E149" s="1">
        <v>17389.5999999999</v>
      </c>
      <c r="F149" s="1">
        <v>1</v>
      </c>
      <c r="G149" s="1">
        <v>0</v>
      </c>
      <c r="H149" s="1">
        <v>0</v>
      </c>
      <c r="I149" s="1">
        <v>0</v>
      </c>
      <c r="J149" s="1">
        <v>0</v>
      </c>
      <c r="K149" s="1">
        <v>0</v>
      </c>
      <c r="L149" s="1">
        <v>0</v>
      </c>
      <c r="M149" s="1">
        <v>0</v>
      </c>
      <c r="N149" s="1">
        <v>0</v>
      </c>
      <c r="O149" s="1">
        <v>0</v>
      </c>
      <c r="P149" s="1">
        <v>0</v>
      </c>
      <c r="Q149" s="1">
        <v>663.49775473042996</v>
      </c>
      <c r="R149" s="1">
        <v>2513.5</v>
      </c>
      <c r="S149" s="59">
        <f>IF(C149="East", IF(B149="Central",('Connecting shares (%)'!$F$2/100*E149+'Connecting shares (%)'!$G$2/100*G149+'Connecting shares (%)'!$H$2/100*I149)/1000000,0),0)</f>
        <v>0</v>
      </c>
      <c r="T149" s="59">
        <f>IF(C149="East", IF(B149="Central",F149*'Connecting shares (%)'!$R$16*'Connecting shares (%)'!$F$2/100+H149*'Connecting shares (%)'!$G$2/100*'Connecting shares (%)'!$R$17+J149*'Connecting shares (%)'!$H$2/100*'Connecting shares (%)'!$R$18,0),0)</f>
        <v>0</v>
      </c>
      <c r="U149" s="1">
        <f>IF(C149="East", IF(B149="Decentral",('Connecting shares (%)'!$F$6/100*E149+'Connecting shares (%)'!$G$6/100*G149+'Connecting shares (%)'!$H$6/100*I149)/1000000,0),0)</f>
        <v>0</v>
      </c>
      <c r="V149" s="1">
        <f>IF(C149="East", IF(B149="Decentral",F149*'Connecting shares (%)'!$R$16*'Connecting shares (%)'!$F$6/100+H149*'Connecting shares (%)'!$G$6/100*'Connecting shares (%)'!$R$17+J149*'Connecting shares (%)'!$H$6/100*'Connecting shares (%)'!$R$18,0),0)</f>
        <v>0</v>
      </c>
      <c r="W149" s="1">
        <f>IF(C149="East", IF(B149="Central",('Connecting shares (%)'!$F$4/100*K149+'Connecting shares (%)'!$G$4/100*M149+'Connecting shares (%)'!$H$4/100*O149)/1000000,0),0)</f>
        <v>0</v>
      </c>
      <c r="X149" s="1">
        <f>IF(C149="East", IF(B149="Central",L149*'Connecting shares (%)'!$R$16*'Connecting shares (%)'!$F$4/100+N149*'Connecting shares (%)'!$G$4/100*'Connecting shares (%)'!$R$17+P149*'Connecting shares (%)'!$H$4/100*'Connecting shares (%)'!$R$18,0),0)</f>
        <v>0</v>
      </c>
      <c r="Y149" s="1">
        <f>IF(C149="East", IF(B149="Decentral",('Connecting shares (%)'!$F$4/100*K149+'Connecting shares (%)'!$G$4/100*M149+'Connecting shares (%)'!$H$4/100*O149)/1000000,0),0)</f>
        <v>0</v>
      </c>
      <c r="Z149" s="1">
        <f>IF(C149="East", IF(B149="Decentral",L149*'Connecting shares (%)'!$R$16*'Connecting shares (%)'!$F$8/100+N149*'Connecting shares (%)'!$G$8/100*'Connecting shares (%)'!$R$17+P149*'Connecting shares (%)'!$H$8/100*'Connecting shares (%)'!$R$18,0),0)</f>
        <v>0</v>
      </c>
      <c r="AA149" s="1">
        <f>IF(C149="West", IF(B149="Central",('Connecting shares (%)'!$F$10/100*E149+'Connecting shares (%)'!$G$10/100*G149+'Connecting shares (%)'!$H$10/100*I149)/1000000,0),0)</f>
        <v>0</v>
      </c>
      <c r="AB149" s="1">
        <f>IF(C149="West", IF(B149="Central",F149*'Connecting shares (%)'!$R$16*'Connecting shares (%)'!$F$10/100+H149*'Connecting shares (%)'!$G$10/100*'Connecting shares (%)'!$R$17+J149*'Connecting shares (%)'!$H$10/100*'Connecting shares (%)'!$R$18,0),0)</f>
        <v>0</v>
      </c>
      <c r="AC149" s="1">
        <f>IF(C149="West", IF(B149="Decentral",('Connecting shares (%)'!$F$14/100*E149+'Connecting shares (%)'!$G$14/100*G149+'Connecting shares (%)'!$H$14/100*I149)/1000000,0),0)</f>
        <v>1.7389599999999901E-2</v>
      </c>
      <c r="AD149" s="1">
        <f>IF(C149="west", IF(B149="Decentral",F149*'Connecting shares (%)'!$R$16*'Connecting shares (%)'!$F$14/100+H149*'Connecting shares (%)'!$G$14/100*'Connecting shares (%)'!$R$17+J149*'Connecting shares (%)'!$H$14/100*'Connecting shares (%)'!$R$18,0),0)</f>
        <v>2.2995000000000002E-2</v>
      </c>
      <c r="AE149" s="1">
        <f>IF(C149="west", IF(B149="Central",('Connecting shares (%)'!$F$12/100*K149+'Connecting shares (%)'!$G$12/100*M149+'Connecting shares (%)'!$H$12/100*O149)/1000000,0),0)</f>
        <v>0</v>
      </c>
      <c r="AF149" s="1">
        <f>IF(C149="west", IF(B149="Central",L149*'Connecting shares (%)'!$R$16*'Connecting shares (%)'!$F$12/100+N149*'Connecting shares (%)'!$G$12/100*'Connecting shares (%)'!$R$17+P149*'Connecting shares (%)'!$H$12/100*'Connecting shares (%)'!$R$18,0),0)</f>
        <v>0</v>
      </c>
      <c r="AG149" s="1">
        <f>IF(C149="West", IF(B149="Decentral",(K149*'Connecting shares (%)'!$F$16/100+M149*'Connecting shares (%)'!$G$16/100+O149*'Connecting shares (%)'!$H$16/100)/1000000,0),0)</f>
        <v>0</v>
      </c>
      <c r="AH149" s="1">
        <f>IF(C149="west", IF(B149="Decentral",L149*'Connecting shares (%)'!$R$16*'Connecting shares (%)'!$F$16/100+N149*'Connecting shares (%)'!$G$16/100*'Connecting shares (%)'!$R$17+P149*'Connecting shares (%)'!$H$16/100*'Connecting shares (%)'!$R$18,0),0)</f>
        <v>0</v>
      </c>
    </row>
    <row r="150" spans="1:34">
      <c r="A150" s="1">
        <v>149</v>
      </c>
      <c r="B150" s="1" t="s">
        <v>19</v>
      </c>
      <c r="C150" s="1" t="s">
        <v>21</v>
      </c>
      <c r="D150" s="1" t="s">
        <v>691</v>
      </c>
      <c r="E150" s="1">
        <v>2216134.9599999902</v>
      </c>
      <c r="F150" s="1">
        <v>141</v>
      </c>
      <c r="G150" s="1">
        <v>0</v>
      </c>
      <c r="H150" s="1">
        <v>0</v>
      </c>
      <c r="I150" s="1">
        <v>0</v>
      </c>
      <c r="J150" s="1">
        <v>0</v>
      </c>
      <c r="K150" s="1">
        <v>623039.23999999894</v>
      </c>
      <c r="L150" s="1">
        <v>81</v>
      </c>
      <c r="M150" s="1">
        <v>186403.109999999</v>
      </c>
      <c r="N150" s="1">
        <v>2</v>
      </c>
      <c r="O150" s="1">
        <v>0</v>
      </c>
      <c r="P150" s="1">
        <v>0</v>
      </c>
      <c r="Q150" s="1">
        <v>17315.4090448715</v>
      </c>
      <c r="R150" s="1">
        <v>6955216.5</v>
      </c>
      <c r="S150" s="59">
        <f>IF(C150="East", IF(B150="Central",('Connecting shares (%)'!$F$2/100*E150+'Connecting shares (%)'!$G$2/100*G150+'Connecting shares (%)'!$H$2/100*I150)/1000000,0),0)</f>
        <v>0</v>
      </c>
      <c r="T150" s="59">
        <f>IF(C150="East", IF(B150="Central",F150*'Connecting shares (%)'!$R$16*'Connecting shares (%)'!$F$2/100+H150*'Connecting shares (%)'!$G$2/100*'Connecting shares (%)'!$R$17+J150*'Connecting shares (%)'!$H$2/100*'Connecting shares (%)'!$R$18,0),0)</f>
        <v>0</v>
      </c>
      <c r="U150" s="1">
        <f>IF(C150="East", IF(B150="Decentral",('Connecting shares (%)'!$F$6/100*E150+'Connecting shares (%)'!$G$6/100*G150+'Connecting shares (%)'!$H$6/100*I150)/1000000,0),0)</f>
        <v>0</v>
      </c>
      <c r="V150" s="1">
        <f>IF(C150="East", IF(B150="Decentral",F150*'Connecting shares (%)'!$R$16*'Connecting shares (%)'!$F$6/100+H150*'Connecting shares (%)'!$G$6/100*'Connecting shares (%)'!$R$17+J150*'Connecting shares (%)'!$H$6/100*'Connecting shares (%)'!$R$18,0),0)</f>
        <v>0</v>
      </c>
      <c r="W150" s="1">
        <f>IF(C150="East", IF(B150="Central",('Connecting shares (%)'!$F$4/100*K150+'Connecting shares (%)'!$G$4/100*M150+'Connecting shares (%)'!$H$4/100*O150)/1000000,0),0)</f>
        <v>0</v>
      </c>
      <c r="X150" s="1">
        <f>IF(C150="East", IF(B150="Central",L150*'Connecting shares (%)'!$R$16*'Connecting shares (%)'!$F$4/100+N150*'Connecting shares (%)'!$G$4/100*'Connecting shares (%)'!$R$17+P150*'Connecting shares (%)'!$H$4/100*'Connecting shares (%)'!$R$18,0),0)</f>
        <v>0</v>
      </c>
      <c r="Y150" s="1">
        <f>IF(C150="East", IF(B150="Decentral",('Connecting shares (%)'!$F$4/100*K150+'Connecting shares (%)'!$G$4/100*M150+'Connecting shares (%)'!$H$4/100*O150)/1000000,0),0)</f>
        <v>0</v>
      </c>
      <c r="Z150" s="1">
        <f>IF(C150="East", IF(B150="Decentral",L150*'Connecting shares (%)'!$R$16*'Connecting shares (%)'!$F$8/100+N150*'Connecting shares (%)'!$G$8/100*'Connecting shares (%)'!$R$17+P150*'Connecting shares (%)'!$H$8/100*'Connecting shares (%)'!$R$18,0),0)</f>
        <v>0</v>
      </c>
      <c r="AA150" s="1">
        <f>IF(C150="West", IF(B150="Central",('Connecting shares (%)'!$F$10/100*E150+'Connecting shares (%)'!$G$10/100*G150+'Connecting shares (%)'!$H$10/100*I150)/1000000,0),0)</f>
        <v>0</v>
      </c>
      <c r="AB150" s="1">
        <f>IF(C150="West", IF(B150="Central",F150*'Connecting shares (%)'!$R$16*'Connecting shares (%)'!$F$10/100+H150*'Connecting shares (%)'!$G$10/100*'Connecting shares (%)'!$R$17+J150*'Connecting shares (%)'!$H$10/100*'Connecting shares (%)'!$R$18,0),0)</f>
        <v>0</v>
      </c>
      <c r="AC150" s="1">
        <f>IF(C150="West", IF(B150="Decentral",('Connecting shares (%)'!$F$14/100*E150+'Connecting shares (%)'!$G$14/100*G150+'Connecting shares (%)'!$H$14/100*I150)/1000000,0),0)</f>
        <v>2.21613495999999</v>
      </c>
      <c r="AD150" s="1">
        <f>IF(C150="west", IF(B150="Decentral",F150*'Connecting shares (%)'!$R$16*'Connecting shares (%)'!$F$14/100+H150*'Connecting shares (%)'!$G$14/100*'Connecting shares (%)'!$R$17+J150*'Connecting shares (%)'!$H$14/100*'Connecting shares (%)'!$R$18,0),0)</f>
        <v>3.2422950000000004</v>
      </c>
      <c r="AE150" s="1">
        <f>IF(C150="west", IF(B150="Central",('Connecting shares (%)'!$F$12/100*K150+'Connecting shares (%)'!$G$12/100*M150+'Connecting shares (%)'!$H$12/100*O150)/1000000,0),0)</f>
        <v>0</v>
      </c>
      <c r="AF150" s="1">
        <f>IF(C150="west", IF(B150="Central",L150*'Connecting shares (%)'!$R$16*'Connecting shares (%)'!$F$12/100+N150*'Connecting shares (%)'!$G$12/100*'Connecting shares (%)'!$R$17+P150*'Connecting shares (%)'!$H$12/100*'Connecting shares (%)'!$R$18,0),0)</f>
        <v>0</v>
      </c>
      <c r="AG150" s="1">
        <f>IF(C150="West", IF(B150="Decentral",(K150*'Connecting shares (%)'!$F$16/100+M150*'Connecting shares (%)'!$G$16/100+O150*'Connecting shares (%)'!$H$16/100)/1000000,0),0)</f>
        <v>0.80944234999999798</v>
      </c>
      <c r="AH150" s="1">
        <f>IF(C150="west", IF(B150="Decentral",L150*'Connecting shares (%)'!$R$16*'Connecting shares (%)'!$F$16/100+N150*'Connecting shares (%)'!$G$16/100*'Connecting shares (%)'!$R$17+P150*'Connecting shares (%)'!$H$16/100*'Connecting shares (%)'!$R$18,0),0)</f>
        <v>1.9239130000000002</v>
      </c>
    </row>
    <row r="151" spans="1:34">
      <c r="A151" s="1">
        <v>150</v>
      </c>
      <c r="B151" s="1" t="s">
        <v>19</v>
      </c>
      <c r="C151" s="1" t="s">
        <v>21</v>
      </c>
      <c r="D151" s="1" t="s">
        <v>690</v>
      </c>
      <c r="E151" s="1">
        <v>2177420.4199999901</v>
      </c>
      <c r="F151" s="1">
        <v>141</v>
      </c>
      <c r="G151" s="1">
        <v>0</v>
      </c>
      <c r="H151" s="1">
        <v>0</v>
      </c>
      <c r="I151" s="1">
        <v>0</v>
      </c>
      <c r="J151" s="1">
        <v>0</v>
      </c>
      <c r="K151" s="1">
        <v>512130.87999999902</v>
      </c>
      <c r="L151" s="1">
        <v>66</v>
      </c>
      <c r="M151" s="1">
        <v>0</v>
      </c>
      <c r="N151" s="1">
        <v>0</v>
      </c>
      <c r="O151" s="1">
        <v>0</v>
      </c>
      <c r="P151" s="1">
        <v>0</v>
      </c>
      <c r="Q151" s="1">
        <v>5024.3861578907799</v>
      </c>
      <c r="R151" s="1">
        <v>1103119.5</v>
      </c>
      <c r="S151" s="59">
        <f>IF(C151="East", IF(B151="Central",('Connecting shares (%)'!$F$2/100*E151+'Connecting shares (%)'!$G$2/100*G151+'Connecting shares (%)'!$H$2/100*I151)/1000000,0),0)</f>
        <v>0</v>
      </c>
      <c r="T151" s="59">
        <f>IF(C151="East", IF(B151="Central",F151*'Connecting shares (%)'!$R$16*'Connecting shares (%)'!$F$2/100+H151*'Connecting shares (%)'!$G$2/100*'Connecting shares (%)'!$R$17+J151*'Connecting shares (%)'!$H$2/100*'Connecting shares (%)'!$R$18,0),0)</f>
        <v>0</v>
      </c>
      <c r="U151" s="1">
        <f>IF(C151="East", IF(B151="Decentral",('Connecting shares (%)'!$F$6/100*E151+'Connecting shares (%)'!$G$6/100*G151+'Connecting shares (%)'!$H$6/100*I151)/1000000,0),0)</f>
        <v>0</v>
      </c>
      <c r="V151" s="1">
        <f>IF(C151="East", IF(B151="Decentral",F151*'Connecting shares (%)'!$R$16*'Connecting shares (%)'!$F$6/100+H151*'Connecting shares (%)'!$G$6/100*'Connecting shares (%)'!$R$17+J151*'Connecting shares (%)'!$H$6/100*'Connecting shares (%)'!$R$18,0),0)</f>
        <v>0</v>
      </c>
      <c r="W151" s="1">
        <f>IF(C151="East", IF(B151="Central",('Connecting shares (%)'!$F$4/100*K151+'Connecting shares (%)'!$G$4/100*M151+'Connecting shares (%)'!$H$4/100*O151)/1000000,0),0)</f>
        <v>0</v>
      </c>
      <c r="X151" s="1">
        <f>IF(C151="East", IF(B151="Central",L151*'Connecting shares (%)'!$R$16*'Connecting shares (%)'!$F$4/100+N151*'Connecting shares (%)'!$G$4/100*'Connecting shares (%)'!$R$17+P151*'Connecting shares (%)'!$H$4/100*'Connecting shares (%)'!$R$18,0),0)</f>
        <v>0</v>
      </c>
      <c r="Y151" s="1">
        <f>IF(C151="East", IF(B151="Decentral",('Connecting shares (%)'!$F$4/100*K151+'Connecting shares (%)'!$G$4/100*M151+'Connecting shares (%)'!$H$4/100*O151)/1000000,0),0)</f>
        <v>0</v>
      </c>
      <c r="Z151" s="1">
        <f>IF(C151="East", IF(B151="Decentral",L151*'Connecting shares (%)'!$R$16*'Connecting shares (%)'!$F$8/100+N151*'Connecting shares (%)'!$G$8/100*'Connecting shares (%)'!$R$17+P151*'Connecting shares (%)'!$H$8/100*'Connecting shares (%)'!$R$18,0),0)</f>
        <v>0</v>
      </c>
      <c r="AA151" s="1">
        <f>IF(C151="West", IF(B151="Central",('Connecting shares (%)'!$F$10/100*E151+'Connecting shares (%)'!$G$10/100*G151+'Connecting shares (%)'!$H$10/100*I151)/1000000,0),0)</f>
        <v>0</v>
      </c>
      <c r="AB151" s="1">
        <f>IF(C151="West", IF(B151="Central",F151*'Connecting shares (%)'!$R$16*'Connecting shares (%)'!$F$10/100+H151*'Connecting shares (%)'!$G$10/100*'Connecting shares (%)'!$R$17+J151*'Connecting shares (%)'!$H$10/100*'Connecting shares (%)'!$R$18,0),0)</f>
        <v>0</v>
      </c>
      <c r="AC151" s="1">
        <f>IF(C151="West", IF(B151="Decentral",('Connecting shares (%)'!$F$14/100*E151+'Connecting shares (%)'!$G$14/100*G151+'Connecting shares (%)'!$H$14/100*I151)/1000000,0),0)</f>
        <v>2.17742041999999</v>
      </c>
      <c r="AD151" s="1">
        <f>IF(C151="west", IF(B151="Decentral",F151*'Connecting shares (%)'!$R$16*'Connecting shares (%)'!$F$14/100+H151*'Connecting shares (%)'!$G$14/100*'Connecting shares (%)'!$R$17+J151*'Connecting shares (%)'!$H$14/100*'Connecting shares (%)'!$R$18,0),0)</f>
        <v>3.2422950000000004</v>
      </c>
      <c r="AE151" s="1">
        <f>IF(C151="west", IF(B151="Central",('Connecting shares (%)'!$F$12/100*K151+'Connecting shares (%)'!$G$12/100*M151+'Connecting shares (%)'!$H$12/100*O151)/1000000,0),0)</f>
        <v>0</v>
      </c>
      <c r="AF151" s="1">
        <f>IF(C151="west", IF(B151="Central",L151*'Connecting shares (%)'!$R$16*'Connecting shares (%)'!$F$12/100+N151*'Connecting shares (%)'!$G$12/100*'Connecting shares (%)'!$R$17+P151*'Connecting shares (%)'!$H$12/100*'Connecting shares (%)'!$R$18,0),0)</f>
        <v>0</v>
      </c>
      <c r="AG151" s="1">
        <f>IF(C151="West", IF(B151="Decentral",(K151*'Connecting shares (%)'!$F$16/100+M151*'Connecting shares (%)'!$G$16/100+O151*'Connecting shares (%)'!$H$16/100)/1000000,0),0)</f>
        <v>0.51213087999999907</v>
      </c>
      <c r="AH151" s="1">
        <f>IF(C151="west", IF(B151="Decentral",L151*'Connecting shares (%)'!$R$16*'Connecting shares (%)'!$F$16/100+N151*'Connecting shares (%)'!$G$16/100*'Connecting shares (%)'!$R$17+P151*'Connecting shares (%)'!$H$16/100*'Connecting shares (%)'!$R$18,0),0)</f>
        <v>1.5176699999999999</v>
      </c>
    </row>
    <row r="152" spans="1:34">
      <c r="A152" s="1">
        <v>151</v>
      </c>
      <c r="B152" s="1" t="s">
        <v>19</v>
      </c>
      <c r="C152" s="1" t="s">
        <v>21</v>
      </c>
      <c r="D152" s="1" t="s">
        <v>689</v>
      </c>
      <c r="E152" s="1">
        <v>1040680.17999999</v>
      </c>
      <c r="F152" s="1">
        <v>67</v>
      </c>
      <c r="G152" s="1">
        <v>0</v>
      </c>
      <c r="H152" s="1">
        <v>0</v>
      </c>
      <c r="I152" s="1">
        <v>0</v>
      </c>
      <c r="J152" s="1">
        <v>0</v>
      </c>
      <c r="K152" s="1">
        <v>73736.02</v>
      </c>
      <c r="L152" s="1">
        <v>4</v>
      </c>
      <c r="M152" s="1">
        <v>0</v>
      </c>
      <c r="N152" s="1">
        <v>0</v>
      </c>
      <c r="O152" s="1">
        <v>0</v>
      </c>
      <c r="P152" s="1">
        <v>0</v>
      </c>
      <c r="Q152" s="1">
        <v>4773.8595190137203</v>
      </c>
      <c r="R152" s="1">
        <v>1399481.5</v>
      </c>
      <c r="S152" s="59">
        <f>IF(C152="East", IF(B152="Central",('Connecting shares (%)'!$F$2/100*E152+'Connecting shares (%)'!$G$2/100*G152+'Connecting shares (%)'!$H$2/100*I152)/1000000,0),0)</f>
        <v>0</v>
      </c>
      <c r="T152" s="59">
        <f>IF(C152="East", IF(B152="Central",F152*'Connecting shares (%)'!$R$16*'Connecting shares (%)'!$F$2/100+H152*'Connecting shares (%)'!$G$2/100*'Connecting shares (%)'!$R$17+J152*'Connecting shares (%)'!$H$2/100*'Connecting shares (%)'!$R$18,0),0)</f>
        <v>0</v>
      </c>
      <c r="U152" s="1">
        <f>IF(C152="East", IF(B152="Decentral",('Connecting shares (%)'!$F$6/100*E152+'Connecting shares (%)'!$G$6/100*G152+'Connecting shares (%)'!$H$6/100*I152)/1000000,0),0)</f>
        <v>0</v>
      </c>
      <c r="V152" s="1">
        <f>IF(C152="East", IF(B152="Decentral",F152*'Connecting shares (%)'!$R$16*'Connecting shares (%)'!$F$6/100+H152*'Connecting shares (%)'!$G$6/100*'Connecting shares (%)'!$R$17+J152*'Connecting shares (%)'!$H$6/100*'Connecting shares (%)'!$R$18,0),0)</f>
        <v>0</v>
      </c>
      <c r="W152" s="1">
        <f>IF(C152="East", IF(B152="Central",('Connecting shares (%)'!$F$4/100*K152+'Connecting shares (%)'!$G$4/100*M152+'Connecting shares (%)'!$H$4/100*O152)/1000000,0),0)</f>
        <v>0</v>
      </c>
      <c r="X152" s="1">
        <f>IF(C152="East", IF(B152="Central",L152*'Connecting shares (%)'!$R$16*'Connecting shares (%)'!$F$4/100+N152*'Connecting shares (%)'!$G$4/100*'Connecting shares (%)'!$R$17+P152*'Connecting shares (%)'!$H$4/100*'Connecting shares (%)'!$R$18,0),0)</f>
        <v>0</v>
      </c>
      <c r="Y152" s="1">
        <f>IF(C152="East", IF(B152="Decentral",('Connecting shares (%)'!$F$4/100*K152+'Connecting shares (%)'!$G$4/100*M152+'Connecting shares (%)'!$H$4/100*O152)/1000000,0),0)</f>
        <v>0</v>
      </c>
      <c r="Z152" s="1">
        <f>IF(C152="East", IF(B152="Decentral",L152*'Connecting shares (%)'!$R$16*'Connecting shares (%)'!$F$8/100+N152*'Connecting shares (%)'!$G$8/100*'Connecting shares (%)'!$R$17+P152*'Connecting shares (%)'!$H$8/100*'Connecting shares (%)'!$R$18,0),0)</f>
        <v>0</v>
      </c>
      <c r="AA152" s="1">
        <f>IF(C152="West", IF(B152="Central",('Connecting shares (%)'!$F$10/100*E152+'Connecting shares (%)'!$G$10/100*G152+'Connecting shares (%)'!$H$10/100*I152)/1000000,0),0)</f>
        <v>0</v>
      </c>
      <c r="AB152" s="1">
        <f>IF(C152="West", IF(B152="Central",F152*'Connecting shares (%)'!$R$16*'Connecting shares (%)'!$F$10/100+H152*'Connecting shares (%)'!$G$10/100*'Connecting shares (%)'!$R$17+J152*'Connecting shares (%)'!$H$10/100*'Connecting shares (%)'!$R$18,0),0)</f>
        <v>0</v>
      </c>
      <c r="AC152" s="1">
        <f>IF(C152="West", IF(B152="Decentral",('Connecting shares (%)'!$F$14/100*E152+'Connecting shares (%)'!$G$14/100*G152+'Connecting shares (%)'!$H$14/100*I152)/1000000,0),0)</f>
        <v>1.0406801799999901</v>
      </c>
      <c r="AD152" s="1">
        <f>IF(C152="west", IF(B152="Decentral",F152*'Connecting shares (%)'!$R$16*'Connecting shares (%)'!$F$14/100+H152*'Connecting shares (%)'!$G$14/100*'Connecting shares (%)'!$R$17+J152*'Connecting shares (%)'!$H$14/100*'Connecting shares (%)'!$R$18,0),0)</f>
        <v>1.5406650000000002</v>
      </c>
      <c r="AE152" s="1">
        <f>IF(C152="west", IF(B152="Central",('Connecting shares (%)'!$F$12/100*K152+'Connecting shares (%)'!$G$12/100*M152+'Connecting shares (%)'!$H$12/100*O152)/1000000,0),0)</f>
        <v>0</v>
      </c>
      <c r="AF152" s="1">
        <f>IF(C152="west", IF(B152="Central",L152*'Connecting shares (%)'!$R$16*'Connecting shares (%)'!$F$12/100+N152*'Connecting shares (%)'!$G$12/100*'Connecting shares (%)'!$R$17+P152*'Connecting shares (%)'!$H$12/100*'Connecting shares (%)'!$R$18,0),0)</f>
        <v>0</v>
      </c>
      <c r="AG152" s="1">
        <f>IF(C152="West", IF(B152="Decentral",(K152*'Connecting shares (%)'!$F$16/100+M152*'Connecting shares (%)'!$G$16/100+O152*'Connecting shares (%)'!$H$16/100)/1000000,0),0)</f>
        <v>7.3736019999999999E-2</v>
      </c>
      <c r="AH152" s="1">
        <f>IF(C152="west", IF(B152="Decentral",L152*'Connecting shares (%)'!$R$16*'Connecting shares (%)'!$F$16/100+N152*'Connecting shares (%)'!$G$16/100*'Connecting shares (%)'!$R$17+P152*'Connecting shares (%)'!$H$16/100*'Connecting shares (%)'!$R$18,0),0)</f>
        <v>9.1980000000000006E-2</v>
      </c>
    </row>
    <row r="153" spans="1:34">
      <c r="A153" s="1">
        <v>152</v>
      </c>
      <c r="B153" s="1" t="s">
        <v>19</v>
      </c>
      <c r="C153" s="1" t="s">
        <v>21</v>
      </c>
      <c r="D153" s="1" t="s">
        <v>688</v>
      </c>
      <c r="E153" s="1">
        <v>1225589.3</v>
      </c>
      <c r="F153" s="1">
        <v>75</v>
      </c>
      <c r="G153" s="1">
        <v>0</v>
      </c>
      <c r="H153" s="1">
        <v>0</v>
      </c>
      <c r="I153" s="1">
        <v>0</v>
      </c>
      <c r="J153" s="1">
        <v>0</v>
      </c>
      <c r="K153" s="1">
        <v>178048.2</v>
      </c>
      <c r="L153" s="1">
        <v>26</v>
      </c>
      <c r="M153" s="1">
        <v>53238.099999999897</v>
      </c>
      <c r="N153" s="1">
        <v>1</v>
      </c>
      <c r="O153" s="1">
        <v>0</v>
      </c>
      <c r="P153" s="1">
        <v>0</v>
      </c>
      <c r="Q153" s="1">
        <v>4671.8159885124196</v>
      </c>
      <c r="R153" s="1">
        <v>1013374.5</v>
      </c>
      <c r="S153" s="59">
        <f>IF(C153="East", IF(B153="Central",('Connecting shares (%)'!$F$2/100*E153+'Connecting shares (%)'!$G$2/100*G153+'Connecting shares (%)'!$H$2/100*I153)/1000000,0),0)</f>
        <v>0</v>
      </c>
      <c r="T153" s="59">
        <f>IF(C153="East", IF(B153="Central",F153*'Connecting shares (%)'!$R$16*'Connecting shares (%)'!$F$2/100+H153*'Connecting shares (%)'!$G$2/100*'Connecting shares (%)'!$R$17+J153*'Connecting shares (%)'!$H$2/100*'Connecting shares (%)'!$R$18,0),0)</f>
        <v>0</v>
      </c>
      <c r="U153" s="1">
        <f>IF(C153="East", IF(B153="Decentral",('Connecting shares (%)'!$F$6/100*E153+'Connecting shares (%)'!$G$6/100*G153+'Connecting shares (%)'!$H$6/100*I153)/1000000,0),0)</f>
        <v>0</v>
      </c>
      <c r="V153" s="1">
        <f>IF(C153="East", IF(B153="Decentral",F153*'Connecting shares (%)'!$R$16*'Connecting shares (%)'!$F$6/100+H153*'Connecting shares (%)'!$G$6/100*'Connecting shares (%)'!$R$17+J153*'Connecting shares (%)'!$H$6/100*'Connecting shares (%)'!$R$18,0),0)</f>
        <v>0</v>
      </c>
      <c r="W153" s="1">
        <f>IF(C153="East", IF(B153="Central",('Connecting shares (%)'!$F$4/100*K153+'Connecting shares (%)'!$G$4/100*M153+'Connecting shares (%)'!$H$4/100*O153)/1000000,0),0)</f>
        <v>0</v>
      </c>
      <c r="X153" s="1">
        <f>IF(C153="East", IF(B153="Central",L153*'Connecting shares (%)'!$R$16*'Connecting shares (%)'!$F$4/100+N153*'Connecting shares (%)'!$G$4/100*'Connecting shares (%)'!$R$17+P153*'Connecting shares (%)'!$H$4/100*'Connecting shares (%)'!$R$18,0),0)</f>
        <v>0</v>
      </c>
      <c r="Y153" s="1">
        <f>IF(C153="East", IF(B153="Decentral",('Connecting shares (%)'!$F$4/100*K153+'Connecting shares (%)'!$G$4/100*M153+'Connecting shares (%)'!$H$4/100*O153)/1000000,0),0)</f>
        <v>0</v>
      </c>
      <c r="Z153" s="1">
        <f>IF(C153="East", IF(B153="Decentral",L153*'Connecting shares (%)'!$R$16*'Connecting shares (%)'!$F$8/100+N153*'Connecting shares (%)'!$G$8/100*'Connecting shares (%)'!$R$17+P153*'Connecting shares (%)'!$H$8/100*'Connecting shares (%)'!$R$18,0),0)</f>
        <v>0</v>
      </c>
      <c r="AA153" s="1">
        <f>IF(C153="West", IF(B153="Central",('Connecting shares (%)'!$F$10/100*E153+'Connecting shares (%)'!$G$10/100*G153+'Connecting shares (%)'!$H$10/100*I153)/1000000,0),0)</f>
        <v>0</v>
      </c>
      <c r="AB153" s="1">
        <f>IF(C153="West", IF(B153="Central",F153*'Connecting shares (%)'!$R$16*'Connecting shares (%)'!$F$10/100+H153*'Connecting shares (%)'!$G$10/100*'Connecting shares (%)'!$R$17+J153*'Connecting shares (%)'!$H$10/100*'Connecting shares (%)'!$R$18,0),0)</f>
        <v>0</v>
      </c>
      <c r="AC153" s="1">
        <f>IF(C153="West", IF(B153="Decentral",('Connecting shares (%)'!$F$14/100*E153+'Connecting shares (%)'!$G$14/100*G153+'Connecting shares (%)'!$H$14/100*I153)/1000000,0),0)</f>
        <v>1.2255893</v>
      </c>
      <c r="AD153" s="1">
        <f>IF(C153="west", IF(B153="Decentral",F153*'Connecting shares (%)'!$R$16*'Connecting shares (%)'!$F$14/100+H153*'Connecting shares (%)'!$G$14/100*'Connecting shares (%)'!$R$17+J153*'Connecting shares (%)'!$H$14/100*'Connecting shares (%)'!$R$18,0),0)</f>
        <v>1.7246250000000001</v>
      </c>
      <c r="AE153" s="1">
        <f>IF(C153="west", IF(B153="Central",('Connecting shares (%)'!$F$12/100*K153+'Connecting shares (%)'!$G$12/100*M153+'Connecting shares (%)'!$H$12/100*O153)/1000000,0),0)</f>
        <v>0</v>
      </c>
      <c r="AF153" s="1">
        <f>IF(C153="west", IF(B153="Central",L153*'Connecting shares (%)'!$R$16*'Connecting shares (%)'!$F$12/100+N153*'Connecting shares (%)'!$G$12/100*'Connecting shares (%)'!$R$17+P153*'Connecting shares (%)'!$H$12/100*'Connecting shares (%)'!$R$18,0),0)</f>
        <v>0</v>
      </c>
      <c r="AG153" s="1">
        <f>IF(C153="West", IF(B153="Decentral",(K153*'Connecting shares (%)'!$F$16/100+M153*'Connecting shares (%)'!$G$16/100+O153*'Connecting shares (%)'!$H$16/100)/1000000,0),0)</f>
        <v>0.23128629999999989</v>
      </c>
      <c r="AH153" s="1">
        <f>IF(C153="west", IF(B153="Decentral",L153*'Connecting shares (%)'!$R$16*'Connecting shares (%)'!$F$16/100+N153*'Connecting shares (%)'!$G$16/100*'Connecting shares (%)'!$R$17+P153*'Connecting shares (%)'!$H$16/100*'Connecting shares (%)'!$R$18,0),0)</f>
        <v>0.628529</v>
      </c>
    </row>
    <row r="154" spans="1:34">
      <c r="A154" s="1">
        <v>153</v>
      </c>
      <c r="B154" s="1" t="s">
        <v>19</v>
      </c>
      <c r="C154" s="1" t="s">
        <v>21</v>
      </c>
      <c r="D154" s="1" t="s">
        <v>687</v>
      </c>
      <c r="E154" s="1">
        <v>559814.40999999898</v>
      </c>
      <c r="F154" s="1">
        <v>49</v>
      </c>
      <c r="G154" s="1">
        <v>0</v>
      </c>
      <c r="H154" s="1">
        <v>0</v>
      </c>
      <c r="I154" s="1">
        <v>0</v>
      </c>
      <c r="J154" s="1">
        <v>0</v>
      </c>
      <c r="K154" s="1">
        <v>95810.04</v>
      </c>
      <c r="L154" s="1">
        <v>10</v>
      </c>
      <c r="M154" s="1">
        <v>0</v>
      </c>
      <c r="N154" s="1">
        <v>0</v>
      </c>
      <c r="O154" s="1">
        <v>0</v>
      </c>
      <c r="P154" s="1">
        <v>0</v>
      </c>
      <c r="Q154" s="1">
        <v>5556.8235305165599</v>
      </c>
      <c r="R154" s="1">
        <v>957002.5</v>
      </c>
      <c r="S154" s="59">
        <f>IF(C154="East", IF(B154="Central",('Connecting shares (%)'!$F$2/100*E154+'Connecting shares (%)'!$G$2/100*G154+'Connecting shares (%)'!$H$2/100*I154)/1000000,0),0)</f>
        <v>0</v>
      </c>
      <c r="T154" s="59">
        <f>IF(C154="East", IF(B154="Central",F154*'Connecting shares (%)'!$R$16*'Connecting shares (%)'!$F$2/100+H154*'Connecting shares (%)'!$G$2/100*'Connecting shares (%)'!$R$17+J154*'Connecting shares (%)'!$H$2/100*'Connecting shares (%)'!$R$18,0),0)</f>
        <v>0</v>
      </c>
      <c r="U154" s="1">
        <f>IF(C154="East", IF(B154="Decentral",('Connecting shares (%)'!$F$6/100*E154+'Connecting shares (%)'!$G$6/100*G154+'Connecting shares (%)'!$H$6/100*I154)/1000000,0),0)</f>
        <v>0</v>
      </c>
      <c r="V154" s="1">
        <f>IF(C154="East", IF(B154="Decentral",F154*'Connecting shares (%)'!$R$16*'Connecting shares (%)'!$F$6/100+H154*'Connecting shares (%)'!$G$6/100*'Connecting shares (%)'!$R$17+J154*'Connecting shares (%)'!$H$6/100*'Connecting shares (%)'!$R$18,0),0)</f>
        <v>0</v>
      </c>
      <c r="W154" s="1">
        <f>IF(C154="East", IF(B154="Central",('Connecting shares (%)'!$F$4/100*K154+'Connecting shares (%)'!$G$4/100*M154+'Connecting shares (%)'!$H$4/100*O154)/1000000,0),0)</f>
        <v>0</v>
      </c>
      <c r="X154" s="1">
        <f>IF(C154="East", IF(B154="Central",L154*'Connecting shares (%)'!$R$16*'Connecting shares (%)'!$F$4/100+N154*'Connecting shares (%)'!$G$4/100*'Connecting shares (%)'!$R$17+P154*'Connecting shares (%)'!$H$4/100*'Connecting shares (%)'!$R$18,0),0)</f>
        <v>0</v>
      </c>
      <c r="Y154" s="1">
        <f>IF(C154="East", IF(B154="Decentral",('Connecting shares (%)'!$F$4/100*K154+'Connecting shares (%)'!$G$4/100*M154+'Connecting shares (%)'!$H$4/100*O154)/1000000,0),0)</f>
        <v>0</v>
      </c>
      <c r="Z154" s="1">
        <f>IF(C154="East", IF(B154="Decentral",L154*'Connecting shares (%)'!$R$16*'Connecting shares (%)'!$F$8/100+N154*'Connecting shares (%)'!$G$8/100*'Connecting shares (%)'!$R$17+P154*'Connecting shares (%)'!$H$8/100*'Connecting shares (%)'!$R$18,0),0)</f>
        <v>0</v>
      </c>
      <c r="AA154" s="1">
        <f>IF(C154="West", IF(B154="Central",('Connecting shares (%)'!$F$10/100*E154+'Connecting shares (%)'!$G$10/100*G154+'Connecting shares (%)'!$H$10/100*I154)/1000000,0),0)</f>
        <v>0</v>
      </c>
      <c r="AB154" s="1">
        <f>IF(C154="West", IF(B154="Central",F154*'Connecting shares (%)'!$R$16*'Connecting shares (%)'!$F$10/100+H154*'Connecting shares (%)'!$G$10/100*'Connecting shares (%)'!$R$17+J154*'Connecting shares (%)'!$H$10/100*'Connecting shares (%)'!$R$18,0),0)</f>
        <v>0</v>
      </c>
      <c r="AC154" s="1">
        <f>IF(C154="West", IF(B154="Decentral",('Connecting shares (%)'!$F$14/100*E154+'Connecting shares (%)'!$G$14/100*G154+'Connecting shares (%)'!$H$14/100*I154)/1000000,0),0)</f>
        <v>0.55981440999999899</v>
      </c>
      <c r="AD154" s="1">
        <f>IF(C154="west", IF(B154="Decentral",F154*'Connecting shares (%)'!$R$16*'Connecting shares (%)'!$F$14/100+H154*'Connecting shares (%)'!$G$14/100*'Connecting shares (%)'!$R$17+J154*'Connecting shares (%)'!$H$14/100*'Connecting shares (%)'!$R$18,0),0)</f>
        <v>1.1267550000000002</v>
      </c>
      <c r="AE154" s="1">
        <f>IF(C154="west", IF(B154="Central",('Connecting shares (%)'!$F$12/100*K154+'Connecting shares (%)'!$G$12/100*M154+'Connecting shares (%)'!$H$12/100*O154)/1000000,0),0)</f>
        <v>0</v>
      </c>
      <c r="AF154" s="1">
        <f>IF(C154="west", IF(B154="Central",L154*'Connecting shares (%)'!$R$16*'Connecting shares (%)'!$F$12/100+N154*'Connecting shares (%)'!$G$12/100*'Connecting shares (%)'!$R$17+P154*'Connecting shares (%)'!$H$12/100*'Connecting shares (%)'!$R$18,0),0)</f>
        <v>0</v>
      </c>
      <c r="AG154" s="1">
        <f>IF(C154="West", IF(B154="Decentral",(K154*'Connecting shares (%)'!$F$16/100+M154*'Connecting shares (%)'!$G$16/100+O154*'Connecting shares (%)'!$H$16/100)/1000000,0),0)</f>
        <v>9.5810039999999999E-2</v>
      </c>
      <c r="AH154" s="1">
        <f>IF(C154="west", IF(B154="Decentral",L154*'Connecting shares (%)'!$R$16*'Connecting shares (%)'!$F$16/100+N154*'Connecting shares (%)'!$G$16/100*'Connecting shares (%)'!$R$17+P154*'Connecting shares (%)'!$H$16/100*'Connecting shares (%)'!$R$18,0),0)</f>
        <v>0.22995000000000002</v>
      </c>
    </row>
    <row r="155" spans="1:34">
      <c r="A155" s="1">
        <v>154</v>
      </c>
      <c r="B155" s="1" t="s">
        <v>19</v>
      </c>
      <c r="C155" s="1" t="s">
        <v>22</v>
      </c>
      <c r="D155" s="1" t="s">
        <v>684</v>
      </c>
      <c r="E155" s="1">
        <v>185203.81999999899</v>
      </c>
      <c r="F155" s="1">
        <v>14</v>
      </c>
      <c r="G155" s="1">
        <v>0</v>
      </c>
      <c r="H155" s="1">
        <v>0</v>
      </c>
      <c r="I155" s="1">
        <v>0</v>
      </c>
      <c r="J155" s="1">
        <v>0</v>
      </c>
      <c r="K155" s="1">
        <v>4812.96</v>
      </c>
      <c r="L155" s="1">
        <v>1</v>
      </c>
      <c r="M155" s="1">
        <v>53781.589999999902</v>
      </c>
      <c r="N155" s="1">
        <v>1</v>
      </c>
      <c r="O155" s="1">
        <v>0</v>
      </c>
      <c r="P155" s="1">
        <v>0</v>
      </c>
      <c r="Q155" s="1">
        <v>1527.8469194270101</v>
      </c>
      <c r="R155" s="1">
        <v>128299</v>
      </c>
      <c r="S155" s="59">
        <f>IF(C155="East", IF(B155="Central",('Connecting shares (%)'!$F$2/100*E155+'Connecting shares (%)'!$G$2/100*G155+'Connecting shares (%)'!$H$2/100*I155)/1000000,0),0)</f>
        <v>0</v>
      </c>
      <c r="T155" s="59">
        <f>IF(C155="East", IF(B155="Central",F155*'Connecting shares (%)'!$R$16*'Connecting shares (%)'!$F$2/100+H155*'Connecting shares (%)'!$G$2/100*'Connecting shares (%)'!$R$17+J155*'Connecting shares (%)'!$H$2/100*'Connecting shares (%)'!$R$18,0),0)</f>
        <v>0</v>
      </c>
      <c r="U155" s="1">
        <f>IF(C155="East", IF(B155="Decentral",('Connecting shares (%)'!$F$6/100*E155+'Connecting shares (%)'!$G$6/100*G155+'Connecting shares (%)'!$H$6/100*I155)/1000000,0),0)</f>
        <v>0.18520381999999899</v>
      </c>
      <c r="V155" s="1">
        <f>IF(C155="East", IF(B155="Decentral",F155*'Connecting shares (%)'!$R$16*'Connecting shares (%)'!$F$6/100+H155*'Connecting shares (%)'!$G$6/100*'Connecting shares (%)'!$R$17+J155*'Connecting shares (%)'!$H$6/100*'Connecting shares (%)'!$R$18,0),0)</f>
        <v>0.32193000000000005</v>
      </c>
      <c r="W155" s="1">
        <f>IF(C155="East", IF(B155="Central",('Connecting shares (%)'!$F$4/100*K155+'Connecting shares (%)'!$G$4/100*M155+'Connecting shares (%)'!$H$4/100*O155)/1000000,0),0)</f>
        <v>0</v>
      </c>
      <c r="X155" s="1">
        <f>IF(C155="East", IF(B155="Central",L155*'Connecting shares (%)'!$R$16*'Connecting shares (%)'!$F$4/100+N155*'Connecting shares (%)'!$G$4/100*'Connecting shares (%)'!$R$17+P155*'Connecting shares (%)'!$H$4/100*'Connecting shares (%)'!$R$18,0),0)</f>
        <v>0</v>
      </c>
      <c r="Y155" s="1">
        <f>IF(C155="East", IF(B155="Decentral",('Connecting shares (%)'!$F$4/100*K155+'Connecting shares (%)'!$G$4/100*M155+'Connecting shares (%)'!$H$4/100*O155)/1000000,0),0)</f>
        <v>5.8594549999999898E-2</v>
      </c>
      <c r="Z155" s="1">
        <f>IF(C155="East", IF(B155="Decentral",L155*'Connecting shares (%)'!$R$16*'Connecting shares (%)'!$F$8/100+N155*'Connecting shares (%)'!$G$8/100*'Connecting shares (%)'!$R$17+P155*'Connecting shares (%)'!$H$8/100*'Connecting shares (%)'!$R$18,0),0)</f>
        <v>5.3654E-2</v>
      </c>
      <c r="AA155" s="1">
        <f>IF(C155="West", IF(B155="Central",('Connecting shares (%)'!$F$10/100*E155+'Connecting shares (%)'!$G$10/100*G155+'Connecting shares (%)'!$H$10/100*I155)/1000000,0),0)</f>
        <v>0</v>
      </c>
      <c r="AB155" s="1">
        <f>IF(C155="West", IF(B155="Central",F155*'Connecting shares (%)'!$R$16*'Connecting shares (%)'!$F$10/100+H155*'Connecting shares (%)'!$G$10/100*'Connecting shares (%)'!$R$17+J155*'Connecting shares (%)'!$H$10/100*'Connecting shares (%)'!$R$18,0),0)</f>
        <v>0</v>
      </c>
      <c r="AC155" s="1">
        <f>IF(C155="West", IF(B155="Decentral",('Connecting shares (%)'!$F$14/100*E155+'Connecting shares (%)'!$G$14/100*G155+'Connecting shares (%)'!$H$14/100*I155)/1000000,0),0)</f>
        <v>0</v>
      </c>
      <c r="AD155" s="1">
        <f>IF(C155="west", IF(B155="Decentral",F155*'Connecting shares (%)'!$R$16*'Connecting shares (%)'!$F$14/100+H155*'Connecting shares (%)'!$G$14/100*'Connecting shares (%)'!$R$17+J155*'Connecting shares (%)'!$H$14/100*'Connecting shares (%)'!$R$18,0),0)</f>
        <v>0</v>
      </c>
      <c r="AE155" s="1">
        <f>IF(C155="west", IF(B155="Central",('Connecting shares (%)'!$F$12/100*K155+'Connecting shares (%)'!$G$12/100*M155+'Connecting shares (%)'!$H$12/100*O155)/1000000,0),0)</f>
        <v>0</v>
      </c>
      <c r="AF155" s="1">
        <f>IF(C155="west", IF(B155="Central",L155*'Connecting shares (%)'!$R$16*'Connecting shares (%)'!$F$12/100+N155*'Connecting shares (%)'!$G$12/100*'Connecting shares (%)'!$R$17+P155*'Connecting shares (%)'!$H$12/100*'Connecting shares (%)'!$R$18,0),0)</f>
        <v>0</v>
      </c>
      <c r="AG155" s="1">
        <f>IF(C155="West", IF(B155="Decentral",(K155*'Connecting shares (%)'!$F$16/100+M155*'Connecting shares (%)'!$G$16/100+O155*'Connecting shares (%)'!$H$16/100)/1000000,0),0)</f>
        <v>0</v>
      </c>
      <c r="AH155" s="1">
        <f>IF(C155="west", IF(B155="Decentral",L155*'Connecting shares (%)'!$R$16*'Connecting shares (%)'!$F$16/100+N155*'Connecting shares (%)'!$G$16/100*'Connecting shares (%)'!$R$17+P155*'Connecting shares (%)'!$H$16/100*'Connecting shares (%)'!$R$18,0),0)</f>
        <v>0</v>
      </c>
    </row>
    <row r="156" spans="1:34">
      <c r="A156" s="1">
        <v>155</v>
      </c>
      <c r="B156" s="1" t="s">
        <v>20</v>
      </c>
      <c r="C156" s="1" t="s">
        <v>22</v>
      </c>
      <c r="D156" s="1" t="s">
        <v>658</v>
      </c>
      <c r="E156" s="1">
        <v>647920.52999999898</v>
      </c>
      <c r="F156" s="1">
        <v>37</v>
      </c>
      <c r="G156" s="1">
        <v>0</v>
      </c>
      <c r="H156" s="1">
        <v>0</v>
      </c>
      <c r="I156" s="1">
        <v>0</v>
      </c>
      <c r="J156" s="1">
        <v>0</v>
      </c>
      <c r="K156" s="1">
        <v>551009.63</v>
      </c>
      <c r="L156" s="1">
        <v>65</v>
      </c>
      <c r="M156" s="1">
        <v>0</v>
      </c>
      <c r="N156" s="1">
        <v>0</v>
      </c>
      <c r="O156" s="1">
        <v>0</v>
      </c>
      <c r="P156" s="1">
        <v>0</v>
      </c>
      <c r="Q156" s="1">
        <v>9671.1755266437704</v>
      </c>
      <c r="R156" s="1">
        <v>2248913.5</v>
      </c>
      <c r="S156" s="59">
        <f>IF(C156="East", IF(B156="Central",('Connecting shares (%)'!$F$2/100*E156+'Connecting shares (%)'!$G$2/100*G156+'Connecting shares (%)'!$H$2/100*I156)/1000000,0),0)</f>
        <v>0.64792052999999894</v>
      </c>
      <c r="T156" s="59">
        <f>IF(C156="East", IF(B156="Central",F156*'Connecting shares (%)'!$R$16*'Connecting shares (%)'!$F$2/100+H156*'Connecting shares (%)'!$G$2/100*'Connecting shares (%)'!$R$17+J156*'Connecting shares (%)'!$H$2/100*'Connecting shares (%)'!$R$18,0),0)</f>
        <v>0.8508150000000001</v>
      </c>
      <c r="U156" s="1">
        <f>IF(C156="East", IF(B156="Decentral",('Connecting shares (%)'!$F$6/100*E156+'Connecting shares (%)'!$G$6/100*G156+'Connecting shares (%)'!$H$6/100*I156)/1000000,0),0)</f>
        <v>0</v>
      </c>
      <c r="V156" s="1">
        <f>IF(C156="East", IF(B156="Decentral",F156*'Connecting shares (%)'!$R$16*'Connecting shares (%)'!$F$6/100+H156*'Connecting shares (%)'!$G$6/100*'Connecting shares (%)'!$R$17+J156*'Connecting shares (%)'!$H$6/100*'Connecting shares (%)'!$R$18,0),0)</f>
        <v>0</v>
      </c>
      <c r="W156" s="1">
        <f>IF(C156="East", IF(B156="Central",('Connecting shares (%)'!$F$4/100*K156+'Connecting shares (%)'!$G$4/100*M156+'Connecting shares (%)'!$H$4/100*O156)/1000000,0),0)</f>
        <v>0.55100963000000003</v>
      </c>
      <c r="X156" s="1">
        <f>IF(C156="East", IF(B156="Central",L156*'Connecting shares (%)'!$R$16*'Connecting shares (%)'!$F$4/100+N156*'Connecting shares (%)'!$G$4/100*'Connecting shares (%)'!$R$17+P156*'Connecting shares (%)'!$H$4/100*'Connecting shares (%)'!$R$18,0),0)</f>
        <v>1.4946750000000002</v>
      </c>
      <c r="Y156" s="1">
        <f>IF(C156="East", IF(B156="Decentral",('Connecting shares (%)'!$F$4/100*K156+'Connecting shares (%)'!$G$4/100*M156+'Connecting shares (%)'!$H$4/100*O156)/1000000,0),0)</f>
        <v>0</v>
      </c>
      <c r="Z156" s="1">
        <f>IF(C156="East", IF(B156="Decentral",L156*'Connecting shares (%)'!$R$16*'Connecting shares (%)'!$F$8/100+N156*'Connecting shares (%)'!$G$8/100*'Connecting shares (%)'!$R$17+P156*'Connecting shares (%)'!$H$8/100*'Connecting shares (%)'!$R$18,0),0)</f>
        <v>0</v>
      </c>
      <c r="AA156" s="1">
        <f>IF(C156="West", IF(B156="Central",('Connecting shares (%)'!$F$10/100*E156+'Connecting shares (%)'!$G$10/100*G156+'Connecting shares (%)'!$H$10/100*I156)/1000000,0),0)</f>
        <v>0</v>
      </c>
      <c r="AB156" s="1">
        <f>IF(C156="West", IF(B156="Central",F156*'Connecting shares (%)'!$R$16*'Connecting shares (%)'!$F$10/100+H156*'Connecting shares (%)'!$G$10/100*'Connecting shares (%)'!$R$17+J156*'Connecting shares (%)'!$H$10/100*'Connecting shares (%)'!$R$18,0),0)</f>
        <v>0</v>
      </c>
      <c r="AC156" s="1">
        <f>IF(C156="West", IF(B156="Decentral",('Connecting shares (%)'!$F$14/100*E156+'Connecting shares (%)'!$G$14/100*G156+'Connecting shares (%)'!$H$14/100*I156)/1000000,0),0)</f>
        <v>0</v>
      </c>
      <c r="AD156" s="1">
        <f>IF(C156="west", IF(B156="Decentral",F156*'Connecting shares (%)'!$R$16*'Connecting shares (%)'!$F$14/100+H156*'Connecting shares (%)'!$G$14/100*'Connecting shares (%)'!$R$17+J156*'Connecting shares (%)'!$H$14/100*'Connecting shares (%)'!$R$18,0),0)</f>
        <v>0</v>
      </c>
      <c r="AE156" s="1">
        <f>IF(C156="west", IF(B156="Central",('Connecting shares (%)'!$F$12/100*K156+'Connecting shares (%)'!$G$12/100*M156+'Connecting shares (%)'!$H$12/100*O156)/1000000,0),0)</f>
        <v>0</v>
      </c>
      <c r="AF156" s="1">
        <f>IF(C156="west", IF(B156="Central",L156*'Connecting shares (%)'!$R$16*'Connecting shares (%)'!$F$12/100+N156*'Connecting shares (%)'!$G$12/100*'Connecting shares (%)'!$R$17+P156*'Connecting shares (%)'!$H$12/100*'Connecting shares (%)'!$R$18,0),0)</f>
        <v>0</v>
      </c>
      <c r="AG156" s="1">
        <f>IF(C156="West", IF(B156="Decentral",(K156*'Connecting shares (%)'!$F$16/100+M156*'Connecting shares (%)'!$G$16/100+O156*'Connecting shares (%)'!$H$16/100)/1000000,0),0)</f>
        <v>0</v>
      </c>
      <c r="AH156" s="1">
        <f>IF(C156="west", IF(B156="Decentral",L156*'Connecting shares (%)'!$R$16*'Connecting shares (%)'!$F$16/100+N156*'Connecting shares (%)'!$G$16/100*'Connecting shares (%)'!$R$17+P156*'Connecting shares (%)'!$H$16/100*'Connecting shares (%)'!$R$18,0),0)</f>
        <v>0</v>
      </c>
    </row>
    <row r="157" spans="1:34">
      <c r="A157" s="1">
        <v>156</v>
      </c>
      <c r="B157" s="1" t="s">
        <v>19</v>
      </c>
      <c r="C157" s="1" t="s">
        <v>22</v>
      </c>
      <c r="D157" s="1" t="s">
        <v>686</v>
      </c>
      <c r="E157" s="1">
        <v>13891118</v>
      </c>
      <c r="F157" s="1">
        <v>811</v>
      </c>
      <c r="G157" s="1">
        <v>118931.739999999</v>
      </c>
      <c r="H157" s="1">
        <v>2</v>
      </c>
      <c r="I157" s="1">
        <v>0</v>
      </c>
      <c r="J157" s="1">
        <v>0</v>
      </c>
      <c r="K157" s="1">
        <v>10646182.1599999</v>
      </c>
      <c r="L157" s="1">
        <v>1209</v>
      </c>
      <c r="M157" s="1">
        <v>5600064.6399999997</v>
      </c>
      <c r="N157" s="1">
        <v>33</v>
      </c>
      <c r="O157" s="1">
        <v>10046423.82</v>
      </c>
      <c r="P157" s="1">
        <v>14</v>
      </c>
      <c r="Q157" s="1">
        <v>26785.951287281801</v>
      </c>
      <c r="R157" s="1">
        <v>4957802</v>
      </c>
      <c r="S157" s="59">
        <f>IF(C157="East", IF(B157="Central",('Connecting shares (%)'!$F$2/100*E157+'Connecting shares (%)'!$G$2/100*G157+'Connecting shares (%)'!$H$2/100*I157)/1000000,0),0)</f>
        <v>0</v>
      </c>
      <c r="T157" s="59">
        <f>IF(C157="East", IF(B157="Central",F157*'Connecting shares (%)'!$R$16*'Connecting shares (%)'!$F$2/100+H157*'Connecting shares (%)'!$G$2/100*'Connecting shares (%)'!$R$17+J157*'Connecting shares (%)'!$H$2/100*'Connecting shares (%)'!$R$18,0),0)</f>
        <v>0</v>
      </c>
      <c r="U157" s="1">
        <f>IF(C157="East", IF(B157="Decentral",('Connecting shares (%)'!$F$6/100*E157+'Connecting shares (%)'!$G$6/100*G157+'Connecting shares (%)'!$H$6/100*I157)/1000000,0),0)</f>
        <v>14.010049739999998</v>
      </c>
      <c r="V157" s="1">
        <f>IF(C157="East", IF(B157="Decentral",F157*'Connecting shares (%)'!$R$16*'Connecting shares (%)'!$F$6/100+H157*'Connecting shares (%)'!$G$6/100*'Connecting shares (%)'!$R$17+J157*'Connecting shares (%)'!$H$6/100*'Connecting shares (%)'!$R$18,0),0)</f>
        <v>18.710263000000001</v>
      </c>
      <c r="W157" s="1">
        <f>IF(C157="East", IF(B157="Central",('Connecting shares (%)'!$F$4/100*K157+'Connecting shares (%)'!$G$4/100*M157+'Connecting shares (%)'!$H$4/100*O157)/1000000,0),0)</f>
        <v>0</v>
      </c>
      <c r="X157" s="1">
        <f>IF(C157="East", IF(B157="Central",L157*'Connecting shares (%)'!$R$16*'Connecting shares (%)'!$F$4/100+N157*'Connecting shares (%)'!$G$4/100*'Connecting shares (%)'!$R$17+P157*'Connecting shares (%)'!$H$4/100*'Connecting shares (%)'!$R$18,0),0)</f>
        <v>0</v>
      </c>
      <c r="Y157" s="1">
        <f>IF(C157="East", IF(B157="Decentral",('Connecting shares (%)'!$F$4/100*K157+'Connecting shares (%)'!$G$4/100*M157+'Connecting shares (%)'!$H$4/100*O157)/1000000,0),0)</f>
        <v>26.2926706199999</v>
      </c>
      <c r="Z157" s="1">
        <f>IF(C157="East", IF(B157="Decentral",L157*'Connecting shares (%)'!$R$16*'Connecting shares (%)'!$F$8/100+N157*'Connecting shares (%)'!$G$8/100*'Connecting shares (%)'!$R$17+P157*'Connecting shares (%)'!$H$8/100*'Connecting shares (%)'!$R$18,0),0)</f>
        <v>29.241928000000001</v>
      </c>
      <c r="AA157" s="1">
        <f>IF(C157="West", IF(B157="Central",('Connecting shares (%)'!$F$10/100*E157+'Connecting shares (%)'!$G$10/100*G157+'Connecting shares (%)'!$H$10/100*I157)/1000000,0),0)</f>
        <v>0</v>
      </c>
      <c r="AB157" s="1">
        <f>IF(C157="West", IF(B157="Central",F157*'Connecting shares (%)'!$R$16*'Connecting shares (%)'!$F$10/100+H157*'Connecting shares (%)'!$G$10/100*'Connecting shares (%)'!$R$17+J157*'Connecting shares (%)'!$H$10/100*'Connecting shares (%)'!$R$18,0),0)</f>
        <v>0</v>
      </c>
      <c r="AC157" s="1">
        <f>IF(C157="West", IF(B157="Decentral",('Connecting shares (%)'!$F$14/100*E157+'Connecting shares (%)'!$G$14/100*G157+'Connecting shares (%)'!$H$14/100*I157)/1000000,0),0)</f>
        <v>0</v>
      </c>
      <c r="AD157" s="1">
        <f>IF(C157="west", IF(B157="Decentral",F157*'Connecting shares (%)'!$R$16*'Connecting shares (%)'!$F$14/100+H157*'Connecting shares (%)'!$G$14/100*'Connecting shares (%)'!$R$17+J157*'Connecting shares (%)'!$H$14/100*'Connecting shares (%)'!$R$18,0),0)</f>
        <v>0</v>
      </c>
      <c r="AE157" s="1">
        <f>IF(C157="west", IF(B157="Central",('Connecting shares (%)'!$F$12/100*K157+'Connecting shares (%)'!$G$12/100*M157+'Connecting shares (%)'!$H$12/100*O157)/1000000,0),0)</f>
        <v>0</v>
      </c>
      <c r="AF157" s="1">
        <f>IF(C157="west", IF(B157="Central",L157*'Connecting shares (%)'!$R$16*'Connecting shares (%)'!$F$12/100+N157*'Connecting shares (%)'!$G$12/100*'Connecting shares (%)'!$R$17+P157*'Connecting shares (%)'!$H$12/100*'Connecting shares (%)'!$R$18,0),0)</f>
        <v>0</v>
      </c>
      <c r="AG157" s="1">
        <f>IF(C157="West", IF(B157="Decentral",(K157*'Connecting shares (%)'!$F$16/100+M157*'Connecting shares (%)'!$G$16/100+O157*'Connecting shares (%)'!$H$16/100)/1000000,0),0)</f>
        <v>0</v>
      </c>
      <c r="AH157" s="1">
        <f>IF(C157="west", IF(B157="Decentral",L157*'Connecting shares (%)'!$R$16*'Connecting shares (%)'!$F$16/100+N157*'Connecting shares (%)'!$G$16/100*'Connecting shares (%)'!$R$17+P157*'Connecting shares (%)'!$H$16/100*'Connecting shares (%)'!$R$18,0),0)</f>
        <v>0</v>
      </c>
    </row>
    <row r="158" spans="1:34">
      <c r="A158" s="1">
        <v>157</v>
      </c>
      <c r="B158" s="1" t="s">
        <v>20</v>
      </c>
      <c r="C158" s="1" t="s">
        <v>22</v>
      </c>
      <c r="D158" s="1" t="s">
        <v>620</v>
      </c>
      <c r="E158" s="1">
        <v>0</v>
      </c>
      <c r="F158" s="1">
        <v>0</v>
      </c>
      <c r="G158" s="1">
        <v>0</v>
      </c>
      <c r="H158" s="1">
        <v>0</v>
      </c>
      <c r="I158" s="1">
        <v>0</v>
      </c>
      <c r="J158" s="1">
        <v>0</v>
      </c>
      <c r="K158" s="1">
        <v>0</v>
      </c>
      <c r="L158" s="1">
        <v>0</v>
      </c>
      <c r="M158" s="1">
        <v>0</v>
      </c>
      <c r="N158" s="1">
        <v>0</v>
      </c>
      <c r="O158" s="1">
        <v>0</v>
      </c>
      <c r="P158" s="1">
        <v>0</v>
      </c>
      <c r="Q158" s="1">
        <v>1975.0568040845999</v>
      </c>
      <c r="R158" s="1">
        <v>106529.5</v>
      </c>
      <c r="S158" s="59">
        <f>IF(C158="East", IF(B158="Central",('Connecting shares (%)'!$F$2/100*E158+'Connecting shares (%)'!$G$2/100*G158+'Connecting shares (%)'!$H$2/100*I158)/1000000,0),0)</f>
        <v>0</v>
      </c>
      <c r="T158" s="59">
        <f>IF(C158="East", IF(B158="Central",F158*'Connecting shares (%)'!$R$16*'Connecting shares (%)'!$F$2/100+H158*'Connecting shares (%)'!$G$2/100*'Connecting shares (%)'!$R$17+J158*'Connecting shares (%)'!$H$2/100*'Connecting shares (%)'!$R$18,0),0)</f>
        <v>0</v>
      </c>
      <c r="U158" s="1">
        <f>IF(C158="East", IF(B158="Decentral",('Connecting shares (%)'!$F$6/100*E158+'Connecting shares (%)'!$G$6/100*G158+'Connecting shares (%)'!$H$6/100*I158)/1000000,0),0)</f>
        <v>0</v>
      </c>
      <c r="V158" s="1">
        <f>IF(C158="East", IF(B158="Decentral",F158*'Connecting shares (%)'!$R$16*'Connecting shares (%)'!$F$6/100+H158*'Connecting shares (%)'!$G$6/100*'Connecting shares (%)'!$R$17+J158*'Connecting shares (%)'!$H$6/100*'Connecting shares (%)'!$R$18,0),0)</f>
        <v>0</v>
      </c>
      <c r="W158" s="1">
        <f>IF(C158="East", IF(B158="Central",('Connecting shares (%)'!$F$4/100*K158+'Connecting shares (%)'!$G$4/100*M158+'Connecting shares (%)'!$H$4/100*O158)/1000000,0),0)</f>
        <v>0</v>
      </c>
      <c r="X158" s="1">
        <f>IF(C158="East", IF(B158="Central",L158*'Connecting shares (%)'!$R$16*'Connecting shares (%)'!$F$4/100+N158*'Connecting shares (%)'!$G$4/100*'Connecting shares (%)'!$R$17+P158*'Connecting shares (%)'!$H$4/100*'Connecting shares (%)'!$R$18,0),0)</f>
        <v>0</v>
      </c>
      <c r="Y158" s="1">
        <f>IF(C158="East", IF(B158="Decentral",('Connecting shares (%)'!$F$4/100*K158+'Connecting shares (%)'!$G$4/100*M158+'Connecting shares (%)'!$H$4/100*O158)/1000000,0),0)</f>
        <v>0</v>
      </c>
      <c r="Z158" s="1">
        <f>IF(C158="East", IF(B158="Decentral",L158*'Connecting shares (%)'!$R$16*'Connecting shares (%)'!$F$8/100+N158*'Connecting shares (%)'!$G$8/100*'Connecting shares (%)'!$R$17+P158*'Connecting shares (%)'!$H$8/100*'Connecting shares (%)'!$R$18,0),0)</f>
        <v>0</v>
      </c>
      <c r="AA158" s="1">
        <f>IF(C158="West", IF(B158="Central",('Connecting shares (%)'!$F$10/100*E158+'Connecting shares (%)'!$G$10/100*G158+'Connecting shares (%)'!$H$10/100*I158)/1000000,0),0)</f>
        <v>0</v>
      </c>
      <c r="AB158" s="1">
        <f>IF(C158="West", IF(B158="Central",F158*'Connecting shares (%)'!$R$16*'Connecting shares (%)'!$F$10/100+H158*'Connecting shares (%)'!$G$10/100*'Connecting shares (%)'!$R$17+J158*'Connecting shares (%)'!$H$10/100*'Connecting shares (%)'!$R$18,0),0)</f>
        <v>0</v>
      </c>
      <c r="AC158" s="1">
        <f>IF(C158="West", IF(B158="Decentral",('Connecting shares (%)'!$F$14/100*E158+'Connecting shares (%)'!$G$14/100*G158+'Connecting shares (%)'!$H$14/100*I158)/1000000,0),0)</f>
        <v>0</v>
      </c>
      <c r="AD158" s="1">
        <f>IF(C158="west", IF(B158="Decentral",F158*'Connecting shares (%)'!$R$16*'Connecting shares (%)'!$F$14/100+H158*'Connecting shares (%)'!$G$14/100*'Connecting shares (%)'!$R$17+J158*'Connecting shares (%)'!$H$14/100*'Connecting shares (%)'!$R$18,0),0)</f>
        <v>0</v>
      </c>
      <c r="AE158" s="1">
        <f>IF(C158="west", IF(B158="Central",('Connecting shares (%)'!$F$12/100*K158+'Connecting shares (%)'!$G$12/100*M158+'Connecting shares (%)'!$H$12/100*O158)/1000000,0),0)</f>
        <v>0</v>
      </c>
      <c r="AF158" s="1">
        <f>IF(C158="west", IF(B158="Central",L158*'Connecting shares (%)'!$R$16*'Connecting shares (%)'!$F$12/100+N158*'Connecting shares (%)'!$G$12/100*'Connecting shares (%)'!$R$17+P158*'Connecting shares (%)'!$H$12/100*'Connecting shares (%)'!$R$18,0),0)</f>
        <v>0</v>
      </c>
      <c r="AG158" s="1">
        <f>IF(C158="West", IF(B158="Decentral",(K158*'Connecting shares (%)'!$F$16/100+M158*'Connecting shares (%)'!$G$16/100+O158*'Connecting shares (%)'!$H$16/100)/1000000,0),0)</f>
        <v>0</v>
      </c>
      <c r="AH158" s="1">
        <f>IF(C158="west", IF(B158="Decentral",L158*'Connecting shares (%)'!$R$16*'Connecting shares (%)'!$F$16/100+N158*'Connecting shares (%)'!$G$16/100*'Connecting shares (%)'!$R$17+P158*'Connecting shares (%)'!$H$16/100*'Connecting shares (%)'!$R$18,0),0)</f>
        <v>0</v>
      </c>
    </row>
    <row r="159" spans="1:34">
      <c r="A159" s="1">
        <v>158</v>
      </c>
      <c r="B159" s="1" t="s">
        <v>20</v>
      </c>
      <c r="C159" s="1" t="s">
        <v>22</v>
      </c>
      <c r="D159" s="1" t="s">
        <v>678</v>
      </c>
      <c r="E159" s="1">
        <v>0</v>
      </c>
      <c r="F159" s="1">
        <v>0</v>
      </c>
      <c r="G159" s="1">
        <v>0</v>
      </c>
      <c r="H159" s="1">
        <v>0</v>
      </c>
      <c r="I159" s="1">
        <v>0</v>
      </c>
      <c r="J159" s="1">
        <v>0</v>
      </c>
      <c r="K159" s="1">
        <v>0</v>
      </c>
      <c r="L159" s="1">
        <v>0</v>
      </c>
      <c r="M159" s="1">
        <v>0</v>
      </c>
      <c r="N159" s="1">
        <v>0</v>
      </c>
      <c r="O159" s="1">
        <v>0</v>
      </c>
      <c r="P159" s="1">
        <v>0</v>
      </c>
      <c r="Q159" s="1">
        <v>8789.9169312788999</v>
      </c>
      <c r="R159" s="1">
        <v>1910074</v>
      </c>
      <c r="S159" s="59">
        <f>IF(C159="East", IF(B159="Central",('Connecting shares (%)'!$F$2/100*E159+'Connecting shares (%)'!$G$2/100*G159+'Connecting shares (%)'!$H$2/100*I159)/1000000,0),0)</f>
        <v>0</v>
      </c>
      <c r="T159" s="59">
        <f>IF(C159="East", IF(B159="Central",F159*'Connecting shares (%)'!$R$16*'Connecting shares (%)'!$F$2/100+H159*'Connecting shares (%)'!$G$2/100*'Connecting shares (%)'!$R$17+J159*'Connecting shares (%)'!$H$2/100*'Connecting shares (%)'!$R$18,0),0)</f>
        <v>0</v>
      </c>
      <c r="U159" s="1">
        <f>IF(C159="East", IF(B159="Decentral",('Connecting shares (%)'!$F$6/100*E159+'Connecting shares (%)'!$G$6/100*G159+'Connecting shares (%)'!$H$6/100*I159)/1000000,0),0)</f>
        <v>0</v>
      </c>
      <c r="V159" s="1">
        <f>IF(C159="East", IF(B159="Decentral",F159*'Connecting shares (%)'!$R$16*'Connecting shares (%)'!$F$6/100+H159*'Connecting shares (%)'!$G$6/100*'Connecting shares (%)'!$R$17+J159*'Connecting shares (%)'!$H$6/100*'Connecting shares (%)'!$R$18,0),0)</f>
        <v>0</v>
      </c>
      <c r="W159" s="1">
        <f>IF(C159="East", IF(B159="Central",('Connecting shares (%)'!$F$4/100*K159+'Connecting shares (%)'!$G$4/100*M159+'Connecting shares (%)'!$H$4/100*O159)/1000000,0),0)</f>
        <v>0</v>
      </c>
      <c r="X159" s="1">
        <f>IF(C159="East", IF(B159="Central",L159*'Connecting shares (%)'!$R$16*'Connecting shares (%)'!$F$4/100+N159*'Connecting shares (%)'!$G$4/100*'Connecting shares (%)'!$R$17+P159*'Connecting shares (%)'!$H$4/100*'Connecting shares (%)'!$R$18,0),0)</f>
        <v>0</v>
      </c>
      <c r="Y159" s="1">
        <f>IF(C159="East", IF(B159="Decentral",('Connecting shares (%)'!$F$4/100*K159+'Connecting shares (%)'!$G$4/100*M159+'Connecting shares (%)'!$H$4/100*O159)/1000000,0),0)</f>
        <v>0</v>
      </c>
      <c r="Z159" s="1">
        <f>IF(C159="East", IF(B159="Decentral",L159*'Connecting shares (%)'!$R$16*'Connecting shares (%)'!$F$8/100+N159*'Connecting shares (%)'!$G$8/100*'Connecting shares (%)'!$R$17+P159*'Connecting shares (%)'!$H$8/100*'Connecting shares (%)'!$R$18,0),0)</f>
        <v>0</v>
      </c>
      <c r="AA159" s="1">
        <f>IF(C159="West", IF(B159="Central",('Connecting shares (%)'!$F$10/100*E159+'Connecting shares (%)'!$G$10/100*G159+'Connecting shares (%)'!$H$10/100*I159)/1000000,0),0)</f>
        <v>0</v>
      </c>
      <c r="AB159" s="1">
        <f>IF(C159="West", IF(B159="Central",F159*'Connecting shares (%)'!$R$16*'Connecting shares (%)'!$F$10/100+H159*'Connecting shares (%)'!$G$10/100*'Connecting shares (%)'!$R$17+J159*'Connecting shares (%)'!$H$10/100*'Connecting shares (%)'!$R$18,0),0)</f>
        <v>0</v>
      </c>
      <c r="AC159" s="1">
        <f>IF(C159="West", IF(B159="Decentral",('Connecting shares (%)'!$F$14/100*E159+'Connecting shares (%)'!$G$14/100*G159+'Connecting shares (%)'!$H$14/100*I159)/1000000,0),0)</f>
        <v>0</v>
      </c>
      <c r="AD159" s="1">
        <f>IF(C159="west", IF(B159="Decentral",F159*'Connecting shares (%)'!$R$16*'Connecting shares (%)'!$F$14/100+H159*'Connecting shares (%)'!$G$14/100*'Connecting shares (%)'!$R$17+J159*'Connecting shares (%)'!$H$14/100*'Connecting shares (%)'!$R$18,0),0)</f>
        <v>0</v>
      </c>
      <c r="AE159" s="1">
        <f>IF(C159="west", IF(B159="Central",('Connecting shares (%)'!$F$12/100*K159+'Connecting shares (%)'!$G$12/100*M159+'Connecting shares (%)'!$H$12/100*O159)/1000000,0),0)</f>
        <v>0</v>
      </c>
      <c r="AF159" s="1">
        <f>IF(C159="west", IF(B159="Central",L159*'Connecting shares (%)'!$R$16*'Connecting shares (%)'!$F$12/100+N159*'Connecting shares (%)'!$G$12/100*'Connecting shares (%)'!$R$17+P159*'Connecting shares (%)'!$H$12/100*'Connecting shares (%)'!$R$18,0),0)</f>
        <v>0</v>
      </c>
      <c r="AG159" s="1">
        <f>IF(C159="West", IF(B159="Decentral",(K159*'Connecting shares (%)'!$F$16/100+M159*'Connecting shares (%)'!$G$16/100+O159*'Connecting shares (%)'!$H$16/100)/1000000,0),0)</f>
        <v>0</v>
      </c>
      <c r="AH159" s="1">
        <f>IF(C159="west", IF(B159="Decentral",L159*'Connecting shares (%)'!$R$16*'Connecting shares (%)'!$F$16/100+N159*'Connecting shares (%)'!$G$16/100*'Connecting shares (%)'!$R$17+P159*'Connecting shares (%)'!$H$16/100*'Connecting shares (%)'!$R$18,0),0)</f>
        <v>0</v>
      </c>
    </row>
    <row r="160" spans="1:34">
      <c r="A160" s="1">
        <v>159</v>
      </c>
      <c r="B160" s="1" t="s">
        <v>20</v>
      </c>
      <c r="C160" s="1" t="s">
        <v>22</v>
      </c>
      <c r="D160" s="1" t="s">
        <v>620</v>
      </c>
      <c r="E160" s="1">
        <v>0</v>
      </c>
      <c r="F160" s="1">
        <v>0</v>
      </c>
      <c r="G160" s="1">
        <v>0</v>
      </c>
      <c r="H160" s="1">
        <v>0</v>
      </c>
      <c r="I160" s="1">
        <v>0</v>
      </c>
      <c r="J160" s="1">
        <v>0</v>
      </c>
      <c r="K160" s="1">
        <v>0</v>
      </c>
      <c r="L160" s="1">
        <v>0</v>
      </c>
      <c r="M160" s="1">
        <v>0</v>
      </c>
      <c r="N160" s="1">
        <v>0</v>
      </c>
      <c r="O160" s="1">
        <v>0</v>
      </c>
      <c r="P160" s="1">
        <v>0</v>
      </c>
      <c r="Q160" s="1">
        <v>423.74777271956401</v>
      </c>
      <c r="R160" s="1">
        <v>7218</v>
      </c>
      <c r="S160" s="59">
        <f>IF(C160="East", IF(B160="Central",('Connecting shares (%)'!$F$2/100*E160+'Connecting shares (%)'!$G$2/100*G160+'Connecting shares (%)'!$H$2/100*I160)/1000000,0),0)</f>
        <v>0</v>
      </c>
      <c r="T160" s="59">
        <f>IF(C160="East", IF(B160="Central",F160*'Connecting shares (%)'!$R$16*'Connecting shares (%)'!$F$2/100+H160*'Connecting shares (%)'!$G$2/100*'Connecting shares (%)'!$R$17+J160*'Connecting shares (%)'!$H$2/100*'Connecting shares (%)'!$R$18,0),0)</f>
        <v>0</v>
      </c>
      <c r="U160" s="1">
        <f>IF(C160="East", IF(B160="Decentral",('Connecting shares (%)'!$F$6/100*E160+'Connecting shares (%)'!$G$6/100*G160+'Connecting shares (%)'!$H$6/100*I160)/1000000,0),0)</f>
        <v>0</v>
      </c>
      <c r="V160" s="1">
        <f>IF(C160="East", IF(B160="Decentral",F160*'Connecting shares (%)'!$R$16*'Connecting shares (%)'!$F$6/100+H160*'Connecting shares (%)'!$G$6/100*'Connecting shares (%)'!$R$17+J160*'Connecting shares (%)'!$H$6/100*'Connecting shares (%)'!$R$18,0),0)</f>
        <v>0</v>
      </c>
      <c r="W160" s="1">
        <f>IF(C160="East", IF(B160="Central",('Connecting shares (%)'!$F$4/100*K160+'Connecting shares (%)'!$G$4/100*M160+'Connecting shares (%)'!$H$4/100*O160)/1000000,0),0)</f>
        <v>0</v>
      </c>
      <c r="X160" s="1">
        <f>IF(C160="East", IF(B160="Central",L160*'Connecting shares (%)'!$R$16*'Connecting shares (%)'!$F$4/100+N160*'Connecting shares (%)'!$G$4/100*'Connecting shares (%)'!$R$17+P160*'Connecting shares (%)'!$H$4/100*'Connecting shares (%)'!$R$18,0),0)</f>
        <v>0</v>
      </c>
      <c r="Y160" s="1">
        <f>IF(C160="East", IF(B160="Decentral",('Connecting shares (%)'!$F$4/100*K160+'Connecting shares (%)'!$G$4/100*M160+'Connecting shares (%)'!$H$4/100*O160)/1000000,0),0)</f>
        <v>0</v>
      </c>
      <c r="Z160" s="1">
        <f>IF(C160="East", IF(B160="Decentral",L160*'Connecting shares (%)'!$R$16*'Connecting shares (%)'!$F$8/100+N160*'Connecting shares (%)'!$G$8/100*'Connecting shares (%)'!$R$17+P160*'Connecting shares (%)'!$H$8/100*'Connecting shares (%)'!$R$18,0),0)</f>
        <v>0</v>
      </c>
      <c r="AA160" s="1">
        <f>IF(C160="West", IF(B160="Central",('Connecting shares (%)'!$F$10/100*E160+'Connecting shares (%)'!$G$10/100*G160+'Connecting shares (%)'!$H$10/100*I160)/1000000,0),0)</f>
        <v>0</v>
      </c>
      <c r="AB160" s="1">
        <f>IF(C160="West", IF(B160="Central",F160*'Connecting shares (%)'!$R$16*'Connecting shares (%)'!$F$10/100+H160*'Connecting shares (%)'!$G$10/100*'Connecting shares (%)'!$R$17+J160*'Connecting shares (%)'!$H$10/100*'Connecting shares (%)'!$R$18,0),0)</f>
        <v>0</v>
      </c>
      <c r="AC160" s="1">
        <f>IF(C160="West", IF(B160="Decentral",('Connecting shares (%)'!$F$14/100*E160+'Connecting shares (%)'!$G$14/100*G160+'Connecting shares (%)'!$H$14/100*I160)/1000000,0),0)</f>
        <v>0</v>
      </c>
      <c r="AD160" s="1">
        <f>IF(C160="west", IF(B160="Decentral",F160*'Connecting shares (%)'!$R$16*'Connecting shares (%)'!$F$14/100+H160*'Connecting shares (%)'!$G$14/100*'Connecting shares (%)'!$R$17+J160*'Connecting shares (%)'!$H$14/100*'Connecting shares (%)'!$R$18,0),0)</f>
        <v>0</v>
      </c>
      <c r="AE160" s="1">
        <f>IF(C160="west", IF(B160="Central",('Connecting shares (%)'!$F$12/100*K160+'Connecting shares (%)'!$G$12/100*M160+'Connecting shares (%)'!$H$12/100*O160)/1000000,0),0)</f>
        <v>0</v>
      </c>
      <c r="AF160" s="1">
        <f>IF(C160="west", IF(B160="Central",L160*'Connecting shares (%)'!$R$16*'Connecting shares (%)'!$F$12/100+N160*'Connecting shares (%)'!$G$12/100*'Connecting shares (%)'!$R$17+P160*'Connecting shares (%)'!$H$12/100*'Connecting shares (%)'!$R$18,0),0)</f>
        <v>0</v>
      </c>
      <c r="AG160" s="1">
        <f>IF(C160="West", IF(B160="Decentral",(K160*'Connecting shares (%)'!$F$16/100+M160*'Connecting shares (%)'!$G$16/100+O160*'Connecting shares (%)'!$H$16/100)/1000000,0),0)</f>
        <v>0</v>
      </c>
      <c r="AH160" s="1">
        <f>IF(C160="west", IF(B160="Decentral",L160*'Connecting shares (%)'!$R$16*'Connecting shares (%)'!$F$16/100+N160*'Connecting shares (%)'!$G$16/100*'Connecting shares (%)'!$R$17+P160*'Connecting shares (%)'!$H$16/100*'Connecting shares (%)'!$R$18,0),0)</f>
        <v>0</v>
      </c>
    </row>
    <row r="161" spans="1:34">
      <c r="A161" s="1">
        <v>160</v>
      </c>
      <c r="B161" s="1" t="s">
        <v>20</v>
      </c>
      <c r="C161" s="1" t="s">
        <v>22</v>
      </c>
      <c r="D161" s="1" t="s">
        <v>620</v>
      </c>
      <c r="E161" s="1">
        <v>0</v>
      </c>
      <c r="F161" s="1">
        <v>0</v>
      </c>
      <c r="G161" s="1">
        <v>0</v>
      </c>
      <c r="H161" s="1">
        <v>0</v>
      </c>
      <c r="I161" s="1">
        <v>0</v>
      </c>
      <c r="J161" s="1">
        <v>0</v>
      </c>
      <c r="K161" s="1">
        <v>0</v>
      </c>
      <c r="L161" s="1">
        <v>0</v>
      </c>
      <c r="M161" s="1">
        <v>0</v>
      </c>
      <c r="N161" s="1">
        <v>0</v>
      </c>
      <c r="O161" s="1">
        <v>0</v>
      </c>
      <c r="P161" s="1">
        <v>0</v>
      </c>
      <c r="Q161" s="1">
        <v>2124.8350563950899</v>
      </c>
      <c r="R161" s="1">
        <v>27073.5</v>
      </c>
      <c r="S161" s="59">
        <f>IF(C161="East", IF(B161="Central",('Connecting shares (%)'!$F$2/100*E161+'Connecting shares (%)'!$G$2/100*G161+'Connecting shares (%)'!$H$2/100*I161)/1000000,0),0)</f>
        <v>0</v>
      </c>
      <c r="T161" s="59">
        <f>IF(C161="East", IF(B161="Central",F161*'Connecting shares (%)'!$R$16*'Connecting shares (%)'!$F$2/100+H161*'Connecting shares (%)'!$G$2/100*'Connecting shares (%)'!$R$17+J161*'Connecting shares (%)'!$H$2/100*'Connecting shares (%)'!$R$18,0),0)</f>
        <v>0</v>
      </c>
      <c r="U161" s="1">
        <f>IF(C161="East", IF(B161="Decentral",('Connecting shares (%)'!$F$6/100*E161+'Connecting shares (%)'!$G$6/100*G161+'Connecting shares (%)'!$H$6/100*I161)/1000000,0),0)</f>
        <v>0</v>
      </c>
      <c r="V161" s="1">
        <f>IF(C161="East", IF(B161="Decentral",F161*'Connecting shares (%)'!$R$16*'Connecting shares (%)'!$F$6/100+H161*'Connecting shares (%)'!$G$6/100*'Connecting shares (%)'!$R$17+J161*'Connecting shares (%)'!$H$6/100*'Connecting shares (%)'!$R$18,0),0)</f>
        <v>0</v>
      </c>
      <c r="W161" s="1">
        <f>IF(C161="East", IF(B161="Central",('Connecting shares (%)'!$F$4/100*K161+'Connecting shares (%)'!$G$4/100*M161+'Connecting shares (%)'!$H$4/100*O161)/1000000,0),0)</f>
        <v>0</v>
      </c>
      <c r="X161" s="1">
        <f>IF(C161="East", IF(B161="Central",L161*'Connecting shares (%)'!$R$16*'Connecting shares (%)'!$F$4/100+N161*'Connecting shares (%)'!$G$4/100*'Connecting shares (%)'!$R$17+P161*'Connecting shares (%)'!$H$4/100*'Connecting shares (%)'!$R$18,0),0)</f>
        <v>0</v>
      </c>
      <c r="Y161" s="1">
        <f>IF(C161="East", IF(B161="Decentral",('Connecting shares (%)'!$F$4/100*K161+'Connecting shares (%)'!$G$4/100*M161+'Connecting shares (%)'!$H$4/100*O161)/1000000,0),0)</f>
        <v>0</v>
      </c>
      <c r="Z161" s="1">
        <f>IF(C161="East", IF(B161="Decentral",L161*'Connecting shares (%)'!$R$16*'Connecting shares (%)'!$F$8/100+N161*'Connecting shares (%)'!$G$8/100*'Connecting shares (%)'!$R$17+P161*'Connecting shares (%)'!$H$8/100*'Connecting shares (%)'!$R$18,0),0)</f>
        <v>0</v>
      </c>
      <c r="AA161" s="1">
        <f>IF(C161="West", IF(B161="Central",('Connecting shares (%)'!$F$10/100*E161+'Connecting shares (%)'!$G$10/100*G161+'Connecting shares (%)'!$H$10/100*I161)/1000000,0),0)</f>
        <v>0</v>
      </c>
      <c r="AB161" s="1">
        <f>IF(C161="West", IF(B161="Central",F161*'Connecting shares (%)'!$R$16*'Connecting shares (%)'!$F$10/100+H161*'Connecting shares (%)'!$G$10/100*'Connecting shares (%)'!$R$17+J161*'Connecting shares (%)'!$H$10/100*'Connecting shares (%)'!$R$18,0),0)</f>
        <v>0</v>
      </c>
      <c r="AC161" s="1">
        <f>IF(C161="West", IF(B161="Decentral",('Connecting shares (%)'!$F$14/100*E161+'Connecting shares (%)'!$G$14/100*G161+'Connecting shares (%)'!$H$14/100*I161)/1000000,0),0)</f>
        <v>0</v>
      </c>
      <c r="AD161" s="1">
        <f>IF(C161="west", IF(B161="Decentral",F161*'Connecting shares (%)'!$R$16*'Connecting shares (%)'!$F$14/100+H161*'Connecting shares (%)'!$G$14/100*'Connecting shares (%)'!$R$17+J161*'Connecting shares (%)'!$H$14/100*'Connecting shares (%)'!$R$18,0),0)</f>
        <v>0</v>
      </c>
      <c r="AE161" s="1">
        <f>IF(C161="west", IF(B161="Central",('Connecting shares (%)'!$F$12/100*K161+'Connecting shares (%)'!$G$12/100*M161+'Connecting shares (%)'!$H$12/100*O161)/1000000,0),0)</f>
        <v>0</v>
      </c>
      <c r="AF161" s="1">
        <f>IF(C161="west", IF(B161="Central",L161*'Connecting shares (%)'!$R$16*'Connecting shares (%)'!$F$12/100+N161*'Connecting shares (%)'!$G$12/100*'Connecting shares (%)'!$R$17+P161*'Connecting shares (%)'!$H$12/100*'Connecting shares (%)'!$R$18,0),0)</f>
        <v>0</v>
      </c>
      <c r="AG161" s="1">
        <f>IF(C161="West", IF(B161="Decentral",(K161*'Connecting shares (%)'!$F$16/100+M161*'Connecting shares (%)'!$G$16/100+O161*'Connecting shares (%)'!$H$16/100)/1000000,0),0)</f>
        <v>0</v>
      </c>
      <c r="AH161" s="1">
        <f>IF(C161="west", IF(B161="Decentral",L161*'Connecting shares (%)'!$R$16*'Connecting shares (%)'!$F$16/100+N161*'Connecting shares (%)'!$G$16/100*'Connecting shares (%)'!$R$17+P161*'Connecting shares (%)'!$H$16/100*'Connecting shares (%)'!$R$18,0),0)</f>
        <v>0</v>
      </c>
    </row>
    <row r="162" spans="1:34">
      <c r="A162" s="1">
        <v>161</v>
      </c>
      <c r="B162" s="1" t="s">
        <v>19</v>
      </c>
      <c r="C162" s="1" t="s">
        <v>22</v>
      </c>
      <c r="D162" s="1" t="s">
        <v>673</v>
      </c>
      <c r="E162" s="1">
        <v>1052373.72</v>
      </c>
      <c r="F162" s="1">
        <v>55</v>
      </c>
      <c r="G162" s="1">
        <v>0</v>
      </c>
      <c r="H162" s="1">
        <v>0</v>
      </c>
      <c r="I162" s="1">
        <v>0</v>
      </c>
      <c r="J162" s="1">
        <v>0</v>
      </c>
      <c r="K162" s="1">
        <v>434724.109999999</v>
      </c>
      <c r="L162" s="1">
        <v>33</v>
      </c>
      <c r="M162" s="1">
        <v>228561.94</v>
      </c>
      <c r="N162" s="1">
        <v>3</v>
      </c>
      <c r="O162" s="1">
        <v>1571130.8399999901</v>
      </c>
      <c r="P162" s="1">
        <v>2</v>
      </c>
      <c r="Q162" s="1">
        <v>2453.8151786871899</v>
      </c>
      <c r="R162" s="1">
        <v>170870.5</v>
      </c>
      <c r="S162" s="59">
        <f>IF(C162="East", IF(B162="Central",('Connecting shares (%)'!$F$2/100*E162+'Connecting shares (%)'!$G$2/100*G162+'Connecting shares (%)'!$H$2/100*I162)/1000000,0),0)</f>
        <v>0</v>
      </c>
      <c r="T162" s="59">
        <f>IF(C162="East", IF(B162="Central",F162*'Connecting shares (%)'!$R$16*'Connecting shares (%)'!$F$2/100+H162*'Connecting shares (%)'!$G$2/100*'Connecting shares (%)'!$R$17+J162*'Connecting shares (%)'!$H$2/100*'Connecting shares (%)'!$R$18,0),0)</f>
        <v>0</v>
      </c>
      <c r="U162" s="1">
        <f>IF(C162="East", IF(B162="Decentral",('Connecting shares (%)'!$F$6/100*E162+'Connecting shares (%)'!$G$6/100*G162+'Connecting shares (%)'!$H$6/100*I162)/1000000,0),0)</f>
        <v>1.0523737200000001</v>
      </c>
      <c r="V162" s="1">
        <f>IF(C162="East", IF(B162="Decentral",F162*'Connecting shares (%)'!$R$16*'Connecting shares (%)'!$F$6/100+H162*'Connecting shares (%)'!$G$6/100*'Connecting shares (%)'!$R$17+J162*'Connecting shares (%)'!$H$6/100*'Connecting shares (%)'!$R$18,0),0)</f>
        <v>1.2647250000000001</v>
      </c>
      <c r="W162" s="1">
        <f>IF(C162="East", IF(B162="Central",('Connecting shares (%)'!$F$4/100*K162+'Connecting shares (%)'!$G$4/100*M162+'Connecting shares (%)'!$H$4/100*O162)/1000000,0),0)</f>
        <v>0</v>
      </c>
      <c r="X162" s="1">
        <f>IF(C162="East", IF(B162="Central",L162*'Connecting shares (%)'!$R$16*'Connecting shares (%)'!$F$4/100+N162*'Connecting shares (%)'!$G$4/100*'Connecting shares (%)'!$R$17+P162*'Connecting shares (%)'!$H$4/100*'Connecting shares (%)'!$R$18,0),0)</f>
        <v>0</v>
      </c>
      <c r="Y162" s="1">
        <f>IF(C162="East", IF(B162="Decentral",('Connecting shares (%)'!$F$4/100*K162+'Connecting shares (%)'!$G$4/100*M162+'Connecting shares (%)'!$H$4/100*O162)/1000000,0),0)</f>
        <v>2.2344168899999888</v>
      </c>
      <c r="Z162" s="1">
        <f>IF(C162="East", IF(B162="Decentral",L162*'Connecting shares (%)'!$R$16*'Connecting shares (%)'!$F$8/100+N162*'Connecting shares (%)'!$G$8/100*'Connecting shares (%)'!$R$17+P162*'Connecting shares (%)'!$H$8/100*'Connecting shares (%)'!$R$18,0),0)</f>
        <v>0.91212999999999989</v>
      </c>
      <c r="AA162" s="1">
        <f>IF(C162="West", IF(B162="Central",('Connecting shares (%)'!$F$10/100*E162+'Connecting shares (%)'!$G$10/100*G162+'Connecting shares (%)'!$H$10/100*I162)/1000000,0),0)</f>
        <v>0</v>
      </c>
      <c r="AB162" s="1">
        <f>IF(C162="West", IF(B162="Central",F162*'Connecting shares (%)'!$R$16*'Connecting shares (%)'!$F$10/100+H162*'Connecting shares (%)'!$G$10/100*'Connecting shares (%)'!$R$17+J162*'Connecting shares (%)'!$H$10/100*'Connecting shares (%)'!$R$18,0),0)</f>
        <v>0</v>
      </c>
      <c r="AC162" s="1">
        <f>IF(C162="West", IF(B162="Decentral",('Connecting shares (%)'!$F$14/100*E162+'Connecting shares (%)'!$G$14/100*G162+'Connecting shares (%)'!$H$14/100*I162)/1000000,0),0)</f>
        <v>0</v>
      </c>
      <c r="AD162" s="1">
        <f>IF(C162="west", IF(B162="Decentral",F162*'Connecting shares (%)'!$R$16*'Connecting shares (%)'!$F$14/100+H162*'Connecting shares (%)'!$G$14/100*'Connecting shares (%)'!$R$17+J162*'Connecting shares (%)'!$H$14/100*'Connecting shares (%)'!$R$18,0),0)</f>
        <v>0</v>
      </c>
      <c r="AE162" s="1">
        <f>IF(C162="west", IF(B162="Central",('Connecting shares (%)'!$F$12/100*K162+'Connecting shares (%)'!$G$12/100*M162+'Connecting shares (%)'!$H$12/100*O162)/1000000,0),0)</f>
        <v>0</v>
      </c>
      <c r="AF162" s="1">
        <f>IF(C162="west", IF(B162="Central",L162*'Connecting shares (%)'!$R$16*'Connecting shares (%)'!$F$12/100+N162*'Connecting shares (%)'!$G$12/100*'Connecting shares (%)'!$R$17+P162*'Connecting shares (%)'!$H$12/100*'Connecting shares (%)'!$R$18,0),0)</f>
        <v>0</v>
      </c>
      <c r="AG162" s="1">
        <f>IF(C162="West", IF(B162="Decentral",(K162*'Connecting shares (%)'!$F$16/100+M162*'Connecting shares (%)'!$G$16/100+O162*'Connecting shares (%)'!$H$16/100)/1000000,0),0)</f>
        <v>0</v>
      </c>
      <c r="AH162" s="1">
        <f>IF(C162="west", IF(B162="Decentral",L162*'Connecting shares (%)'!$R$16*'Connecting shares (%)'!$F$16/100+N162*'Connecting shares (%)'!$G$16/100*'Connecting shares (%)'!$R$17+P162*'Connecting shares (%)'!$H$16/100*'Connecting shares (%)'!$R$18,0),0)</f>
        <v>0</v>
      </c>
    </row>
    <row r="163" spans="1:34">
      <c r="A163" s="1">
        <v>162</v>
      </c>
      <c r="B163" s="1" t="s">
        <v>19</v>
      </c>
      <c r="C163" s="1" t="s">
        <v>21</v>
      </c>
      <c r="D163" s="1" t="s">
        <v>685</v>
      </c>
      <c r="E163" s="1">
        <v>590359.91</v>
      </c>
      <c r="F163" s="1">
        <v>38</v>
      </c>
      <c r="G163" s="1">
        <v>70829.100000000006</v>
      </c>
      <c r="H163" s="1">
        <v>1</v>
      </c>
      <c r="I163" s="1">
        <v>0</v>
      </c>
      <c r="J163" s="1">
        <v>0</v>
      </c>
      <c r="K163" s="1">
        <v>0</v>
      </c>
      <c r="L163" s="1">
        <v>0</v>
      </c>
      <c r="M163" s="1">
        <v>0</v>
      </c>
      <c r="N163" s="1">
        <v>0</v>
      </c>
      <c r="O163" s="1">
        <v>0</v>
      </c>
      <c r="P163" s="1">
        <v>0</v>
      </c>
      <c r="Q163" s="1">
        <v>3776.6853979791499</v>
      </c>
      <c r="R163" s="1">
        <v>580614</v>
      </c>
      <c r="S163" s="59">
        <f>IF(C163="East", IF(B163="Central",('Connecting shares (%)'!$F$2/100*E163+'Connecting shares (%)'!$G$2/100*G163+'Connecting shares (%)'!$H$2/100*I163)/1000000,0),0)</f>
        <v>0</v>
      </c>
      <c r="T163" s="59">
        <f>IF(C163="East", IF(B163="Central",F163*'Connecting shares (%)'!$R$16*'Connecting shares (%)'!$F$2/100+H163*'Connecting shares (%)'!$G$2/100*'Connecting shares (%)'!$R$17+J163*'Connecting shares (%)'!$H$2/100*'Connecting shares (%)'!$R$18,0),0)</f>
        <v>0</v>
      </c>
      <c r="U163" s="1">
        <f>IF(C163="East", IF(B163="Decentral",('Connecting shares (%)'!$F$6/100*E163+'Connecting shares (%)'!$G$6/100*G163+'Connecting shares (%)'!$H$6/100*I163)/1000000,0),0)</f>
        <v>0</v>
      </c>
      <c r="V163" s="1">
        <f>IF(C163="East", IF(B163="Decentral",F163*'Connecting shares (%)'!$R$16*'Connecting shares (%)'!$F$6/100+H163*'Connecting shares (%)'!$G$6/100*'Connecting shares (%)'!$R$17+J163*'Connecting shares (%)'!$H$6/100*'Connecting shares (%)'!$R$18,0),0)</f>
        <v>0</v>
      </c>
      <c r="W163" s="1">
        <f>IF(C163="East", IF(B163="Central",('Connecting shares (%)'!$F$4/100*K163+'Connecting shares (%)'!$G$4/100*M163+'Connecting shares (%)'!$H$4/100*O163)/1000000,0),0)</f>
        <v>0</v>
      </c>
      <c r="X163" s="1">
        <f>IF(C163="East", IF(B163="Central",L163*'Connecting shares (%)'!$R$16*'Connecting shares (%)'!$F$4/100+N163*'Connecting shares (%)'!$G$4/100*'Connecting shares (%)'!$R$17+P163*'Connecting shares (%)'!$H$4/100*'Connecting shares (%)'!$R$18,0),0)</f>
        <v>0</v>
      </c>
      <c r="Y163" s="1">
        <f>IF(C163="East", IF(B163="Decentral",('Connecting shares (%)'!$F$4/100*K163+'Connecting shares (%)'!$G$4/100*M163+'Connecting shares (%)'!$H$4/100*O163)/1000000,0),0)</f>
        <v>0</v>
      </c>
      <c r="Z163" s="1">
        <f>IF(C163="East", IF(B163="Decentral",L163*'Connecting shares (%)'!$R$16*'Connecting shares (%)'!$F$8/100+N163*'Connecting shares (%)'!$G$8/100*'Connecting shares (%)'!$R$17+P163*'Connecting shares (%)'!$H$8/100*'Connecting shares (%)'!$R$18,0),0)</f>
        <v>0</v>
      </c>
      <c r="AA163" s="1">
        <f>IF(C163="West", IF(B163="Central",('Connecting shares (%)'!$F$10/100*E163+'Connecting shares (%)'!$G$10/100*G163+'Connecting shares (%)'!$H$10/100*I163)/1000000,0),0)</f>
        <v>0</v>
      </c>
      <c r="AB163" s="1">
        <f>IF(C163="West", IF(B163="Central",F163*'Connecting shares (%)'!$R$16*'Connecting shares (%)'!$F$10/100+H163*'Connecting shares (%)'!$G$10/100*'Connecting shares (%)'!$R$17+J163*'Connecting shares (%)'!$H$10/100*'Connecting shares (%)'!$R$18,0),0)</f>
        <v>0</v>
      </c>
      <c r="AC163" s="1">
        <f>IF(C163="West", IF(B163="Decentral",('Connecting shares (%)'!$F$14/100*E163+'Connecting shares (%)'!$G$14/100*G163+'Connecting shares (%)'!$H$14/100*I163)/1000000,0),0)</f>
        <v>0.66118900999999997</v>
      </c>
      <c r="AD163" s="1">
        <f>IF(C163="west", IF(B163="Decentral",F163*'Connecting shares (%)'!$R$16*'Connecting shares (%)'!$F$14/100+H163*'Connecting shares (%)'!$G$14/100*'Connecting shares (%)'!$R$17+J163*'Connecting shares (%)'!$H$14/100*'Connecting shares (%)'!$R$18,0),0)</f>
        <v>0.90446900000000019</v>
      </c>
      <c r="AE163" s="1">
        <f>IF(C163="west", IF(B163="Central",('Connecting shares (%)'!$F$12/100*K163+'Connecting shares (%)'!$G$12/100*M163+'Connecting shares (%)'!$H$12/100*O163)/1000000,0),0)</f>
        <v>0</v>
      </c>
      <c r="AF163" s="1">
        <f>IF(C163="west", IF(B163="Central",L163*'Connecting shares (%)'!$R$16*'Connecting shares (%)'!$F$12/100+N163*'Connecting shares (%)'!$G$12/100*'Connecting shares (%)'!$R$17+P163*'Connecting shares (%)'!$H$12/100*'Connecting shares (%)'!$R$18,0),0)</f>
        <v>0</v>
      </c>
      <c r="AG163" s="1">
        <f>IF(C163="West", IF(B163="Decentral",(K163*'Connecting shares (%)'!$F$16/100+M163*'Connecting shares (%)'!$G$16/100+O163*'Connecting shares (%)'!$H$16/100)/1000000,0),0)</f>
        <v>0</v>
      </c>
      <c r="AH163" s="1">
        <f>IF(C163="west", IF(B163="Decentral",L163*'Connecting shares (%)'!$R$16*'Connecting shares (%)'!$F$16/100+N163*'Connecting shares (%)'!$G$16/100*'Connecting shares (%)'!$R$17+P163*'Connecting shares (%)'!$H$16/100*'Connecting shares (%)'!$R$18,0),0)</f>
        <v>0</v>
      </c>
    </row>
    <row r="164" spans="1:34">
      <c r="A164" s="1">
        <v>163</v>
      </c>
      <c r="B164" s="1" t="s">
        <v>19</v>
      </c>
      <c r="C164" s="1" t="s">
        <v>22</v>
      </c>
      <c r="D164" s="1" t="s">
        <v>684</v>
      </c>
      <c r="E164" s="1">
        <v>0</v>
      </c>
      <c r="F164" s="1">
        <v>0</v>
      </c>
      <c r="G164" s="1">
        <v>0</v>
      </c>
      <c r="H164" s="1">
        <v>0</v>
      </c>
      <c r="I164" s="1">
        <v>0</v>
      </c>
      <c r="J164" s="1">
        <v>0</v>
      </c>
      <c r="K164" s="1">
        <v>0</v>
      </c>
      <c r="L164" s="1">
        <v>0</v>
      </c>
      <c r="M164" s="1">
        <v>0</v>
      </c>
      <c r="N164" s="1">
        <v>0</v>
      </c>
      <c r="O164" s="1">
        <v>0</v>
      </c>
      <c r="P164" s="1">
        <v>0</v>
      </c>
      <c r="Q164" s="1">
        <v>379.14750701352102</v>
      </c>
      <c r="R164" s="1">
        <v>2568.5</v>
      </c>
      <c r="S164" s="59">
        <f>IF(C164="East", IF(B164="Central",('Connecting shares (%)'!$F$2/100*E164+'Connecting shares (%)'!$G$2/100*G164+'Connecting shares (%)'!$H$2/100*I164)/1000000,0),0)</f>
        <v>0</v>
      </c>
      <c r="T164" s="59">
        <f>IF(C164="East", IF(B164="Central",F164*'Connecting shares (%)'!$R$16*'Connecting shares (%)'!$F$2/100+H164*'Connecting shares (%)'!$G$2/100*'Connecting shares (%)'!$R$17+J164*'Connecting shares (%)'!$H$2/100*'Connecting shares (%)'!$R$18,0),0)</f>
        <v>0</v>
      </c>
      <c r="U164" s="1">
        <f>IF(C164="East", IF(B164="Decentral",('Connecting shares (%)'!$F$6/100*E164+'Connecting shares (%)'!$G$6/100*G164+'Connecting shares (%)'!$H$6/100*I164)/1000000,0),0)</f>
        <v>0</v>
      </c>
      <c r="V164" s="1">
        <f>IF(C164="East", IF(B164="Decentral",F164*'Connecting shares (%)'!$R$16*'Connecting shares (%)'!$F$6/100+H164*'Connecting shares (%)'!$G$6/100*'Connecting shares (%)'!$R$17+J164*'Connecting shares (%)'!$H$6/100*'Connecting shares (%)'!$R$18,0),0)</f>
        <v>0</v>
      </c>
      <c r="W164" s="1">
        <f>IF(C164="East", IF(B164="Central",('Connecting shares (%)'!$F$4/100*K164+'Connecting shares (%)'!$G$4/100*M164+'Connecting shares (%)'!$H$4/100*O164)/1000000,0),0)</f>
        <v>0</v>
      </c>
      <c r="X164" s="1">
        <f>IF(C164="East", IF(B164="Central",L164*'Connecting shares (%)'!$R$16*'Connecting shares (%)'!$F$4/100+N164*'Connecting shares (%)'!$G$4/100*'Connecting shares (%)'!$R$17+P164*'Connecting shares (%)'!$H$4/100*'Connecting shares (%)'!$R$18,0),0)</f>
        <v>0</v>
      </c>
      <c r="Y164" s="1">
        <f>IF(C164="East", IF(B164="Decentral",('Connecting shares (%)'!$F$4/100*K164+'Connecting shares (%)'!$G$4/100*M164+'Connecting shares (%)'!$H$4/100*O164)/1000000,0),0)</f>
        <v>0</v>
      </c>
      <c r="Z164" s="1">
        <f>IF(C164="East", IF(B164="Decentral",L164*'Connecting shares (%)'!$R$16*'Connecting shares (%)'!$F$8/100+N164*'Connecting shares (%)'!$G$8/100*'Connecting shares (%)'!$R$17+P164*'Connecting shares (%)'!$H$8/100*'Connecting shares (%)'!$R$18,0),0)</f>
        <v>0</v>
      </c>
      <c r="AA164" s="1">
        <f>IF(C164="West", IF(B164="Central",('Connecting shares (%)'!$F$10/100*E164+'Connecting shares (%)'!$G$10/100*G164+'Connecting shares (%)'!$H$10/100*I164)/1000000,0),0)</f>
        <v>0</v>
      </c>
      <c r="AB164" s="1">
        <f>IF(C164="West", IF(B164="Central",F164*'Connecting shares (%)'!$R$16*'Connecting shares (%)'!$F$10/100+H164*'Connecting shares (%)'!$G$10/100*'Connecting shares (%)'!$R$17+J164*'Connecting shares (%)'!$H$10/100*'Connecting shares (%)'!$R$18,0),0)</f>
        <v>0</v>
      </c>
      <c r="AC164" s="1">
        <f>IF(C164="West", IF(B164="Decentral",('Connecting shares (%)'!$F$14/100*E164+'Connecting shares (%)'!$G$14/100*G164+'Connecting shares (%)'!$H$14/100*I164)/1000000,0),0)</f>
        <v>0</v>
      </c>
      <c r="AD164" s="1">
        <f>IF(C164="west", IF(B164="Decentral",F164*'Connecting shares (%)'!$R$16*'Connecting shares (%)'!$F$14/100+H164*'Connecting shares (%)'!$G$14/100*'Connecting shares (%)'!$R$17+J164*'Connecting shares (%)'!$H$14/100*'Connecting shares (%)'!$R$18,0),0)</f>
        <v>0</v>
      </c>
      <c r="AE164" s="1">
        <f>IF(C164="west", IF(B164="Central",('Connecting shares (%)'!$F$12/100*K164+'Connecting shares (%)'!$G$12/100*M164+'Connecting shares (%)'!$H$12/100*O164)/1000000,0),0)</f>
        <v>0</v>
      </c>
      <c r="AF164" s="1">
        <f>IF(C164="west", IF(B164="Central",L164*'Connecting shares (%)'!$R$16*'Connecting shares (%)'!$F$12/100+N164*'Connecting shares (%)'!$G$12/100*'Connecting shares (%)'!$R$17+P164*'Connecting shares (%)'!$H$12/100*'Connecting shares (%)'!$R$18,0),0)</f>
        <v>0</v>
      </c>
      <c r="AG164" s="1">
        <f>IF(C164="West", IF(B164="Decentral",(K164*'Connecting shares (%)'!$F$16/100+M164*'Connecting shares (%)'!$G$16/100+O164*'Connecting shares (%)'!$H$16/100)/1000000,0),0)</f>
        <v>0</v>
      </c>
      <c r="AH164" s="1">
        <f>IF(C164="west", IF(B164="Decentral",L164*'Connecting shares (%)'!$R$16*'Connecting shares (%)'!$F$16/100+N164*'Connecting shares (%)'!$G$16/100*'Connecting shares (%)'!$R$17+P164*'Connecting shares (%)'!$H$16/100*'Connecting shares (%)'!$R$18,0),0)</f>
        <v>0</v>
      </c>
    </row>
    <row r="165" spans="1:34">
      <c r="A165" s="1">
        <v>164</v>
      </c>
      <c r="B165" s="1" t="s">
        <v>19</v>
      </c>
      <c r="C165" s="1" t="s">
        <v>22</v>
      </c>
      <c r="D165" s="1" t="s">
        <v>683</v>
      </c>
      <c r="E165" s="1">
        <v>0</v>
      </c>
      <c r="F165" s="1">
        <v>0</v>
      </c>
      <c r="G165" s="1">
        <v>0</v>
      </c>
      <c r="H165" s="1">
        <v>0</v>
      </c>
      <c r="I165" s="1">
        <v>0</v>
      </c>
      <c r="J165" s="1">
        <v>0</v>
      </c>
      <c r="K165" s="1">
        <v>122270.5</v>
      </c>
      <c r="L165" s="1">
        <v>4</v>
      </c>
      <c r="M165" s="1">
        <v>1034403.73</v>
      </c>
      <c r="N165" s="1">
        <v>10</v>
      </c>
      <c r="O165" s="1">
        <v>0</v>
      </c>
      <c r="P165" s="1">
        <v>0</v>
      </c>
      <c r="Q165" s="1">
        <v>1716.91314041485</v>
      </c>
      <c r="R165" s="1">
        <v>72311.5</v>
      </c>
      <c r="S165" s="59">
        <f>IF(C165="East", IF(B165="Central",('Connecting shares (%)'!$F$2/100*E165+'Connecting shares (%)'!$G$2/100*G165+'Connecting shares (%)'!$H$2/100*I165)/1000000,0),0)</f>
        <v>0</v>
      </c>
      <c r="T165" s="59">
        <f>IF(C165="East", IF(B165="Central",F165*'Connecting shares (%)'!$R$16*'Connecting shares (%)'!$F$2/100+H165*'Connecting shares (%)'!$G$2/100*'Connecting shares (%)'!$R$17+J165*'Connecting shares (%)'!$H$2/100*'Connecting shares (%)'!$R$18,0),0)</f>
        <v>0</v>
      </c>
      <c r="U165" s="1">
        <f>IF(C165="East", IF(B165="Decentral",('Connecting shares (%)'!$F$6/100*E165+'Connecting shares (%)'!$G$6/100*G165+'Connecting shares (%)'!$H$6/100*I165)/1000000,0),0)</f>
        <v>0</v>
      </c>
      <c r="V165" s="1">
        <f>IF(C165="East", IF(B165="Decentral",F165*'Connecting shares (%)'!$R$16*'Connecting shares (%)'!$F$6/100+H165*'Connecting shares (%)'!$G$6/100*'Connecting shares (%)'!$R$17+J165*'Connecting shares (%)'!$H$6/100*'Connecting shares (%)'!$R$18,0),0)</f>
        <v>0</v>
      </c>
      <c r="W165" s="1">
        <f>IF(C165="East", IF(B165="Central",('Connecting shares (%)'!$F$4/100*K165+'Connecting shares (%)'!$G$4/100*M165+'Connecting shares (%)'!$H$4/100*O165)/1000000,0),0)</f>
        <v>0</v>
      </c>
      <c r="X165" s="1">
        <f>IF(C165="East", IF(B165="Central",L165*'Connecting shares (%)'!$R$16*'Connecting shares (%)'!$F$4/100+N165*'Connecting shares (%)'!$G$4/100*'Connecting shares (%)'!$R$17+P165*'Connecting shares (%)'!$H$4/100*'Connecting shares (%)'!$R$18,0),0)</f>
        <v>0</v>
      </c>
      <c r="Y165" s="1">
        <f>IF(C165="East", IF(B165="Decentral",('Connecting shares (%)'!$F$4/100*K165+'Connecting shares (%)'!$G$4/100*M165+'Connecting shares (%)'!$H$4/100*O165)/1000000,0),0)</f>
        <v>1.1566742299999999</v>
      </c>
      <c r="Z165" s="1">
        <f>IF(C165="East", IF(B165="Decentral",L165*'Connecting shares (%)'!$R$16*'Connecting shares (%)'!$F$8/100+N165*'Connecting shares (%)'!$G$8/100*'Connecting shares (%)'!$R$17+P165*'Connecting shares (%)'!$H$8/100*'Connecting shares (%)'!$R$18,0),0)</f>
        <v>0.39856999999999998</v>
      </c>
      <c r="AA165" s="1">
        <f>IF(C165="West", IF(B165="Central",('Connecting shares (%)'!$F$10/100*E165+'Connecting shares (%)'!$G$10/100*G165+'Connecting shares (%)'!$H$10/100*I165)/1000000,0),0)</f>
        <v>0</v>
      </c>
      <c r="AB165" s="1">
        <f>IF(C165="West", IF(B165="Central",F165*'Connecting shares (%)'!$R$16*'Connecting shares (%)'!$F$10/100+H165*'Connecting shares (%)'!$G$10/100*'Connecting shares (%)'!$R$17+J165*'Connecting shares (%)'!$H$10/100*'Connecting shares (%)'!$R$18,0),0)</f>
        <v>0</v>
      </c>
      <c r="AC165" s="1">
        <f>IF(C165="West", IF(B165="Decentral",('Connecting shares (%)'!$F$14/100*E165+'Connecting shares (%)'!$G$14/100*G165+'Connecting shares (%)'!$H$14/100*I165)/1000000,0),0)</f>
        <v>0</v>
      </c>
      <c r="AD165" s="1">
        <f>IF(C165="west", IF(B165="Decentral",F165*'Connecting shares (%)'!$R$16*'Connecting shares (%)'!$F$14/100+H165*'Connecting shares (%)'!$G$14/100*'Connecting shares (%)'!$R$17+J165*'Connecting shares (%)'!$H$14/100*'Connecting shares (%)'!$R$18,0),0)</f>
        <v>0</v>
      </c>
      <c r="AE165" s="1">
        <f>IF(C165="west", IF(B165="Central",('Connecting shares (%)'!$F$12/100*K165+'Connecting shares (%)'!$G$12/100*M165+'Connecting shares (%)'!$H$12/100*O165)/1000000,0),0)</f>
        <v>0</v>
      </c>
      <c r="AF165" s="1">
        <f>IF(C165="west", IF(B165="Central",L165*'Connecting shares (%)'!$R$16*'Connecting shares (%)'!$F$12/100+N165*'Connecting shares (%)'!$G$12/100*'Connecting shares (%)'!$R$17+P165*'Connecting shares (%)'!$H$12/100*'Connecting shares (%)'!$R$18,0),0)</f>
        <v>0</v>
      </c>
      <c r="AG165" s="1">
        <f>IF(C165="West", IF(B165="Decentral",(K165*'Connecting shares (%)'!$F$16/100+M165*'Connecting shares (%)'!$G$16/100+O165*'Connecting shares (%)'!$H$16/100)/1000000,0),0)</f>
        <v>0</v>
      </c>
      <c r="AH165" s="1">
        <f>IF(C165="west", IF(B165="Decentral",L165*'Connecting shares (%)'!$R$16*'Connecting shares (%)'!$F$16/100+N165*'Connecting shares (%)'!$G$16/100*'Connecting shares (%)'!$R$17+P165*'Connecting shares (%)'!$H$16/100*'Connecting shares (%)'!$R$18,0),0)</f>
        <v>0</v>
      </c>
    </row>
    <row r="166" spans="1:34">
      <c r="A166" s="1">
        <v>165</v>
      </c>
      <c r="B166" s="1" t="s">
        <v>19</v>
      </c>
      <c r="C166" s="1" t="s">
        <v>22</v>
      </c>
      <c r="D166" s="1" t="s">
        <v>682</v>
      </c>
      <c r="E166" s="1">
        <v>10321746.329999899</v>
      </c>
      <c r="F166" s="1">
        <v>667</v>
      </c>
      <c r="G166" s="1">
        <v>0</v>
      </c>
      <c r="H166" s="1">
        <v>0</v>
      </c>
      <c r="I166" s="1">
        <v>0</v>
      </c>
      <c r="J166" s="1">
        <v>0</v>
      </c>
      <c r="K166" s="1">
        <v>672112.15999999898</v>
      </c>
      <c r="L166" s="1">
        <v>60</v>
      </c>
      <c r="M166" s="1">
        <v>0</v>
      </c>
      <c r="N166" s="1">
        <v>0</v>
      </c>
      <c r="O166" s="1">
        <v>0</v>
      </c>
      <c r="P166" s="1">
        <v>0</v>
      </c>
      <c r="Q166" s="1">
        <v>8051.5666299702898</v>
      </c>
      <c r="R166" s="1">
        <v>2781828.5</v>
      </c>
      <c r="S166" s="59">
        <f>IF(C166="East", IF(B166="Central",('Connecting shares (%)'!$F$2/100*E166+'Connecting shares (%)'!$G$2/100*G166+'Connecting shares (%)'!$H$2/100*I166)/1000000,0),0)</f>
        <v>0</v>
      </c>
      <c r="T166" s="59">
        <f>IF(C166="East", IF(B166="Central",F166*'Connecting shares (%)'!$R$16*'Connecting shares (%)'!$F$2/100+H166*'Connecting shares (%)'!$G$2/100*'Connecting shares (%)'!$R$17+J166*'Connecting shares (%)'!$H$2/100*'Connecting shares (%)'!$R$18,0),0)</f>
        <v>0</v>
      </c>
      <c r="U166" s="1">
        <f>IF(C166="East", IF(B166="Decentral",('Connecting shares (%)'!$F$6/100*E166+'Connecting shares (%)'!$G$6/100*G166+'Connecting shares (%)'!$H$6/100*I166)/1000000,0),0)</f>
        <v>10.321746329999899</v>
      </c>
      <c r="V166" s="1">
        <f>IF(C166="East", IF(B166="Decentral",F166*'Connecting shares (%)'!$R$16*'Connecting shares (%)'!$F$6/100+H166*'Connecting shares (%)'!$G$6/100*'Connecting shares (%)'!$R$17+J166*'Connecting shares (%)'!$H$6/100*'Connecting shares (%)'!$R$18,0),0)</f>
        <v>15.337665000000001</v>
      </c>
      <c r="W166" s="1">
        <f>IF(C166="East", IF(B166="Central",('Connecting shares (%)'!$F$4/100*K166+'Connecting shares (%)'!$G$4/100*M166+'Connecting shares (%)'!$H$4/100*O166)/1000000,0),0)</f>
        <v>0</v>
      </c>
      <c r="X166" s="1">
        <f>IF(C166="East", IF(B166="Central",L166*'Connecting shares (%)'!$R$16*'Connecting shares (%)'!$F$4/100+N166*'Connecting shares (%)'!$G$4/100*'Connecting shares (%)'!$R$17+P166*'Connecting shares (%)'!$H$4/100*'Connecting shares (%)'!$R$18,0),0)</f>
        <v>0</v>
      </c>
      <c r="Y166" s="1">
        <f>IF(C166="East", IF(B166="Decentral",('Connecting shares (%)'!$F$4/100*K166+'Connecting shares (%)'!$G$4/100*M166+'Connecting shares (%)'!$H$4/100*O166)/1000000,0),0)</f>
        <v>0.67211215999999896</v>
      </c>
      <c r="Z166" s="1">
        <f>IF(C166="East", IF(B166="Decentral",L166*'Connecting shares (%)'!$R$16*'Connecting shares (%)'!$F$8/100+N166*'Connecting shares (%)'!$G$8/100*'Connecting shares (%)'!$R$17+P166*'Connecting shares (%)'!$H$8/100*'Connecting shares (%)'!$R$18,0),0)</f>
        <v>1.3797000000000004</v>
      </c>
      <c r="AA166" s="1">
        <f>IF(C166="West", IF(B166="Central",('Connecting shares (%)'!$F$10/100*E166+'Connecting shares (%)'!$G$10/100*G166+'Connecting shares (%)'!$H$10/100*I166)/1000000,0),0)</f>
        <v>0</v>
      </c>
      <c r="AB166" s="1">
        <f>IF(C166="West", IF(B166="Central",F166*'Connecting shares (%)'!$R$16*'Connecting shares (%)'!$F$10/100+H166*'Connecting shares (%)'!$G$10/100*'Connecting shares (%)'!$R$17+J166*'Connecting shares (%)'!$H$10/100*'Connecting shares (%)'!$R$18,0),0)</f>
        <v>0</v>
      </c>
      <c r="AC166" s="1">
        <f>IF(C166="West", IF(B166="Decentral",('Connecting shares (%)'!$F$14/100*E166+'Connecting shares (%)'!$G$14/100*G166+'Connecting shares (%)'!$H$14/100*I166)/1000000,0),0)</f>
        <v>0</v>
      </c>
      <c r="AD166" s="1">
        <f>IF(C166="west", IF(B166="Decentral",F166*'Connecting shares (%)'!$R$16*'Connecting shares (%)'!$F$14/100+H166*'Connecting shares (%)'!$G$14/100*'Connecting shares (%)'!$R$17+J166*'Connecting shares (%)'!$H$14/100*'Connecting shares (%)'!$R$18,0),0)</f>
        <v>0</v>
      </c>
      <c r="AE166" s="1">
        <f>IF(C166="west", IF(B166="Central",('Connecting shares (%)'!$F$12/100*K166+'Connecting shares (%)'!$G$12/100*M166+'Connecting shares (%)'!$H$12/100*O166)/1000000,0),0)</f>
        <v>0</v>
      </c>
      <c r="AF166" s="1">
        <f>IF(C166="west", IF(B166="Central",L166*'Connecting shares (%)'!$R$16*'Connecting shares (%)'!$F$12/100+N166*'Connecting shares (%)'!$G$12/100*'Connecting shares (%)'!$R$17+P166*'Connecting shares (%)'!$H$12/100*'Connecting shares (%)'!$R$18,0),0)</f>
        <v>0</v>
      </c>
      <c r="AG166" s="1">
        <f>IF(C166="West", IF(B166="Decentral",(K166*'Connecting shares (%)'!$F$16/100+M166*'Connecting shares (%)'!$G$16/100+O166*'Connecting shares (%)'!$H$16/100)/1000000,0),0)</f>
        <v>0</v>
      </c>
      <c r="AH166" s="1">
        <f>IF(C166="west", IF(B166="Decentral",L166*'Connecting shares (%)'!$R$16*'Connecting shares (%)'!$F$16/100+N166*'Connecting shares (%)'!$G$16/100*'Connecting shares (%)'!$R$17+P166*'Connecting shares (%)'!$H$16/100*'Connecting shares (%)'!$R$18,0),0)</f>
        <v>0</v>
      </c>
    </row>
    <row r="167" spans="1:34">
      <c r="A167" s="1">
        <v>166</v>
      </c>
      <c r="B167" s="1" t="s">
        <v>20</v>
      </c>
      <c r="C167" s="1" t="s">
        <v>22</v>
      </c>
      <c r="D167" s="1" t="s">
        <v>620</v>
      </c>
      <c r="E167" s="1">
        <v>0</v>
      </c>
      <c r="F167" s="1">
        <v>0</v>
      </c>
      <c r="G167" s="1">
        <v>0</v>
      </c>
      <c r="H167" s="1">
        <v>0</v>
      </c>
      <c r="I167" s="1">
        <v>0</v>
      </c>
      <c r="J167" s="1">
        <v>0</v>
      </c>
      <c r="K167" s="1">
        <v>0</v>
      </c>
      <c r="L167" s="1">
        <v>0</v>
      </c>
      <c r="M167" s="1">
        <v>0</v>
      </c>
      <c r="N167" s="1">
        <v>0</v>
      </c>
      <c r="O167" s="1">
        <v>0</v>
      </c>
      <c r="P167" s="1">
        <v>0</v>
      </c>
      <c r="Q167" s="1">
        <v>822.68403228580905</v>
      </c>
      <c r="R167" s="1">
        <v>23602.5</v>
      </c>
      <c r="S167" s="59">
        <f>IF(C167="East", IF(B167="Central",('Connecting shares (%)'!$F$2/100*E167+'Connecting shares (%)'!$G$2/100*G167+'Connecting shares (%)'!$H$2/100*I167)/1000000,0),0)</f>
        <v>0</v>
      </c>
      <c r="T167" s="59">
        <f>IF(C167="East", IF(B167="Central",F167*'Connecting shares (%)'!$R$16*'Connecting shares (%)'!$F$2/100+H167*'Connecting shares (%)'!$G$2/100*'Connecting shares (%)'!$R$17+J167*'Connecting shares (%)'!$H$2/100*'Connecting shares (%)'!$R$18,0),0)</f>
        <v>0</v>
      </c>
      <c r="U167" s="1">
        <f>IF(C167="East", IF(B167="Decentral",('Connecting shares (%)'!$F$6/100*E167+'Connecting shares (%)'!$G$6/100*G167+'Connecting shares (%)'!$H$6/100*I167)/1000000,0),0)</f>
        <v>0</v>
      </c>
      <c r="V167" s="1">
        <f>IF(C167="East", IF(B167="Decentral",F167*'Connecting shares (%)'!$R$16*'Connecting shares (%)'!$F$6/100+H167*'Connecting shares (%)'!$G$6/100*'Connecting shares (%)'!$R$17+J167*'Connecting shares (%)'!$H$6/100*'Connecting shares (%)'!$R$18,0),0)</f>
        <v>0</v>
      </c>
      <c r="W167" s="1">
        <f>IF(C167="East", IF(B167="Central",('Connecting shares (%)'!$F$4/100*K167+'Connecting shares (%)'!$G$4/100*M167+'Connecting shares (%)'!$H$4/100*O167)/1000000,0),0)</f>
        <v>0</v>
      </c>
      <c r="X167" s="1">
        <f>IF(C167="East", IF(B167="Central",L167*'Connecting shares (%)'!$R$16*'Connecting shares (%)'!$F$4/100+N167*'Connecting shares (%)'!$G$4/100*'Connecting shares (%)'!$R$17+P167*'Connecting shares (%)'!$H$4/100*'Connecting shares (%)'!$R$18,0),0)</f>
        <v>0</v>
      </c>
      <c r="Y167" s="1">
        <f>IF(C167="East", IF(B167="Decentral",('Connecting shares (%)'!$F$4/100*K167+'Connecting shares (%)'!$G$4/100*M167+'Connecting shares (%)'!$H$4/100*O167)/1000000,0),0)</f>
        <v>0</v>
      </c>
      <c r="Z167" s="1">
        <f>IF(C167="East", IF(B167="Decentral",L167*'Connecting shares (%)'!$R$16*'Connecting shares (%)'!$F$8/100+N167*'Connecting shares (%)'!$G$8/100*'Connecting shares (%)'!$R$17+P167*'Connecting shares (%)'!$H$8/100*'Connecting shares (%)'!$R$18,0),0)</f>
        <v>0</v>
      </c>
      <c r="AA167" s="1">
        <f>IF(C167="West", IF(B167="Central",('Connecting shares (%)'!$F$10/100*E167+'Connecting shares (%)'!$G$10/100*G167+'Connecting shares (%)'!$H$10/100*I167)/1000000,0),0)</f>
        <v>0</v>
      </c>
      <c r="AB167" s="1">
        <f>IF(C167="West", IF(B167="Central",F167*'Connecting shares (%)'!$R$16*'Connecting shares (%)'!$F$10/100+H167*'Connecting shares (%)'!$G$10/100*'Connecting shares (%)'!$R$17+J167*'Connecting shares (%)'!$H$10/100*'Connecting shares (%)'!$R$18,0),0)</f>
        <v>0</v>
      </c>
      <c r="AC167" s="1">
        <f>IF(C167="West", IF(B167="Decentral",('Connecting shares (%)'!$F$14/100*E167+'Connecting shares (%)'!$G$14/100*G167+'Connecting shares (%)'!$H$14/100*I167)/1000000,0),0)</f>
        <v>0</v>
      </c>
      <c r="AD167" s="1">
        <f>IF(C167="west", IF(B167="Decentral",F167*'Connecting shares (%)'!$R$16*'Connecting shares (%)'!$F$14/100+H167*'Connecting shares (%)'!$G$14/100*'Connecting shares (%)'!$R$17+J167*'Connecting shares (%)'!$H$14/100*'Connecting shares (%)'!$R$18,0),0)</f>
        <v>0</v>
      </c>
      <c r="AE167" s="1">
        <f>IF(C167="west", IF(B167="Central",('Connecting shares (%)'!$F$12/100*K167+'Connecting shares (%)'!$G$12/100*M167+'Connecting shares (%)'!$H$12/100*O167)/1000000,0),0)</f>
        <v>0</v>
      </c>
      <c r="AF167" s="1">
        <f>IF(C167="west", IF(B167="Central",L167*'Connecting shares (%)'!$R$16*'Connecting shares (%)'!$F$12/100+N167*'Connecting shares (%)'!$G$12/100*'Connecting shares (%)'!$R$17+P167*'Connecting shares (%)'!$H$12/100*'Connecting shares (%)'!$R$18,0),0)</f>
        <v>0</v>
      </c>
      <c r="AG167" s="1">
        <f>IF(C167="West", IF(B167="Decentral",(K167*'Connecting shares (%)'!$F$16/100+M167*'Connecting shares (%)'!$G$16/100+O167*'Connecting shares (%)'!$H$16/100)/1000000,0),0)</f>
        <v>0</v>
      </c>
      <c r="AH167" s="1">
        <f>IF(C167="west", IF(B167="Decentral",L167*'Connecting shares (%)'!$R$16*'Connecting shares (%)'!$F$16/100+N167*'Connecting shares (%)'!$G$16/100*'Connecting shares (%)'!$R$17+P167*'Connecting shares (%)'!$H$16/100*'Connecting shares (%)'!$R$18,0),0)</f>
        <v>0</v>
      </c>
    </row>
    <row r="168" spans="1:34">
      <c r="A168" s="1">
        <v>167</v>
      </c>
      <c r="B168" s="1" t="s">
        <v>19</v>
      </c>
      <c r="C168" s="1" t="s">
        <v>22</v>
      </c>
      <c r="D168" s="1" t="s">
        <v>671</v>
      </c>
      <c r="E168" s="1">
        <v>4855817.6500000004</v>
      </c>
      <c r="F168" s="1">
        <v>302</v>
      </c>
      <c r="G168" s="1">
        <v>0</v>
      </c>
      <c r="H168" s="1">
        <v>0</v>
      </c>
      <c r="I168" s="1">
        <v>0</v>
      </c>
      <c r="J168" s="1">
        <v>0</v>
      </c>
      <c r="K168" s="1">
        <v>1286509.5</v>
      </c>
      <c r="L168" s="1">
        <v>116</v>
      </c>
      <c r="M168" s="1">
        <v>6801478.5899999999</v>
      </c>
      <c r="N168" s="1">
        <v>42</v>
      </c>
      <c r="O168" s="1">
        <v>7140913.4100000001</v>
      </c>
      <c r="P168" s="1">
        <v>14</v>
      </c>
      <c r="Q168" s="1">
        <v>13323.188674094399</v>
      </c>
      <c r="R168" s="1">
        <v>2507266</v>
      </c>
      <c r="S168" s="59">
        <f>IF(C168="East", IF(B168="Central",('Connecting shares (%)'!$F$2/100*E168+'Connecting shares (%)'!$G$2/100*G168+'Connecting shares (%)'!$H$2/100*I168)/1000000,0),0)</f>
        <v>0</v>
      </c>
      <c r="T168" s="59">
        <f>IF(C168="East", IF(B168="Central",F168*'Connecting shares (%)'!$R$16*'Connecting shares (%)'!$F$2/100+H168*'Connecting shares (%)'!$G$2/100*'Connecting shares (%)'!$R$17+J168*'Connecting shares (%)'!$H$2/100*'Connecting shares (%)'!$R$18,0),0)</f>
        <v>0</v>
      </c>
      <c r="U168" s="1">
        <f>IF(C168="East", IF(B168="Decentral",('Connecting shares (%)'!$F$6/100*E168+'Connecting shares (%)'!$G$6/100*G168+'Connecting shares (%)'!$H$6/100*I168)/1000000,0),0)</f>
        <v>4.8558176500000005</v>
      </c>
      <c r="V168" s="1">
        <f>IF(C168="East", IF(B168="Decentral",F168*'Connecting shares (%)'!$R$16*'Connecting shares (%)'!$F$6/100+H168*'Connecting shares (%)'!$G$6/100*'Connecting shares (%)'!$R$17+J168*'Connecting shares (%)'!$H$6/100*'Connecting shares (%)'!$R$18,0),0)</f>
        <v>6.9444899999999992</v>
      </c>
      <c r="W168" s="1">
        <f>IF(C168="East", IF(B168="Central",('Connecting shares (%)'!$F$4/100*K168+'Connecting shares (%)'!$G$4/100*M168+'Connecting shares (%)'!$H$4/100*O168)/1000000,0),0)</f>
        <v>0</v>
      </c>
      <c r="X168" s="1">
        <f>IF(C168="East", IF(B168="Central",L168*'Connecting shares (%)'!$R$16*'Connecting shares (%)'!$F$4/100+N168*'Connecting shares (%)'!$G$4/100*'Connecting shares (%)'!$R$17+P168*'Connecting shares (%)'!$H$4/100*'Connecting shares (%)'!$R$18,0),0)</f>
        <v>0</v>
      </c>
      <c r="Y168" s="1">
        <f>IF(C168="East", IF(B168="Decentral",('Connecting shares (%)'!$F$4/100*K168+'Connecting shares (%)'!$G$4/100*M168+'Connecting shares (%)'!$H$4/100*O168)/1000000,0),0)</f>
        <v>15.228901499999999</v>
      </c>
      <c r="Z168" s="1">
        <f>IF(C168="East", IF(B168="Decentral",L168*'Connecting shares (%)'!$R$16*'Connecting shares (%)'!$F$8/100+N168*'Connecting shares (%)'!$G$8/100*'Connecting shares (%)'!$R$17+P168*'Connecting shares (%)'!$H$8/100*'Connecting shares (%)'!$R$18,0),0)</f>
        <v>4.3843240000000003</v>
      </c>
      <c r="AA168" s="1">
        <f>IF(C168="West", IF(B168="Central",('Connecting shares (%)'!$F$10/100*E168+'Connecting shares (%)'!$G$10/100*G168+'Connecting shares (%)'!$H$10/100*I168)/1000000,0),0)</f>
        <v>0</v>
      </c>
      <c r="AB168" s="1">
        <f>IF(C168="West", IF(B168="Central",F168*'Connecting shares (%)'!$R$16*'Connecting shares (%)'!$F$10/100+H168*'Connecting shares (%)'!$G$10/100*'Connecting shares (%)'!$R$17+J168*'Connecting shares (%)'!$H$10/100*'Connecting shares (%)'!$R$18,0),0)</f>
        <v>0</v>
      </c>
      <c r="AC168" s="1">
        <f>IF(C168="West", IF(B168="Decentral",('Connecting shares (%)'!$F$14/100*E168+'Connecting shares (%)'!$G$14/100*G168+'Connecting shares (%)'!$H$14/100*I168)/1000000,0),0)</f>
        <v>0</v>
      </c>
      <c r="AD168" s="1">
        <f>IF(C168="west", IF(B168="Decentral",F168*'Connecting shares (%)'!$R$16*'Connecting shares (%)'!$F$14/100+H168*'Connecting shares (%)'!$G$14/100*'Connecting shares (%)'!$R$17+J168*'Connecting shares (%)'!$H$14/100*'Connecting shares (%)'!$R$18,0),0)</f>
        <v>0</v>
      </c>
      <c r="AE168" s="1">
        <f>IF(C168="west", IF(B168="Central",('Connecting shares (%)'!$F$12/100*K168+'Connecting shares (%)'!$G$12/100*M168+'Connecting shares (%)'!$H$12/100*O168)/1000000,0),0)</f>
        <v>0</v>
      </c>
      <c r="AF168" s="1">
        <f>IF(C168="west", IF(B168="Central",L168*'Connecting shares (%)'!$R$16*'Connecting shares (%)'!$F$12/100+N168*'Connecting shares (%)'!$G$12/100*'Connecting shares (%)'!$R$17+P168*'Connecting shares (%)'!$H$12/100*'Connecting shares (%)'!$R$18,0),0)</f>
        <v>0</v>
      </c>
      <c r="AG168" s="1">
        <f>IF(C168="West", IF(B168="Decentral",(K168*'Connecting shares (%)'!$F$16/100+M168*'Connecting shares (%)'!$G$16/100+O168*'Connecting shares (%)'!$H$16/100)/1000000,0),0)</f>
        <v>0</v>
      </c>
      <c r="AH168" s="1">
        <f>IF(C168="west", IF(B168="Decentral",L168*'Connecting shares (%)'!$R$16*'Connecting shares (%)'!$F$16/100+N168*'Connecting shares (%)'!$G$16/100*'Connecting shares (%)'!$R$17+P168*'Connecting shares (%)'!$H$16/100*'Connecting shares (%)'!$R$18,0),0)</f>
        <v>0</v>
      </c>
    </row>
    <row r="169" spans="1:34">
      <c r="A169" s="1">
        <v>168</v>
      </c>
      <c r="B169" s="1" t="s">
        <v>19</v>
      </c>
      <c r="C169" s="1" t="s">
        <v>22</v>
      </c>
      <c r="D169" s="1" t="s">
        <v>681</v>
      </c>
      <c r="E169" s="1">
        <v>3253948.7299999902</v>
      </c>
      <c r="F169" s="1">
        <v>188</v>
      </c>
      <c r="G169" s="1">
        <v>0</v>
      </c>
      <c r="H169" s="1">
        <v>0</v>
      </c>
      <c r="I169" s="1">
        <v>0</v>
      </c>
      <c r="J169" s="1">
        <v>0</v>
      </c>
      <c r="K169" s="1">
        <v>587348.18999999901</v>
      </c>
      <c r="L169" s="1">
        <v>32</v>
      </c>
      <c r="M169" s="1">
        <v>405970.22999999899</v>
      </c>
      <c r="N169" s="1">
        <v>3</v>
      </c>
      <c r="O169" s="1">
        <v>503410.64</v>
      </c>
      <c r="P169" s="1">
        <v>1</v>
      </c>
      <c r="Q169" s="1">
        <v>7386.13858360838</v>
      </c>
      <c r="R169" s="1">
        <v>596684</v>
      </c>
      <c r="S169" s="59">
        <f>IF(C169="East", IF(B169="Central",('Connecting shares (%)'!$F$2/100*E169+'Connecting shares (%)'!$G$2/100*G169+'Connecting shares (%)'!$H$2/100*I169)/1000000,0),0)</f>
        <v>0</v>
      </c>
      <c r="T169" s="59">
        <f>IF(C169="East", IF(B169="Central",F169*'Connecting shares (%)'!$R$16*'Connecting shares (%)'!$F$2/100+H169*'Connecting shares (%)'!$G$2/100*'Connecting shares (%)'!$R$17+J169*'Connecting shares (%)'!$H$2/100*'Connecting shares (%)'!$R$18,0),0)</f>
        <v>0</v>
      </c>
      <c r="U169" s="1">
        <f>IF(C169="East", IF(B169="Decentral",('Connecting shares (%)'!$F$6/100*E169+'Connecting shares (%)'!$G$6/100*G169+'Connecting shares (%)'!$H$6/100*I169)/1000000,0),0)</f>
        <v>3.2539487299999901</v>
      </c>
      <c r="V169" s="1">
        <f>IF(C169="East", IF(B169="Decentral",F169*'Connecting shares (%)'!$R$16*'Connecting shares (%)'!$F$6/100+H169*'Connecting shares (%)'!$G$6/100*'Connecting shares (%)'!$R$17+J169*'Connecting shares (%)'!$H$6/100*'Connecting shares (%)'!$R$18,0),0)</f>
        <v>4.3230599999999999</v>
      </c>
      <c r="W169" s="1">
        <f>IF(C169="East", IF(B169="Central",('Connecting shares (%)'!$F$4/100*K169+'Connecting shares (%)'!$G$4/100*M169+'Connecting shares (%)'!$H$4/100*O169)/1000000,0),0)</f>
        <v>0</v>
      </c>
      <c r="X169" s="1">
        <f>IF(C169="East", IF(B169="Central",L169*'Connecting shares (%)'!$R$16*'Connecting shares (%)'!$F$4/100+N169*'Connecting shares (%)'!$G$4/100*'Connecting shares (%)'!$R$17+P169*'Connecting shares (%)'!$H$4/100*'Connecting shares (%)'!$R$18,0),0)</f>
        <v>0</v>
      </c>
      <c r="Y169" s="1">
        <f>IF(C169="East", IF(B169="Decentral",('Connecting shares (%)'!$F$4/100*K169+'Connecting shares (%)'!$G$4/100*M169+'Connecting shares (%)'!$H$4/100*O169)/1000000,0),0)</f>
        <v>1.4967290599999983</v>
      </c>
      <c r="Z169" s="1">
        <f>IF(C169="East", IF(B169="Decentral",L169*'Connecting shares (%)'!$R$16*'Connecting shares (%)'!$F$8/100+N169*'Connecting shares (%)'!$G$8/100*'Connecting shares (%)'!$R$17+P169*'Connecting shares (%)'!$H$8/100*'Connecting shares (%)'!$R$18,0),0)</f>
        <v>0.85847600000000002</v>
      </c>
      <c r="AA169" s="1">
        <f>IF(C169="West", IF(B169="Central",('Connecting shares (%)'!$F$10/100*E169+'Connecting shares (%)'!$G$10/100*G169+'Connecting shares (%)'!$H$10/100*I169)/1000000,0),0)</f>
        <v>0</v>
      </c>
      <c r="AB169" s="1">
        <f>IF(C169="West", IF(B169="Central",F169*'Connecting shares (%)'!$R$16*'Connecting shares (%)'!$F$10/100+H169*'Connecting shares (%)'!$G$10/100*'Connecting shares (%)'!$R$17+J169*'Connecting shares (%)'!$H$10/100*'Connecting shares (%)'!$R$18,0),0)</f>
        <v>0</v>
      </c>
      <c r="AC169" s="1">
        <f>IF(C169="West", IF(B169="Decentral",('Connecting shares (%)'!$F$14/100*E169+'Connecting shares (%)'!$G$14/100*G169+'Connecting shares (%)'!$H$14/100*I169)/1000000,0),0)</f>
        <v>0</v>
      </c>
      <c r="AD169" s="1">
        <f>IF(C169="west", IF(B169="Decentral",F169*'Connecting shares (%)'!$R$16*'Connecting shares (%)'!$F$14/100+H169*'Connecting shares (%)'!$G$14/100*'Connecting shares (%)'!$R$17+J169*'Connecting shares (%)'!$H$14/100*'Connecting shares (%)'!$R$18,0),0)</f>
        <v>0</v>
      </c>
      <c r="AE169" s="1">
        <f>IF(C169="west", IF(B169="Central",('Connecting shares (%)'!$F$12/100*K169+'Connecting shares (%)'!$G$12/100*M169+'Connecting shares (%)'!$H$12/100*O169)/1000000,0),0)</f>
        <v>0</v>
      </c>
      <c r="AF169" s="1">
        <f>IF(C169="west", IF(B169="Central",L169*'Connecting shares (%)'!$R$16*'Connecting shares (%)'!$F$12/100+N169*'Connecting shares (%)'!$G$12/100*'Connecting shares (%)'!$R$17+P169*'Connecting shares (%)'!$H$12/100*'Connecting shares (%)'!$R$18,0),0)</f>
        <v>0</v>
      </c>
      <c r="AG169" s="1">
        <f>IF(C169="West", IF(B169="Decentral",(K169*'Connecting shares (%)'!$F$16/100+M169*'Connecting shares (%)'!$G$16/100+O169*'Connecting shares (%)'!$H$16/100)/1000000,0),0)</f>
        <v>0</v>
      </c>
      <c r="AH169" s="1">
        <f>IF(C169="west", IF(B169="Decentral",L169*'Connecting shares (%)'!$R$16*'Connecting shares (%)'!$F$16/100+N169*'Connecting shares (%)'!$G$16/100*'Connecting shares (%)'!$R$17+P169*'Connecting shares (%)'!$H$16/100*'Connecting shares (%)'!$R$18,0),0)</f>
        <v>0</v>
      </c>
    </row>
    <row r="170" spans="1:34">
      <c r="A170" s="1">
        <v>169</v>
      </c>
      <c r="B170" s="1" t="s">
        <v>19</v>
      </c>
      <c r="C170" s="1" t="s">
        <v>22</v>
      </c>
      <c r="D170" s="1" t="s">
        <v>679</v>
      </c>
      <c r="E170" s="1">
        <v>5053595.3499999903</v>
      </c>
      <c r="F170" s="1">
        <v>309</v>
      </c>
      <c r="G170" s="1">
        <v>0</v>
      </c>
      <c r="H170" s="1">
        <v>0</v>
      </c>
      <c r="I170" s="1">
        <v>0</v>
      </c>
      <c r="J170" s="1">
        <v>0</v>
      </c>
      <c r="K170" s="1">
        <v>506895.34</v>
      </c>
      <c r="L170" s="1">
        <v>44</v>
      </c>
      <c r="M170" s="1">
        <v>987705.47</v>
      </c>
      <c r="N170" s="1">
        <v>10</v>
      </c>
      <c r="O170" s="1">
        <v>0</v>
      </c>
      <c r="P170" s="1">
        <v>0</v>
      </c>
      <c r="Q170" s="1">
        <v>5570.9453583824697</v>
      </c>
      <c r="R170" s="1">
        <v>1754532</v>
      </c>
      <c r="S170" s="59">
        <f>IF(C170="East", IF(B170="Central",('Connecting shares (%)'!$F$2/100*E170+'Connecting shares (%)'!$G$2/100*G170+'Connecting shares (%)'!$H$2/100*I170)/1000000,0),0)</f>
        <v>0</v>
      </c>
      <c r="T170" s="59">
        <f>IF(C170="East", IF(B170="Central",F170*'Connecting shares (%)'!$R$16*'Connecting shares (%)'!$F$2/100+H170*'Connecting shares (%)'!$G$2/100*'Connecting shares (%)'!$R$17+J170*'Connecting shares (%)'!$H$2/100*'Connecting shares (%)'!$R$18,0),0)</f>
        <v>0</v>
      </c>
      <c r="U170" s="1">
        <f>IF(C170="East", IF(B170="Decentral",('Connecting shares (%)'!$F$6/100*E170+'Connecting shares (%)'!$G$6/100*G170+'Connecting shares (%)'!$H$6/100*I170)/1000000,0),0)</f>
        <v>5.0535953499999904</v>
      </c>
      <c r="V170" s="1">
        <f>IF(C170="East", IF(B170="Decentral",F170*'Connecting shares (%)'!$R$16*'Connecting shares (%)'!$F$6/100+H170*'Connecting shares (%)'!$G$6/100*'Connecting shares (%)'!$R$17+J170*'Connecting shares (%)'!$H$6/100*'Connecting shares (%)'!$R$18,0),0)</f>
        <v>7.105455000000001</v>
      </c>
      <c r="W170" s="1">
        <f>IF(C170="East", IF(B170="Central",('Connecting shares (%)'!$F$4/100*K170+'Connecting shares (%)'!$G$4/100*M170+'Connecting shares (%)'!$H$4/100*O170)/1000000,0),0)</f>
        <v>0</v>
      </c>
      <c r="X170" s="1">
        <f>IF(C170="East", IF(B170="Central",L170*'Connecting shares (%)'!$R$16*'Connecting shares (%)'!$F$4/100+N170*'Connecting shares (%)'!$G$4/100*'Connecting shares (%)'!$R$17+P170*'Connecting shares (%)'!$H$4/100*'Connecting shares (%)'!$R$18,0),0)</f>
        <v>0</v>
      </c>
      <c r="Y170" s="1">
        <f>IF(C170="East", IF(B170="Decentral",('Connecting shares (%)'!$F$4/100*K170+'Connecting shares (%)'!$G$4/100*M170+'Connecting shares (%)'!$H$4/100*O170)/1000000,0),0)</f>
        <v>1.4946008100000001</v>
      </c>
      <c r="Z170" s="1">
        <f>IF(C170="East", IF(B170="Decentral",L170*'Connecting shares (%)'!$R$16*'Connecting shares (%)'!$F$8/100+N170*'Connecting shares (%)'!$G$8/100*'Connecting shares (%)'!$R$17+P170*'Connecting shares (%)'!$H$8/100*'Connecting shares (%)'!$R$18,0),0)</f>
        <v>1.31837</v>
      </c>
      <c r="AA170" s="1">
        <f>IF(C170="West", IF(B170="Central",('Connecting shares (%)'!$F$10/100*E170+'Connecting shares (%)'!$G$10/100*G170+'Connecting shares (%)'!$H$10/100*I170)/1000000,0),0)</f>
        <v>0</v>
      </c>
      <c r="AB170" s="1">
        <f>IF(C170="West", IF(B170="Central",F170*'Connecting shares (%)'!$R$16*'Connecting shares (%)'!$F$10/100+H170*'Connecting shares (%)'!$G$10/100*'Connecting shares (%)'!$R$17+J170*'Connecting shares (%)'!$H$10/100*'Connecting shares (%)'!$R$18,0),0)</f>
        <v>0</v>
      </c>
      <c r="AC170" s="1">
        <f>IF(C170="West", IF(B170="Decentral",('Connecting shares (%)'!$F$14/100*E170+'Connecting shares (%)'!$G$14/100*G170+'Connecting shares (%)'!$H$14/100*I170)/1000000,0),0)</f>
        <v>0</v>
      </c>
      <c r="AD170" s="1">
        <f>IF(C170="west", IF(B170="Decentral",F170*'Connecting shares (%)'!$R$16*'Connecting shares (%)'!$F$14/100+H170*'Connecting shares (%)'!$G$14/100*'Connecting shares (%)'!$R$17+J170*'Connecting shares (%)'!$H$14/100*'Connecting shares (%)'!$R$18,0),0)</f>
        <v>0</v>
      </c>
      <c r="AE170" s="1">
        <f>IF(C170="west", IF(B170="Central",('Connecting shares (%)'!$F$12/100*K170+'Connecting shares (%)'!$G$12/100*M170+'Connecting shares (%)'!$H$12/100*O170)/1000000,0),0)</f>
        <v>0</v>
      </c>
      <c r="AF170" s="1">
        <f>IF(C170="west", IF(B170="Central",L170*'Connecting shares (%)'!$R$16*'Connecting shares (%)'!$F$12/100+N170*'Connecting shares (%)'!$G$12/100*'Connecting shares (%)'!$R$17+P170*'Connecting shares (%)'!$H$12/100*'Connecting shares (%)'!$R$18,0),0)</f>
        <v>0</v>
      </c>
      <c r="AG170" s="1">
        <f>IF(C170="West", IF(B170="Decentral",(K170*'Connecting shares (%)'!$F$16/100+M170*'Connecting shares (%)'!$G$16/100+O170*'Connecting shares (%)'!$H$16/100)/1000000,0),0)</f>
        <v>0</v>
      </c>
      <c r="AH170" s="1">
        <f>IF(C170="west", IF(B170="Decentral",L170*'Connecting shares (%)'!$R$16*'Connecting shares (%)'!$F$16/100+N170*'Connecting shares (%)'!$G$16/100*'Connecting shares (%)'!$R$17+P170*'Connecting shares (%)'!$H$16/100*'Connecting shares (%)'!$R$18,0),0)</f>
        <v>0</v>
      </c>
    </row>
    <row r="171" spans="1:34">
      <c r="A171" s="1">
        <v>170</v>
      </c>
      <c r="B171" s="1" t="s">
        <v>19</v>
      </c>
      <c r="C171" s="1" t="s">
        <v>22</v>
      </c>
      <c r="D171" s="1" t="s">
        <v>680</v>
      </c>
      <c r="E171" s="1">
        <v>973587.97999999905</v>
      </c>
      <c r="F171" s="1">
        <v>64</v>
      </c>
      <c r="G171" s="1">
        <v>0</v>
      </c>
      <c r="H171" s="1">
        <v>0</v>
      </c>
      <c r="I171" s="1">
        <v>0</v>
      </c>
      <c r="J171" s="1">
        <v>0</v>
      </c>
      <c r="K171" s="1">
        <v>0</v>
      </c>
      <c r="L171" s="1">
        <v>0</v>
      </c>
      <c r="M171" s="1">
        <v>0</v>
      </c>
      <c r="N171" s="1">
        <v>0</v>
      </c>
      <c r="O171" s="1">
        <v>0</v>
      </c>
      <c r="P171" s="1">
        <v>0</v>
      </c>
      <c r="Q171" s="1">
        <v>1157.66044989171</v>
      </c>
      <c r="R171" s="1">
        <v>78183</v>
      </c>
      <c r="S171" s="59">
        <f>IF(C171="East", IF(B171="Central",('Connecting shares (%)'!$F$2/100*E171+'Connecting shares (%)'!$G$2/100*G171+'Connecting shares (%)'!$H$2/100*I171)/1000000,0),0)</f>
        <v>0</v>
      </c>
      <c r="T171" s="59">
        <f>IF(C171="East", IF(B171="Central",F171*'Connecting shares (%)'!$R$16*'Connecting shares (%)'!$F$2/100+H171*'Connecting shares (%)'!$G$2/100*'Connecting shares (%)'!$R$17+J171*'Connecting shares (%)'!$H$2/100*'Connecting shares (%)'!$R$18,0),0)</f>
        <v>0</v>
      </c>
      <c r="U171" s="1">
        <f>IF(C171="East", IF(B171="Decentral",('Connecting shares (%)'!$F$6/100*E171+'Connecting shares (%)'!$G$6/100*G171+'Connecting shares (%)'!$H$6/100*I171)/1000000,0),0)</f>
        <v>0.97358797999999902</v>
      </c>
      <c r="V171" s="1">
        <f>IF(C171="East", IF(B171="Decentral",F171*'Connecting shares (%)'!$R$16*'Connecting shares (%)'!$F$6/100+H171*'Connecting shares (%)'!$G$6/100*'Connecting shares (%)'!$R$17+J171*'Connecting shares (%)'!$H$6/100*'Connecting shares (%)'!$R$18,0),0)</f>
        <v>1.4716800000000001</v>
      </c>
      <c r="W171" s="1">
        <f>IF(C171="East", IF(B171="Central",('Connecting shares (%)'!$F$4/100*K171+'Connecting shares (%)'!$G$4/100*M171+'Connecting shares (%)'!$H$4/100*O171)/1000000,0),0)</f>
        <v>0</v>
      </c>
      <c r="X171" s="1">
        <f>IF(C171="East", IF(B171="Central",L171*'Connecting shares (%)'!$R$16*'Connecting shares (%)'!$F$4/100+N171*'Connecting shares (%)'!$G$4/100*'Connecting shares (%)'!$R$17+P171*'Connecting shares (%)'!$H$4/100*'Connecting shares (%)'!$R$18,0),0)</f>
        <v>0</v>
      </c>
      <c r="Y171" s="1">
        <f>IF(C171="East", IF(B171="Decentral",('Connecting shares (%)'!$F$4/100*K171+'Connecting shares (%)'!$G$4/100*M171+'Connecting shares (%)'!$H$4/100*O171)/1000000,0),0)</f>
        <v>0</v>
      </c>
      <c r="Z171" s="1">
        <f>IF(C171="East", IF(B171="Decentral",L171*'Connecting shares (%)'!$R$16*'Connecting shares (%)'!$F$8/100+N171*'Connecting shares (%)'!$G$8/100*'Connecting shares (%)'!$R$17+P171*'Connecting shares (%)'!$H$8/100*'Connecting shares (%)'!$R$18,0),0)</f>
        <v>0</v>
      </c>
      <c r="AA171" s="1">
        <f>IF(C171="West", IF(B171="Central",('Connecting shares (%)'!$F$10/100*E171+'Connecting shares (%)'!$G$10/100*G171+'Connecting shares (%)'!$H$10/100*I171)/1000000,0),0)</f>
        <v>0</v>
      </c>
      <c r="AB171" s="1">
        <f>IF(C171="West", IF(B171="Central",F171*'Connecting shares (%)'!$R$16*'Connecting shares (%)'!$F$10/100+H171*'Connecting shares (%)'!$G$10/100*'Connecting shares (%)'!$R$17+J171*'Connecting shares (%)'!$H$10/100*'Connecting shares (%)'!$R$18,0),0)</f>
        <v>0</v>
      </c>
      <c r="AC171" s="1">
        <f>IF(C171="West", IF(B171="Decentral",('Connecting shares (%)'!$F$14/100*E171+'Connecting shares (%)'!$G$14/100*G171+'Connecting shares (%)'!$H$14/100*I171)/1000000,0),0)</f>
        <v>0</v>
      </c>
      <c r="AD171" s="1">
        <f>IF(C171="west", IF(B171="Decentral",F171*'Connecting shares (%)'!$R$16*'Connecting shares (%)'!$F$14/100+H171*'Connecting shares (%)'!$G$14/100*'Connecting shares (%)'!$R$17+J171*'Connecting shares (%)'!$H$14/100*'Connecting shares (%)'!$R$18,0),0)</f>
        <v>0</v>
      </c>
      <c r="AE171" s="1">
        <f>IF(C171="west", IF(B171="Central",('Connecting shares (%)'!$F$12/100*K171+'Connecting shares (%)'!$G$12/100*M171+'Connecting shares (%)'!$H$12/100*O171)/1000000,0),0)</f>
        <v>0</v>
      </c>
      <c r="AF171" s="1">
        <f>IF(C171="west", IF(B171="Central",L171*'Connecting shares (%)'!$R$16*'Connecting shares (%)'!$F$12/100+N171*'Connecting shares (%)'!$G$12/100*'Connecting shares (%)'!$R$17+P171*'Connecting shares (%)'!$H$12/100*'Connecting shares (%)'!$R$18,0),0)</f>
        <v>0</v>
      </c>
      <c r="AG171" s="1">
        <f>IF(C171="West", IF(B171="Decentral",(K171*'Connecting shares (%)'!$F$16/100+M171*'Connecting shares (%)'!$G$16/100+O171*'Connecting shares (%)'!$H$16/100)/1000000,0),0)</f>
        <v>0</v>
      </c>
      <c r="AH171" s="1">
        <f>IF(C171="west", IF(B171="Decentral",L171*'Connecting shares (%)'!$R$16*'Connecting shares (%)'!$F$16/100+N171*'Connecting shares (%)'!$G$16/100*'Connecting shares (%)'!$R$17+P171*'Connecting shares (%)'!$H$16/100*'Connecting shares (%)'!$R$18,0),0)</f>
        <v>0</v>
      </c>
    </row>
    <row r="172" spans="1:34">
      <c r="A172" s="1">
        <v>171</v>
      </c>
      <c r="B172" s="1" t="s">
        <v>19</v>
      </c>
      <c r="C172" s="1" t="s">
        <v>22</v>
      </c>
      <c r="D172" s="1" t="s">
        <v>679</v>
      </c>
      <c r="E172" s="1">
        <v>89862.71</v>
      </c>
      <c r="F172" s="1">
        <v>4</v>
      </c>
      <c r="G172" s="1">
        <v>0</v>
      </c>
      <c r="H172" s="1">
        <v>0</v>
      </c>
      <c r="I172" s="1">
        <v>0</v>
      </c>
      <c r="J172" s="1">
        <v>0</v>
      </c>
      <c r="K172" s="1">
        <v>68896.559999999896</v>
      </c>
      <c r="L172" s="1">
        <v>3</v>
      </c>
      <c r="M172" s="1">
        <v>0</v>
      </c>
      <c r="N172" s="1">
        <v>0</v>
      </c>
      <c r="O172" s="1">
        <v>0</v>
      </c>
      <c r="P172" s="1">
        <v>0</v>
      </c>
      <c r="Q172" s="1">
        <v>3561.02907838489</v>
      </c>
      <c r="R172" s="1">
        <v>556560</v>
      </c>
      <c r="S172" s="59">
        <f>IF(C172="East", IF(B172="Central",('Connecting shares (%)'!$F$2/100*E172+'Connecting shares (%)'!$G$2/100*G172+'Connecting shares (%)'!$H$2/100*I172)/1000000,0),0)</f>
        <v>0</v>
      </c>
      <c r="T172" s="59">
        <f>IF(C172="East", IF(B172="Central",F172*'Connecting shares (%)'!$R$16*'Connecting shares (%)'!$F$2/100+H172*'Connecting shares (%)'!$G$2/100*'Connecting shares (%)'!$R$17+J172*'Connecting shares (%)'!$H$2/100*'Connecting shares (%)'!$R$18,0),0)</f>
        <v>0</v>
      </c>
      <c r="U172" s="1">
        <f>IF(C172="East", IF(B172="Decentral",('Connecting shares (%)'!$F$6/100*E172+'Connecting shares (%)'!$G$6/100*G172+'Connecting shares (%)'!$H$6/100*I172)/1000000,0),0)</f>
        <v>8.9862710000000012E-2</v>
      </c>
      <c r="V172" s="1">
        <f>IF(C172="East", IF(B172="Decentral",F172*'Connecting shares (%)'!$R$16*'Connecting shares (%)'!$F$6/100+H172*'Connecting shares (%)'!$G$6/100*'Connecting shares (%)'!$R$17+J172*'Connecting shares (%)'!$H$6/100*'Connecting shares (%)'!$R$18,0),0)</f>
        <v>9.1980000000000006E-2</v>
      </c>
      <c r="W172" s="1">
        <f>IF(C172="East", IF(B172="Central",('Connecting shares (%)'!$F$4/100*K172+'Connecting shares (%)'!$G$4/100*M172+'Connecting shares (%)'!$H$4/100*O172)/1000000,0),0)</f>
        <v>0</v>
      </c>
      <c r="X172" s="1">
        <f>IF(C172="East", IF(B172="Central",L172*'Connecting shares (%)'!$R$16*'Connecting shares (%)'!$F$4/100+N172*'Connecting shares (%)'!$G$4/100*'Connecting shares (%)'!$R$17+P172*'Connecting shares (%)'!$H$4/100*'Connecting shares (%)'!$R$18,0),0)</f>
        <v>0</v>
      </c>
      <c r="Y172" s="1">
        <f>IF(C172="East", IF(B172="Decentral",('Connecting shares (%)'!$F$4/100*K172+'Connecting shares (%)'!$G$4/100*M172+'Connecting shares (%)'!$H$4/100*O172)/1000000,0),0)</f>
        <v>6.8896559999999898E-2</v>
      </c>
      <c r="Z172" s="1">
        <f>IF(C172="East", IF(B172="Decentral",L172*'Connecting shares (%)'!$R$16*'Connecting shares (%)'!$F$8/100+N172*'Connecting shares (%)'!$G$8/100*'Connecting shares (%)'!$R$17+P172*'Connecting shares (%)'!$H$8/100*'Connecting shares (%)'!$R$18,0),0)</f>
        <v>6.8985000000000005E-2</v>
      </c>
      <c r="AA172" s="1">
        <f>IF(C172="West", IF(B172="Central",('Connecting shares (%)'!$F$10/100*E172+'Connecting shares (%)'!$G$10/100*G172+'Connecting shares (%)'!$H$10/100*I172)/1000000,0),0)</f>
        <v>0</v>
      </c>
      <c r="AB172" s="1">
        <f>IF(C172="West", IF(B172="Central",F172*'Connecting shares (%)'!$R$16*'Connecting shares (%)'!$F$10/100+H172*'Connecting shares (%)'!$G$10/100*'Connecting shares (%)'!$R$17+J172*'Connecting shares (%)'!$H$10/100*'Connecting shares (%)'!$R$18,0),0)</f>
        <v>0</v>
      </c>
      <c r="AC172" s="1">
        <f>IF(C172="West", IF(B172="Decentral",('Connecting shares (%)'!$F$14/100*E172+'Connecting shares (%)'!$G$14/100*G172+'Connecting shares (%)'!$H$14/100*I172)/1000000,0),0)</f>
        <v>0</v>
      </c>
      <c r="AD172" s="1">
        <f>IF(C172="west", IF(B172="Decentral",F172*'Connecting shares (%)'!$R$16*'Connecting shares (%)'!$F$14/100+H172*'Connecting shares (%)'!$G$14/100*'Connecting shares (%)'!$R$17+J172*'Connecting shares (%)'!$H$14/100*'Connecting shares (%)'!$R$18,0),0)</f>
        <v>0</v>
      </c>
      <c r="AE172" s="1">
        <f>IF(C172="west", IF(B172="Central",('Connecting shares (%)'!$F$12/100*K172+'Connecting shares (%)'!$G$12/100*M172+'Connecting shares (%)'!$H$12/100*O172)/1000000,0),0)</f>
        <v>0</v>
      </c>
      <c r="AF172" s="1">
        <f>IF(C172="west", IF(B172="Central",L172*'Connecting shares (%)'!$R$16*'Connecting shares (%)'!$F$12/100+N172*'Connecting shares (%)'!$G$12/100*'Connecting shares (%)'!$R$17+P172*'Connecting shares (%)'!$H$12/100*'Connecting shares (%)'!$R$18,0),0)</f>
        <v>0</v>
      </c>
      <c r="AG172" s="1">
        <f>IF(C172="West", IF(B172="Decentral",(K172*'Connecting shares (%)'!$F$16/100+M172*'Connecting shares (%)'!$G$16/100+O172*'Connecting shares (%)'!$H$16/100)/1000000,0),0)</f>
        <v>0</v>
      </c>
      <c r="AH172" s="1">
        <f>IF(C172="west", IF(B172="Decentral",L172*'Connecting shares (%)'!$R$16*'Connecting shares (%)'!$F$16/100+N172*'Connecting shares (%)'!$G$16/100*'Connecting shares (%)'!$R$17+P172*'Connecting shares (%)'!$H$16/100*'Connecting shares (%)'!$R$18,0),0)</f>
        <v>0</v>
      </c>
    </row>
    <row r="173" spans="1:34">
      <c r="A173" s="1">
        <v>172</v>
      </c>
      <c r="B173" s="1" t="s">
        <v>20</v>
      </c>
      <c r="C173" s="1" t="s">
        <v>22</v>
      </c>
      <c r="D173" s="1" t="s">
        <v>678</v>
      </c>
      <c r="E173" s="1">
        <v>5555716.9399999902</v>
      </c>
      <c r="F173" s="1">
        <v>370</v>
      </c>
      <c r="G173" s="1">
        <v>0</v>
      </c>
      <c r="H173" s="1">
        <v>0</v>
      </c>
      <c r="I173" s="1">
        <v>0</v>
      </c>
      <c r="J173" s="1">
        <v>0</v>
      </c>
      <c r="K173" s="1">
        <v>335406.63999999902</v>
      </c>
      <c r="L173" s="1">
        <v>38</v>
      </c>
      <c r="M173" s="1">
        <v>1973702.1199999901</v>
      </c>
      <c r="N173" s="1">
        <v>11</v>
      </c>
      <c r="O173" s="1">
        <v>0</v>
      </c>
      <c r="P173" s="1">
        <v>0</v>
      </c>
      <c r="Q173" s="1">
        <v>11245.7134584089</v>
      </c>
      <c r="R173" s="1">
        <v>2372317</v>
      </c>
      <c r="S173" s="59">
        <f>IF(C173="East", IF(B173="Central",('Connecting shares (%)'!$F$2/100*E173+'Connecting shares (%)'!$G$2/100*G173+'Connecting shares (%)'!$H$2/100*I173)/1000000,0),0)</f>
        <v>5.5557169399999902</v>
      </c>
      <c r="T173" s="59">
        <f>IF(C173="East", IF(B173="Central",F173*'Connecting shares (%)'!$R$16*'Connecting shares (%)'!$F$2/100+H173*'Connecting shares (%)'!$G$2/100*'Connecting shares (%)'!$R$17+J173*'Connecting shares (%)'!$H$2/100*'Connecting shares (%)'!$R$18,0),0)</f>
        <v>8.5081500000000005</v>
      </c>
      <c r="U173" s="1">
        <f>IF(C173="East", IF(B173="Decentral",('Connecting shares (%)'!$F$6/100*E173+'Connecting shares (%)'!$G$6/100*G173+'Connecting shares (%)'!$H$6/100*I173)/1000000,0),0)</f>
        <v>0</v>
      </c>
      <c r="V173" s="1">
        <f>IF(C173="East", IF(B173="Decentral",F173*'Connecting shares (%)'!$R$16*'Connecting shares (%)'!$F$6/100+H173*'Connecting shares (%)'!$G$6/100*'Connecting shares (%)'!$R$17+J173*'Connecting shares (%)'!$H$6/100*'Connecting shares (%)'!$R$18,0),0)</f>
        <v>0</v>
      </c>
      <c r="W173" s="1">
        <f>IF(C173="East", IF(B173="Central",('Connecting shares (%)'!$F$4/100*K173+'Connecting shares (%)'!$G$4/100*M173+'Connecting shares (%)'!$H$4/100*O173)/1000000,0),0)</f>
        <v>2.3091087599999889</v>
      </c>
      <c r="X173" s="1">
        <f>IF(C173="East", IF(B173="Central",L173*'Connecting shares (%)'!$R$16*'Connecting shares (%)'!$F$4/100+N173*'Connecting shares (%)'!$G$4/100*'Connecting shares (%)'!$R$17+P173*'Connecting shares (%)'!$H$4/100*'Connecting shares (%)'!$R$18,0),0)</f>
        <v>1.2110590000000001</v>
      </c>
      <c r="Y173" s="1">
        <f>IF(C173="East", IF(B173="Decentral",('Connecting shares (%)'!$F$4/100*K173+'Connecting shares (%)'!$G$4/100*M173+'Connecting shares (%)'!$H$4/100*O173)/1000000,0),0)</f>
        <v>0</v>
      </c>
      <c r="Z173" s="1">
        <f>IF(C173="East", IF(B173="Decentral",L173*'Connecting shares (%)'!$R$16*'Connecting shares (%)'!$F$8/100+N173*'Connecting shares (%)'!$G$8/100*'Connecting shares (%)'!$R$17+P173*'Connecting shares (%)'!$H$8/100*'Connecting shares (%)'!$R$18,0),0)</f>
        <v>0</v>
      </c>
      <c r="AA173" s="1">
        <f>IF(C173="West", IF(B173="Central",('Connecting shares (%)'!$F$10/100*E173+'Connecting shares (%)'!$G$10/100*G173+'Connecting shares (%)'!$H$10/100*I173)/1000000,0),0)</f>
        <v>0</v>
      </c>
      <c r="AB173" s="1">
        <f>IF(C173="West", IF(B173="Central",F173*'Connecting shares (%)'!$R$16*'Connecting shares (%)'!$F$10/100+H173*'Connecting shares (%)'!$G$10/100*'Connecting shares (%)'!$R$17+J173*'Connecting shares (%)'!$H$10/100*'Connecting shares (%)'!$R$18,0),0)</f>
        <v>0</v>
      </c>
      <c r="AC173" s="1">
        <f>IF(C173="West", IF(B173="Decentral",('Connecting shares (%)'!$F$14/100*E173+'Connecting shares (%)'!$G$14/100*G173+'Connecting shares (%)'!$H$14/100*I173)/1000000,0),0)</f>
        <v>0</v>
      </c>
      <c r="AD173" s="1">
        <f>IF(C173="west", IF(B173="Decentral",F173*'Connecting shares (%)'!$R$16*'Connecting shares (%)'!$F$14/100+H173*'Connecting shares (%)'!$G$14/100*'Connecting shares (%)'!$R$17+J173*'Connecting shares (%)'!$H$14/100*'Connecting shares (%)'!$R$18,0),0)</f>
        <v>0</v>
      </c>
      <c r="AE173" s="1">
        <f>IF(C173="west", IF(B173="Central",('Connecting shares (%)'!$F$12/100*K173+'Connecting shares (%)'!$G$12/100*M173+'Connecting shares (%)'!$H$12/100*O173)/1000000,0),0)</f>
        <v>0</v>
      </c>
      <c r="AF173" s="1">
        <f>IF(C173="west", IF(B173="Central",L173*'Connecting shares (%)'!$R$16*'Connecting shares (%)'!$F$12/100+N173*'Connecting shares (%)'!$G$12/100*'Connecting shares (%)'!$R$17+P173*'Connecting shares (%)'!$H$12/100*'Connecting shares (%)'!$R$18,0),0)</f>
        <v>0</v>
      </c>
      <c r="AG173" s="1">
        <f>IF(C173="West", IF(B173="Decentral",(K173*'Connecting shares (%)'!$F$16/100+M173*'Connecting shares (%)'!$G$16/100+O173*'Connecting shares (%)'!$H$16/100)/1000000,0),0)</f>
        <v>0</v>
      </c>
      <c r="AH173" s="1">
        <f>IF(C173="west", IF(B173="Decentral",L173*'Connecting shares (%)'!$R$16*'Connecting shares (%)'!$F$16/100+N173*'Connecting shares (%)'!$G$16/100*'Connecting shares (%)'!$R$17+P173*'Connecting shares (%)'!$H$16/100*'Connecting shares (%)'!$R$18,0),0)</f>
        <v>0</v>
      </c>
    </row>
    <row r="174" spans="1:34">
      <c r="A174" s="1">
        <v>173</v>
      </c>
      <c r="B174" s="1" t="s">
        <v>19</v>
      </c>
      <c r="C174" s="1" t="s">
        <v>22</v>
      </c>
      <c r="D174" s="1" t="s">
        <v>677</v>
      </c>
      <c r="E174" s="1">
        <v>0</v>
      </c>
      <c r="F174" s="1">
        <v>0</v>
      </c>
      <c r="G174" s="1">
        <v>0</v>
      </c>
      <c r="H174" s="1">
        <v>0</v>
      </c>
      <c r="I174" s="1">
        <v>0</v>
      </c>
      <c r="J174" s="1">
        <v>0</v>
      </c>
      <c r="K174" s="1">
        <v>0</v>
      </c>
      <c r="L174" s="1">
        <v>0</v>
      </c>
      <c r="M174" s="1">
        <v>0</v>
      </c>
      <c r="N174" s="1">
        <v>0</v>
      </c>
      <c r="O174" s="1">
        <v>0</v>
      </c>
      <c r="P174" s="1">
        <v>0</v>
      </c>
      <c r="Q174" s="1">
        <v>692.82988217468505</v>
      </c>
      <c r="R174" s="1">
        <v>32200</v>
      </c>
      <c r="S174" s="59">
        <f>IF(C174="East", IF(B174="Central",('Connecting shares (%)'!$F$2/100*E174+'Connecting shares (%)'!$G$2/100*G174+'Connecting shares (%)'!$H$2/100*I174)/1000000,0),0)</f>
        <v>0</v>
      </c>
      <c r="T174" s="59">
        <f>IF(C174="East", IF(B174="Central",F174*'Connecting shares (%)'!$R$16*'Connecting shares (%)'!$F$2/100+H174*'Connecting shares (%)'!$G$2/100*'Connecting shares (%)'!$R$17+J174*'Connecting shares (%)'!$H$2/100*'Connecting shares (%)'!$R$18,0),0)</f>
        <v>0</v>
      </c>
      <c r="U174" s="1">
        <f>IF(C174="East", IF(B174="Decentral",('Connecting shares (%)'!$F$6/100*E174+'Connecting shares (%)'!$G$6/100*G174+'Connecting shares (%)'!$H$6/100*I174)/1000000,0),0)</f>
        <v>0</v>
      </c>
      <c r="V174" s="1">
        <f>IF(C174="East", IF(B174="Decentral",F174*'Connecting shares (%)'!$R$16*'Connecting shares (%)'!$F$6/100+H174*'Connecting shares (%)'!$G$6/100*'Connecting shares (%)'!$R$17+J174*'Connecting shares (%)'!$H$6/100*'Connecting shares (%)'!$R$18,0),0)</f>
        <v>0</v>
      </c>
      <c r="W174" s="1">
        <f>IF(C174="East", IF(B174="Central",('Connecting shares (%)'!$F$4/100*K174+'Connecting shares (%)'!$G$4/100*M174+'Connecting shares (%)'!$H$4/100*O174)/1000000,0),0)</f>
        <v>0</v>
      </c>
      <c r="X174" s="1">
        <f>IF(C174="East", IF(B174="Central",L174*'Connecting shares (%)'!$R$16*'Connecting shares (%)'!$F$4/100+N174*'Connecting shares (%)'!$G$4/100*'Connecting shares (%)'!$R$17+P174*'Connecting shares (%)'!$H$4/100*'Connecting shares (%)'!$R$18,0),0)</f>
        <v>0</v>
      </c>
      <c r="Y174" s="1">
        <f>IF(C174="East", IF(B174="Decentral",('Connecting shares (%)'!$F$4/100*K174+'Connecting shares (%)'!$G$4/100*M174+'Connecting shares (%)'!$H$4/100*O174)/1000000,0),0)</f>
        <v>0</v>
      </c>
      <c r="Z174" s="1">
        <f>IF(C174="East", IF(B174="Decentral",L174*'Connecting shares (%)'!$R$16*'Connecting shares (%)'!$F$8/100+N174*'Connecting shares (%)'!$G$8/100*'Connecting shares (%)'!$R$17+P174*'Connecting shares (%)'!$H$8/100*'Connecting shares (%)'!$R$18,0),0)</f>
        <v>0</v>
      </c>
      <c r="AA174" s="1">
        <f>IF(C174="West", IF(B174="Central",('Connecting shares (%)'!$F$10/100*E174+'Connecting shares (%)'!$G$10/100*G174+'Connecting shares (%)'!$H$10/100*I174)/1000000,0),0)</f>
        <v>0</v>
      </c>
      <c r="AB174" s="1">
        <f>IF(C174="West", IF(B174="Central",F174*'Connecting shares (%)'!$R$16*'Connecting shares (%)'!$F$10/100+H174*'Connecting shares (%)'!$G$10/100*'Connecting shares (%)'!$R$17+J174*'Connecting shares (%)'!$H$10/100*'Connecting shares (%)'!$R$18,0),0)</f>
        <v>0</v>
      </c>
      <c r="AC174" s="1">
        <f>IF(C174="West", IF(B174="Decentral",('Connecting shares (%)'!$F$14/100*E174+'Connecting shares (%)'!$G$14/100*G174+'Connecting shares (%)'!$H$14/100*I174)/1000000,0),0)</f>
        <v>0</v>
      </c>
      <c r="AD174" s="1">
        <f>IF(C174="west", IF(B174="Decentral",F174*'Connecting shares (%)'!$R$16*'Connecting shares (%)'!$F$14/100+H174*'Connecting shares (%)'!$G$14/100*'Connecting shares (%)'!$R$17+J174*'Connecting shares (%)'!$H$14/100*'Connecting shares (%)'!$R$18,0),0)</f>
        <v>0</v>
      </c>
      <c r="AE174" s="1">
        <f>IF(C174="west", IF(B174="Central",('Connecting shares (%)'!$F$12/100*K174+'Connecting shares (%)'!$G$12/100*M174+'Connecting shares (%)'!$H$12/100*O174)/1000000,0),0)</f>
        <v>0</v>
      </c>
      <c r="AF174" s="1">
        <f>IF(C174="west", IF(B174="Central",L174*'Connecting shares (%)'!$R$16*'Connecting shares (%)'!$F$12/100+N174*'Connecting shares (%)'!$G$12/100*'Connecting shares (%)'!$R$17+P174*'Connecting shares (%)'!$H$12/100*'Connecting shares (%)'!$R$18,0),0)</f>
        <v>0</v>
      </c>
      <c r="AG174" s="1">
        <f>IF(C174="West", IF(B174="Decentral",(K174*'Connecting shares (%)'!$F$16/100+M174*'Connecting shares (%)'!$G$16/100+O174*'Connecting shares (%)'!$H$16/100)/1000000,0),0)</f>
        <v>0</v>
      </c>
      <c r="AH174" s="1">
        <f>IF(C174="west", IF(B174="Decentral",L174*'Connecting shares (%)'!$R$16*'Connecting shares (%)'!$F$16/100+N174*'Connecting shares (%)'!$G$16/100*'Connecting shares (%)'!$R$17+P174*'Connecting shares (%)'!$H$16/100*'Connecting shares (%)'!$R$18,0),0)</f>
        <v>0</v>
      </c>
    </row>
    <row r="175" spans="1:34">
      <c r="A175" s="1">
        <v>174</v>
      </c>
      <c r="B175" s="1" t="s">
        <v>20</v>
      </c>
      <c r="C175" s="1" t="s">
        <v>22</v>
      </c>
      <c r="D175" s="1" t="s">
        <v>641</v>
      </c>
      <c r="E175" s="1">
        <v>2700230.86</v>
      </c>
      <c r="F175" s="1">
        <v>172</v>
      </c>
      <c r="G175" s="1">
        <v>0</v>
      </c>
      <c r="H175" s="1">
        <v>0</v>
      </c>
      <c r="I175" s="1">
        <v>0</v>
      </c>
      <c r="J175" s="1">
        <v>0</v>
      </c>
      <c r="K175" s="1">
        <v>748631.64999999898</v>
      </c>
      <c r="L175" s="1">
        <v>61</v>
      </c>
      <c r="M175" s="1">
        <v>0</v>
      </c>
      <c r="N175" s="1">
        <v>0</v>
      </c>
      <c r="O175" s="1">
        <v>0</v>
      </c>
      <c r="P175" s="1">
        <v>0</v>
      </c>
      <c r="Q175" s="1">
        <v>12723.209049581799</v>
      </c>
      <c r="R175" s="1">
        <v>3592663.5</v>
      </c>
      <c r="S175" s="59">
        <f>IF(C175="East", IF(B175="Central",('Connecting shares (%)'!$F$2/100*E175+'Connecting shares (%)'!$G$2/100*G175+'Connecting shares (%)'!$H$2/100*I175)/1000000,0),0)</f>
        <v>2.70023086</v>
      </c>
      <c r="T175" s="59">
        <f>IF(C175="East", IF(B175="Central",F175*'Connecting shares (%)'!$R$16*'Connecting shares (%)'!$F$2/100+H175*'Connecting shares (%)'!$G$2/100*'Connecting shares (%)'!$R$17+J175*'Connecting shares (%)'!$H$2/100*'Connecting shares (%)'!$R$18,0),0)</f>
        <v>3.9551400000000001</v>
      </c>
      <c r="U175" s="1">
        <f>IF(C175="East", IF(B175="Decentral",('Connecting shares (%)'!$F$6/100*E175+'Connecting shares (%)'!$G$6/100*G175+'Connecting shares (%)'!$H$6/100*I175)/1000000,0),0)</f>
        <v>0</v>
      </c>
      <c r="V175" s="1">
        <f>IF(C175="East", IF(B175="Decentral",F175*'Connecting shares (%)'!$R$16*'Connecting shares (%)'!$F$6/100+H175*'Connecting shares (%)'!$G$6/100*'Connecting shares (%)'!$R$17+J175*'Connecting shares (%)'!$H$6/100*'Connecting shares (%)'!$R$18,0),0)</f>
        <v>0</v>
      </c>
      <c r="W175" s="1">
        <f>IF(C175="East", IF(B175="Central",('Connecting shares (%)'!$F$4/100*K175+'Connecting shares (%)'!$G$4/100*M175+'Connecting shares (%)'!$H$4/100*O175)/1000000,0),0)</f>
        <v>0.74863164999999898</v>
      </c>
      <c r="X175" s="1">
        <f>IF(C175="East", IF(B175="Central",L175*'Connecting shares (%)'!$R$16*'Connecting shares (%)'!$F$4/100+N175*'Connecting shares (%)'!$G$4/100*'Connecting shares (%)'!$R$17+P175*'Connecting shares (%)'!$H$4/100*'Connecting shares (%)'!$R$18,0),0)</f>
        <v>1.402695</v>
      </c>
      <c r="Y175" s="1">
        <f>IF(C175="East", IF(B175="Decentral",('Connecting shares (%)'!$F$4/100*K175+'Connecting shares (%)'!$G$4/100*M175+'Connecting shares (%)'!$H$4/100*O175)/1000000,0),0)</f>
        <v>0</v>
      </c>
      <c r="Z175" s="1">
        <f>IF(C175="East", IF(B175="Decentral",L175*'Connecting shares (%)'!$R$16*'Connecting shares (%)'!$F$8/100+N175*'Connecting shares (%)'!$G$8/100*'Connecting shares (%)'!$R$17+P175*'Connecting shares (%)'!$H$8/100*'Connecting shares (%)'!$R$18,0),0)</f>
        <v>0</v>
      </c>
      <c r="AA175" s="1">
        <f>IF(C175="West", IF(B175="Central",('Connecting shares (%)'!$F$10/100*E175+'Connecting shares (%)'!$G$10/100*G175+'Connecting shares (%)'!$H$10/100*I175)/1000000,0),0)</f>
        <v>0</v>
      </c>
      <c r="AB175" s="1">
        <f>IF(C175="West", IF(B175="Central",F175*'Connecting shares (%)'!$R$16*'Connecting shares (%)'!$F$10/100+H175*'Connecting shares (%)'!$G$10/100*'Connecting shares (%)'!$R$17+J175*'Connecting shares (%)'!$H$10/100*'Connecting shares (%)'!$R$18,0),0)</f>
        <v>0</v>
      </c>
      <c r="AC175" s="1">
        <f>IF(C175="West", IF(B175="Decentral",('Connecting shares (%)'!$F$14/100*E175+'Connecting shares (%)'!$G$14/100*G175+'Connecting shares (%)'!$H$14/100*I175)/1000000,0),0)</f>
        <v>0</v>
      </c>
      <c r="AD175" s="1">
        <f>IF(C175="west", IF(B175="Decentral",F175*'Connecting shares (%)'!$R$16*'Connecting shares (%)'!$F$14/100+H175*'Connecting shares (%)'!$G$14/100*'Connecting shares (%)'!$R$17+J175*'Connecting shares (%)'!$H$14/100*'Connecting shares (%)'!$R$18,0),0)</f>
        <v>0</v>
      </c>
      <c r="AE175" s="1">
        <f>IF(C175="west", IF(B175="Central",('Connecting shares (%)'!$F$12/100*K175+'Connecting shares (%)'!$G$12/100*M175+'Connecting shares (%)'!$H$12/100*O175)/1000000,0),0)</f>
        <v>0</v>
      </c>
      <c r="AF175" s="1">
        <f>IF(C175="west", IF(B175="Central",L175*'Connecting shares (%)'!$R$16*'Connecting shares (%)'!$F$12/100+N175*'Connecting shares (%)'!$G$12/100*'Connecting shares (%)'!$R$17+P175*'Connecting shares (%)'!$H$12/100*'Connecting shares (%)'!$R$18,0),0)</f>
        <v>0</v>
      </c>
      <c r="AG175" s="1">
        <f>IF(C175="West", IF(B175="Decentral",(K175*'Connecting shares (%)'!$F$16/100+M175*'Connecting shares (%)'!$G$16/100+O175*'Connecting shares (%)'!$H$16/100)/1000000,0),0)</f>
        <v>0</v>
      </c>
      <c r="AH175" s="1">
        <f>IF(C175="west", IF(B175="Decentral",L175*'Connecting shares (%)'!$R$16*'Connecting shares (%)'!$F$16/100+N175*'Connecting shares (%)'!$G$16/100*'Connecting shares (%)'!$R$17+P175*'Connecting shares (%)'!$H$16/100*'Connecting shares (%)'!$R$18,0),0)</f>
        <v>0</v>
      </c>
    </row>
    <row r="176" spans="1:34">
      <c r="A176" s="1">
        <v>175</v>
      </c>
      <c r="B176" s="1" t="s">
        <v>20</v>
      </c>
      <c r="C176" s="1" t="s">
        <v>22</v>
      </c>
      <c r="D176" s="1" t="s">
        <v>676</v>
      </c>
      <c r="E176" s="1">
        <v>2015983.56</v>
      </c>
      <c r="F176" s="1">
        <v>147</v>
      </c>
      <c r="G176" s="1">
        <v>0</v>
      </c>
      <c r="H176" s="1">
        <v>0</v>
      </c>
      <c r="I176" s="1">
        <v>0</v>
      </c>
      <c r="J176" s="1">
        <v>0</v>
      </c>
      <c r="K176" s="1">
        <v>827861.75999999896</v>
      </c>
      <c r="L176" s="1">
        <v>133</v>
      </c>
      <c r="M176" s="1">
        <v>729010.65</v>
      </c>
      <c r="N176" s="1">
        <v>6</v>
      </c>
      <c r="O176" s="1">
        <v>0</v>
      </c>
      <c r="P176" s="1">
        <v>0</v>
      </c>
      <c r="Q176" s="1">
        <v>6385.7646531342598</v>
      </c>
      <c r="R176" s="1">
        <v>1826297.5</v>
      </c>
      <c r="S176" s="59">
        <f>IF(C176="East", IF(B176="Central",('Connecting shares (%)'!$F$2/100*E176+'Connecting shares (%)'!$G$2/100*G176+'Connecting shares (%)'!$H$2/100*I176)/1000000,0),0)</f>
        <v>2.01598356</v>
      </c>
      <c r="T176" s="59">
        <f>IF(C176="East", IF(B176="Central",F176*'Connecting shares (%)'!$R$16*'Connecting shares (%)'!$F$2/100+H176*'Connecting shares (%)'!$G$2/100*'Connecting shares (%)'!$R$17+J176*'Connecting shares (%)'!$H$2/100*'Connecting shares (%)'!$R$18,0),0)</f>
        <v>3.3802650000000001</v>
      </c>
      <c r="U176" s="1">
        <f>IF(C176="East", IF(B176="Decentral",('Connecting shares (%)'!$F$6/100*E176+'Connecting shares (%)'!$G$6/100*G176+'Connecting shares (%)'!$H$6/100*I176)/1000000,0),0)</f>
        <v>0</v>
      </c>
      <c r="V176" s="1">
        <f>IF(C176="East", IF(B176="Decentral",F176*'Connecting shares (%)'!$R$16*'Connecting shares (%)'!$F$6/100+H176*'Connecting shares (%)'!$G$6/100*'Connecting shares (%)'!$R$17+J176*'Connecting shares (%)'!$H$6/100*'Connecting shares (%)'!$R$18,0),0)</f>
        <v>0</v>
      </c>
      <c r="W176" s="1">
        <f>IF(C176="East", IF(B176="Central",('Connecting shares (%)'!$F$4/100*K176+'Connecting shares (%)'!$G$4/100*M176+'Connecting shares (%)'!$H$4/100*O176)/1000000,0),0)</f>
        <v>1.5568724099999989</v>
      </c>
      <c r="X176" s="1">
        <f>IF(C176="East", IF(B176="Central",L176*'Connecting shares (%)'!$R$16*'Connecting shares (%)'!$F$4/100+N176*'Connecting shares (%)'!$G$4/100*'Connecting shares (%)'!$R$17+P176*'Connecting shares (%)'!$H$4/100*'Connecting shares (%)'!$R$18,0),0)</f>
        <v>3.242289</v>
      </c>
      <c r="Y176" s="1">
        <f>IF(C176="East", IF(B176="Decentral",('Connecting shares (%)'!$F$4/100*K176+'Connecting shares (%)'!$G$4/100*M176+'Connecting shares (%)'!$H$4/100*O176)/1000000,0),0)</f>
        <v>0</v>
      </c>
      <c r="Z176" s="1">
        <f>IF(C176="East", IF(B176="Decentral",L176*'Connecting shares (%)'!$R$16*'Connecting shares (%)'!$F$8/100+N176*'Connecting shares (%)'!$G$8/100*'Connecting shares (%)'!$R$17+P176*'Connecting shares (%)'!$H$8/100*'Connecting shares (%)'!$R$18,0),0)</f>
        <v>0</v>
      </c>
      <c r="AA176" s="1">
        <f>IF(C176="West", IF(B176="Central",('Connecting shares (%)'!$F$10/100*E176+'Connecting shares (%)'!$G$10/100*G176+'Connecting shares (%)'!$H$10/100*I176)/1000000,0),0)</f>
        <v>0</v>
      </c>
      <c r="AB176" s="1">
        <f>IF(C176="West", IF(B176="Central",F176*'Connecting shares (%)'!$R$16*'Connecting shares (%)'!$F$10/100+H176*'Connecting shares (%)'!$G$10/100*'Connecting shares (%)'!$R$17+J176*'Connecting shares (%)'!$H$10/100*'Connecting shares (%)'!$R$18,0),0)</f>
        <v>0</v>
      </c>
      <c r="AC176" s="1">
        <f>IF(C176="West", IF(B176="Decentral",('Connecting shares (%)'!$F$14/100*E176+'Connecting shares (%)'!$G$14/100*G176+'Connecting shares (%)'!$H$14/100*I176)/1000000,0),0)</f>
        <v>0</v>
      </c>
      <c r="AD176" s="1">
        <f>IF(C176="west", IF(B176="Decentral",F176*'Connecting shares (%)'!$R$16*'Connecting shares (%)'!$F$14/100+H176*'Connecting shares (%)'!$G$14/100*'Connecting shares (%)'!$R$17+J176*'Connecting shares (%)'!$H$14/100*'Connecting shares (%)'!$R$18,0),0)</f>
        <v>0</v>
      </c>
      <c r="AE176" s="1">
        <f>IF(C176="west", IF(B176="Central",('Connecting shares (%)'!$F$12/100*K176+'Connecting shares (%)'!$G$12/100*M176+'Connecting shares (%)'!$H$12/100*O176)/1000000,0),0)</f>
        <v>0</v>
      </c>
      <c r="AF176" s="1">
        <f>IF(C176="west", IF(B176="Central",L176*'Connecting shares (%)'!$R$16*'Connecting shares (%)'!$F$12/100+N176*'Connecting shares (%)'!$G$12/100*'Connecting shares (%)'!$R$17+P176*'Connecting shares (%)'!$H$12/100*'Connecting shares (%)'!$R$18,0),0)</f>
        <v>0</v>
      </c>
      <c r="AG176" s="1">
        <f>IF(C176="West", IF(B176="Decentral",(K176*'Connecting shares (%)'!$F$16/100+M176*'Connecting shares (%)'!$G$16/100+O176*'Connecting shares (%)'!$H$16/100)/1000000,0),0)</f>
        <v>0</v>
      </c>
      <c r="AH176" s="1">
        <f>IF(C176="west", IF(B176="Decentral",L176*'Connecting shares (%)'!$R$16*'Connecting shares (%)'!$F$16/100+N176*'Connecting shares (%)'!$G$16/100*'Connecting shares (%)'!$R$17+P176*'Connecting shares (%)'!$H$16/100*'Connecting shares (%)'!$R$18,0),0)</f>
        <v>0</v>
      </c>
    </row>
    <row r="177" spans="1:34">
      <c r="A177" s="1">
        <v>176</v>
      </c>
      <c r="B177" s="1" t="s">
        <v>19</v>
      </c>
      <c r="C177" s="1" t="s">
        <v>22</v>
      </c>
      <c r="D177" s="1" t="s">
        <v>608</v>
      </c>
      <c r="E177" s="1">
        <v>5841790.3699999899</v>
      </c>
      <c r="F177" s="1">
        <v>363</v>
      </c>
      <c r="G177" s="1">
        <v>0</v>
      </c>
      <c r="H177" s="1">
        <v>0</v>
      </c>
      <c r="I177" s="1">
        <v>0</v>
      </c>
      <c r="J177" s="1">
        <v>0</v>
      </c>
      <c r="K177" s="1">
        <v>577048.47999999905</v>
      </c>
      <c r="L177" s="1">
        <v>79</v>
      </c>
      <c r="M177" s="1">
        <v>0</v>
      </c>
      <c r="N177" s="1">
        <v>0</v>
      </c>
      <c r="O177" s="1">
        <v>0</v>
      </c>
      <c r="P177" s="1">
        <v>0</v>
      </c>
      <c r="Q177" s="1">
        <v>9379.0652029457506</v>
      </c>
      <c r="R177" s="1">
        <v>2331891</v>
      </c>
      <c r="S177" s="59">
        <f>IF(C177="East", IF(B177="Central",('Connecting shares (%)'!$F$2/100*E177+'Connecting shares (%)'!$G$2/100*G177+'Connecting shares (%)'!$H$2/100*I177)/1000000,0),0)</f>
        <v>0</v>
      </c>
      <c r="T177" s="59">
        <f>IF(C177="East", IF(B177="Central",F177*'Connecting shares (%)'!$R$16*'Connecting shares (%)'!$F$2/100+H177*'Connecting shares (%)'!$G$2/100*'Connecting shares (%)'!$R$17+J177*'Connecting shares (%)'!$H$2/100*'Connecting shares (%)'!$R$18,0),0)</f>
        <v>0</v>
      </c>
      <c r="U177" s="1">
        <f>IF(C177="East", IF(B177="Decentral",('Connecting shares (%)'!$F$6/100*E177+'Connecting shares (%)'!$G$6/100*G177+'Connecting shares (%)'!$H$6/100*I177)/1000000,0),0)</f>
        <v>5.8417903699999902</v>
      </c>
      <c r="V177" s="1">
        <f>IF(C177="East", IF(B177="Decentral",F177*'Connecting shares (%)'!$R$16*'Connecting shares (%)'!$F$6/100+H177*'Connecting shares (%)'!$G$6/100*'Connecting shares (%)'!$R$17+J177*'Connecting shares (%)'!$H$6/100*'Connecting shares (%)'!$R$18,0),0)</f>
        <v>8.3471850000000014</v>
      </c>
      <c r="W177" s="1">
        <f>IF(C177="East", IF(B177="Central",('Connecting shares (%)'!$F$4/100*K177+'Connecting shares (%)'!$G$4/100*M177+'Connecting shares (%)'!$H$4/100*O177)/1000000,0),0)</f>
        <v>0</v>
      </c>
      <c r="X177" s="1">
        <f>IF(C177="East", IF(B177="Central",L177*'Connecting shares (%)'!$R$16*'Connecting shares (%)'!$F$4/100+N177*'Connecting shares (%)'!$G$4/100*'Connecting shares (%)'!$R$17+P177*'Connecting shares (%)'!$H$4/100*'Connecting shares (%)'!$R$18,0),0)</f>
        <v>0</v>
      </c>
      <c r="Y177" s="1">
        <f>IF(C177="East", IF(B177="Decentral",('Connecting shares (%)'!$F$4/100*K177+'Connecting shares (%)'!$G$4/100*M177+'Connecting shares (%)'!$H$4/100*O177)/1000000,0),0)</f>
        <v>0.57704847999999909</v>
      </c>
      <c r="Z177" s="1">
        <f>IF(C177="East", IF(B177="Decentral",L177*'Connecting shares (%)'!$R$16*'Connecting shares (%)'!$F$8/100+N177*'Connecting shares (%)'!$G$8/100*'Connecting shares (%)'!$R$17+P177*'Connecting shares (%)'!$H$8/100*'Connecting shares (%)'!$R$18,0),0)</f>
        <v>1.816605</v>
      </c>
      <c r="AA177" s="1">
        <f>IF(C177="West", IF(B177="Central",('Connecting shares (%)'!$F$10/100*E177+'Connecting shares (%)'!$G$10/100*G177+'Connecting shares (%)'!$H$10/100*I177)/1000000,0),0)</f>
        <v>0</v>
      </c>
      <c r="AB177" s="1">
        <f>IF(C177="West", IF(B177="Central",F177*'Connecting shares (%)'!$R$16*'Connecting shares (%)'!$F$10/100+H177*'Connecting shares (%)'!$G$10/100*'Connecting shares (%)'!$R$17+J177*'Connecting shares (%)'!$H$10/100*'Connecting shares (%)'!$R$18,0),0)</f>
        <v>0</v>
      </c>
      <c r="AC177" s="1">
        <f>IF(C177="West", IF(B177="Decentral",('Connecting shares (%)'!$F$14/100*E177+'Connecting shares (%)'!$G$14/100*G177+'Connecting shares (%)'!$H$14/100*I177)/1000000,0),0)</f>
        <v>0</v>
      </c>
      <c r="AD177" s="1">
        <f>IF(C177="west", IF(B177="Decentral",F177*'Connecting shares (%)'!$R$16*'Connecting shares (%)'!$F$14/100+H177*'Connecting shares (%)'!$G$14/100*'Connecting shares (%)'!$R$17+J177*'Connecting shares (%)'!$H$14/100*'Connecting shares (%)'!$R$18,0),0)</f>
        <v>0</v>
      </c>
      <c r="AE177" s="1">
        <f>IF(C177="west", IF(B177="Central",('Connecting shares (%)'!$F$12/100*K177+'Connecting shares (%)'!$G$12/100*M177+'Connecting shares (%)'!$H$12/100*O177)/1000000,0),0)</f>
        <v>0</v>
      </c>
      <c r="AF177" s="1">
        <f>IF(C177="west", IF(B177="Central",L177*'Connecting shares (%)'!$R$16*'Connecting shares (%)'!$F$12/100+N177*'Connecting shares (%)'!$G$12/100*'Connecting shares (%)'!$R$17+P177*'Connecting shares (%)'!$H$12/100*'Connecting shares (%)'!$R$18,0),0)</f>
        <v>0</v>
      </c>
      <c r="AG177" s="1">
        <f>IF(C177="West", IF(B177="Decentral",(K177*'Connecting shares (%)'!$F$16/100+M177*'Connecting shares (%)'!$G$16/100+O177*'Connecting shares (%)'!$H$16/100)/1000000,0),0)</f>
        <v>0</v>
      </c>
      <c r="AH177" s="1">
        <f>IF(C177="west", IF(B177="Decentral",L177*'Connecting shares (%)'!$R$16*'Connecting shares (%)'!$F$16/100+N177*'Connecting shares (%)'!$G$16/100*'Connecting shares (%)'!$R$17+P177*'Connecting shares (%)'!$H$16/100*'Connecting shares (%)'!$R$18,0),0)</f>
        <v>0</v>
      </c>
    </row>
    <row r="178" spans="1:34">
      <c r="A178" s="1">
        <v>177</v>
      </c>
      <c r="B178" s="1" t="s">
        <v>20</v>
      </c>
      <c r="C178" s="1" t="s">
        <v>22</v>
      </c>
      <c r="D178" s="1" t="s">
        <v>675</v>
      </c>
      <c r="E178" s="1">
        <v>1794554.96</v>
      </c>
      <c r="F178" s="1">
        <v>142</v>
      </c>
      <c r="G178" s="1">
        <v>0</v>
      </c>
      <c r="H178" s="1">
        <v>0</v>
      </c>
      <c r="I178" s="1">
        <v>0</v>
      </c>
      <c r="J178" s="1">
        <v>0</v>
      </c>
      <c r="K178" s="1">
        <v>873292.25</v>
      </c>
      <c r="L178" s="1">
        <v>105</v>
      </c>
      <c r="M178" s="1">
        <v>0</v>
      </c>
      <c r="N178" s="1">
        <v>0</v>
      </c>
      <c r="O178" s="1">
        <v>0</v>
      </c>
      <c r="P178" s="1">
        <v>0</v>
      </c>
      <c r="Q178" s="1">
        <v>3420.9795830289299</v>
      </c>
      <c r="R178" s="1">
        <v>466265.5</v>
      </c>
      <c r="S178" s="59">
        <f>IF(C178="East", IF(B178="Central",('Connecting shares (%)'!$F$2/100*E178+'Connecting shares (%)'!$G$2/100*G178+'Connecting shares (%)'!$H$2/100*I178)/1000000,0),0)</f>
        <v>1.7945549599999999</v>
      </c>
      <c r="T178" s="59">
        <f>IF(C178="East", IF(B178="Central",F178*'Connecting shares (%)'!$R$16*'Connecting shares (%)'!$F$2/100+H178*'Connecting shares (%)'!$G$2/100*'Connecting shares (%)'!$R$17+J178*'Connecting shares (%)'!$H$2/100*'Connecting shares (%)'!$R$18,0),0)</f>
        <v>3.2652899999999998</v>
      </c>
      <c r="U178" s="1">
        <f>IF(C178="East", IF(B178="Decentral",('Connecting shares (%)'!$F$6/100*E178+'Connecting shares (%)'!$G$6/100*G178+'Connecting shares (%)'!$H$6/100*I178)/1000000,0),0)</f>
        <v>0</v>
      </c>
      <c r="V178" s="1">
        <f>IF(C178="East", IF(B178="Decentral",F178*'Connecting shares (%)'!$R$16*'Connecting shares (%)'!$F$6/100+H178*'Connecting shares (%)'!$G$6/100*'Connecting shares (%)'!$R$17+J178*'Connecting shares (%)'!$H$6/100*'Connecting shares (%)'!$R$18,0),0)</f>
        <v>0</v>
      </c>
      <c r="W178" s="1">
        <f>IF(C178="East", IF(B178="Central",('Connecting shares (%)'!$F$4/100*K178+'Connecting shares (%)'!$G$4/100*M178+'Connecting shares (%)'!$H$4/100*O178)/1000000,0),0)</f>
        <v>0.87329224999999999</v>
      </c>
      <c r="X178" s="1">
        <f>IF(C178="East", IF(B178="Central",L178*'Connecting shares (%)'!$R$16*'Connecting shares (%)'!$F$4/100+N178*'Connecting shares (%)'!$G$4/100*'Connecting shares (%)'!$R$17+P178*'Connecting shares (%)'!$H$4/100*'Connecting shares (%)'!$R$18,0),0)</f>
        <v>2.4144750000000004</v>
      </c>
      <c r="Y178" s="1">
        <f>IF(C178="East", IF(B178="Decentral",('Connecting shares (%)'!$F$4/100*K178+'Connecting shares (%)'!$G$4/100*M178+'Connecting shares (%)'!$H$4/100*O178)/1000000,0),0)</f>
        <v>0</v>
      </c>
      <c r="Z178" s="1">
        <f>IF(C178="East", IF(B178="Decentral",L178*'Connecting shares (%)'!$R$16*'Connecting shares (%)'!$F$8/100+N178*'Connecting shares (%)'!$G$8/100*'Connecting shares (%)'!$R$17+P178*'Connecting shares (%)'!$H$8/100*'Connecting shares (%)'!$R$18,0),0)</f>
        <v>0</v>
      </c>
      <c r="AA178" s="1">
        <f>IF(C178="West", IF(B178="Central",('Connecting shares (%)'!$F$10/100*E178+'Connecting shares (%)'!$G$10/100*G178+'Connecting shares (%)'!$H$10/100*I178)/1000000,0),0)</f>
        <v>0</v>
      </c>
      <c r="AB178" s="1">
        <f>IF(C178="West", IF(B178="Central",F178*'Connecting shares (%)'!$R$16*'Connecting shares (%)'!$F$10/100+H178*'Connecting shares (%)'!$G$10/100*'Connecting shares (%)'!$R$17+J178*'Connecting shares (%)'!$H$10/100*'Connecting shares (%)'!$R$18,0),0)</f>
        <v>0</v>
      </c>
      <c r="AC178" s="1">
        <f>IF(C178="West", IF(B178="Decentral",('Connecting shares (%)'!$F$14/100*E178+'Connecting shares (%)'!$G$14/100*G178+'Connecting shares (%)'!$H$14/100*I178)/1000000,0),0)</f>
        <v>0</v>
      </c>
      <c r="AD178" s="1">
        <f>IF(C178="west", IF(B178="Decentral",F178*'Connecting shares (%)'!$R$16*'Connecting shares (%)'!$F$14/100+H178*'Connecting shares (%)'!$G$14/100*'Connecting shares (%)'!$R$17+J178*'Connecting shares (%)'!$H$14/100*'Connecting shares (%)'!$R$18,0),0)</f>
        <v>0</v>
      </c>
      <c r="AE178" s="1">
        <f>IF(C178="west", IF(B178="Central",('Connecting shares (%)'!$F$12/100*K178+'Connecting shares (%)'!$G$12/100*M178+'Connecting shares (%)'!$H$12/100*O178)/1000000,0),0)</f>
        <v>0</v>
      </c>
      <c r="AF178" s="1">
        <f>IF(C178="west", IF(B178="Central",L178*'Connecting shares (%)'!$R$16*'Connecting shares (%)'!$F$12/100+N178*'Connecting shares (%)'!$G$12/100*'Connecting shares (%)'!$R$17+P178*'Connecting shares (%)'!$H$12/100*'Connecting shares (%)'!$R$18,0),0)</f>
        <v>0</v>
      </c>
      <c r="AG178" s="1">
        <f>IF(C178="West", IF(B178="Decentral",(K178*'Connecting shares (%)'!$F$16/100+M178*'Connecting shares (%)'!$G$16/100+O178*'Connecting shares (%)'!$H$16/100)/1000000,0),0)</f>
        <v>0</v>
      </c>
      <c r="AH178" s="1">
        <f>IF(C178="west", IF(B178="Decentral",L178*'Connecting shares (%)'!$R$16*'Connecting shares (%)'!$F$16/100+N178*'Connecting shares (%)'!$G$16/100*'Connecting shares (%)'!$R$17+P178*'Connecting shares (%)'!$H$16/100*'Connecting shares (%)'!$R$18,0),0)</f>
        <v>0</v>
      </c>
    </row>
    <row r="179" spans="1:34">
      <c r="A179" s="1">
        <v>178</v>
      </c>
      <c r="B179" s="1" t="s">
        <v>19</v>
      </c>
      <c r="C179" s="1" t="s">
        <v>22</v>
      </c>
      <c r="D179" s="1" t="s">
        <v>674</v>
      </c>
      <c r="E179" s="1">
        <v>999998.17</v>
      </c>
      <c r="F179" s="1">
        <v>63</v>
      </c>
      <c r="G179" s="1">
        <v>0</v>
      </c>
      <c r="H179" s="1">
        <v>0</v>
      </c>
      <c r="I179" s="1">
        <v>0</v>
      </c>
      <c r="J179" s="1">
        <v>0</v>
      </c>
      <c r="K179" s="1">
        <v>43378.55</v>
      </c>
      <c r="L179" s="1">
        <v>1</v>
      </c>
      <c r="M179" s="1">
        <v>0</v>
      </c>
      <c r="N179" s="1">
        <v>0</v>
      </c>
      <c r="O179" s="1">
        <v>0</v>
      </c>
      <c r="P179" s="1">
        <v>0</v>
      </c>
      <c r="Q179" s="1">
        <v>1501.8498499555301</v>
      </c>
      <c r="R179" s="1">
        <v>136171.5</v>
      </c>
      <c r="S179" s="59">
        <f>IF(C179="East", IF(B179="Central",('Connecting shares (%)'!$F$2/100*E179+'Connecting shares (%)'!$G$2/100*G179+'Connecting shares (%)'!$H$2/100*I179)/1000000,0),0)</f>
        <v>0</v>
      </c>
      <c r="T179" s="59">
        <f>IF(C179="East", IF(B179="Central",F179*'Connecting shares (%)'!$R$16*'Connecting shares (%)'!$F$2/100+H179*'Connecting shares (%)'!$G$2/100*'Connecting shares (%)'!$R$17+J179*'Connecting shares (%)'!$H$2/100*'Connecting shares (%)'!$R$18,0),0)</f>
        <v>0</v>
      </c>
      <c r="U179" s="1">
        <f>IF(C179="East", IF(B179="Decentral",('Connecting shares (%)'!$F$6/100*E179+'Connecting shares (%)'!$G$6/100*G179+'Connecting shares (%)'!$H$6/100*I179)/1000000,0),0)</f>
        <v>0.99999817000000002</v>
      </c>
      <c r="V179" s="1">
        <f>IF(C179="East", IF(B179="Decentral",F179*'Connecting shares (%)'!$R$16*'Connecting shares (%)'!$F$6/100+H179*'Connecting shares (%)'!$G$6/100*'Connecting shares (%)'!$R$17+J179*'Connecting shares (%)'!$H$6/100*'Connecting shares (%)'!$R$18,0),0)</f>
        <v>1.4486850000000002</v>
      </c>
      <c r="W179" s="1">
        <f>IF(C179="East", IF(B179="Central",('Connecting shares (%)'!$F$4/100*K179+'Connecting shares (%)'!$G$4/100*M179+'Connecting shares (%)'!$H$4/100*O179)/1000000,0),0)</f>
        <v>0</v>
      </c>
      <c r="X179" s="1">
        <f>IF(C179="East", IF(B179="Central",L179*'Connecting shares (%)'!$R$16*'Connecting shares (%)'!$F$4/100+N179*'Connecting shares (%)'!$G$4/100*'Connecting shares (%)'!$R$17+P179*'Connecting shares (%)'!$H$4/100*'Connecting shares (%)'!$R$18,0),0)</f>
        <v>0</v>
      </c>
      <c r="Y179" s="1">
        <f>IF(C179="East", IF(B179="Decentral",('Connecting shares (%)'!$F$4/100*K179+'Connecting shares (%)'!$G$4/100*M179+'Connecting shares (%)'!$H$4/100*O179)/1000000,0),0)</f>
        <v>4.3378550000000002E-2</v>
      </c>
      <c r="Z179" s="1">
        <f>IF(C179="East", IF(B179="Decentral",L179*'Connecting shares (%)'!$R$16*'Connecting shares (%)'!$F$8/100+N179*'Connecting shares (%)'!$G$8/100*'Connecting shares (%)'!$R$17+P179*'Connecting shares (%)'!$H$8/100*'Connecting shares (%)'!$R$18,0),0)</f>
        <v>2.2995000000000002E-2</v>
      </c>
      <c r="AA179" s="1">
        <f>IF(C179="West", IF(B179="Central",('Connecting shares (%)'!$F$10/100*E179+'Connecting shares (%)'!$G$10/100*G179+'Connecting shares (%)'!$H$10/100*I179)/1000000,0),0)</f>
        <v>0</v>
      </c>
      <c r="AB179" s="1">
        <f>IF(C179="West", IF(B179="Central",F179*'Connecting shares (%)'!$R$16*'Connecting shares (%)'!$F$10/100+H179*'Connecting shares (%)'!$G$10/100*'Connecting shares (%)'!$R$17+J179*'Connecting shares (%)'!$H$10/100*'Connecting shares (%)'!$R$18,0),0)</f>
        <v>0</v>
      </c>
      <c r="AC179" s="1">
        <f>IF(C179="West", IF(B179="Decentral",('Connecting shares (%)'!$F$14/100*E179+'Connecting shares (%)'!$G$14/100*G179+'Connecting shares (%)'!$H$14/100*I179)/1000000,0),0)</f>
        <v>0</v>
      </c>
      <c r="AD179" s="1">
        <f>IF(C179="west", IF(B179="Decentral",F179*'Connecting shares (%)'!$R$16*'Connecting shares (%)'!$F$14/100+H179*'Connecting shares (%)'!$G$14/100*'Connecting shares (%)'!$R$17+J179*'Connecting shares (%)'!$H$14/100*'Connecting shares (%)'!$R$18,0),0)</f>
        <v>0</v>
      </c>
      <c r="AE179" s="1">
        <f>IF(C179="west", IF(B179="Central",('Connecting shares (%)'!$F$12/100*K179+'Connecting shares (%)'!$G$12/100*M179+'Connecting shares (%)'!$H$12/100*O179)/1000000,0),0)</f>
        <v>0</v>
      </c>
      <c r="AF179" s="1">
        <f>IF(C179="west", IF(B179="Central",L179*'Connecting shares (%)'!$R$16*'Connecting shares (%)'!$F$12/100+N179*'Connecting shares (%)'!$G$12/100*'Connecting shares (%)'!$R$17+P179*'Connecting shares (%)'!$H$12/100*'Connecting shares (%)'!$R$18,0),0)</f>
        <v>0</v>
      </c>
      <c r="AG179" s="1">
        <f>IF(C179="West", IF(B179="Decentral",(K179*'Connecting shares (%)'!$F$16/100+M179*'Connecting shares (%)'!$G$16/100+O179*'Connecting shares (%)'!$H$16/100)/1000000,0),0)</f>
        <v>0</v>
      </c>
      <c r="AH179" s="1">
        <f>IF(C179="west", IF(B179="Decentral",L179*'Connecting shares (%)'!$R$16*'Connecting shares (%)'!$F$16/100+N179*'Connecting shares (%)'!$G$16/100*'Connecting shares (%)'!$R$17+P179*'Connecting shares (%)'!$H$16/100*'Connecting shares (%)'!$R$18,0),0)</f>
        <v>0</v>
      </c>
    </row>
    <row r="180" spans="1:34">
      <c r="A180" s="1">
        <v>179</v>
      </c>
      <c r="B180" s="1" t="s">
        <v>19</v>
      </c>
      <c r="C180" s="1" t="s">
        <v>22</v>
      </c>
      <c r="D180" s="1" t="s">
        <v>639</v>
      </c>
      <c r="E180" s="1">
        <v>270214.39999999898</v>
      </c>
      <c r="F180" s="1">
        <v>16</v>
      </c>
      <c r="G180" s="1">
        <v>0</v>
      </c>
      <c r="H180" s="1">
        <v>0</v>
      </c>
      <c r="I180" s="1">
        <v>0</v>
      </c>
      <c r="J180" s="1">
        <v>0</v>
      </c>
      <c r="K180" s="1">
        <v>0</v>
      </c>
      <c r="L180" s="1">
        <v>0</v>
      </c>
      <c r="M180" s="1">
        <v>0</v>
      </c>
      <c r="N180" s="1">
        <v>0</v>
      </c>
      <c r="O180" s="1">
        <v>0</v>
      </c>
      <c r="P180" s="1">
        <v>0</v>
      </c>
      <c r="Q180" s="1">
        <v>1381.1773628656599</v>
      </c>
      <c r="R180" s="1">
        <v>123177</v>
      </c>
      <c r="S180" s="59">
        <f>IF(C180="East", IF(B180="Central",('Connecting shares (%)'!$F$2/100*E180+'Connecting shares (%)'!$G$2/100*G180+'Connecting shares (%)'!$H$2/100*I180)/1000000,0),0)</f>
        <v>0</v>
      </c>
      <c r="T180" s="59">
        <f>IF(C180="East", IF(B180="Central",F180*'Connecting shares (%)'!$R$16*'Connecting shares (%)'!$F$2/100+H180*'Connecting shares (%)'!$G$2/100*'Connecting shares (%)'!$R$17+J180*'Connecting shares (%)'!$H$2/100*'Connecting shares (%)'!$R$18,0),0)</f>
        <v>0</v>
      </c>
      <c r="U180" s="1">
        <f>IF(C180="East", IF(B180="Decentral",('Connecting shares (%)'!$F$6/100*E180+'Connecting shares (%)'!$G$6/100*G180+'Connecting shares (%)'!$H$6/100*I180)/1000000,0),0)</f>
        <v>0.27021439999999897</v>
      </c>
      <c r="V180" s="1">
        <f>IF(C180="East", IF(B180="Decentral",F180*'Connecting shares (%)'!$R$16*'Connecting shares (%)'!$F$6/100+H180*'Connecting shares (%)'!$G$6/100*'Connecting shares (%)'!$R$17+J180*'Connecting shares (%)'!$H$6/100*'Connecting shares (%)'!$R$18,0),0)</f>
        <v>0.36792000000000002</v>
      </c>
      <c r="W180" s="1">
        <f>IF(C180="East", IF(B180="Central",('Connecting shares (%)'!$F$4/100*K180+'Connecting shares (%)'!$G$4/100*M180+'Connecting shares (%)'!$H$4/100*O180)/1000000,0),0)</f>
        <v>0</v>
      </c>
      <c r="X180" s="1">
        <f>IF(C180="East", IF(B180="Central",L180*'Connecting shares (%)'!$R$16*'Connecting shares (%)'!$F$4/100+N180*'Connecting shares (%)'!$G$4/100*'Connecting shares (%)'!$R$17+P180*'Connecting shares (%)'!$H$4/100*'Connecting shares (%)'!$R$18,0),0)</f>
        <v>0</v>
      </c>
      <c r="Y180" s="1">
        <f>IF(C180="East", IF(B180="Decentral",('Connecting shares (%)'!$F$4/100*K180+'Connecting shares (%)'!$G$4/100*M180+'Connecting shares (%)'!$H$4/100*O180)/1000000,0),0)</f>
        <v>0</v>
      </c>
      <c r="Z180" s="1">
        <f>IF(C180="East", IF(B180="Decentral",L180*'Connecting shares (%)'!$R$16*'Connecting shares (%)'!$F$8/100+N180*'Connecting shares (%)'!$G$8/100*'Connecting shares (%)'!$R$17+P180*'Connecting shares (%)'!$H$8/100*'Connecting shares (%)'!$R$18,0),0)</f>
        <v>0</v>
      </c>
      <c r="AA180" s="1">
        <f>IF(C180="West", IF(B180="Central",('Connecting shares (%)'!$F$10/100*E180+'Connecting shares (%)'!$G$10/100*G180+'Connecting shares (%)'!$H$10/100*I180)/1000000,0),0)</f>
        <v>0</v>
      </c>
      <c r="AB180" s="1">
        <f>IF(C180="West", IF(B180="Central",F180*'Connecting shares (%)'!$R$16*'Connecting shares (%)'!$F$10/100+H180*'Connecting shares (%)'!$G$10/100*'Connecting shares (%)'!$R$17+J180*'Connecting shares (%)'!$H$10/100*'Connecting shares (%)'!$R$18,0),0)</f>
        <v>0</v>
      </c>
      <c r="AC180" s="1">
        <f>IF(C180="West", IF(B180="Decentral",('Connecting shares (%)'!$F$14/100*E180+'Connecting shares (%)'!$G$14/100*G180+'Connecting shares (%)'!$H$14/100*I180)/1000000,0),0)</f>
        <v>0</v>
      </c>
      <c r="AD180" s="1">
        <f>IF(C180="west", IF(B180="Decentral",F180*'Connecting shares (%)'!$R$16*'Connecting shares (%)'!$F$14/100+H180*'Connecting shares (%)'!$G$14/100*'Connecting shares (%)'!$R$17+J180*'Connecting shares (%)'!$H$14/100*'Connecting shares (%)'!$R$18,0),0)</f>
        <v>0</v>
      </c>
      <c r="AE180" s="1">
        <f>IF(C180="west", IF(B180="Central",('Connecting shares (%)'!$F$12/100*K180+'Connecting shares (%)'!$G$12/100*M180+'Connecting shares (%)'!$H$12/100*O180)/1000000,0),0)</f>
        <v>0</v>
      </c>
      <c r="AF180" s="1">
        <f>IF(C180="west", IF(B180="Central",L180*'Connecting shares (%)'!$R$16*'Connecting shares (%)'!$F$12/100+N180*'Connecting shares (%)'!$G$12/100*'Connecting shares (%)'!$R$17+P180*'Connecting shares (%)'!$H$12/100*'Connecting shares (%)'!$R$18,0),0)</f>
        <v>0</v>
      </c>
      <c r="AG180" s="1">
        <f>IF(C180="West", IF(B180="Decentral",(K180*'Connecting shares (%)'!$F$16/100+M180*'Connecting shares (%)'!$G$16/100+O180*'Connecting shares (%)'!$H$16/100)/1000000,0),0)</f>
        <v>0</v>
      </c>
      <c r="AH180" s="1">
        <f>IF(C180="west", IF(B180="Decentral",L180*'Connecting shares (%)'!$R$16*'Connecting shares (%)'!$F$16/100+N180*'Connecting shares (%)'!$G$16/100*'Connecting shares (%)'!$R$17+P180*'Connecting shares (%)'!$H$16/100*'Connecting shares (%)'!$R$18,0),0)</f>
        <v>0</v>
      </c>
    </row>
    <row r="181" spans="1:34">
      <c r="A181" s="1">
        <v>180</v>
      </c>
      <c r="B181" s="1" t="s">
        <v>19</v>
      </c>
      <c r="C181" s="1" t="s">
        <v>22</v>
      </c>
      <c r="D181" s="1" t="s">
        <v>673</v>
      </c>
      <c r="E181" s="1">
        <v>634716.60999999905</v>
      </c>
      <c r="F181" s="1">
        <v>37</v>
      </c>
      <c r="G181" s="1">
        <v>0</v>
      </c>
      <c r="H181" s="1">
        <v>0</v>
      </c>
      <c r="I181" s="1">
        <v>0</v>
      </c>
      <c r="J181" s="1">
        <v>0</v>
      </c>
      <c r="K181" s="1">
        <v>473997.8</v>
      </c>
      <c r="L181" s="1">
        <v>19</v>
      </c>
      <c r="M181" s="1">
        <v>800182.86999999895</v>
      </c>
      <c r="N181" s="1">
        <v>4</v>
      </c>
      <c r="O181" s="1">
        <v>0</v>
      </c>
      <c r="P181" s="1">
        <v>0</v>
      </c>
      <c r="Q181" s="1">
        <v>1251.15976541226</v>
      </c>
      <c r="R181" s="1">
        <v>84595</v>
      </c>
      <c r="S181" s="59">
        <f>IF(C181="East", IF(B181="Central",('Connecting shares (%)'!$F$2/100*E181+'Connecting shares (%)'!$G$2/100*G181+'Connecting shares (%)'!$H$2/100*I181)/1000000,0),0)</f>
        <v>0</v>
      </c>
      <c r="T181" s="59">
        <f>IF(C181="East", IF(B181="Central",F181*'Connecting shares (%)'!$R$16*'Connecting shares (%)'!$F$2/100+H181*'Connecting shares (%)'!$G$2/100*'Connecting shares (%)'!$R$17+J181*'Connecting shares (%)'!$H$2/100*'Connecting shares (%)'!$R$18,0),0)</f>
        <v>0</v>
      </c>
      <c r="U181" s="1">
        <f>IF(C181="East", IF(B181="Decentral",('Connecting shares (%)'!$F$6/100*E181+'Connecting shares (%)'!$G$6/100*G181+'Connecting shares (%)'!$H$6/100*I181)/1000000,0),0)</f>
        <v>0.63471660999999902</v>
      </c>
      <c r="V181" s="1">
        <f>IF(C181="East", IF(B181="Decentral",F181*'Connecting shares (%)'!$R$16*'Connecting shares (%)'!$F$6/100+H181*'Connecting shares (%)'!$G$6/100*'Connecting shares (%)'!$R$17+J181*'Connecting shares (%)'!$H$6/100*'Connecting shares (%)'!$R$18,0),0)</f>
        <v>0.8508150000000001</v>
      </c>
      <c r="W181" s="1">
        <f>IF(C181="East", IF(B181="Central",('Connecting shares (%)'!$F$4/100*K181+'Connecting shares (%)'!$G$4/100*M181+'Connecting shares (%)'!$H$4/100*O181)/1000000,0),0)</f>
        <v>0</v>
      </c>
      <c r="X181" s="1">
        <f>IF(C181="East", IF(B181="Central",L181*'Connecting shares (%)'!$R$16*'Connecting shares (%)'!$F$4/100+N181*'Connecting shares (%)'!$G$4/100*'Connecting shares (%)'!$R$17+P181*'Connecting shares (%)'!$H$4/100*'Connecting shares (%)'!$R$18,0),0)</f>
        <v>0</v>
      </c>
      <c r="Y181" s="1">
        <f>IF(C181="East", IF(B181="Decentral",('Connecting shares (%)'!$F$4/100*K181+'Connecting shares (%)'!$G$4/100*M181+'Connecting shares (%)'!$H$4/100*O181)/1000000,0),0)</f>
        <v>1.2741806699999989</v>
      </c>
      <c r="Z181" s="1">
        <f>IF(C181="East", IF(B181="Decentral",L181*'Connecting shares (%)'!$R$16*'Connecting shares (%)'!$F$8/100+N181*'Connecting shares (%)'!$G$8/100*'Connecting shares (%)'!$R$17+P181*'Connecting shares (%)'!$H$8/100*'Connecting shares (%)'!$R$18,0),0)</f>
        <v>0.55954100000000007</v>
      </c>
      <c r="AA181" s="1">
        <f>IF(C181="West", IF(B181="Central",('Connecting shares (%)'!$F$10/100*E181+'Connecting shares (%)'!$G$10/100*G181+'Connecting shares (%)'!$H$10/100*I181)/1000000,0),0)</f>
        <v>0</v>
      </c>
      <c r="AB181" s="1">
        <f>IF(C181="West", IF(B181="Central",F181*'Connecting shares (%)'!$R$16*'Connecting shares (%)'!$F$10/100+H181*'Connecting shares (%)'!$G$10/100*'Connecting shares (%)'!$R$17+J181*'Connecting shares (%)'!$H$10/100*'Connecting shares (%)'!$R$18,0),0)</f>
        <v>0</v>
      </c>
      <c r="AC181" s="1">
        <f>IF(C181="West", IF(B181="Decentral",('Connecting shares (%)'!$F$14/100*E181+'Connecting shares (%)'!$G$14/100*G181+'Connecting shares (%)'!$H$14/100*I181)/1000000,0),0)</f>
        <v>0</v>
      </c>
      <c r="AD181" s="1">
        <f>IF(C181="west", IF(B181="Decentral",F181*'Connecting shares (%)'!$R$16*'Connecting shares (%)'!$F$14/100+H181*'Connecting shares (%)'!$G$14/100*'Connecting shares (%)'!$R$17+J181*'Connecting shares (%)'!$H$14/100*'Connecting shares (%)'!$R$18,0),0)</f>
        <v>0</v>
      </c>
      <c r="AE181" s="1">
        <f>IF(C181="west", IF(B181="Central",('Connecting shares (%)'!$F$12/100*K181+'Connecting shares (%)'!$G$12/100*M181+'Connecting shares (%)'!$H$12/100*O181)/1000000,0),0)</f>
        <v>0</v>
      </c>
      <c r="AF181" s="1">
        <f>IF(C181="west", IF(B181="Central",L181*'Connecting shares (%)'!$R$16*'Connecting shares (%)'!$F$12/100+N181*'Connecting shares (%)'!$G$12/100*'Connecting shares (%)'!$R$17+P181*'Connecting shares (%)'!$H$12/100*'Connecting shares (%)'!$R$18,0),0)</f>
        <v>0</v>
      </c>
      <c r="AG181" s="1">
        <f>IF(C181="West", IF(B181="Decentral",(K181*'Connecting shares (%)'!$F$16/100+M181*'Connecting shares (%)'!$G$16/100+O181*'Connecting shares (%)'!$H$16/100)/1000000,0),0)</f>
        <v>0</v>
      </c>
      <c r="AH181" s="1">
        <f>IF(C181="west", IF(B181="Decentral",L181*'Connecting shares (%)'!$R$16*'Connecting shares (%)'!$F$16/100+N181*'Connecting shares (%)'!$G$16/100*'Connecting shares (%)'!$R$17+P181*'Connecting shares (%)'!$H$16/100*'Connecting shares (%)'!$R$18,0),0)</f>
        <v>0</v>
      </c>
    </row>
    <row r="182" spans="1:34">
      <c r="A182" s="1">
        <v>181</v>
      </c>
      <c r="B182" s="1" t="s">
        <v>19</v>
      </c>
      <c r="C182" s="1" t="s">
        <v>22</v>
      </c>
      <c r="D182" s="1" t="s">
        <v>673</v>
      </c>
      <c r="E182" s="1">
        <v>98547.619999999893</v>
      </c>
      <c r="F182" s="1">
        <v>3</v>
      </c>
      <c r="G182" s="1">
        <v>57632.769999999902</v>
      </c>
      <c r="H182" s="1">
        <v>1</v>
      </c>
      <c r="I182" s="1">
        <v>0</v>
      </c>
      <c r="J182" s="1">
        <v>0</v>
      </c>
      <c r="K182" s="1">
        <v>364606.61999999901</v>
      </c>
      <c r="L182" s="1">
        <v>19</v>
      </c>
      <c r="M182" s="1">
        <v>0</v>
      </c>
      <c r="N182" s="1">
        <v>0</v>
      </c>
      <c r="O182" s="1">
        <v>1747850.91</v>
      </c>
      <c r="P182" s="1">
        <v>2</v>
      </c>
      <c r="Q182" s="1">
        <v>1091.89990990807</v>
      </c>
      <c r="R182" s="1">
        <v>64360.5</v>
      </c>
      <c r="S182" s="59">
        <f>IF(C182="East", IF(B182="Central",('Connecting shares (%)'!$F$2/100*E182+'Connecting shares (%)'!$G$2/100*G182+'Connecting shares (%)'!$H$2/100*I182)/1000000,0),0)</f>
        <v>0</v>
      </c>
      <c r="T182" s="59">
        <f>IF(C182="East", IF(B182="Central",F182*'Connecting shares (%)'!$R$16*'Connecting shares (%)'!$F$2/100+H182*'Connecting shares (%)'!$G$2/100*'Connecting shares (%)'!$R$17+J182*'Connecting shares (%)'!$H$2/100*'Connecting shares (%)'!$R$18,0),0)</f>
        <v>0</v>
      </c>
      <c r="U182" s="1">
        <f>IF(C182="East", IF(B182="Decentral",('Connecting shares (%)'!$F$6/100*E182+'Connecting shares (%)'!$G$6/100*G182+'Connecting shares (%)'!$H$6/100*I182)/1000000,0),0)</f>
        <v>0.15618038999999978</v>
      </c>
      <c r="V182" s="1">
        <f>IF(C182="East", IF(B182="Decentral",F182*'Connecting shares (%)'!$R$16*'Connecting shares (%)'!$F$6/100+H182*'Connecting shares (%)'!$G$6/100*'Connecting shares (%)'!$R$17+J182*'Connecting shares (%)'!$H$6/100*'Connecting shares (%)'!$R$18,0),0)</f>
        <v>9.964400000000001E-2</v>
      </c>
      <c r="W182" s="1">
        <f>IF(C182="East", IF(B182="Central",('Connecting shares (%)'!$F$4/100*K182+'Connecting shares (%)'!$G$4/100*M182+'Connecting shares (%)'!$H$4/100*O182)/1000000,0),0)</f>
        <v>0</v>
      </c>
      <c r="X182" s="1">
        <f>IF(C182="East", IF(B182="Central",L182*'Connecting shares (%)'!$R$16*'Connecting shares (%)'!$F$4/100+N182*'Connecting shares (%)'!$G$4/100*'Connecting shares (%)'!$R$17+P182*'Connecting shares (%)'!$H$4/100*'Connecting shares (%)'!$R$18,0),0)</f>
        <v>0</v>
      </c>
      <c r="Y182" s="1">
        <f>IF(C182="East", IF(B182="Decentral",('Connecting shares (%)'!$F$4/100*K182+'Connecting shares (%)'!$G$4/100*M182+'Connecting shares (%)'!$H$4/100*O182)/1000000,0),0)</f>
        <v>2.112457529999999</v>
      </c>
      <c r="Z182" s="1">
        <f>IF(C182="East", IF(B182="Decentral",L182*'Connecting shares (%)'!$R$16*'Connecting shares (%)'!$F$8/100+N182*'Connecting shares (%)'!$G$8/100*'Connecting shares (%)'!$R$17+P182*'Connecting shares (%)'!$H$8/100*'Connecting shares (%)'!$R$18,0),0)</f>
        <v>0.49822300000000008</v>
      </c>
      <c r="AA182" s="1">
        <f>IF(C182="West", IF(B182="Central",('Connecting shares (%)'!$F$10/100*E182+'Connecting shares (%)'!$G$10/100*G182+'Connecting shares (%)'!$H$10/100*I182)/1000000,0),0)</f>
        <v>0</v>
      </c>
      <c r="AB182" s="1">
        <f>IF(C182="West", IF(B182="Central",F182*'Connecting shares (%)'!$R$16*'Connecting shares (%)'!$F$10/100+H182*'Connecting shares (%)'!$G$10/100*'Connecting shares (%)'!$R$17+J182*'Connecting shares (%)'!$H$10/100*'Connecting shares (%)'!$R$18,0),0)</f>
        <v>0</v>
      </c>
      <c r="AC182" s="1">
        <f>IF(C182="West", IF(B182="Decentral",('Connecting shares (%)'!$F$14/100*E182+'Connecting shares (%)'!$G$14/100*G182+'Connecting shares (%)'!$H$14/100*I182)/1000000,0),0)</f>
        <v>0</v>
      </c>
      <c r="AD182" s="1">
        <f>IF(C182="west", IF(B182="Decentral",F182*'Connecting shares (%)'!$R$16*'Connecting shares (%)'!$F$14/100+H182*'Connecting shares (%)'!$G$14/100*'Connecting shares (%)'!$R$17+J182*'Connecting shares (%)'!$H$14/100*'Connecting shares (%)'!$R$18,0),0)</f>
        <v>0</v>
      </c>
      <c r="AE182" s="1">
        <f>IF(C182="west", IF(B182="Central",('Connecting shares (%)'!$F$12/100*K182+'Connecting shares (%)'!$G$12/100*M182+'Connecting shares (%)'!$H$12/100*O182)/1000000,0),0)</f>
        <v>0</v>
      </c>
      <c r="AF182" s="1">
        <f>IF(C182="west", IF(B182="Central",L182*'Connecting shares (%)'!$R$16*'Connecting shares (%)'!$F$12/100+N182*'Connecting shares (%)'!$G$12/100*'Connecting shares (%)'!$R$17+P182*'Connecting shares (%)'!$H$12/100*'Connecting shares (%)'!$R$18,0),0)</f>
        <v>0</v>
      </c>
      <c r="AG182" s="1">
        <f>IF(C182="West", IF(B182="Decentral",(K182*'Connecting shares (%)'!$F$16/100+M182*'Connecting shares (%)'!$G$16/100+O182*'Connecting shares (%)'!$H$16/100)/1000000,0),0)</f>
        <v>0</v>
      </c>
      <c r="AH182" s="1">
        <f>IF(C182="west", IF(B182="Decentral",L182*'Connecting shares (%)'!$R$16*'Connecting shares (%)'!$F$16/100+N182*'Connecting shares (%)'!$G$16/100*'Connecting shares (%)'!$R$17+P182*'Connecting shares (%)'!$H$16/100*'Connecting shares (%)'!$R$18,0),0)</f>
        <v>0</v>
      </c>
    </row>
    <row r="183" spans="1:34">
      <c r="A183" s="1">
        <v>182</v>
      </c>
      <c r="B183" s="1" t="s">
        <v>19</v>
      </c>
      <c r="C183" s="1" t="s">
        <v>22</v>
      </c>
      <c r="D183" s="1" t="s">
        <v>670</v>
      </c>
      <c r="E183" s="1">
        <v>43320.889999999898</v>
      </c>
      <c r="F183" s="1">
        <v>3</v>
      </c>
      <c r="G183" s="1">
        <v>0</v>
      </c>
      <c r="H183" s="1">
        <v>0</v>
      </c>
      <c r="I183" s="1">
        <v>0</v>
      </c>
      <c r="J183" s="1">
        <v>0</v>
      </c>
      <c r="K183" s="1">
        <v>256190.31999999899</v>
      </c>
      <c r="L183" s="1">
        <v>14</v>
      </c>
      <c r="M183" s="1">
        <v>2092464.08</v>
      </c>
      <c r="N183" s="1">
        <v>12</v>
      </c>
      <c r="O183" s="1">
        <v>2972261.96</v>
      </c>
      <c r="P183" s="1">
        <v>4</v>
      </c>
      <c r="Q183" s="1">
        <v>3053.6325365196399</v>
      </c>
      <c r="R183" s="1">
        <v>221961.5</v>
      </c>
      <c r="S183" s="59">
        <f>IF(C183="East", IF(B183="Central",('Connecting shares (%)'!$F$2/100*E183+'Connecting shares (%)'!$G$2/100*G183+'Connecting shares (%)'!$H$2/100*I183)/1000000,0),0)</f>
        <v>0</v>
      </c>
      <c r="T183" s="59">
        <f>IF(C183="East", IF(B183="Central",F183*'Connecting shares (%)'!$R$16*'Connecting shares (%)'!$F$2/100+H183*'Connecting shares (%)'!$G$2/100*'Connecting shares (%)'!$R$17+J183*'Connecting shares (%)'!$H$2/100*'Connecting shares (%)'!$R$18,0),0)</f>
        <v>0</v>
      </c>
      <c r="U183" s="1">
        <f>IF(C183="East", IF(B183="Decentral",('Connecting shares (%)'!$F$6/100*E183+'Connecting shares (%)'!$G$6/100*G183+'Connecting shares (%)'!$H$6/100*I183)/1000000,0),0)</f>
        <v>4.3320889999999897E-2</v>
      </c>
      <c r="V183" s="1">
        <f>IF(C183="East", IF(B183="Decentral",F183*'Connecting shares (%)'!$R$16*'Connecting shares (%)'!$F$6/100+H183*'Connecting shares (%)'!$G$6/100*'Connecting shares (%)'!$R$17+J183*'Connecting shares (%)'!$H$6/100*'Connecting shares (%)'!$R$18,0),0)</f>
        <v>6.8985000000000005E-2</v>
      </c>
      <c r="W183" s="1">
        <f>IF(C183="East", IF(B183="Central",('Connecting shares (%)'!$F$4/100*K183+'Connecting shares (%)'!$G$4/100*M183+'Connecting shares (%)'!$H$4/100*O183)/1000000,0),0)</f>
        <v>0</v>
      </c>
      <c r="X183" s="1">
        <f>IF(C183="East", IF(B183="Central",L183*'Connecting shares (%)'!$R$16*'Connecting shares (%)'!$F$4/100+N183*'Connecting shares (%)'!$G$4/100*'Connecting shares (%)'!$R$17+P183*'Connecting shares (%)'!$H$4/100*'Connecting shares (%)'!$R$18,0),0)</f>
        <v>0</v>
      </c>
      <c r="Y183" s="1">
        <f>IF(C183="East", IF(B183="Decentral",('Connecting shares (%)'!$F$4/100*K183+'Connecting shares (%)'!$G$4/100*M183+'Connecting shares (%)'!$H$4/100*O183)/1000000,0),0)</f>
        <v>5.3209163599999991</v>
      </c>
      <c r="Z183" s="1">
        <f>IF(C183="East", IF(B183="Decentral",L183*'Connecting shares (%)'!$R$16*'Connecting shares (%)'!$F$8/100+N183*'Connecting shares (%)'!$G$8/100*'Connecting shares (%)'!$R$17+P183*'Connecting shares (%)'!$H$8/100*'Connecting shares (%)'!$R$18,0),0)</f>
        <v>0.81247400000000003</v>
      </c>
      <c r="AA183" s="1">
        <f>IF(C183="West", IF(B183="Central",('Connecting shares (%)'!$F$10/100*E183+'Connecting shares (%)'!$G$10/100*G183+'Connecting shares (%)'!$H$10/100*I183)/1000000,0),0)</f>
        <v>0</v>
      </c>
      <c r="AB183" s="1">
        <f>IF(C183="West", IF(B183="Central",F183*'Connecting shares (%)'!$R$16*'Connecting shares (%)'!$F$10/100+H183*'Connecting shares (%)'!$G$10/100*'Connecting shares (%)'!$R$17+J183*'Connecting shares (%)'!$H$10/100*'Connecting shares (%)'!$R$18,0),0)</f>
        <v>0</v>
      </c>
      <c r="AC183" s="1">
        <f>IF(C183="West", IF(B183="Decentral",('Connecting shares (%)'!$F$14/100*E183+'Connecting shares (%)'!$G$14/100*G183+'Connecting shares (%)'!$H$14/100*I183)/1000000,0),0)</f>
        <v>0</v>
      </c>
      <c r="AD183" s="1">
        <f>IF(C183="west", IF(B183="Decentral",F183*'Connecting shares (%)'!$R$16*'Connecting shares (%)'!$F$14/100+H183*'Connecting shares (%)'!$G$14/100*'Connecting shares (%)'!$R$17+J183*'Connecting shares (%)'!$H$14/100*'Connecting shares (%)'!$R$18,0),0)</f>
        <v>0</v>
      </c>
      <c r="AE183" s="1">
        <f>IF(C183="west", IF(B183="Central",('Connecting shares (%)'!$F$12/100*K183+'Connecting shares (%)'!$G$12/100*M183+'Connecting shares (%)'!$H$12/100*O183)/1000000,0),0)</f>
        <v>0</v>
      </c>
      <c r="AF183" s="1">
        <f>IF(C183="west", IF(B183="Central",L183*'Connecting shares (%)'!$R$16*'Connecting shares (%)'!$F$12/100+N183*'Connecting shares (%)'!$G$12/100*'Connecting shares (%)'!$R$17+P183*'Connecting shares (%)'!$H$12/100*'Connecting shares (%)'!$R$18,0),0)</f>
        <v>0</v>
      </c>
      <c r="AG183" s="1">
        <f>IF(C183="West", IF(B183="Decentral",(K183*'Connecting shares (%)'!$F$16/100+M183*'Connecting shares (%)'!$G$16/100+O183*'Connecting shares (%)'!$H$16/100)/1000000,0),0)</f>
        <v>0</v>
      </c>
      <c r="AH183" s="1">
        <f>IF(C183="west", IF(B183="Decentral",L183*'Connecting shares (%)'!$R$16*'Connecting shares (%)'!$F$16/100+N183*'Connecting shares (%)'!$G$16/100*'Connecting shares (%)'!$R$17+P183*'Connecting shares (%)'!$H$16/100*'Connecting shares (%)'!$R$18,0),0)</f>
        <v>0</v>
      </c>
    </row>
    <row r="184" spans="1:34">
      <c r="A184" s="1">
        <v>183</v>
      </c>
      <c r="B184" s="1" t="s">
        <v>19</v>
      </c>
      <c r="C184" s="1" t="s">
        <v>22</v>
      </c>
      <c r="D184" s="1" t="s">
        <v>672</v>
      </c>
      <c r="E184" s="1">
        <v>9490657.3200000003</v>
      </c>
      <c r="F184" s="1">
        <v>623</v>
      </c>
      <c r="G184" s="1">
        <v>56646.989999999903</v>
      </c>
      <c r="H184" s="1">
        <v>1</v>
      </c>
      <c r="I184" s="1">
        <v>0</v>
      </c>
      <c r="J184" s="1">
        <v>0</v>
      </c>
      <c r="K184" s="1">
        <v>7273274.9799999902</v>
      </c>
      <c r="L184" s="1">
        <v>591</v>
      </c>
      <c r="M184" s="1">
        <v>10968011.83</v>
      </c>
      <c r="N184" s="1">
        <v>77</v>
      </c>
      <c r="O184" s="1">
        <v>14713704.4699999</v>
      </c>
      <c r="P184" s="1">
        <v>22</v>
      </c>
      <c r="Q184" s="1">
        <v>13942.6564916057</v>
      </c>
      <c r="R184" s="1">
        <v>3743342</v>
      </c>
      <c r="S184" s="59">
        <f>IF(C184="East", IF(B184="Central",('Connecting shares (%)'!$F$2/100*E184+'Connecting shares (%)'!$G$2/100*G184+'Connecting shares (%)'!$H$2/100*I184)/1000000,0),0)</f>
        <v>0</v>
      </c>
      <c r="T184" s="59">
        <f>IF(C184="East", IF(B184="Central",F184*'Connecting shares (%)'!$R$16*'Connecting shares (%)'!$F$2/100+H184*'Connecting shares (%)'!$G$2/100*'Connecting shares (%)'!$R$17+J184*'Connecting shares (%)'!$H$2/100*'Connecting shares (%)'!$R$18,0),0)</f>
        <v>0</v>
      </c>
      <c r="U184" s="1">
        <f>IF(C184="East", IF(B184="Decentral",('Connecting shares (%)'!$F$6/100*E184+'Connecting shares (%)'!$G$6/100*G184+'Connecting shares (%)'!$H$6/100*I184)/1000000,0),0)</f>
        <v>9.5473043100000012</v>
      </c>
      <c r="V184" s="1">
        <f>IF(C184="East", IF(B184="Decentral",F184*'Connecting shares (%)'!$R$16*'Connecting shares (%)'!$F$6/100+H184*'Connecting shares (%)'!$G$6/100*'Connecting shares (%)'!$R$17+J184*'Connecting shares (%)'!$H$6/100*'Connecting shares (%)'!$R$18,0),0)</f>
        <v>14.356544000000001</v>
      </c>
      <c r="W184" s="1">
        <f>IF(C184="East", IF(B184="Central",('Connecting shares (%)'!$F$4/100*K184+'Connecting shares (%)'!$G$4/100*M184+'Connecting shares (%)'!$H$4/100*O184)/1000000,0),0)</f>
        <v>0</v>
      </c>
      <c r="X184" s="1">
        <f>IF(C184="East", IF(B184="Central",L184*'Connecting shares (%)'!$R$16*'Connecting shares (%)'!$F$4/100+N184*'Connecting shares (%)'!$G$4/100*'Connecting shares (%)'!$R$17+P184*'Connecting shares (%)'!$H$4/100*'Connecting shares (%)'!$R$18,0),0)</f>
        <v>0</v>
      </c>
      <c r="Y184" s="1">
        <f>IF(C184="East", IF(B184="Decentral",('Connecting shares (%)'!$F$4/100*K184+'Connecting shares (%)'!$G$4/100*M184+'Connecting shares (%)'!$H$4/100*O184)/1000000,0),0)</f>
        <v>32.954991279999888</v>
      </c>
      <c r="Z184" s="1">
        <f>IF(C184="East", IF(B184="Decentral",L184*'Connecting shares (%)'!$R$16*'Connecting shares (%)'!$F$8/100+N184*'Connecting shares (%)'!$G$8/100*'Connecting shares (%)'!$R$17+P184*'Connecting shares (%)'!$H$8/100*'Connecting shares (%)'!$R$18,0),0)</f>
        <v>16.625286000000003</v>
      </c>
      <c r="AA184" s="1">
        <f>IF(C184="West", IF(B184="Central",('Connecting shares (%)'!$F$10/100*E184+'Connecting shares (%)'!$G$10/100*G184+'Connecting shares (%)'!$H$10/100*I184)/1000000,0),0)</f>
        <v>0</v>
      </c>
      <c r="AB184" s="1">
        <f>IF(C184="West", IF(B184="Central",F184*'Connecting shares (%)'!$R$16*'Connecting shares (%)'!$F$10/100+H184*'Connecting shares (%)'!$G$10/100*'Connecting shares (%)'!$R$17+J184*'Connecting shares (%)'!$H$10/100*'Connecting shares (%)'!$R$18,0),0)</f>
        <v>0</v>
      </c>
      <c r="AC184" s="1">
        <f>IF(C184="West", IF(B184="Decentral",('Connecting shares (%)'!$F$14/100*E184+'Connecting shares (%)'!$G$14/100*G184+'Connecting shares (%)'!$H$14/100*I184)/1000000,0),0)</f>
        <v>0</v>
      </c>
      <c r="AD184" s="1">
        <f>IF(C184="west", IF(B184="Decentral",F184*'Connecting shares (%)'!$R$16*'Connecting shares (%)'!$F$14/100+H184*'Connecting shares (%)'!$G$14/100*'Connecting shares (%)'!$R$17+J184*'Connecting shares (%)'!$H$14/100*'Connecting shares (%)'!$R$18,0),0)</f>
        <v>0</v>
      </c>
      <c r="AE184" s="1">
        <f>IF(C184="west", IF(B184="Central",('Connecting shares (%)'!$F$12/100*K184+'Connecting shares (%)'!$G$12/100*M184+'Connecting shares (%)'!$H$12/100*O184)/1000000,0),0)</f>
        <v>0</v>
      </c>
      <c r="AF184" s="1">
        <f>IF(C184="west", IF(B184="Central",L184*'Connecting shares (%)'!$R$16*'Connecting shares (%)'!$F$12/100+N184*'Connecting shares (%)'!$G$12/100*'Connecting shares (%)'!$R$17+P184*'Connecting shares (%)'!$H$12/100*'Connecting shares (%)'!$R$18,0),0)</f>
        <v>0</v>
      </c>
      <c r="AG184" s="1">
        <f>IF(C184="West", IF(B184="Decentral",(K184*'Connecting shares (%)'!$F$16/100+M184*'Connecting shares (%)'!$G$16/100+O184*'Connecting shares (%)'!$H$16/100)/1000000,0),0)</f>
        <v>0</v>
      </c>
      <c r="AH184" s="1">
        <f>IF(C184="west", IF(B184="Decentral",L184*'Connecting shares (%)'!$R$16*'Connecting shares (%)'!$F$16/100+N184*'Connecting shares (%)'!$G$16/100*'Connecting shares (%)'!$R$17+P184*'Connecting shares (%)'!$H$16/100*'Connecting shares (%)'!$R$18,0),0)</f>
        <v>0</v>
      </c>
    </row>
    <row r="185" spans="1:34">
      <c r="A185" s="1">
        <v>184</v>
      </c>
      <c r="B185" s="1" t="s">
        <v>19</v>
      </c>
      <c r="C185" s="1" t="s">
        <v>22</v>
      </c>
      <c r="D185" s="1" t="s">
        <v>670</v>
      </c>
      <c r="E185" s="1">
        <v>389442.75999999902</v>
      </c>
      <c r="F185" s="1">
        <v>26</v>
      </c>
      <c r="G185" s="1">
        <v>0</v>
      </c>
      <c r="H185" s="1">
        <v>0</v>
      </c>
      <c r="I185" s="1">
        <v>0</v>
      </c>
      <c r="J185" s="1">
        <v>0</v>
      </c>
      <c r="K185" s="1">
        <v>247103.429999999</v>
      </c>
      <c r="L185" s="1">
        <v>11</v>
      </c>
      <c r="M185" s="1">
        <v>283108.34999999899</v>
      </c>
      <c r="N185" s="1">
        <v>5</v>
      </c>
      <c r="O185" s="1">
        <v>0</v>
      </c>
      <c r="P185" s="1">
        <v>0</v>
      </c>
      <c r="Q185" s="1">
        <v>1917.6276386816401</v>
      </c>
      <c r="R185" s="1">
        <v>74553.5</v>
      </c>
      <c r="S185" s="59">
        <f>IF(C185="East", IF(B185="Central",('Connecting shares (%)'!$F$2/100*E185+'Connecting shares (%)'!$G$2/100*G185+'Connecting shares (%)'!$H$2/100*I185)/1000000,0),0)</f>
        <v>0</v>
      </c>
      <c r="T185" s="59">
        <f>IF(C185="East", IF(B185="Central",F185*'Connecting shares (%)'!$R$16*'Connecting shares (%)'!$F$2/100+H185*'Connecting shares (%)'!$G$2/100*'Connecting shares (%)'!$R$17+J185*'Connecting shares (%)'!$H$2/100*'Connecting shares (%)'!$R$18,0),0)</f>
        <v>0</v>
      </c>
      <c r="U185" s="1">
        <f>IF(C185="East", IF(B185="Decentral",('Connecting shares (%)'!$F$6/100*E185+'Connecting shares (%)'!$G$6/100*G185+'Connecting shares (%)'!$H$6/100*I185)/1000000,0),0)</f>
        <v>0.389442759999999</v>
      </c>
      <c r="V185" s="1">
        <f>IF(C185="East", IF(B185="Decentral",F185*'Connecting shares (%)'!$R$16*'Connecting shares (%)'!$F$6/100+H185*'Connecting shares (%)'!$G$6/100*'Connecting shares (%)'!$R$17+J185*'Connecting shares (%)'!$H$6/100*'Connecting shares (%)'!$R$18,0),0)</f>
        <v>0.59787000000000001</v>
      </c>
      <c r="W185" s="1">
        <f>IF(C185="East", IF(B185="Central",('Connecting shares (%)'!$F$4/100*K185+'Connecting shares (%)'!$G$4/100*M185+'Connecting shares (%)'!$H$4/100*O185)/1000000,0),0)</f>
        <v>0</v>
      </c>
      <c r="X185" s="1">
        <f>IF(C185="East", IF(B185="Central",L185*'Connecting shares (%)'!$R$16*'Connecting shares (%)'!$F$4/100+N185*'Connecting shares (%)'!$G$4/100*'Connecting shares (%)'!$R$17+P185*'Connecting shares (%)'!$H$4/100*'Connecting shares (%)'!$R$18,0),0)</f>
        <v>0</v>
      </c>
      <c r="Y185" s="1">
        <f>IF(C185="East", IF(B185="Decentral",('Connecting shares (%)'!$F$4/100*K185+'Connecting shares (%)'!$G$4/100*M185+'Connecting shares (%)'!$H$4/100*O185)/1000000,0),0)</f>
        <v>0.53021177999999791</v>
      </c>
      <c r="Z185" s="1">
        <f>IF(C185="East", IF(B185="Decentral",L185*'Connecting shares (%)'!$R$16*'Connecting shares (%)'!$F$8/100+N185*'Connecting shares (%)'!$G$8/100*'Connecting shares (%)'!$R$17+P185*'Connecting shares (%)'!$H$8/100*'Connecting shares (%)'!$R$18,0),0)</f>
        <v>0.40624000000000005</v>
      </c>
      <c r="AA185" s="1">
        <f>IF(C185="West", IF(B185="Central",('Connecting shares (%)'!$F$10/100*E185+'Connecting shares (%)'!$G$10/100*G185+'Connecting shares (%)'!$H$10/100*I185)/1000000,0),0)</f>
        <v>0</v>
      </c>
      <c r="AB185" s="1">
        <f>IF(C185="West", IF(B185="Central",F185*'Connecting shares (%)'!$R$16*'Connecting shares (%)'!$F$10/100+H185*'Connecting shares (%)'!$G$10/100*'Connecting shares (%)'!$R$17+J185*'Connecting shares (%)'!$H$10/100*'Connecting shares (%)'!$R$18,0),0)</f>
        <v>0</v>
      </c>
      <c r="AC185" s="1">
        <f>IF(C185="West", IF(B185="Decentral",('Connecting shares (%)'!$F$14/100*E185+'Connecting shares (%)'!$G$14/100*G185+'Connecting shares (%)'!$H$14/100*I185)/1000000,0),0)</f>
        <v>0</v>
      </c>
      <c r="AD185" s="1">
        <f>IF(C185="west", IF(B185="Decentral",F185*'Connecting shares (%)'!$R$16*'Connecting shares (%)'!$F$14/100+H185*'Connecting shares (%)'!$G$14/100*'Connecting shares (%)'!$R$17+J185*'Connecting shares (%)'!$H$14/100*'Connecting shares (%)'!$R$18,0),0)</f>
        <v>0</v>
      </c>
      <c r="AE185" s="1">
        <f>IF(C185="west", IF(B185="Central",('Connecting shares (%)'!$F$12/100*K185+'Connecting shares (%)'!$G$12/100*M185+'Connecting shares (%)'!$H$12/100*O185)/1000000,0),0)</f>
        <v>0</v>
      </c>
      <c r="AF185" s="1">
        <f>IF(C185="west", IF(B185="Central",L185*'Connecting shares (%)'!$R$16*'Connecting shares (%)'!$F$12/100+N185*'Connecting shares (%)'!$G$12/100*'Connecting shares (%)'!$R$17+P185*'Connecting shares (%)'!$H$12/100*'Connecting shares (%)'!$R$18,0),0)</f>
        <v>0</v>
      </c>
      <c r="AG185" s="1">
        <f>IF(C185="West", IF(B185="Decentral",(K185*'Connecting shares (%)'!$F$16/100+M185*'Connecting shares (%)'!$G$16/100+O185*'Connecting shares (%)'!$H$16/100)/1000000,0),0)</f>
        <v>0</v>
      </c>
      <c r="AH185" s="1">
        <f>IF(C185="west", IF(B185="Decentral",L185*'Connecting shares (%)'!$R$16*'Connecting shares (%)'!$F$16/100+N185*'Connecting shares (%)'!$G$16/100*'Connecting shares (%)'!$R$17+P185*'Connecting shares (%)'!$H$16/100*'Connecting shares (%)'!$R$18,0),0)</f>
        <v>0</v>
      </c>
    </row>
    <row r="186" spans="1:34">
      <c r="A186" s="1">
        <v>185</v>
      </c>
      <c r="B186" s="1" t="s">
        <v>20</v>
      </c>
      <c r="C186" s="1" t="s">
        <v>22</v>
      </c>
      <c r="D186" s="1" t="s">
        <v>672</v>
      </c>
      <c r="E186" s="1">
        <v>59635.169999999896</v>
      </c>
      <c r="F186" s="1">
        <v>4</v>
      </c>
      <c r="G186" s="1">
        <v>0</v>
      </c>
      <c r="H186" s="1">
        <v>0</v>
      </c>
      <c r="I186" s="1">
        <v>0</v>
      </c>
      <c r="J186" s="1">
        <v>0</v>
      </c>
      <c r="K186" s="1">
        <v>17088.459999999901</v>
      </c>
      <c r="L186" s="1">
        <v>2</v>
      </c>
      <c r="M186" s="1">
        <v>98541.979999999894</v>
      </c>
      <c r="N186" s="1">
        <v>1</v>
      </c>
      <c r="O186" s="1">
        <v>0</v>
      </c>
      <c r="P186" s="1">
        <v>0</v>
      </c>
      <c r="Q186" s="1">
        <v>2130.7998986993898</v>
      </c>
      <c r="R186" s="1">
        <v>90643.5</v>
      </c>
      <c r="S186" s="59">
        <f>IF(C186="East", IF(B186="Central",('Connecting shares (%)'!$F$2/100*E186+'Connecting shares (%)'!$G$2/100*G186+'Connecting shares (%)'!$H$2/100*I186)/1000000,0),0)</f>
        <v>5.9635169999999897E-2</v>
      </c>
      <c r="T186" s="59">
        <f>IF(C186="East", IF(B186="Central",F186*'Connecting shares (%)'!$R$16*'Connecting shares (%)'!$F$2/100+H186*'Connecting shares (%)'!$G$2/100*'Connecting shares (%)'!$R$17+J186*'Connecting shares (%)'!$H$2/100*'Connecting shares (%)'!$R$18,0),0)</f>
        <v>9.1980000000000006E-2</v>
      </c>
      <c r="U186" s="1">
        <f>IF(C186="East", IF(B186="Decentral",('Connecting shares (%)'!$F$6/100*E186+'Connecting shares (%)'!$G$6/100*G186+'Connecting shares (%)'!$H$6/100*I186)/1000000,0),0)</f>
        <v>0</v>
      </c>
      <c r="V186" s="1">
        <f>IF(C186="East", IF(B186="Decentral",F186*'Connecting shares (%)'!$R$16*'Connecting shares (%)'!$F$6/100+H186*'Connecting shares (%)'!$G$6/100*'Connecting shares (%)'!$R$17+J186*'Connecting shares (%)'!$H$6/100*'Connecting shares (%)'!$R$18,0),0)</f>
        <v>0</v>
      </c>
      <c r="W186" s="1">
        <f>IF(C186="East", IF(B186="Central",('Connecting shares (%)'!$F$4/100*K186+'Connecting shares (%)'!$G$4/100*M186+'Connecting shares (%)'!$H$4/100*O186)/1000000,0),0)</f>
        <v>0.11563043999999979</v>
      </c>
      <c r="X186" s="1">
        <f>IF(C186="East", IF(B186="Central",L186*'Connecting shares (%)'!$R$16*'Connecting shares (%)'!$F$4/100+N186*'Connecting shares (%)'!$G$4/100*'Connecting shares (%)'!$R$17+P186*'Connecting shares (%)'!$H$4/100*'Connecting shares (%)'!$R$18,0),0)</f>
        <v>7.6648999999999995E-2</v>
      </c>
      <c r="Y186" s="1">
        <f>IF(C186="East", IF(B186="Decentral",('Connecting shares (%)'!$F$4/100*K186+'Connecting shares (%)'!$G$4/100*M186+'Connecting shares (%)'!$H$4/100*O186)/1000000,0),0)</f>
        <v>0</v>
      </c>
      <c r="Z186" s="1">
        <f>IF(C186="East", IF(B186="Decentral",L186*'Connecting shares (%)'!$R$16*'Connecting shares (%)'!$F$8/100+N186*'Connecting shares (%)'!$G$8/100*'Connecting shares (%)'!$R$17+P186*'Connecting shares (%)'!$H$8/100*'Connecting shares (%)'!$R$18,0),0)</f>
        <v>0</v>
      </c>
      <c r="AA186" s="1">
        <f>IF(C186="West", IF(B186="Central",('Connecting shares (%)'!$F$10/100*E186+'Connecting shares (%)'!$G$10/100*G186+'Connecting shares (%)'!$H$10/100*I186)/1000000,0),0)</f>
        <v>0</v>
      </c>
      <c r="AB186" s="1">
        <f>IF(C186="West", IF(B186="Central",F186*'Connecting shares (%)'!$R$16*'Connecting shares (%)'!$F$10/100+H186*'Connecting shares (%)'!$G$10/100*'Connecting shares (%)'!$R$17+J186*'Connecting shares (%)'!$H$10/100*'Connecting shares (%)'!$R$18,0),0)</f>
        <v>0</v>
      </c>
      <c r="AC186" s="1">
        <f>IF(C186="West", IF(B186="Decentral",('Connecting shares (%)'!$F$14/100*E186+'Connecting shares (%)'!$G$14/100*G186+'Connecting shares (%)'!$H$14/100*I186)/1000000,0),0)</f>
        <v>0</v>
      </c>
      <c r="AD186" s="1">
        <f>IF(C186="west", IF(B186="Decentral",F186*'Connecting shares (%)'!$R$16*'Connecting shares (%)'!$F$14/100+H186*'Connecting shares (%)'!$G$14/100*'Connecting shares (%)'!$R$17+J186*'Connecting shares (%)'!$H$14/100*'Connecting shares (%)'!$R$18,0),0)</f>
        <v>0</v>
      </c>
      <c r="AE186" s="1">
        <f>IF(C186="west", IF(B186="Central",('Connecting shares (%)'!$F$12/100*K186+'Connecting shares (%)'!$G$12/100*M186+'Connecting shares (%)'!$H$12/100*O186)/1000000,0),0)</f>
        <v>0</v>
      </c>
      <c r="AF186" s="1">
        <f>IF(C186="west", IF(B186="Central",L186*'Connecting shares (%)'!$R$16*'Connecting shares (%)'!$F$12/100+N186*'Connecting shares (%)'!$G$12/100*'Connecting shares (%)'!$R$17+P186*'Connecting shares (%)'!$H$12/100*'Connecting shares (%)'!$R$18,0),0)</f>
        <v>0</v>
      </c>
      <c r="AG186" s="1">
        <f>IF(C186="West", IF(B186="Decentral",(K186*'Connecting shares (%)'!$F$16/100+M186*'Connecting shares (%)'!$G$16/100+O186*'Connecting shares (%)'!$H$16/100)/1000000,0),0)</f>
        <v>0</v>
      </c>
      <c r="AH186" s="1">
        <f>IF(C186="west", IF(B186="Decentral",L186*'Connecting shares (%)'!$R$16*'Connecting shares (%)'!$F$16/100+N186*'Connecting shares (%)'!$G$16/100*'Connecting shares (%)'!$R$17+P186*'Connecting shares (%)'!$H$16/100*'Connecting shares (%)'!$R$18,0),0)</f>
        <v>0</v>
      </c>
    </row>
    <row r="187" spans="1:34">
      <c r="A187" s="1">
        <v>186</v>
      </c>
      <c r="B187" s="1" t="s">
        <v>19</v>
      </c>
      <c r="C187" s="1" t="s">
        <v>22</v>
      </c>
      <c r="D187" s="1" t="s">
        <v>670</v>
      </c>
      <c r="E187" s="1">
        <v>1303045.53</v>
      </c>
      <c r="F187" s="1">
        <v>87</v>
      </c>
      <c r="G187" s="1">
        <v>0</v>
      </c>
      <c r="H187" s="1">
        <v>0</v>
      </c>
      <c r="I187" s="1">
        <v>0</v>
      </c>
      <c r="J187" s="1">
        <v>0</v>
      </c>
      <c r="K187" s="1">
        <v>1176948.9099999999</v>
      </c>
      <c r="L187" s="1">
        <v>149</v>
      </c>
      <c r="M187" s="1">
        <v>767030.68</v>
      </c>
      <c r="N187" s="1">
        <v>7</v>
      </c>
      <c r="O187" s="1">
        <v>0</v>
      </c>
      <c r="P187" s="1">
        <v>0</v>
      </c>
      <c r="Q187" s="1">
        <v>2298.2302130081498</v>
      </c>
      <c r="R187" s="1">
        <v>206754</v>
      </c>
      <c r="S187" s="59">
        <f>IF(C187="East", IF(B187="Central",('Connecting shares (%)'!$F$2/100*E187+'Connecting shares (%)'!$G$2/100*G187+'Connecting shares (%)'!$H$2/100*I187)/1000000,0),0)</f>
        <v>0</v>
      </c>
      <c r="T187" s="59">
        <f>IF(C187="East", IF(B187="Central",F187*'Connecting shares (%)'!$R$16*'Connecting shares (%)'!$F$2/100+H187*'Connecting shares (%)'!$G$2/100*'Connecting shares (%)'!$R$17+J187*'Connecting shares (%)'!$H$2/100*'Connecting shares (%)'!$R$18,0),0)</f>
        <v>0</v>
      </c>
      <c r="U187" s="1">
        <f>IF(C187="East", IF(B187="Decentral",('Connecting shares (%)'!$F$6/100*E187+'Connecting shares (%)'!$G$6/100*G187+'Connecting shares (%)'!$H$6/100*I187)/1000000,0),0)</f>
        <v>1.3030455300000001</v>
      </c>
      <c r="V187" s="1">
        <f>IF(C187="East", IF(B187="Decentral",F187*'Connecting shares (%)'!$R$16*'Connecting shares (%)'!$F$6/100+H187*'Connecting shares (%)'!$G$6/100*'Connecting shares (%)'!$R$17+J187*'Connecting shares (%)'!$H$6/100*'Connecting shares (%)'!$R$18,0),0)</f>
        <v>2.0005649999999999</v>
      </c>
      <c r="W187" s="1">
        <f>IF(C187="East", IF(B187="Central",('Connecting shares (%)'!$F$4/100*K187+'Connecting shares (%)'!$G$4/100*M187+'Connecting shares (%)'!$H$4/100*O187)/1000000,0),0)</f>
        <v>0</v>
      </c>
      <c r="X187" s="1">
        <f>IF(C187="East", IF(B187="Central",L187*'Connecting shares (%)'!$R$16*'Connecting shares (%)'!$F$4/100+N187*'Connecting shares (%)'!$G$4/100*'Connecting shares (%)'!$R$17+P187*'Connecting shares (%)'!$H$4/100*'Connecting shares (%)'!$R$18,0),0)</f>
        <v>0</v>
      </c>
      <c r="Y187" s="1">
        <f>IF(C187="East", IF(B187="Decentral",('Connecting shares (%)'!$F$4/100*K187+'Connecting shares (%)'!$G$4/100*M187+'Connecting shares (%)'!$H$4/100*O187)/1000000,0),0)</f>
        <v>1.9439795899999999</v>
      </c>
      <c r="Z187" s="1">
        <f>IF(C187="East", IF(B187="Decentral",L187*'Connecting shares (%)'!$R$16*'Connecting shares (%)'!$F$8/100+N187*'Connecting shares (%)'!$G$8/100*'Connecting shares (%)'!$R$17+P187*'Connecting shares (%)'!$H$8/100*'Connecting shares (%)'!$R$18,0),0)</f>
        <v>3.6408680000000002</v>
      </c>
      <c r="AA187" s="1">
        <f>IF(C187="West", IF(B187="Central",('Connecting shares (%)'!$F$10/100*E187+'Connecting shares (%)'!$G$10/100*G187+'Connecting shares (%)'!$H$10/100*I187)/1000000,0),0)</f>
        <v>0</v>
      </c>
      <c r="AB187" s="1">
        <f>IF(C187="West", IF(B187="Central",F187*'Connecting shares (%)'!$R$16*'Connecting shares (%)'!$F$10/100+H187*'Connecting shares (%)'!$G$10/100*'Connecting shares (%)'!$R$17+J187*'Connecting shares (%)'!$H$10/100*'Connecting shares (%)'!$R$18,0),0)</f>
        <v>0</v>
      </c>
      <c r="AC187" s="1">
        <f>IF(C187="West", IF(B187="Decentral",('Connecting shares (%)'!$F$14/100*E187+'Connecting shares (%)'!$G$14/100*G187+'Connecting shares (%)'!$H$14/100*I187)/1000000,0),0)</f>
        <v>0</v>
      </c>
      <c r="AD187" s="1">
        <f>IF(C187="west", IF(B187="Decentral",F187*'Connecting shares (%)'!$R$16*'Connecting shares (%)'!$F$14/100+H187*'Connecting shares (%)'!$G$14/100*'Connecting shares (%)'!$R$17+J187*'Connecting shares (%)'!$H$14/100*'Connecting shares (%)'!$R$18,0),0)</f>
        <v>0</v>
      </c>
      <c r="AE187" s="1">
        <f>IF(C187="west", IF(B187="Central",('Connecting shares (%)'!$F$12/100*K187+'Connecting shares (%)'!$G$12/100*M187+'Connecting shares (%)'!$H$12/100*O187)/1000000,0),0)</f>
        <v>0</v>
      </c>
      <c r="AF187" s="1">
        <f>IF(C187="west", IF(B187="Central",L187*'Connecting shares (%)'!$R$16*'Connecting shares (%)'!$F$12/100+N187*'Connecting shares (%)'!$G$12/100*'Connecting shares (%)'!$R$17+P187*'Connecting shares (%)'!$H$12/100*'Connecting shares (%)'!$R$18,0),0)</f>
        <v>0</v>
      </c>
      <c r="AG187" s="1">
        <f>IF(C187="West", IF(B187="Decentral",(K187*'Connecting shares (%)'!$F$16/100+M187*'Connecting shares (%)'!$G$16/100+O187*'Connecting shares (%)'!$H$16/100)/1000000,0),0)</f>
        <v>0</v>
      </c>
      <c r="AH187" s="1">
        <f>IF(C187="west", IF(B187="Decentral",L187*'Connecting shares (%)'!$R$16*'Connecting shares (%)'!$F$16/100+N187*'Connecting shares (%)'!$G$16/100*'Connecting shares (%)'!$R$17+P187*'Connecting shares (%)'!$H$16/100*'Connecting shares (%)'!$R$18,0),0)</f>
        <v>0</v>
      </c>
    </row>
    <row r="188" spans="1:34">
      <c r="A188" s="1">
        <v>187</v>
      </c>
      <c r="B188" s="1" t="s">
        <v>19</v>
      </c>
      <c r="C188" s="1" t="s">
        <v>22</v>
      </c>
      <c r="D188" s="1" t="s">
        <v>670</v>
      </c>
      <c r="E188" s="1">
        <v>0</v>
      </c>
      <c r="F188" s="1">
        <v>0</v>
      </c>
      <c r="G188" s="1">
        <v>0</v>
      </c>
      <c r="H188" s="1">
        <v>0</v>
      </c>
      <c r="I188" s="1">
        <v>0</v>
      </c>
      <c r="J188" s="1">
        <v>0</v>
      </c>
      <c r="K188" s="1">
        <v>234386.769999999</v>
      </c>
      <c r="L188" s="1">
        <v>28</v>
      </c>
      <c r="M188" s="1">
        <v>0</v>
      </c>
      <c r="N188" s="1">
        <v>0</v>
      </c>
      <c r="O188" s="1">
        <v>0</v>
      </c>
      <c r="P188" s="1">
        <v>0</v>
      </c>
      <c r="Q188" s="1">
        <v>985.49404386468802</v>
      </c>
      <c r="R188" s="1">
        <v>28318.5</v>
      </c>
      <c r="S188" s="59">
        <f>IF(C188="East", IF(B188="Central",('Connecting shares (%)'!$F$2/100*E188+'Connecting shares (%)'!$G$2/100*G188+'Connecting shares (%)'!$H$2/100*I188)/1000000,0),0)</f>
        <v>0</v>
      </c>
      <c r="T188" s="59">
        <f>IF(C188="East", IF(B188="Central",F188*'Connecting shares (%)'!$R$16*'Connecting shares (%)'!$F$2/100+H188*'Connecting shares (%)'!$G$2/100*'Connecting shares (%)'!$R$17+J188*'Connecting shares (%)'!$H$2/100*'Connecting shares (%)'!$R$18,0),0)</f>
        <v>0</v>
      </c>
      <c r="U188" s="1">
        <f>IF(C188="East", IF(B188="Decentral",('Connecting shares (%)'!$F$6/100*E188+'Connecting shares (%)'!$G$6/100*G188+'Connecting shares (%)'!$H$6/100*I188)/1000000,0),0)</f>
        <v>0</v>
      </c>
      <c r="V188" s="1">
        <f>IF(C188="East", IF(B188="Decentral",F188*'Connecting shares (%)'!$R$16*'Connecting shares (%)'!$F$6/100+H188*'Connecting shares (%)'!$G$6/100*'Connecting shares (%)'!$R$17+J188*'Connecting shares (%)'!$H$6/100*'Connecting shares (%)'!$R$18,0),0)</f>
        <v>0</v>
      </c>
      <c r="W188" s="1">
        <f>IF(C188="East", IF(B188="Central",('Connecting shares (%)'!$F$4/100*K188+'Connecting shares (%)'!$G$4/100*M188+'Connecting shares (%)'!$H$4/100*O188)/1000000,0),0)</f>
        <v>0</v>
      </c>
      <c r="X188" s="1">
        <f>IF(C188="East", IF(B188="Central",L188*'Connecting shares (%)'!$R$16*'Connecting shares (%)'!$F$4/100+N188*'Connecting shares (%)'!$G$4/100*'Connecting shares (%)'!$R$17+P188*'Connecting shares (%)'!$H$4/100*'Connecting shares (%)'!$R$18,0),0)</f>
        <v>0</v>
      </c>
      <c r="Y188" s="1">
        <f>IF(C188="East", IF(B188="Decentral",('Connecting shares (%)'!$F$4/100*K188+'Connecting shares (%)'!$G$4/100*M188+'Connecting shares (%)'!$H$4/100*O188)/1000000,0),0)</f>
        <v>0.234386769999999</v>
      </c>
      <c r="Z188" s="1">
        <f>IF(C188="East", IF(B188="Decentral",L188*'Connecting shares (%)'!$R$16*'Connecting shares (%)'!$F$8/100+N188*'Connecting shares (%)'!$G$8/100*'Connecting shares (%)'!$R$17+P188*'Connecting shares (%)'!$H$8/100*'Connecting shares (%)'!$R$18,0),0)</f>
        <v>0.6438600000000001</v>
      </c>
      <c r="AA188" s="1">
        <f>IF(C188="West", IF(B188="Central",('Connecting shares (%)'!$F$10/100*E188+'Connecting shares (%)'!$G$10/100*G188+'Connecting shares (%)'!$H$10/100*I188)/1000000,0),0)</f>
        <v>0</v>
      </c>
      <c r="AB188" s="1">
        <f>IF(C188="West", IF(B188="Central",F188*'Connecting shares (%)'!$R$16*'Connecting shares (%)'!$F$10/100+H188*'Connecting shares (%)'!$G$10/100*'Connecting shares (%)'!$R$17+J188*'Connecting shares (%)'!$H$10/100*'Connecting shares (%)'!$R$18,0),0)</f>
        <v>0</v>
      </c>
      <c r="AC188" s="1">
        <f>IF(C188="West", IF(B188="Decentral",('Connecting shares (%)'!$F$14/100*E188+'Connecting shares (%)'!$G$14/100*G188+'Connecting shares (%)'!$H$14/100*I188)/1000000,0),0)</f>
        <v>0</v>
      </c>
      <c r="AD188" s="1">
        <f>IF(C188="west", IF(B188="Decentral",F188*'Connecting shares (%)'!$R$16*'Connecting shares (%)'!$F$14/100+H188*'Connecting shares (%)'!$G$14/100*'Connecting shares (%)'!$R$17+J188*'Connecting shares (%)'!$H$14/100*'Connecting shares (%)'!$R$18,0),0)</f>
        <v>0</v>
      </c>
      <c r="AE188" s="1">
        <f>IF(C188="west", IF(B188="Central",('Connecting shares (%)'!$F$12/100*K188+'Connecting shares (%)'!$G$12/100*M188+'Connecting shares (%)'!$H$12/100*O188)/1000000,0),0)</f>
        <v>0</v>
      </c>
      <c r="AF188" s="1">
        <f>IF(C188="west", IF(B188="Central",L188*'Connecting shares (%)'!$R$16*'Connecting shares (%)'!$F$12/100+N188*'Connecting shares (%)'!$G$12/100*'Connecting shares (%)'!$R$17+P188*'Connecting shares (%)'!$H$12/100*'Connecting shares (%)'!$R$18,0),0)</f>
        <v>0</v>
      </c>
      <c r="AG188" s="1">
        <f>IF(C188="West", IF(B188="Decentral",(K188*'Connecting shares (%)'!$F$16/100+M188*'Connecting shares (%)'!$G$16/100+O188*'Connecting shares (%)'!$H$16/100)/1000000,0),0)</f>
        <v>0</v>
      </c>
      <c r="AH188" s="1">
        <f>IF(C188="west", IF(B188="Decentral",L188*'Connecting shares (%)'!$R$16*'Connecting shares (%)'!$F$16/100+N188*'Connecting shares (%)'!$G$16/100*'Connecting shares (%)'!$R$17+P188*'Connecting shares (%)'!$H$16/100*'Connecting shares (%)'!$R$18,0),0)</f>
        <v>0</v>
      </c>
    </row>
    <row r="189" spans="1:34">
      <c r="A189" s="1">
        <v>188</v>
      </c>
      <c r="B189" s="1" t="s">
        <v>19</v>
      </c>
      <c r="C189" s="1" t="s">
        <v>22</v>
      </c>
      <c r="D189" s="1" t="s">
        <v>670</v>
      </c>
      <c r="E189" s="1">
        <v>535824.049999999</v>
      </c>
      <c r="F189" s="1">
        <v>32</v>
      </c>
      <c r="G189" s="1">
        <v>0</v>
      </c>
      <c r="H189" s="1">
        <v>0</v>
      </c>
      <c r="I189" s="1">
        <v>0</v>
      </c>
      <c r="J189" s="1">
        <v>0</v>
      </c>
      <c r="K189" s="1">
        <v>538169.71</v>
      </c>
      <c r="L189" s="1">
        <v>52</v>
      </c>
      <c r="M189" s="1">
        <v>476275.859999999</v>
      </c>
      <c r="N189" s="1">
        <v>2</v>
      </c>
      <c r="O189" s="1">
        <v>525695.84999999905</v>
      </c>
      <c r="P189" s="1">
        <v>1</v>
      </c>
      <c r="Q189" s="1">
        <v>2530.5034007024101</v>
      </c>
      <c r="R189" s="1">
        <v>162831</v>
      </c>
      <c r="S189" s="59">
        <f>IF(C189="East", IF(B189="Central",('Connecting shares (%)'!$F$2/100*E189+'Connecting shares (%)'!$G$2/100*G189+'Connecting shares (%)'!$H$2/100*I189)/1000000,0),0)</f>
        <v>0</v>
      </c>
      <c r="T189" s="59">
        <f>IF(C189="East", IF(B189="Central",F189*'Connecting shares (%)'!$R$16*'Connecting shares (%)'!$F$2/100+H189*'Connecting shares (%)'!$G$2/100*'Connecting shares (%)'!$R$17+J189*'Connecting shares (%)'!$H$2/100*'Connecting shares (%)'!$R$18,0),0)</f>
        <v>0</v>
      </c>
      <c r="U189" s="1">
        <f>IF(C189="East", IF(B189="Decentral",('Connecting shares (%)'!$F$6/100*E189+'Connecting shares (%)'!$G$6/100*G189+'Connecting shares (%)'!$H$6/100*I189)/1000000,0),0)</f>
        <v>0.535824049999999</v>
      </c>
      <c r="V189" s="1">
        <f>IF(C189="East", IF(B189="Decentral",F189*'Connecting shares (%)'!$R$16*'Connecting shares (%)'!$F$6/100+H189*'Connecting shares (%)'!$G$6/100*'Connecting shares (%)'!$R$17+J189*'Connecting shares (%)'!$H$6/100*'Connecting shares (%)'!$R$18,0),0)</f>
        <v>0.73584000000000005</v>
      </c>
      <c r="W189" s="1">
        <f>IF(C189="East", IF(B189="Central",('Connecting shares (%)'!$F$4/100*K189+'Connecting shares (%)'!$G$4/100*M189+'Connecting shares (%)'!$H$4/100*O189)/1000000,0),0)</f>
        <v>0</v>
      </c>
      <c r="X189" s="1">
        <f>IF(C189="East", IF(B189="Central",L189*'Connecting shares (%)'!$R$16*'Connecting shares (%)'!$F$4/100+N189*'Connecting shares (%)'!$G$4/100*'Connecting shares (%)'!$R$17+P189*'Connecting shares (%)'!$H$4/100*'Connecting shares (%)'!$R$18,0),0)</f>
        <v>0</v>
      </c>
      <c r="Y189" s="1">
        <f>IF(C189="East", IF(B189="Decentral",('Connecting shares (%)'!$F$4/100*K189+'Connecting shares (%)'!$G$4/100*M189+'Connecting shares (%)'!$H$4/100*O189)/1000000,0),0)</f>
        <v>1.5401414199999981</v>
      </c>
      <c r="Z189" s="1">
        <f>IF(C189="East", IF(B189="Decentral",L189*'Connecting shares (%)'!$R$16*'Connecting shares (%)'!$F$8/100+N189*'Connecting shares (%)'!$G$8/100*'Connecting shares (%)'!$R$17+P189*'Connecting shares (%)'!$H$8/100*'Connecting shares (%)'!$R$18,0),0)</f>
        <v>1.287717</v>
      </c>
      <c r="AA189" s="1">
        <f>IF(C189="West", IF(B189="Central",('Connecting shares (%)'!$F$10/100*E189+'Connecting shares (%)'!$G$10/100*G189+'Connecting shares (%)'!$H$10/100*I189)/1000000,0),0)</f>
        <v>0</v>
      </c>
      <c r="AB189" s="1">
        <f>IF(C189="West", IF(B189="Central",F189*'Connecting shares (%)'!$R$16*'Connecting shares (%)'!$F$10/100+H189*'Connecting shares (%)'!$G$10/100*'Connecting shares (%)'!$R$17+J189*'Connecting shares (%)'!$H$10/100*'Connecting shares (%)'!$R$18,0),0)</f>
        <v>0</v>
      </c>
      <c r="AC189" s="1">
        <f>IF(C189="West", IF(B189="Decentral",('Connecting shares (%)'!$F$14/100*E189+'Connecting shares (%)'!$G$14/100*G189+'Connecting shares (%)'!$H$14/100*I189)/1000000,0),0)</f>
        <v>0</v>
      </c>
      <c r="AD189" s="1">
        <f>IF(C189="west", IF(B189="Decentral",F189*'Connecting shares (%)'!$R$16*'Connecting shares (%)'!$F$14/100+H189*'Connecting shares (%)'!$G$14/100*'Connecting shares (%)'!$R$17+J189*'Connecting shares (%)'!$H$14/100*'Connecting shares (%)'!$R$18,0),0)</f>
        <v>0</v>
      </c>
      <c r="AE189" s="1">
        <f>IF(C189="west", IF(B189="Central",('Connecting shares (%)'!$F$12/100*K189+'Connecting shares (%)'!$G$12/100*M189+'Connecting shares (%)'!$H$12/100*O189)/1000000,0),0)</f>
        <v>0</v>
      </c>
      <c r="AF189" s="1">
        <f>IF(C189="west", IF(B189="Central",L189*'Connecting shares (%)'!$R$16*'Connecting shares (%)'!$F$12/100+N189*'Connecting shares (%)'!$G$12/100*'Connecting shares (%)'!$R$17+P189*'Connecting shares (%)'!$H$12/100*'Connecting shares (%)'!$R$18,0),0)</f>
        <v>0</v>
      </c>
      <c r="AG189" s="1">
        <f>IF(C189="West", IF(B189="Decentral",(K189*'Connecting shares (%)'!$F$16/100+M189*'Connecting shares (%)'!$G$16/100+O189*'Connecting shares (%)'!$H$16/100)/1000000,0),0)</f>
        <v>0</v>
      </c>
      <c r="AH189" s="1">
        <f>IF(C189="west", IF(B189="Decentral",L189*'Connecting shares (%)'!$R$16*'Connecting shares (%)'!$F$16/100+N189*'Connecting shares (%)'!$G$16/100*'Connecting shares (%)'!$R$17+P189*'Connecting shares (%)'!$H$16/100*'Connecting shares (%)'!$R$18,0),0)</f>
        <v>0</v>
      </c>
    </row>
    <row r="190" spans="1:34">
      <c r="A190" s="1">
        <v>189</v>
      </c>
      <c r="B190" s="1" t="s">
        <v>19</v>
      </c>
      <c r="C190" s="1" t="s">
        <v>22</v>
      </c>
      <c r="D190" s="1" t="s">
        <v>670</v>
      </c>
      <c r="E190" s="1">
        <v>0</v>
      </c>
      <c r="F190" s="1">
        <v>0</v>
      </c>
      <c r="G190" s="1">
        <v>0</v>
      </c>
      <c r="H190" s="1">
        <v>0</v>
      </c>
      <c r="I190" s="1">
        <v>0</v>
      </c>
      <c r="J190" s="1">
        <v>0</v>
      </c>
      <c r="K190" s="1">
        <v>0</v>
      </c>
      <c r="L190" s="1">
        <v>0</v>
      </c>
      <c r="M190" s="1">
        <v>96897.74</v>
      </c>
      <c r="N190" s="1">
        <v>1</v>
      </c>
      <c r="O190" s="1">
        <v>721228.39</v>
      </c>
      <c r="P190" s="1">
        <v>2</v>
      </c>
      <c r="Q190" s="1">
        <v>1662.4040495689901</v>
      </c>
      <c r="R190" s="1">
        <v>107422.5</v>
      </c>
      <c r="S190" s="59">
        <f>IF(C190="East", IF(B190="Central",('Connecting shares (%)'!$F$2/100*E190+'Connecting shares (%)'!$G$2/100*G190+'Connecting shares (%)'!$H$2/100*I190)/1000000,0),0)</f>
        <v>0</v>
      </c>
      <c r="T190" s="59">
        <f>IF(C190="East", IF(B190="Central",F190*'Connecting shares (%)'!$R$16*'Connecting shares (%)'!$F$2/100+H190*'Connecting shares (%)'!$G$2/100*'Connecting shares (%)'!$R$17+J190*'Connecting shares (%)'!$H$2/100*'Connecting shares (%)'!$R$18,0),0)</f>
        <v>0</v>
      </c>
      <c r="U190" s="1">
        <f>IF(C190="East", IF(B190="Decentral",('Connecting shares (%)'!$F$6/100*E190+'Connecting shares (%)'!$G$6/100*G190+'Connecting shares (%)'!$H$6/100*I190)/1000000,0),0)</f>
        <v>0</v>
      </c>
      <c r="V190" s="1">
        <f>IF(C190="East", IF(B190="Decentral",F190*'Connecting shares (%)'!$R$16*'Connecting shares (%)'!$F$6/100+H190*'Connecting shares (%)'!$G$6/100*'Connecting shares (%)'!$R$17+J190*'Connecting shares (%)'!$H$6/100*'Connecting shares (%)'!$R$18,0),0)</f>
        <v>0</v>
      </c>
      <c r="W190" s="1">
        <f>IF(C190="East", IF(B190="Central",('Connecting shares (%)'!$F$4/100*K190+'Connecting shares (%)'!$G$4/100*M190+'Connecting shares (%)'!$H$4/100*O190)/1000000,0),0)</f>
        <v>0</v>
      </c>
      <c r="X190" s="1">
        <f>IF(C190="East", IF(B190="Central",L190*'Connecting shares (%)'!$R$16*'Connecting shares (%)'!$F$4/100+N190*'Connecting shares (%)'!$G$4/100*'Connecting shares (%)'!$R$17+P190*'Connecting shares (%)'!$H$4/100*'Connecting shares (%)'!$R$18,0),0)</f>
        <v>0</v>
      </c>
      <c r="Y190" s="1">
        <f>IF(C190="East", IF(B190="Decentral",('Connecting shares (%)'!$F$4/100*K190+'Connecting shares (%)'!$G$4/100*M190+'Connecting shares (%)'!$H$4/100*O190)/1000000,0),0)</f>
        <v>0.81812613000000001</v>
      </c>
      <c r="Z190" s="1">
        <f>IF(C190="East", IF(B190="Decentral",L190*'Connecting shares (%)'!$R$16*'Connecting shares (%)'!$F$8/100+N190*'Connecting shares (%)'!$G$8/100*'Connecting shares (%)'!$R$17+P190*'Connecting shares (%)'!$H$8/100*'Connecting shares (%)'!$R$18,0),0)</f>
        <v>9.1977000000000003E-2</v>
      </c>
      <c r="AA190" s="1">
        <f>IF(C190="West", IF(B190="Central",('Connecting shares (%)'!$F$10/100*E190+'Connecting shares (%)'!$G$10/100*G190+'Connecting shares (%)'!$H$10/100*I190)/1000000,0),0)</f>
        <v>0</v>
      </c>
      <c r="AB190" s="1">
        <f>IF(C190="West", IF(B190="Central",F190*'Connecting shares (%)'!$R$16*'Connecting shares (%)'!$F$10/100+H190*'Connecting shares (%)'!$G$10/100*'Connecting shares (%)'!$R$17+J190*'Connecting shares (%)'!$H$10/100*'Connecting shares (%)'!$R$18,0),0)</f>
        <v>0</v>
      </c>
      <c r="AC190" s="1">
        <f>IF(C190="West", IF(B190="Decentral",('Connecting shares (%)'!$F$14/100*E190+'Connecting shares (%)'!$G$14/100*G190+'Connecting shares (%)'!$H$14/100*I190)/1000000,0),0)</f>
        <v>0</v>
      </c>
      <c r="AD190" s="1">
        <f>IF(C190="west", IF(B190="Decentral",F190*'Connecting shares (%)'!$R$16*'Connecting shares (%)'!$F$14/100+H190*'Connecting shares (%)'!$G$14/100*'Connecting shares (%)'!$R$17+J190*'Connecting shares (%)'!$H$14/100*'Connecting shares (%)'!$R$18,0),0)</f>
        <v>0</v>
      </c>
      <c r="AE190" s="1">
        <f>IF(C190="west", IF(B190="Central",('Connecting shares (%)'!$F$12/100*K190+'Connecting shares (%)'!$G$12/100*M190+'Connecting shares (%)'!$H$12/100*O190)/1000000,0),0)</f>
        <v>0</v>
      </c>
      <c r="AF190" s="1">
        <f>IF(C190="west", IF(B190="Central",L190*'Connecting shares (%)'!$R$16*'Connecting shares (%)'!$F$12/100+N190*'Connecting shares (%)'!$G$12/100*'Connecting shares (%)'!$R$17+P190*'Connecting shares (%)'!$H$12/100*'Connecting shares (%)'!$R$18,0),0)</f>
        <v>0</v>
      </c>
      <c r="AG190" s="1">
        <f>IF(C190="West", IF(B190="Decentral",(K190*'Connecting shares (%)'!$F$16/100+M190*'Connecting shares (%)'!$G$16/100+O190*'Connecting shares (%)'!$H$16/100)/1000000,0),0)</f>
        <v>0</v>
      </c>
      <c r="AH190" s="1">
        <f>IF(C190="west", IF(B190="Decentral",L190*'Connecting shares (%)'!$R$16*'Connecting shares (%)'!$F$16/100+N190*'Connecting shares (%)'!$G$16/100*'Connecting shares (%)'!$R$17+P190*'Connecting shares (%)'!$H$16/100*'Connecting shares (%)'!$R$18,0),0)</f>
        <v>0</v>
      </c>
    </row>
    <row r="191" spans="1:34">
      <c r="A191" s="1">
        <v>190</v>
      </c>
      <c r="B191" s="1" t="s">
        <v>19</v>
      </c>
      <c r="C191" s="1" t="s">
        <v>22</v>
      </c>
      <c r="D191" s="1" t="s">
        <v>671</v>
      </c>
      <c r="E191" s="1">
        <v>0</v>
      </c>
      <c r="F191" s="1">
        <v>0</v>
      </c>
      <c r="G191" s="1">
        <v>0</v>
      </c>
      <c r="H191" s="1">
        <v>0</v>
      </c>
      <c r="I191" s="1">
        <v>0</v>
      </c>
      <c r="J191" s="1">
        <v>0</v>
      </c>
      <c r="K191" s="1">
        <v>0</v>
      </c>
      <c r="L191" s="1">
        <v>0</v>
      </c>
      <c r="M191" s="1">
        <v>0</v>
      </c>
      <c r="N191" s="1">
        <v>0</v>
      </c>
      <c r="O191" s="1">
        <v>0</v>
      </c>
      <c r="P191" s="1">
        <v>0</v>
      </c>
      <c r="Q191" s="1">
        <v>530.20094811641695</v>
      </c>
      <c r="R191" s="1">
        <v>11260</v>
      </c>
      <c r="S191" s="59">
        <f>IF(C191="East", IF(B191="Central",('Connecting shares (%)'!$F$2/100*E191+'Connecting shares (%)'!$G$2/100*G191+'Connecting shares (%)'!$H$2/100*I191)/1000000,0),0)</f>
        <v>0</v>
      </c>
      <c r="T191" s="59">
        <f>IF(C191="East", IF(B191="Central",F191*'Connecting shares (%)'!$R$16*'Connecting shares (%)'!$F$2/100+H191*'Connecting shares (%)'!$G$2/100*'Connecting shares (%)'!$R$17+J191*'Connecting shares (%)'!$H$2/100*'Connecting shares (%)'!$R$18,0),0)</f>
        <v>0</v>
      </c>
      <c r="U191" s="1">
        <f>IF(C191="East", IF(B191="Decentral",('Connecting shares (%)'!$F$6/100*E191+'Connecting shares (%)'!$G$6/100*G191+'Connecting shares (%)'!$H$6/100*I191)/1000000,0),0)</f>
        <v>0</v>
      </c>
      <c r="V191" s="1">
        <f>IF(C191="East", IF(B191="Decentral",F191*'Connecting shares (%)'!$R$16*'Connecting shares (%)'!$F$6/100+H191*'Connecting shares (%)'!$G$6/100*'Connecting shares (%)'!$R$17+J191*'Connecting shares (%)'!$H$6/100*'Connecting shares (%)'!$R$18,0),0)</f>
        <v>0</v>
      </c>
      <c r="W191" s="1">
        <f>IF(C191="East", IF(B191="Central",('Connecting shares (%)'!$F$4/100*K191+'Connecting shares (%)'!$G$4/100*M191+'Connecting shares (%)'!$H$4/100*O191)/1000000,0),0)</f>
        <v>0</v>
      </c>
      <c r="X191" s="1">
        <f>IF(C191="East", IF(B191="Central",L191*'Connecting shares (%)'!$R$16*'Connecting shares (%)'!$F$4/100+N191*'Connecting shares (%)'!$G$4/100*'Connecting shares (%)'!$R$17+P191*'Connecting shares (%)'!$H$4/100*'Connecting shares (%)'!$R$18,0),0)</f>
        <v>0</v>
      </c>
      <c r="Y191" s="1">
        <f>IF(C191="East", IF(B191="Decentral",('Connecting shares (%)'!$F$4/100*K191+'Connecting shares (%)'!$G$4/100*M191+'Connecting shares (%)'!$H$4/100*O191)/1000000,0),0)</f>
        <v>0</v>
      </c>
      <c r="Z191" s="1">
        <f>IF(C191="East", IF(B191="Decentral",L191*'Connecting shares (%)'!$R$16*'Connecting shares (%)'!$F$8/100+N191*'Connecting shares (%)'!$G$8/100*'Connecting shares (%)'!$R$17+P191*'Connecting shares (%)'!$H$8/100*'Connecting shares (%)'!$R$18,0),0)</f>
        <v>0</v>
      </c>
      <c r="AA191" s="1">
        <f>IF(C191="West", IF(B191="Central",('Connecting shares (%)'!$F$10/100*E191+'Connecting shares (%)'!$G$10/100*G191+'Connecting shares (%)'!$H$10/100*I191)/1000000,0),0)</f>
        <v>0</v>
      </c>
      <c r="AB191" s="1">
        <f>IF(C191="West", IF(B191="Central",F191*'Connecting shares (%)'!$R$16*'Connecting shares (%)'!$F$10/100+H191*'Connecting shares (%)'!$G$10/100*'Connecting shares (%)'!$R$17+J191*'Connecting shares (%)'!$H$10/100*'Connecting shares (%)'!$R$18,0),0)</f>
        <v>0</v>
      </c>
      <c r="AC191" s="1">
        <f>IF(C191="West", IF(B191="Decentral",('Connecting shares (%)'!$F$14/100*E191+'Connecting shares (%)'!$G$14/100*G191+'Connecting shares (%)'!$H$14/100*I191)/1000000,0),0)</f>
        <v>0</v>
      </c>
      <c r="AD191" s="1">
        <f>IF(C191="west", IF(B191="Decentral",F191*'Connecting shares (%)'!$R$16*'Connecting shares (%)'!$F$14/100+H191*'Connecting shares (%)'!$G$14/100*'Connecting shares (%)'!$R$17+J191*'Connecting shares (%)'!$H$14/100*'Connecting shares (%)'!$R$18,0),0)</f>
        <v>0</v>
      </c>
      <c r="AE191" s="1">
        <f>IF(C191="west", IF(B191="Central",('Connecting shares (%)'!$F$12/100*K191+'Connecting shares (%)'!$G$12/100*M191+'Connecting shares (%)'!$H$12/100*O191)/1000000,0),0)</f>
        <v>0</v>
      </c>
      <c r="AF191" s="1">
        <f>IF(C191="west", IF(B191="Central",L191*'Connecting shares (%)'!$R$16*'Connecting shares (%)'!$F$12/100+N191*'Connecting shares (%)'!$G$12/100*'Connecting shares (%)'!$R$17+P191*'Connecting shares (%)'!$H$12/100*'Connecting shares (%)'!$R$18,0),0)</f>
        <v>0</v>
      </c>
      <c r="AG191" s="1">
        <f>IF(C191="West", IF(B191="Decentral",(K191*'Connecting shares (%)'!$F$16/100+M191*'Connecting shares (%)'!$G$16/100+O191*'Connecting shares (%)'!$H$16/100)/1000000,0),0)</f>
        <v>0</v>
      </c>
      <c r="AH191" s="1">
        <f>IF(C191="west", IF(B191="Decentral",L191*'Connecting shares (%)'!$R$16*'Connecting shares (%)'!$F$16/100+N191*'Connecting shares (%)'!$G$16/100*'Connecting shares (%)'!$R$17+P191*'Connecting shares (%)'!$H$16/100*'Connecting shares (%)'!$R$18,0),0)</f>
        <v>0</v>
      </c>
    </row>
    <row r="192" spans="1:34">
      <c r="A192" s="1">
        <v>191</v>
      </c>
      <c r="B192" s="1" t="s">
        <v>19</v>
      </c>
      <c r="C192" s="1" t="s">
        <v>22</v>
      </c>
      <c r="D192" s="1" t="s">
        <v>670</v>
      </c>
      <c r="E192" s="1">
        <v>11731.86</v>
      </c>
      <c r="F192" s="1">
        <v>1</v>
      </c>
      <c r="G192" s="1">
        <v>0</v>
      </c>
      <c r="H192" s="1">
        <v>0</v>
      </c>
      <c r="I192" s="1">
        <v>0</v>
      </c>
      <c r="J192" s="1">
        <v>0</v>
      </c>
      <c r="K192" s="1">
        <v>177498.22999999899</v>
      </c>
      <c r="L192" s="1">
        <v>6</v>
      </c>
      <c r="M192" s="1">
        <v>790220.18999999901</v>
      </c>
      <c r="N192" s="1">
        <v>7</v>
      </c>
      <c r="O192" s="1">
        <v>352569.049999999</v>
      </c>
      <c r="P192" s="1">
        <v>1</v>
      </c>
      <c r="Q192" s="1">
        <v>2291.3928320643799</v>
      </c>
      <c r="R192" s="1">
        <v>227380.5</v>
      </c>
      <c r="S192" s="59">
        <f>IF(C192="East", IF(B192="Central",('Connecting shares (%)'!$F$2/100*E192+'Connecting shares (%)'!$G$2/100*G192+'Connecting shares (%)'!$H$2/100*I192)/1000000,0),0)</f>
        <v>0</v>
      </c>
      <c r="T192" s="59">
        <f>IF(C192="East", IF(B192="Central",F192*'Connecting shares (%)'!$R$16*'Connecting shares (%)'!$F$2/100+H192*'Connecting shares (%)'!$G$2/100*'Connecting shares (%)'!$R$17+J192*'Connecting shares (%)'!$H$2/100*'Connecting shares (%)'!$R$18,0),0)</f>
        <v>0</v>
      </c>
      <c r="U192" s="1">
        <f>IF(C192="East", IF(B192="Decentral",('Connecting shares (%)'!$F$6/100*E192+'Connecting shares (%)'!$G$6/100*G192+'Connecting shares (%)'!$H$6/100*I192)/1000000,0),0)</f>
        <v>1.173186E-2</v>
      </c>
      <c r="V192" s="1">
        <f>IF(C192="East", IF(B192="Decentral",F192*'Connecting shares (%)'!$R$16*'Connecting shares (%)'!$F$6/100+H192*'Connecting shares (%)'!$G$6/100*'Connecting shares (%)'!$R$17+J192*'Connecting shares (%)'!$H$6/100*'Connecting shares (%)'!$R$18,0),0)</f>
        <v>2.2995000000000002E-2</v>
      </c>
      <c r="W192" s="1">
        <f>IF(C192="East", IF(B192="Central",('Connecting shares (%)'!$F$4/100*K192+'Connecting shares (%)'!$G$4/100*M192+'Connecting shares (%)'!$H$4/100*O192)/1000000,0),0)</f>
        <v>0</v>
      </c>
      <c r="X192" s="1">
        <f>IF(C192="East", IF(B192="Central",L192*'Connecting shares (%)'!$R$16*'Connecting shares (%)'!$F$4/100+N192*'Connecting shares (%)'!$G$4/100*'Connecting shares (%)'!$R$17+P192*'Connecting shares (%)'!$H$4/100*'Connecting shares (%)'!$R$18,0),0)</f>
        <v>0</v>
      </c>
      <c r="Y192" s="1">
        <f>IF(C192="East", IF(B192="Decentral",('Connecting shares (%)'!$F$4/100*K192+'Connecting shares (%)'!$G$4/100*M192+'Connecting shares (%)'!$H$4/100*O192)/1000000,0),0)</f>
        <v>1.3202874699999969</v>
      </c>
      <c r="Z192" s="1">
        <f>IF(C192="East", IF(B192="Decentral",L192*'Connecting shares (%)'!$R$16*'Connecting shares (%)'!$F$8/100+N192*'Connecting shares (%)'!$G$8/100*'Connecting shares (%)'!$R$17+P192*'Connecting shares (%)'!$H$8/100*'Connecting shares (%)'!$R$18,0),0)</f>
        <v>0.38324199999999997</v>
      </c>
      <c r="AA192" s="1">
        <f>IF(C192="West", IF(B192="Central",('Connecting shares (%)'!$F$10/100*E192+'Connecting shares (%)'!$G$10/100*G192+'Connecting shares (%)'!$H$10/100*I192)/1000000,0),0)</f>
        <v>0</v>
      </c>
      <c r="AB192" s="1">
        <f>IF(C192="West", IF(B192="Central",F192*'Connecting shares (%)'!$R$16*'Connecting shares (%)'!$F$10/100+H192*'Connecting shares (%)'!$G$10/100*'Connecting shares (%)'!$R$17+J192*'Connecting shares (%)'!$H$10/100*'Connecting shares (%)'!$R$18,0),0)</f>
        <v>0</v>
      </c>
      <c r="AC192" s="1">
        <f>IF(C192="West", IF(B192="Decentral",('Connecting shares (%)'!$F$14/100*E192+'Connecting shares (%)'!$G$14/100*G192+'Connecting shares (%)'!$H$14/100*I192)/1000000,0),0)</f>
        <v>0</v>
      </c>
      <c r="AD192" s="1">
        <f>IF(C192="west", IF(B192="Decentral",F192*'Connecting shares (%)'!$R$16*'Connecting shares (%)'!$F$14/100+H192*'Connecting shares (%)'!$G$14/100*'Connecting shares (%)'!$R$17+J192*'Connecting shares (%)'!$H$14/100*'Connecting shares (%)'!$R$18,0),0)</f>
        <v>0</v>
      </c>
      <c r="AE192" s="1">
        <f>IF(C192="west", IF(B192="Central",('Connecting shares (%)'!$F$12/100*K192+'Connecting shares (%)'!$G$12/100*M192+'Connecting shares (%)'!$H$12/100*O192)/1000000,0),0)</f>
        <v>0</v>
      </c>
      <c r="AF192" s="1">
        <f>IF(C192="west", IF(B192="Central",L192*'Connecting shares (%)'!$R$16*'Connecting shares (%)'!$F$12/100+N192*'Connecting shares (%)'!$G$12/100*'Connecting shares (%)'!$R$17+P192*'Connecting shares (%)'!$H$12/100*'Connecting shares (%)'!$R$18,0),0)</f>
        <v>0</v>
      </c>
      <c r="AG192" s="1">
        <f>IF(C192="West", IF(B192="Decentral",(K192*'Connecting shares (%)'!$F$16/100+M192*'Connecting shares (%)'!$G$16/100+O192*'Connecting shares (%)'!$H$16/100)/1000000,0),0)</f>
        <v>0</v>
      </c>
      <c r="AH192" s="1">
        <f>IF(C192="west", IF(B192="Decentral",L192*'Connecting shares (%)'!$R$16*'Connecting shares (%)'!$F$16/100+N192*'Connecting shares (%)'!$G$16/100*'Connecting shares (%)'!$R$17+P192*'Connecting shares (%)'!$H$16/100*'Connecting shares (%)'!$R$18,0),0)</f>
        <v>0</v>
      </c>
    </row>
    <row r="193" spans="1:34">
      <c r="A193" s="1">
        <v>192</v>
      </c>
      <c r="B193" s="1" t="s">
        <v>19</v>
      </c>
      <c r="C193" s="1" t="s">
        <v>22</v>
      </c>
      <c r="D193" s="1" t="s">
        <v>669</v>
      </c>
      <c r="E193" s="1">
        <v>142197.56</v>
      </c>
      <c r="F193" s="1">
        <v>9</v>
      </c>
      <c r="G193" s="1">
        <v>0</v>
      </c>
      <c r="H193" s="1">
        <v>0</v>
      </c>
      <c r="I193" s="1">
        <v>0</v>
      </c>
      <c r="J193" s="1">
        <v>0</v>
      </c>
      <c r="K193" s="1">
        <v>59453.309999999903</v>
      </c>
      <c r="L193" s="1">
        <v>2</v>
      </c>
      <c r="M193" s="1">
        <v>0</v>
      </c>
      <c r="N193" s="1">
        <v>0</v>
      </c>
      <c r="O193" s="1">
        <v>0</v>
      </c>
      <c r="P193" s="1">
        <v>0</v>
      </c>
      <c r="Q193" s="1">
        <v>781.87478318358296</v>
      </c>
      <c r="R193" s="1">
        <v>22002</v>
      </c>
      <c r="S193" s="59">
        <f>IF(C193="East", IF(B193="Central",('Connecting shares (%)'!$F$2/100*E193+'Connecting shares (%)'!$G$2/100*G193+'Connecting shares (%)'!$H$2/100*I193)/1000000,0),0)</f>
        <v>0</v>
      </c>
      <c r="T193" s="59">
        <f>IF(C193="East", IF(B193="Central",F193*'Connecting shares (%)'!$R$16*'Connecting shares (%)'!$F$2/100+H193*'Connecting shares (%)'!$G$2/100*'Connecting shares (%)'!$R$17+J193*'Connecting shares (%)'!$H$2/100*'Connecting shares (%)'!$R$18,0),0)</f>
        <v>0</v>
      </c>
      <c r="U193" s="1">
        <f>IF(C193="East", IF(B193="Decentral",('Connecting shares (%)'!$F$6/100*E193+'Connecting shares (%)'!$G$6/100*G193+'Connecting shares (%)'!$H$6/100*I193)/1000000,0),0)</f>
        <v>0.14219756</v>
      </c>
      <c r="V193" s="1">
        <f>IF(C193="East", IF(B193="Decentral",F193*'Connecting shares (%)'!$R$16*'Connecting shares (%)'!$F$6/100+H193*'Connecting shares (%)'!$G$6/100*'Connecting shares (%)'!$R$17+J193*'Connecting shares (%)'!$H$6/100*'Connecting shares (%)'!$R$18,0),0)</f>
        <v>0.206955</v>
      </c>
      <c r="W193" s="1">
        <f>IF(C193="East", IF(B193="Central",('Connecting shares (%)'!$F$4/100*K193+'Connecting shares (%)'!$G$4/100*M193+'Connecting shares (%)'!$H$4/100*O193)/1000000,0),0)</f>
        <v>0</v>
      </c>
      <c r="X193" s="1">
        <f>IF(C193="East", IF(B193="Central",L193*'Connecting shares (%)'!$R$16*'Connecting shares (%)'!$F$4/100+N193*'Connecting shares (%)'!$G$4/100*'Connecting shares (%)'!$R$17+P193*'Connecting shares (%)'!$H$4/100*'Connecting shares (%)'!$R$18,0),0)</f>
        <v>0</v>
      </c>
      <c r="Y193" s="1">
        <f>IF(C193="East", IF(B193="Decentral",('Connecting shares (%)'!$F$4/100*K193+'Connecting shares (%)'!$G$4/100*M193+'Connecting shares (%)'!$H$4/100*O193)/1000000,0),0)</f>
        <v>5.9453309999999905E-2</v>
      </c>
      <c r="Z193" s="1">
        <f>IF(C193="East", IF(B193="Decentral",L193*'Connecting shares (%)'!$R$16*'Connecting shares (%)'!$F$8/100+N193*'Connecting shares (%)'!$G$8/100*'Connecting shares (%)'!$R$17+P193*'Connecting shares (%)'!$H$8/100*'Connecting shares (%)'!$R$18,0),0)</f>
        <v>4.5990000000000003E-2</v>
      </c>
      <c r="AA193" s="1">
        <f>IF(C193="West", IF(B193="Central",('Connecting shares (%)'!$F$10/100*E193+'Connecting shares (%)'!$G$10/100*G193+'Connecting shares (%)'!$H$10/100*I193)/1000000,0),0)</f>
        <v>0</v>
      </c>
      <c r="AB193" s="1">
        <f>IF(C193="West", IF(B193="Central",F193*'Connecting shares (%)'!$R$16*'Connecting shares (%)'!$F$10/100+H193*'Connecting shares (%)'!$G$10/100*'Connecting shares (%)'!$R$17+J193*'Connecting shares (%)'!$H$10/100*'Connecting shares (%)'!$R$18,0),0)</f>
        <v>0</v>
      </c>
      <c r="AC193" s="1">
        <f>IF(C193="West", IF(B193="Decentral",('Connecting shares (%)'!$F$14/100*E193+'Connecting shares (%)'!$G$14/100*G193+'Connecting shares (%)'!$H$14/100*I193)/1000000,0),0)</f>
        <v>0</v>
      </c>
      <c r="AD193" s="1">
        <f>IF(C193="west", IF(B193="Decentral",F193*'Connecting shares (%)'!$R$16*'Connecting shares (%)'!$F$14/100+H193*'Connecting shares (%)'!$G$14/100*'Connecting shares (%)'!$R$17+J193*'Connecting shares (%)'!$H$14/100*'Connecting shares (%)'!$R$18,0),0)</f>
        <v>0</v>
      </c>
      <c r="AE193" s="1">
        <f>IF(C193="west", IF(B193="Central",('Connecting shares (%)'!$F$12/100*K193+'Connecting shares (%)'!$G$12/100*M193+'Connecting shares (%)'!$H$12/100*O193)/1000000,0),0)</f>
        <v>0</v>
      </c>
      <c r="AF193" s="1">
        <f>IF(C193="west", IF(B193="Central",L193*'Connecting shares (%)'!$R$16*'Connecting shares (%)'!$F$12/100+N193*'Connecting shares (%)'!$G$12/100*'Connecting shares (%)'!$R$17+P193*'Connecting shares (%)'!$H$12/100*'Connecting shares (%)'!$R$18,0),0)</f>
        <v>0</v>
      </c>
      <c r="AG193" s="1">
        <f>IF(C193="West", IF(B193="Decentral",(K193*'Connecting shares (%)'!$F$16/100+M193*'Connecting shares (%)'!$G$16/100+O193*'Connecting shares (%)'!$H$16/100)/1000000,0),0)</f>
        <v>0</v>
      </c>
      <c r="AH193" s="1">
        <f>IF(C193="west", IF(B193="Decentral",L193*'Connecting shares (%)'!$R$16*'Connecting shares (%)'!$F$16/100+N193*'Connecting shares (%)'!$G$16/100*'Connecting shares (%)'!$R$17+P193*'Connecting shares (%)'!$H$16/100*'Connecting shares (%)'!$R$18,0),0)</f>
        <v>0</v>
      </c>
    </row>
    <row r="194" spans="1:34">
      <c r="A194" s="1">
        <v>193</v>
      </c>
      <c r="B194" s="1" t="s">
        <v>20</v>
      </c>
      <c r="C194" s="1" t="s">
        <v>22</v>
      </c>
      <c r="D194" s="1" t="s">
        <v>641</v>
      </c>
      <c r="E194" s="1">
        <v>2761415.44</v>
      </c>
      <c r="F194" s="1">
        <v>173</v>
      </c>
      <c r="G194" s="1">
        <v>0</v>
      </c>
      <c r="H194" s="1">
        <v>0</v>
      </c>
      <c r="I194" s="1">
        <v>0</v>
      </c>
      <c r="J194" s="1">
        <v>0</v>
      </c>
      <c r="K194" s="1">
        <v>627601.96999999904</v>
      </c>
      <c r="L194" s="1">
        <v>72</v>
      </c>
      <c r="M194" s="1">
        <v>0</v>
      </c>
      <c r="N194" s="1">
        <v>0</v>
      </c>
      <c r="O194" s="1">
        <v>677819.82999999903</v>
      </c>
      <c r="P194" s="1">
        <v>1</v>
      </c>
      <c r="Q194" s="1">
        <v>8344.7429056633191</v>
      </c>
      <c r="R194" s="1">
        <v>1699694.5</v>
      </c>
      <c r="S194" s="59">
        <f>IF(C194="East", IF(B194="Central",('Connecting shares (%)'!$F$2/100*E194+'Connecting shares (%)'!$G$2/100*G194+'Connecting shares (%)'!$H$2/100*I194)/1000000,0),0)</f>
        <v>2.7614154399999999</v>
      </c>
      <c r="T194" s="59">
        <f>IF(C194="East", IF(B194="Central",F194*'Connecting shares (%)'!$R$16*'Connecting shares (%)'!$F$2/100+H194*'Connecting shares (%)'!$G$2/100*'Connecting shares (%)'!$R$17+J194*'Connecting shares (%)'!$H$2/100*'Connecting shares (%)'!$R$18,0),0)</f>
        <v>3.9781350000000004</v>
      </c>
      <c r="U194" s="1">
        <f>IF(C194="East", IF(B194="Decentral",('Connecting shares (%)'!$F$6/100*E194+'Connecting shares (%)'!$G$6/100*G194+'Connecting shares (%)'!$H$6/100*I194)/1000000,0),0)</f>
        <v>0</v>
      </c>
      <c r="V194" s="1">
        <f>IF(C194="East", IF(B194="Decentral",F194*'Connecting shares (%)'!$R$16*'Connecting shares (%)'!$F$6/100+H194*'Connecting shares (%)'!$G$6/100*'Connecting shares (%)'!$R$17+J194*'Connecting shares (%)'!$H$6/100*'Connecting shares (%)'!$R$18,0),0)</f>
        <v>0</v>
      </c>
      <c r="W194" s="1">
        <f>IF(C194="East", IF(B194="Central",('Connecting shares (%)'!$F$4/100*K194+'Connecting shares (%)'!$G$4/100*M194+'Connecting shares (%)'!$H$4/100*O194)/1000000,0),0)</f>
        <v>1.305421799999998</v>
      </c>
      <c r="X194" s="1">
        <f>IF(C194="East", IF(B194="Central",L194*'Connecting shares (%)'!$R$16*'Connecting shares (%)'!$F$4/100+N194*'Connecting shares (%)'!$G$4/100*'Connecting shares (%)'!$R$17+P194*'Connecting shares (%)'!$H$4/100*'Connecting shares (%)'!$R$18,0),0)</f>
        <v>1.686299</v>
      </c>
      <c r="Y194" s="1">
        <f>IF(C194="East", IF(B194="Decentral",('Connecting shares (%)'!$F$4/100*K194+'Connecting shares (%)'!$G$4/100*M194+'Connecting shares (%)'!$H$4/100*O194)/1000000,0),0)</f>
        <v>0</v>
      </c>
      <c r="Z194" s="1">
        <f>IF(C194="East", IF(B194="Decentral",L194*'Connecting shares (%)'!$R$16*'Connecting shares (%)'!$F$8/100+N194*'Connecting shares (%)'!$G$8/100*'Connecting shares (%)'!$R$17+P194*'Connecting shares (%)'!$H$8/100*'Connecting shares (%)'!$R$18,0),0)</f>
        <v>0</v>
      </c>
      <c r="AA194" s="1">
        <f>IF(C194="West", IF(B194="Central",('Connecting shares (%)'!$F$10/100*E194+'Connecting shares (%)'!$G$10/100*G194+'Connecting shares (%)'!$H$10/100*I194)/1000000,0),0)</f>
        <v>0</v>
      </c>
      <c r="AB194" s="1">
        <f>IF(C194="West", IF(B194="Central",F194*'Connecting shares (%)'!$R$16*'Connecting shares (%)'!$F$10/100+H194*'Connecting shares (%)'!$G$10/100*'Connecting shares (%)'!$R$17+J194*'Connecting shares (%)'!$H$10/100*'Connecting shares (%)'!$R$18,0),0)</f>
        <v>0</v>
      </c>
      <c r="AC194" s="1">
        <f>IF(C194="West", IF(B194="Decentral",('Connecting shares (%)'!$F$14/100*E194+'Connecting shares (%)'!$G$14/100*G194+'Connecting shares (%)'!$H$14/100*I194)/1000000,0),0)</f>
        <v>0</v>
      </c>
      <c r="AD194" s="1">
        <f>IF(C194="west", IF(B194="Decentral",F194*'Connecting shares (%)'!$R$16*'Connecting shares (%)'!$F$14/100+H194*'Connecting shares (%)'!$G$14/100*'Connecting shares (%)'!$R$17+J194*'Connecting shares (%)'!$H$14/100*'Connecting shares (%)'!$R$18,0),0)</f>
        <v>0</v>
      </c>
      <c r="AE194" s="1">
        <f>IF(C194="west", IF(B194="Central",('Connecting shares (%)'!$F$12/100*K194+'Connecting shares (%)'!$G$12/100*M194+'Connecting shares (%)'!$H$12/100*O194)/1000000,0),0)</f>
        <v>0</v>
      </c>
      <c r="AF194" s="1">
        <f>IF(C194="west", IF(B194="Central",L194*'Connecting shares (%)'!$R$16*'Connecting shares (%)'!$F$12/100+N194*'Connecting shares (%)'!$G$12/100*'Connecting shares (%)'!$R$17+P194*'Connecting shares (%)'!$H$12/100*'Connecting shares (%)'!$R$18,0),0)</f>
        <v>0</v>
      </c>
      <c r="AG194" s="1">
        <f>IF(C194="West", IF(B194="Decentral",(K194*'Connecting shares (%)'!$F$16/100+M194*'Connecting shares (%)'!$G$16/100+O194*'Connecting shares (%)'!$H$16/100)/1000000,0),0)</f>
        <v>0</v>
      </c>
      <c r="AH194" s="1">
        <f>IF(C194="west", IF(B194="Decentral",L194*'Connecting shares (%)'!$R$16*'Connecting shares (%)'!$F$16/100+N194*'Connecting shares (%)'!$G$16/100*'Connecting shares (%)'!$R$17+P194*'Connecting shares (%)'!$H$16/100*'Connecting shares (%)'!$R$18,0),0)</f>
        <v>0</v>
      </c>
    </row>
    <row r="195" spans="1:34">
      <c r="A195" s="1">
        <v>194</v>
      </c>
      <c r="B195" s="1" t="s">
        <v>20</v>
      </c>
      <c r="C195" s="1" t="s">
        <v>22</v>
      </c>
      <c r="D195" s="1" t="s">
        <v>57</v>
      </c>
      <c r="E195" s="1">
        <v>7221865.9699999904</v>
      </c>
      <c r="F195" s="1">
        <v>469</v>
      </c>
      <c r="G195" s="1">
        <v>0</v>
      </c>
      <c r="H195" s="1">
        <v>0</v>
      </c>
      <c r="I195" s="1">
        <v>0</v>
      </c>
      <c r="J195" s="1">
        <v>0</v>
      </c>
      <c r="K195" s="1">
        <v>2882296.3399999901</v>
      </c>
      <c r="L195" s="1">
        <v>226</v>
      </c>
      <c r="M195" s="1">
        <v>825234.41999999899</v>
      </c>
      <c r="N195" s="1">
        <v>13</v>
      </c>
      <c r="O195" s="1">
        <v>0</v>
      </c>
      <c r="P195" s="1">
        <v>0</v>
      </c>
      <c r="Q195" s="1">
        <v>21663.774546817898</v>
      </c>
      <c r="R195" s="1">
        <v>15494070.5</v>
      </c>
      <c r="S195" s="59">
        <f>IF(C195="East", IF(B195="Central",('Connecting shares (%)'!$F$2/100*E195+'Connecting shares (%)'!$G$2/100*G195+'Connecting shares (%)'!$H$2/100*I195)/1000000,0),0)</f>
        <v>7.2218659699999908</v>
      </c>
      <c r="T195" s="59">
        <f>IF(C195="East", IF(B195="Central",F195*'Connecting shares (%)'!$R$16*'Connecting shares (%)'!$F$2/100+H195*'Connecting shares (%)'!$G$2/100*'Connecting shares (%)'!$R$17+J195*'Connecting shares (%)'!$H$2/100*'Connecting shares (%)'!$R$18,0),0)</f>
        <v>10.784655000000001</v>
      </c>
      <c r="U195" s="1">
        <f>IF(C195="East", IF(B195="Decentral",('Connecting shares (%)'!$F$6/100*E195+'Connecting shares (%)'!$G$6/100*G195+'Connecting shares (%)'!$H$6/100*I195)/1000000,0),0)</f>
        <v>0</v>
      </c>
      <c r="V195" s="1">
        <f>IF(C195="East", IF(B195="Decentral",F195*'Connecting shares (%)'!$R$16*'Connecting shares (%)'!$F$6/100+H195*'Connecting shares (%)'!$G$6/100*'Connecting shares (%)'!$R$17+J195*'Connecting shares (%)'!$H$6/100*'Connecting shares (%)'!$R$18,0),0)</f>
        <v>0</v>
      </c>
      <c r="W195" s="1">
        <f>IF(C195="East", IF(B195="Central",('Connecting shares (%)'!$F$4/100*K195+'Connecting shares (%)'!$G$4/100*M195+'Connecting shares (%)'!$H$4/100*O195)/1000000,0),0)</f>
        <v>3.7075307599999889</v>
      </c>
      <c r="X195" s="1">
        <f>IF(C195="East", IF(B195="Central",L195*'Connecting shares (%)'!$R$16*'Connecting shares (%)'!$F$4/100+N195*'Connecting shares (%)'!$G$4/100*'Connecting shares (%)'!$R$17+P195*'Connecting shares (%)'!$H$4/100*'Connecting shares (%)'!$R$18,0),0)</f>
        <v>5.5954370000000004</v>
      </c>
      <c r="Y195" s="1">
        <f>IF(C195="East", IF(B195="Decentral",('Connecting shares (%)'!$F$4/100*K195+'Connecting shares (%)'!$G$4/100*M195+'Connecting shares (%)'!$H$4/100*O195)/1000000,0),0)</f>
        <v>0</v>
      </c>
      <c r="Z195" s="1">
        <f>IF(C195="East", IF(B195="Decentral",L195*'Connecting shares (%)'!$R$16*'Connecting shares (%)'!$F$8/100+N195*'Connecting shares (%)'!$G$8/100*'Connecting shares (%)'!$R$17+P195*'Connecting shares (%)'!$H$8/100*'Connecting shares (%)'!$R$18,0),0)</f>
        <v>0</v>
      </c>
      <c r="AA195" s="1">
        <f>IF(C195="West", IF(B195="Central",('Connecting shares (%)'!$F$10/100*E195+'Connecting shares (%)'!$G$10/100*G195+'Connecting shares (%)'!$H$10/100*I195)/1000000,0),0)</f>
        <v>0</v>
      </c>
      <c r="AB195" s="1">
        <f>IF(C195="West", IF(B195="Central",F195*'Connecting shares (%)'!$R$16*'Connecting shares (%)'!$F$10/100+H195*'Connecting shares (%)'!$G$10/100*'Connecting shares (%)'!$R$17+J195*'Connecting shares (%)'!$H$10/100*'Connecting shares (%)'!$R$18,0),0)</f>
        <v>0</v>
      </c>
      <c r="AC195" s="1">
        <f>IF(C195="West", IF(B195="Decentral",('Connecting shares (%)'!$F$14/100*E195+'Connecting shares (%)'!$G$14/100*G195+'Connecting shares (%)'!$H$14/100*I195)/1000000,0),0)</f>
        <v>0</v>
      </c>
      <c r="AD195" s="1">
        <f>IF(C195="west", IF(B195="Decentral",F195*'Connecting shares (%)'!$R$16*'Connecting shares (%)'!$F$14/100+H195*'Connecting shares (%)'!$G$14/100*'Connecting shares (%)'!$R$17+J195*'Connecting shares (%)'!$H$14/100*'Connecting shares (%)'!$R$18,0),0)</f>
        <v>0</v>
      </c>
      <c r="AE195" s="1">
        <f>IF(C195="west", IF(B195="Central",('Connecting shares (%)'!$F$12/100*K195+'Connecting shares (%)'!$G$12/100*M195+'Connecting shares (%)'!$H$12/100*O195)/1000000,0),0)</f>
        <v>0</v>
      </c>
      <c r="AF195" s="1">
        <f>IF(C195="west", IF(B195="Central",L195*'Connecting shares (%)'!$R$16*'Connecting shares (%)'!$F$12/100+N195*'Connecting shares (%)'!$G$12/100*'Connecting shares (%)'!$R$17+P195*'Connecting shares (%)'!$H$12/100*'Connecting shares (%)'!$R$18,0),0)</f>
        <v>0</v>
      </c>
      <c r="AG195" s="1">
        <f>IF(C195="West", IF(B195="Decentral",(K195*'Connecting shares (%)'!$F$16/100+M195*'Connecting shares (%)'!$G$16/100+O195*'Connecting shares (%)'!$H$16/100)/1000000,0),0)</f>
        <v>0</v>
      </c>
      <c r="AH195" s="1">
        <f>IF(C195="west", IF(B195="Decentral",L195*'Connecting shares (%)'!$R$16*'Connecting shares (%)'!$F$16/100+N195*'Connecting shares (%)'!$G$16/100*'Connecting shares (%)'!$R$17+P195*'Connecting shares (%)'!$H$16/100*'Connecting shares (%)'!$R$18,0),0)</f>
        <v>0</v>
      </c>
    </row>
    <row r="196" spans="1:34">
      <c r="A196" s="1">
        <v>195</v>
      </c>
      <c r="B196" s="1" t="s">
        <v>19</v>
      </c>
      <c r="C196" s="1" t="s">
        <v>22</v>
      </c>
      <c r="D196" s="1" t="s">
        <v>223</v>
      </c>
      <c r="E196" s="1">
        <v>0</v>
      </c>
      <c r="F196" s="1">
        <v>0</v>
      </c>
      <c r="G196" s="1">
        <v>0</v>
      </c>
      <c r="H196" s="1">
        <v>0</v>
      </c>
      <c r="I196" s="1">
        <v>0</v>
      </c>
      <c r="J196" s="1">
        <v>0</v>
      </c>
      <c r="K196" s="1">
        <v>0</v>
      </c>
      <c r="L196" s="1">
        <v>0</v>
      </c>
      <c r="M196" s="1">
        <v>0</v>
      </c>
      <c r="N196" s="1">
        <v>0</v>
      </c>
      <c r="O196" s="1">
        <v>0</v>
      </c>
      <c r="P196" s="1">
        <v>0</v>
      </c>
      <c r="Q196" s="1">
        <v>283.87313379259399</v>
      </c>
      <c r="R196" s="1">
        <v>3956</v>
      </c>
      <c r="S196" s="59">
        <f>IF(C196="East", IF(B196="Central",('Connecting shares (%)'!$F$2/100*E196+'Connecting shares (%)'!$G$2/100*G196+'Connecting shares (%)'!$H$2/100*I196)/1000000,0),0)</f>
        <v>0</v>
      </c>
      <c r="T196" s="59">
        <f>IF(C196="East", IF(B196="Central",F196*'Connecting shares (%)'!$R$16*'Connecting shares (%)'!$F$2/100+H196*'Connecting shares (%)'!$G$2/100*'Connecting shares (%)'!$R$17+J196*'Connecting shares (%)'!$H$2/100*'Connecting shares (%)'!$R$18,0),0)</f>
        <v>0</v>
      </c>
      <c r="U196" s="1">
        <f>IF(C196="East", IF(B196="Decentral",('Connecting shares (%)'!$F$6/100*E196+'Connecting shares (%)'!$G$6/100*G196+'Connecting shares (%)'!$H$6/100*I196)/1000000,0),0)</f>
        <v>0</v>
      </c>
      <c r="V196" s="1">
        <f>IF(C196="East", IF(B196="Decentral",F196*'Connecting shares (%)'!$R$16*'Connecting shares (%)'!$F$6/100+H196*'Connecting shares (%)'!$G$6/100*'Connecting shares (%)'!$R$17+J196*'Connecting shares (%)'!$H$6/100*'Connecting shares (%)'!$R$18,0),0)</f>
        <v>0</v>
      </c>
      <c r="W196" s="1">
        <f>IF(C196="East", IF(B196="Central",('Connecting shares (%)'!$F$4/100*K196+'Connecting shares (%)'!$G$4/100*M196+'Connecting shares (%)'!$H$4/100*O196)/1000000,0),0)</f>
        <v>0</v>
      </c>
      <c r="X196" s="1">
        <f>IF(C196="East", IF(B196="Central",L196*'Connecting shares (%)'!$R$16*'Connecting shares (%)'!$F$4/100+N196*'Connecting shares (%)'!$G$4/100*'Connecting shares (%)'!$R$17+P196*'Connecting shares (%)'!$H$4/100*'Connecting shares (%)'!$R$18,0),0)</f>
        <v>0</v>
      </c>
      <c r="Y196" s="1">
        <f>IF(C196="East", IF(B196="Decentral",('Connecting shares (%)'!$F$4/100*K196+'Connecting shares (%)'!$G$4/100*M196+'Connecting shares (%)'!$H$4/100*O196)/1000000,0),0)</f>
        <v>0</v>
      </c>
      <c r="Z196" s="1">
        <f>IF(C196="East", IF(B196="Decentral",L196*'Connecting shares (%)'!$R$16*'Connecting shares (%)'!$F$8/100+N196*'Connecting shares (%)'!$G$8/100*'Connecting shares (%)'!$R$17+P196*'Connecting shares (%)'!$H$8/100*'Connecting shares (%)'!$R$18,0),0)</f>
        <v>0</v>
      </c>
      <c r="AA196" s="1">
        <f>IF(C196="West", IF(B196="Central",('Connecting shares (%)'!$F$10/100*E196+'Connecting shares (%)'!$G$10/100*G196+'Connecting shares (%)'!$H$10/100*I196)/1000000,0),0)</f>
        <v>0</v>
      </c>
      <c r="AB196" s="1">
        <f>IF(C196="West", IF(B196="Central",F196*'Connecting shares (%)'!$R$16*'Connecting shares (%)'!$F$10/100+H196*'Connecting shares (%)'!$G$10/100*'Connecting shares (%)'!$R$17+J196*'Connecting shares (%)'!$H$10/100*'Connecting shares (%)'!$R$18,0),0)</f>
        <v>0</v>
      </c>
      <c r="AC196" s="1">
        <f>IF(C196="West", IF(B196="Decentral",('Connecting shares (%)'!$F$14/100*E196+'Connecting shares (%)'!$G$14/100*G196+'Connecting shares (%)'!$H$14/100*I196)/1000000,0),0)</f>
        <v>0</v>
      </c>
      <c r="AD196" s="1">
        <f>IF(C196="west", IF(B196="Decentral",F196*'Connecting shares (%)'!$R$16*'Connecting shares (%)'!$F$14/100+H196*'Connecting shares (%)'!$G$14/100*'Connecting shares (%)'!$R$17+J196*'Connecting shares (%)'!$H$14/100*'Connecting shares (%)'!$R$18,0),0)</f>
        <v>0</v>
      </c>
      <c r="AE196" s="1">
        <f>IF(C196="west", IF(B196="Central",('Connecting shares (%)'!$F$12/100*K196+'Connecting shares (%)'!$G$12/100*M196+'Connecting shares (%)'!$H$12/100*O196)/1000000,0),0)</f>
        <v>0</v>
      </c>
      <c r="AF196" s="1">
        <f>IF(C196="west", IF(B196="Central",L196*'Connecting shares (%)'!$R$16*'Connecting shares (%)'!$F$12/100+N196*'Connecting shares (%)'!$G$12/100*'Connecting shares (%)'!$R$17+P196*'Connecting shares (%)'!$H$12/100*'Connecting shares (%)'!$R$18,0),0)</f>
        <v>0</v>
      </c>
      <c r="AG196" s="1">
        <f>IF(C196="West", IF(B196="Decentral",(K196*'Connecting shares (%)'!$F$16/100+M196*'Connecting shares (%)'!$G$16/100+O196*'Connecting shares (%)'!$H$16/100)/1000000,0),0)</f>
        <v>0</v>
      </c>
      <c r="AH196" s="1">
        <f>IF(C196="west", IF(B196="Decentral",L196*'Connecting shares (%)'!$R$16*'Connecting shares (%)'!$F$16/100+N196*'Connecting shares (%)'!$G$16/100*'Connecting shares (%)'!$R$17+P196*'Connecting shares (%)'!$H$16/100*'Connecting shares (%)'!$R$18,0),0)</f>
        <v>0</v>
      </c>
    </row>
    <row r="197" spans="1:34">
      <c r="A197" s="1">
        <v>196</v>
      </c>
      <c r="B197" s="1" t="s">
        <v>19</v>
      </c>
      <c r="C197" s="1" t="s">
        <v>22</v>
      </c>
      <c r="D197" s="1" t="s">
        <v>223</v>
      </c>
      <c r="E197" s="1">
        <v>3386889.1599999899</v>
      </c>
      <c r="F197" s="1">
        <v>221</v>
      </c>
      <c r="G197" s="1">
        <v>0</v>
      </c>
      <c r="H197" s="1">
        <v>0</v>
      </c>
      <c r="I197" s="1">
        <v>0</v>
      </c>
      <c r="J197" s="1">
        <v>0</v>
      </c>
      <c r="K197" s="1">
        <v>1367669.86</v>
      </c>
      <c r="L197" s="1">
        <v>99</v>
      </c>
      <c r="M197" s="1">
        <v>1559315.46</v>
      </c>
      <c r="N197" s="1">
        <v>20</v>
      </c>
      <c r="O197" s="1">
        <v>0</v>
      </c>
      <c r="P197" s="1">
        <v>0</v>
      </c>
      <c r="Q197" s="1">
        <v>9213.7170759529799</v>
      </c>
      <c r="R197" s="1">
        <v>2925303.5</v>
      </c>
      <c r="S197" s="59">
        <f>IF(C197="East", IF(B197="Central",('Connecting shares (%)'!$F$2/100*E197+'Connecting shares (%)'!$G$2/100*G197+'Connecting shares (%)'!$H$2/100*I197)/1000000,0),0)</f>
        <v>0</v>
      </c>
      <c r="T197" s="59">
        <f>IF(C197="East", IF(B197="Central",F197*'Connecting shares (%)'!$R$16*'Connecting shares (%)'!$F$2/100+H197*'Connecting shares (%)'!$G$2/100*'Connecting shares (%)'!$R$17+J197*'Connecting shares (%)'!$H$2/100*'Connecting shares (%)'!$R$18,0),0)</f>
        <v>0</v>
      </c>
      <c r="U197" s="1">
        <f>IF(C197="East", IF(B197="Decentral",('Connecting shares (%)'!$F$6/100*E197+'Connecting shares (%)'!$G$6/100*G197+'Connecting shares (%)'!$H$6/100*I197)/1000000,0),0)</f>
        <v>3.3868891599999897</v>
      </c>
      <c r="V197" s="1">
        <f>IF(C197="East", IF(B197="Decentral",F197*'Connecting shares (%)'!$R$16*'Connecting shares (%)'!$F$6/100+H197*'Connecting shares (%)'!$G$6/100*'Connecting shares (%)'!$R$17+J197*'Connecting shares (%)'!$H$6/100*'Connecting shares (%)'!$R$18,0),0)</f>
        <v>5.0818950000000003</v>
      </c>
      <c r="W197" s="1">
        <f>IF(C197="East", IF(B197="Central",('Connecting shares (%)'!$F$4/100*K197+'Connecting shares (%)'!$G$4/100*M197+'Connecting shares (%)'!$H$4/100*O197)/1000000,0),0)</f>
        <v>0</v>
      </c>
      <c r="X197" s="1">
        <f>IF(C197="East", IF(B197="Central",L197*'Connecting shares (%)'!$R$16*'Connecting shares (%)'!$F$4/100+N197*'Connecting shares (%)'!$G$4/100*'Connecting shares (%)'!$R$17+P197*'Connecting shares (%)'!$H$4/100*'Connecting shares (%)'!$R$18,0),0)</f>
        <v>0</v>
      </c>
      <c r="Y197" s="1">
        <f>IF(C197="East", IF(B197="Decentral",('Connecting shares (%)'!$F$4/100*K197+'Connecting shares (%)'!$G$4/100*M197+'Connecting shares (%)'!$H$4/100*O197)/1000000,0),0)</f>
        <v>2.9269853200000004</v>
      </c>
      <c r="Z197" s="1">
        <f>IF(C197="East", IF(B197="Decentral",L197*'Connecting shares (%)'!$R$16*'Connecting shares (%)'!$F$8/100+N197*'Connecting shares (%)'!$G$8/100*'Connecting shares (%)'!$R$17+P197*'Connecting shares (%)'!$H$8/100*'Connecting shares (%)'!$R$18,0),0)</f>
        <v>2.8896850000000001</v>
      </c>
      <c r="AA197" s="1">
        <f>IF(C197="West", IF(B197="Central",('Connecting shares (%)'!$F$10/100*E197+'Connecting shares (%)'!$G$10/100*G197+'Connecting shares (%)'!$H$10/100*I197)/1000000,0),0)</f>
        <v>0</v>
      </c>
      <c r="AB197" s="1">
        <f>IF(C197="West", IF(B197="Central",F197*'Connecting shares (%)'!$R$16*'Connecting shares (%)'!$F$10/100+H197*'Connecting shares (%)'!$G$10/100*'Connecting shares (%)'!$R$17+J197*'Connecting shares (%)'!$H$10/100*'Connecting shares (%)'!$R$18,0),0)</f>
        <v>0</v>
      </c>
      <c r="AC197" s="1">
        <f>IF(C197="West", IF(B197="Decentral",('Connecting shares (%)'!$F$14/100*E197+'Connecting shares (%)'!$G$14/100*G197+'Connecting shares (%)'!$H$14/100*I197)/1000000,0),0)</f>
        <v>0</v>
      </c>
      <c r="AD197" s="1">
        <f>IF(C197="west", IF(B197="Decentral",F197*'Connecting shares (%)'!$R$16*'Connecting shares (%)'!$F$14/100+H197*'Connecting shares (%)'!$G$14/100*'Connecting shares (%)'!$R$17+J197*'Connecting shares (%)'!$H$14/100*'Connecting shares (%)'!$R$18,0),0)</f>
        <v>0</v>
      </c>
      <c r="AE197" s="1">
        <f>IF(C197="west", IF(B197="Central",('Connecting shares (%)'!$F$12/100*K197+'Connecting shares (%)'!$G$12/100*M197+'Connecting shares (%)'!$H$12/100*O197)/1000000,0),0)</f>
        <v>0</v>
      </c>
      <c r="AF197" s="1">
        <f>IF(C197="west", IF(B197="Central",L197*'Connecting shares (%)'!$R$16*'Connecting shares (%)'!$F$12/100+N197*'Connecting shares (%)'!$G$12/100*'Connecting shares (%)'!$R$17+P197*'Connecting shares (%)'!$H$12/100*'Connecting shares (%)'!$R$18,0),0)</f>
        <v>0</v>
      </c>
      <c r="AG197" s="1">
        <f>IF(C197="West", IF(B197="Decentral",(K197*'Connecting shares (%)'!$F$16/100+M197*'Connecting shares (%)'!$G$16/100+O197*'Connecting shares (%)'!$H$16/100)/1000000,0),0)</f>
        <v>0</v>
      </c>
      <c r="AH197" s="1">
        <f>IF(C197="west", IF(B197="Decentral",L197*'Connecting shares (%)'!$R$16*'Connecting shares (%)'!$F$16/100+N197*'Connecting shares (%)'!$G$16/100*'Connecting shares (%)'!$R$17+P197*'Connecting shares (%)'!$H$16/100*'Connecting shares (%)'!$R$18,0),0)</f>
        <v>0</v>
      </c>
    </row>
    <row r="198" spans="1:34">
      <c r="A198" s="1">
        <v>197</v>
      </c>
      <c r="B198" s="1" t="s">
        <v>19</v>
      </c>
      <c r="C198" s="1" t="s">
        <v>22</v>
      </c>
      <c r="D198" s="1" t="s">
        <v>668</v>
      </c>
      <c r="E198" s="1">
        <v>833689.94</v>
      </c>
      <c r="F198" s="1">
        <v>55</v>
      </c>
      <c r="G198" s="1">
        <v>0</v>
      </c>
      <c r="H198" s="1">
        <v>0</v>
      </c>
      <c r="I198" s="1">
        <v>0</v>
      </c>
      <c r="J198" s="1">
        <v>0</v>
      </c>
      <c r="K198" s="1">
        <v>0</v>
      </c>
      <c r="L198" s="1">
        <v>0</v>
      </c>
      <c r="M198" s="1">
        <v>0</v>
      </c>
      <c r="N198" s="1">
        <v>0</v>
      </c>
      <c r="O198" s="1">
        <v>0</v>
      </c>
      <c r="P198" s="1">
        <v>0</v>
      </c>
      <c r="Q198" s="1">
        <v>1724.01637229424</v>
      </c>
      <c r="R198" s="1">
        <v>137072.5</v>
      </c>
      <c r="S198" s="59">
        <f>IF(C198="East", IF(B198="Central",('Connecting shares (%)'!$F$2/100*E198+'Connecting shares (%)'!$G$2/100*G198+'Connecting shares (%)'!$H$2/100*I198)/1000000,0),0)</f>
        <v>0</v>
      </c>
      <c r="T198" s="59">
        <f>IF(C198="East", IF(B198="Central",F198*'Connecting shares (%)'!$R$16*'Connecting shares (%)'!$F$2/100+H198*'Connecting shares (%)'!$G$2/100*'Connecting shares (%)'!$R$17+J198*'Connecting shares (%)'!$H$2/100*'Connecting shares (%)'!$R$18,0),0)</f>
        <v>0</v>
      </c>
      <c r="U198" s="1">
        <f>IF(C198="East", IF(B198="Decentral",('Connecting shares (%)'!$F$6/100*E198+'Connecting shares (%)'!$G$6/100*G198+'Connecting shares (%)'!$H$6/100*I198)/1000000,0),0)</f>
        <v>0.83368993999999996</v>
      </c>
      <c r="V198" s="1">
        <f>IF(C198="East", IF(B198="Decentral",F198*'Connecting shares (%)'!$R$16*'Connecting shares (%)'!$F$6/100+H198*'Connecting shares (%)'!$G$6/100*'Connecting shares (%)'!$R$17+J198*'Connecting shares (%)'!$H$6/100*'Connecting shares (%)'!$R$18,0),0)</f>
        <v>1.2647250000000001</v>
      </c>
      <c r="W198" s="1">
        <f>IF(C198="East", IF(B198="Central",('Connecting shares (%)'!$F$4/100*K198+'Connecting shares (%)'!$G$4/100*M198+'Connecting shares (%)'!$H$4/100*O198)/1000000,0),0)</f>
        <v>0</v>
      </c>
      <c r="X198" s="1">
        <f>IF(C198="East", IF(B198="Central",L198*'Connecting shares (%)'!$R$16*'Connecting shares (%)'!$F$4/100+N198*'Connecting shares (%)'!$G$4/100*'Connecting shares (%)'!$R$17+P198*'Connecting shares (%)'!$H$4/100*'Connecting shares (%)'!$R$18,0),0)</f>
        <v>0</v>
      </c>
      <c r="Y198" s="1">
        <f>IF(C198="East", IF(B198="Decentral",('Connecting shares (%)'!$F$4/100*K198+'Connecting shares (%)'!$G$4/100*M198+'Connecting shares (%)'!$H$4/100*O198)/1000000,0),0)</f>
        <v>0</v>
      </c>
      <c r="Z198" s="1">
        <f>IF(C198="East", IF(B198="Decentral",L198*'Connecting shares (%)'!$R$16*'Connecting shares (%)'!$F$8/100+N198*'Connecting shares (%)'!$G$8/100*'Connecting shares (%)'!$R$17+P198*'Connecting shares (%)'!$H$8/100*'Connecting shares (%)'!$R$18,0),0)</f>
        <v>0</v>
      </c>
      <c r="AA198" s="1">
        <f>IF(C198="West", IF(B198="Central",('Connecting shares (%)'!$F$10/100*E198+'Connecting shares (%)'!$G$10/100*G198+'Connecting shares (%)'!$H$10/100*I198)/1000000,0),0)</f>
        <v>0</v>
      </c>
      <c r="AB198" s="1">
        <f>IF(C198="West", IF(B198="Central",F198*'Connecting shares (%)'!$R$16*'Connecting shares (%)'!$F$10/100+H198*'Connecting shares (%)'!$G$10/100*'Connecting shares (%)'!$R$17+J198*'Connecting shares (%)'!$H$10/100*'Connecting shares (%)'!$R$18,0),0)</f>
        <v>0</v>
      </c>
      <c r="AC198" s="1">
        <f>IF(C198="West", IF(B198="Decentral",('Connecting shares (%)'!$F$14/100*E198+'Connecting shares (%)'!$G$14/100*G198+'Connecting shares (%)'!$H$14/100*I198)/1000000,0),0)</f>
        <v>0</v>
      </c>
      <c r="AD198" s="1">
        <f>IF(C198="west", IF(B198="Decentral",F198*'Connecting shares (%)'!$R$16*'Connecting shares (%)'!$F$14/100+H198*'Connecting shares (%)'!$G$14/100*'Connecting shares (%)'!$R$17+J198*'Connecting shares (%)'!$H$14/100*'Connecting shares (%)'!$R$18,0),0)</f>
        <v>0</v>
      </c>
      <c r="AE198" s="1">
        <f>IF(C198="west", IF(B198="Central",('Connecting shares (%)'!$F$12/100*K198+'Connecting shares (%)'!$G$12/100*M198+'Connecting shares (%)'!$H$12/100*O198)/1000000,0),0)</f>
        <v>0</v>
      </c>
      <c r="AF198" s="1">
        <f>IF(C198="west", IF(B198="Central",L198*'Connecting shares (%)'!$R$16*'Connecting shares (%)'!$F$12/100+N198*'Connecting shares (%)'!$G$12/100*'Connecting shares (%)'!$R$17+P198*'Connecting shares (%)'!$H$12/100*'Connecting shares (%)'!$R$18,0),0)</f>
        <v>0</v>
      </c>
      <c r="AG198" s="1">
        <f>IF(C198="West", IF(B198="Decentral",(K198*'Connecting shares (%)'!$F$16/100+M198*'Connecting shares (%)'!$G$16/100+O198*'Connecting shares (%)'!$H$16/100)/1000000,0),0)</f>
        <v>0</v>
      </c>
      <c r="AH198" s="1">
        <f>IF(C198="west", IF(B198="Decentral",L198*'Connecting shares (%)'!$R$16*'Connecting shares (%)'!$F$16/100+N198*'Connecting shares (%)'!$G$16/100*'Connecting shares (%)'!$R$17+P198*'Connecting shares (%)'!$H$16/100*'Connecting shares (%)'!$R$18,0),0)</f>
        <v>0</v>
      </c>
    </row>
    <row r="199" spans="1:34">
      <c r="A199" s="1">
        <v>198</v>
      </c>
      <c r="B199" s="1" t="s">
        <v>20</v>
      </c>
      <c r="C199" s="1" t="s">
        <v>22</v>
      </c>
      <c r="D199" s="1" t="s">
        <v>641</v>
      </c>
      <c r="E199" s="1">
        <v>13331.83</v>
      </c>
      <c r="F199" s="1">
        <v>1</v>
      </c>
      <c r="G199" s="1">
        <v>0</v>
      </c>
      <c r="H199" s="1">
        <v>0</v>
      </c>
      <c r="I199" s="1">
        <v>0</v>
      </c>
      <c r="J199" s="1">
        <v>0</v>
      </c>
      <c r="K199" s="1">
        <v>30038.299999999901</v>
      </c>
      <c r="L199" s="1">
        <v>1</v>
      </c>
      <c r="M199" s="1">
        <v>0</v>
      </c>
      <c r="N199" s="1">
        <v>0</v>
      </c>
      <c r="O199" s="1">
        <v>0</v>
      </c>
      <c r="P199" s="1">
        <v>0</v>
      </c>
      <c r="Q199" s="1">
        <v>1249.00631647876</v>
      </c>
      <c r="R199" s="1">
        <v>94098.5</v>
      </c>
      <c r="S199" s="59">
        <f>IF(C199="East", IF(B199="Central",('Connecting shares (%)'!$F$2/100*E199+'Connecting shares (%)'!$G$2/100*G199+'Connecting shares (%)'!$H$2/100*I199)/1000000,0),0)</f>
        <v>1.3331829999999999E-2</v>
      </c>
      <c r="T199" s="59">
        <f>IF(C199="East", IF(B199="Central",F199*'Connecting shares (%)'!$R$16*'Connecting shares (%)'!$F$2/100+H199*'Connecting shares (%)'!$G$2/100*'Connecting shares (%)'!$R$17+J199*'Connecting shares (%)'!$H$2/100*'Connecting shares (%)'!$R$18,0),0)</f>
        <v>2.2995000000000002E-2</v>
      </c>
      <c r="U199" s="1">
        <f>IF(C199="East", IF(B199="Decentral",('Connecting shares (%)'!$F$6/100*E199+'Connecting shares (%)'!$G$6/100*G199+'Connecting shares (%)'!$H$6/100*I199)/1000000,0),0)</f>
        <v>0</v>
      </c>
      <c r="V199" s="1">
        <f>IF(C199="East", IF(B199="Decentral",F199*'Connecting shares (%)'!$R$16*'Connecting shares (%)'!$F$6/100+H199*'Connecting shares (%)'!$G$6/100*'Connecting shares (%)'!$R$17+J199*'Connecting shares (%)'!$H$6/100*'Connecting shares (%)'!$R$18,0),0)</f>
        <v>0</v>
      </c>
      <c r="W199" s="1">
        <f>IF(C199="East", IF(B199="Central",('Connecting shares (%)'!$F$4/100*K199+'Connecting shares (%)'!$G$4/100*M199+'Connecting shares (%)'!$H$4/100*O199)/1000000,0),0)</f>
        <v>3.00382999999999E-2</v>
      </c>
      <c r="X199" s="1">
        <f>IF(C199="East", IF(B199="Central",L199*'Connecting shares (%)'!$R$16*'Connecting shares (%)'!$F$4/100+N199*'Connecting shares (%)'!$G$4/100*'Connecting shares (%)'!$R$17+P199*'Connecting shares (%)'!$H$4/100*'Connecting shares (%)'!$R$18,0),0)</f>
        <v>2.2995000000000002E-2</v>
      </c>
      <c r="Y199" s="1">
        <f>IF(C199="East", IF(B199="Decentral",('Connecting shares (%)'!$F$4/100*K199+'Connecting shares (%)'!$G$4/100*M199+'Connecting shares (%)'!$H$4/100*O199)/1000000,0),0)</f>
        <v>0</v>
      </c>
      <c r="Z199" s="1">
        <f>IF(C199="East", IF(B199="Decentral",L199*'Connecting shares (%)'!$R$16*'Connecting shares (%)'!$F$8/100+N199*'Connecting shares (%)'!$G$8/100*'Connecting shares (%)'!$R$17+P199*'Connecting shares (%)'!$H$8/100*'Connecting shares (%)'!$R$18,0),0)</f>
        <v>0</v>
      </c>
      <c r="AA199" s="1">
        <f>IF(C199="West", IF(B199="Central",('Connecting shares (%)'!$F$10/100*E199+'Connecting shares (%)'!$G$10/100*G199+'Connecting shares (%)'!$H$10/100*I199)/1000000,0),0)</f>
        <v>0</v>
      </c>
      <c r="AB199" s="1">
        <f>IF(C199="West", IF(B199="Central",F199*'Connecting shares (%)'!$R$16*'Connecting shares (%)'!$F$10/100+H199*'Connecting shares (%)'!$G$10/100*'Connecting shares (%)'!$R$17+J199*'Connecting shares (%)'!$H$10/100*'Connecting shares (%)'!$R$18,0),0)</f>
        <v>0</v>
      </c>
      <c r="AC199" s="1">
        <f>IF(C199="West", IF(B199="Decentral",('Connecting shares (%)'!$F$14/100*E199+'Connecting shares (%)'!$G$14/100*G199+'Connecting shares (%)'!$H$14/100*I199)/1000000,0),0)</f>
        <v>0</v>
      </c>
      <c r="AD199" s="1">
        <f>IF(C199="west", IF(B199="Decentral",F199*'Connecting shares (%)'!$R$16*'Connecting shares (%)'!$F$14/100+H199*'Connecting shares (%)'!$G$14/100*'Connecting shares (%)'!$R$17+J199*'Connecting shares (%)'!$H$14/100*'Connecting shares (%)'!$R$18,0),0)</f>
        <v>0</v>
      </c>
      <c r="AE199" s="1">
        <f>IF(C199="west", IF(B199="Central",('Connecting shares (%)'!$F$12/100*K199+'Connecting shares (%)'!$G$12/100*M199+'Connecting shares (%)'!$H$12/100*O199)/1000000,0),0)</f>
        <v>0</v>
      </c>
      <c r="AF199" s="1">
        <f>IF(C199="west", IF(B199="Central",L199*'Connecting shares (%)'!$R$16*'Connecting shares (%)'!$F$12/100+N199*'Connecting shares (%)'!$G$12/100*'Connecting shares (%)'!$R$17+P199*'Connecting shares (%)'!$H$12/100*'Connecting shares (%)'!$R$18,0),0)</f>
        <v>0</v>
      </c>
      <c r="AG199" s="1">
        <f>IF(C199="West", IF(B199="Decentral",(K199*'Connecting shares (%)'!$F$16/100+M199*'Connecting shares (%)'!$G$16/100+O199*'Connecting shares (%)'!$H$16/100)/1000000,0),0)</f>
        <v>0</v>
      </c>
      <c r="AH199" s="1">
        <f>IF(C199="west", IF(B199="Decentral",L199*'Connecting shares (%)'!$R$16*'Connecting shares (%)'!$F$16/100+N199*'Connecting shares (%)'!$G$16/100*'Connecting shares (%)'!$R$17+P199*'Connecting shares (%)'!$H$16/100*'Connecting shares (%)'!$R$18,0),0)</f>
        <v>0</v>
      </c>
    </row>
    <row r="200" spans="1:34">
      <c r="A200" s="1">
        <v>199</v>
      </c>
      <c r="B200" s="1" t="s">
        <v>19</v>
      </c>
      <c r="C200" s="1" t="s">
        <v>22</v>
      </c>
      <c r="D200" s="1" t="s">
        <v>667</v>
      </c>
      <c r="E200" s="1">
        <v>0</v>
      </c>
      <c r="F200" s="1">
        <v>0</v>
      </c>
      <c r="G200" s="1">
        <v>0</v>
      </c>
      <c r="H200" s="1">
        <v>0</v>
      </c>
      <c r="I200" s="1">
        <v>0</v>
      </c>
      <c r="J200" s="1">
        <v>0</v>
      </c>
      <c r="K200" s="1">
        <v>0</v>
      </c>
      <c r="L200" s="1">
        <v>0</v>
      </c>
      <c r="M200" s="1">
        <v>0</v>
      </c>
      <c r="N200" s="1">
        <v>0</v>
      </c>
      <c r="O200" s="1">
        <v>0</v>
      </c>
      <c r="P200" s="1">
        <v>0</v>
      </c>
      <c r="Q200" s="1">
        <v>177.76972895503101</v>
      </c>
      <c r="R200" s="1">
        <v>1524</v>
      </c>
      <c r="S200" s="59">
        <f>IF(C200="East", IF(B200="Central",('Connecting shares (%)'!$F$2/100*E200+'Connecting shares (%)'!$G$2/100*G200+'Connecting shares (%)'!$H$2/100*I200)/1000000,0),0)</f>
        <v>0</v>
      </c>
      <c r="T200" s="59">
        <f>IF(C200="East", IF(B200="Central",F200*'Connecting shares (%)'!$R$16*'Connecting shares (%)'!$F$2/100+H200*'Connecting shares (%)'!$G$2/100*'Connecting shares (%)'!$R$17+J200*'Connecting shares (%)'!$H$2/100*'Connecting shares (%)'!$R$18,0),0)</f>
        <v>0</v>
      </c>
      <c r="U200" s="1">
        <f>IF(C200="East", IF(B200="Decentral",('Connecting shares (%)'!$F$6/100*E200+'Connecting shares (%)'!$G$6/100*G200+'Connecting shares (%)'!$H$6/100*I200)/1000000,0),0)</f>
        <v>0</v>
      </c>
      <c r="V200" s="1">
        <f>IF(C200="East", IF(B200="Decentral",F200*'Connecting shares (%)'!$R$16*'Connecting shares (%)'!$F$6/100+H200*'Connecting shares (%)'!$G$6/100*'Connecting shares (%)'!$R$17+J200*'Connecting shares (%)'!$H$6/100*'Connecting shares (%)'!$R$18,0),0)</f>
        <v>0</v>
      </c>
      <c r="W200" s="1">
        <f>IF(C200="East", IF(B200="Central",('Connecting shares (%)'!$F$4/100*K200+'Connecting shares (%)'!$G$4/100*M200+'Connecting shares (%)'!$H$4/100*O200)/1000000,0),0)</f>
        <v>0</v>
      </c>
      <c r="X200" s="1">
        <f>IF(C200="East", IF(B200="Central",L200*'Connecting shares (%)'!$R$16*'Connecting shares (%)'!$F$4/100+N200*'Connecting shares (%)'!$G$4/100*'Connecting shares (%)'!$R$17+P200*'Connecting shares (%)'!$H$4/100*'Connecting shares (%)'!$R$18,0),0)</f>
        <v>0</v>
      </c>
      <c r="Y200" s="1">
        <f>IF(C200="East", IF(B200="Decentral",('Connecting shares (%)'!$F$4/100*K200+'Connecting shares (%)'!$G$4/100*M200+'Connecting shares (%)'!$H$4/100*O200)/1000000,0),0)</f>
        <v>0</v>
      </c>
      <c r="Z200" s="1">
        <f>IF(C200="East", IF(B200="Decentral",L200*'Connecting shares (%)'!$R$16*'Connecting shares (%)'!$F$8/100+N200*'Connecting shares (%)'!$G$8/100*'Connecting shares (%)'!$R$17+P200*'Connecting shares (%)'!$H$8/100*'Connecting shares (%)'!$R$18,0),0)</f>
        <v>0</v>
      </c>
      <c r="AA200" s="1">
        <f>IF(C200="West", IF(B200="Central",('Connecting shares (%)'!$F$10/100*E200+'Connecting shares (%)'!$G$10/100*G200+'Connecting shares (%)'!$H$10/100*I200)/1000000,0),0)</f>
        <v>0</v>
      </c>
      <c r="AB200" s="1">
        <f>IF(C200="West", IF(B200="Central",F200*'Connecting shares (%)'!$R$16*'Connecting shares (%)'!$F$10/100+H200*'Connecting shares (%)'!$G$10/100*'Connecting shares (%)'!$R$17+J200*'Connecting shares (%)'!$H$10/100*'Connecting shares (%)'!$R$18,0),0)</f>
        <v>0</v>
      </c>
      <c r="AC200" s="1">
        <f>IF(C200="West", IF(B200="Decentral",('Connecting shares (%)'!$F$14/100*E200+'Connecting shares (%)'!$G$14/100*G200+'Connecting shares (%)'!$H$14/100*I200)/1000000,0),0)</f>
        <v>0</v>
      </c>
      <c r="AD200" s="1">
        <f>IF(C200="west", IF(B200="Decentral",F200*'Connecting shares (%)'!$R$16*'Connecting shares (%)'!$F$14/100+H200*'Connecting shares (%)'!$G$14/100*'Connecting shares (%)'!$R$17+J200*'Connecting shares (%)'!$H$14/100*'Connecting shares (%)'!$R$18,0),0)</f>
        <v>0</v>
      </c>
      <c r="AE200" s="1">
        <f>IF(C200="west", IF(B200="Central",('Connecting shares (%)'!$F$12/100*K200+'Connecting shares (%)'!$G$12/100*M200+'Connecting shares (%)'!$H$12/100*O200)/1000000,0),0)</f>
        <v>0</v>
      </c>
      <c r="AF200" s="1">
        <f>IF(C200="west", IF(B200="Central",L200*'Connecting shares (%)'!$R$16*'Connecting shares (%)'!$F$12/100+N200*'Connecting shares (%)'!$G$12/100*'Connecting shares (%)'!$R$17+P200*'Connecting shares (%)'!$H$12/100*'Connecting shares (%)'!$R$18,0),0)</f>
        <v>0</v>
      </c>
      <c r="AG200" s="1">
        <f>IF(C200="West", IF(B200="Decentral",(K200*'Connecting shares (%)'!$F$16/100+M200*'Connecting shares (%)'!$G$16/100+O200*'Connecting shares (%)'!$H$16/100)/1000000,0),0)</f>
        <v>0</v>
      </c>
      <c r="AH200" s="1">
        <f>IF(C200="west", IF(B200="Decentral",L200*'Connecting shares (%)'!$R$16*'Connecting shares (%)'!$F$16/100+N200*'Connecting shares (%)'!$G$16/100*'Connecting shares (%)'!$R$17+P200*'Connecting shares (%)'!$H$16/100*'Connecting shares (%)'!$R$18,0),0)</f>
        <v>0</v>
      </c>
    </row>
    <row r="201" spans="1:34">
      <c r="A201" s="1">
        <v>200</v>
      </c>
      <c r="B201" s="1" t="s">
        <v>19</v>
      </c>
      <c r="C201" s="1" t="s">
        <v>22</v>
      </c>
      <c r="D201" s="1" t="s">
        <v>666</v>
      </c>
      <c r="E201" s="1">
        <v>0</v>
      </c>
      <c r="F201" s="1">
        <v>0</v>
      </c>
      <c r="G201" s="1">
        <v>0</v>
      </c>
      <c r="H201" s="1">
        <v>0</v>
      </c>
      <c r="I201" s="1">
        <v>0</v>
      </c>
      <c r="J201" s="1">
        <v>0</v>
      </c>
      <c r="K201" s="1">
        <v>0</v>
      </c>
      <c r="L201" s="1">
        <v>0</v>
      </c>
      <c r="M201" s="1">
        <v>0</v>
      </c>
      <c r="N201" s="1">
        <v>0</v>
      </c>
      <c r="O201" s="1">
        <v>0</v>
      </c>
      <c r="P201" s="1">
        <v>0</v>
      </c>
      <c r="Q201" s="1">
        <v>474.53416413519898</v>
      </c>
      <c r="R201" s="1">
        <v>12404.5</v>
      </c>
      <c r="S201" s="59">
        <f>IF(C201="East", IF(B201="Central",('Connecting shares (%)'!$F$2/100*E201+'Connecting shares (%)'!$G$2/100*G201+'Connecting shares (%)'!$H$2/100*I201)/1000000,0),0)</f>
        <v>0</v>
      </c>
      <c r="T201" s="59">
        <f>IF(C201="East", IF(B201="Central",F201*'Connecting shares (%)'!$R$16*'Connecting shares (%)'!$F$2/100+H201*'Connecting shares (%)'!$G$2/100*'Connecting shares (%)'!$R$17+J201*'Connecting shares (%)'!$H$2/100*'Connecting shares (%)'!$R$18,0),0)</f>
        <v>0</v>
      </c>
      <c r="U201" s="1">
        <f>IF(C201="East", IF(B201="Decentral",('Connecting shares (%)'!$F$6/100*E201+'Connecting shares (%)'!$G$6/100*G201+'Connecting shares (%)'!$H$6/100*I201)/1000000,0),0)</f>
        <v>0</v>
      </c>
      <c r="V201" s="1">
        <f>IF(C201="East", IF(B201="Decentral",F201*'Connecting shares (%)'!$R$16*'Connecting shares (%)'!$F$6/100+H201*'Connecting shares (%)'!$G$6/100*'Connecting shares (%)'!$R$17+J201*'Connecting shares (%)'!$H$6/100*'Connecting shares (%)'!$R$18,0),0)</f>
        <v>0</v>
      </c>
      <c r="W201" s="1">
        <f>IF(C201="East", IF(B201="Central",('Connecting shares (%)'!$F$4/100*K201+'Connecting shares (%)'!$G$4/100*M201+'Connecting shares (%)'!$H$4/100*O201)/1000000,0),0)</f>
        <v>0</v>
      </c>
      <c r="X201" s="1">
        <f>IF(C201="East", IF(B201="Central",L201*'Connecting shares (%)'!$R$16*'Connecting shares (%)'!$F$4/100+N201*'Connecting shares (%)'!$G$4/100*'Connecting shares (%)'!$R$17+P201*'Connecting shares (%)'!$H$4/100*'Connecting shares (%)'!$R$18,0),0)</f>
        <v>0</v>
      </c>
      <c r="Y201" s="1">
        <f>IF(C201="East", IF(B201="Decentral",('Connecting shares (%)'!$F$4/100*K201+'Connecting shares (%)'!$G$4/100*M201+'Connecting shares (%)'!$H$4/100*O201)/1000000,0),0)</f>
        <v>0</v>
      </c>
      <c r="Z201" s="1">
        <f>IF(C201="East", IF(B201="Decentral",L201*'Connecting shares (%)'!$R$16*'Connecting shares (%)'!$F$8/100+N201*'Connecting shares (%)'!$G$8/100*'Connecting shares (%)'!$R$17+P201*'Connecting shares (%)'!$H$8/100*'Connecting shares (%)'!$R$18,0),0)</f>
        <v>0</v>
      </c>
      <c r="AA201" s="1">
        <f>IF(C201="West", IF(B201="Central",('Connecting shares (%)'!$F$10/100*E201+'Connecting shares (%)'!$G$10/100*G201+'Connecting shares (%)'!$H$10/100*I201)/1000000,0),0)</f>
        <v>0</v>
      </c>
      <c r="AB201" s="1">
        <f>IF(C201="West", IF(B201="Central",F201*'Connecting shares (%)'!$R$16*'Connecting shares (%)'!$F$10/100+H201*'Connecting shares (%)'!$G$10/100*'Connecting shares (%)'!$R$17+J201*'Connecting shares (%)'!$H$10/100*'Connecting shares (%)'!$R$18,0),0)</f>
        <v>0</v>
      </c>
      <c r="AC201" s="1">
        <f>IF(C201="West", IF(B201="Decentral",('Connecting shares (%)'!$F$14/100*E201+'Connecting shares (%)'!$G$14/100*G201+'Connecting shares (%)'!$H$14/100*I201)/1000000,0),0)</f>
        <v>0</v>
      </c>
      <c r="AD201" s="1">
        <f>IF(C201="west", IF(B201="Decentral",F201*'Connecting shares (%)'!$R$16*'Connecting shares (%)'!$F$14/100+H201*'Connecting shares (%)'!$G$14/100*'Connecting shares (%)'!$R$17+J201*'Connecting shares (%)'!$H$14/100*'Connecting shares (%)'!$R$18,0),0)</f>
        <v>0</v>
      </c>
      <c r="AE201" s="1">
        <f>IF(C201="west", IF(B201="Central",('Connecting shares (%)'!$F$12/100*K201+'Connecting shares (%)'!$G$12/100*M201+'Connecting shares (%)'!$H$12/100*O201)/1000000,0),0)</f>
        <v>0</v>
      </c>
      <c r="AF201" s="1">
        <f>IF(C201="west", IF(B201="Central",L201*'Connecting shares (%)'!$R$16*'Connecting shares (%)'!$F$12/100+N201*'Connecting shares (%)'!$G$12/100*'Connecting shares (%)'!$R$17+P201*'Connecting shares (%)'!$H$12/100*'Connecting shares (%)'!$R$18,0),0)</f>
        <v>0</v>
      </c>
      <c r="AG201" s="1">
        <f>IF(C201="West", IF(B201="Decentral",(K201*'Connecting shares (%)'!$F$16/100+M201*'Connecting shares (%)'!$G$16/100+O201*'Connecting shares (%)'!$H$16/100)/1000000,0),0)</f>
        <v>0</v>
      </c>
      <c r="AH201" s="1">
        <f>IF(C201="west", IF(B201="Decentral",L201*'Connecting shares (%)'!$R$16*'Connecting shares (%)'!$F$16/100+N201*'Connecting shares (%)'!$G$16/100*'Connecting shares (%)'!$R$17+P201*'Connecting shares (%)'!$H$16/100*'Connecting shares (%)'!$R$18,0),0)</f>
        <v>0</v>
      </c>
    </row>
    <row r="202" spans="1:34">
      <c r="A202" s="1">
        <v>201</v>
      </c>
      <c r="B202" s="1" t="s">
        <v>19</v>
      </c>
      <c r="C202" s="1" t="s">
        <v>22</v>
      </c>
      <c r="D202" s="1" t="s">
        <v>665</v>
      </c>
      <c r="E202" s="1">
        <v>1402511.8499999901</v>
      </c>
      <c r="F202" s="1">
        <v>92</v>
      </c>
      <c r="G202" s="1">
        <v>0</v>
      </c>
      <c r="H202" s="1">
        <v>0</v>
      </c>
      <c r="I202" s="1">
        <v>0</v>
      </c>
      <c r="J202" s="1">
        <v>0</v>
      </c>
      <c r="K202" s="1">
        <v>77453.38</v>
      </c>
      <c r="L202" s="1">
        <v>4</v>
      </c>
      <c r="M202" s="1">
        <v>161267.25</v>
      </c>
      <c r="N202" s="1">
        <v>2</v>
      </c>
      <c r="O202" s="1">
        <v>0</v>
      </c>
      <c r="P202" s="1">
        <v>0</v>
      </c>
      <c r="Q202" s="1">
        <v>3205.7529647933802</v>
      </c>
      <c r="R202" s="1">
        <v>443801</v>
      </c>
      <c r="S202" s="59">
        <f>IF(C202="East", IF(B202="Central",('Connecting shares (%)'!$F$2/100*E202+'Connecting shares (%)'!$G$2/100*G202+'Connecting shares (%)'!$H$2/100*I202)/1000000,0),0)</f>
        <v>0</v>
      </c>
      <c r="T202" s="59">
        <f>IF(C202="East", IF(B202="Central",F202*'Connecting shares (%)'!$R$16*'Connecting shares (%)'!$F$2/100+H202*'Connecting shares (%)'!$G$2/100*'Connecting shares (%)'!$R$17+J202*'Connecting shares (%)'!$H$2/100*'Connecting shares (%)'!$R$18,0),0)</f>
        <v>0</v>
      </c>
      <c r="U202" s="1">
        <f>IF(C202="East", IF(B202="Decentral",('Connecting shares (%)'!$F$6/100*E202+'Connecting shares (%)'!$G$6/100*G202+'Connecting shares (%)'!$H$6/100*I202)/1000000,0),0)</f>
        <v>1.40251184999999</v>
      </c>
      <c r="V202" s="1">
        <f>IF(C202="East", IF(B202="Decentral",F202*'Connecting shares (%)'!$R$16*'Connecting shares (%)'!$F$6/100+H202*'Connecting shares (%)'!$G$6/100*'Connecting shares (%)'!$R$17+J202*'Connecting shares (%)'!$H$6/100*'Connecting shares (%)'!$R$18,0),0)</f>
        <v>2.1155400000000002</v>
      </c>
      <c r="W202" s="1">
        <f>IF(C202="East", IF(B202="Central",('Connecting shares (%)'!$F$4/100*K202+'Connecting shares (%)'!$G$4/100*M202+'Connecting shares (%)'!$H$4/100*O202)/1000000,0),0)</f>
        <v>0</v>
      </c>
      <c r="X202" s="1">
        <f>IF(C202="East", IF(B202="Central",L202*'Connecting shares (%)'!$R$16*'Connecting shares (%)'!$F$4/100+N202*'Connecting shares (%)'!$G$4/100*'Connecting shares (%)'!$R$17+P202*'Connecting shares (%)'!$H$4/100*'Connecting shares (%)'!$R$18,0),0)</f>
        <v>0</v>
      </c>
      <c r="Y202" s="1">
        <f>IF(C202="East", IF(B202="Decentral",('Connecting shares (%)'!$F$4/100*K202+'Connecting shares (%)'!$G$4/100*M202+'Connecting shares (%)'!$H$4/100*O202)/1000000,0),0)</f>
        <v>0.23872063000000002</v>
      </c>
      <c r="Z202" s="1">
        <f>IF(C202="East", IF(B202="Decentral",L202*'Connecting shares (%)'!$R$16*'Connecting shares (%)'!$F$8/100+N202*'Connecting shares (%)'!$G$8/100*'Connecting shares (%)'!$R$17+P202*'Connecting shares (%)'!$H$8/100*'Connecting shares (%)'!$R$18,0),0)</f>
        <v>0.15329799999999999</v>
      </c>
      <c r="AA202" s="1">
        <f>IF(C202="West", IF(B202="Central",('Connecting shares (%)'!$F$10/100*E202+'Connecting shares (%)'!$G$10/100*G202+'Connecting shares (%)'!$H$10/100*I202)/1000000,0),0)</f>
        <v>0</v>
      </c>
      <c r="AB202" s="1">
        <f>IF(C202="West", IF(B202="Central",F202*'Connecting shares (%)'!$R$16*'Connecting shares (%)'!$F$10/100+H202*'Connecting shares (%)'!$G$10/100*'Connecting shares (%)'!$R$17+J202*'Connecting shares (%)'!$H$10/100*'Connecting shares (%)'!$R$18,0),0)</f>
        <v>0</v>
      </c>
      <c r="AC202" s="1">
        <f>IF(C202="West", IF(B202="Decentral",('Connecting shares (%)'!$F$14/100*E202+'Connecting shares (%)'!$G$14/100*G202+'Connecting shares (%)'!$H$14/100*I202)/1000000,0),0)</f>
        <v>0</v>
      </c>
      <c r="AD202" s="1">
        <f>IF(C202="west", IF(B202="Decentral",F202*'Connecting shares (%)'!$R$16*'Connecting shares (%)'!$F$14/100+H202*'Connecting shares (%)'!$G$14/100*'Connecting shares (%)'!$R$17+J202*'Connecting shares (%)'!$H$14/100*'Connecting shares (%)'!$R$18,0),0)</f>
        <v>0</v>
      </c>
      <c r="AE202" s="1">
        <f>IF(C202="west", IF(B202="Central",('Connecting shares (%)'!$F$12/100*K202+'Connecting shares (%)'!$G$12/100*M202+'Connecting shares (%)'!$H$12/100*O202)/1000000,0),0)</f>
        <v>0</v>
      </c>
      <c r="AF202" s="1">
        <f>IF(C202="west", IF(B202="Central",L202*'Connecting shares (%)'!$R$16*'Connecting shares (%)'!$F$12/100+N202*'Connecting shares (%)'!$G$12/100*'Connecting shares (%)'!$R$17+P202*'Connecting shares (%)'!$H$12/100*'Connecting shares (%)'!$R$18,0),0)</f>
        <v>0</v>
      </c>
      <c r="AG202" s="1">
        <f>IF(C202="West", IF(B202="Decentral",(K202*'Connecting shares (%)'!$F$16/100+M202*'Connecting shares (%)'!$G$16/100+O202*'Connecting shares (%)'!$H$16/100)/1000000,0),0)</f>
        <v>0</v>
      </c>
      <c r="AH202" s="1">
        <f>IF(C202="west", IF(B202="Decentral",L202*'Connecting shares (%)'!$R$16*'Connecting shares (%)'!$F$16/100+N202*'Connecting shares (%)'!$G$16/100*'Connecting shares (%)'!$R$17+P202*'Connecting shares (%)'!$H$16/100*'Connecting shares (%)'!$R$18,0),0)</f>
        <v>0</v>
      </c>
    </row>
    <row r="203" spans="1:34">
      <c r="A203" s="1">
        <v>202</v>
      </c>
      <c r="B203" s="1" t="s">
        <v>19</v>
      </c>
      <c r="C203" s="1" t="s">
        <v>22</v>
      </c>
      <c r="D203" s="1" t="s">
        <v>214</v>
      </c>
      <c r="E203" s="1">
        <v>2851083.2699999898</v>
      </c>
      <c r="F203" s="1">
        <v>155</v>
      </c>
      <c r="G203" s="1">
        <v>0</v>
      </c>
      <c r="H203" s="1">
        <v>0</v>
      </c>
      <c r="I203" s="1">
        <v>0</v>
      </c>
      <c r="J203" s="1">
        <v>0</v>
      </c>
      <c r="K203" s="1">
        <v>158322.94</v>
      </c>
      <c r="L203" s="1">
        <v>8</v>
      </c>
      <c r="M203" s="1">
        <v>850587.69999999902</v>
      </c>
      <c r="N203" s="1">
        <v>6</v>
      </c>
      <c r="O203" s="1">
        <v>0</v>
      </c>
      <c r="P203" s="1">
        <v>0</v>
      </c>
      <c r="Q203" s="1">
        <v>6094.3657323034104</v>
      </c>
      <c r="R203" s="1">
        <v>1145049</v>
      </c>
      <c r="S203" s="59">
        <f>IF(C203="East", IF(B203="Central",('Connecting shares (%)'!$F$2/100*E203+'Connecting shares (%)'!$G$2/100*G203+'Connecting shares (%)'!$H$2/100*I203)/1000000,0),0)</f>
        <v>0</v>
      </c>
      <c r="T203" s="59">
        <f>IF(C203="East", IF(B203="Central",F203*'Connecting shares (%)'!$R$16*'Connecting shares (%)'!$F$2/100+H203*'Connecting shares (%)'!$G$2/100*'Connecting shares (%)'!$R$17+J203*'Connecting shares (%)'!$H$2/100*'Connecting shares (%)'!$R$18,0),0)</f>
        <v>0</v>
      </c>
      <c r="U203" s="1">
        <f>IF(C203="East", IF(B203="Decentral",('Connecting shares (%)'!$F$6/100*E203+'Connecting shares (%)'!$G$6/100*G203+'Connecting shares (%)'!$H$6/100*I203)/1000000,0),0)</f>
        <v>2.85108326999999</v>
      </c>
      <c r="V203" s="1">
        <f>IF(C203="East", IF(B203="Decentral",F203*'Connecting shares (%)'!$R$16*'Connecting shares (%)'!$F$6/100+H203*'Connecting shares (%)'!$G$6/100*'Connecting shares (%)'!$R$17+J203*'Connecting shares (%)'!$H$6/100*'Connecting shares (%)'!$R$18,0),0)</f>
        <v>3.564225</v>
      </c>
      <c r="W203" s="1">
        <f>IF(C203="East", IF(B203="Central",('Connecting shares (%)'!$F$4/100*K203+'Connecting shares (%)'!$G$4/100*M203+'Connecting shares (%)'!$H$4/100*O203)/1000000,0),0)</f>
        <v>0</v>
      </c>
      <c r="X203" s="1">
        <f>IF(C203="East", IF(B203="Central",L203*'Connecting shares (%)'!$R$16*'Connecting shares (%)'!$F$4/100+N203*'Connecting shares (%)'!$G$4/100*'Connecting shares (%)'!$R$17+P203*'Connecting shares (%)'!$H$4/100*'Connecting shares (%)'!$R$18,0),0)</f>
        <v>0</v>
      </c>
      <c r="Y203" s="1">
        <f>IF(C203="East", IF(B203="Decentral",('Connecting shares (%)'!$F$4/100*K203+'Connecting shares (%)'!$G$4/100*M203+'Connecting shares (%)'!$H$4/100*O203)/1000000,0),0)</f>
        <v>1.008910639999999</v>
      </c>
      <c r="Z203" s="1">
        <f>IF(C203="East", IF(B203="Decentral",L203*'Connecting shares (%)'!$R$16*'Connecting shares (%)'!$F$8/100+N203*'Connecting shares (%)'!$G$8/100*'Connecting shares (%)'!$R$17+P203*'Connecting shares (%)'!$H$8/100*'Connecting shares (%)'!$R$18,0),0)</f>
        <v>0.36791400000000002</v>
      </c>
      <c r="AA203" s="1">
        <f>IF(C203="West", IF(B203="Central",('Connecting shares (%)'!$F$10/100*E203+'Connecting shares (%)'!$G$10/100*G203+'Connecting shares (%)'!$H$10/100*I203)/1000000,0),0)</f>
        <v>0</v>
      </c>
      <c r="AB203" s="1">
        <f>IF(C203="West", IF(B203="Central",F203*'Connecting shares (%)'!$R$16*'Connecting shares (%)'!$F$10/100+H203*'Connecting shares (%)'!$G$10/100*'Connecting shares (%)'!$R$17+J203*'Connecting shares (%)'!$H$10/100*'Connecting shares (%)'!$R$18,0),0)</f>
        <v>0</v>
      </c>
      <c r="AC203" s="1">
        <f>IF(C203="West", IF(B203="Decentral",('Connecting shares (%)'!$F$14/100*E203+'Connecting shares (%)'!$G$14/100*G203+'Connecting shares (%)'!$H$14/100*I203)/1000000,0),0)</f>
        <v>0</v>
      </c>
      <c r="AD203" s="1">
        <f>IF(C203="west", IF(B203="Decentral",F203*'Connecting shares (%)'!$R$16*'Connecting shares (%)'!$F$14/100+H203*'Connecting shares (%)'!$G$14/100*'Connecting shares (%)'!$R$17+J203*'Connecting shares (%)'!$H$14/100*'Connecting shares (%)'!$R$18,0),0)</f>
        <v>0</v>
      </c>
      <c r="AE203" s="1">
        <f>IF(C203="west", IF(B203="Central",('Connecting shares (%)'!$F$12/100*K203+'Connecting shares (%)'!$G$12/100*M203+'Connecting shares (%)'!$H$12/100*O203)/1000000,0),0)</f>
        <v>0</v>
      </c>
      <c r="AF203" s="1">
        <f>IF(C203="west", IF(B203="Central",L203*'Connecting shares (%)'!$R$16*'Connecting shares (%)'!$F$12/100+N203*'Connecting shares (%)'!$G$12/100*'Connecting shares (%)'!$R$17+P203*'Connecting shares (%)'!$H$12/100*'Connecting shares (%)'!$R$18,0),0)</f>
        <v>0</v>
      </c>
      <c r="AG203" s="1">
        <f>IF(C203="West", IF(B203="Decentral",(K203*'Connecting shares (%)'!$F$16/100+M203*'Connecting shares (%)'!$G$16/100+O203*'Connecting shares (%)'!$H$16/100)/1000000,0),0)</f>
        <v>0</v>
      </c>
      <c r="AH203" s="1">
        <f>IF(C203="west", IF(B203="Decentral",L203*'Connecting shares (%)'!$R$16*'Connecting shares (%)'!$F$16/100+N203*'Connecting shares (%)'!$G$16/100*'Connecting shares (%)'!$R$17+P203*'Connecting shares (%)'!$H$16/100*'Connecting shares (%)'!$R$18,0),0)</f>
        <v>0</v>
      </c>
    </row>
    <row r="204" spans="1:34">
      <c r="A204" s="1">
        <v>203</v>
      </c>
      <c r="B204" s="1" t="s">
        <v>19</v>
      </c>
      <c r="C204" s="1" t="s">
        <v>22</v>
      </c>
      <c r="D204" s="1" t="s">
        <v>664</v>
      </c>
      <c r="E204" s="1">
        <v>10423793.76</v>
      </c>
      <c r="F204" s="1">
        <v>668</v>
      </c>
      <c r="G204" s="1">
        <v>0</v>
      </c>
      <c r="H204" s="1">
        <v>0</v>
      </c>
      <c r="I204" s="1">
        <v>0</v>
      </c>
      <c r="J204" s="1">
        <v>0</v>
      </c>
      <c r="K204" s="1">
        <v>4974404.8899999997</v>
      </c>
      <c r="L204" s="1">
        <v>417</v>
      </c>
      <c r="M204" s="1">
        <v>1661554.72</v>
      </c>
      <c r="N204" s="1">
        <v>11</v>
      </c>
      <c r="O204" s="1">
        <v>2577010.48</v>
      </c>
      <c r="P204" s="1">
        <v>3</v>
      </c>
      <c r="Q204" s="1">
        <v>18680.781143633401</v>
      </c>
      <c r="R204" s="1">
        <v>4760269</v>
      </c>
      <c r="S204" s="59">
        <f>IF(C204="East", IF(B204="Central",('Connecting shares (%)'!$F$2/100*E204+'Connecting shares (%)'!$G$2/100*G204+'Connecting shares (%)'!$H$2/100*I204)/1000000,0),0)</f>
        <v>0</v>
      </c>
      <c r="T204" s="59">
        <f>IF(C204="East", IF(B204="Central",F204*'Connecting shares (%)'!$R$16*'Connecting shares (%)'!$F$2/100+H204*'Connecting shares (%)'!$G$2/100*'Connecting shares (%)'!$R$17+J204*'Connecting shares (%)'!$H$2/100*'Connecting shares (%)'!$R$18,0),0)</f>
        <v>0</v>
      </c>
      <c r="U204" s="1">
        <f>IF(C204="East", IF(B204="Decentral",('Connecting shares (%)'!$F$6/100*E204+'Connecting shares (%)'!$G$6/100*G204+'Connecting shares (%)'!$H$6/100*I204)/1000000,0),0)</f>
        <v>10.423793760000001</v>
      </c>
      <c r="V204" s="1">
        <f>IF(C204="East", IF(B204="Decentral",F204*'Connecting shares (%)'!$R$16*'Connecting shares (%)'!$F$6/100+H204*'Connecting shares (%)'!$G$6/100*'Connecting shares (%)'!$R$17+J204*'Connecting shares (%)'!$H$6/100*'Connecting shares (%)'!$R$18,0),0)</f>
        <v>15.360660000000001</v>
      </c>
      <c r="W204" s="1">
        <f>IF(C204="East", IF(B204="Central",('Connecting shares (%)'!$F$4/100*K204+'Connecting shares (%)'!$G$4/100*M204+'Connecting shares (%)'!$H$4/100*O204)/1000000,0),0)</f>
        <v>0</v>
      </c>
      <c r="X204" s="1">
        <f>IF(C204="East", IF(B204="Central",L204*'Connecting shares (%)'!$R$16*'Connecting shares (%)'!$F$4/100+N204*'Connecting shares (%)'!$G$4/100*'Connecting shares (%)'!$R$17+P204*'Connecting shares (%)'!$H$4/100*'Connecting shares (%)'!$R$18,0),0)</f>
        <v>0</v>
      </c>
      <c r="Y204" s="1">
        <f>IF(C204="East", IF(B204="Decentral",('Connecting shares (%)'!$F$4/100*K204+'Connecting shares (%)'!$G$4/100*M204+'Connecting shares (%)'!$H$4/100*O204)/1000000,0),0)</f>
        <v>9.2129700900000007</v>
      </c>
      <c r="Z204" s="1">
        <f>IF(C204="East", IF(B204="Decentral",L204*'Connecting shares (%)'!$R$16*'Connecting shares (%)'!$F$8/100+N204*'Connecting shares (%)'!$G$8/100*'Connecting shares (%)'!$R$17+P204*'Connecting shares (%)'!$H$8/100*'Connecting shares (%)'!$R$18,0),0)</f>
        <v>10.018141</v>
      </c>
      <c r="AA204" s="1">
        <f>IF(C204="West", IF(B204="Central",('Connecting shares (%)'!$F$10/100*E204+'Connecting shares (%)'!$G$10/100*G204+'Connecting shares (%)'!$H$10/100*I204)/1000000,0),0)</f>
        <v>0</v>
      </c>
      <c r="AB204" s="1">
        <f>IF(C204="West", IF(B204="Central",F204*'Connecting shares (%)'!$R$16*'Connecting shares (%)'!$F$10/100+H204*'Connecting shares (%)'!$G$10/100*'Connecting shares (%)'!$R$17+J204*'Connecting shares (%)'!$H$10/100*'Connecting shares (%)'!$R$18,0),0)</f>
        <v>0</v>
      </c>
      <c r="AC204" s="1">
        <f>IF(C204="West", IF(B204="Decentral",('Connecting shares (%)'!$F$14/100*E204+'Connecting shares (%)'!$G$14/100*G204+'Connecting shares (%)'!$H$14/100*I204)/1000000,0),0)</f>
        <v>0</v>
      </c>
      <c r="AD204" s="1">
        <f>IF(C204="west", IF(B204="Decentral",F204*'Connecting shares (%)'!$R$16*'Connecting shares (%)'!$F$14/100+H204*'Connecting shares (%)'!$G$14/100*'Connecting shares (%)'!$R$17+J204*'Connecting shares (%)'!$H$14/100*'Connecting shares (%)'!$R$18,0),0)</f>
        <v>0</v>
      </c>
      <c r="AE204" s="1">
        <f>IF(C204="west", IF(B204="Central",('Connecting shares (%)'!$F$12/100*K204+'Connecting shares (%)'!$G$12/100*M204+'Connecting shares (%)'!$H$12/100*O204)/1000000,0),0)</f>
        <v>0</v>
      </c>
      <c r="AF204" s="1">
        <f>IF(C204="west", IF(B204="Central",L204*'Connecting shares (%)'!$R$16*'Connecting shares (%)'!$F$12/100+N204*'Connecting shares (%)'!$G$12/100*'Connecting shares (%)'!$R$17+P204*'Connecting shares (%)'!$H$12/100*'Connecting shares (%)'!$R$18,0),0)</f>
        <v>0</v>
      </c>
      <c r="AG204" s="1">
        <f>IF(C204="West", IF(B204="Decentral",(K204*'Connecting shares (%)'!$F$16/100+M204*'Connecting shares (%)'!$G$16/100+O204*'Connecting shares (%)'!$H$16/100)/1000000,0),0)</f>
        <v>0</v>
      </c>
      <c r="AH204" s="1">
        <f>IF(C204="west", IF(B204="Decentral",L204*'Connecting shares (%)'!$R$16*'Connecting shares (%)'!$F$16/100+N204*'Connecting shares (%)'!$G$16/100*'Connecting shares (%)'!$R$17+P204*'Connecting shares (%)'!$H$16/100*'Connecting shares (%)'!$R$18,0),0)</f>
        <v>0</v>
      </c>
    </row>
    <row r="205" spans="1:34">
      <c r="A205" s="1">
        <v>204</v>
      </c>
      <c r="B205" s="1" t="s">
        <v>19</v>
      </c>
      <c r="C205" s="1" t="s">
        <v>22</v>
      </c>
      <c r="D205" s="1" t="s">
        <v>663</v>
      </c>
      <c r="E205" s="1">
        <v>1326634.1999999899</v>
      </c>
      <c r="F205" s="1">
        <v>86</v>
      </c>
      <c r="G205" s="1">
        <v>0</v>
      </c>
      <c r="H205" s="1">
        <v>0</v>
      </c>
      <c r="I205" s="1">
        <v>0</v>
      </c>
      <c r="J205" s="1">
        <v>0</v>
      </c>
      <c r="K205" s="1">
        <v>655131.93999999994</v>
      </c>
      <c r="L205" s="1">
        <v>30</v>
      </c>
      <c r="M205" s="1">
        <v>1456848.8599999901</v>
      </c>
      <c r="N205" s="1">
        <v>15</v>
      </c>
      <c r="O205" s="1">
        <v>935880.06</v>
      </c>
      <c r="P205" s="1">
        <v>2</v>
      </c>
      <c r="Q205" s="1">
        <v>2455.7220272846498</v>
      </c>
      <c r="R205" s="1">
        <v>94829</v>
      </c>
      <c r="S205" s="59">
        <f>IF(C205="East", IF(B205="Central",('Connecting shares (%)'!$F$2/100*E205+'Connecting shares (%)'!$G$2/100*G205+'Connecting shares (%)'!$H$2/100*I205)/1000000,0),0)</f>
        <v>0</v>
      </c>
      <c r="T205" s="59">
        <f>IF(C205="East", IF(B205="Central",F205*'Connecting shares (%)'!$R$16*'Connecting shares (%)'!$F$2/100+H205*'Connecting shares (%)'!$G$2/100*'Connecting shares (%)'!$R$17+J205*'Connecting shares (%)'!$H$2/100*'Connecting shares (%)'!$R$18,0),0)</f>
        <v>0</v>
      </c>
      <c r="U205" s="1">
        <f>IF(C205="East", IF(B205="Decentral",('Connecting shares (%)'!$F$6/100*E205+'Connecting shares (%)'!$G$6/100*G205+'Connecting shares (%)'!$H$6/100*I205)/1000000,0),0)</f>
        <v>1.32663419999999</v>
      </c>
      <c r="V205" s="1">
        <f>IF(C205="East", IF(B205="Decentral",F205*'Connecting shares (%)'!$R$16*'Connecting shares (%)'!$F$6/100+H205*'Connecting shares (%)'!$G$6/100*'Connecting shares (%)'!$R$17+J205*'Connecting shares (%)'!$H$6/100*'Connecting shares (%)'!$R$18,0),0)</f>
        <v>1.9775700000000001</v>
      </c>
      <c r="W205" s="1">
        <f>IF(C205="East", IF(B205="Central",('Connecting shares (%)'!$F$4/100*K205+'Connecting shares (%)'!$G$4/100*M205+'Connecting shares (%)'!$H$4/100*O205)/1000000,0),0)</f>
        <v>0</v>
      </c>
      <c r="X205" s="1">
        <f>IF(C205="East", IF(B205="Central",L205*'Connecting shares (%)'!$R$16*'Connecting shares (%)'!$F$4/100+N205*'Connecting shares (%)'!$G$4/100*'Connecting shares (%)'!$R$17+P205*'Connecting shares (%)'!$H$4/100*'Connecting shares (%)'!$R$18,0),0)</f>
        <v>0</v>
      </c>
      <c r="Y205" s="1">
        <f>IF(C205="East", IF(B205="Decentral",('Connecting shares (%)'!$F$4/100*K205+'Connecting shares (%)'!$G$4/100*M205+'Connecting shares (%)'!$H$4/100*O205)/1000000,0),0)</f>
        <v>3.0478608599999899</v>
      </c>
      <c r="Z205" s="1">
        <f>IF(C205="East", IF(B205="Decentral",L205*'Connecting shares (%)'!$R$16*'Connecting shares (%)'!$F$8/100+N205*'Connecting shares (%)'!$G$8/100*'Connecting shares (%)'!$R$17+P205*'Connecting shares (%)'!$H$8/100*'Connecting shares (%)'!$R$18,0),0)</f>
        <v>1.2110530000000002</v>
      </c>
      <c r="AA205" s="1">
        <f>IF(C205="West", IF(B205="Central",('Connecting shares (%)'!$F$10/100*E205+'Connecting shares (%)'!$G$10/100*G205+'Connecting shares (%)'!$H$10/100*I205)/1000000,0),0)</f>
        <v>0</v>
      </c>
      <c r="AB205" s="1">
        <f>IF(C205="West", IF(B205="Central",F205*'Connecting shares (%)'!$R$16*'Connecting shares (%)'!$F$10/100+H205*'Connecting shares (%)'!$G$10/100*'Connecting shares (%)'!$R$17+J205*'Connecting shares (%)'!$H$10/100*'Connecting shares (%)'!$R$18,0),0)</f>
        <v>0</v>
      </c>
      <c r="AC205" s="1">
        <f>IF(C205="West", IF(B205="Decentral",('Connecting shares (%)'!$F$14/100*E205+'Connecting shares (%)'!$G$14/100*G205+'Connecting shares (%)'!$H$14/100*I205)/1000000,0),0)</f>
        <v>0</v>
      </c>
      <c r="AD205" s="1">
        <f>IF(C205="west", IF(B205="Decentral",F205*'Connecting shares (%)'!$R$16*'Connecting shares (%)'!$F$14/100+H205*'Connecting shares (%)'!$G$14/100*'Connecting shares (%)'!$R$17+J205*'Connecting shares (%)'!$H$14/100*'Connecting shares (%)'!$R$18,0),0)</f>
        <v>0</v>
      </c>
      <c r="AE205" s="1">
        <f>IF(C205="west", IF(B205="Central",('Connecting shares (%)'!$F$12/100*K205+'Connecting shares (%)'!$G$12/100*M205+'Connecting shares (%)'!$H$12/100*O205)/1000000,0),0)</f>
        <v>0</v>
      </c>
      <c r="AF205" s="1">
        <f>IF(C205="west", IF(B205="Central",L205*'Connecting shares (%)'!$R$16*'Connecting shares (%)'!$F$12/100+N205*'Connecting shares (%)'!$G$12/100*'Connecting shares (%)'!$R$17+P205*'Connecting shares (%)'!$H$12/100*'Connecting shares (%)'!$R$18,0),0)</f>
        <v>0</v>
      </c>
      <c r="AG205" s="1">
        <f>IF(C205="West", IF(B205="Decentral",(K205*'Connecting shares (%)'!$F$16/100+M205*'Connecting shares (%)'!$G$16/100+O205*'Connecting shares (%)'!$H$16/100)/1000000,0),0)</f>
        <v>0</v>
      </c>
      <c r="AH205" s="1">
        <f>IF(C205="west", IF(B205="Decentral",L205*'Connecting shares (%)'!$R$16*'Connecting shares (%)'!$F$16/100+N205*'Connecting shares (%)'!$G$16/100*'Connecting shares (%)'!$R$17+P205*'Connecting shares (%)'!$H$16/100*'Connecting shares (%)'!$R$18,0),0)</f>
        <v>0</v>
      </c>
    </row>
    <row r="206" spans="1:34">
      <c r="A206" s="1">
        <v>205</v>
      </c>
      <c r="B206" s="1" t="s">
        <v>19</v>
      </c>
      <c r="C206" s="1" t="s">
        <v>22</v>
      </c>
      <c r="D206" s="1" t="s">
        <v>662</v>
      </c>
      <c r="E206" s="1">
        <v>0</v>
      </c>
      <c r="F206" s="1">
        <v>0</v>
      </c>
      <c r="G206" s="1">
        <v>0</v>
      </c>
      <c r="H206" s="1">
        <v>0</v>
      </c>
      <c r="I206" s="1">
        <v>0</v>
      </c>
      <c r="J206" s="1">
        <v>0</v>
      </c>
      <c r="K206" s="1">
        <v>0</v>
      </c>
      <c r="L206" s="1">
        <v>0</v>
      </c>
      <c r="M206" s="1">
        <v>0</v>
      </c>
      <c r="N206" s="1">
        <v>0</v>
      </c>
      <c r="O206" s="1">
        <v>0</v>
      </c>
      <c r="P206" s="1">
        <v>0</v>
      </c>
      <c r="Q206" s="1">
        <v>582.41174773653995</v>
      </c>
      <c r="R206" s="1">
        <v>24210.5</v>
      </c>
      <c r="S206" s="59">
        <f>IF(C206="East", IF(B206="Central",('Connecting shares (%)'!$F$2/100*E206+'Connecting shares (%)'!$G$2/100*G206+'Connecting shares (%)'!$H$2/100*I206)/1000000,0),0)</f>
        <v>0</v>
      </c>
      <c r="T206" s="59">
        <f>IF(C206="East", IF(B206="Central",F206*'Connecting shares (%)'!$R$16*'Connecting shares (%)'!$F$2/100+H206*'Connecting shares (%)'!$G$2/100*'Connecting shares (%)'!$R$17+J206*'Connecting shares (%)'!$H$2/100*'Connecting shares (%)'!$R$18,0),0)</f>
        <v>0</v>
      </c>
      <c r="U206" s="1">
        <f>IF(C206="East", IF(B206="Decentral",('Connecting shares (%)'!$F$6/100*E206+'Connecting shares (%)'!$G$6/100*G206+'Connecting shares (%)'!$H$6/100*I206)/1000000,0),0)</f>
        <v>0</v>
      </c>
      <c r="V206" s="1">
        <f>IF(C206="East", IF(B206="Decentral",F206*'Connecting shares (%)'!$R$16*'Connecting shares (%)'!$F$6/100+H206*'Connecting shares (%)'!$G$6/100*'Connecting shares (%)'!$R$17+J206*'Connecting shares (%)'!$H$6/100*'Connecting shares (%)'!$R$18,0),0)</f>
        <v>0</v>
      </c>
      <c r="W206" s="1">
        <f>IF(C206="East", IF(B206="Central",('Connecting shares (%)'!$F$4/100*K206+'Connecting shares (%)'!$G$4/100*M206+'Connecting shares (%)'!$H$4/100*O206)/1000000,0),0)</f>
        <v>0</v>
      </c>
      <c r="X206" s="1">
        <f>IF(C206="East", IF(B206="Central",L206*'Connecting shares (%)'!$R$16*'Connecting shares (%)'!$F$4/100+N206*'Connecting shares (%)'!$G$4/100*'Connecting shares (%)'!$R$17+P206*'Connecting shares (%)'!$H$4/100*'Connecting shares (%)'!$R$18,0),0)</f>
        <v>0</v>
      </c>
      <c r="Y206" s="1">
        <f>IF(C206="East", IF(B206="Decentral",('Connecting shares (%)'!$F$4/100*K206+'Connecting shares (%)'!$G$4/100*M206+'Connecting shares (%)'!$H$4/100*O206)/1000000,0),0)</f>
        <v>0</v>
      </c>
      <c r="Z206" s="1">
        <f>IF(C206="East", IF(B206="Decentral",L206*'Connecting shares (%)'!$R$16*'Connecting shares (%)'!$F$8/100+N206*'Connecting shares (%)'!$G$8/100*'Connecting shares (%)'!$R$17+P206*'Connecting shares (%)'!$H$8/100*'Connecting shares (%)'!$R$18,0),0)</f>
        <v>0</v>
      </c>
      <c r="AA206" s="1">
        <f>IF(C206="West", IF(B206="Central",('Connecting shares (%)'!$F$10/100*E206+'Connecting shares (%)'!$G$10/100*G206+'Connecting shares (%)'!$H$10/100*I206)/1000000,0),0)</f>
        <v>0</v>
      </c>
      <c r="AB206" s="1">
        <f>IF(C206="West", IF(B206="Central",F206*'Connecting shares (%)'!$R$16*'Connecting shares (%)'!$F$10/100+H206*'Connecting shares (%)'!$G$10/100*'Connecting shares (%)'!$R$17+J206*'Connecting shares (%)'!$H$10/100*'Connecting shares (%)'!$R$18,0),0)</f>
        <v>0</v>
      </c>
      <c r="AC206" s="1">
        <f>IF(C206="West", IF(B206="Decentral",('Connecting shares (%)'!$F$14/100*E206+'Connecting shares (%)'!$G$14/100*G206+'Connecting shares (%)'!$H$14/100*I206)/1000000,0),0)</f>
        <v>0</v>
      </c>
      <c r="AD206" s="1">
        <f>IF(C206="west", IF(B206="Decentral",F206*'Connecting shares (%)'!$R$16*'Connecting shares (%)'!$F$14/100+H206*'Connecting shares (%)'!$G$14/100*'Connecting shares (%)'!$R$17+J206*'Connecting shares (%)'!$H$14/100*'Connecting shares (%)'!$R$18,0),0)</f>
        <v>0</v>
      </c>
      <c r="AE206" s="1">
        <f>IF(C206="west", IF(B206="Central",('Connecting shares (%)'!$F$12/100*K206+'Connecting shares (%)'!$G$12/100*M206+'Connecting shares (%)'!$H$12/100*O206)/1000000,0),0)</f>
        <v>0</v>
      </c>
      <c r="AF206" s="1">
        <f>IF(C206="west", IF(B206="Central",L206*'Connecting shares (%)'!$R$16*'Connecting shares (%)'!$F$12/100+N206*'Connecting shares (%)'!$G$12/100*'Connecting shares (%)'!$R$17+P206*'Connecting shares (%)'!$H$12/100*'Connecting shares (%)'!$R$18,0),0)</f>
        <v>0</v>
      </c>
      <c r="AG206" s="1">
        <f>IF(C206="West", IF(B206="Decentral",(K206*'Connecting shares (%)'!$F$16/100+M206*'Connecting shares (%)'!$G$16/100+O206*'Connecting shares (%)'!$H$16/100)/1000000,0),0)</f>
        <v>0</v>
      </c>
      <c r="AH206" s="1">
        <f>IF(C206="west", IF(B206="Decentral",L206*'Connecting shares (%)'!$R$16*'Connecting shares (%)'!$F$16/100+N206*'Connecting shares (%)'!$G$16/100*'Connecting shares (%)'!$R$17+P206*'Connecting shares (%)'!$H$16/100*'Connecting shares (%)'!$R$18,0),0)</f>
        <v>0</v>
      </c>
    </row>
    <row r="207" spans="1:34">
      <c r="A207" s="1">
        <v>206</v>
      </c>
      <c r="B207" s="1" t="s">
        <v>19</v>
      </c>
      <c r="C207" s="1" t="s">
        <v>21</v>
      </c>
      <c r="D207" s="1" t="s">
        <v>294</v>
      </c>
      <c r="E207" s="1">
        <v>435335.97999999899</v>
      </c>
      <c r="F207" s="1">
        <v>33</v>
      </c>
      <c r="G207" s="1">
        <v>0</v>
      </c>
      <c r="H207" s="1">
        <v>0</v>
      </c>
      <c r="I207" s="1">
        <v>0</v>
      </c>
      <c r="J207" s="1">
        <v>0</v>
      </c>
      <c r="K207" s="1">
        <v>123612.86</v>
      </c>
      <c r="L207" s="1">
        <v>16</v>
      </c>
      <c r="M207" s="1">
        <v>57182.68</v>
      </c>
      <c r="N207" s="1">
        <v>1</v>
      </c>
      <c r="O207" s="1">
        <v>0</v>
      </c>
      <c r="P207" s="1">
        <v>0</v>
      </c>
      <c r="Q207" s="1">
        <v>4721.6361535231199</v>
      </c>
      <c r="R207" s="1">
        <v>412629.5</v>
      </c>
      <c r="S207" s="59">
        <f>IF(C207="East", IF(B207="Central",('Connecting shares (%)'!$F$2/100*E207+'Connecting shares (%)'!$G$2/100*G207+'Connecting shares (%)'!$H$2/100*I207)/1000000,0),0)</f>
        <v>0</v>
      </c>
      <c r="T207" s="59">
        <f>IF(C207="East", IF(B207="Central",F207*'Connecting shares (%)'!$R$16*'Connecting shares (%)'!$F$2/100+H207*'Connecting shares (%)'!$G$2/100*'Connecting shares (%)'!$R$17+J207*'Connecting shares (%)'!$H$2/100*'Connecting shares (%)'!$R$18,0),0)</f>
        <v>0</v>
      </c>
      <c r="U207" s="1">
        <f>IF(C207="East", IF(B207="Decentral",('Connecting shares (%)'!$F$6/100*E207+'Connecting shares (%)'!$G$6/100*G207+'Connecting shares (%)'!$H$6/100*I207)/1000000,0),0)</f>
        <v>0</v>
      </c>
      <c r="V207" s="1">
        <f>IF(C207="East", IF(B207="Decentral",F207*'Connecting shares (%)'!$R$16*'Connecting shares (%)'!$F$6/100+H207*'Connecting shares (%)'!$G$6/100*'Connecting shares (%)'!$R$17+J207*'Connecting shares (%)'!$H$6/100*'Connecting shares (%)'!$R$18,0),0)</f>
        <v>0</v>
      </c>
      <c r="W207" s="1">
        <f>IF(C207="East", IF(B207="Central",('Connecting shares (%)'!$F$4/100*K207+'Connecting shares (%)'!$G$4/100*M207+'Connecting shares (%)'!$H$4/100*O207)/1000000,0),0)</f>
        <v>0</v>
      </c>
      <c r="X207" s="1">
        <f>IF(C207="East", IF(B207="Central",L207*'Connecting shares (%)'!$R$16*'Connecting shares (%)'!$F$4/100+N207*'Connecting shares (%)'!$G$4/100*'Connecting shares (%)'!$R$17+P207*'Connecting shares (%)'!$H$4/100*'Connecting shares (%)'!$R$18,0),0)</f>
        <v>0</v>
      </c>
      <c r="Y207" s="1">
        <f>IF(C207="East", IF(B207="Decentral",('Connecting shares (%)'!$F$4/100*K207+'Connecting shares (%)'!$G$4/100*M207+'Connecting shares (%)'!$H$4/100*O207)/1000000,0),0)</f>
        <v>0</v>
      </c>
      <c r="Z207" s="1">
        <f>IF(C207="East", IF(B207="Decentral",L207*'Connecting shares (%)'!$R$16*'Connecting shares (%)'!$F$8/100+N207*'Connecting shares (%)'!$G$8/100*'Connecting shares (%)'!$R$17+P207*'Connecting shares (%)'!$H$8/100*'Connecting shares (%)'!$R$18,0),0)</f>
        <v>0</v>
      </c>
      <c r="AA207" s="1">
        <f>IF(C207="West", IF(B207="Central",('Connecting shares (%)'!$F$10/100*E207+'Connecting shares (%)'!$G$10/100*G207+'Connecting shares (%)'!$H$10/100*I207)/1000000,0),0)</f>
        <v>0</v>
      </c>
      <c r="AB207" s="1">
        <f>IF(C207="West", IF(B207="Central",F207*'Connecting shares (%)'!$R$16*'Connecting shares (%)'!$F$10/100+H207*'Connecting shares (%)'!$G$10/100*'Connecting shares (%)'!$R$17+J207*'Connecting shares (%)'!$H$10/100*'Connecting shares (%)'!$R$18,0),0)</f>
        <v>0</v>
      </c>
      <c r="AC207" s="1">
        <f>IF(C207="West", IF(B207="Decentral",('Connecting shares (%)'!$F$14/100*E207+'Connecting shares (%)'!$G$14/100*G207+'Connecting shares (%)'!$H$14/100*I207)/1000000,0),0)</f>
        <v>0.43533597999999901</v>
      </c>
      <c r="AD207" s="1">
        <f>IF(C207="west", IF(B207="Decentral",F207*'Connecting shares (%)'!$R$16*'Connecting shares (%)'!$F$14/100+H207*'Connecting shares (%)'!$G$14/100*'Connecting shares (%)'!$R$17+J207*'Connecting shares (%)'!$H$14/100*'Connecting shares (%)'!$R$18,0),0)</f>
        <v>0.75883499999999993</v>
      </c>
      <c r="AE207" s="1">
        <f>IF(C207="west", IF(B207="Central",('Connecting shares (%)'!$F$12/100*K207+'Connecting shares (%)'!$G$12/100*M207+'Connecting shares (%)'!$H$12/100*O207)/1000000,0),0)</f>
        <v>0</v>
      </c>
      <c r="AF207" s="1">
        <f>IF(C207="west", IF(B207="Central",L207*'Connecting shares (%)'!$R$16*'Connecting shares (%)'!$F$12/100+N207*'Connecting shares (%)'!$G$12/100*'Connecting shares (%)'!$R$17+P207*'Connecting shares (%)'!$H$12/100*'Connecting shares (%)'!$R$18,0),0)</f>
        <v>0</v>
      </c>
      <c r="AG207" s="1">
        <f>IF(C207="West", IF(B207="Decentral",(K207*'Connecting shares (%)'!$F$16/100+M207*'Connecting shares (%)'!$G$16/100+O207*'Connecting shares (%)'!$H$16/100)/1000000,0),0)</f>
        <v>0.18079554</v>
      </c>
      <c r="AH207" s="1">
        <f>IF(C207="west", IF(B207="Decentral",L207*'Connecting shares (%)'!$R$16*'Connecting shares (%)'!$F$16/100+N207*'Connecting shares (%)'!$G$16/100*'Connecting shares (%)'!$R$17+P207*'Connecting shares (%)'!$H$16/100*'Connecting shares (%)'!$R$18,0),0)</f>
        <v>0.39857900000000002</v>
      </c>
    </row>
    <row r="208" spans="1:34">
      <c r="A208" s="1">
        <v>207</v>
      </c>
      <c r="B208" s="1" t="s">
        <v>19</v>
      </c>
      <c r="C208" s="1" t="s">
        <v>22</v>
      </c>
      <c r="D208" s="1" t="s">
        <v>661</v>
      </c>
      <c r="E208" s="1">
        <v>3026411</v>
      </c>
      <c r="F208" s="1">
        <v>206</v>
      </c>
      <c r="G208" s="1">
        <v>0</v>
      </c>
      <c r="H208" s="1">
        <v>0</v>
      </c>
      <c r="I208" s="1">
        <v>0</v>
      </c>
      <c r="J208" s="1">
        <v>0</v>
      </c>
      <c r="K208" s="1">
        <v>330657.46000000002</v>
      </c>
      <c r="L208" s="1">
        <v>23</v>
      </c>
      <c r="M208" s="1">
        <v>96992.21</v>
      </c>
      <c r="N208" s="1">
        <v>1</v>
      </c>
      <c r="O208" s="1">
        <v>0</v>
      </c>
      <c r="P208" s="1">
        <v>0</v>
      </c>
      <c r="Q208" s="1">
        <v>4828.3886162377703</v>
      </c>
      <c r="R208" s="1">
        <v>1519790.5</v>
      </c>
      <c r="S208" s="59">
        <f>IF(C208="East", IF(B208="Central",('Connecting shares (%)'!$F$2/100*E208+'Connecting shares (%)'!$G$2/100*G208+'Connecting shares (%)'!$H$2/100*I208)/1000000,0),0)</f>
        <v>0</v>
      </c>
      <c r="T208" s="59">
        <f>IF(C208="East", IF(B208="Central",F208*'Connecting shares (%)'!$R$16*'Connecting shares (%)'!$F$2/100+H208*'Connecting shares (%)'!$G$2/100*'Connecting shares (%)'!$R$17+J208*'Connecting shares (%)'!$H$2/100*'Connecting shares (%)'!$R$18,0),0)</f>
        <v>0</v>
      </c>
      <c r="U208" s="1">
        <f>IF(C208="East", IF(B208="Decentral",('Connecting shares (%)'!$F$6/100*E208+'Connecting shares (%)'!$G$6/100*G208+'Connecting shares (%)'!$H$6/100*I208)/1000000,0),0)</f>
        <v>3.026411</v>
      </c>
      <c r="V208" s="1">
        <f>IF(C208="East", IF(B208="Decentral",F208*'Connecting shares (%)'!$R$16*'Connecting shares (%)'!$F$6/100+H208*'Connecting shares (%)'!$G$6/100*'Connecting shares (%)'!$R$17+J208*'Connecting shares (%)'!$H$6/100*'Connecting shares (%)'!$R$18,0),0)</f>
        <v>4.7369700000000003</v>
      </c>
      <c r="W208" s="1">
        <f>IF(C208="East", IF(B208="Central",('Connecting shares (%)'!$F$4/100*K208+'Connecting shares (%)'!$G$4/100*M208+'Connecting shares (%)'!$H$4/100*O208)/1000000,0),0)</f>
        <v>0</v>
      </c>
      <c r="X208" s="1">
        <f>IF(C208="East", IF(B208="Central",L208*'Connecting shares (%)'!$R$16*'Connecting shares (%)'!$F$4/100+N208*'Connecting shares (%)'!$G$4/100*'Connecting shares (%)'!$R$17+P208*'Connecting shares (%)'!$H$4/100*'Connecting shares (%)'!$R$18,0),0)</f>
        <v>0</v>
      </c>
      <c r="Y208" s="1">
        <f>IF(C208="East", IF(B208="Decentral",('Connecting shares (%)'!$F$4/100*K208+'Connecting shares (%)'!$G$4/100*M208+'Connecting shares (%)'!$H$4/100*O208)/1000000,0),0)</f>
        <v>0.42764967000000004</v>
      </c>
      <c r="Z208" s="1">
        <f>IF(C208="East", IF(B208="Decentral",L208*'Connecting shares (%)'!$R$16*'Connecting shares (%)'!$F$8/100+N208*'Connecting shares (%)'!$G$8/100*'Connecting shares (%)'!$R$17+P208*'Connecting shares (%)'!$H$8/100*'Connecting shares (%)'!$R$18,0),0)</f>
        <v>0.55954400000000004</v>
      </c>
      <c r="AA208" s="1">
        <f>IF(C208="West", IF(B208="Central",('Connecting shares (%)'!$F$10/100*E208+'Connecting shares (%)'!$G$10/100*G208+'Connecting shares (%)'!$H$10/100*I208)/1000000,0),0)</f>
        <v>0</v>
      </c>
      <c r="AB208" s="1">
        <f>IF(C208="West", IF(B208="Central",F208*'Connecting shares (%)'!$R$16*'Connecting shares (%)'!$F$10/100+H208*'Connecting shares (%)'!$G$10/100*'Connecting shares (%)'!$R$17+J208*'Connecting shares (%)'!$H$10/100*'Connecting shares (%)'!$R$18,0),0)</f>
        <v>0</v>
      </c>
      <c r="AC208" s="1">
        <f>IF(C208="West", IF(B208="Decentral",('Connecting shares (%)'!$F$14/100*E208+'Connecting shares (%)'!$G$14/100*G208+'Connecting shares (%)'!$H$14/100*I208)/1000000,0),0)</f>
        <v>0</v>
      </c>
      <c r="AD208" s="1">
        <f>IF(C208="west", IF(B208="Decentral",F208*'Connecting shares (%)'!$R$16*'Connecting shares (%)'!$F$14/100+H208*'Connecting shares (%)'!$G$14/100*'Connecting shares (%)'!$R$17+J208*'Connecting shares (%)'!$H$14/100*'Connecting shares (%)'!$R$18,0),0)</f>
        <v>0</v>
      </c>
      <c r="AE208" s="1">
        <f>IF(C208="west", IF(B208="Central",('Connecting shares (%)'!$F$12/100*K208+'Connecting shares (%)'!$G$12/100*M208+'Connecting shares (%)'!$H$12/100*O208)/1000000,0),0)</f>
        <v>0</v>
      </c>
      <c r="AF208" s="1">
        <f>IF(C208="west", IF(B208="Central",L208*'Connecting shares (%)'!$R$16*'Connecting shares (%)'!$F$12/100+N208*'Connecting shares (%)'!$G$12/100*'Connecting shares (%)'!$R$17+P208*'Connecting shares (%)'!$H$12/100*'Connecting shares (%)'!$R$18,0),0)</f>
        <v>0</v>
      </c>
      <c r="AG208" s="1">
        <f>IF(C208="West", IF(B208="Decentral",(K208*'Connecting shares (%)'!$F$16/100+M208*'Connecting shares (%)'!$G$16/100+O208*'Connecting shares (%)'!$H$16/100)/1000000,0),0)</f>
        <v>0</v>
      </c>
      <c r="AH208" s="1">
        <f>IF(C208="west", IF(B208="Decentral",L208*'Connecting shares (%)'!$R$16*'Connecting shares (%)'!$F$16/100+N208*'Connecting shares (%)'!$G$16/100*'Connecting shares (%)'!$R$17+P208*'Connecting shares (%)'!$H$16/100*'Connecting shares (%)'!$R$18,0),0)</f>
        <v>0</v>
      </c>
    </row>
    <row r="209" spans="1:34">
      <c r="A209" s="1">
        <v>208</v>
      </c>
      <c r="B209" s="1" t="s">
        <v>19</v>
      </c>
      <c r="C209" s="1" t="s">
        <v>22</v>
      </c>
      <c r="D209" s="1" t="s">
        <v>188</v>
      </c>
      <c r="E209" s="1">
        <v>5549411.8099999903</v>
      </c>
      <c r="F209" s="1">
        <v>318</v>
      </c>
      <c r="G209" s="1">
        <v>0</v>
      </c>
      <c r="H209" s="1">
        <v>0</v>
      </c>
      <c r="I209" s="1">
        <v>0</v>
      </c>
      <c r="J209" s="1">
        <v>0</v>
      </c>
      <c r="K209" s="1">
        <v>751718.00999999896</v>
      </c>
      <c r="L209" s="1">
        <v>61</v>
      </c>
      <c r="M209" s="1">
        <v>231652.829999999</v>
      </c>
      <c r="N209" s="1">
        <v>1</v>
      </c>
      <c r="O209" s="1">
        <v>677638.60999999905</v>
      </c>
      <c r="P209" s="1">
        <v>1</v>
      </c>
      <c r="Q209" s="1">
        <v>10546.7725451346</v>
      </c>
      <c r="R209" s="1">
        <v>3127027.5</v>
      </c>
      <c r="S209" s="59">
        <f>IF(C209="East", IF(B209="Central",('Connecting shares (%)'!$F$2/100*E209+'Connecting shares (%)'!$G$2/100*G209+'Connecting shares (%)'!$H$2/100*I209)/1000000,0),0)</f>
        <v>0</v>
      </c>
      <c r="T209" s="59">
        <f>IF(C209="East", IF(B209="Central",F209*'Connecting shares (%)'!$R$16*'Connecting shares (%)'!$F$2/100+H209*'Connecting shares (%)'!$G$2/100*'Connecting shares (%)'!$R$17+J209*'Connecting shares (%)'!$H$2/100*'Connecting shares (%)'!$R$18,0),0)</f>
        <v>0</v>
      </c>
      <c r="U209" s="1">
        <f>IF(C209="East", IF(B209="Decentral",('Connecting shares (%)'!$F$6/100*E209+'Connecting shares (%)'!$G$6/100*G209+'Connecting shares (%)'!$H$6/100*I209)/1000000,0),0)</f>
        <v>5.5494118099999898</v>
      </c>
      <c r="V209" s="1">
        <f>IF(C209="East", IF(B209="Decentral",F209*'Connecting shares (%)'!$R$16*'Connecting shares (%)'!$F$6/100+H209*'Connecting shares (%)'!$G$6/100*'Connecting shares (%)'!$R$17+J209*'Connecting shares (%)'!$H$6/100*'Connecting shares (%)'!$R$18,0),0)</f>
        <v>7.3124100000000007</v>
      </c>
      <c r="W209" s="1">
        <f>IF(C209="East", IF(B209="Central",('Connecting shares (%)'!$F$4/100*K209+'Connecting shares (%)'!$G$4/100*M209+'Connecting shares (%)'!$H$4/100*O209)/1000000,0),0)</f>
        <v>0</v>
      </c>
      <c r="X209" s="1">
        <f>IF(C209="East", IF(B209="Central",L209*'Connecting shares (%)'!$R$16*'Connecting shares (%)'!$F$4/100+N209*'Connecting shares (%)'!$G$4/100*'Connecting shares (%)'!$R$17+P209*'Connecting shares (%)'!$H$4/100*'Connecting shares (%)'!$R$18,0),0)</f>
        <v>0</v>
      </c>
      <c r="Y209" s="1">
        <f>IF(C209="East", IF(B209="Decentral",('Connecting shares (%)'!$F$4/100*K209+'Connecting shares (%)'!$G$4/100*M209+'Connecting shares (%)'!$H$4/100*O209)/1000000,0),0)</f>
        <v>1.661009449999997</v>
      </c>
      <c r="Z209" s="1">
        <f>IF(C209="East", IF(B209="Decentral",L209*'Connecting shares (%)'!$R$16*'Connecting shares (%)'!$F$8/100+N209*'Connecting shares (%)'!$G$8/100*'Connecting shares (%)'!$R$17+P209*'Connecting shares (%)'!$H$8/100*'Connecting shares (%)'!$R$18,0),0)</f>
        <v>1.464013</v>
      </c>
      <c r="AA209" s="1">
        <f>IF(C209="West", IF(B209="Central",('Connecting shares (%)'!$F$10/100*E209+'Connecting shares (%)'!$G$10/100*G209+'Connecting shares (%)'!$H$10/100*I209)/1000000,0),0)</f>
        <v>0</v>
      </c>
      <c r="AB209" s="1">
        <f>IF(C209="West", IF(B209="Central",F209*'Connecting shares (%)'!$R$16*'Connecting shares (%)'!$F$10/100+H209*'Connecting shares (%)'!$G$10/100*'Connecting shares (%)'!$R$17+J209*'Connecting shares (%)'!$H$10/100*'Connecting shares (%)'!$R$18,0),0)</f>
        <v>0</v>
      </c>
      <c r="AC209" s="1">
        <f>IF(C209="West", IF(B209="Decentral",('Connecting shares (%)'!$F$14/100*E209+'Connecting shares (%)'!$G$14/100*G209+'Connecting shares (%)'!$H$14/100*I209)/1000000,0),0)</f>
        <v>0</v>
      </c>
      <c r="AD209" s="1">
        <f>IF(C209="west", IF(B209="Decentral",F209*'Connecting shares (%)'!$R$16*'Connecting shares (%)'!$F$14/100+H209*'Connecting shares (%)'!$G$14/100*'Connecting shares (%)'!$R$17+J209*'Connecting shares (%)'!$H$14/100*'Connecting shares (%)'!$R$18,0),0)</f>
        <v>0</v>
      </c>
      <c r="AE209" s="1">
        <f>IF(C209="west", IF(B209="Central",('Connecting shares (%)'!$F$12/100*K209+'Connecting shares (%)'!$G$12/100*M209+'Connecting shares (%)'!$H$12/100*O209)/1000000,0),0)</f>
        <v>0</v>
      </c>
      <c r="AF209" s="1">
        <f>IF(C209="west", IF(B209="Central",L209*'Connecting shares (%)'!$R$16*'Connecting shares (%)'!$F$12/100+N209*'Connecting shares (%)'!$G$12/100*'Connecting shares (%)'!$R$17+P209*'Connecting shares (%)'!$H$12/100*'Connecting shares (%)'!$R$18,0),0)</f>
        <v>0</v>
      </c>
      <c r="AG209" s="1">
        <f>IF(C209="West", IF(B209="Decentral",(K209*'Connecting shares (%)'!$F$16/100+M209*'Connecting shares (%)'!$G$16/100+O209*'Connecting shares (%)'!$H$16/100)/1000000,0),0)</f>
        <v>0</v>
      </c>
      <c r="AH209" s="1">
        <f>IF(C209="west", IF(B209="Decentral",L209*'Connecting shares (%)'!$R$16*'Connecting shares (%)'!$F$16/100+N209*'Connecting shares (%)'!$G$16/100*'Connecting shares (%)'!$R$17+P209*'Connecting shares (%)'!$H$16/100*'Connecting shares (%)'!$R$18,0),0)</f>
        <v>0</v>
      </c>
    </row>
    <row r="210" spans="1:34">
      <c r="A210" s="1">
        <v>209</v>
      </c>
      <c r="B210" s="1" t="s">
        <v>19</v>
      </c>
      <c r="C210" s="1" t="s">
        <v>21</v>
      </c>
      <c r="D210" s="1" t="s">
        <v>660</v>
      </c>
      <c r="E210" s="1">
        <v>15315956.579999899</v>
      </c>
      <c r="F210" s="1">
        <v>990</v>
      </c>
      <c r="G210" s="1">
        <v>90290.22</v>
      </c>
      <c r="H210" s="1">
        <v>1</v>
      </c>
      <c r="I210" s="1">
        <v>0</v>
      </c>
      <c r="J210" s="1">
        <v>0</v>
      </c>
      <c r="K210" s="1">
        <v>2486966.04</v>
      </c>
      <c r="L210" s="1">
        <v>148</v>
      </c>
      <c r="M210" s="1">
        <v>2322677.6499999901</v>
      </c>
      <c r="N210" s="1">
        <v>23</v>
      </c>
      <c r="O210" s="1">
        <v>0</v>
      </c>
      <c r="P210" s="1">
        <v>0</v>
      </c>
      <c r="Q210" s="1">
        <v>17026.6149516925</v>
      </c>
      <c r="R210" s="1">
        <v>10086686</v>
      </c>
      <c r="S210" s="59">
        <f>IF(C210="East", IF(B210="Central",('Connecting shares (%)'!$F$2/100*E210+'Connecting shares (%)'!$G$2/100*G210+'Connecting shares (%)'!$H$2/100*I210)/1000000,0),0)</f>
        <v>0</v>
      </c>
      <c r="T210" s="59">
        <f>IF(C210="East", IF(B210="Central",F210*'Connecting shares (%)'!$R$16*'Connecting shares (%)'!$F$2/100+H210*'Connecting shares (%)'!$G$2/100*'Connecting shares (%)'!$R$17+J210*'Connecting shares (%)'!$H$2/100*'Connecting shares (%)'!$R$18,0),0)</f>
        <v>0</v>
      </c>
      <c r="U210" s="1">
        <f>IF(C210="East", IF(B210="Decentral",('Connecting shares (%)'!$F$6/100*E210+'Connecting shares (%)'!$G$6/100*G210+'Connecting shares (%)'!$H$6/100*I210)/1000000,0),0)</f>
        <v>0</v>
      </c>
      <c r="V210" s="1">
        <f>IF(C210="East", IF(B210="Decentral",F210*'Connecting shares (%)'!$R$16*'Connecting shares (%)'!$F$6/100+H210*'Connecting shares (%)'!$G$6/100*'Connecting shares (%)'!$R$17+J210*'Connecting shares (%)'!$H$6/100*'Connecting shares (%)'!$R$18,0),0)</f>
        <v>0</v>
      </c>
      <c r="W210" s="1">
        <f>IF(C210="East", IF(B210="Central",('Connecting shares (%)'!$F$4/100*K210+'Connecting shares (%)'!$G$4/100*M210+'Connecting shares (%)'!$H$4/100*O210)/1000000,0),0)</f>
        <v>0</v>
      </c>
      <c r="X210" s="1">
        <f>IF(C210="East", IF(B210="Central",L210*'Connecting shares (%)'!$R$16*'Connecting shares (%)'!$F$4/100+N210*'Connecting shares (%)'!$G$4/100*'Connecting shares (%)'!$R$17+P210*'Connecting shares (%)'!$H$4/100*'Connecting shares (%)'!$R$18,0),0)</f>
        <v>0</v>
      </c>
      <c r="Y210" s="1">
        <f>IF(C210="East", IF(B210="Decentral",('Connecting shares (%)'!$F$4/100*K210+'Connecting shares (%)'!$G$4/100*M210+'Connecting shares (%)'!$H$4/100*O210)/1000000,0),0)</f>
        <v>0</v>
      </c>
      <c r="Z210" s="1">
        <f>IF(C210="East", IF(B210="Decentral",L210*'Connecting shares (%)'!$R$16*'Connecting shares (%)'!$F$8/100+N210*'Connecting shares (%)'!$G$8/100*'Connecting shares (%)'!$R$17+P210*'Connecting shares (%)'!$H$8/100*'Connecting shares (%)'!$R$18,0),0)</f>
        <v>0</v>
      </c>
      <c r="AA210" s="1">
        <f>IF(C210="West", IF(B210="Central",('Connecting shares (%)'!$F$10/100*E210+'Connecting shares (%)'!$G$10/100*G210+'Connecting shares (%)'!$H$10/100*I210)/1000000,0),0)</f>
        <v>0</v>
      </c>
      <c r="AB210" s="1">
        <f>IF(C210="West", IF(B210="Central",F210*'Connecting shares (%)'!$R$16*'Connecting shares (%)'!$F$10/100+H210*'Connecting shares (%)'!$G$10/100*'Connecting shares (%)'!$R$17+J210*'Connecting shares (%)'!$H$10/100*'Connecting shares (%)'!$R$18,0),0)</f>
        <v>0</v>
      </c>
      <c r="AC210" s="1">
        <f>IF(C210="West", IF(B210="Decentral",('Connecting shares (%)'!$F$14/100*E210+'Connecting shares (%)'!$G$14/100*G210+'Connecting shares (%)'!$H$14/100*I210)/1000000,0),0)</f>
        <v>15.4062467999999</v>
      </c>
      <c r="AD210" s="1">
        <f>IF(C210="west", IF(B210="Decentral",F210*'Connecting shares (%)'!$R$16*'Connecting shares (%)'!$F$14/100+H210*'Connecting shares (%)'!$G$14/100*'Connecting shares (%)'!$R$17+J210*'Connecting shares (%)'!$H$14/100*'Connecting shares (%)'!$R$18,0),0)</f>
        <v>22.795709000000002</v>
      </c>
      <c r="AE210" s="1">
        <f>IF(C210="west", IF(B210="Central",('Connecting shares (%)'!$F$12/100*K210+'Connecting shares (%)'!$G$12/100*M210+'Connecting shares (%)'!$H$12/100*O210)/1000000,0),0)</f>
        <v>0</v>
      </c>
      <c r="AF210" s="1">
        <f>IF(C210="west", IF(B210="Central",L210*'Connecting shares (%)'!$R$16*'Connecting shares (%)'!$F$12/100+N210*'Connecting shares (%)'!$G$12/100*'Connecting shares (%)'!$R$17+P210*'Connecting shares (%)'!$H$12/100*'Connecting shares (%)'!$R$18,0),0)</f>
        <v>0</v>
      </c>
      <c r="AG210" s="1">
        <f>IF(C210="West", IF(B210="Decentral",(K210*'Connecting shares (%)'!$F$16/100+M210*'Connecting shares (%)'!$G$16/100+O210*'Connecting shares (%)'!$H$16/100)/1000000,0),0)</f>
        <v>4.8096436899999899</v>
      </c>
      <c r="AH210" s="1">
        <f>IF(C210="west", IF(B210="Decentral",L210*'Connecting shares (%)'!$R$16*'Connecting shares (%)'!$F$16/100+N210*'Connecting shares (%)'!$G$16/100*'Connecting shares (%)'!$R$17+P210*'Connecting shares (%)'!$H$16/100*'Connecting shares (%)'!$R$18,0),0)</f>
        <v>4.1084170000000002</v>
      </c>
    </row>
    <row r="211" spans="1:34">
      <c r="A211" s="1">
        <v>210</v>
      </c>
      <c r="B211" s="1" t="s">
        <v>19</v>
      </c>
      <c r="C211" s="1" t="s">
        <v>22</v>
      </c>
      <c r="D211" s="1" t="s">
        <v>645</v>
      </c>
      <c r="E211" s="1">
        <v>21588443.739999902</v>
      </c>
      <c r="F211" s="1">
        <v>1487</v>
      </c>
      <c r="G211" s="1">
        <v>74204.02</v>
      </c>
      <c r="H211" s="1">
        <v>1</v>
      </c>
      <c r="I211" s="1">
        <v>0</v>
      </c>
      <c r="J211" s="1">
        <v>0</v>
      </c>
      <c r="K211" s="1">
        <v>9712390.1300000101</v>
      </c>
      <c r="L211" s="1">
        <v>600</v>
      </c>
      <c r="M211" s="1">
        <v>18680243.66</v>
      </c>
      <c r="N211" s="1">
        <v>169</v>
      </c>
      <c r="O211" s="1">
        <v>5049847.8399999896</v>
      </c>
      <c r="P211" s="1">
        <v>10</v>
      </c>
      <c r="Q211" s="1">
        <v>19724.638926353</v>
      </c>
      <c r="R211" s="1">
        <v>7586538.5</v>
      </c>
      <c r="S211" s="59">
        <f>IF(C211="East", IF(B211="Central",('Connecting shares (%)'!$F$2/100*E211+'Connecting shares (%)'!$G$2/100*G211+'Connecting shares (%)'!$H$2/100*I211)/1000000,0),0)</f>
        <v>0</v>
      </c>
      <c r="T211" s="59">
        <f>IF(C211="East", IF(B211="Central",F211*'Connecting shares (%)'!$R$16*'Connecting shares (%)'!$F$2/100+H211*'Connecting shares (%)'!$G$2/100*'Connecting shares (%)'!$R$17+J211*'Connecting shares (%)'!$H$2/100*'Connecting shares (%)'!$R$18,0),0)</f>
        <v>0</v>
      </c>
      <c r="U211" s="1">
        <f>IF(C211="East", IF(B211="Decentral",('Connecting shares (%)'!$F$6/100*E211+'Connecting shares (%)'!$G$6/100*G211+'Connecting shares (%)'!$H$6/100*I211)/1000000,0),0)</f>
        <v>21.662647759999903</v>
      </c>
      <c r="V211" s="1">
        <f>IF(C211="East", IF(B211="Decentral",F211*'Connecting shares (%)'!$R$16*'Connecting shares (%)'!$F$6/100+H211*'Connecting shares (%)'!$G$6/100*'Connecting shares (%)'!$R$17+J211*'Connecting shares (%)'!$H$6/100*'Connecting shares (%)'!$R$18,0),0)</f>
        <v>34.224224</v>
      </c>
      <c r="W211" s="1">
        <f>IF(C211="East", IF(B211="Central",('Connecting shares (%)'!$F$4/100*K211+'Connecting shares (%)'!$G$4/100*M211+'Connecting shares (%)'!$H$4/100*O211)/1000000,0),0)</f>
        <v>0</v>
      </c>
      <c r="X211" s="1">
        <f>IF(C211="East", IF(B211="Central",L211*'Connecting shares (%)'!$R$16*'Connecting shares (%)'!$F$4/100+N211*'Connecting shares (%)'!$G$4/100*'Connecting shares (%)'!$R$17+P211*'Connecting shares (%)'!$H$4/100*'Connecting shares (%)'!$R$18,0),0)</f>
        <v>0</v>
      </c>
      <c r="Y211" s="1">
        <f>IF(C211="East", IF(B211="Decentral",('Connecting shares (%)'!$F$4/100*K211+'Connecting shares (%)'!$G$4/100*M211+'Connecting shares (%)'!$H$4/100*O211)/1000000,0),0)</f>
        <v>33.442481629999996</v>
      </c>
      <c r="Z211" s="1">
        <f>IF(C211="East", IF(B211="Decentral",L211*'Connecting shares (%)'!$R$16*'Connecting shares (%)'!$F$8/100+N211*'Connecting shares (%)'!$G$8/100*'Connecting shares (%)'!$R$17+P211*'Connecting shares (%)'!$H$8/100*'Connecting shares (%)'!$R$18,0),0)</f>
        <v>19.284960999999999</v>
      </c>
      <c r="AA211" s="1">
        <f>IF(C211="West", IF(B211="Central",('Connecting shares (%)'!$F$10/100*E211+'Connecting shares (%)'!$G$10/100*G211+'Connecting shares (%)'!$H$10/100*I211)/1000000,0),0)</f>
        <v>0</v>
      </c>
      <c r="AB211" s="1">
        <f>IF(C211="West", IF(B211="Central",F211*'Connecting shares (%)'!$R$16*'Connecting shares (%)'!$F$10/100+H211*'Connecting shares (%)'!$G$10/100*'Connecting shares (%)'!$R$17+J211*'Connecting shares (%)'!$H$10/100*'Connecting shares (%)'!$R$18,0),0)</f>
        <v>0</v>
      </c>
      <c r="AC211" s="1">
        <f>IF(C211="West", IF(B211="Decentral",('Connecting shares (%)'!$F$14/100*E211+'Connecting shares (%)'!$G$14/100*G211+'Connecting shares (%)'!$H$14/100*I211)/1000000,0),0)</f>
        <v>0</v>
      </c>
      <c r="AD211" s="1">
        <f>IF(C211="west", IF(B211="Decentral",F211*'Connecting shares (%)'!$R$16*'Connecting shares (%)'!$F$14/100+H211*'Connecting shares (%)'!$G$14/100*'Connecting shares (%)'!$R$17+J211*'Connecting shares (%)'!$H$14/100*'Connecting shares (%)'!$R$18,0),0)</f>
        <v>0</v>
      </c>
      <c r="AE211" s="1">
        <f>IF(C211="west", IF(B211="Central",('Connecting shares (%)'!$F$12/100*K211+'Connecting shares (%)'!$G$12/100*M211+'Connecting shares (%)'!$H$12/100*O211)/1000000,0),0)</f>
        <v>0</v>
      </c>
      <c r="AF211" s="1">
        <f>IF(C211="west", IF(B211="Central",L211*'Connecting shares (%)'!$R$16*'Connecting shares (%)'!$F$12/100+N211*'Connecting shares (%)'!$G$12/100*'Connecting shares (%)'!$R$17+P211*'Connecting shares (%)'!$H$12/100*'Connecting shares (%)'!$R$18,0),0)</f>
        <v>0</v>
      </c>
      <c r="AG211" s="1">
        <f>IF(C211="West", IF(B211="Decentral",(K211*'Connecting shares (%)'!$F$16/100+M211*'Connecting shares (%)'!$G$16/100+O211*'Connecting shares (%)'!$H$16/100)/1000000,0),0)</f>
        <v>0</v>
      </c>
      <c r="AH211" s="1">
        <f>IF(C211="west", IF(B211="Decentral",L211*'Connecting shares (%)'!$R$16*'Connecting shares (%)'!$F$16/100+N211*'Connecting shares (%)'!$G$16/100*'Connecting shares (%)'!$R$17+P211*'Connecting shares (%)'!$H$16/100*'Connecting shares (%)'!$R$18,0),0)</f>
        <v>0</v>
      </c>
    </row>
    <row r="212" spans="1:34">
      <c r="A212" s="1">
        <v>211</v>
      </c>
      <c r="B212" s="1" t="s">
        <v>19</v>
      </c>
      <c r="C212" s="1" t="s">
        <v>21</v>
      </c>
      <c r="D212" s="1" t="s">
        <v>193</v>
      </c>
      <c r="E212" s="1">
        <v>5228084.26</v>
      </c>
      <c r="F212" s="1">
        <v>377</v>
      </c>
      <c r="G212" s="1">
        <v>55399.11</v>
      </c>
      <c r="H212" s="1">
        <v>1</v>
      </c>
      <c r="I212" s="1">
        <v>0</v>
      </c>
      <c r="J212" s="1">
        <v>0</v>
      </c>
      <c r="K212" s="1">
        <v>1174231.0699999901</v>
      </c>
      <c r="L212" s="1">
        <v>126</v>
      </c>
      <c r="M212" s="1">
        <v>51827.58</v>
      </c>
      <c r="N212" s="1">
        <v>1</v>
      </c>
      <c r="O212" s="1">
        <v>0</v>
      </c>
      <c r="P212" s="1">
        <v>0</v>
      </c>
      <c r="Q212" s="1">
        <v>7872.1133449680201</v>
      </c>
      <c r="R212" s="1">
        <v>3146903.5</v>
      </c>
      <c r="S212" s="59">
        <f>IF(C212="East", IF(B212="Central",('Connecting shares (%)'!$F$2/100*E212+'Connecting shares (%)'!$G$2/100*G212+'Connecting shares (%)'!$H$2/100*I212)/1000000,0),0)</f>
        <v>0</v>
      </c>
      <c r="T212" s="59">
        <f>IF(C212="East", IF(B212="Central",F212*'Connecting shares (%)'!$R$16*'Connecting shares (%)'!$F$2/100+H212*'Connecting shares (%)'!$G$2/100*'Connecting shares (%)'!$R$17+J212*'Connecting shares (%)'!$H$2/100*'Connecting shares (%)'!$R$18,0),0)</f>
        <v>0</v>
      </c>
      <c r="U212" s="1">
        <f>IF(C212="East", IF(B212="Decentral",('Connecting shares (%)'!$F$6/100*E212+'Connecting shares (%)'!$G$6/100*G212+'Connecting shares (%)'!$H$6/100*I212)/1000000,0),0)</f>
        <v>0</v>
      </c>
      <c r="V212" s="1">
        <f>IF(C212="East", IF(B212="Decentral",F212*'Connecting shares (%)'!$R$16*'Connecting shares (%)'!$F$6/100+H212*'Connecting shares (%)'!$G$6/100*'Connecting shares (%)'!$R$17+J212*'Connecting shares (%)'!$H$6/100*'Connecting shares (%)'!$R$18,0),0)</f>
        <v>0</v>
      </c>
      <c r="W212" s="1">
        <f>IF(C212="East", IF(B212="Central",('Connecting shares (%)'!$F$4/100*K212+'Connecting shares (%)'!$G$4/100*M212+'Connecting shares (%)'!$H$4/100*O212)/1000000,0),0)</f>
        <v>0</v>
      </c>
      <c r="X212" s="1">
        <f>IF(C212="East", IF(B212="Central",L212*'Connecting shares (%)'!$R$16*'Connecting shares (%)'!$F$4/100+N212*'Connecting shares (%)'!$G$4/100*'Connecting shares (%)'!$R$17+P212*'Connecting shares (%)'!$H$4/100*'Connecting shares (%)'!$R$18,0),0)</f>
        <v>0</v>
      </c>
      <c r="Y212" s="1">
        <f>IF(C212="East", IF(B212="Decentral",('Connecting shares (%)'!$F$4/100*K212+'Connecting shares (%)'!$G$4/100*M212+'Connecting shares (%)'!$H$4/100*O212)/1000000,0),0)</f>
        <v>0</v>
      </c>
      <c r="Z212" s="1">
        <f>IF(C212="East", IF(B212="Decentral",L212*'Connecting shares (%)'!$R$16*'Connecting shares (%)'!$F$8/100+N212*'Connecting shares (%)'!$G$8/100*'Connecting shares (%)'!$R$17+P212*'Connecting shares (%)'!$H$8/100*'Connecting shares (%)'!$R$18,0),0)</f>
        <v>0</v>
      </c>
      <c r="AA212" s="1">
        <f>IF(C212="West", IF(B212="Central",('Connecting shares (%)'!$F$10/100*E212+'Connecting shares (%)'!$G$10/100*G212+'Connecting shares (%)'!$H$10/100*I212)/1000000,0),0)</f>
        <v>0</v>
      </c>
      <c r="AB212" s="1">
        <f>IF(C212="West", IF(B212="Central",F212*'Connecting shares (%)'!$R$16*'Connecting shares (%)'!$F$10/100+H212*'Connecting shares (%)'!$G$10/100*'Connecting shares (%)'!$R$17+J212*'Connecting shares (%)'!$H$10/100*'Connecting shares (%)'!$R$18,0),0)</f>
        <v>0</v>
      </c>
      <c r="AC212" s="1">
        <f>IF(C212="West", IF(B212="Decentral",('Connecting shares (%)'!$F$14/100*E212+'Connecting shares (%)'!$G$14/100*G212+'Connecting shares (%)'!$H$14/100*I212)/1000000,0),0)</f>
        <v>5.2834833699999999</v>
      </c>
      <c r="AD212" s="1">
        <f>IF(C212="west", IF(B212="Decentral",F212*'Connecting shares (%)'!$R$16*'Connecting shares (%)'!$F$14/100+H212*'Connecting shares (%)'!$G$14/100*'Connecting shares (%)'!$R$17+J212*'Connecting shares (%)'!$H$14/100*'Connecting shares (%)'!$R$18,0),0)</f>
        <v>8.6997740000000015</v>
      </c>
      <c r="AE212" s="1">
        <f>IF(C212="west", IF(B212="Central",('Connecting shares (%)'!$F$12/100*K212+'Connecting shares (%)'!$G$12/100*M212+'Connecting shares (%)'!$H$12/100*O212)/1000000,0),0)</f>
        <v>0</v>
      </c>
      <c r="AF212" s="1">
        <f>IF(C212="west", IF(B212="Central",L212*'Connecting shares (%)'!$R$16*'Connecting shares (%)'!$F$12/100+N212*'Connecting shares (%)'!$G$12/100*'Connecting shares (%)'!$R$17+P212*'Connecting shares (%)'!$H$12/100*'Connecting shares (%)'!$R$18,0),0)</f>
        <v>0</v>
      </c>
      <c r="AG212" s="1">
        <f>IF(C212="West", IF(B212="Decentral",(K212*'Connecting shares (%)'!$F$16/100+M212*'Connecting shares (%)'!$G$16/100+O212*'Connecting shares (%)'!$H$16/100)/1000000,0),0)</f>
        <v>1.2260586499999901</v>
      </c>
      <c r="AH212" s="1">
        <f>IF(C212="west", IF(B212="Decentral",L212*'Connecting shares (%)'!$R$16*'Connecting shares (%)'!$F$16/100+N212*'Connecting shares (%)'!$G$16/100*'Connecting shares (%)'!$R$17+P212*'Connecting shares (%)'!$H$16/100*'Connecting shares (%)'!$R$18,0),0)</f>
        <v>2.9280290000000004</v>
      </c>
    </row>
    <row r="213" spans="1:34">
      <c r="A213" s="1">
        <v>212</v>
      </c>
      <c r="B213" s="1" t="s">
        <v>19</v>
      </c>
      <c r="C213" s="1" t="s">
        <v>22</v>
      </c>
      <c r="D213" s="1" t="s">
        <v>169</v>
      </c>
      <c r="E213" s="1">
        <v>7541132.23999999</v>
      </c>
      <c r="F213" s="1">
        <v>555</v>
      </c>
      <c r="G213" s="1">
        <v>50447.33</v>
      </c>
      <c r="H213" s="1">
        <v>1</v>
      </c>
      <c r="I213" s="1">
        <v>0</v>
      </c>
      <c r="J213" s="1">
        <v>0</v>
      </c>
      <c r="K213" s="1">
        <v>536737.89</v>
      </c>
      <c r="L213" s="1">
        <v>47</v>
      </c>
      <c r="M213" s="1">
        <v>225987.06</v>
      </c>
      <c r="N213" s="1">
        <v>3</v>
      </c>
      <c r="O213" s="1">
        <v>0</v>
      </c>
      <c r="P213" s="1">
        <v>0</v>
      </c>
      <c r="Q213" s="1">
        <v>7659.3507162270498</v>
      </c>
      <c r="R213" s="1">
        <v>2328666</v>
      </c>
      <c r="S213" s="59">
        <f>IF(C213="East", IF(B213="Central",('Connecting shares (%)'!$F$2/100*E213+'Connecting shares (%)'!$G$2/100*G213+'Connecting shares (%)'!$H$2/100*I213)/1000000,0),0)</f>
        <v>0</v>
      </c>
      <c r="T213" s="59">
        <f>IF(C213="East", IF(B213="Central",F213*'Connecting shares (%)'!$R$16*'Connecting shares (%)'!$F$2/100+H213*'Connecting shares (%)'!$G$2/100*'Connecting shares (%)'!$R$17+J213*'Connecting shares (%)'!$H$2/100*'Connecting shares (%)'!$R$18,0),0)</f>
        <v>0</v>
      </c>
      <c r="U213" s="1">
        <f>IF(C213="East", IF(B213="Decentral",('Connecting shares (%)'!$F$6/100*E213+'Connecting shares (%)'!$G$6/100*G213+'Connecting shares (%)'!$H$6/100*I213)/1000000,0),0)</f>
        <v>7.5915795699999897</v>
      </c>
      <c r="V213" s="1">
        <f>IF(C213="East", IF(B213="Decentral",F213*'Connecting shares (%)'!$R$16*'Connecting shares (%)'!$F$6/100+H213*'Connecting shares (%)'!$G$6/100*'Connecting shares (%)'!$R$17+J213*'Connecting shares (%)'!$H$6/100*'Connecting shares (%)'!$R$18,0),0)</f>
        <v>12.792884000000001</v>
      </c>
      <c r="W213" s="1">
        <f>IF(C213="East", IF(B213="Central",('Connecting shares (%)'!$F$4/100*K213+'Connecting shares (%)'!$G$4/100*M213+'Connecting shares (%)'!$H$4/100*O213)/1000000,0),0)</f>
        <v>0</v>
      </c>
      <c r="X213" s="1">
        <f>IF(C213="East", IF(B213="Central",L213*'Connecting shares (%)'!$R$16*'Connecting shares (%)'!$F$4/100+N213*'Connecting shares (%)'!$G$4/100*'Connecting shares (%)'!$R$17+P213*'Connecting shares (%)'!$H$4/100*'Connecting shares (%)'!$R$18,0),0)</f>
        <v>0</v>
      </c>
      <c r="Y213" s="1">
        <f>IF(C213="East", IF(B213="Decentral",('Connecting shares (%)'!$F$4/100*K213+'Connecting shares (%)'!$G$4/100*M213+'Connecting shares (%)'!$H$4/100*O213)/1000000,0),0)</f>
        <v>0.76272494999999996</v>
      </c>
      <c r="Z213" s="1">
        <f>IF(C213="East", IF(B213="Decentral",L213*'Connecting shares (%)'!$R$16*'Connecting shares (%)'!$F$8/100+N213*'Connecting shares (%)'!$G$8/100*'Connecting shares (%)'!$R$17+P213*'Connecting shares (%)'!$H$8/100*'Connecting shares (%)'!$R$18,0),0)</f>
        <v>1.172742</v>
      </c>
      <c r="AA213" s="1">
        <f>IF(C213="West", IF(B213="Central",('Connecting shares (%)'!$F$10/100*E213+'Connecting shares (%)'!$G$10/100*G213+'Connecting shares (%)'!$H$10/100*I213)/1000000,0),0)</f>
        <v>0</v>
      </c>
      <c r="AB213" s="1">
        <f>IF(C213="West", IF(B213="Central",F213*'Connecting shares (%)'!$R$16*'Connecting shares (%)'!$F$10/100+H213*'Connecting shares (%)'!$G$10/100*'Connecting shares (%)'!$R$17+J213*'Connecting shares (%)'!$H$10/100*'Connecting shares (%)'!$R$18,0),0)</f>
        <v>0</v>
      </c>
      <c r="AC213" s="1">
        <f>IF(C213="West", IF(B213="Decentral",('Connecting shares (%)'!$F$14/100*E213+'Connecting shares (%)'!$G$14/100*G213+'Connecting shares (%)'!$H$14/100*I213)/1000000,0),0)</f>
        <v>0</v>
      </c>
      <c r="AD213" s="1">
        <f>IF(C213="west", IF(B213="Decentral",F213*'Connecting shares (%)'!$R$16*'Connecting shares (%)'!$F$14/100+H213*'Connecting shares (%)'!$G$14/100*'Connecting shares (%)'!$R$17+J213*'Connecting shares (%)'!$H$14/100*'Connecting shares (%)'!$R$18,0),0)</f>
        <v>0</v>
      </c>
      <c r="AE213" s="1">
        <f>IF(C213="west", IF(B213="Central",('Connecting shares (%)'!$F$12/100*K213+'Connecting shares (%)'!$G$12/100*M213+'Connecting shares (%)'!$H$12/100*O213)/1000000,0),0)</f>
        <v>0</v>
      </c>
      <c r="AF213" s="1">
        <f>IF(C213="west", IF(B213="Central",L213*'Connecting shares (%)'!$R$16*'Connecting shares (%)'!$F$12/100+N213*'Connecting shares (%)'!$G$12/100*'Connecting shares (%)'!$R$17+P213*'Connecting shares (%)'!$H$12/100*'Connecting shares (%)'!$R$18,0),0)</f>
        <v>0</v>
      </c>
      <c r="AG213" s="1">
        <f>IF(C213="West", IF(B213="Decentral",(K213*'Connecting shares (%)'!$F$16/100+M213*'Connecting shares (%)'!$G$16/100+O213*'Connecting shares (%)'!$H$16/100)/1000000,0),0)</f>
        <v>0</v>
      </c>
      <c r="AH213" s="1">
        <f>IF(C213="west", IF(B213="Decentral",L213*'Connecting shares (%)'!$R$16*'Connecting shares (%)'!$F$16/100+N213*'Connecting shares (%)'!$G$16/100*'Connecting shares (%)'!$R$17+P213*'Connecting shares (%)'!$H$16/100*'Connecting shares (%)'!$R$18,0),0)</f>
        <v>0</v>
      </c>
    </row>
    <row r="214" spans="1:34">
      <c r="A214" s="1">
        <v>213</v>
      </c>
      <c r="B214" s="1" t="s">
        <v>19</v>
      </c>
      <c r="C214" s="1" t="s">
        <v>22</v>
      </c>
      <c r="D214" s="1" t="s">
        <v>659</v>
      </c>
      <c r="E214" s="1">
        <v>0</v>
      </c>
      <c r="F214" s="1">
        <v>0</v>
      </c>
      <c r="G214" s="1">
        <v>0</v>
      </c>
      <c r="H214" s="1">
        <v>0</v>
      </c>
      <c r="I214" s="1">
        <v>0</v>
      </c>
      <c r="J214" s="1">
        <v>0</v>
      </c>
      <c r="K214" s="1">
        <v>0</v>
      </c>
      <c r="L214" s="1">
        <v>0</v>
      </c>
      <c r="M214" s="1">
        <v>0</v>
      </c>
      <c r="N214" s="1">
        <v>0</v>
      </c>
      <c r="O214" s="1">
        <v>0</v>
      </c>
      <c r="P214" s="1">
        <v>0</v>
      </c>
      <c r="Q214" s="1">
        <v>310.78594672093101</v>
      </c>
      <c r="R214" s="1">
        <v>5656</v>
      </c>
      <c r="S214" s="59">
        <f>IF(C214="East", IF(B214="Central",('Connecting shares (%)'!$F$2/100*E214+'Connecting shares (%)'!$G$2/100*G214+'Connecting shares (%)'!$H$2/100*I214)/1000000,0),0)</f>
        <v>0</v>
      </c>
      <c r="T214" s="59">
        <f>IF(C214="East", IF(B214="Central",F214*'Connecting shares (%)'!$R$16*'Connecting shares (%)'!$F$2/100+H214*'Connecting shares (%)'!$G$2/100*'Connecting shares (%)'!$R$17+J214*'Connecting shares (%)'!$H$2/100*'Connecting shares (%)'!$R$18,0),0)</f>
        <v>0</v>
      </c>
      <c r="U214" s="1">
        <f>IF(C214="East", IF(B214="Decentral",('Connecting shares (%)'!$F$6/100*E214+'Connecting shares (%)'!$G$6/100*G214+'Connecting shares (%)'!$H$6/100*I214)/1000000,0),0)</f>
        <v>0</v>
      </c>
      <c r="V214" s="1">
        <f>IF(C214="East", IF(B214="Decentral",F214*'Connecting shares (%)'!$R$16*'Connecting shares (%)'!$F$6/100+H214*'Connecting shares (%)'!$G$6/100*'Connecting shares (%)'!$R$17+J214*'Connecting shares (%)'!$H$6/100*'Connecting shares (%)'!$R$18,0),0)</f>
        <v>0</v>
      </c>
      <c r="W214" s="1">
        <f>IF(C214="East", IF(B214="Central",('Connecting shares (%)'!$F$4/100*K214+'Connecting shares (%)'!$G$4/100*M214+'Connecting shares (%)'!$H$4/100*O214)/1000000,0),0)</f>
        <v>0</v>
      </c>
      <c r="X214" s="1">
        <f>IF(C214="East", IF(B214="Central",L214*'Connecting shares (%)'!$R$16*'Connecting shares (%)'!$F$4/100+N214*'Connecting shares (%)'!$G$4/100*'Connecting shares (%)'!$R$17+P214*'Connecting shares (%)'!$H$4/100*'Connecting shares (%)'!$R$18,0),0)</f>
        <v>0</v>
      </c>
      <c r="Y214" s="1">
        <f>IF(C214="East", IF(B214="Decentral",('Connecting shares (%)'!$F$4/100*K214+'Connecting shares (%)'!$G$4/100*M214+'Connecting shares (%)'!$H$4/100*O214)/1000000,0),0)</f>
        <v>0</v>
      </c>
      <c r="Z214" s="1">
        <f>IF(C214="East", IF(B214="Decentral",L214*'Connecting shares (%)'!$R$16*'Connecting shares (%)'!$F$8/100+N214*'Connecting shares (%)'!$G$8/100*'Connecting shares (%)'!$R$17+P214*'Connecting shares (%)'!$H$8/100*'Connecting shares (%)'!$R$18,0),0)</f>
        <v>0</v>
      </c>
      <c r="AA214" s="1">
        <f>IF(C214="West", IF(B214="Central",('Connecting shares (%)'!$F$10/100*E214+'Connecting shares (%)'!$G$10/100*G214+'Connecting shares (%)'!$H$10/100*I214)/1000000,0),0)</f>
        <v>0</v>
      </c>
      <c r="AB214" s="1">
        <f>IF(C214="West", IF(B214="Central",F214*'Connecting shares (%)'!$R$16*'Connecting shares (%)'!$F$10/100+H214*'Connecting shares (%)'!$G$10/100*'Connecting shares (%)'!$R$17+J214*'Connecting shares (%)'!$H$10/100*'Connecting shares (%)'!$R$18,0),0)</f>
        <v>0</v>
      </c>
      <c r="AC214" s="1">
        <f>IF(C214="West", IF(B214="Decentral",('Connecting shares (%)'!$F$14/100*E214+'Connecting shares (%)'!$G$14/100*G214+'Connecting shares (%)'!$H$14/100*I214)/1000000,0),0)</f>
        <v>0</v>
      </c>
      <c r="AD214" s="1">
        <f>IF(C214="west", IF(B214="Decentral",F214*'Connecting shares (%)'!$R$16*'Connecting shares (%)'!$F$14/100+H214*'Connecting shares (%)'!$G$14/100*'Connecting shares (%)'!$R$17+J214*'Connecting shares (%)'!$H$14/100*'Connecting shares (%)'!$R$18,0),0)</f>
        <v>0</v>
      </c>
      <c r="AE214" s="1">
        <f>IF(C214="west", IF(B214="Central",('Connecting shares (%)'!$F$12/100*K214+'Connecting shares (%)'!$G$12/100*M214+'Connecting shares (%)'!$H$12/100*O214)/1000000,0),0)</f>
        <v>0</v>
      </c>
      <c r="AF214" s="1">
        <f>IF(C214="west", IF(B214="Central",L214*'Connecting shares (%)'!$R$16*'Connecting shares (%)'!$F$12/100+N214*'Connecting shares (%)'!$G$12/100*'Connecting shares (%)'!$R$17+P214*'Connecting shares (%)'!$H$12/100*'Connecting shares (%)'!$R$18,0),0)</f>
        <v>0</v>
      </c>
      <c r="AG214" s="1">
        <f>IF(C214="West", IF(B214="Decentral",(K214*'Connecting shares (%)'!$F$16/100+M214*'Connecting shares (%)'!$G$16/100+O214*'Connecting shares (%)'!$H$16/100)/1000000,0),0)</f>
        <v>0</v>
      </c>
      <c r="AH214" s="1">
        <f>IF(C214="west", IF(B214="Decentral",L214*'Connecting shares (%)'!$R$16*'Connecting shares (%)'!$F$16/100+N214*'Connecting shares (%)'!$G$16/100*'Connecting shares (%)'!$R$17+P214*'Connecting shares (%)'!$H$16/100*'Connecting shares (%)'!$R$18,0),0)</f>
        <v>0</v>
      </c>
    </row>
    <row r="215" spans="1:34">
      <c r="A215" s="1">
        <v>214</v>
      </c>
      <c r="B215" s="1" t="s">
        <v>20</v>
      </c>
      <c r="C215" s="1" t="s">
        <v>22</v>
      </c>
      <c r="D215" s="1" t="s">
        <v>641</v>
      </c>
      <c r="E215" s="1">
        <v>1132191.04999999</v>
      </c>
      <c r="F215" s="1">
        <v>66</v>
      </c>
      <c r="G215" s="1">
        <v>0</v>
      </c>
      <c r="H215" s="1">
        <v>0</v>
      </c>
      <c r="I215" s="1">
        <v>0</v>
      </c>
      <c r="J215" s="1">
        <v>0</v>
      </c>
      <c r="K215" s="1">
        <v>647864.58999999904</v>
      </c>
      <c r="L215" s="1">
        <v>64</v>
      </c>
      <c r="M215" s="1">
        <v>0</v>
      </c>
      <c r="N215" s="1">
        <v>0</v>
      </c>
      <c r="O215" s="1">
        <v>0</v>
      </c>
      <c r="P215" s="1">
        <v>0</v>
      </c>
      <c r="Q215" s="1">
        <v>2435.26966298044</v>
      </c>
      <c r="R215" s="1">
        <v>234350</v>
      </c>
      <c r="S215" s="59">
        <f>IF(C215="East", IF(B215="Central",('Connecting shares (%)'!$F$2/100*E215+'Connecting shares (%)'!$G$2/100*G215+'Connecting shares (%)'!$H$2/100*I215)/1000000,0),0)</f>
        <v>1.1321910499999901</v>
      </c>
      <c r="T215" s="59">
        <f>IF(C215="East", IF(B215="Central",F215*'Connecting shares (%)'!$R$16*'Connecting shares (%)'!$F$2/100+H215*'Connecting shares (%)'!$G$2/100*'Connecting shares (%)'!$R$17+J215*'Connecting shares (%)'!$H$2/100*'Connecting shares (%)'!$R$18,0),0)</f>
        <v>1.5176699999999999</v>
      </c>
      <c r="U215" s="1">
        <f>IF(C215="East", IF(B215="Decentral",('Connecting shares (%)'!$F$6/100*E215+'Connecting shares (%)'!$G$6/100*G215+'Connecting shares (%)'!$H$6/100*I215)/1000000,0),0)</f>
        <v>0</v>
      </c>
      <c r="V215" s="1">
        <f>IF(C215="East", IF(B215="Decentral",F215*'Connecting shares (%)'!$R$16*'Connecting shares (%)'!$F$6/100+H215*'Connecting shares (%)'!$G$6/100*'Connecting shares (%)'!$R$17+J215*'Connecting shares (%)'!$H$6/100*'Connecting shares (%)'!$R$18,0),0)</f>
        <v>0</v>
      </c>
      <c r="W215" s="1">
        <f>IF(C215="East", IF(B215="Central",('Connecting shares (%)'!$F$4/100*K215+'Connecting shares (%)'!$G$4/100*M215+'Connecting shares (%)'!$H$4/100*O215)/1000000,0),0)</f>
        <v>0.64786458999999907</v>
      </c>
      <c r="X215" s="1">
        <f>IF(C215="East", IF(B215="Central",L215*'Connecting shares (%)'!$R$16*'Connecting shares (%)'!$F$4/100+N215*'Connecting shares (%)'!$G$4/100*'Connecting shares (%)'!$R$17+P215*'Connecting shares (%)'!$H$4/100*'Connecting shares (%)'!$R$18,0),0)</f>
        <v>1.4716800000000001</v>
      </c>
      <c r="Y215" s="1">
        <f>IF(C215="East", IF(B215="Decentral",('Connecting shares (%)'!$F$4/100*K215+'Connecting shares (%)'!$G$4/100*M215+'Connecting shares (%)'!$H$4/100*O215)/1000000,0),0)</f>
        <v>0</v>
      </c>
      <c r="Z215" s="1">
        <f>IF(C215="East", IF(B215="Decentral",L215*'Connecting shares (%)'!$R$16*'Connecting shares (%)'!$F$8/100+N215*'Connecting shares (%)'!$G$8/100*'Connecting shares (%)'!$R$17+P215*'Connecting shares (%)'!$H$8/100*'Connecting shares (%)'!$R$18,0),0)</f>
        <v>0</v>
      </c>
      <c r="AA215" s="1">
        <f>IF(C215="West", IF(B215="Central",('Connecting shares (%)'!$F$10/100*E215+'Connecting shares (%)'!$G$10/100*G215+'Connecting shares (%)'!$H$10/100*I215)/1000000,0),0)</f>
        <v>0</v>
      </c>
      <c r="AB215" s="1">
        <f>IF(C215="West", IF(B215="Central",F215*'Connecting shares (%)'!$R$16*'Connecting shares (%)'!$F$10/100+H215*'Connecting shares (%)'!$G$10/100*'Connecting shares (%)'!$R$17+J215*'Connecting shares (%)'!$H$10/100*'Connecting shares (%)'!$R$18,0),0)</f>
        <v>0</v>
      </c>
      <c r="AC215" s="1">
        <f>IF(C215="West", IF(B215="Decentral",('Connecting shares (%)'!$F$14/100*E215+'Connecting shares (%)'!$G$14/100*G215+'Connecting shares (%)'!$H$14/100*I215)/1000000,0),0)</f>
        <v>0</v>
      </c>
      <c r="AD215" s="1">
        <f>IF(C215="west", IF(B215="Decentral",F215*'Connecting shares (%)'!$R$16*'Connecting shares (%)'!$F$14/100+H215*'Connecting shares (%)'!$G$14/100*'Connecting shares (%)'!$R$17+J215*'Connecting shares (%)'!$H$14/100*'Connecting shares (%)'!$R$18,0),0)</f>
        <v>0</v>
      </c>
      <c r="AE215" s="1">
        <f>IF(C215="west", IF(B215="Central",('Connecting shares (%)'!$F$12/100*K215+'Connecting shares (%)'!$G$12/100*M215+'Connecting shares (%)'!$H$12/100*O215)/1000000,0),0)</f>
        <v>0</v>
      </c>
      <c r="AF215" s="1">
        <f>IF(C215="west", IF(B215="Central",L215*'Connecting shares (%)'!$R$16*'Connecting shares (%)'!$F$12/100+N215*'Connecting shares (%)'!$G$12/100*'Connecting shares (%)'!$R$17+P215*'Connecting shares (%)'!$H$12/100*'Connecting shares (%)'!$R$18,0),0)</f>
        <v>0</v>
      </c>
      <c r="AG215" s="1">
        <f>IF(C215="West", IF(B215="Decentral",(K215*'Connecting shares (%)'!$F$16/100+M215*'Connecting shares (%)'!$G$16/100+O215*'Connecting shares (%)'!$H$16/100)/1000000,0),0)</f>
        <v>0</v>
      </c>
      <c r="AH215" s="1">
        <f>IF(C215="west", IF(B215="Decentral",L215*'Connecting shares (%)'!$R$16*'Connecting shares (%)'!$F$16/100+N215*'Connecting shares (%)'!$G$16/100*'Connecting shares (%)'!$R$17+P215*'Connecting shares (%)'!$H$16/100*'Connecting shares (%)'!$R$18,0),0)</f>
        <v>0</v>
      </c>
    </row>
    <row r="216" spans="1:34">
      <c r="A216" s="1">
        <v>215</v>
      </c>
      <c r="B216" s="1" t="s">
        <v>19</v>
      </c>
      <c r="C216" s="1" t="s">
        <v>22</v>
      </c>
      <c r="D216" s="1" t="s">
        <v>658</v>
      </c>
      <c r="E216" s="1">
        <v>247454.98</v>
      </c>
      <c r="F216" s="1">
        <v>16</v>
      </c>
      <c r="G216" s="1">
        <v>0</v>
      </c>
      <c r="H216" s="1">
        <v>0</v>
      </c>
      <c r="I216" s="1">
        <v>0</v>
      </c>
      <c r="J216" s="1">
        <v>0</v>
      </c>
      <c r="K216" s="1">
        <v>0</v>
      </c>
      <c r="L216" s="1">
        <v>0</v>
      </c>
      <c r="M216" s="1">
        <v>0</v>
      </c>
      <c r="N216" s="1">
        <v>0</v>
      </c>
      <c r="O216" s="1">
        <v>0</v>
      </c>
      <c r="P216" s="1">
        <v>0</v>
      </c>
      <c r="Q216" s="1">
        <v>1052.4402917340001</v>
      </c>
      <c r="R216" s="1">
        <v>32903</v>
      </c>
      <c r="S216" s="59">
        <f>IF(C216="East", IF(B216="Central",('Connecting shares (%)'!$F$2/100*E216+'Connecting shares (%)'!$G$2/100*G216+'Connecting shares (%)'!$H$2/100*I216)/1000000,0),0)</f>
        <v>0</v>
      </c>
      <c r="T216" s="59">
        <f>IF(C216="East", IF(B216="Central",F216*'Connecting shares (%)'!$R$16*'Connecting shares (%)'!$F$2/100+H216*'Connecting shares (%)'!$G$2/100*'Connecting shares (%)'!$R$17+J216*'Connecting shares (%)'!$H$2/100*'Connecting shares (%)'!$R$18,0),0)</f>
        <v>0</v>
      </c>
      <c r="U216" s="1">
        <f>IF(C216="East", IF(B216="Decentral",('Connecting shares (%)'!$F$6/100*E216+'Connecting shares (%)'!$G$6/100*G216+'Connecting shares (%)'!$H$6/100*I216)/1000000,0),0)</f>
        <v>0.24745498000000002</v>
      </c>
      <c r="V216" s="1">
        <f>IF(C216="East", IF(B216="Decentral",F216*'Connecting shares (%)'!$R$16*'Connecting shares (%)'!$F$6/100+H216*'Connecting shares (%)'!$G$6/100*'Connecting shares (%)'!$R$17+J216*'Connecting shares (%)'!$H$6/100*'Connecting shares (%)'!$R$18,0),0)</f>
        <v>0.36792000000000002</v>
      </c>
      <c r="W216" s="1">
        <f>IF(C216="East", IF(B216="Central",('Connecting shares (%)'!$F$4/100*K216+'Connecting shares (%)'!$G$4/100*M216+'Connecting shares (%)'!$H$4/100*O216)/1000000,0),0)</f>
        <v>0</v>
      </c>
      <c r="X216" s="1">
        <f>IF(C216="East", IF(B216="Central",L216*'Connecting shares (%)'!$R$16*'Connecting shares (%)'!$F$4/100+N216*'Connecting shares (%)'!$G$4/100*'Connecting shares (%)'!$R$17+P216*'Connecting shares (%)'!$H$4/100*'Connecting shares (%)'!$R$18,0),0)</f>
        <v>0</v>
      </c>
      <c r="Y216" s="1">
        <f>IF(C216="East", IF(B216="Decentral",('Connecting shares (%)'!$F$4/100*K216+'Connecting shares (%)'!$G$4/100*M216+'Connecting shares (%)'!$H$4/100*O216)/1000000,0),0)</f>
        <v>0</v>
      </c>
      <c r="Z216" s="1">
        <f>IF(C216="East", IF(B216="Decentral",L216*'Connecting shares (%)'!$R$16*'Connecting shares (%)'!$F$8/100+N216*'Connecting shares (%)'!$G$8/100*'Connecting shares (%)'!$R$17+P216*'Connecting shares (%)'!$H$8/100*'Connecting shares (%)'!$R$18,0),0)</f>
        <v>0</v>
      </c>
      <c r="AA216" s="1">
        <f>IF(C216="West", IF(B216="Central",('Connecting shares (%)'!$F$10/100*E216+'Connecting shares (%)'!$G$10/100*G216+'Connecting shares (%)'!$H$10/100*I216)/1000000,0),0)</f>
        <v>0</v>
      </c>
      <c r="AB216" s="1">
        <f>IF(C216="West", IF(B216="Central",F216*'Connecting shares (%)'!$R$16*'Connecting shares (%)'!$F$10/100+H216*'Connecting shares (%)'!$G$10/100*'Connecting shares (%)'!$R$17+J216*'Connecting shares (%)'!$H$10/100*'Connecting shares (%)'!$R$18,0),0)</f>
        <v>0</v>
      </c>
      <c r="AC216" s="1">
        <f>IF(C216="West", IF(B216="Decentral",('Connecting shares (%)'!$F$14/100*E216+'Connecting shares (%)'!$G$14/100*G216+'Connecting shares (%)'!$H$14/100*I216)/1000000,0),0)</f>
        <v>0</v>
      </c>
      <c r="AD216" s="1">
        <f>IF(C216="west", IF(B216="Decentral",F216*'Connecting shares (%)'!$R$16*'Connecting shares (%)'!$F$14/100+H216*'Connecting shares (%)'!$G$14/100*'Connecting shares (%)'!$R$17+J216*'Connecting shares (%)'!$H$14/100*'Connecting shares (%)'!$R$18,0),0)</f>
        <v>0</v>
      </c>
      <c r="AE216" s="1">
        <f>IF(C216="west", IF(B216="Central",('Connecting shares (%)'!$F$12/100*K216+'Connecting shares (%)'!$G$12/100*M216+'Connecting shares (%)'!$H$12/100*O216)/1000000,0),0)</f>
        <v>0</v>
      </c>
      <c r="AF216" s="1">
        <f>IF(C216="west", IF(B216="Central",L216*'Connecting shares (%)'!$R$16*'Connecting shares (%)'!$F$12/100+N216*'Connecting shares (%)'!$G$12/100*'Connecting shares (%)'!$R$17+P216*'Connecting shares (%)'!$H$12/100*'Connecting shares (%)'!$R$18,0),0)</f>
        <v>0</v>
      </c>
      <c r="AG216" s="1">
        <f>IF(C216="West", IF(B216="Decentral",(K216*'Connecting shares (%)'!$F$16/100+M216*'Connecting shares (%)'!$G$16/100+O216*'Connecting shares (%)'!$H$16/100)/1000000,0),0)</f>
        <v>0</v>
      </c>
      <c r="AH216" s="1">
        <f>IF(C216="west", IF(B216="Decentral",L216*'Connecting shares (%)'!$R$16*'Connecting shares (%)'!$F$16/100+N216*'Connecting shares (%)'!$G$16/100*'Connecting shares (%)'!$R$17+P216*'Connecting shares (%)'!$H$16/100*'Connecting shares (%)'!$R$18,0),0)</f>
        <v>0</v>
      </c>
    </row>
    <row r="217" spans="1:34">
      <c r="A217" s="1">
        <v>216</v>
      </c>
      <c r="B217" s="1" t="s">
        <v>19</v>
      </c>
      <c r="C217" s="1" t="s">
        <v>22</v>
      </c>
      <c r="D217" s="1" t="s">
        <v>165</v>
      </c>
      <c r="E217" s="1">
        <v>14452730.269999901</v>
      </c>
      <c r="F217" s="1">
        <v>934</v>
      </c>
      <c r="G217" s="1">
        <v>0</v>
      </c>
      <c r="H217" s="1">
        <v>0</v>
      </c>
      <c r="I217" s="1">
        <v>0</v>
      </c>
      <c r="J217" s="1">
        <v>0</v>
      </c>
      <c r="K217" s="1">
        <v>1550025.0799999901</v>
      </c>
      <c r="L217" s="1">
        <v>104</v>
      </c>
      <c r="M217" s="1">
        <v>590006.40999999898</v>
      </c>
      <c r="N217" s="1">
        <v>7</v>
      </c>
      <c r="O217" s="1">
        <v>0</v>
      </c>
      <c r="P217" s="1">
        <v>0</v>
      </c>
      <c r="Q217" s="1">
        <v>23944.723753652699</v>
      </c>
      <c r="R217" s="1">
        <v>12909090</v>
      </c>
      <c r="S217" s="59">
        <f>IF(C217="East", IF(B217="Central",('Connecting shares (%)'!$F$2/100*E217+'Connecting shares (%)'!$G$2/100*G217+'Connecting shares (%)'!$H$2/100*I217)/1000000,0),0)</f>
        <v>0</v>
      </c>
      <c r="T217" s="59">
        <f>IF(C217="East", IF(B217="Central",F217*'Connecting shares (%)'!$R$16*'Connecting shares (%)'!$F$2/100+H217*'Connecting shares (%)'!$G$2/100*'Connecting shares (%)'!$R$17+J217*'Connecting shares (%)'!$H$2/100*'Connecting shares (%)'!$R$18,0),0)</f>
        <v>0</v>
      </c>
      <c r="U217" s="1">
        <f>IF(C217="East", IF(B217="Decentral",('Connecting shares (%)'!$F$6/100*E217+'Connecting shares (%)'!$G$6/100*G217+'Connecting shares (%)'!$H$6/100*I217)/1000000,0),0)</f>
        <v>14.452730269999901</v>
      </c>
      <c r="V217" s="1">
        <f>IF(C217="East", IF(B217="Decentral",F217*'Connecting shares (%)'!$R$16*'Connecting shares (%)'!$F$6/100+H217*'Connecting shares (%)'!$G$6/100*'Connecting shares (%)'!$R$17+J217*'Connecting shares (%)'!$H$6/100*'Connecting shares (%)'!$R$18,0),0)</f>
        <v>21.477330000000002</v>
      </c>
      <c r="W217" s="1">
        <f>IF(C217="East", IF(B217="Central",('Connecting shares (%)'!$F$4/100*K217+'Connecting shares (%)'!$G$4/100*M217+'Connecting shares (%)'!$H$4/100*O217)/1000000,0),0)</f>
        <v>0</v>
      </c>
      <c r="X217" s="1">
        <f>IF(C217="East", IF(B217="Central",L217*'Connecting shares (%)'!$R$16*'Connecting shares (%)'!$F$4/100+N217*'Connecting shares (%)'!$G$4/100*'Connecting shares (%)'!$R$17+P217*'Connecting shares (%)'!$H$4/100*'Connecting shares (%)'!$R$18,0),0)</f>
        <v>0</v>
      </c>
      <c r="Y217" s="1">
        <f>IF(C217="East", IF(B217="Decentral",('Connecting shares (%)'!$F$4/100*K217+'Connecting shares (%)'!$G$4/100*M217+'Connecting shares (%)'!$H$4/100*O217)/1000000,0),0)</f>
        <v>2.140031489999989</v>
      </c>
      <c r="Z217" s="1">
        <f>IF(C217="East", IF(B217="Decentral",L217*'Connecting shares (%)'!$R$16*'Connecting shares (%)'!$F$8/100+N217*'Connecting shares (%)'!$G$8/100*'Connecting shares (%)'!$R$17+P217*'Connecting shares (%)'!$H$8/100*'Connecting shares (%)'!$R$18,0),0)</f>
        <v>2.606093</v>
      </c>
      <c r="AA217" s="1">
        <f>IF(C217="West", IF(B217="Central",('Connecting shares (%)'!$F$10/100*E217+'Connecting shares (%)'!$G$10/100*G217+'Connecting shares (%)'!$H$10/100*I217)/1000000,0),0)</f>
        <v>0</v>
      </c>
      <c r="AB217" s="1">
        <f>IF(C217="West", IF(B217="Central",F217*'Connecting shares (%)'!$R$16*'Connecting shares (%)'!$F$10/100+H217*'Connecting shares (%)'!$G$10/100*'Connecting shares (%)'!$R$17+J217*'Connecting shares (%)'!$H$10/100*'Connecting shares (%)'!$R$18,0),0)</f>
        <v>0</v>
      </c>
      <c r="AC217" s="1">
        <f>IF(C217="West", IF(B217="Decentral",('Connecting shares (%)'!$F$14/100*E217+'Connecting shares (%)'!$G$14/100*G217+'Connecting shares (%)'!$H$14/100*I217)/1000000,0),0)</f>
        <v>0</v>
      </c>
      <c r="AD217" s="1">
        <f>IF(C217="west", IF(B217="Decentral",F217*'Connecting shares (%)'!$R$16*'Connecting shares (%)'!$F$14/100+H217*'Connecting shares (%)'!$G$14/100*'Connecting shares (%)'!$R$17+J217*'Connecting shares (%)'!$H$14/100*'Connecting shares (%)'!$R$18,0),0)</f>
        <v>0</v>
      </c>
      <c r="AE217" s="1">
        <f>IF(C217="west", IF(B217="Central",('Connecting shares (%)'!$F$12/100*K217+'Connecting shares (%)'!$G$12/100*M217+'Connecting shares (%)'!$H$12/100*O217)/1000000,0),0)</f>
        <v>0</v>
      </c>
      <c r="AF217" s="1">
        <f>IF(C217="west", IF(B217="Central",L217*'Connecting shares (%)'!$R$16*'Connecting shares (%)'!$F$12/100+N217*'Connecting shares (%)'!$G$12/100*'Connecting shares (%)'!$R$17+P217*'Connecting shares (%)'!$H$12/100*'Connecting shares (%)'!$R$18,0),0)</f>
        <v>0</v>
      </c>
      <c r="AG217" s="1">
        <f>IF(C217="West", IF(B217="Decentral",(K217*'Connecting shares (%)'!$F$16/100+M217*'Connecting shares (%)'!$G$16/100+O217*'Connecting shares (%)'!$H$16/100)/1000000,0),0)</f>
        <v>0</v>
      </c>
      <c r="AH217" s="1">
        <f>IF(C217="west", IF(B217="Decentral",L217*'Connecting shares (%)'!$R$16*'Connecting shares (%)'!$F$16/100+N217*'Connecting shares (%)'!$G$16/100*'Connecting shares (%)'!$R$17+P217*'Connecting shares (%)'!$H$16/100*'Connecting shares (%)'!$R$18,0),0)</f>
        <v>0</v>
      </c>
    </row>
    <row r="218" spans="1:34">
      <c r="A218" s="1">
        <v>217</v>
      </c>
      <c r="B218" s="1" t="s">
        <v>19</v>
      </c>
      <c r="C218" s="1" t="s">
        <v>22</v>
      </c>
      <c r="D218" s="1" t="s">
        <v>657</v>
      </c>
      <c r="E218" s="1">
        <v>2200007.12</v>
      </c>
      <c r="F218" s="1">
        <v>141</v>
      </c>
      <c r="G218" s="1">
        <v>0</v>
      </c>
      <c r="H218" s="1">
        <v>0</v>
      </c>
      <c r="I218" s="1">
        <v>0</v>
      </c>
      <c r="J218" s="1">
        <v>0</v>
      </c>
      <c r="K218" s="1">
        <v>62112.160000000003</v>
      </c>
      <c r="L218" s="1">
        <v>5</v>
      </c>
      <c r="M218" s="1">
        <v>0</v>
      </c>
      <c r="N218" s="1">
        <v>0</v>
      </c>
      <c r="O218" s="1">
        <v>0</v>
      </c>
      <c r="P218" s="1">
        <v>0</v>
      </c>
      <c r="Q218" s="1">
        <v>2639.7093011848401</v>
      </c>
      <c r="R218" s="1">
        <v>438203.5</v>
      </c>
      <c r="S218" s="59">
        <f>IF(C218="East", IF(B218="Central",('Connecting shares (%)'!$F$2/100*E218+'Connecting shares (%)'!$G$2/100*G218+'Connecting shares (%)'!$H$2/100*I218)/1000000,0),0)</f>
        <v>0</v>
      </c>
      <c r="T218" s="59">
        <f>IF(C218="East", IF(B218="Central",F218*'Connecting shares (%)'!$R$16*'Connecting shares (%)'!$F$2/100+H218*'Connecting shares (%)'!$G$2/100*'Connecting shares (%)'!$R$17+J218*'Connecting shares (%)'!$H$2/100*'Connecting shares (%)'!$R$18,0),0)</f>
        <v>0</v>
      </c>
      <c r="U218" s="1">
        <f>IF(C218="East", IF(B218="Decentral",('Connecting shares (%)'!$F$6/100*E218+'Connecting shares (%)'!$G$6/100*G218+'Connecting shares (%)'!$H$6/100*I218)/1000000,0),0)</f>
        <v>2.20000712</v>
      </c>
      <c r="V218" s="1">
        <f>IF(C218="East", IF(B218="Decentral",F218*'Connecting shares (%)'!$R$16*'Connecting shares (%)'!$F$6/100+H218*'Connecting shares (%)'!$G$6/100*'Connecting shares (%)'!$R$17+J218*'Connecting shares (%)'!$H$6/100*'Connecting shares (%)'!$R$18,0),0)</f>
        <v>3.2422950000000004</v>
      </c>
      <c r="W218" s="1">
        <f>IF(C218="East", IF(B218="Central",('Connecting shares (%)'!$F$4/100*K218+'Connecting shares (%)'!$G$4/100*M218+'Connecting shares (%)'!$H$4/100*O218)/1000000,0),0)</f>
        <v>0</v>
      </c>
      <c r="X218" s="1">
        <f>IF(C218="East", IF(B218="Central",L218*'Connecting shares (%)'!$R$16*'Connecting shares (%)'!$F$4/100+N218*'Connecting shares (%)'!$G$4/100*'Connecting shares (%)'!$R$17+P218*'Connecting shares (%)'!$H$4/100*'Connecting shares (%)'!$R$18,0),0)</f>
        <v>0</v>
      </c>
      <c r="Y218" s="1">
        <f>IF(C218="East", IF(B218="Decentral",('Connecting shares (%)'!$F$4/100*K218+'Connecting shares (%)'!$G$4/100*M218+'Connecting shares (%)'!$H$4/100*O218)/1000000,0),0)</f>
        <v>6.2112160000000007E-2</v>
      </c>
      <c r="Z218" s="1">
        <f>IF(C218="East", IF(B218="Decentral",L218*'Connecting shares (%)'!$R$16*'Connecting shares (%)'!$F$8/100+N218*'Connecting shares (%)'!$G$8/100*'Connecting shares (%)'!$R$17+P218*'Connecting shares (%)'!$H$8/100*'Connecting shares (%)'!$R$18,0),0)</f>
        <v>0.11497500000000001</v>
      </c>
      <c r="AA218" s="1">
        <f>IF(C218="West", IF(B218="Central",('Connecting shares (%)'!$F$10/100*E218+'Connecting shares (%)'!$G$10/100*G218+'Connecting shares (%)'!$H$10/100*I218)/1000000,0),0)</f>
        <v>0</v>
      </c>
      <c r="AB218" s="1">
        <f>IF(C218="West", IF(B218="Central",F218*'Connecting shares (%)'!$R$16*'Connecting shares (%)'!$F$10/100+H218*'Connecting shares (%)'!$G$10/100*'Connecting shares (%)'!$R$17+J218*'Connecting shares (%)'!$H$10/100*'Connecting shares (%)'!$R$18,0),0)</f>
        <v>0</v>
      </c>
      <c r="AC218" s="1">
        <f>IF(C218="West", IF(B218="Decentral",('Connecting shares (%)'!$F$14/100*E218+'Connecting shares (%)'!$G$14/100*G218+'Connecting shares (%)'!$H$14/100*I218)/1000000,0),0)</f>
        <v>0</v>
      </c>
      <c r="AD218" s="1">
        <f>IF(C218="west", IF(B218="Decentral",F218*'Connecting shares (%)'!$R$16*'Connecting shares (%)'!$F$14/100+H218*'Connecting shares (%)'!$G$14/100*'Connecting shares (%)'!$R$17+J218*'Connecting shares (%)'!$H$14/100*'Connecting shares (%)'!$R$18,0),0)</f>
        <v>0</v>
      </c>
      <c r="AE218" s="1">
        <f>IF(C218="west", IF(B218="Central",('Connecting shares (%)'!$F$12/100*K218+'Connecting shares (%)'!$G$12/100*M218+'Connecting shares (%)'!$H$12/100*O218)/1000000,0),0)</f>
        <v>0</v>
      </c>
      <c r="AF218" s="1">
        <f>IF(C218="west", IF(B218="Central",L218*'Connecting shares (%)'!$R$16*'Connecting shares (%)'!$F$12/100+N218*'Connecting shares (%)'!$G$12/100*'Connecting shares (%)'!$R$17+P218*'Connecting shares (%)'!$H$12/100*'Connecting shares (%)'!$R$18,0),0)</f>
        <v>0</v>
      </c>
      <c r="AG218" s="1">
        <f>IF(C218="West", IF(B218="Decentral",(K218*'Connecting shares (%)'!$F$16/100+M218*'Connecting shares (%)'!$G$16/100+O218*'Connecting shares (%)'!$H$16/100)/1000000,0),0)</f>
        <v>0</v>
      </c>
      <c r="AH218" s="1">
        <f>IF(C218="west", IF(B218="Decentral",L218*'Connecting shares (%)'!$R$16*'Connecting shares (%)'!$F$16/100+N218*'Connecting shares (%)'!$G$16/100*'Connecting shares (%)'!$R$17+P218*'Connecting shares (%)'!$H$16/100*'Connecting shares (%)'!$R$18,0),0)</f>
        <v>0</v>
      </c>
    </row>
    <row r="219" spans="1:34">
      <c r="A219" s="1">
        <v>218</v>
      </c>
      <c r="B219" s="1" t="s">
        <v>19</v>
      </c>
      <c r="C219" s="1" t="s">
        <v>22</v>
      </c>
      <c r="D219" s="1" t="s">
        <v>656</v>
      </c>
      <c r="E219" s="1">
        <v>0</v>
      </c>
      <c r="F219" s="1">
        <v>0</v>
      </c>
      <c r="G219" s="1">
        <v>0</v>
      </c>
      <c r="H219" s="1">
        <v>0</v>
      </c>
      <c r="I219" s="1">
        <v>0</v>
      </c>
      <c r="J219" s="1">
        <v>0</v>
      </c>
      <c r="K219" s="1">
        <v>0</v>
      </c>
      <c r="L219" s="1">
        <v>0</v>
      </c>
      <c r="M219" s="1">
        <v>0</v>
      </c>
      <c r="N219" s="1">
        <v>0</v>
      </c>
      <c r="O219" s="1">
        <v>0</v>
      </c>
      <c r="P219" s="1">
        <v>0</v>
      </c>
      <c r="Q219" s="1">
        <v>495.07293144662799</v>
      </c>
      <c r="R219" s="1">
        <v>15421.5</v>
      </c>
      <c r="S219" s="59">
        <f>IF(C219="East", IF(B219="Central",('Connecting shares (%)'!$F$2/100*E219+'Connecting shares (%)'!$G$2/100*G219+'Connecting shares (%)'!$H$2/100*I219)/1000000,0),0)</f>
        <v>0</v>
      </c>
      <c r="T219" s="59">
        <f>IF(C219="East", IF(B219="Central",F219*'Connecting shares (%)'!$R$16*'Connecting shares (%)'!$F$2/100+H219*'Connecting shares (%)'!$G$2/100*'Connecting shares (%)'!$R$17+J219*'Connecting shares (%)'!$H$2/100*'Connecting shares (%)'!$R$18,0),0)</f>
        <v>0</v>
      </c>
      <c r="U219" s="1">
        <f>IF(C219="East", IF(B219="Decentral",('Connecting shares (%)'!$F$6/100*E219+'Connecting shares (%)'!$G$6/100*G219+'Connecting shares (%)'!$H$6/100*I219)/1000000,0),0)</f>
        <v>0</v>
      </c>
      <c r="V219" s="1">
        <f>IF(C219="East", IF(B219="Decentral",F219*'Connecting shares (%)'!$R$16*'Connecting shares (%)'!$F$6/100+H219*'Connecting shares (%)'!$G$6/100*'Connecting shares (%)'!$R$17+J219*'Connecting shares (%)'!$H$6/100*'Connecting shares (%)'!$R$18,0),0)</f>
        <v>0</v>
      </c>
      <c r="W219" s="1">
        <f>IF(C219="East", IF(B219="Central",('Connecting shares (%)'!$F$4/100*K219+'Connecting shares (%)'!$G$4/100*M219+'Connecting shares (%)'!$H$4/100*O219)/1000000,0),0)</f>
        <v>0</v>
      </c>
      <c r="X219" s="1">
        <f>IF(C219="East", IF(B219="Central",L219*'Connecting shares (%)'!$R$16*'Connecting shares (%)'!$F$4/100+N219*'Connecting shares (%)'!$G$4/100*'Connecting shares (%)'!$R$17+P219*'Connecting shares (%)'!$H$4/100*'Connecting shares (%)'!$R$18,0),0)</f>
        <v>0</v>
      </c>
      <c r="Y219" s="1">
        <f>IF(C219="East", IF(B219="Decentral",('Connecting shares (%)'!$F$4/100*K219+'Connecting shares (%)'!$G$4/100*M219+'Connecting shares (%)'!$H$4/100*O219)/1000000,0),0)</f>
        <v>0</v>
      </c>
      <c r="Z219" s="1">
        <f>IF(C219="East", IF(B219="Decentral",L219*'Connecting shares (%)'!$R$16*'Connecting shares (%)'!$F$8/100+N219*'Connecting shares (%)'!$G$8/100*'Connecting shares (%)'!$R$17+P219*'Connecting shares (%)'!$H$8/100*'Connecting shares (%)'!$R$18,0),0)</f>
        <v>0</v>
      </c>
      <c r="AA219" s="1">
        <f>IF(C219="West", IF(B219="Central",('Connecting shares (%)'!$F$10/100*E219+'Connecting shares (%)'!$G$10/100*G219+'Connecting shares (%)'!$H$10/100*I219)/1000000,0),0)</f>
        <v>0</v>
      </c>
      <c r="AB219" s="1">
        <f>IF(C219="West", IF(B219="Central",F219*'Connecting shares (%)'!$R$16*'Connecting shares (%)'!$F$10/100+H219*'Connecting shares (%)'!$G$10/100*'Connecting shares (%)'!$R$17+J219*'Connecting shares (%)'!$H$10/100*'Connecting shares (%)'!$R$18,0),0)</f>
        <v>0</v>
      </c>
      <c r="AC219" s="1">
        <f>IF(C219="West", IF(B219="Decentral",('Connecting shares (%)'!$F$14/100*E219+'Connecting shares (%)'!$G$14/100*G219+'Connecting shares (%)'!$H$14/100*I219)/1000000,0),0)</f>
        <v>0</v>
      </c>
      <c r="AD219" s="1">
        <f>IF(C219="west", IF(B219="Decentral",F219*'Connecting shares (%)'!$R$16*'Connecting shares (%)'!$F$14/100+H219*'Connecting shares (%)'!$G$14/100*'Connecting shares (%)'!$R$17+J219*'Connecting shares (%)'!$H$14/100*'Connecting shares (%)'!$R$18,0),0)</f>
        <v>0</v>
      </c>
      <c r="AE219" s="1">
        <f>IF(C219="west", IF(B219="Central",('Connecting shares (%)'!$F$12/100*K219+'Connecting shares (%)'!$G$12/100*M219+'Connecting shares (%)'!$H$12/100*O219)/1000000,0),0)</f>
        <v>0</v>
      </c>
      <c r="AF219" s="1">
        <f>IF(C219="west", IF(B219="Central",L219*'Connecting shares (%)'!$R$16*'Connecting shares (%)'!$F$12/100+N219*'Connecting shares (%)'!$G$12/100*'Connecting shares (%)'!$R$17+P219*'Connecting shares (%)'!$H$12/100*'Connecting shares (%)'!$R$18,0),0)</f>
        <v>0</v>
      </c>
      <c r="AG219" s="1">
        <f>IF(C219="West", IF(B219="Decentral",(K219*'Connecting shares (%)'!$F$16/100+M219*'Connecting shares (%)'!$G$16/100+O219*'Connecting shares (%)'!$H$16/100)/1000000,0),0)</f>
        <v>0</v>
      </c>
      <c r="AH219" s="1">
        <f>IF(C219="west", IF(B219="Decentral",L219*'Connecting shares (%)'!$R$16*'Connecting shares (%)'!$F$16/100+N219*'Connecting shares (%)'!$G$16/100*'Connecting shares (%)'!$R$17+P219*'Connecting shares (%)'!$H$16/100*'Connecting shares (%)'!$R$18,0),0)</f>
        <v>0</v>
      </c>
    </row>
    <row r="220" spans="1:34">
      <c r="A220" s="1">
        <v>219</v>
      </c>
      <c r="B220" s="1" t="s">
        <v>19</v>
      </c>
      <c r="C220" s="1" t="s">
        <v>22</v>
      </c>
      <c r="D220" s="1" t="s">
        <v>192</v>
      </c>
      <c r="E220" s="1">
        <v>35145.94</v>
      </c>
      <c r="F220" s="1">
        <v>1</v>
      </c>
      <c r="G220" s="1">
        <v>0</v>
      </c>
      <c r="H220" s="1">
        <v>0</v>
      </c>
      <c r="I220" s="1">
        <v>0</v>
      </c>
      <c r="J220" s="1">
        <v>0</v>
      </c>
      <c r="K220" s="1">
        <v>0</v>
      </c>
      <c r="L220" s="1">
        <v>0</v>
      </c>
      <c r="M220" s="1">
        <v>113840.399999999</v>
      </c>
      <c r="N220" s="1">
        <v>1</v>
      </c>
      <c r="O220" s="1">
        <v>0</v>
      </c>
      <c r="P220" s="1">
        <v>0</v>
      </c>
      <c r="Q220" s="1">
        <v>607.00402777939701</v>
      </c>
      <c r="R220" s="1">
        <v>9918.5</v>
      </c>
      <c r="S220" s="59">
        <f>IF(C220="East", IF(B220="Central",('Connecting shares (%)'!$F$2/100*E220+'Connecting shares (%)'!$G$2/100*G220+'Connecting shares (%)'!$H$2/100*I220)/1000000,0),0)</f>
        <v>0</v>
      </c>
      <c r="T220" s="59">
        <f>IF(C220="East", IF(B220="Central",F220*'Connecting shares (%)'!$R$16*'Connecting shares (%)'!$F$2/100+H220*'Connecting shares (%)'!$G$2/100*'Connecting shares (%)'!$R$17+J220*'Connecting shares (%)'!$H$2/100*'Connecting shares (%)'!$R$18,0),0)</f>
        <v>0</v>
      </c>
      <c r="U220" s="1">
        <f>IF(C220="East", IF(B220="Decentral",('Connecting shares (%)'!$F$6/100*E220+'Connecting shares (%)'!$G$6/100*G220+'Connecting shares (%)'!$H$6/100*I220)/1000000,0),0)</f>
        <v>3.5145940000000001E-2</v>
      </c>
      <c r="V220" s="1">
        <f>IF(C220="East", IF(B220="Decentral",F220*'Connecting shares (%)'!$R$16*'Connecting shares (%)'!$F$6/100+H220*'Connecting shares (%)'!$G$6/100*'Connecting shares (%)'!$R$17+J220*'Connecting shares (%)'!$H$6/100*'Connecting shares (%)'!$R$18,0),0)</f>
        <v>2.2995000000000002E-2</v>
      </c>
      <c r="W220" s="1">
        <f>IF(C220="East", IF(B220="Central",('Connecting shares (%)'!$F$4/100*K220+'Connecting shares (%)'!$G$4/100*M220+'Connecting shares (%)'!$H$4/100*O220)/1000000,0),0)</f>
        <v>0</v>
      </c>
      <c r="X220" s="1">
        <f>IF(C220="East", IF(B220="Central",L220*'Connecting shares (%)'!$R$16*'Connecting shares (%)'!$F$4/100+N220*'Connecting shares (%)'!$G$4/100*'Connecting shares (%)'!$R$17+P220*'Connecting shares (%)'!$H$4/100*'Connecting shares (%)'!$R$18,0),0)</f>
        <v>0</v>
      </c>
      <c r="Y220" s="1">
        <f>IF(C220="East", IF(B220="Decentral",('Connecting shares (%)'!$F$4/100*K220+'Connecting shares (%)'!$G$4/100*M220+'Connecting shares (%)'!$H$4/100*O220)/1000000,0),0)</f>
        <v>0.11384039999999901</v>
      </c>
      <c r="Z220" s="1">
        <f>IF(C220="East", IF(B220="Decentral",L220*'Connecting shares (%)'!$R$16*'Connecting shares (%)'!$F$8/100+N220*'Connecting shares (%)'!$G$8/100*'Connecting shares (%)'!$R$17+P220*'Connecting shares (%)'!$H$8/100*'Connecting shares (%)'!$R$18,0),0)</f>
        <v>3.0658999999999999E-2</v>
      </c>
      <c r="AA220" s="1">
        <f>IF(C220="West", IF(B220="Central",('Connecting shares (%)'!$F$10/100*E220+'Connecting shares (%)'!$G$10/100*G220+'Connecting shares (%)'!$H$10/100*I220)/1000000,0),0)</f>
        <v>0</v>
      </c>
      <c r="AB220" s="1">
        <f>IF(C220="West", IF(B220="Central",F220*'Connecting shares (%)'!$R$16*'Connecting shares (%)'!$F$10/100+H220*'Connecting shares (%)'!$G$10/100*'Connecting shares (%)'!$R$17+J220*'Connecting shares (%)'!$H$10/100*'Connecting shares (%)'!$R$18,0),0)</f>
        <v>0</v>
      </c>
      <c r="AC220" s="1">
        <f>IF(C220="West", IF(B220="Decentral",('Connecting shares (%)'!$F$14/100*E220+'Connecting shares (%)'!$G$14/100*G220+'Connecting shares (%)'!$H$14/100*I220)/1000000,0),0)</f>
        <v>0</v>
      </c>
      <c r="AD220" s="1">
        <f>IF(C220="west", IF(B220="Decentral",F220*'Connecting shares (%)'!$R$16*'Connecting shares (%)'!$F$14/100+H220*'Connecting shares (%)'!$G$14/100*'Connecting shares (%)'!$R$17+J220*'Connecting shares (%)'!$H$14/100*'Connecting shares (%)'!$R$18,0),0)</f>
        <v>0</v>
      </c>
      <c r="AE220" s="1">
        <f>IF(C220="west", IF(B220="Central",('Connecting shares (%)'!$F$12/100*K220+'Connecting shares (%)'!$G$12/100*M220+'Connecting shares (%)'!$H$12/100*O220)/1000000,0),0)</f>
        <v>0</v>
      </c>
      <c r="AF220" s="1">
        <f>IF(C220="west", IF(B220="Central",L220*'Connecting shares (%)'!$R$16*'Connecting shares (%)'!$F$12/100+N220*'Connecting shares (%)'!$G$12/100*'Connecting shares (%)'!$R$17+P220*'Connecting shares (%)'!$H$12/100*'Connecting shares (%)'!$R$18,0),0)</f>
        <v>0</v>
      </c>
      <c r="AG220" s="1">
        <f>IF(C220="West", IF(B220="Decentral",(K220*'Connecting shares (%)'!$F$16/100+M220*'Connecting shares (%)'!$G$16/100+O220*'Connecting shares (%)'!$H$16/100)/1000000,0),0)</f>
        <v>0</v>
      </c>
      <c r="AH220" s="1">
        <f>IF(C220="west", IF(B220="Decentral",L220*'Connecting shares (%)'!$R$16*'Connecting shares (%)'!$F$16/100+N220*'Connecting shares (%)'!$G$16/100*'Connecting shares (%)'!$R$17+P220*'Connecting shares (%)'!$H$16/100*'Connecting shares (%)'!$R$18,0),0)</f>
        <v>0</v>
      </c>
    </row>
    <row r="221" spans="1:34">
      <c r="A221" s="1">
        <v>220</v>
      </c>
      <c r="B221" s="1" t="s">
        <v>19</v>
      </c>
      <c r="C221" s="1" t="s">
        <v>22</v>
      </c>
      <c r="D221" s="1" t="s">
        <v>655</v>
      </c>
      <c r="E221" s="1">
        <v>2433809.56</v>
      </c>
      <c r="F221" s="1">
        <v>179</v>
      </c>
      <c r="G221" s="1">
        <v>0</v>
      </c>
      <c r="H221" s="1">
        <v>0</v>
      </c>
      <c r="I221" s="1">
        <v>0</v>
      </c>
      <c r="J221" s="1">
        <v>0</v>
      </c>
      <c r="K221" s="1">
        <v>674436.59999999905</v>
      </c>
      <c r="L221" s="1">
        <v>52</v>
      </c>
      <c r="M221" s="1">
        <v>347553.76</v>
      </c>
      <c r="N221" s="1">
        <v>5</v>
      </c>
      <c r="O221" s="1">
        <v>0</v>
      </c>
      <c r="P221" s="1">
        <v>0</v>
      </c>
      <c r="Q221" s="1">
        <v>7508.3875240113803</v>
      </c>
      <c r="R221" s="1">
        <v>2918907</v>
      </c>
      <c r="S221" s="59">
        <f>IF(C221="East", IF(B221="Central",('Connecting shares (%)'!$F$2/100*E221+'Connecting shares (%)'!$G$2/100*G221+'Connecting shares (%)'!$H$2/100*I221)/1000000,0),0)</f>
        <v>0</v>
      </c>
      <c r="T221" s="59">
        <f>IF(C221="East", IF(B221="Central",F221*'Connecting shares (%)'!$R$16*'Connecting shares (%)'!$F$2/100+H221*'Connecting shares (%)'!$G$2/100*'Connecting shares (%)'!$R$17+J221*'Connecting shares (%)'!$H$2/100*'Connecting shares (%)'!$R$18,0),0)</f>
        <v>0</v>
      </c>
      <c r="U221" s="1">
        <f>IF(C221="East", IF(B221="Decentral",('Connecting shares (%)'!$F$6/100*E221+'Connecting shares (%)'!$G$6/100*G221+'Connecting shares (%)'!$H$6/100*I221)/1000000,0),0)</f>
        <v>2.4338095600000003</v>
      </c>
      <c r="V221" s="1">
        <f>IF(C221="East", IF(B221="Decentral",F221*'Connecting shares (%)'!$R$16*'Connecting shares (%)'!$F$6/100+H221*'Connecting shares (%)'!$G$6/100*'Connecting shares (%)'!$R$17+J221*'Connecting shares (%)'!$H$6/100*'Connecting shares (%)'!$R$18,0),0)</f>
        <v>4.1161050000000001</v>
      </c>
      <c r="W221" s="1">
        <f>IF(C221="East", IF(B221="Central",('Connecting shares (%)'!$F$4/100*K221+'Connecting shares (%)'!$G$4/100*M221+'Connecting shares (%)'!$H$4/100*O221)/1000000,0),0)</f>
        <v>0</v>
      </c>
      <c r="X221" s="1">
        <f>IF(C221="East", IF(B221="Central",L221*'Connecting shares (%)'!$R$16*'Connecting shares (%)'!$F$4/100+N221*'Connecting shares (%)'!$G$4/100*'Connecting shares (%)'!$R$17+P221*'Connecting shares (%)'!$H$4/100*'Connecting shares (%)'!$R$18,0),0)</f>
        <v>0</v>
      </c>
      <c r="Y221" s="1">
        <f>IF(C221="East", IF(B221="Decentral",('Connecting shares (%)'!$F$4/100*K221+'Connecting shares (%)'!$G$4/100*M221+'Connecting shares (%)'!$H$4/100*O221)/1000000,0),0)</f>
        <v>1.0219903599999991</v>
      </c>
      <c r="Z221" s="1">
        <f>IF(C221="East", IF(B221="Decentral",L221*'Connecting shares (%)'!$R$16*'Connecting shares (%)'!$F$8/100+N221*'Connecting shares (%)'!$G$8/100*'Connecting shares (%)'!$R$17+P221*'Connecting shares (%)'!$H$8/100*'Connecting shares (%)'!$R$18,0),0)</f>
        <v>1.349035</v>
      </c>
      <c r="AA221" s="1">
        <f>IF(C221="West", IF(B221="Central",('Connecting shares (%)'!$F$10/100*E221+'Connecting shares (%)'!$G$10/100*G221+'Connecting shares (%)'!$H$10/100*I221)/1000000,0),0)</f>
        <v>0</v>
      </c>
      <c r="AB221" s="1">
        <f>IF(C221="West", IF(B221="Central",F221*'Connecting shares (%)'!$R$16*'Connecting shares (%)'!$F$10/100+H221*'Connecting shares (%)'!$G$10/100*'Connecting shares (%)'!$R$17+J221*'Connecting shares (%)'!$H$10/100*'Connecting shares (%)'!$R$18,0),0)</f>
        <v>0</v>
      </c>
      <c r="AC221" s="1">
        <f>IF(C221="West", IF(B221="Decentral",('Connecting shares (%)'!$F$14/100*E221+'Connecting shares (%)'!$G$14/100*G221+'Connecting shares (%)'!$H$14/100*I221)/1000000,0),0)</f>
        <v>0</v>
      </c>
      <c r="AD221" s="1">
        <f>IF(C221="west", IF(B221="Decentral",F221*'Connecting shares (%)'!$R$16*'Connecting shares (%)'!$F$14/100+H221*'Connecting shares (%)'!$G$14/100*'Connecting shares (%)'!$R$17+J221*'Connecting shares (%)'!$H$14/100*'Connecting shares (%)'!$R$18,0),0)</f>
        <v>0</v>
      </c>
      <c r="AE221" s="1">
        <f>IF(C221="west", IF(B221="Central",('Connecting shares (%)'!$F$12/100*K221+'Connecting shares (%)'!$G$12/100*M221+'Connecting shares (%)'!$H$12/100*O221)/1000000,0),0)</f>
        <v>0</v>
      </c>
      <c r="AF221" s="1">
        <f>IF(C221="west", IF(B221="Central",L221*'Connecting shares (%)'!$R$16*'Connecting shares (%)'!$F$12/100+N221*'Connecting shares (%)'!$G$12/100*'Connecting shares (%)'!$R$17+P221*'Connecting shares (%)'!$H$12/100*'Connecting shares (%)'!$R$18,0),0)</f>
        <v>0</v>
      </c>
      <c r="AG221" s="1">
        <f>IF(C221="West", IF(B221="Decentral",(K221*'Connecting shares (%)'!$F$16/100+M221*'Connecting shares (%)'!$G$16/100+O221*'Connecting shares (%)'!$H$16/100)/1000000,0),0)</f>
        <v>0</v>
      </c>
      <c r="AH221" s="1">
        <f>IF(C221="west", IF(B221="Decentral",L221*'Connecting shares (%)'!$R$16*'Connecting shares (%)'!$F$16/100+N221*'Connecting shares (%)'!$G$16/100*'Connecting shares (%)'!$R$17+P221*'Connecting shares (%)'!$H$16/100*'Connecting shares (%)'!$R$18,0),0)</f>
        <v>0</v>
      </c>
    </row>
    <row r="222" spans="1:34">
      <c r="A222" s="1">
        <v>221</v>
      </c>
      <c r="B222" s="1" t="s">
        <v>19</v>
      </c>
      <c r="C222" s="1" t="s">
        <v>22</v>
      </c>
      <c r="D222" s="1" t="s">
        <v>654</v>
      </c>
      <c r="E222" s="1">
        <v>4329794.49</v>
      </c>
      <c r="F222" s="1">
        <v>311</v>
      </c>
      <c r="G222" s="1">
        <v>0</v>
      </c>
      <c r="H222" s="1">
        <v>0</v>
      </c>
      <c r="I222" s="1">
        <v>0</v>
      </c>
      <c r="J222" s="1">
        <v>0</v>
      </c>
      <c r="K222" s="1">
        <v>221452.96</v>
      </c>
      <c r="L222" s="1">
        <v>27</v>
      </c>
      <c r="M222" s="1">
        <v>0</v>
      </c>
      <c r="N222" s="1">
        <v>0</v>
      </c>
      <c r="O222" s="1">
        <v>0</v>
      </c>
      <c r="P222" s="1">
        <v>0</v>
      </c>
      <c r="Q222" s="1">
        <v>5995.0110663394698</v>
      </c>
      <c r="R222" s="1">
        <v>1270698</v>
      </c>
      <c r="S222" s="59">
        <f>IF(C222="East", IF(B222="Central",('Connecting shares (%)'!$F$2/100*E222+'Connecting shares (%)'!$G$2/100*G222+'Connecting shares (%)'!$H$2/100*I222)/1000000,0),0)</f>
        <v>0</v>
      </c>
      <c r="T222" s="59">
        <f>IF(C222="East", IF(B222="Central",F222*'Connecting shares (%)'!$R$16*'Connecting shares (%)'!$F$2/100+H222*'Connecting shares (%)'!$G$2/100*'Connecting shares (%)'!$R$17+J222*'Connecting shares (%)'!$H$2/100*'Connecting shares (%)'!$R$18,0),0)</f>
        <v>0</v>
      </c>
      <c r="U222" s="1">
        <f>IF(C222="East", IF(B222="Decentral",('Connecting shares (%)'!$F$6/100*E222+'Connecting shares (%)'!$G$6/100*G222+'Connecting shares (%)'!$H$6/100*I222)/1000000,0),0)</f>
        <v>4.3297944900000003</v>
      </c>
      <c r="V222" s="1">
        <f>IF(C222="East", IF(B222="Decentral",F222*'Connecting shares (%)'!$R$16*'Connecting shares (%)'!$F$6/100+H222*'Connecting shares (%)'!$G$6/100*'Connecting shares (%)'!$R$17+J222*'Connecting shares (%)'!$H$6/100*'Connecting shares (%)'!$R$18,0),0)</f>
        <v>7.1514450000000007</v>
      </c>
      <c r="W222" s="1">
        <f>IF(C222="East", IF(B222="Central",('Connecting shares (%)'!$F$4/100*K222+'Connecting shares (%)'!$G$4/100*M222+'Connecting shares (%)'!$H$4/100*O222)/1000000,0),0)</f>
        <v>0</v>
      </c>
      <c r="X222" s="1">
        <f>IF(C222="East", IF(B222="Central",L222*'Connecting shares (%)'!$R$16*'Connecting shares (%)'!$F$4/100+N222*'Connecting shares (%)'!$G$4/100*'Connecting shares (%)'!$R$17+P222*'Connecting shares (%)'!$H$4/100*'Connecting shares (%)'!$R$18,0),0)</f>
        <v>0</v>
      </c>
      <c r="Y222" s="1">
        <f>IF(C222="East", IF(B222="Decentral",('Connecting shares (%)'!$F$4/100*K222+'Connecting shares (%)'!$G$4/100*M222+'Connecting shares (%)'!$H$4/100*O222)/1000000,0),0)</f>
        <v>0.22145296</v>
      </c>
      <c r="Z222" s="1">
        <f>IF(C222="East", IF(B222="Decentral",L222*'Connecting shares (%)'!$R$16*'Connecting shares (%)'!$F$8/100+N222*'Connecting shares (%)'!$G$8/100*'Connecting shares (%)'!$R$17+P222*'Connecting shares (%)'!$H$8/100*'Connecting shares (%)'!$R$18,0),0)</f>
        <v>0.620865</v>
      </c>
      <c r="AA222" s="1">
        <f>IF(C222="West", IF(B222="Central",('Connecting shares (%)'!$F$10/100*E222+'Connecting shares (%)'!$G$10/100*G222+'Connecting shares (%)'!$H$10/100*I222)/1000000,0),0)</f>
        <v>0</v>
      </c>
      <c r="AB222" s="1">
        <f>IF(C222="West", IF(B222="Central",F222*'Connecting shares (%)'!$R$16*'Connecting shares (%)'!$F$10/100+H222*'Connecting shares (%)'!$G$10/100*'Connecting shares (%)'!$R$17+J222*'Connecting shares (%)'!$H$10/100*'Connecting shares (%)'!$R$18,0),0)</f>
        <v>0</v>
      </c>
      <c r="AC222" s="1">
        <f>IF(C222="West", IF(B222="Decentral",('Connecting shares (%)'!$F$14/100*E222+'Connecting shares (%)'!$G$14/100*G222+'Connecting shares (%)'!$H$14/100*I222)/1000000,0),0)</f>
        <v>0</v>
      </c>
      <c r="AD222" s="1">
        <f>IF(C222="west", IF(B222="Decentral",F222*'Connecting shares (%)'!$R$16*'Connecting shares (%)'!$F$14/100+H222*'Connecting shares (%)'!$G$14/100*'Connecting shares (%)'!$R$17+J222*'Connecting shares (%)'!$H$14/100*'Connecting shares (%)'!$R$18,0),0)</f>
        <v>0</v>
      </c>
      <c r="AE222" s="1">
        <f>IF(C222="west", IF(B222="Central",('Connecting shares (%)'!$F$12/100*K222+'Connecting shares (%)'!$G$12/100*M222+'Connecting shares (%)'!$H$12/100*O222)/1000000,0),0)</f>
        <v>0</v>
      </c>
      <c r="AF222" s="1">
        <f>IF(C222="west", IF(B222="Central",L222*'Connecting shares (%)'!$R$16*'Connecting shares (%)'!$F$12/100+N222*'Connecting shares (%)'!$G$12/100*'Connecting shares (%)'!$R$17+P222*'Connecting shares (%)'!$H$12/100*'Connecting shares (%)'!$R$18,0),0)</f>
        <v>0</v>
      </c>
      <c r="AG222" s="1">
        <f>IF(C222="West", IF(B222="Decentral",(K222*'Connecting shares (%)'!$F$16/100+M222*'Connecting shares (%)'!$G$16/100+O222*'Connecting shares (%)'!$H$16/100)/1000000,0),0)</f>
        <v>0</v>
      </c>
      <c r="AH222" s="1">
        <f>IF(C222="west", IF(B222="Decentral",L222*'Connecting shares (%)'!$R$16*'Connecting shares (%)'!$F$16/100+N222*'Connecting shares (%)'!$G$16/100*'Connecting shares (%)'!$R$17+P222*'Connecting shares (%)'!$H$16/100*'Connecting shares (%)'!$R$18,0),0)</f>
        <v>0</v>
      </c>
    </row>
    <row r="223" spans="1:34">
      <c r="A223" s="1">
        <v>222</v>
      </c>
      <c r="B223" s="1" t="s">
        <v>19</v>
      </c>
      <c r="C223" s="1" t="s">
        <v>21</v>
      </c>
      <c r="D223" s="1" t="s">
        <v>368</v>
      </c>
      <c r="E223" s="1">
        <v>1094891.68</v>
      </c>
      <c r="F223" s="1">
        <v>73</v>
      </c>
      <c r="G223" s="1">
        <v>0</v>
      </c>
      <c r="H223" s="1">
        <v>0</v>
      </c>
      <c r="I223" s="1">
        <v>0</v>
      </c>
      <c r="J223" s="1">
        <v>0</v>
      </c>
      <c r="K223" s="1">
        <v>108735.489999999</v>
      </c>
      <c r="L223" s="1">
        <v>15</v>
      </c>
      <c r="M223" s="1">
        <v>0</v>
      </c>
      <c r="N223" s="1">
        <v>0</v>
      </c>
      <c r="O223" s="1">
        <v>0</v>
      </c>
      <c r="P223" s="1">
        <v>0</v>
      </c>
      <c r="Q223" s="1">
        <v>5083.3346062844603</v>
      </c>
      <c r="R223" s="1">
        <v>575174</v>
      </c>
      <c r="S223" s="59">
        <f>IF(C223="East", IF(B223="Central",('Connecting shares (%)'!$F$2/100*E223+'Connecting shares (%)'!$G$2/100*G223+'Connecting shares (%)'!$H$2/100*I223)/1000000,0),0)</f>
        <v>0</v>
      </c>
      <c r="T223" s="59">
        <f>IF(C223="East", IF(B223="Central",F223*'Connecting shares (%)'!$R$16*'Connecting shares (%)'!$F$2/100+H223*'Connecting shares (%)'!$G$2/100*'Connecting shares (%)'!$R$17+J223*'Connecting shares (%)'!$H$2/100*'Connecting shares (%)'!$R$18,0),0)</f>
        <v>0</v>
      </c>
      <c r="U223" s="1">
        <f>IF(C223="East", IF(B223="Decentral",('Connecting shares (%)'!$F$6/100*E223+'Connecting shares (%)'!$G$6/100*G223+'Connecting shares (%)'!$H$6/100*I223)/1000000,0),0)</f>
        <v>0</v>
      </c>
      <c r="V223" s="1">
        <f>IF(C223="East", IF(B223="Decentral",F223*'Connecting shares (%)'!$R$16*'Connecting shares (%)'!$F$6/100+H223*'Connecting shares (%)'!$G$6/100*'Connecting shares (%)'!$R$17+J223*'Connecting shares (%)'!$H$6/100*'Connecting shares (%)'!$R$18,0),0)</f>
        <v>0</v>
      </c>
      <c r="W223" s="1">
        <f>IF(C223="East", IF(B223="Central",('Connecting shares (%)'!$F$4/100*K223+'Connecting shares (%)'!$G$4/100*M223+'Connecting shares (%)'!$H$4/100*O223)/1000000,0),0)</f>
        <v>0</v>
      </c>
      <c r="X223" s="1">
        <f>IF(C223="East", IF(B223="Central",L223*'Connecting shares (%)'!$R$16*'Connecting shares (%)'!$F$4/100+N223*'Connecting shares (%)'!$G$4/100*'Connecting shares (%)'!$R$17+P223*'Connecting shares (%)'!$H$4/100*'Connecting shares (%)'!$R$18,0),0)</f>
        <v>0</v>
      </c>
      <c r="Y223" s="1">
        <f>IF(C223="East", IF(B223="Decentral",('Connecting shares (%)'!$F$4/100*K223+'Connecting shares (%)'!$G$4/100*M223+'Connecting shares (%)'!$H$4/100*O223)/1000000,0),0)</f>
        <v>0</v>
      </c>
      <c r="Z223" s="1">
        <f>IF(C223="East", IF(B223="Decentral",L223*'Connecting shares (%)'!$R$16*'Connecting shares (%)'!$F$8/100+N223*'Connecting shares (%)'!$G$8/100*'Connecting shares (%)'!$R$17+P223*'Connecting shares (%)'!$H$8/100*'Connecting shares (%)'!$R$18,0),0)</f>
        <v>0</v>
      </c>
      <c r="AA223" s="1">
        <f>IF(C223="West", IF(B223="Central",('Connecting shares (%)'!$F$10/100*E223+'Connecting shares (%)'!$G$10/100*G223+'Connecting shares (%)'!$H$10/100*I223)/1000000,0),0)</f>
        <v>0</v>
      </c>
      <c r="AB223" s="1">
        <f>IF(C223="West", IF(B223="Central",F223*'Connecting shares (%)'!$R$16*'Connecting shares (%)'!$F$10/100+H223*'Connecting shares (%)'!$G$10/100*'Connecting shares (%)'!$R$17+J223*'Connecting shares (%)'!$H$10/100*'Connecting shares (%)'!$R$18,0),0)</f>
        <v>0</v>
      </c>
      <c r="AC223" s="1">
        <f>IF(C223="West", IF(B223="Decentral",('Connecting shares (%)'!$F$14/100*E223+'Connecting shares (%)'!$G$14/100*G223+'Connecting shares (%)'!$H$14/100*I223)/1000000,0),0)</f>
        <v>1.0948916799999999</v>
      </c>
      <c r="AD223" s="1">
        <f>IF(C223="west", IF(B223="Decentral",F223*'Connecting shares (%)'!$R$16*'Connecting shares (%)'!$F$14/100+H223*'Connecting shares (%)'!$G$14/100*'Connecting shares (%)'!$R$17+J223*'Connecting shares (%)'!$H$14/100*'Connecting shares (%)'!$R$18,0),0)</f>
        <v>1.6786350000000001</v>
      </c>
      <c r="AE223" s="1">
        <f>IF(C223="west", IF(B223="Central",('Connecting shares (%)'!$F$12/100*K223+'Connecting shares (%)'!$G$12/100*M223+'Connecting shares (%)'!$H$12/100*O223)/1000000,0),0)</f>
        <v>0</v>
      </c>
      <c r="AF223" s="1">
        <f>IF(C223="west", IF(B223="Central",L223*'Connecting shares (%)'!$R$16*'Connecting shares (%)'!$F$12/100+N223*'Connecting shares (%)'!$G$12/100*'Connecting shares (%)'!$R$17+P223*'Connecting shares (%)'!$H$12/100*'Connecting shares (%)'!$R$18,0),0)</f>
        <v>0</v>
      </c>
      <c r="AG223" s="1">
        <f>IF(C223="West", IF(B223="Decentral",(K223*'Connecting shares (%)'!$F$16/100+M223*'Connecting shares (%)'!$G$16/100+O223*'Connecting shares (%)'!$H$16/100)/1000000,0),0)</f>
        <v>0.108735489999999</v>
      </c>
      <c r="AH223" s="1">
        <f>IF(C223="west", IF(B223="Decentral",L223*'Connecting shares (%)'!$R$16*'Connecting shares (%)'!$F$16/100+N223*'Connecting shares (%)'!$G$16/100*'Connecting shares (%)'!$R$17+P223*'Connecting shares (%)'!$H$16/100*'Connecting shares (%)'!$R$18,0),0)</f>
        <v>0.34492500000000009</v>
      </c>
    </row>
    <row r="224" spans="1:34">
      <c r="A224" s="1">
        <v>223</v>
      </c>
      <c r="B224" s="1" t="s">
        <v>19</v>
      </c>
      <c r="C224" s="1" t="s">
        <v>22</v>
      </c>
      <c r="D224" s="1" t="s">
        <v>653</v>
      </c>
      <c r="E224" s="1">
        <v>320598.12</v>
      </c>
      <c r="F224" s="1">
        <v>17</v>
      </c>
      <c r="G224" s="1">
        <v>0</v>
      </c>
      <c r="H224" s="1">
        <v>0</v>
      </c>
      <c r="I224" s="1">
        <v>0</v>
      </c>
      <c r="J224" s="1">
        <v>0</v>
      </c>
      <c r="K224" s="1">
        <v>168686.26</v>
      </c>
      <c r="L224" s="1">
        <v>30</v>
      </c>
      <c r="M224" s="1">
        <v>0</v>
      </c>
      <c r="N224" s="1">
        <v>0</v>
      </c>
      <c r="O224" s="1">
        <v>0</v>
      </c>
      <c r="P224" s="1">
        <v>0</v>
      </c>
      <c r="Q224" s="1">
        <v>1720.6301424415501</v>
      </c>
      <c r="R224" s="1">
        <v>185744</v>
      </c>
      <c r="S224" s="59">
        <f>IF(C224="East", IF(B224="Central",('Connecting shares (%)'!$F$2/100*E224+'Connecting shares (%)'!$G$2/100*G224+'Connecting shares (%)'!$H$2/100*I224)/1000000,0),0)</f>
        <v>0</v>
      </c>
      <c r="T224" s="59">
        <f>IF(C224="East", IF(B224="Central",F224*'Connecting shares (%)'!$R$16*'Connecting shares (%)'!$F$2/100+H224*'Connecting shares (%)'!$G$2/100*'Connecting shares (%)'!$R$17+J224*'Connecting shares (%)'!$H$2/100*'Connecting shares (%)'!$R$18,0),0)</f>
        <v>0</v>
      </c>
      <c r="U224" s="1">
        <f>IF(C224="East", IF(B224="Decentral",('Connecting shares (%)'!$F$6/100*E224+'Connecting shares (%)'!$G$6/100*G224+'Connecting shares (%)'!$H$6/100*I224)/1000000,0),0)</f>
        <v>0.32059811999999999</v>
      </c>
      <c r="V224" s="1">
        <f>IF(C224="East", IF(B224="Decentral",F224*'Connecting shares (%)'!$R$16*'Connecting shares (%)'!$F$6/100+H224*'Connecting shares (%)'!$G$6/100*'Connecting shares (%)'!$R$17+J224*'Connecting shares (%)'!$H$6/100*'Connecting shares (%)'!$R$18,0),0)</f>
        <v>0.39091500000000001</v>
      </c>
      <c r="W224" s="1">
        <f>IF(C224="East", IF(B224="Central",('Connecting shares (%)'!$F$4/100*K224+'Connecting shares (%)'!$G$4/100*M224+'Connecting shares (%)'!$H$4/100*O224)/1000000,0),0)</f>
        <v>0</v>
      </c>
      <c r="X224" s="1">
        <f>IF(C224="East", IF(B224="Central",L224*'Connecting shares (%)'!$R$16*'Connecting shares (%)'!$F$4/100+N224*'Connecting shares (%)'!$G$4/100*'Connecting shares (%)'!$R$17+P224*'Connecting shares (%)'!$H$4/100*'Connecting shares (%)'!$R$18,0),0)</f>
        <v>0</v>
      </c>
      <c r="Y224" s="1">
        <f>IF(C224="East", IF(B224="Decentral",('Connecting shares (%)'!$F$4/100*K224+'Connecting shares (%)'!$G$4/100*M224+'Connecting shares (%)'!$H$4/100*O224)/1000000,0),0)</f>
        <v>0.16868626</v>
      </c>
      <c r="Z224" s="1">
        <f>IF(C224="East", IF(B224="Decentral",L224*'Connecting shares (%)'!$R$16*'Connecting shares (%)'!$F$8/100+N224*'Connecting shares (%)'!$G$8/100*'Connecting shares (%)'!$R$17+P224*'Connecting shares (%)'!$H$8/100*'Connecting shares (%)'!$R$18,0),0)</f>
        <v>0.68985000000000019</v>
      </c>
      <c r="AA224" s="1">
        <f>IF(C224="West", IF(B224="Central",('Connecting shares (%)'!$F$10/100*E224+'Connecting shares (%)'!$G$10/100*G224+'Connecting shares (%)'!$H$10/100*I224)/1000000,0),0)</f>
        <v>0</v>
      </c>
      <c r="AB224" s="1">
        <f>IF(C224="West", IF(B224="Central",F224*'Connecting shares (%)'!$R$16*'Connecting shares (%)'!$F$10/100+H224*'Connecting shares (%)'!$G$10/100*'Connecting shares (%)'!$R$17+J224*'Connecting shares (%)'!$H$10/100*'Connecting shares (%)'!$R$18,0),0)</f>
        <v>0</v>
      </c>
      <c r="AC224" s="1">
        <f>IF(C224="West", IF(B224="Decentral",('Connecting shares (%)'!$F$14/100*E224+'Connecting shares (%)'!$G$14/100*G224+'Connecting shares (%)'!$H$14/100*I224)/1000000,0),0)</f>
        <v>0</v>
      </c>
      <c r="AD224" s="1">
        <f>IF(C224="west", IF(B224="Decentral",F224*'Connecting shares (%)'!$R$16*'Connecting shares (%)'!$F$14/100+H224*'Connecting shares (%)'!$G$14/100*'Connecting shares (%)'!$R$17+J224*'Connecting shares (%)'!$H$14/100*'Connecting shares (%)'!$R$18,0),0)</f>
        <v>0</v>
      </c>
      <c r="AE224" s="1">
        <f>IF(C224="west", IF(B224="Central",('Connecting shares (%)'!$F$12/100*K224+'Connecting shares (%)'!$G$12/100*M224+'Connecting shares (%)'!$H$12/100*O224)/1000000,0),0)</f>
        <v>0</v>
      </c>
      <c r="AF224" s="1">
        <f>IF(C224="west", IF(B224="Central",L224*'Connecting shares (%)'!$R$16*'Connecting shares (%)'!$F$12/100+N224*'Connecting shares (%)'!$G$12/100*'Connecting shares (%)'!$R$17+P224*'Connecting shares (%)'!$H$12/100*'Connecting shares (%)'!$R$18,0),0)</f>
        <v>0</v>
      </c>
      <c r="AG224" s="1">
        <f>IF(C224="West", IF(B224="Decentral",(K224*'Connecting shares (%)'!$F$16/100+M224*'Connecting shares (%)'!$G$16/100+O224*'Connecting shares (%)'!$H$16/100)/1000000,0),0)</f>
        <v>0</v>
      </c>
      <c r="AH224" s="1">
        <f>IF(C224="west", IF(B224="Decentral",L224*'Connecting shares (%)'!$R$16*'Connecting shares (%)'!$F$16/100+N224*'Connecting shares (%)'!$G$16/100*'Connecting shares (%)'!$R$17+P224*'Connecting shares (%)'!$H$16/100*'Connecting shares (%)'!$R$18,0),0)</f>
        <v>0</v>
      </c>
    </row>
    <row r="225" spans="1:34">
      <c r="A225" s="1">
        <v>224</v>
      </c>
      <c r="B225" s="1" t="s">
        <v>19</v>
      </c>
      <c r="C225" s="1" t="s">
        <v>22</v>
      </c>
      <c r="D225" s="1" t="s">
        <v>652</v>
      </c>
      <c r="E225" s="1">
        <v>0</v>
      </c>
      <c r="F225" s="1">
        <v>0</v>
      </c>
      <c r="G225" s="1">
        <v>0</v>
      </c>
      <c r="H225" s="1">
        <v>0</v>
      </c>
      <c r="I225" s="1">
        <v>0</v>
      </c>
      <c r="J225" s="1">
        <v>0</v>
      </c>
      <c r="K225" s="1">
        <v>0</v>
      </c>
      <c r="L225" s="1">
        <v>0</v>
      </c>
      <c r="M225" s="1">
        <v>0</v>
      </c>
      <c r="N225" s="1">
        <v>0</v>
      </c>
      <c r="O225" s="1">
        <v>0</v>
      </c>
      <c r="P225" s="1">
        <v>0</v>
      </c>
      <c r="Q225" s="1">
        <v>376.61211890405002</v>
      </c>
      <c r="R225" s="1">
        <v>258.5</v>
      </c>
      <c r="S225" s="59">
        <f>IF(C225="East", IF(B225="Central",('Connecting shares (%)'!$F$2/100*E225+'Connecting shares (%)'!$G$2/100*G225+'Connecting shares (%)'!$H$2/100*I225)/1000000,0),0)</f>
        <v>0</v>
      </c>
      <c r="T225" s="59">
        <f>IF(C225="East", IF(B225="Central",F225*'Connecting shares (%)'!$R$16*'Connecting shares (%)'!$F$2/100+H225*'Connecting shares (%)'!$G$2/100*'Connecting shares (%)'!$R$17+J225*'Connecting shares (%)'!$H$2/100*'Connecting shares (%)'!$R$18,0),0)</f>
        <v>0</v>
      </c>
      <c r="U225" s="1">
        <f>IF(C225="East", IF(B225="Decentral",('Connecting shares (%)'!$F$6/100*E225+'Connecting shares (%)'!$G$6/100*G225+'Connecting shares (%)'!$H$6/100*I225)/1000000,0),0)</f>
        <v>0</v>
      </c>
      <c r="V225" s="1">
        <f>IF(C225="East", IF(B225="Decentral",F225*'Connecting shares (%)'!$R$16*'Connecting shares (%)'!$F$6/100+H225*'Connecting shares (%)'!$G$6/100*'Connecting shares (%)'!$R$17+J225*'Connecting shares (%)'!$H$6/100*'Connecting shares (%)'!$R$18,0),0)</f>
        <v>0</v>
      </c>
      <c r="W225" s="1">
        <f>IF(C225="East", IF(B225="Central",('Connecting shares (%)'!$F$4/100*K225+'Connecting shares (%)'!$G$4/100*M225+'Connecting shares (%)'!$H$4/100*O225)/1000000,0),0)</f>
        <v>0</v>
      </c>
      <c r="X225" s="1">
        <f>IF(C225="East", IF(B225="Central",L225*'Connecting shares (%)'!$R$16*'Connecting shares (%)'!$F$4/100+N225*'Connecting shares (%)'!$G$4/100*'Connecting shares (%)'!$R$17+P225*'Connecting shares (%)'!$H$4/100*'Connecting shares (%)'!$R$18,0),0)</f>
        <v>0</v>
      </c>
      <c r="Y225" s="1">
        <f>IF(C225="East", IF(B225="Decentral",('Connecting shares (%)'!$F$4/100*K225+'Connecting shares (%)'!$G$4/100*M225+'Connecting shares (%)'!$H$4/100*O225)/1000000,0),0)</f>
        <v>0</v>
      </c>
      <c r="Z225" s="1">
        <f>IF(C225="East", IF(B225="Decentral",L225*'Connecting shares (%)'!$R$16*'Connecting shares (%)'!$F$8/100+N225*'Connecting shares (%)'!$G$8/100*'Connecting shares (%)'!$R$17+P225*'Connecting shares (%)'!$H$8/100*'Connecting shares (%)'!$R$18,0),0)</f>
        <v>0</v>
      </c>
      <c r="AA225" s="1">
        <f>IF(C225="West", IF(B225="Central",('Connecting shares (%)'!$F$10/100*E225+'Connecting shares (%)'!$G$10/100*G225+'Connecting shares (%)'!$H$10/100*I225)/1000000,0),0)</f>
        <v>0</v>
      </c>
      <c r="AB225" s="1">
        <f>IF(C225="West", IF(B225="Central",F225*'Connecting shares (%)'!$R$16*'Connecting shares (%)'!$F$10/100+H225*'Connecting shares (%)'!$G$10/100*'Connecting shares (%)'!$R$17+J225*'Connecting shares (%)'!$H$10/100*'Connecting shares (%)'!$R$18,0),0)</f>
        <v>0</v>
      </c>
      <c r="AC225" s="1">
        <f>IF(C225="West", IF(B225="Decentral",('Connecting shares (%)'!$F$14/100*E225+'Connecting shares (%)'!$G$14/100*G225+'Connecting shares (%)'!$H$14/100*I225)/1000000,0),0)</f>
        <v>0</v>
      </c>
      <c r="AD225" s="1">
        <f>IF(C225="west", IF(B225="Decentral",F225*'Connecting shares (%)'!$R$16*'Connecting shares (%)'!$F$14/100+H225*'Connecting shares (%)'!$G$14/100*'Connecting shares (%)'!$R$17+J225*'Connecting shares (%)'!$H$14/100*'Connecting shares (%)'!$R$18,0),0)</f>
        <v>0</v>
      </c>
      <c r="AE225" s="1">
        <f>IF(C225="west", IF(B225="Central",('Connecting shares (%)'!$F$12/100*K225+'Connecting shares (%)'!$G$12/100*M225+'Connecting shares (%)'!$H$12/100*O225)/1000000,0),0)</f>
        <v>0</v>
      </c>
      <c r="AF225" s="1">
        <f>IF(C225="west", IF(B225="Central",L225*'Connecting shares (%)'!$R$16*'Connecting shares (%)'!$F$12/100+N225*'Connecting shares (%)'!$G$12/100*'Connecting shares (%)'!$R$17+P225*'Connecting shares (%)'!$H$12/100*'Connecting shares (%)'!$R$18,0),0)</f>
        <v>0</v>
      </c>
      <c r="AG225" s="1">
        <f>IF(C225="West", IF(B225="Decentral",(K225*'Connecting shares (%)'!$F$16/100+M225*'Connecting shares (%)'!$G$16/100+O225*'Connecting shares (%)'!$H$16/100)/1000000,0),0)</f>
        <v>0</v>
      </c>
      <c r="AH225" s="1">
        <f>IF(C225="west", IF(B225="Decentral",L225*'Connecting shares (%)'!$R$16*'Connecting shares (%)'!$F$16/100+N225*'Connecting shares (%)'!$G$16/100*'Connecting shares (%)'!$R$17+P225*'Connecting shares (%)'!$H$16/100*'Connecting shares (%)'!$R$18,0),0)</f>
        <v>0</v>
      </c>
    </row>
    <row r="226" spans="1:34">
      <c r="A226" s="1">
        <v>225</v>
      </c>
      <c r="B226" s="1" t="s">
        <v>19</v>
      </c>
      <c r="C226" s="1" t="s">
        <v>22</v>
      </c>
      <c r="D226" s="1" t="s">
        <v>646</v>
      </c>
      <c r="E226" s="1">
        <v>32557.29</v>
      </c>
      <c r="F226" s="1">
        <v>4</v>
      </c>
      <c r="G226" s="1">
        <v>0</v>
      </c>
      <c r="H226" s="1">
        <v>0</v>
      </c>
      <c r="I226" s="1">
        <v>0</v>
      </c>
      <c r="J226" s="1">
        <v>0</v>
      </c>
      <c r="K226" s="1">
        <v>0</v>
      </c>
      <c r="L226" s="1">
        <v>0</v>
      </c>
      <c r="M226" s="1">
        <v>0</v>
      </c>
      <c r="N226" s="1">
        <v>0</v>
      </c>
      <c r="O226" s="1">
        <v>0</v>
      </c>
      <c r="P226" s="1">
        <v>0</v>
      </c>
      <c r="Q226" s="1">
        <v>906.97359327355503</v>
      </c>
      <c r="R226" s="1">
        <v>46096</v>
      </c>
      <c r="S226" s="59">
        <f>IF(C226="East", IF(B226="Central",('Connecting shares (%)'!$F$2/100*E226+'Connecting shares (%)'!$G$2/100*G226+'Connecting shares (%)'!$H$2/100*I226)/1000000,0),0)</f>
        <v>0</v>
      </c>
      <c r="T226" s="59">
        <f>IF(C226="East", IF(B226="Central",F226*'Connecting shares (%)'!$R$16*'Connecting shares (%)'!$F$2/100+H226*'Connecting shares (%)'!$G$2/100*'Connecting shares (%)'!$R$17+J226*'Connecting shares (%)'!$H$2/100*'Connecting shares (%)'!$R$18,0),0)</f>
        <v>0</v>
      </c>
      <c r="U226" s="1">
        <f>IF(C226="East", IF(B226="Decentral",('Connecting shares (%)'!$F$6/100*E226+'Connecting shares (%)'!$G$6/100*G226+'Connecting shares (%)'!$H$6/100*I226)/1000000,0),0)</f>
        <v>3.2557290000000003E-2</v>
      </c>
      <c r="V226" s="1">
        <f>IF(C226="East", IF(B226="Decentral",F226*'Connecting shares (%)'!$R$16*'Connecting shares (%)'!$F$6/100+H226*'Connecting shares (%)'!$G$6/100*'Connecting shares (%)'!$R$17+J226*'Connecting shares (%)'!$H$6/100*'Connecting shares (%)'!$R$18,0),0)</f>
        <v>9.1980000000000006E-2</v>
      </c>
      <c r="W226" s="1">
        <f>IF(C226="East", IF(B226="Central",('Connecting shares (%)'!$F$4/100*K226+'Connecting shares (%)'!$G$4/100*M226+'Connecting shares (%)'!$H$4/100*O226)/1000000,0),0)</f>
        <v>0</v>
      </c>
      <c r="X226" s="1">
        <f>IF(C226="East", IF(B226="Central",L226*'Connecting shares (%)'!$R$16*'Connecting shares (%)'!$F$4/100+N226*'Connecting shares (%)'!$G$4/100*'Connecting shares (%)'!$R$17+P226*'Connecting shares (%)'!$H$4/100*'Connecting shares (%)'!$R$18,0),0)</f>
        <v>0</v>
      </c>
      <c r="Y226" s="1">
        <f>IF(C226="East", IF(B226="Decentral",('Connecting shares (%)'!$F$4/100*K226+'Connecting shares (%)'!$G$4/100*M226+'Connecting shares (%)'!$H$4/100*O226)/1000000,0),0)</f>
        <v>0</v>
      </c>
      <c r="Z226" s="1">
        <f>IF(C226="East", IF(B226="Decentral",L226*'Connecting shares (%)'!$R$16*'Connecting shares (%)'!$F$8/100+N226*'Connecting shares (%)'!$G$8/100*'Connecting shares (%)'!$R$17+P226*'Connecting shares (%)'!$H$8/100*'Connecting shares (%)'!$R$18,0),0)</f>
        <v>0</v>
      </c>
      <c r="AA226" s="1">
        <f>IF(C226="West", IF(B226="Central",('Connecting shares (%)'!$F$10/100*E226+'Connecting shares (%)'!$G$10/100*G226+'Connecting shares (%)'!$H$10/100*I226)/1000000,0),0)</f>
        <v>0</v>
      </c>
      <c r="AB226" s="1">
        <f>IF(C226="West", IF(B226="Central",F226*'Connecting shares (%)'!$R$16*'Connecting shares (%)'!$F$10/100+H226*'Connecting shares (%)'!$G$10/100*'Connecting shares (%)'!$R$17+J226*'Connecting shares (%)'!$H$10/100*'Connecting shares (%)'!$R$18,0),0)</f>
        <v>0</v>
      </c>
      <c r="AC226" s="1">
        <f>IF(C226="West", IF(B226="Decentral",('Connecting shares (%)'!$F$14/100*E226+'Connecting shares (%)'!$G$14/100*G226+'Connecting shares (%)'!$H$14/100*I226)/1000000,0),0)</f>
        <v>0</v>
      </c>
      <c r="AD226" s="1">
        <f>IF(C226="west", IF(B226="Decentral",F226*'Connecting shares (%)'!$R$16*'Connecting shares (%)'!$F$14/100+H226*'Connecting shares (%)'!$G$14/100*'Connecting shares (%)'!$R$17+J226*'Connecting shares (%)'!$H$14/100*'Connecting shares (%)'!$R$18,0),0)</f>
        <v>0</v>
      </c>
      <c r="AE226" s="1">
        <f>IF(C226="west", IF(B226="Central",('Connecting shares (%)'!$F$12/100*K226+'Connecting shares (%)'!$G$12/100*M226+'Connecting shares (%)'!$H$12/100*O226)/1000000,0),0)</f>
        <v>0</v>
      </c>
      <c r="AF226" s="1">
        <f>IF(C226="west", IF(B226="Central",L226*'Connecting shares (%)'!$R$16*'Connecting shares (%)'!$F$12/100+N226*'Connecting shares (%)'!$G$12/100*'Connecting shares (%)'!$R$17+P226*'Connecting shares (%)'!$H$12/100*'Connecting shares (%)'!$R$18,0),0)</f>
        <v>0</v>
      </c>
      <c r="AG226" s="1">
        <f>IF(C226="West", IF(B226="Decentral",(K226*'Connecting shares (%)'!$F$16/100+M226*'Connecting shares (%)'!$G$16/100+O226*'Connecting shares (%)'!$H$16/100)/1000000,0),0)</f>
        <v>0</v>
      </c>
      <c r="AH226" s="1">
        <f>IF(C226="west", IF(B226="Decentral",L226*'Connecting shares (%)'!$R$16*'Connecting shares (%)'!$F$16/100+N226*'Connecting shares (%)'!$G$16/100*'Connecting shares (%)'!$R$17+P226*'Connecting shares (%)'!$H$16/100*'Connecting shares (%)'!$R$18,0),0)</f>
        <v>0</v>
      </c>
    </row>
    <row r="227" spans="1:34">
      <c r="A227" s="1">
        <v>226</v>
      </c>
      <c r="B227" s="1" t="s">
        <v>19</v>
      </c>
      <c r="C227" s="1" t="s">
        <v>22</v>
      </c>
      <c r="D227" s="1" t="s">
        <v>645</v>
      </c>
      <c r="E227" s="1">
        <v>0</v>
      </c>
      <c r="F227" s="1">
        <v>0</v>
      </c>
      <c r="G227" s="1">
        <v>0</v>
      </c>
      <c r="H227" s="1">
        <v>0</v>
      </c>
      <c r="I227" s="1">
        <v>0</v>
      </c>
      <c r="J227" s="1">
        <v>0</v>
      </c>
      <c r="K227" s="1">
        <v>0</v>
      </c>
      <c r="L227" s="1">
        <v>0</v>
      </c>
      <c r="M227" s="1">
        <v>0</v>
      </c>
      <c r="N227" s="1">
        <v>0</v>
      </c>
      <c r="O227" s="1">
        <v>0</v>
      </c>
      <c r="P227" s="1">
        <v>0</v>
      </c>
      <c r="Q227" s="1">
        <v>643.96831625732</v>
      </c>
      <c r="R227" s="1">
        <v>21611</v>
      </c>
      <c r="S227" s="59">
        <f>IF(C227="East", IF(B227="Central",('Connecting shares (%)'!$F$2/100*E227+'Connecting shares (%)'!$G$2/100*G227+'Connecting shares (%)'!$H$2/100*I227)/1000000,0),0)</f>
        <v>0</v>
      </c>
      <c r="T227" s="59">
        <f>IF(C227="East", IF(B227="Central",F227*'Connecting shares (%)'!$R$16*'Connecting shares (%)'!$F$2/100+H227*'Connecting shares (%)'!$G$2/100*'Connecting shares (%)'!$R$17+J227*'Connecting shares (%)'!$H$2/100*'Connecting shares (%)'!$R$18,0),0)</f>
        <v>0</v>
      </c>
      <c r="U227" s="1">
        <f>IF(C227="East", IF(B227="Decentral",('Connecting shares (%)'!$F$6/100*E227+'Connecting shares (%)'!$G$6/100*G227+'Connecting shares (%)'!$H$6/100*I227)/1000000,0),0)</f>
        <v>0</v>
      </c>
      <c r="V227" s="1">
        <f>IF(C227="East", IF(B227="Decentral",F227*'Connecting shares (%)'!$R$16*'Connecting shares (%)'!$F$6/100+H227*'Connecting shares (%)'!$G$6/100*'Connecting shares (%)'!$R$17+J227*'Connecting shares (%)'!$H$6/100*'Connecting shares (%)'!$R$18,0),0)</f>
        <v>0</v>
      </c>
      <c r="W227" s="1">
        <f>IF(C227="East", IF(B227="Central",('Connecting shares (%)'!$F$4/100*K227+'Connecting shares (%)'!$G$4/100*M227+'Connecting shares (%)'!$H$4/100*O227)/1000000,0),0)</f>
        <v>0</v>
      </c>
      <c r="X227" s="1">
        <f>IF(C227="East", IF(B227="Central",L227*'Connecting shares (%)'!$R$16*'Connecting shares (%)'!$F$4/100+N227*'Connecting shares (%)'!$G$4/100*'Connecting shares (%)'!$R$17+P227*'Connecting shares (%)'!$H$4/100*'Connecting shares (%)'!$R$18,0),0)</f>
        <v>0</v>
      </c>
      <c r="Y227" s="1">
        <f>IF(C227="East", IF(B227="Decentral",('Connecting shares (%)'!$F$4/100*K227+'Connecting shares (%)'!$G$4/100*M227+'Connecting shares (%)'!$H$4/100*O227)/1000000,0),0)</f>
        <v>0</v>
      </c>
      <c r="Z227" s="1">
        <f>IF(C227="East", IF(B227="Decentral",L227*'Connecting shares (%)'!$R$16*'Connecting shares (%)'!$F$8/100+N227*'Connecting shares (%)'!$G$8/100*'Connecting shares (%)'!$R$17+P227*'Connecting shares (%)'!$H$8/100*'Connecting shares (%)'!$R$18,0),0)</f>
        <v>0</v>
      </c>
      <c r="AA227" s="1">
        <f>IF(C227="West", IF(B227="Central",('Connecting shares (%)'!$F$10/100*E227+'Connecting shares (%)'!$G$10/100*G227+'Connecting shares (%)'!$H$10/100*I227)/1000000,0),0)</f>
        <v>0</v>
      </c>
      <c r="AB227" s="1">
        <f>IF(C227="West", IF(B227="Central",F227*'Connecting shares (%)'!$R$16*'Connecting shares (%)'!$F$10/100+H227*'Connecting shares (%)'!$G$10/100*'Connecting shares (%)'!$R$17+J227*'Connecting shares (%)'!$H$10/100*'Connecting shares (%)'!$R$18,0),0)</f>
        <v>0</v>
      </c>
      <c r="AC227" s="1">
        <f>IF(C227="West", IF(B227="Decentral",('Connecting shares (%)'!$F$14/100*E227+'Connecting shares (%)'!$G$14/100*G227+'Connecting shares (%)'!$H$14/100*I227)/1000000,0),0)</f>
        <v>0</v>
      </c>
      <c r="AD227" s="1">
        <f>IF(C227="west", IF(B227="Decentral",F227*'Connecting shares (%)'!$R$16*'Connecting shares (%)'!$F$14/100+H227*'Connecting shares (%)'!$G$14/100*'Connecting shares (%)'!$R$17+J227*'Connecting shares (%)'!$H$14/100*'Connecting shares (%)'!$R$18,0),0)</f>
        <v>0</v>
      </c>
      <c r="AE227" s="1">
        <f>IF(C227="west", IF(B227="Central",('Connecting shares (%)'!$F$12/100*K227+'Connecting shares (%)'!$G$12/100*M227+'Connecting shares (%)'!$H$12/100*O227)/1000000,0),0)</f>
        <v>0</v>
      </c>
      <c r="AF227" s="1">
        <f>IF(C227="west", IF(B227="Central",L227*'Connecting shares (%)'!$R$16*'Connecting shares (%)'!$F$12/100+N227*'Connecting shares (%)'!$G$12/100*'Connecting shares (%)'!$R$17+P227*'Connecting shares (%)'!$H$12/100*'Connecting shares (%)'!$R$18,0),0)</f>
        <v>0</v>
      </c>
      <c r="AG227" s="1">
        <f>IF(C227="West", IF(B227="Decentral",(K227*'Connecting shares (%)'!$F$16/100+M227*'Connecting shares (%)'!$G$16/100+O227*'Connecting shares (%)'!$H$16/100)/1000000,0),0)</f>
        <v>0</v>
      </c>
      <c r="AH227" s="1">
        <f>IF(C227="west", IF(B227="Decentral",L227*'Connecting shares (%)'!$R$16*'Connecting shares (%)'!$F$16/100+N227*'Connecting shares (%)'!$G$16/100*'Connecting shares (%)'!$R$17+P227*'Connecting shares (%)'!$H$16/100*'Connecting shares (%)'!$R$18,0),0)</f>
        <v>0</v>
      </c>
    </row>
    <row r="228" spans="1:34">
      <c r="A228" s="1">
        <v>227</v>
      </c>
      <c r="B228" s="1" t="s">
        <v>19</v>
      </c>
      <c r="C228" s="1" t="s">
        <v>22</v>
      </c>
      <c r="D228" s="1" t="s">
        <v>651</v>
      </c>
      <c r="E228" s="1">
        <v>0</v>
      </c>
      <c r="F228" s="1">
        <v>0</v>
      </c>
      <c r="G228" s="1">
        <v>0</v>
      </c>
      <c r="H228" s="1">
        <v>0</v>
      </c>
      <c r="I228" s="1">
        <v>0</v>
      </c>
      <c r="J228" s="1">
        <v>0</v>
      </c>
      <c r="K228" s="1">
        <v>0</v>
      </c>
      <c r="L228" s="1">
        <v>0</v>
      </c>
      <c r="M228" s="1">
        <v>0</v>
      </c>
      <c r="N228" s="1">
        <v>0</v>
      </c>
      <c r="O228" s="1">
        <v>0</v>
      </c>
      <c r="P228" s="1">
        <v>0</v>
      </c>
      <c r="Q228" s="1">
        <v>1158.36142849624</v>
      </c>
      <c r="R228" s="1">
        <v>76775</v>
      </c>
      <c r="S228" s="59">
        <f>IF(C228="East", IF(B228="Central",('Connecting shares (%)'!$F$2/100*E228+'Connecting shares (%)'!$G$2/100*G228+'Connecting shares (%)'!$H$2/100*I228)/1000000,0),0)</f>
        <v>0</v>
      </c>
      <c r="T228" s="59">
        <f>IF(C228="East", IF(B228="Central",F228*'Connecting shares (%)'!$R$16*'Connecting shares (%)'!$F$2/100+H228*'Connecting shares (%)'!$G$2/100*'Connecting shares (%)'!$R$17+J228*'Connecting shares (%)'!$H$2/100*'Connecting shares (%)'!$R$18,0),0)</f>
        <v>0</v>
      </c>
      <c r="U228" s="1">
        <f>IF(C228="East", IF(B228="Decentral",('Connecting shares (%)'!$F$6/100*E228+'Connecting shares (%)'!$G$6/100*G228+'Connecting shares (%)'!$H$6/100*I228)/1000000,0),0)</f>
        <v>0</v>
      </c>
      <c r="V228" s="1">
        <f>IF(C228="East", IF(B228="Decentral",F228*'Connecting shares (%)'!$R$16*'Connecting shares (%)'!$F$6/100+H228*'Connecting shares (%)'!$G$6/100*'Connecting shares (%)'!$R$17+J228*'Connecting shares (%)'!$H$6/100*'Connecting shares (%)'!$R$18,0),0)</f>
        <v>0</v>
      </c>
      <c r="W228" s="1">
        <f>IF(C228="East", IF(B228="Central",('Connecting shares (%)'!$F$4/100*K228+'Connecting shares (%)'!$G$4/100*M228+'Connecting shares (%)'!$H$4/100*O228)/1000000,0),0)</f>
        <v>0</v>
      </c>
      <c r="X228" s="1">
        <f>IF(C228="East", IF(B228="Central",L228*'Connecting shares (%)'!$R$16*'Connecting shares (%)'!$F$4/100+N228*'Connecting shares (%)'!$G$4/100*'Connecting shares (%)'!$R$17+P228*'Connecting shares (%)'!$H$4/100*'Connecting shares (%)'!$R$18,0),0)</f>
        <v>0</v>
      </c>
      <c r="Y228" s="1">
        <f>IF(C228="East", IF(B228="Decentral",('Connecting shares (%)'!$F$4/100*K228+'Connecting shares (%)'!$G$4/100*M228+'Connecting shares (%)'!$H$4/100*O228)/1000000,0),0)</f>
        <v>0</v>
      </c>
      <c r="Z228" s="1">
        <f>IF(C228="East", IF(B228="Decentral",L228*'Connecting shares (%)'!$R$16*'Connecting shares (%)'!$F$8/100+N228*'Connecting shares (%)'!$G$8/100*'Connecting shares (%)'!$R$17+P228*'Connecting shares (%)'!$H$8/100*'Connecting shares (%)'!$R$18,0),0)</f>
        <v>0</v>
      </c>
      <c r="AA228" s="1">
        <f>IF(C228="West", IF(B228="Central",('Connecting shares (%)'!$F$10/100*E228+'Connecting shares (%)'!$G$10/100*G228+'Connecting shares (%)'!$H$10/100*I228)/1000000,0),0)</f>
        <v>0</v>
      </c>
      <c r="AB228" s="1">
        <f>IF(C228="West", IF(B228="Central",F228*'Connecting shares (%)'!$R$16*'Connecting shares (%)'!$F$10/100+H228*'Connecting shares (%)'!$G$10/100*'Connecting shares (%)'!$R$17+J228*'Connecting shares (%)'!$H$10/100*'Connecting shares (%)'!$R$18,0),0)</f>
        <v>0</v>
      </c>
      <c r="AC228" s="1">
        <f>IF(C228="West", IF(B228="Decentral",('Connecting shares (%)'!$F$14/100*E228+'Connecting shares (%)'!$G$14/100*G228+'Connecting shares (%)'!$H$14/100*I228)/1000000,0),0)</f>
        <v>0</v>
      </c>
      <c r="AD228" s="1">
        <f>IF(C228="west", IF(B228="Decentral",F228*'Connecting shares (%)'!$R$16*'Connecting shares (%)'!$F$14/100+H228*'Connecting shares (%)'!$G$14/100*'Connecting shares (%)'!$R$17+J228*'Connecting shares (%)'!$H$14/100*'Connecting shares (%)'!$R$18,0),0)</f>
        <v>0</v>
      </c>
      <c r="AE228" s="1">
        <f>IF(C228="west", IF(B228="Central",('Connecting shares (%)'!$F$12/100*K228+'Connecting shares (%)'!$G$12/100*M228+'Connecting shares (%)'!$H$12/100*O228)/1000000,0),0)</f>
        <v>0</v>
      </c>
      <c r="AF228" s="1">
        <f>IF(C228="west", IF(B228="Central",L228*'Connecting shares (%)'!$R$16*'Connecting shares (%)'!$F$12/100+N228*'Connecting shares (%)'!$G$12/100*'Connecting shares (%)'!$R$17+P228*'Connecting shares (%)'!$H$12/100*'Connecting shares (%)'!$R$18,0),0)</f>
        <v>0</v>
      </c>
      <c r="AG228" s="1">
        <f>IF(C228="West", IF(B228="Decentral",(K228*'Connecting shares (%)'!$F$16/100+M228*'Connecting shares (%)'!$G$16/100+O228*'Connecting shares (%)'!$H$16/100)/1000000,0),0)</f>
        <v>0</v>
      </c>
      <c r="AH228" s="1">
        <f>IF(C228="west", IF(B228="Decentral",L228*'Connecting shares (%)'!$R$16*'Connecting shares (%)'!$F$16/100+N228*'Connecting shares (%)'!$G$16/100*'Connecting shares (%)'!$R$17+P228*'Connecting shares (%)'!$H$16/100*'Connecting shares (%)'!$R$18,0),0)</f>
        <v>0</v>
      </c>
    </row>
    <row r="229" spans="1:34">
      <c r="A229" s="1">
        <v>228</v>
      </c>
      <c r="B229" s="1" t="s">
        <v>19</v>
      </c>
      <c r="C229" s="1" t="s">
        <v>22</v>
      </c>
      <c r="D229" s="1" t="s">
        <v>650</v>
      </c>
      <c r="E229" s="1">
        <v>0</v>
      </c>
      <c r="F229" s="1">
        <v>0</v>
      </c>
      <c r="G229" s="1">
        <v>0</v>
      </c>
      <c r="H229" s="1">
        <v>0</v>
      </c>
      <c r="I229" s="1">
        <v>0</v>
      </c>
      <c r="J229" s="1">
        <v>0</v>
      </c>
      <c r="K229" s="1">
        <v>0</v>
      </c>
      <c r="L229" s="1">
        <v>0</v>
      </c>
      <c r="M229" s="1">
        <v>0</v>
      </c>
      <c r="N229" s="1">
        <v>0</v>
      </c>
      <c r="O229" s="1">
        <v>0</v>
      </c>
      <c r="P229" s="1">
        <v>0</v>
      </c>
      <c r="Q229" s="1">
        <v>471.93027696558198</v>
      </c>
      <c r="R229" s="1">
        <v>6957</v>
      </c>
      <c r="S229" s="59">
        <f>IF(C229="East", IF(B229="Central",('Connecting shares (%)'!$F$2/100*E229+'Connecting shares (%)'!$G$2/100*G229+'Connecting shares (%)'!$H$2/100*I229)/1000000,0),0)</f>
        <v>0</v>
      </c>
      <c r="T229" s="59">
        <f>IF(C229="East", IF(B229="Central",F229*'Connecting shares (%)'!$R$16*'Connecting shares (%)'!$F$2/100+H229*'Connecting shares (%)'!$G$2/100*'Connecting shares (%)'!$R$17+J229*'Connecting shares (%)'!$H$2/100*'Connecting shares (%)'!$R$18,0),0)</f>
        <v>0</v>
      </c>
      <c r="U229" s="1">
        <f>IF(C229="East", IF(B229="Decentral",('Connecting shares (%)'!$F$6/100*E229+'Connecting shares (%)'!$G$6/100*G229+'Connecting shares (%)'!$H$6/100*I229)/1000000,0),0)</f>
        <v>0</v>
      </c>
      <c r="V229" s="1">
        <f>IF(C229="East", IF(B229="Decentral",F229*'Connecting shares (%)'!$R$16*'Connecting shares (%)'!$F$6/100+H229*'Connecting shares (%)'!$G$6/100*'Connecting shares (%)'!$R$17+J229*'Connecting shares (%)'!$H$6/100*'Connecting shares (%)'!$R$18,0),0)</f>
        <v>0</v>
      </c>
      <c r="W229" s="1">
        <f>IF(C229="East", IF(B229="Central",('Connecting shares (%)'!$F$4/100*K229+'Connecting shares (%)'!$G$4/100*M229+'Connecting shares (%)'!$H$4/100*O229)/1000000,0),0)</f>
        <v>0</v>
      </c>
      <c r="X229" s="1">
        <f>IF(C229="East", IF(B229="Central",L229*'Connecting shares (%)'!$R$16*'Connecting shares (%)'!$F$4/100+N229*'Connecting shares (%)'!$G$4/100*'Connecting shares (%)'!$R$17+P229*'Connecting shares (%)'!$H$4/100*'Connecting shares (%)'!$R$18,0),0)</f>
        <v>0</v>
      </c>
      <c r="Y229" s="1">
        <f>IF(C229="East", IF(B229="Decentral",('Connecting shares (%)'!$F$4/100*K229+'Connecting shares (%)'!$G$4/100*M229+'Connecting shares (%)'!$H$4/100*O229)/1000000,0),0)</f>
        <v>0</v>
      </c>
      <c r="Z229" s="1">
        <f>IF(C229="East", IF(B229="Decentral",L229*'Connecting shares (%)'!$R$16*'Connecting shares (%)'!$F$8/100+N229*'Connecting shares (%)'!$G$8/100*'Connecting shares (%)'!$R$17+P229*'Connecting shares (%)'!$H$8/100*'Connecting shares (%)'!$R$18,0),0)</f>
        <v>0</v>
      </c>
      <c r="AA229" s="1">
        <f>IF(C229="West", IF(B229="Central",('Connecting shares (%)'!$F$10/100*E229+'Connecting shares (%)'!$G$10/100*G229+'Connecting shares (%)'!$H$10/100*I229)/1000000,0),0)</f>
        <v>0</v>
      </c>
      <c r="AB229" s="1">
        <f>IF(C229="West", IF(B229="Central",F229*'Connecting shares (%)'!$R$16*'Connecting shares (%)'!$F$10/100+H229*'Connecting shares (%)'!$G$10/100*'Connecting shares (%)'!$R$17+J229*'Connecting shares (%)'!$H$10/100*'Connecting shares (%)'!$R$18,0),0)</f>
        <v>0</v>
      </c>
      <c r="AC229" s="1">
        <f>IF(C229="West", IF(B229="Decentral",('Connecting shares (%)'!$F$14/100*E229+'Connecting shares (%)'!$G$14/100*G229+'Connecting shares (%)'!$H$14/100*I229)/1000000,0),0)</f>
        <v>0</v>
      </c>
      <c r="AD229" s="1">
        <f>IF(C229="west", IF(B229="Decentral",F229*'Connecting shares (%)'!$R$16*'Connecting shares (%)'!$F$14/100+H229*'Connecting shares (%)'!$G$14/100*'Connecting shares (%)'!$R$17+J229*'Connecting shares (%)'!$H$14/100*'Connecting shares (%)'!$R$18,0),0)</f>
        <v>0</v>
      </c>
      <c r="AE229" s="1">
        <f>IF(C229="west", IF(B229="Central",('Connecting shares (%)'!$F$12/100*K229+'Connecting shares (%)'!$G$12/100*M229+'Connecting shares (%)'!$H$12/100*O229)/1000000,0),0)</f>
        <v>0</v>
      </c>
      <c r="AF229" s="1">
        <f>IF(C229="west", IF(B229="Central",L229*'Connecting shares (%)'!$R$16*'Connecting shares (%)'!$F$12/100+N229*'Connecting shares (%)'!$G$12/100*'Connecting shares (%)'!$R$17+P229*'Connecting shares (%)'!$H$12/100*'Connecting shares (%)'!$R$18,0),0)</f>
        <v>0</v>
      </c>
      <c r="AG229" s="1">
        <f>IF(C229="West", IF(B229="Decentral",(K229*'Connecting shares (%)'!$F$16/100+M229*'Connecting shares (%)'!$G$16/100+O229*'Connecting shares (%)'!$H$16/100)/1000000,0),0)</f>
        <v>0</v>
      </c>
      <c r="AH229" s="1">
        <f>IF(C229="west", IF(B229="Decentral",L229*'Connecting shares (%)'!$R$16*'Connecting shares (%)'!$F$16/100+N229*'Connecting shares (%)'!$G$16/100*'Connecting shares (%)'!$R$17+P229*'Connecting shares (%)'!$H$16/100*'Connecting shares (%)'!$R$18,0),0)</f>
        <v>0</v>
      </c>
    </row>
    <row r="230" spans="1:34">
      <c r="A230" s="1">
        <v>229</v>
      </c>
      <c r="B230" s="1" t="s">
        <v>19</v>
      </c>
      <c r="C230" s="1" t="s">
        <v>22</v>
      </c>
      <c r="D230" s="1" t="s">
        <v>649</v>
      </c>
      <c r="E230" s="1">
        <v>735705.549999999</v>
      </c>
      <c r="F230" s="1">
        <v>51</v>
      </c>
      <c r="G230" s="1">
        <v>0</v>
      </c>
      <c r="H230" s="1">
        <v>0</v>
      </c>
      <c r="I230" s="1">
        <v>0</v>
      </c>
      <c r="J230" s="1">
        <v>0</v>
      </c>
      <c r="K230" s="1">
        <v>0</v>
      </c>
      <c r="L230" s="1">
        <v>0</v>
      </c>
      <c r="M230" s="1">
        <v>0</v>
      </c>
      <c r="N230" s="1">
        <v>0</v>
      </c>
      <c r="O230" s="1">
        <v>0</v>
      </c>
      <c r="P230" s="1">
        <v>0</v>
      </c>
      <c r="Q230" s="1">
        <v>3468.5334318067598</v>
      </c>
      <c r="R230" s="1">
        <v>385003.5</v>
      </c>
      <c r="S230" s="59">
        <f>IF(C230="East", IF(B230="Central",('Connecting shares (%)'!$F$2/100*E230+'Connecting shares (%)'!$G$2/100*G230+'Connecting shares (%)'!$H$2/100*I230)/1000000,0),0)</f>
        <v>0</v>
      </c>
      <c r="T230" s="59">
        <f>IF(C230="East", IF(B230="Central",F230*'Connecting shares (%)'!$R$16*'Connecting shares (%)'!$F$2/100+H230*'Connecting shares (%)'!$G$2/100*'Connecting shares (%)'!$R$17+J230*'Connecting shares (%)'!$H$2/100*'Connecting shares (%)'!$R$18,0),0)</f>
        <v>0</v>
      </c>
      <c r="U230" s="1">
        <f>IF(C230="East", IF(B230="Decentral",('Connecting shares (%)'!$F$6/100*E230+'Connecting shares (%)'!$G$6/100*G230+'Connecting shares (%)'!$H$6/100*I230)/1000000,0),0)</f>
        <v>0.73570554999999904</v>
      </c>
      <c r="V230" s="1">
        <f>IF(C230="East", IF(B230="Decentral",F230*'Connecting shares (%)'!$R$16*'Connecting shares (%)'!$F$6/100+H230*'Connecting shares (%)'!$G$6/100*'Connecting shares (%)'!$R$17+J230*'Connecting shares (%)'!$H$6/100*'Connecting shares (%)'!$R$18,0),0)</f>
        <v>1.1727450000000001</v>
      </c>
      <c r="W230" s="1">
        <f>IF(C230="East", IF(B230="Central",('Connecting shares (%)'!$F$4/100*K230+'Connecting shares (%)'!$G$4/100*M230+'Connecting shares (%)'!$H$4/100*O230)/1000000,0),0)</f>
        <v>0</v>
      </c>
      <c r="X230" s="1">
        <f>IF(C230="East", IF(B230="Central",L230*'Connecting shares (%)'!$R$16*'Connecting shares (%)'!$F$4/100+N230*'Connecting shares (%)'!$G$4/100*'Connecting shares (%)'!$R$17+P230*'Connecting shares (%)'!$H$4/100*'Connecting shares (%)'!$R$18,0),0)</f>
        <v>0</v>
      </c>
      <c r="Y230" s="1">
        <f>IF(C230="East", IF(B230="Decentral",('Connecting shares (%)'!$F$4/100*K230+'Connecting shares (%)'!$G$4/100*M230+'Connecting shares (%)'!$H$4/100*O230)/1000000,0),0)</f>
        <v>0</v>
      </c>
      <c r="Z230" s="1">
        <f>IF(C230="East", IF(B230="Decentral",L230*'Connecting shares (%)'!$R$16*'Connecting shares (%)'!$F$8/100+N230*'Connecting shares (%)'!$G$8/100*'Connecting shares (%)'!$R$17+P230*'Connecting shares (%)'!$H$8/100*'Connecting shares (%)'!$R$18,0),0)</f>
        <v>0</v>
      </c>
      <c r="AA230" s="1">
        <f>IF(C230="West", IF(B230="Central",('Connecting shares (%)'!$F$10/100*E230+'Connecting shares (%)'!$G$10/100*G230+'Connecting shares (%)'!$H$10/100*I230)/1000000,0),0)</f>
        <v>0</v>
      </c>
      <c r="AB230" s="1">
        <f>IF(C230="West", IF(B230="Central",F230*'Connecting shares (%)'!$R$16*'Connecting shares (%)'!$F$10/100+H230*'Connecting shares (%)'!$G$10/100*'Connecting shares (%)'!$R$17+J230*'Connecting shares (%)'!$H$10/100*'Connecting shares (%)'!$R$18,0),0)</f>
        <v>0</v>
      </c>
      <c r="AC230" s="1">
        <f>IF(C230="West", IF(B230="Decentral",('Connecting shares (%)'!$F$14/100*E230+'Connecting shares (%)'!$G$14/100*G230+'Connecting shares (%)'!$H$14/100*I230)/1000000,0),0)</f>
        <v>0</v>
      </c>
      <c r="AD230" s="1">
        <f>IF(C230="west", IF(B230="Decentral",F230*'Connecting shares (%)'!$R$16*'Connecting shares (%)'!$F$14/100+H230*'Connecting shares (%)'!$G$14/100*'Connecting shares (%)'!$R$17+J230*'Connecting shares (%)'!$H$14/100*'Connecting shares (%)'!$R$18,0),0)</f>
        <v>0</v>
      </c>
      <c r="AE230" s="1">
        <f>IF(C230="west", IF(B230="Central",('Connecting shares (%)'!$F$12/100*K230+'Connecting shares (%)'!$G$12/100*M230+'Connecting shares (%)'!$H$12/100*O230)/1000000,0),0)</f>
        <v>0</v>
      </c>
      <c r="AF230" s="1">
        <f>IF(C230="west", IF(B230="Central",L230*'Connecting shares (%)'!$R$16*'Connecting shares (%)'!$F$12/100+N230*'Connecting shares (%)'!$G$12/100*'Connecting shares (%)'!$R$17+P230*'Connecting shares (%)'!$H$12/100*'Connecting shares (%)'!$R$18,0),0)</f>
        <v>0</v>
      </c>
      <c r="AG230" s="1">
        <f>IF(C230="West", IF(B230="Decentral",(K230*'Connecting shares (%)'!$F$16/100+M230*'Connecting shares (%)'!$G$16/100+O230*'Connecting shares (%)'!$H$16/100)/1000000,0),0)</f>
        <v>0</v>
      </c>
      <c r="AH230" s="1">
        <f>IF(C230="west", IF(B230="Decentral",L230*'Connecting shares (%)'!$R$16*'Connecting shares (%)'!$F$16/100+N230*'Connecting shares (%)'!$G$16/100*'Connecting shares (%)'!$R$17+P230*'Connecting shares (%)'!$H$16/100*'Connecting shares (%)'!$R$18,0),0)</f>
        <v>0</v>
      </c>
    </row>
    <row r="231" spans="1:34">
      <c r="A231" s="1">
        <v>230</v>
      </c>
      <c r="B231" s="1" t="s">
        <v>19</v>
      </c>
      <c r="C231" s="1" t="s">
        <v>22</v>
      </c>
      <c r="D231" s="1" t="s">
        <v>645</v>
      </c>
      <c r="E231" s="1">
        <v>0</v>
      </c>
      <c r="F231" s="1">
        <v>0</v>
      </c>
      <c r="G231" s="1">
        <v>0</v>
      </c>
      <c r="H231" s="1">
        <v>0</v>
      </c>
      <c r="I231" s="1">
        <v>0</v>
      </c>
      <c r="J231" s="1">
        <v>0</v>
      </c>
      <c r="K231" s="1">
        <v>0</v>
      </c>
      <c r="L231" s="1">
        <v>0</v>
      </c>
      <c r="M231" s="1">
        <v>0</v>
      </c>
      <c r="N231" s="1">
        <v>0</v>
      </c>
      <c r="O231" s="1">
        <v>0</v>
      </c>
      <c r="P231" s="1">
        <v>0</v>
      </c>
      <c r="Q231" s="1">
        <v>383.14646681869903</v>
      </c>
      <c r="R231" s="1">
        <v>6625</v>
      </c>
      <c r="S231" s="59">
        <f>IF(C231="East", IF(B231="Central",('Connecting shares (%)'!$F$2/100*E231+'Connecting shares (%)'!$G$2/100*G231+'Connecting shares (%)'!$H$2/100*I231)/1000000,0),0)</f>
        <v>0</v>
      </c>
      <c r="T231" s="59">
        <f>IF(C231="East", IF(B231="Central",F231*'Connecting shares (%)'!$R$16*'Connecting shares (%)'!$F$2/100+H231*'Connecting shares (%)'!$G$2/100*'Connecting shares (%)'!$R$17+J231*'Connecting shares (%)'!$H$2/100*'Connecting shares (%)'!$R$18,0),0)</f>
        <v>0</v>
      </c>
      <c r="U231" s="1">
        <f>IF(C231="East", IF(B231="Decentral",('Connecting shares (%)'!$F$6/100*E231+'Connecting shares (%)'!$G$6/100*G231+'Connecting shares (%)'!$H$6/100*I231)/1000000,0),0)</f>
        <v>0</v>
      </c>
      <c r="V231" s="1">
        <f>IF(C231="East", IF(B231="Decentral",F231*'Connecting shares (%)'!$R$16*'Connecting shares (%)'!$F$6/100+H231*'Connecting shares (%)'!$G$6/100*'Connecting shares (%)'!$R$17+J231*'Connecting shares (%)'!$H$6/100*'Connecting shares (%)'!$R$18,0),0)</f>
        <v>0</v>
      </c>
      <c r="W231" s="1">
        <f>IF(C231="East", IF(B231="Central",('Connecting shares (%)'!$F$4/100*K231+'Connecting shares (%)'!$G$4/100*M231+'Connecting shares (%)'!$H$4/100*O231)/1000000,0),0)</f>
        <v>0</v>
      </c>
      <c r="X231" s="1">
        <f>IF(C231="East", IF(B231="Central",L231*'Connecting shares (%)'!$R$16*'Connecting shares (%)'!$F$4/100+N231*'Connecting shares (%)'!$G$4/100*'Connecting shares (%)'!$R$17+P231*'Connecting shares (%)'!$H$4/100*'Connecting shares (%)'!$R$18,0),0)</f>
        <v>0</v>
      </c>
      <c r="Y231" s="1">
        <f>IF(C231="East", IF(B231="Decentral",('Connecting shares (%)'!$F$4/100*K231+'Connecting shares (%)'!$G$4/100*M231+'Connecting shares (%)'!$H$4/100*O231)/1000000,0),0)</f>
        <v>0</v>
      </c>
      <c r="Z231" s="1">
        <f>IF(C231="East", IF(B231="Decentral",L231*'Connecting shares (%)'!$R$16*'Connecting shares (%)'!$F$8/100+N231*'Connecting shares (%)'!$G$8/100*'Connecting shares (%)'!$R$17+P231*'Connecting shares (%)'!$H$8/100*'Connecting shares (%)'!$R$18,0),0)</f>
        <v>0</v>
      </c>
      <c r="AA231" s="1">
        <f>IF(C231="West", IF(B231="Central",('Connecting shares (%)'!$F$10/100*E231+'Connecting shares (%)'!$G$10/100*G231+'Connecting shares (%)'!$H$10/100*I231)/1000000,0),0)</f>
        <v>0</v>
      </c>
      <c r="AB231" s="1">
        <f>IF(C231="West", IF(B231="Central",F231*'Connecting shares (%)'!$R$16*'Connecting shares (%)'!$F$10/100+H231*'Connecting shares (%)'!$G$10/100*'Connecting shares (%)'!$R$17+J231*'Connecting shares (%)'!$H$10/100*'Connecting shares (%)'!$R$18,0),0)</f>
        <v>0</v>
      </c>
      <c r="AC231" s="1">
        <f>IF(C231="West", IF(B231="Decentral",('Connecting shares (%)'!$F$14/100*E231+'Connecting shares (%)'!$G$14/100*G231+'Connecting shares (%)'!$H$14/100*I231)/1000000,0),0)</f>
        <v>0</v>
      </c>
      <c r="AD231" s="1">
        <f>IF(C231="west", IF(B231="Decentral",F231*'Connecting shares (%)'!$R$16*'Connecting shares (%)'!$F$14/100+H231*'Connecting shares (%)'!$G$14/100*'Connecting shares (%)'!$R$17+J231*'Connecting shares (%)'!$H$14/100*'Connecting shares (%)'!$R$18,0),0)</f>
        <v>0</v>
      </c>
      <c r="AE231" s="1">
        <f>IF(C231="west", IF(B231="Central",('Connecting shares (%)'!$F$12/100*K231+'Connecting shares (%)'!$G$12/100*M231+'Connecting shares (%)'!$H$12/100*O231)/1000000,0),0)</f>
        <v>0</v>
      </c>
      <c r="AF231" s="1">
        <f>IF(C231="west", IF(B231="Central",L231*'Connecting shares (%)'!$R$16*'Connecting shares (%)'!$F$12/100+N231*'Connecting shares (%)'!$G$12/100*'Connecting shares (%)'!$R$17+P231*'Connecting shares (%)'!$H$12/100*'Connecting shares (%)'!$R$18,0),0)</f>
        <v>0</v>
      </c>
      <c r="AG231" s="1">
        <f>IF(C231="West", IF(B231="Decentral",(K231*'Connecting shares (%)'!$F$16/100+M231*'Connecting shares (%)'!$G$16/100+O231*'Connecting shares (%)'!$H$16/100)/1000000,0),0)</f>
        <v>0</v>
      </c>
      <c r="AH231" s="1">
        <f>IF(C231="west", IF(B231="Decentral",L231*'Connecting shares (%)'!$R$16*'Connecting shares (%)'!$F$16/100+N231*'Connecting shares (%)'!$G$16/100*'Connecting shares (%)'!$R$17+P231*'Connecting shares (%)'!$H$16/100*'Connecting shares (%)'!$R$18,0),0)</f>
        <v>0</v>
      </c>
    </row>
    <row r="232" spans="1:34">
      <c r="A232" s="1">
        <v>231</v>
      </c>
      <c r="B232" s="1" t="s">
        <v>19</v>
      </c>
      <c r="C232" s="1" t="s">
        <v>21</v>
      </c>
      <c r="D232" s="1" t="s">
        <v>648</v>
      </c>
      <c r="E232" s="1">
        <v>2280882.69</v>
      </c>
      <c r="F232" s="1">
        <v>158</v>
      </c>
      <c r="G232" s="1">
        <v>0</v>
      </c>
      <c r="H232" s="1">
        <v>0</v>
      </c>
      <c r="I232" s="1">
        <v>0</v>
      </c>
      <c r="J232" s="1">
        <v>0</v>
      </c>
      <c r="K232" s="1">
        <v>229238.30999999901</v>
      </c>
      <c r="L232" s="1">
        <v>19</v>
      </c>
      <c r="M232" s="1">
        <v>0</v>
      </c>
      <c r="N232" s="1">
        <v>0</v>
      </c>
      <c r="O232" s="1">
        <v>0</v>
      </c>
      <c r="P232" s="1">
        <v>0</v>
      </c>
      <c r="Q232" s="1">
        <v>4442.6785078547</v>
      </c>
      <c r="R232" s="1">
        <v>1337601.5</v>
      </c>
      <c r="S232" s="59">
        <f>IF(C232="East", IF(B232="Central",('Connecting shares (%)'!$F$2/100*E232+'Connecting shares (%)'!$G$2/100*G232+'Connecting shares (%)'!$H$2/100*I232)/1000000,0),0)</f>
        <v>0</v>
      </c>
      <c r="T232" s="59">
        <f>IF(C232="East", IF(B232="Central",F232*'Connecting shares (%)'!$R$16*'Connecting shares (%)'!$F$2/100+H232*'Connecting shares (%)'!$G$2/100*'Connecting shares (%)'!$R$17+J232*'Connecting shares (%)'!$H$2/100*'Connecting shares (%)'!$R$18,0),0)</f>
        <v>0</v>
      </c>
      <c r="U232" s="1">
        <f>IF(C232="East", IF(B232="Decentral",('Connecting shares (%)'!$F$6/100*E232+'Connecting shares (%)'!$G$6/100*G232+'Connecting shares (%)'!$H$6/100*I232)/1000000,0),0)</f>
        <v>0</v>
      </c>
      <c r="V232" s="1">
        <f>IF(C232="East", IF(B232="Decentral",F232*'Connecting shares (%)'!$R$16*'Connecting shares (%)'!$F$6/100+H232*'Connecting shares (%)'!$G$6/100*'Connecting shares (%)'!$R$17+J232*'Connecting shares (%)'!$H$6/100*'Connecting shares (%)'!$R$18,0),0)</f>
        <v>0</v>
      </c>
      <c r="W232" s="1">
        <f>IF(C232="East", IF(B232="Central",('Connecting shares (%)'!$F$4/100*K232+'Connecting shares (%)'!$G$4/100*M232+'Connecting shares (%)'!$H$4/100*O232)/1000000,0),0)</f>
        <v>0</v>
      </c>
      <c r="X232" s="1">
        <f>IF(C232="East", IF(B232="Central",L232*'Connecting shares (%)'!$R$16*'Connecting shares (%)'!$F$4/100+N232*'Connecting shares (%)'!$G$4/100*'Connecting shares (%)'!$R$17+P232*'Connecting shares (%)'!$H$4/100*'Connecting shares (%)'!$R$18,0),0)</f>
        <v>0</v>
      </c>
      <c r="Y232" s="1">
        <f>IF(C232="East", IF(B232="Decentral",('Connecting shares (%)'!$F$4/100*K232+'Connecting shares (%)'!$G$4/100*M232+'Connecting shares (%)'!$H$4/100*O232)/1000000,0),0)</f>
        <v>0</v>
      </c>
      <c r="Z232" s="1">
        <f>IF(C232="East", IF(B232="Decentral",L232*'Connecting shares (%)'!$R$16*'Connecting shares (%)'!$F$8/100+N232*'Connecting shares (%)'!$G$8/100*'Connecting shares (%)'!$R$17+P232*'Connecting shares (%)'!$H$8/100*'Connecting shares (%)'!$R$18,0),0)</f>
        <v>0</v>
      </c>
      <c r="AA232" s="1">
        <f>IF(C232="West", IF(B232="Central",('Connecting shares (%)'!$F$10/100*E232+'Connecting shares (%)'!$G$10/100*G232+'Connecting shares (%)'!$H$10/100*I232)/1000000,0),0)</f>
        <v>0</v>
      </c>
      <c r="AB232" s="1">
        <f>IF(C232="West", IF(B232="Central",F232*'Connecting shares (%)'!$R$16*'Connecting shares (%)'!$F$10/100+H232*'Connecting shares (%)'!$G$10/100*'Connecting shares (%)'!$R$17+J232*'Connecting shares (%)'!$H$10/100*'Connecting shares (%)'!$R$18,0),0)</f>
        <v>0</v>
      </c>
      <c r="AC232" s="1">
        <f>IF(C232="West", IF(B232="Decentral",('Connecting shares (%)'!$F$14/100*E232+'Connecting shares (%)'!$G$14/100*G232+'Connecting shares (%)'!$H$14/100*I232)/1000000,0),0)</f>
        <v>2.2808826899999999</v>
      </c>
      <c r="AD232" s="1">
        <f>IF(C232="west", IF(B232="Decentral",F232*'Connecting shares (%)'!$R$16*'Connecting shares (%)'!$F$14/100+H232*'Connecting shares (%)'!$G$14/100*'Connecting shares (%)'!$R$17+J232*'Connecting shares (%)'!$H$14/100*'Connecting shares (%)'!$R$18,0),0)</f>
        <v>3.6332100000000001</v>
      </c>
      <c r="AE232" s="1">
        <f>IF(C232="west", IF(B232="Central",('Connecting shares (%)'!$F$12/100*K232+'Connecting shares (%)'!$G$12/100*M232+'Connecting shares (%)'!$H$12/100*O232)/1000000,0),0)</f>
        <v>0</v>
      </c>
      <c r="AF232" s="1">
        <f>IF(C232="west", IF(B232="Central",L232*'Connecting shares (%)'!$R$16*'Connecting shares (%)'!$F$12/100+N232*'Connecting shares (%)'!$G$12/100*'Connecting shares (%)'!$R$17+P232*'Connecting shares (%)'!$H$12/100*'Connecting shares (%)'!$R$18,0),0)</f>
        <v>0</v>
      </c>
      <c r="AG232" s="1">
        <f>IF(C232="West", IF(B232="Decentral",(K232*'Connecting shares (%)'!$F$16/100+M232*'Connecting shares (%)'!$G$16/100+O232*'Connecting shares (%)'!$H$16/100)/1000000,0),0)</f>
        <v>0.229238309999999</v>
      </c>
      <c r="AH232" s="1">
        <f>IF(C232="west", IF(B232="Decentral",L232*'Connecting shares (%)'!$R$16*'Connecting shares (%)'!$F$16/100+N232*'Connecting shares (%)'!$G$16/100*'Connecting shares (%)'!$R$17+P232*'Connecting shares (%)'!$H$16/100*'Connecting shares (%)'!$R$18,0),0)</f>
        <v>0.4369050000000001</v>
      </c>
    </row>
    <row r="233" spans="1:34">
      <c r="A233" s="1">
        <v>232</v>
      </c>
      <c r="B233" s="1" t="s">
        <v>19</v>
      </c>
      <c r="C233" s="1" t="s">
        <v>21</v>
      </c>
      <c r="D233" s="1" t="s">
        <v>647</v>
      </c>
      <c r="E233" s="1">
        <v>2364974.8099999898</v>
      </c>
      <c r="F233" s="1">
        <v>165</v>
      </c>
      <c r="G233" s="1">
        <v>0</v>
      </c>
      <c r="H233" s="1">
        <v>0</v>
      </c>
      <c r="I233" s="1">
        <v>0</v>
      </c>
      <c r="J233" s="1">
        <v>0</v>
      </c>
      <c r="K233" s="1">
        <v>0</v>
      </c>
      <c r="L233" s="1">
        <v>0</v>
      </c>
      <c r="M233" s="1">
        <v>103400.56</v>
      </c>
      <c r="N233" s="1">
        <v>2</v>
      </c>
      <c r="O233" s="1">
        <v>0</v>
      </c>
      <c r="P233" s="1">
        <v>0</v>
      </c>
      <c r="Q233" s="1">
        <v>2138.6371937479098</v>
      </c>
      <c r="R233" s="1">
        <v>220457</v>
      </c>
      <c r="S233" s="59">
        <f>IF(C233="East", IF(B233="Central",('Connecting shares (%)'!$F$2/100*E233+'Connecting shares (%)'!$G$2/100*G233+'Connecting shares (%)'!$H$2/100*I233)/1000000,0),0)</f>
        <v>0</v>
      </c>
      <c r="T233" s="59">
        <f>IF(C233="East", IF(B233="Central",F233*'Connecting shares (%)'!$R$16*'Connecting shares (%)'!$F$2/100+H233*'Connecting shares (%)'!$G$2/100*'Connecting shares (%)'!$R$17+J233*'Connecting shares (%)'!$H$2/100*'Connecting shares (%)'!$R$18,0),0)</f>
        <v>0</v>
      </c>
      <c r="U233" s="1">
        <f>IF(C233="East", IF(B233="Decentral",('Connecting shares (%)'!$F$6/100*E233+'Connecting shares (%)'!$G$6/100*G233+'Connecting shares (%)'!$H$6/100*I233)/1000000,0),0)</f>
        <v>0</v>
      </c>
      <c r="V233" s="1">
        <f>IF(C233="East", IF(B233="Decentral",F233*'Connecting shares (%)'!$R$16*'Connecting shares (%)'!$F$6/100+H233*'Connecting shares (%)'!$G$6/100*'Connecting shares (%)'!$R$17+J233*'Connecting shares (%)'!$H$6/100*'Connecting shares (%)'!$R$18,0),0)</f>
        <v>0</v>
      </c>
      <c r="W233" s="1">
        <f>IF(C233="East", IF(B233="Central",('Connecting shares (%)'!$F$4/100*K233+'Connecting shares (%)'!$G$4/100*M233+'Connecting shares (%)'!$H$4/100*O233)/1000000,0),0)</f>
        <v>0</v>
      </c>
      <c r="X233" s="1">
        <f>IF(C233="East", IF(B233="Central",L233*'Connecting shares (%)'!$R$16*'Connecting shares (%)'!$F$4/100+N233*'Connecting shares (%)'!$G$4/100*'Connecting shares (%)'!$R$17+P233*'Connecting shares (%)'!$H$4/100*'Connecting shares (%)'!$R$18,0),0)</f>
        <v>0</v>
      </c>
      <c r="Y233" s="1">
        <f>IF(C233="East", IF(B233="Decentral",('Connecting shares (%)'!$F$4/100*K233+'Connecting shares (%)'!$G$4/100*M233+'Connecting shares (%)'!$H$4/100*O233)/1000000,0),0)</f>
        <v>0</v>
      </c>
      <c r="Z233" s="1">
        <f>IF(C233="East", IF(B233="Decentral",L233*'Connecting shares (%)'!$R$16*'Connecting shares (%)'!$F$8/100+N233*'Connecting shares (%)'!$G$8/100*'Connecting shares (%)'!$R$17+P233*'Connecting shares (%)'!$H$8/100*'Connecting shares (%)'!$R$18,0),0)</f>
        <v>0</v>
      </c>
      <c r="AA233" s="1">
        <f>IF(C233="West", IF(B233="Central",('Connecting shares (%)'!$F$10/100*E233+'Connecting shares (%)'!$G$10/100*G233+'Connecting shares (%)'!$H$10/100*I233)/1000000,0),0)</f>
        <v>0</v>
      </c>
      <c r="AB233" s="1">
        <f>IF(C233="West", IF(B233="Central",F233*'Connecting shares (%)'!$R$16*'Connecting shares (%)'!$F$10/100+H233*'Connecting shares (%)'!$G$10/100*'Connecting shares (%)'!$R$17+J233*'Connecting shares (%)'!$H$10/100*'Connecting shares (%)'!$R$18,0),0)</f>
        <v>0</v>
      </c>
      <c r="AC233" s="1">
        <f>IF(C233="West", IF(B233="Decentral",('Connecting shares (%)'!$F$14/100*E233+'Connecting shares (%)'!$G$14/100*G233+'Connecting shares (%)'!$H$14/100*I233)/1000000,0),0)</f>
        <v>2.3649748099999899</v>
      </c>
      <c r="AD233" s="1">
        <f>IF(C233="west", IF(B233="Decentral",F233*'Connecting shares (%)'!$R$16*'Connecting shares (%)'!$F$14/100+H233*'Connecting shares (%)'!$G$14/100*'Connecting shares (%)'!$R$17+J233*'Connecting shares (%)'!$H$14/100*'Connecting shares (%)'!$R$18,0),0)</f>
        <v>3.7941750000000001</v>
      </c>
      <c r="AE233" s="1">
        <f>IF(C233="west", IF(B233="Central",('Connecting shares (%)'!$F$12/100*K233+'Connecting shares (%)'!$G$12/100*M233+'Connecting shares (%)'!$H$12/100*O233)/1000000,0),0)</f>
        <v>0</v>
      </c>
      <c r="AF233" s="1">
        <f>IF(C233="west", IF(B233="Central",L233*'Connecting shares (%)'!$R$16*'Connecting shares (%)'!$F$12/100+N233*'Connecting shares (%)'!$G$12/100*'Connecting shares (%)'!$R$17+P233*'Connecting shares (%)'!$H$12/100*'Connecting shares (%)'!$R$18,0),0)</f>
        <v>0</v>
      </c>
      <c r="AG233" s="1">
        <f>IF(C233="West", IF(B233="Decentral",(K233*'Connecting shares (%)'!$F$16/100+M233*'Connecting shares (%)'!$G$16/100+O233*'Connecting shares (%)'!$H$16/100)/1000000,0),0)</f>
        <v>0.10340056</v>
      </c>
      <c r="AH233" s="1">
        <f>IF(C233="west", IF(B233="Decentral",L233*'Connecting shares (%)'!$R$16*'Connecting shares (%)'!$F$16/100+N233*'Connecting shares (%)'!$G$16/100*'Connecting shares (%)'!$R$17+P233*'Connecting shares (%)'!$H$16/100*'Connecting shares (%)'!$R$18,0),0)</f>
        <v>6.1317999999999998E-2</v>
      </c>
    </row>
    <row r="234" spans="1:34">
      <c r="A234" s="1">
        <v>233</v>
      </c>
      <c r="B234" s="1" t="s">
        <v>19</v>
      </c>
      <c r="C234" s="1" t="s">
        <v>22</v>
      </c>
      <c r="D234" s="1" t="s">
        <v>646</v>
      </c>
      <c r="E234" s="1">
        <v>0</v>
      </c>
      <c r="F234" s="1">
        <v>0</v>
      </c>
      <c r="G234" s="1">
        <v>0</v>
      </c>
      <c r="H234" s="1">
        <v>0</v>
      </c>
      <c r="I234" s="1">
        <v>0</v>
      </c>
      <c r="J234" s="1">
        <v>0</v>
      </c>
      <c r="K234" s="1">
        <v>0</v>
      </c>
      <c r="L234" s="1">
        <v>0</v>
      </c>
      <c r="M234" s="1">
        <v>0</v>
      </c>
      <c r="N234" s="1">
        <v>0</v>
      </c>
      <c r="O234" s="1">
        <v>0</v>
      </c>
      <c r="P234" s="1">
        <v>0</v>
      </c>
      <c r="Q234" s="1">
        <v>1812.3065411625</v>
      </c>
      <c r="R234" s="1">
        <v>151166</v>
      </c>
      <c r="S234" s="59">
        <f>IF(C234="East", IF(B234="Central",('Connecting shares (%)'!$F$2/100*E234+'Connecting shares (%)'!$G$2/100*G234+'Connecting shares (%)'!$H$2/100*I234)/1000000,0),0)</f>
        <v>0</v>
      </c>
      <c r="T234" s="59">
        <f>IF(C234="East", IF(B234="Central",F234*'Connecting shares (%)'!$R$16*'Connecting shares (%)'!$F$2/100+H234*'Connecting shares (%)'!$G$2/100*'Connecting shares (%)'!$R$17+J234*'Connecting shares (%)'!$H$2/100*'Connecting shares (%)'!$R$18,0),0)</f>
        <v>0</v>
      </c>
      <c r="U234" s="1">
        <f>IF(C234="East", IF(B234="Decentral",('Connecting shares (%)'!$F$6/100*E234+'Connecting shares (%)'!$G$6/100*G234+'Connecting shares (%)'!$H$6/100*I234)/1000000,0),0)</f>
        <v>0</v>
      </c>
      <c r="V234" s="1">
        <f>IF(C234="East", IF(B234="Decentral",F234*'Connecting shares (%)'!$R$16*'Connecting shares (%)'!$F$6/100+H234*'Connecting shares (%)'!$G$6/100*'Connecting shares (%)'!$R$17+J234*'Connecting shares (%)'!$H$6/100*'Connecting shares (%)'!$R$18,0),0)</f>
        <v>0</v>
      </c>
      <c r="W234" s="1">
        <f>IF(C234="East", IF(B234="Central",('Connecting shares (%)'!$F$4/100*K234+'Connecting shares (%)'!$G$4/100*M234+'Connecting shares (%)'!$H$4/100*O234)/1000000,0),0)</f>
        <v>0</v>
      </c>
      <c r="X234" s="1">
        <f>IF(C234="East", IF(B234="Central",L234*'Connecting shares (%)'!$R$16*'Connecting shares (%)'!$F$4/100+N234*'Connecting shares (%)'!$G$4/100*'Connecting shares (%)'!$R$17+P234*'Connecting shares (%)'!$H$4/100*'Connecting shares (%)'!$R$18,0),0)</f>
        <v>0</v>
      </c>
      <c r="Y234" s="1">
        <f>IF(C234="East", IF(B234="Decentral",('Connecting shares (%)'!$F$4/100*K234+'Connecting shares (%)'!$G$4/100*M234+'Connecting shares (%)'!$H$4/100*O234)/1000000,0),0)</f>
        <v>0</v>
      </c>
      <c r="Z234" s="1">
        <f>IF(C234="East", IF(B234="Decentral",L234*'Connecting shares (%)'!$R$16*'Connecting shares (%)'!$F$8/100+N234*'Connecting shares (%)'!$G$8/100*'Connecting shares (%)'!$R$17+P234*'Connecting shares (%)'!$H$8/100*'Connecting shares (%)'!$R$18,0),0)</f>
        <v>0</v>
      </c>
      <c r="AA234" s="1">
        <f>IF(C234="West", IF(B234="Central",('Connecting shares (%)'!$F$10/100*E234+'Connecting shares (%)'!$G$10/100*G234+'Connecting shares (%)'!$H$10/100*I234)/1000000,0),0)</f>
        <v>0</v>
      </c>
      <c r="AB234" s="1">
        <f>IF(C234="West", IF(B234="Central",F234*'Connecting shares (%)'!$R$16*'Connecting shares (%)'!$F$10/100+H234*'Connecting shares (%)'!$G$10/100*'Connecting shares (%)'!$R$17+J234*'Connecting shares (%)'!$H$10/100*'Connecting shares (%)'!$R$18,0),0)</f>
        <v>0</v>
      </c>
      <c r="AC234" s="1">
        <f>IF(C234="West", IF(B234="Decentral",('Connecting shares (%)'!$F$14/100*E234+'Connecting shares (%)'!$G$14/100*G234+'Connecting shares (%)'!$H$14/100*I234)/1000000,0),0)</f>
        <v>0</v>
      </c>
      <c r="AD234" s="1">
        <f>IF(C234="west", IF(B234="Decentral",F234*'Connecting shares (%)'!$R$16*'Connecting shares (%)'!$F$14/100+H234*'Connecting shares (%)'!$G$14/100*'Connecting shares (%)'!$R$17+J234*'Connecting shares (%)'!$H$14/100*'Connecting shares (%)'!$R$18,0),0)</f>
        <v>0</v>
      </c>
      <c r="AE234" s="1">
        <f>IF(C234="west", IF(B234="Central",('Connecting shares (%)'!$F$12/100*K234+'Connecting shares (%)'!$G$12/100*M234+'Connecting shares (%)'!$H$12/100*O234)/1000000,0),0)</f>
        <v>0</v>
      </c>
      <c r="AF234" s="1">
        <f>IF(C234="west", IF(B234="Central",L234*'Connecting shares (%)'!$R$16*'Connecting shares (%)'!$F$12/100+N234*'Connecting shares (%)'!$G$12/100*'Connecting shares (%)'!$R$17+P234*'Connecting shares (%)'!$H$12/100*'Connecting shares (%)'!$R$18,0),0)</f>
        <v>0</v>
      </c>
      <c r="AG234" s="1">
        <f>IF(C234="West", IF(B234="Decentral",(K234*'Connecting shares (%)'!$F$16/100+M234*'Connecting shares (%)'!$G$16/100+O234*'Connecting shares (%)'!$H$16/100)/1000000,0),0)</f>
        <v>0</v>
      </c>
      <c r="AH234" s="1">
        <f>IF(C234="west", IF(B234="Decentral",L234*'Connecting shares (%)'!$R$16*'Connecting shares (%)'!$F$16/100+N234*'Connecting shares (%)'!$G$16/100*'Connecting shares (%)'!$R$17+P234*'Connecting shares (%)'!$H$16/100*'Connecting shares (%)'!$R$18,0),0)</f>
        <v>0</v>
      </c>
    </row>
    <row r="235" spans="1:34">
      <c r="A235" s="1">
        <v>234</v>
      </c>
      <c r="B235" s="1" t="s">
        <v>19</v>
      </c>
      <c r="C235" s="1" t="s">
        <v>22</v>
      </c>
      <c r="D235" s="1" t="s">
        <v>645</v>
      </c>
      <c r="E235" s="1">
        <v>0</v>
      </c>
      <c r="F235" s="1">
        <v>0</v>
      </c>
      <c r="G235" s="1">
        <v>0</v>
      </c>
      <c r="H235" s="1">
        <v>0</v>
      </c>
      <c r="I235" s="1">
        <v>0</v>
      </c>
      <c r="J235" s="1">
        <v>0</v>
      </c>
      <c r="K235" s="1">
        <v>0</v>
      </c>
      <c r="L235" s="1">
        <v>0</v>
      </c>
      <c r="M235" s="1">
        <v>0</v>
      </c>
      <c r="N235" s="1">
        <v>0</v>
      </c>
      <c r="O235" s="1">
        <v>0</v>
      </c>
      <c r="P235" s="1">
        <v>0</v>
      </c>
      <c r="Q235" s="1">
        <v>757.45112095307104</v>
      </c>
      <c r="R235" s="1">
        <v>36990</v>
      </c>
      <c r="S235" s="59">
        <f>IF(C235="East", IF(B235="Central",('Connecting shares (%)'!$F$2/100*E235+'Connecting shares (%)'!$G$2/100*G235+'Connecting shares (%)'!$H$2/100*I235)/1000000,0),0)</f>
        <v>0</v>
      </c>
      <c r="T235" s="59">
        <f>IF(C235="East", IF(B235="Central",F235*'Connecting shares (%)'!$R$16*'Connecting shares (%)'!$F$2/100+H235*'Connecting shares (%)'!$G$2/100*'Connecting shares (%)'!$R$17+J235*'Connecting shares (%)'!$H$2/100*'Connecting shares (%)'!$R$18,0),0)</f>
        <v>0</v>
      </c>
      <c r="U235" s="1">
        <f>IF(C235="East", IF(B235="Decentral",('Connecting shares (%)'!$F$6/100*E235+'Connecting shares (%)'!$G$6/100*G235+'Connecting shares (%)'!$H$6/100*I235)/1000000,0),0)</f>
        <v>0</v>
      </c>
      <c r="V235" s="1">
        <f>IF(C235="East", IF(B235="Decentral",F235*'Connecting shares (%)'!$R$16*'Connecting shares (%)'!$F$6/100+H235*'Connecting shares (%)'!$G$6/100*'Connecting shares (%)'!$R$17+J235*'Connecting shares (%)'!$H$6/100*'Connecting shares (%)'!$R$18,0),0)</f>
        <v>0</v>
      </c>
      <c r="W235" s="1">
        <f>IF(C235="East", IF(B235="Central",('Connecting shares (%)'!$F$4/100*K235+'Connecting shares (%)'!$G$4/100*M235+'Connecting shares (%)'!$H$4/100*O235)/1000000,0),0)</f>
        <v>0</v>
      </c>
      <c r="X235" s="1">
        <f>IF(C235="East", IF(B235="Central",L235*'Connecting shares (%)'!$R$16*'Connecting shares (%)'!$F$4/100+N235*'Connecting shares (%)'!$G$4/100*'Connecting shares (%)'!$R$17+P235*'Connecting shares (%)'!$H$4/100*'Connecting shares (%)'!$R$18,0),0)</f>
        <v>0</v>
      </c>
      <c r="Y235" s="1">
        <f>IF(C235="East", IF(B235="Decentral",('Connecting shares (%)'!$F$4/100*K235+'Connecting shares (%)'!$G$4/100*M235+'Connecting shares (%)'!$H$4/100*O235)/1000000,0),0)</f>
        <v>0</v>
      </c>
      <c r="Z235" s="1">
        <f>IF(C235="East", IF(B235="Decentral",L235*'Connecting shares (%)'!$R$16*'Connecting shares (%)'!$F$8/100+N235*'Connecting shares (%)'!$G$8/100*'Connecting shares (%)'!$R$17+P235*'Connecting shares (%)'!$H$8/100*'Connecting shares (%)'!$R$18,0),0)</f>
        <v>0</v>
      </c>
      <c r="AA235" s="1">
        <f>IF(C235="West", IF(B235="Central",('Connecting shares (%)'!$F$10/100*E235+'Connecting shares (%)'!$G$10/100*G235+'Connecting shares (%)'!$H$10/100*I235)/1000000,0),0)</f>
        <v>0</v>
      </c>
      <c r="AB235" s="1">
        <f>IF(C235="West", IF(B235="Central",F235*'Connecting shares (%)'!$R$16*'Connecting shares (%)'!$F$10/100+H235*'Connecting shares (%)'!$G$10/100*'Connecting shares (%)'!$R$17+J235*'Connecting shares (%)'!$H$10/100*'Connecting shares (%)'!$R$18,0),0)</f>
        <v>0</v>
      </c>
      <c r="AC235" s="1">
        <f>IF(C235="West", IF(B235="Decentral",('Connecting shares (%)'!$F$14/100*E235+'Connecting shares (%)'!$G$14/100*G235+'Connecting shares (%)'!$H$14/100*I235)/1000000,0),0)</f>
        <v>0</v>
      </c>
      <c r="AD235" s="1">
        <f>IF(C235="west", IF(B235="Decentral",F235*'Connecting shares (%)'!$R$16*'Connecting shares (%)'!$F$14/100+H235*'Connecting shares (%)'!$G$14/100*'Connecting shares (%)'!$R$17+J235*'Connecting shares (%)'!$H$14/100*'Connecting shares (%)'!$R$18,0),0)</f>
        <v>0</v>
      </c>
      <c r="AE235" s="1">
        <f>IF(C235="west", IF(B235="Central",('Connecting shares (%)'!$F$12/100*K235+'Connecting shares (%)'!$G$12/100*M235+'Connecting shares (%)'!$H$12/100*O235)/1000000,0),0)</f>
        <v>0</v>
      </c>
      <c r="AF235" s="1">
        <f>IF(C235="west", IF(B235="Central",L235*'Connecting shares (%)'!$R$16*'Connecting shares (%)'!$F$12/100+N235*'Connecting shares (%)'!$G$12/100*'Connecting shares (%)'!$R$17+P235*'Connecting shares (%)'!$H$12/100*'Connecting shares (%)'!$R$18,0),0)</f>
        <v>0</v>
      </c>
      <c r="AG235" s="1">
        <f>IF(C235="West", IF(B235="Decentral",(K235*'Connecting shares (%)'!$F$16/100+M235*'Connecting shares (%)'!$G$16/100+O235*'Connecting shares (%)'!$H$16/100)/1000000,0),0)</f>
        <v>0</v>
      </c>
      <c r="AH235" s="1">
        <f>IF(C235="west", IF(B235="Decentral",L235*'Connecting shares (%)'!$R$16*'Connecting shares (%)'!$F$16/100+N235*'Connecting shares (%)'!$G$16/100*'Connecting shares (%)'!$R$17+P235*'Connecting shares (%)'!$H$16/100*'Connecting shares (%)'!$R$18,0),0)</f>
        <v>0</v>
      </c>
    </row>
    <row r="236" spans="1:34">
      <c r="A236" s="1">
        <v>235</v>
      </c>
      <c r="B236" s="1" t="s">
        <v>19</v>
      </c>
      <c r="C236" s="1" t="s">
        <v>22</v>
      </c>
      <c r="D236" s="1" t="s">
        <v>644</v>
      </c>
      <c r="E236" s="1">
        <v>12822505.1299999</v>
      </c>
      <c r="F236" s="1">
        <v>693</v>
      </c>
      <c r="G236" s="1">
        <v>187641.31</v>
      </c>
      <c r="H236" s="1">
        <v>3</v>
      </c>
      <c r="I236" s="1">
        <v>0</v>
      </c>
      <c r="J236" s="1">
        <v>0</v>
      </c>
      <c r="K236" s="1">
        <v>1034813.73999999</v>
      </c>
      <c r="L236" s="1">
        <v>59</v>
      </c>
      <c r="M236" s="1">
        <v>1057440.3499999901</v>
      </c>
      <c r="N236" s="1">
        <v>10</v>
      </c>
      <c r="O236" s="1">
        <v>498772.28</v>
      </c>
      <c r="P236" s="1">
        <v>1</v>
      </c>
      <c r="Q236" s="1">
        <v>9066.8772552951395</v>
      </c>
      <c r="R236" s="1">
        <v>2062051</v>
      </c>
      <c r="S236" s="59">
        <f>IF(C236="East", IF(B236="Central",('Connecting shares (%)'!$F$2/100*E236+'Connecting shares (%)'!$G$2/100*G236+'Connecting shares (%)'!$H$2/100*I236)/1000000,0),0)</f>
        <v>0</v>
      </c>
      <c r="T236" s="59">
        <f>IF(C236="East", IF(B236="Central",F236*'Connecting shares (%)'!$R$16*'Connecting shares (%)'!$F$2/100+H236*'Connecting shares (%)'!$G$2/100*'Connecting shares (%)'!$R$17+J236*'Connecting shares (%)'!$H$2/100*'Connecting shares (%)'!$R$18,0),0)</f>
        <v>0</v>
      </c>
      <c r="U236" s="1">
        <f>IF(C236="East", IF(B236="Decentral",('Connecting shares (%)'!$F$6/100*E236+'Connecting shares (%)'!$G$6/100*G236+'Connecting shares (%)'!$H$6/100*I236)/1000000,0),0)</f>
        <v>13.0101464399999</v>
      </c>
      <c r="V236" s="1">
        <f>IF(C236="East", IF(B236="Decentral",F236*'Connecting shares (%)'!$R$16*'Connecting shares (%)'!$F$6/100+H236*'Connecting shares (%)'!$G$6/100*'Connecting shares (%)'!$R$17+J236*'Connecting shares (%)'!$H$6/100*'Connecting shares (%)'!$R$18,0),0)</f>
        <v>16.027512000000002</v>
      </c>
      <c r="W236" s="1">
        <f>IF(C236="East", IF(B236="Central",('Connecting shares (%)'!$F$4/100*K236+'Connecting shares (%)'!$G$4/100*M236+'Connecting shares (%)'!$H$4/100*O236)/1000000,0),0)</f>
        <v>0</v>
      </c>
      <c r="X236" s="1">
        <f>IF(C236="East", IF(B236="Central",L236*'Connecting shares (%)'!$R$16*'Connecting shares (%)'!$F$4/100+N236*'Connecting shares (%)'!$G$4/100*'Connecting shares (%)'!$R$17+P236*'Connecting shares (%)'!$H$4/100*'Connecting shares (%)'!$R$18,0),0)</f>
        <v>0</v>
      </c>
      <c r="Y236" s="1">
        <f>IF(C236="East", IF(B236="Decentral",('Connecting shares (%)'!$F$4/100*K236+'Connecting shares (%)'!$G$4/100*M236+'Connecting shares (%)'!$H$4/100*O236)/1000000,0),0)</f>
        <v>2.5910263699999803</v>
      </c>
      <c r="Z236" s="1">
        <f>IF(C236="East", IF(B236="Decentral",L236*'Connecting shares (%)'!$R$16*'Connecting shares (%)'!$F$8/100+N236*'Connecting shares (%)'!$G$8/100*'Connecting shares (%)'!$R$17+P236*'Connecting shares (%)'!$H$8/100*'Connecting shares (%)'!$R$18,0),0)</f>
        <v>1.693954</v>
      </c>
      <c r="AA236" s="1">
        <f>IF(C236="West", IF(B236="Central",('Connecting shares (%)'!$F$10/100*E236+'Connecting shares (%)'!$G$10/100*G236+'Connecting shares (%)'!$H$10/100*I236)/1000000,0),0)</f>
        <v>0</v>
      </c>
      <c r="AB236" s="1">
        <f>IF(C236="West", IF(B236="Central",F236*'Connecting shares (%)'!$R$16*'Connecting shares (%)'!$F$10/100+H236*'Connecting shares (%)'!$G$10/100*'Connecting shares (%)'!$R$17+J236*'Connecting shares (%)'!$H$10/100*'Connecting shares (%)'!$R$18,0),0)</f>
        <v>0</v>
      </c>
      <c r="AC236" s="1">
        <f>IF(C236="West", IF(B236="Decentral",('Connecting shares (%)'!$F$14/100*E236+'Connecting shares (%)'!$G$14/100*G236+'Connecting shares (%)'!$H$14/100*I236)/1000000,0),0)</f>
        <v>0</v>
      </c>
      <c r="AD236" s="1">
        <f>IF(C236="west", IF(B236="Decentral",F236*'Connecting shares (%)'!$R$16*'Connecting shares (%)'!$F$14/100+H236*'Connecting shares (%)'!$G$14/100*'Connecting shares (%)'!$R$17+J236*'Connecting shares (%)'!$H$14/100*'Connecting shares (%)'!$R$18,0),0)</f>
        <v>0</v>
      </c>
      <c r="AE236" s="1">
        <f>IF(C236="west", IF(B236="Central",('Connecting shares (%)'!$F$12/100*K236+'Connecting shares (%)'!$G$12/100*M236+'Connecting shares (%)'!$H$12/100*O236)/1000000,0),0)</f>
        <v>0</v>
      </c>
      <c r="AF236" s="1">
        <f>IF(C236="west", IF(B236="Central",L236*'Connecting shares (%)'!$R$16*'Connecting shares (%)'!$F$12/100+N236*'Connecting shares (%)'!$G$12/100*'Connecting shares (%)'!$R$17+P236*'Connecting shares (%)'!$H$12/100*'Connecting shares (%)'!$R$18,0),0)</f>
        <v>0</v>
      </c>
      <c r="AG236" s="1">
        <f>IF(C236="West", IF(B236="Decentral",(K236*'Connecting shares (%)'!$F$16/100+M236*'Connecting shares (%)'!$G$16/100+O236*'Connecting shares (%)'!$H$16/100)/1000000,0),0)</f>
        <v>0</v>
      </c>
      <c r="AH236" s="1">
        <f>IF(C236="west", IF(B236="Decentral",L236*'Connecting shares (%)'!$R$16*'Connecting shares (%)'!$F$16/100+N236*'Connecting shares (%)'!$G$16/100*'Connecting shares (%)'!$R$17+P236*'Connecting shares (%)'!$H$16/100*'Connecting shares (%)'!$R$18,0),0)</f>
        <v>0</v>
      </c>
    </row>
    <row r="237" spans="1:34">
      <c r="A237" s="1">
        <v>236</v>
      </c>
      <c r="B237" s="1" t="s">
        <v>19</v>
      </c>
      <c r="C237" s="1" t="s">
        <v>22</v>
      </c>
      <c r="D237" s="1" t="s">
        <v>643</v>
      </c>
      <c r="E237" s="1">
        <v>170636.079999999</v>
      </c>
      <c r="F237" s="1">
        <v>10</v>
      </c>
      <c r="G237" s="1">
        <v>0</v>
      </c>
      <c r="H237" s="1">
        <v>0</v>
      </c>
      <c r="I237" s="1">
        <v>0</v>
      </c>
      <c r="J237" s="1">
        <v>0</v>
      </c>
      <c r="K237" s="1">
        <v>0</v>
      </c>
      <c r="L237" s="1">
        <v>0</v>
      </c>
      <c r="M237" s="1">
        <v>0</v>
      </c>
      <c r="N237" s="1">
        <v>0</v>
      </c>
      <c r="O237" s="1">
        <v>0</v>
      </c>
      <c r="P237" s="1">
        <v>0</v>
      </c>
      <c r="Q237" s="1">
        <v>1144.3897328973301</v>
      </c>
      <c r="R237" s="1">
        <v>58177</v>
      </c>
      <c r="S237" s="59">
        <f>IF(C237="East", IF(B237="Central",('Connecting shares (%)'!$F$2/100*E237+'Connecting shares (%)'!$G$2/100*G237+'Connecting shares (%)'!$H$2/100*I237)/1000000,0),0)</f>
        <v>0</v>
      </c>
      <c r="T237" s="59">
        <f>IF(C237="East", IF(B237="Central",F237*'Connecting shares (%)'!$R$16*'Connecting shares (%)'!$F$2/100+H237*'Connecting shares (%)'!$G$2/100*'Connecting shares (%)'!$R$17+J237*'Connecting shares (%)'!$H$2/100*'Connecting shares (%)'!$R$18,0),0)</f>
        <v>0</v>
      </c>
      <c r="U237" s="1">
        <f>IF(C237="East", IF(B237="Decentral",('Connecting shares (%)'!$F$6/100*E237+'Connecting shares (%)'!$G$6/100*G237+'Connecting shares (%)'!$H$6/100*I237)/1000000,0),0)</f>
        <v>0.170636079999999</v>
      </c>
      <c r="V237" s="1">
        <f>IF(C237="East", IF(B237="Decentral",F237*'Connecting shares (%)'!$R$16*'Connecting shares (%)'!$F$6/100+H237*'Connecting shares (%)'!$G$6/100*'Connecting shares (%)'!$R$17+J237*'Connecting shares (%)'!$H$6/100*'Connecting shares (%)'!$R$18,0),0)</f>
        <v>0.22995000000000002</v>
      </c>
      <c r="W237" s="1">
        <f>IF(C237="East", IF(B237="Central",('Connecting shares (%)'!$F$4/100*K237+'Connecting shares (%)'!$G$4/100*M237+'Connecting shares (%)'!$H$4/100*O237)/1000000,0),0)</f>
        <v>0</v>
      </c>
      <c r="X237" s="1">
        <f>IF(C237="East", IF(B237="Central",L237*'Connecting shares (%)'!$R$16*'Connecting shares (%)'!$F$4/100+N237*'Connecting shares (%)'!$G$4/100*'Connecting shares (%)'!$R$17+P237*'Connecting shares (%)'!$H$4/100*'Connecting shares (%)'!$R$18,0),0)</f>
        <v>0</v>
      </c>
      <c r="Y237" s="1">
        <f>IF(C237="East", IF(B237="Decentral",('Connecting shares (%)'!$F$4/100*K237+'Connecting shares (%)'!$G$4/100*M237+'Connecting shares (%)'!$H$4/100*O237)/1000000,0),0)</f>
        <v>0</v>
      </c>
      <c r="Z237" s="1">
        <f>IF(C237="East", IF(B237="Decentral",L237*'Connecting shares (%)'!$R$16*'Connecting shares (%)'!$F$8/100+N237*'Connecting shares (%)'!$G$8/100*'Connecting shares (%)'!$R$17+P237*'Connecting shares (%)'!$H$8/100*'Connecting shares (%)'!$R$18,0),0)</f>
        <v>0</v>
      </c>
      <c r="AA237" s="1">
        <f>IF(C237="West", IF(B237="Central",('Connecting shares (%)'!$F$10/100*E237+'Connecting shares (%)'!$G$10/100*G237+'Connecting shares (%)'!$H$10/100*I237)/1000000,0),0)</f>
        <v>0</v>
      </c>
      <c r="AB237" s="1">
        <f>IF(C237="West", IF(B237="Central",F237*'Connecting shares (%)'!$R$16*'Connecting shares (%)'!$F$10/100+H237*'Connecting shares (%)'!$G$10/100*'Connecting shares (%)'!$R$17+J237*'Connecting shares (%)'!$H$10/100*'Connecting shares (%)'!$R$18,0),0)</f>
        <v>0</v>
      </c>
      <c r="AC237" s="1">
        <f>IF(C237="West", IF(B237="Decentral",('Connecting shares (%)'!$F$14/100*E237+'Connecting shares (%)'!$G$14/100*G237+'Connecting shares (%)'!$H$14/100*I237)/1000000,0),0)</f>
        <v>0</v>
      </c>
      <c r="AD237" s="1">
        <f>IF(C237="west", IF(B237="Decentral",F237*'Connecting shares (%)'!$R$16*'Connecting shares (%)'!$F$14/100+H237*'Connecting shares (%)'!$G$14/100*'Connecting shares (%)'!$R$17+J237*'Connecting shares (%)'!$H$14/100*'Connecting shares (%)'!$R$18,0),0)</f>
        <v>0</v>
      </c>
      <c r="AE237" s="1">
        <f>IF(C237="west", IF(B237="Central",('Connecting shares (%)'!$F$12/100*K237+'Connecting shares (%)'!$G$12/100*M237+'Connecting shares (%)'!$H$12/100*O237)/1000000,0),0)</f>
        <v>0</v>
      </c>
      <c r="AF237" s="1">
        <f>IF(C237="west", IF(B237="Central",L237*'Connecting shares (%)'!$R$16*'Connecting shares (%)'!$F$12/100+N237*'Connecting shares (%)'!$G$12/100*'Connecting shares (%)'!$R$17+P237*'Connecting shares (%)'!$H$12/100*'Connecting shares (%)'!$R$18,0),0)</f>
        <v>0</v>
      </c>
      <c r="AG237" s="1">
        <f>IF(C237="West", IF(B237="Decentral",(K237*'Connecting shares (%)'!$F$16/100+M237*'Connecting shares (%)'!$G$16/100+O237*'Connecting shares (%)'!$H$16/100)/1000000,0),0)</f>
        <v>0</v>
      </c>
      <c r="AH237" s="1">
        <f>IF(C237="west", IF(B237="Decentral",L237*'Connecting shares (%)'!$R$16*'Connecting shares (%)'!$F$16/100+N237*'Connecting shares (%)'!$G$16/100*'Connecting shares (%)'!$R$17+P237*'Connecting shares (%)'!$H$16/100*'Connecting shares (%)'!$R$18,0),0)</f>
        <v>0</v>
      </c>
    </row>
    <row r="238" spans="1:34">
      <c r="A238" s="1">
        <v>237</v>
      </c>
      <c r="B238" s="1" t="s">
        <v>19</v>
      </c>
      <c r="C238" s="1" t="s">
        <v>22</v>
      </c>
      <c r="D238" s="1" t="s">
        <v>186</v>
      </c>
      <c r="E238" s="1">
        <v>2365072.0999999898</v>
      </c>
      <c r="F238" s="1">
        <v>154</v>
      </c>
      <c r="G238" s="1">
        <v>0</v>
      </c>
      <c r="H238" s="1">
        <v>0</v>
      </c>
      <c r="I238" s="1">
        <v>0</v>
      </c>
      <c r="J238" s="1">
        <v>0</v>
      </c>
      <c r="K238" s="1">
        <v>827319.22999999905</v>
      </c>
      <c r="L238" s="1">
        <v>71</v>
      </c>
      <c r="M238" s="1">
        <v>4128315.5199999898</v>
      </c>
      <c r="N238" s="1">
        <v>30</v>
      </c>
      <c r="O238" s="1">
        <v>448414.69</v>
      </c>
      <c r="P238" s="1">
        <v>1</v>
      </c>
      <c r="Q238" s="1">
        <v>5452.5749702120102</v>
      </c>
      <c r="R238" s="1">
        <v>753813</v>
      </c>
      <c r="S238" s="59">
        <f>IF(C238="East", IF(B238="Central",('Connecting shares (%)'!$F$2/100*E238+'Connecting shares (%)'!$G$2/100*G238+'Connecting shares (%)'!$H$2/100*I238)/1000000,0),0)</f>
        <v>0</v>
      </c>
      <c r="T238" s="59">
        <f>IF(C238="East", IF(B238="Central",F238*'Connecting shares (%)'!$R$16*'Connecting shares (%)'!$F$2/100+H238*'Connecting shares (%)'!$G$2/100*'Connecting shares (%)'!$R$17+J238*'Connecting shares (%)'!$H$2/100*'Connecting shares (%)'!$R$18,0),0)</f>
        <v>0</v>
      </c>
      <c r="U238" s="1">
        <f>IF(C238="East", IF(B238="Decentral",('Connecting shares (%)'!$F$6/100*E238+'Connecting shares (%)'!$G$6/100*G238+'Connecting shares (%)'!$H$6/100*I238)/1000000,0),0)</f>
        <v>2.3650720999999897</v>
      </c>
      <c r="V238" s="1">
        <f>IF(C238="East", IF(B238="Decentral",F238*'Connecting shares (%)'!$R$16*'Connecting shares (%)'!$F$6/100+H238*'Connecting shares (%)'!$G$6/100*'Connecting shares (%)'!$R$17+J238*'Connecting shares (%)'!$H$6/100*'Connecting shares (%)'!$R$18,0),0)</f>
        <v>3.5412300000000001</v>
      </c>
      <c r="W238" s="1">
        <f>IF(C238="East", IF(B238="Central",('Connecting shares (%)'!$F$4/100*K238+'Connecting shares (%)'!$G$4/100*M238+'Connecting shares (%)'!$H$4/100*O238)/1000000,0),0)</f>
        <v>0</v>
      </c>
      <c r="X238" s="1">
        <f>IF(C238="East", IF(B238="Central",L238*'Connecting shares (%)'!$R$16*'Connecting shares (%)'!$F$4/100+N238*'Connecting shares (%)'!$G$4/100*'Connecting shares (%)'!$R$17+P238*'Connecting shares (%)'!$H$4/100*'Connecting shares (%)'!$R$18,0),0)</f>
        <v>0</v>
      </c>
      <c r="Y238" s="1">
        <f>IF(C238="East", IF(B238="Decentral",('Connecting shares (%)'!$F$4/100*K238+'Connecting shares (%)'!$G$4/100*M238+'Connecting shares (%)'!$H$4/100*O238)/1000000,0),0)</f>
        <v>5.404049439999989</v>
      </c>
      <c r="Z238" s="1">
        <f>IF(C238="East", IF(B238="Decentral",L238*'Connecting shares (%)'!$R$16*'Connecting shares (%)'!$F$8/100+N238*'Connecting shares (%)'!$G$8/100*'Connecting shares (%)'!$R$17+P238*'Connecting shares (%)'!$H$8/100*'Connecting shares (%)'!$R$18,0),0)</f>
        <v>2.5830739999999999</v>
      </c>
      <c r="AA238" s="1">
        <f>IF(C238="West", IF(B238="Central",('Connecting shares (%)'!$F$10/100*E238+'Connecting shares (%)'!$G$10/100*G238+'Connecting shares (%)'!$H$10/100*I238)/1000000,0),0)</f>
        <v>0</v>
      </c>
      <c r="AB238" s="1">
        <f>IF(C238="West", IF(B238="Central",F238*'Connecting shares (%)'!$R$16*'Connecting shares (%)'!$F$10/100+H238*'Connecting shares (%)'!$G$10/100*'Connecting shares (%)'!$R$17+J238*'Connecting shares (%)'!$H$10/100*'Connecting shares (%)'!$R$18,0),0)</f>
        <v>0</v>
      </c>
      <c r="AC238" s="1">
        <f>IF(C238="West", IF(B238="Decentral",('Connecting shares (%)'!$F$14/100*E238+'Connecting shares (%)'!$G$14/100*G238+'Connecting shares (%)'!$H$14/100*I238)/1000000,0),0)</f>
        <v>0</v>
      </c>
      <c r="AD238" s="1">
        <f>IF(C238="west", IF(B238="Decentral",F238*'Connecting shares (%)'!$R$16*'Connecting shares (%)'!$F$14/100+H238*'Connecting shares (%)'!$G$14/100*'Connecting shares (%)'!$R$17+J238*'Connecting shares (%)'!$H$14/100*'Connecting shares (%)'!$R$18,0),0)</f>
        <v>0</v>
      </c>
      <c r="AE238" s="1">
        <f>IF(C238="west", IF(B238="Central",('Connecting shares (%)'!$F$12/100*K238+'Connecting shares (%)'!$G$12/100*M238+'Connecting shares (%)'!$H$12/100*O238)/1000000,0),0)</f>
        <v>0</v>
      </c>
      <c r="AF238" s="1">
        <f>IF(C238="west", IF(B238="Central",L238*'Connecting shares (%)'!$R$16*'Connecting shares (%)'!$F$12/100+N238*'Connecting shares (%)'!$G$12/100*'Connecting shares (%)'!$R$17+P238*'Connecting shares (%)'!$H$12/100*'Connecting shares (%)'!$R$18,0),0)</f>
        <v>0</v>
      </c>
      <c r="AG238" s="1">
        <f>IF(C238="West", IF(B238="Decentral",(K238*'Connecting shares (%)'!$F$16/100+M238*'Connecting shares (%)'!$G$16/100+O238*'Connecting shares (%)'!$H$16/100)/1000000,0),0)</f>
        <v>0</v>
      </c>
      <c r="AH238" s="1">
        <f>IF(C238="west", IF(B238="Decentral",L238*'Connecting shares (%)'!$R$16*'Connecting shares (%)'!$F$16/100+N238*'Connecting shares (%)'!$G$16/100*'Connecting shares (%)'!$R$17+P238*'Connecting shares (%)'!$H$16/100*'Connecting shares (%)'!$R$18,0),0)</f>
        <v>0</v>
      </c>
    </row>
    <row r="239" spans="1:34">
      <c r="A239" s="1">
        <v>238</v>
      </c>
      <c r="B239" s="1" t="s">
        <v>19</v>
      </c>
      <c r="C239" s="1" t="s">
        <v>22</v>
      </c>
      <c r="D239" s="1" t="s">
        <v>187</v>
      </c>
      <c r="E239" s="1">
        <v>1713880.38</v>
      </c>
      <c r="F239" s="1">
        <v>108</v>
      </c>
      <c r="G239" s="1">
        <v>0</v>
      </c>
      <c r="H239" s="1">
        <v>0</v>
      </c>
      <c r="I239" s="1">
        <v>0</v>
      </c>
      <c r="J239" s="1">
        <v>0</v>
      </c>
      <c r="K239" s="1">
        <v>2093023.39</v>
      </c>
      <c r="L239" s="1">
        <v>167</v>
      </c>
      <c r="M239" s="1">
        <v>2164521.0799999898</v>
      </c>
      <c r="N239" s="1">
        <v>16</v>
      </c>
      <c r="O239" s="1">
        <v>1005043.09</v>
      </c>
      <c r="P239" s="1">
        <v>2</v>
      </c>
      <c r="Q239" s="1">
        <v>9557.7982846795803</v>
      </c>
      <c r="R239" s="1">
        <v>865195</v>
      </c>
      <c r="S239" s="59">
        <f>IF(C239="East", IF(B239="Central",('Connecting shares (%)'!$F$2/100*E239+'Connecting shares (%)'!$G$2/100*G239+'Connecting shares (%)'!$H$2/100*I239)/1000000,0),0)</f>
        <v>0</v>
      </c>
      <c r="T239" s="59">
        <f>IF(C239="East", IF(B239="Central",F239*'Connecting shares (%)'!$R$16*'Connecting shares (%)'!$F$2/100+H239*'Connecting shares (%)'!$G$2/100*'Connecting shares (%)'!$R$17+J239*'Connecting shares (%)'!$H$2/100*'Connecting shares (%)'!$R$18,0),0)</f>
        <v>0</v>
      </c>
      <c r="U239" s="1">
        <f>IF(C239="East", IF(B239="Decentral",('Connecting shares (%)'!$F$6/100*E239+'Connecting shares (%)'!$G$6/100*G239+'Connecting shares (%)'!$H$6/100*I239)/1000000,0),0)</f>
        <v>1.71388038</v>
      </c>
      <c r="V239" s="1">
        <f>IF(C239="East", IF(B239="Decentral",F239*'Connecting shares (%)'!$R$16*'Connecting shares (%)'!$F$6/100+H239*'Connecting shares (%)'!$G$6/100*'Connecting shares (%)'!$R$17+J239*'Connecting shares (%)'!$H$6/100*'Connecting shares (%)'!$R$18,0),0)</f>
        <v>2.48346</v>
      </c>
      <c r="W239" s="1">
        <f>IF(C239="East", IF(B239="Central",('Connecting shares (%)'!$F$4/100*K239+'Connecting shares (%)'!$G$4/100*M239+'Connecting shares (%)'!$H$4/100*O239)/1000000,0),0)</f>
        <v>0</v>
      </c>
      <c r="X239" s="1">
        <f>IF(C239="East", IF(B239="Central",L239*'Connecting shares (%)'!$R$16*'Connecting shares (%)'!$F$4/100+N239*'Connecting shares (%)'!$G$4/100*'Connecting shares (%)'!$R$17+P239*'Connecting shares (%)'!$H$4/100*'Connecting shares (%)'!$R$18,0),0)</f>
        <v>0</v>
      </c>
      <c r="Y239" s="1">
        <f>IF(C239="East", IF(B239="Decentral",('Connecting shares (%)'!$F$4/100*K239+'Connecting shares (%)'!$G$4/100*M239+'Connecting shares (%)'!$H$4/100*O239)/1000000,0),0)</f>
        <v>5.2625875599999894</v>
      </c>
      <c r="Z239" s="1">
        <f>IF(C239="East", IF(B239="Decentral",L239*'Connecting shares (%)'!$R$16*'Connecting shares (%)'!$F$8/100+N239*'Connecting shares (%)'!$G$8/100*'Connecting shares (%)'!$R$17+P239*'Connecting shares (%)'!$H$8/100*'Connecting shares (%)'!$R$18,0),0)</f>
        <v>4.3920270000000006</v>
      </c>
      <c r="AA239" s="1">
        <f>IF(C239="West", IF(B239="Central",('Connecting shares (%)'!$F$10/100*E239+'Connecting shares (%)'!$G$10/100*G239+'Connecting shares (%)'!$H$10/100*I239)/1000000,0),0)</f>
        <v>0</v>
      </c>
      <c r="AB239" s="1">
        <f>IF(C239="West", IF(B239="Central",F239*'Connecting shares (%)'!$R$16*'Connecting shares (%)'!$F$10/100+H239*'Connecting shares (%)'!$G$10/100*'Connecting shares (%)'!$R$17+J239*'Connecting shares (%)'!$H$10/100*'Connecting shares (%)'!$R$18,0),0)</f>
        <v>0</v>
      </c>
      <c r="AC239" s="1">
        <f>IF(C239="West", IF(B239="Decentral",('Connecting shares (%)'!$F$14/100*E239+'Connecting shares (%)'!$G$14/100*G239+'Connecting shares (%)'!$H$14/100*I239)/1000000,0),0)</f>
        <v>0</v>
      </c>
      <c r="AD239" s="1">
        <f>IF(C239="west", IF(B239="Decentral",F239*'Connecting shares (%)'!$R$16*'Connecting shares (%)'!$F$14/100+H239*'Connecting shares (%)'!$G$14/100*'Connecting shares (%)'!$R$17+J239*'Connecting shares (%)'!$H$14/100*'Connecting shares (%)'!$R$18,0),0)</f>
        <v>0</v>
      </c>
      <c r="AE239" s="1">
        <f>IF(C239="west", IF(B239="Central",('Connecting shares (%)'!$F$12/100*K239+'Connecting shares (%)'!$G$12/100*M239+'Connecting shares (%)'!$H$12/100*O239)/1000000,0),0)</f>
        <v>0</v>
      </c>
      <c r="AF239" s="1">
        <f>IF(C239="west", IF(B239="Central",L239*'Connecting shares (%)'!$R$16*'Connecting shares (%)'!$F$12/100+N239*'Connecting shares (%)'!$G$12/100*'Connecting shares (%)'!$R$17+P239*'Connecting shares (%)'!$H$12/100*'Connecting shares (%)'!$R$18,0),0)</f>
        <v>0</v>
      </c>
      <c r="AG239" s="1">
        <f>IF(C239="West", IF(B239="Decentral",(K239*'Connecting shares (%)'!$F$16/100+M239*'Connecting shares (%)'!$G$16/100+O239*'Connecting shares (%)'!$H$16/100)/1000000,0),0)</f>
        <v>0</v>
      </c>
      <c r="AH239" s="1">
        <f>IF(C239="west", IF(B239="Decentral",L239*'Connecting shares (%)'!$R$16*'Connecting shares (%)'!$F$16/100+N239*'Connecting shares (%)'!$G$16/100*'Connecting shares (%)'!$R$17+P239*'Connecting shares (%)'!$H$16/100*'Connecting shares (%)'!$R$18,0),0)</f>
        <v>0</v>
      </c>
    </row>
    <row r="240" spans="1:34">
      <c r="A240" s="1">
        <v>239</v>
      </c>
      <c r="B240" s="1" t="s">
        <v>19</v>
      </c>
      <c r="C240" s="1" t="s">
        <v>22</v>
      </c>
      <c r="D240" s="1" t="s">
        <v>642</v>
      </c>
      <c r="E240" s="1">
        <v>3189206.51</v>
      </c>
      <c r="F240" s="1">
        <v>217</v>
      </c>
      <c r="G240" s="1">
        <v>0</v>
      </c>
      <c r="H240" s="1">
        <v>0</v>
      </c>
      <c r="I240" s="1">
        <v>0</v>
      </c>
      <c r="J240" s="1">
        <v>0</v>
      </c>
      <c r="K240" s="1">
        <v>244753.2</v>
      </c>
      <c r="L240" s="1">
        <v>24</v>
      </c>
      <c r="M240" s="1">
        <v>0</v>
      </c>
      <c r="N240" s="1">
        <v>0</v>
      </c>
      <c r="O240" s="1">
        <v>0</v>
      </c>
      <c r="P240" s="1">
        <v>0</v>
      </c>
      <c r="Q240" s="1">
        <v>5879.4394101072603</v>
      </c>
      <c r="R240" s="1">
        <v>1856747</v>
      </c>
      <c r="S240" s="59">
        <f>IF(C240="East", IF(B240="Central",('Connecting shares (%)'!$F$2/100*E240+'Connecting shares (%)'!$G$2/100*G240+'Connecting shares (%)'!$H$2/100*I240)/1000000,0),0)</f>
        <v>0</v>
      </c>
      <c r="T240" s="59">
        <f>IF(C240="East", IF(B240="Central",F240*'Connecting shares (%)'!$R$16*'Connecting shares (%)'!$F$2/100+H240*'Connecting shares (%)'!$G$2/100*'Connecting shares (%)'!$R$17+J240*'Connecting shares (%)'!$H$2/100*'Connecting shares (%)'!$R$18,0),0)</f>
        <v>0</v>
      </c>
      <c r="U240" s="1">
        <f>IF(C240="East", IF(B240="Decentral",('Connecting shares (%)'!$F$6/100*E240+'Connecting shares (%)'!$G$6/100*G240+'Connecting shares (%)'!$H$6/100*I240)/1000000,0),0)</f>
        <v>3.18920651</v>
      </c>
      <c r="V240" s="1">
        <f>IF(C240="East", IF(B240="Decentral",F240*'Connecting shares (%)'!$R$16*'Connecting shares (%)'!$F$6/100+H240*'Connecting shares (%)'!$G$6/100*'Connecting shares (%)'!$R$17+J240*'Connecting shares (%)'!$H$6/100*'Connecting shares (%)'!$R$18,0),0)</f>
        <v>4.9899150000000008</v>
      </c>
      <c r="W240" s="1">
        <f>IF(C240="East", IF(B240="Central",('Connecting shares (%)'!$F$4/100*K240+'Connecting shares (%)'!$G$4/100*M240+'Connecting shares (%)'!$H$4/100*O240)/1000000,0),0)</f>
        <v>0</v>
      </c>
      <c r="X240" s="1">
        <f>IF(C240="East", IF(B240="Central",L240*'Connecting shares (%)'!$R$16*'Connecting shares (%)'!$F$4/100+N240*'Connecting shares (%)'!$G$4/100*'Connecting shares (%)'!$R$17+P240*'Connecting shares (%)'!$H$4/100*'Connecting shares (%)'!$R$18,0),0)</f>
        <v>0</v>
      </c>
      <c r="Y240" s="1">
        <f>IF(C240="East", IF(B240="Decentral",('Connecting shares (%)'!$F$4/100*K240+'Connecting shares (%)'!$G$4/100*M240+'Connecting shares (%)'!$H$4/100*O240)/1000000,0),0)</f>
        <v>0.2447532</v>
      </c>
      <c r="Z240" s="1">
        <f>IF(C240="East", IF(B240="Decentral",L240*'Connecting shares (%)'!$R$16*'Connecting shares (%)'!$F$8/100+N240*'Connecting shares (%)'!$G$8/100*'Connecting shares (%)'!$R$17+P240*'Connecting shares (%)'!$H$8/100*'Connecting shares (%)'!$R$18,0),0)</f>
        <v>0.55188000000000004</v>
      </c>
      <c r="AA240" s="1">
        <f>IF(C240="West", IF(B240="Central",('Connecting shares (%)'!$F$10/100*E240+'Connecting shares (%)'!$G$10/100*G240+'Connecting shares (%)'!$H$10/100*I240)/1000000,0),0)</f>
        <v>0</v>
      </c>
      <c r="AB240" s="1">
        <f>IF(C240="West", IF(B240="Central",F240*'Connecting shares (%)'!$R$16*'Connecting shares (%)'!$F$10/100+H240*'Connecting shares (%)'!$G$10/100*'Connecting shares (%)'!$R$17+J240*'Connecting shares (%)'!$H$10/100*'Connecting shares (%)'!$R$18,0),0)</f>
        <v>0</v>
      </c>
      <c r="AC240" s="1">
        <f>IF(C240="West", IF(B240="Decentral",('Connecting shares (%)'!$F$14/100*E240+'Connecting shares (%)'!$G$14/100*G240+'Connecting shares (%)'!$H$14/100*I240)/1000000,0),0)</f>
        <v>0</v>
      </c>
      <c r="AD240" s="1">
        <f>IF(C240="west", IF(B240="Decentral",F240*'Connecting shares (%)'!$R$16*'Connecting shares (%)'!$F$14/100+H240*'Connecting shares (%)'!$G$14/100*'Connecting shares (%)'!$R$17+J240*'Connecting shares (%)'!$H$14/100*'Connecting shares (%)'!$R$18,0),0)</f>
        <v>0</v>
      </c>
      <c r="AE240" s="1">
        <f>IF(C240="west", IF(B240="Central",('Connecting shares (%)'!$F$12/100*K240+'Connecting shares (%)'!$G$12/100*M240+'Connecting shares (%)'!$H$12/100*O240)/1000000,0),0)</f>
        <v>0</v>
      </c>
      <c r="AF240" s="1">
        <f>IF(C240="west", IF(B240="Central",L240*'Connecting shares (%)'!$R$16*'Connecting shares (%)'!$F$12/100+N240*'Connecting shares (%)'!$G$12/100*'Connecting shares (%)'!$R$17+P240*'Connecting shares (%)'!$H$12/100*'Connecting shares (%)'!$R$18,0),0)</f>
        <v>0</v>
      </c>
      <c r="AG240" s="1">
        <f>IF(C240="West", IF(B240="Decentral",(K240*'Connecting shares (%)'!$F$16/100+M240*'Connecting shares (%)'!$G$16/100+O240*'Connecting shares (%)'!$H$16/100)/1000000,0),0)</f>
        <v>0</v>
      </c>
      <c r="AH240" s="1">
        <f>IF(C240="west", IF(B240="Decentral",L240*'Connecting shares (%)'!$R$16*'Connecting shares (%)'!$F$16/100+N240*'Connecting shares (%)'!$G$16/100*'Connecting shares (%)'!$R$17+P240*'Connecting shares (%)'!$H$16/100*'Connecting shares (%)'!$R$18,0),0)</f>
        <v>0</v>
      </c>
    </row>
    <row r="241" spans="1:34">
      <c r="A241" s="1">
        <v>240</v>
      </c>
      <c r="B241" s="1" t="s">
        <v>19</v>
      </c>
      <c r="C241" s="1" t="s">
        <v>22</v>
      </c>
      <c r="D241" s="1" t="s">
        <v>166</v>
      </c>
      <c r="E241" s="1">
        <v>233815.01</v>
      </c>
      <c r="F241" s="1">
        <v>18</v>
      </c>
      <c r="G241" s="1">
        <v>0</v>
      </c>
      <c r="H241" s="1">
        <v>0</v>
      </c>
      <c r="I241" s="1">
        <v>0</v>
      </c>
      <c r="J241" s="1">
        <v>0</v>
      </c>
      <c r="K241" s="1">
        <v>0</v>
      </c>
      <c r="L241" s="1">
        <v>0</v>
      </c>
      <c r="M241" s="1">
        <v>0</v>
      </c>
      <c r="N241" s="1">
        <v>0</v>
      </c>
      <c r="O241" s="1">
        <v>0</v>
      </c>
      <c r="P241" s="1">
        <v>0</v>
      </c>
      <c r="Q241" s="1">
        <v>1863.84507565284</v>
      </c>
      <c r="R241" s="1">
        <v>77061.5</v>
      </c>
      <c r="S241" s="59">
        <f>IF(C241="East", IF(B241="Central",('Connecting shares (%)'!$F$2/100*E241+'Connecting shares (%)'!$G$2/100*G241+'Connecting shares (%)'!$H$2/100*I241)/1000000,0),0)</f>
        <v>0</v>
      </c>
      <c r="T241" s="59">
        <f>IF(C241="East", IF(B241="Central",F241*'Connecting shares (%)'!$R$16*'Connecting shares (%)'!$F$2/100+H241*'Connecting shares (%)'!$G$2/100*'Connecting shares (%)'!$R$17+J241*'Connecting shares (%)'!$H$2/100*'Connecting shares (%)'!$R$18,0),0)</f>
        <v>0</v>
      </c>
      <c r="U241" s="1">
        <f>IF(C241="East", IF(B241="Decentral",('Connecting shares (%)'!$F$6/100*E241+'Connecting shares (%)'!$G$6/100*G241+'Connecting shares (%)'!$H$6/100*I241)/1000000,0),0)</f>
        <v>0.23381501000000002</v>
      </c>
      <c r="V241" s="1">
        <f>IF(C241="East", IF(B241="Decentral",F241*'Connecting shares (%)'!$R$16*'Connecting shares (%)'!$F$6/100+H241*'Connecting shares (%)'!$G$6/100*'Connecting shares (%)'!$R$17+J241*'Connecting shares (%)'!$H$6/100*'Connecting shares (%)'!$R$18,0),0)</f>
        <v>0.41391</v>
      </c>
      <c r="W241" s="1">
        <f>IF(C241="East", IF(B241="Central",('Connecting shares (%)'!$F$4/100*K241+'Connecting shares (%)'!$G$4/100*M241+'Connecting shares (%)'!$H$4/100*O241)/1000000,0),0)</f>
        <v>0</v>
      </c>
      <c r="X241" s="1">
        <f>IF(C241="East", IF(B241="Central",L241*'Connecting shares (%)'!$R$16*'Connecting shares (%)'!$F$4/100+N241*'Connecting shares (%)'!$G$4/100*'Connecting shares (%)'!$R$17+P241*'Connecting shares (%)'!$H$4/100*'Connecting shares (%)'!$R$18,0),0)</f>
        <v>0</v>
      </c>
      <c r="Y241" s="1">
        <f>IF(C241="East", IF(B241="Decentral",('Connecting shares (%)'!$F$4/100*K241+'Connecting shares (%)'!$G$4/100*M241+'Connecting shares (%)'!$H$4/100*O241)/1000000,0),0)</f>
        <v>0</v>
      </c>
      <c r="Z241" s="1">
        <f>IF(C241="East", IF(B241="Decentral",L241*'Connecting shares (%)'!$R$16*'Connecting shares (%)'!$F$8/100+N241*'Connecting shares (%)'!$G$8/100*'Connecting shares (%)'!$R$17+P241*'Connecting shares (%)'!$H$8/100*'Connecting shares (%)'!$R$18,0),0)</f>
        <v>0</v>
      </c>
      <c r="AA241" s="1">
        <f>IF(C241="West", IF(B241="Central",('Connecting shares (%)'!$F$10/100*E241+'Connecting shares (%)'!$G$10/100*G241+'Connecting shares (%)'!$H$10/100*I241)/1000000,0),0)</f>
        <v>0</v>
      </c>
      <c r="AB241" s="1">
        <f>IF(C241="West", IF(B241="Central",F241*'Connecting shares (%)'!$R$16*'Connecting shares (%)'!$F$10/100+H241*'Connecting shares (%)'!$G$10/100*'Connecting shares (%)'!$R$17+J241*'Connecting shares (%)'!$H$10/100*'Connecting shares (%)'!$R$18,0),0)</f>
        <v>0</v>
      </c>
      <c r="AC241" s="1">
        <f>IF(C241="West", IF(B241="Decentral",('Connecting shares (%)'!$F$14/100*E241+'Connecting shares (%)'!$G$14/100*G241+'Connecting shares (%)'!$H$14/100*I241)/1000000,0),0)</f>
        <v>0</v>
      </c>
      <c r="AD241" s="1">
        <f>IF(C241="west", IF(B241="Decentral",F241*'Connecting shares (%)'!$R$16*'Connecting shares (%)'!$F$14/100+H241*'Connecting shares (%)'!$G$14/100*'Connecting shares (%)'!$R$17+J241*'Connecting shares (%)'!$H$14/100*'Connecting shares (%)'!$R$18,0),0)</f>
        <v>0</v>
      </c>
      <c r="AE241" s="1">
        <f>IF(C241="west", IF(B241="Central",('Connecting shares (%)'!$F$12/100*K241+'Connecting shares (%)'!$G$12/100*M241+'Connecting shares (%)'!$H$12/100*O241)/1000000,0),0)</f>
        <v>0</v>
      </c>
      <c r="AF241" s="1">
        <f>IF(C241="west", IF(B241="Central",L241*'Connecting shares (%)'!$R$16*'Connecting shares (%)'!$F$12/100+N241*'Connecting shares (%)'!$G$12/100*'Connecting shares (%)'!$R$17+P241*'Connecting shares (%)'!$H$12/100*'Connecting shares (%)'!$R$18,0),0)</f>
        <v>0</v>
      </c>
      <c r="AG241" s="1">
        <f>IF(C241="West", IF(B241="Decentral",(K241*'Connecting shares (%)'!$F$16/100+M241*'Connecting shares (%)'!$G$16/100+O241*'Connecting shares (%)'!$H$16/100)/1000000,0),0)</f>
        <v>0</v>
      </c>
      <c r="AH241" s="1">
        <f>IF(C241="west", IF(B241="Decentral",L241*'Connecting shares (%)'!$R$16*'Connecting shares (%)'!$F$16/100+N241*'Connecting shares (%)'!$G$16/100*'Connecting shares (%)'!$R$17+P241*'Connecting shares (%)'!$H$16/100*'Connecting shares (%)'!$R$18,0),0)</f>
        <v>0</v>
      </c>
    </row>
    <row r="242" spans="1:34">
      <c r="A242" s="1">
        <v>241</v>
      </c>
      <c r="B242" s="1" t="s">
        <v>19</v>
      </c>
      <c r="C242" s="1" t="s">
        <v>22</v>
      </c>
      <c r="D242" s="1" t="s">
        <v>154</v>
      </c>
      <c r="E242" s="1">
        <v>913390.88999999897</v>
      </c>
      <c r="F242" s="1">
        <v>52</v>
      </c>
      <c r="G242" s="1">
        <v>0</v>
      </c>
      <c r="H242" s="1">
        <v>0</v>
      </c>
      <c r="I242" s="1">
        <v>0</v>
      </c>
      <c r="J242" s="1">
        <v>0</v>
      </c>
      <c r="K242" s="1">
        <v>0</v>
      </c>
      <c r="L242" s="1">
        <v>0</v>
      </c>
      <c r="M242" s="1">
        <v>1339085.3600000001</v>
      </c>
      <c r="N242" s="1">
        <v>9</v>
      </c>
      <c r="O242" s="1">
        <v>0</v>
      </c>
      <c r="P242" s="1">
        <v>0</v>
      </c>
      <c r="Q242" s="1">
        <v>2063.9545531213398</v>
      </c>
      <c r="R242" s="1">
        <v>195662.5</v>
      </c>
      <c r="S242" s="59">
        <f>IF(C242="East", IF(B242="Central",('Connecting shares (%)'!$F$2/100*E242+'Connecting shares (%)'!$G$2/100*G242+'Connecting shares (%)'!$H$2/100*I242)/1000000,0),0)</f>
        <v>0</v>
      </c>
      <c r="T242" s="59">
        <f>IF(C242="East", IF(B242="Central",F242*'Connecting shares (%)'!$R$16*'Connecting shares (%)'!$F$2/100+H242*'Connecting shares (%)'!$G$2/100*'Connecting shares (%)'!$R$17+J242*'Connecting shares (%)'!$H$2/100*'Connecting shares (%)'!$R$18,0),0)</f>
        <v>0</v>
      </c>
      <c r="U242" s="1">
        <f>IF(C242="East", IF(B242="Decentral",('Connecting shares (%)'!$F$6/100*E242+'Connecting shares (%)'!$G$6/100*G242+'Connecting shares (%)'!$H$6/100*I242)/1000000,0),0)</f>
        <v>0.91339088999999896</v>
      </c>
      <c r="V242" s="1">
        <f>IF(C242="East", IF(B242="Decentral",F242*'Connecting shares (%)'!$R$16*'Connecting shares (%)'!$F$6/100+H242*'Connecting shares (%)'!$G$6/100*'Connecting shares (%)'!$R$17+J242*'Connecting shares (%)'!$H$6/100*'Connecting shares (%)'!$R$18,0),0)</f>
        <v>1.19574</v>
      </c>
      <c r="W242" s="1">
        <f>IF(C242="East", IF(B242="Central",('Connecting shares (%)'!$F$4/100*K242+'Connecting shares (%)'!$G$4/100*M242+'Connecting shares (%)'!$H$4/100*O242)/1000000,0),0)</f>
        <v>0</v>
      </c>
      <c r="X242" s="1">
        <f>IF(C242="East", IF(B242="Central",L242*'Connecting shares (%)'!$R$16*'Connecting shares (%)'!$F$4/100+N242*'Connecting shares (%)'!$G$4/100*'Connecting shares (%)'!$R$17+P242*'Connecting shares (%)'!$H$4/100*'Connecting shares (%)'!$R$18,0),0)</f>
        <v>0</v>
      </c>
      <c r="Y242" s="1">
        <f>IF(C242="East", IF(B242="Decentral",('Connecting shares (%)'!$F$4/100*K242+'Connecting shares (%)'!$G$4/100*M242+'Connecting shares (%)'!$H$4/100*O242)/1000000,0),0)</f>
        <v>1.3390853600000001</v>
      </c>
      <c r="Z242" s="1">
        <f>IF(C242="East", IF(B242="Decentral",L242*'Connecting shares (%)'!$R$16*'Connecting shares (%)'!$F$8/100+N242*'Connecting shares (%)'!$G$8/100*'Connecting shares (%)'!$R$17+P242*'Connecting shares (%)'!$H$8/100*'Connecting shares (%)'!$R$18,0),0)</f>
        <v>0.27593099999999998</v>
      </c>
      <c r="AA242" s="1">
        <f>IF(C242="West", IF(B242="Central",('Connecting shares (%)'!$F$10/100*E242+'Connecting shares (%)'!$G$10/100*G242+'Connecting shares (%)'!$H$10/100*I242)/1000000,0),0)</f>
        <v>0</v>
      </c>
      <c r="AB242" s="1">
        <f>IF(C242="West", IF(B242="Central",F242*'Connecting shares (%)'!$R$16*'Connecting shares (%)'!$F$10/100+H242*'Connecting shares (%)'!$G$10/100*'Connecting shares (%)'!$R$17+J242*'Connecting shares (%)'!$H$10/100*'Connecting shares (%)'!$R$18,0),0)</f>
        <v>0</v>
      </c>
      <c r="AC242" s="1">
        <f>IF(C242="West", IF(B242="Decentral",('Connecting shares (%)'!$F$14/100*E242+'Connecting shares (%)'!$G$14/100*G242+'Connecting shares (%)'!$H$14/100*I242)/1000000,0),0)</f>
        <v>0</v>
      </c>
      <c r="AD242" s="1">
        <f>IF(C242="west", IF(B242="Decentral",F242*'Connecting shares (%)'!$R$16*'Connecting shares (%)'!$F$14/100+H242*'Connecting shares (%)'!$G$14/100*'Connecting shares (%)'!$R$17+J242*'Connecting shares (%)'!$H$14/100*'Connecting shares (%)'!$R$18,0),0)</f>
        <v>0</v>
      </c>
      <c r="AE242" s="1">
        <f>IF(C242="west", IF(B242="Central",('Connecting shares (%)'!$F$12/100*K242+'Connecting shares (%)'!$G$12/100*M242+'Connecting shares (%)'!$H$12/100*O242)/1000000,0),0)</f>
        <v>0</v>
      </c>
      <c r="AF242" s="1">
        <f>IF(C242="west", IF(B242="Central",L242*'Connecting shares (%)'!$R$16*'Connecting shares (%)'!$F$12/100+N242*'Connecting shares (%)'!$G$12/100*'Connecting shares (%)'!$R$17+P242*'Connecting shares (%)'!$H$12/100*'Connecting shares (%)'!$R$18,0),0)</f>
        <v>0</v>
      </c>
      <c r="AG242" s="1">
        <f>IF(C242="West", IF(B242="Decentral",(K242*'Connecting shares (%)'!$F$16/100+M242*'Connecting shares (%)'!$G$16/100+O242*'Connecting shares (%)'!$H$16/100)/1000000,0),0)</f>
        <v>0</v>
      </c>
      <c r="AH242" s="1">
        <f>IF(C242="west", IF(B242="Decentral",L242*'Connecting shares (%)'!$R$16*'Connecting shares (%)'!$F$16/100+N242*'Connecting shares (%)'!$G$16/100*'Connecting shares (%)'!$R$17+P242*'Connecting shares (%)'!$H$16/100*'Connecting shares (%)'!$R$18,0),0)</f>
        <v>0</v>
      </c>
    </row>
    <row r="243" spans="1:34">
      <c r="A243" s="1">
        <v>242</v>
      </c>
      <c r="B243" s="1" t="s">
        <v>20</v>
      </c>
      <c r="C243" s="1" t="s">
        <v>22</v>
      </c>
      <c r="D243" s="1" t="s">
        <v>641</v>
      </c>
      <c r="E243" s="1">
        <v>0</v>
      </c>
      <c r="F243" s="1">
        <v>0</v>
      </c>
      <c r="G243" s="1">
        <v>0</v>
      </c>
      <c r="H243" s="1">
        <v>0</v>
      </c>
      <c r="I243" s="1">
        <v>0</v>
      </c>
      <c r="J243" s="1">
        <v>0</v>
      </c>
      <c r="K243" s="1">
        <v>0</v>
      </c>
      <c r="L243" s="1">
        <v>0</v>
      </c>
      <c r="M243" s="1">
        <v>0</v>
      </c>
      <c r="N243" s="1">
        <v>0</v>
      </c>
      <c r="O243" s="1">
        <v>0</v>
      </c>
      <c r="P243" s="1">
        <v>0</v>
      </c>
      <c r="Q243" s="1">
        <v>1226.8671738215901</v>
      </c>
      <c r="R243" s="1">
        <v>50502.5</v>
      </c>
      <c r="S243" s="59">
        <f>IF(C243="East", IF(B243="Central",('Connecting shares (%)'!$F$2/100*E243+'Connecting shares (%)'!$G$2/100*G243+'Connecting shares (%)'!$H$2/100*I243)/1000000,0),0)</f>
        <v>0</v>
      </c>
      <c r="T243" s="59">
        <f>IF(C243="East", IF(B243="Central",F243*'Connecting shares (%)'!$R$16*'Connecting shares (%)'!$F$2/100+H243*'Connecting shares (%)'!$G$2/100*'Connecting shares (%)'!$R$17+J243*'Connecting shares (%)'!$H$2/100*'Connecting shares (%)'!$R$18,0),0)</f>
        <v>0</v>
      </c>
      <c r="U243" s="1">
        <f>IF(C243="East", IF(B243="Decentral",('Connecting shares (%)'!$F$6/100*E243+'Connecting shares (%)'!$G$6/100*G243+'Connecting shares (%)'!$H$6/100*I243)/1000000,0),0)</f>
        <v>0</v>
      </c>
      <c r="V243" s="1">
        <f>IF(C243="East", IF(B243="Decentral",F243*'Connecting shares (%)'!$R$16*'Connecting shares (%)'!$F$6/100+H243*'Connecting shares (%)'!$G$6/100*'Connecting shares (%)'!$R$17+J243*'Connecting shares (%)'!$H$6/100*'Connecting shares (%)'!$R$18,0),0)</f>
        <v>0</v>
      </c>
      <c r="W243" s="1">
        <f>IF(C243="East", IF(B243="Central",('Connecting shares (%)'!$F$4/100*K243+'Connecting shares (%)'!$G$4/100*M243+'Connecting shares (%)'!$H$4/100*O243)/1000000,0),0)</f>
        <v>0</v>
      </c>
      <c r="X243" s="1">
        <f>IF(C243="East", IF(B243="Central",L243*'Connecting shares (%)'!$R$16*'Connecting shares (%)'!$F$4/100+N243*'Connecting shares (%)'!$G$4/100*'Connecting shares (%)'!$R$17+P243*'Connecting shares (%)'!$H$4/100*'Connecting shares (%)'!$R$18,0),0)</f>
        <v>0</v>
      </c>
      <c r="Y243" s="1">
        <f>IF(C243="East", IF(B243="Decentral",('Connecting shares (%)'!$F$4/100*K243+'Connecting shares (%)'!$G$4/100*M243+'Connecting shares (%)'!$H$4/100*O243)/1000000,0),0)</f>
        <v>0</v>
      </c>
      <c r="Z243" s="1">
        <f>IF(C243="East", IF(B243="Decentral",L243*'Connecting shares (%)'!$R$16*'Connecting shares (%)'!$F$8/100+N243*'Connecting shares (%)'!$G$8/100*'Connecting shares (%)'!$R$17+P243*'Connecting shares (%)'!$H$8/100*'Connecting shares (%)'!$R$18,0),0)</f>
        <v>0</v>
      </c>
      <c r="AA243" s="1">
        <f>IF(C243="West", IF(B243="Central",('Connecting shares (%)'!$F$10/100*E243+'Connecting shares (%)'!$G$10/100*G243+'Connecting shares (%)'!$H$10/100*I243)/1000000,0),0)</f>
        <v>0</v>
      </c>
      <c r="AB243" s="1">
        <f>IF(C243="West", IF(B243="Central",F243*'Connecting shares (%)'!$R$16*'Connecting shares (%)'!$F$10/100+H243*'Connecting shares (%)'!$G$10/100*'Connecting shares (%)'!$R$17+J243*'Connecting shares (%)'!$H$10/100*'Connecting shares (%)'!$R$18,0),0)</f>
        <v>0</v>
      </c>
      <c r="AC243" s="1">
        <f>IF(C243="West", IF(B243="Decentral",('Connecting shares (%)'!$F$14/100*E243+'Connecting shares (%)'!$G$14/100*G243+'Connecting shares (%)'!$H$14/100*I243)/1000000,0),0)</f>
        <v>0</v>
      </c>
      <c r="AD243" s="1">
        <f>IF(C243="west", IF(B243="Decentral",F243*'Connecting shares (%)'!$R$16*'Connecting shares (%)'!$F$14/100+H243*'Connecting shares (%)'!$G$14/100*'Connecting shares (%)'!$R$17+J243*'Connecting shares (%)'!$H$14/100*'Connecting shares (%)'!$R$18,0),0)</f>
        <v>0</v>
      </c>
      <c r="AE243" s="1">
        <f>IF(C243="west", IF(B243="Central",('Connecting shares (%)'!$F$12/100*K243+'Connecting shares (%)'!$G$12/100*M243+'Connecting shares (%)'!$H$12/100*O243)/1000000,0),0)</f>
        <v>0</v>
      </c>
      <c r="AF243" s="1">
        <f>IF(C243="west", IF(B243="Central",L243*'Connecting shares (%)'!$R$16*'Connecting shares (%)'!$F$12/100+N243*'Connecting shares (%)'!$G$12/100*'Connecting shares (%)'!$R$17+P243*'Connecting shares (%)'!$H$12/100*'Connecting shares (%)'!$R$18,0),0)</f>
        <v>0</v>
      </c>
      <c r="AG243" s="1">
        <f>IF(C243="West", IF(B243="Decentral",(K243*'Connecting shares (%)'!$F$16/100+M243*'Connecting shares (%)'!$G$16/100+O243*'Connecting shares (%)'!$H$16/100)/1000000,0),0)</f>
        <v>0</v>
      </c>
      <c r="AH243" s="1">
        <f>IF(C243="west", IF(B243="Decentral",L243*'Connecting shares (%)'!$R$16*'Connecting shares (%)'!$F$16/100+N243*'Connecting shares (%)'!$G$16/100*'Connecting shares (%)'!$R$17+P243*'Connecting shares (%)'!$H$16/100*'Connecting shares (%)'!$R$18,0),0)</f>
        <v>0</v>
      </c>
    </row>
    <row r="244" spans="1:34">
      <c r="A244" s="1">
        <v>243</v>
      </c>
      <c r="B244" s="1" t="s">
        <v>19</v>
      </c>
      <c r="C244" s="1" t="s">
        <v>22</v>
      </c>
      <c r="D244" s="1" t="s">
        <v>640</v>
      </c>
      <c r="E244" s="1">
        <v>0</v>
      </c>
      <c r="F244" s="1">
        <v>0</v>
      </c>
      <c r="G244" s="1">
        <v>0</v>
      </c>
      <c r="H244" s="1">
        <v>0</v>
      </c>
      <c r="I244" s="1">
        <v>0</v>
      </c>
      <c r="J244" s="1">
        <v>0</v>
      </c>
      <c r="K244" s="1">
        <v>0</v>
      </c>
      <c r="L244" s="1">
        <v>0</v>
      </c>
      <c r="M244" s="1">
        <v>0</v>
      </c>
      <c r="N244" s="1">
        <v>0</v>
      </c>
      <c r="O244" s="1">
        <v>0</v>
      </c>
      <c r="P244" s="1">
        <v>0</v>
      </c>
      <c r="Q244" s="1">
        <v>143.30595505288099</v>
      </c>
      <c r="R244" s="1">
        <v>1056.5</v>
      </c>
      <c r="S244" s="59">
        <f>IF(C244="East", IF(B244="Central",('Connecting shares (%)'!$F$2/100*E244+'Connecting shares (%)'!$G$2/100*G244+'Connecting shares (%)'!$H$2/100*I244)/1000000,0),0)</f>
        <v>0</v>
      </c>
      <c r="T244" s="59">
        <f>IF(C244="East", IF(B244="Central",F244*'Connecting shares (%)'!$R$16*'Connecting shares (%)'!$F$2/100+H244*'Connecting shares (%)'!$G$2/100*'Connecting shares (%)'!$R$17+J244*'Connecting shares (%)'!$H$2/100*'Connecting shares (%)'!$R$18,0),0)</f>
        <v>0</v>
      </c>
      <c r="U244" s="1">
        <f>IF(C244="East", IF(B244="Decentral",('Connecting shares (%)'!$F$6/100*E244+'Connecting shares (%)'!$G$6/100*G244+'Connecting shares (%)'!$H$6/100*I244)/1000000,0),0)</f>
        <v>0</v>
      </c>
      <c r="V244" s="1">
        <f>IF(C244="East", IF(B244="Decentral",F244*'Connecting shares (%)'!$R$16*'Connecting shares (%)'!$F$6/100+H244*'Connecting shares (%)'!$G$6/100*'Connecting shares (%)'!$R$17+J244*'Connecting shares (%)'!$H$6/100*'Connecting shares (%)'!$R$18,0),0)</f>
        <v>0</v>
      </c>
      <c r="W244" s="1">
        <f>IF(C244="East", IF(B244="Central",('Connecting shares (%)'!$F$4/100*K244+'Connecting shares (%)'!$G$4/100*M244+'Connecting shares (%)'!$H$4/100*O244)/1000000,0),0)</f>
        <v>0</v>
      </c>
      <c r="X244" s="1">
        <f>IF(C244="East", IF(B244="Central",L244*'Connecting shares (%)'!$R$16*'Connecting shares (%)'!$F$4/100+N244*'Connecting shares (%)'!$G$4/100*'Connecting shares (%)'!$R$17+P244*'Connecting shares (%)'!$H$4/100*'Connecting shares (%)'!$R$18,0),0)</f>
        <v>0</v>
      </c>
      <c r="Y244" s="1">
        <f>IF(C244="East", IF(B244="Decentral",('Connecting shares (%)'!$F$4/100*K244+'Connecting shares (%)'!$G$4/100*M244+'Connecting shares (%)'!$H$4/100*O244)/1000000,0),0)</f>
        <v>0</v>
      </c>
      <c r="Z244" s="1">
        <f>IF(C244="East", IF(B244="Decentral",L244*'Connecting shares (%)'!$R$16*'Connecting shares (%)'!$F$8/100+N244*'Connecting shares (%)'!$G$8/100*'Connecting shares (%)'!$R$17+P244*'Connecting shares (%)'!$H$8/100*'Connecting shares (%)'!$R$18,0),0)</f>
        <v>0</v>
      </c>
      <c r="AA244" s="1">
        <f>IF(C244="West", IF(B244="Central",('Connecting shares (%)'!$F$10/100*E244+'Connecting shares (%)'!$G$10/100*G244+'Connecting shares (%)'!$H$10/100*I244)/1000000,0),0)</f>
        <v>0</v>
      </c>
      <c r="AB244" s="1">
        <f>IF(C244="West", IF(B244="Central",F244*'Connecting shares (%)'!$R$16*'Connecting shares (%)'!$F$10/100+H244*'Connecting shares (%)'!$G$10/100*'Connecting shares (%)'!$R$17+J244*'Connecting shares (%)'!$H$10/100*'Connecting shares (%)'!$R$18,0),0)</f>
        <v>0</v>
      </c>
      <c r="AC244" s="1">
        <f>IF(C244="West", IF(B244="Decentral",('Connecting shares (%)'!$F$14/100*E244+'Connecting shares (%)'!$G$14/100*G244+'Connecting shares (%)'!$H$14/100*I244)/1000000,0),0)</f>
        <v>0</v>
      </c>
      <c r="AD244" s="1">
        <f>IF(C244="west", IF(B244="Decentral",F244*'Connecting shares (%)'!$R$16*'Connecting shares (%)'!$F$14/100+H244*'Connecting shares (%)'!$G$14/100*'Connecting shares (%)'!$R$17+J244*'Connecting shares (%)'!$H$14/100*'Connecting shares (%)'!$R$18,0),0)</f>
        <v>0</v>
      </c>
      <c r="AE244" s="1">
        <f>IF(C244="west", IF(B244="Central",('Connecting shares (%)'!$F$12/100*K244+'Connecting shares (%)'!$G$12/100*M244+'Connecting shares (%)'!$H$12/100*O244)/1000000,0),0)</f>
        <v>0</v>
      </c>
      <c r="AF244" s="1">
        <f>IF(C244="west", IF(B244="Central",L244*'Connecting shares (%)'!$R$16*'Connecting shares (%)'!$F$12/100+N244*'Connecting shares (%)'!$G$12/100*'Connecting shares (%)'!$R$17+P244*'Connecting shares (%)'!$H$12/100*'Connecting shares (%)'!$R$18,0),0)</f>
        <v>0</v>
      </c>
      <c r="AG244" s="1">
        <f>IF(C244="West", IF(B244="Decentral",(K244*'Connecting shares (%)'!$F$16/100+M244*'Connecting shares (%)'!$G$16/100+O244*'Connecting shares (%)'!$H$16/100)/1000000,0),0)</f>
        <v>0</v>
      </c>
      <c r="AH244" s="1">
        <f>IF(C244="west", IF(B244="Decentral",L244*'Connecting shares (%)'!$R$16*'Connecting shares (%)'!$F$16/100+N244*'Connecting shares (%)'!$G$16/100*'Connecting shares (%)'!$R$17+P244*'Connecting shares (%)'!$H$16/100*'Connecting shares (%)'!$R$18,0),0)</f>
        <v>0</v>
      </c>
    </row>
    <row r="245" spans="1:34">
      <c r="A245" s="1">
        <v>244</v>
      </c>
      <c r="B245" s="1" t="s">
        <v>19</v>
      </c>
      <c r="C245" s="1" t="s">
        <v>22</v>
      </c>
      <c r="D245" s="1" t="s">
        <v>639</v>
      </c>
      <c r="E245" s="1">
        <v>0</v>
      </c>
      <c r="F245" s="1">
        <v>0</v>
      </c>
      <c r="G245" s="1">
        <v>0</v>
      </c>
      <c r="H245" s="1">
        <v>0</v>
      </c>
      <c r="I245" s="1">
        <v>0</v>
      </c>
      <c r="J245" s="1">
        <v>0</v>
      </c>
      <c r="K245" s="1">
        <v>0</v>
      </c>
      <c r="L245" s="1">
        <v>0</v>
      </c>
      <c r="M245" s="1">
        <v>0</v>
      </c>
      <c r="N245" s="1">
        <v>0</v>
      </c>
      <c r="O245" s="1">
        <v>0</v>
      </c>
      <c r="P245" s="1">
        <v>0</v>
      </c>
      <c r="Q245" s="1">
        <v>1424.3625627016399</v>
      </c>
      <c r="R245" s="1">
        <v>63466</v>
      </c>
      <c r="S245" s="59">
        <f>IF(C245="East", IF(B245="Central",('Connecting shares (%)'!$F$2/100*E245+'Connecting shares (%)'!$G$2/100*G245+'Connecting shares (%)'!$H$2/100*I245)/1000000,0),0)</f>
        <v>0</v>
      </c>
      <c r="T245" s="59">
        <f>IF(C245="East", IF(B245="Central",F245*'Connecting shares (%)'!$R$16*'Connecting shares (%)'!$F$2/100+H245*'Connecting shares (%)'!$G$2/100*'Connecting shares (%)'!$R$17+J245*'Connecting shares (%)'!$H$2/100*'Connecting shares (%)'!$R$18,0),0)</f>
        <v>0</v>
      </c>
      <c r="U245" s="1">
        <f>IF(C245="East", IF(B245="Decentral",('Connecting shares (%)'!$F$6/100*E245+'Connecting shares (%)'!$G$6/100*G245+'Connecting shares (%)'!$H$6/100*I245)/1000000,0),0)</f>
        <v>0</v>
      </c>
      <c r="V245" s="1">
        <f>IF(C245="East", IF(B245="Decentral",F245*'Connecting shares (%)'!$R$16*'Connecting shares (%)'!$F$6/100+H245*'Connecting shares (%)'!$G$6/100*'Connecting shares (%)'!$R$17+J245*'Connecting shares (%)'!$H$6/100*'Connecting shares (%)'!$R$18,0),0)</f>
        <v>0</v>
      </c>
      <c r="W245" s="1">
        <f>IF(C245="East", IF(B245="Central",('Connecting shares (%)'!$F$4/100*K245+'Connecting shares (%)'!$G$4/100*M245+'Connecting shares (%)'!$H$4/100*O245)/1000000,0),0)</f>
        <v>0</v>
      </c>
      <c r="X245" s="1">
        <f>IF(C245="East", IF(B245="Central",L245*'Connecting shares (%)'!$R$16*'Connecting shares (%)'!$F$4/100+N245*'Connecting shares (%)'!$G$4/100*'Connecting shares (%)'!$R$17+P245*'Connecting shares (%)'!$H$4/100*'Connecting shares (%)'!$R$18,0),0)</f>
        <v>0</v>
      </c>
      <c r="Y245" s="1">
        <f>IF(C245="East", IF(B245="Decentral",('Connecting shares (%)'!$F$4/100*K245+'Connecting shares (%)'!$G$4/100*M245+'Connecting shares (%)'!$H$4/100*O245)/1000000,0),0)</f>
        <v>0</v>
      </c>
      <c r="Z245" s="1">
        <f>IF(C245="East", IF(B245="Decentral",L245*'Connecting shares (%)'!$R$16*'Connecting shares (%)'!$F$8/100+N245*'Connecting shares (%)'!$G$8/100*'Connecting shares (%)'!$R$17+P245*'Connecting shares (%)'!$H$8/100*'Connecting shares (%)'!$R$18,0),0)</f>
        <v>0</v>
      </c>
      <c r="AA245" s="1">
        <f>IF(C245="West", IF(B245="Central",('Connecting shares (%)'!$F$10/100*E245+'Connecting shares (%)'!$G$10/100*G245+'Connecting shares (%)'!$H$10/100*I245)/1000000,0),0)</f>
        <v>0</v>
      </c>
      <c r="AB245" s="1">
        <f>IF(C245="West", IF(B245="Central",F245*'Connecting shares (%)'!$R$16*'Connecting shares (%)'!$F$10/100+H245*'Connecting shares (%)'!$G$10/100*'Connecting shares (%)'!$R$17+J245*'Connecting shares (%)'!$H$10/100*'Connecting shares (%)'!$R$18,0),0)</f>
        <v>0</v>
      </c>
      <c r="AC245" s="1">
        <f>IF(C245="West", IF(B245="Decentral",('Connecting shares (%)'!$F$14/100*E245+'Connecting shares (%)'!$G$14/100*G245+'Connecting shares (%)'!$H$14/100*I245)/1000000,0),0)</f>
        <v>0</v>
      </c>
      <c r="AD245" s="1">
        <f>IF(C245="west", IF(B245="Decentral",F245*'Connecting shares (%)'!$R$16*'Connecting shares (%)'!$F$14/100+H245*'Connecting shares (%)'!$G$14/100*'Connecting shares (%)'!$R$17+J245*'Connecting shares (%)'!$H$14/100*'Connecting shares (%)'!$R$18,0),0)</f>
        <v>0</v>
      </c>
      <c r="AE245" s="1">
        <f>IF(C245="west", IF(B245="Central",('Connecting shares (%)'!$F$12/100*K245+'Connecting shares (%)'!$G$12/100*M245+'Connecting shares (%)'!$H$12/100*O245)/1000000,0),0)</f>
        <v>0</v>
      </c>
      <c r="AF245" s="1">
        <f>IF(C245="west", IF(B245="Central",L245*'Connecting shares (%)'!$R$16*'Connecting shares (%)'!$F$12/100+N245*'Connecting shares (%)'!$G$12/100*'Connecting shares (%)'!$R$17+P245*'Connecting shares (%)'!$H$12/100*'Connecting shares (%)'!$R$18,0),0)</f>
        <v>0</v>
      </c>
      <c r="AG245" s="1">
        <f>IF(C245="West", IF(B245="Decentral",(K245*'Connecting shares (%)'!$F$16/100+M245*'Connecting shares (%)'!$G$16/100+O245*'Connecting shares (%)'!$H$16/100)/1000000,0),0)</f>
        <v>0</v>
      </c>
      <c r="AH245" s="1">
        <f>IF(C245="west", IF(B245="Decentral",L245*'Connecting shares (%)'!$R$16*'Connecting shares (%)'!$F$16/100+N245*'Connecting shares (%)'!$G$16/100*'Connecting shares (%)'!$R$17+P245*'Connecting shares (%)'!$H$16/100*'Connecting shares (%)'!$R$18,0),0)</f>
        <v>0</v>
      </c>
    </row>
    <row r="246" spans="1:34">
      <c r="A246" s="1">
        <v>245</v>
      </c>
      <c r="B246" s="1" t="s">
        <v>19</v>
      </c>
      <c r="C246" s="1" t="s">
        <v>22</v>
      </c>
      <c r="D246" s="1" t="s">
        <v>638</v>
      </c>
      <c r="E246" s="1">
        <v>628940.23</v>
      </c>
      <c r="F246" s="1">
        <v>45</v>
      </c>
      <c r="G246" s="1">
        <v>0</v>
      </c>
      <c r="H246" s="1">
        <v>0</v>
      </c>
      <c r="I246" s="1">
        <v>0</v>
      </c>
      <c r="J246" s="1">
        <v>0</v>
      </c>
      <c r="K246" s="1">
        <v>149458.87</v>
      </c>
      <c r="L246" s="1">
        <v>17</v>
      </c>
      <c r="M246" s="1">
        <v>0</v>
      </c>
      <c r="N246" s="1">
        <v>0</v>
      </c>
      <c r="O246" s="1">
        <v>0</v>
      </c>
      <c r="P246" s="1">
        <v>0</v>
      </c>
      <c r="Q246" s="1">
        <v>2658.0532628994501</v>
      </c>
      <c r="R246" s="1">
        <v>329331.5</v>
      </c>
      <c r="S246" s="59">
        <f>IF(C246="East", IF(B246="Central",('Connecting shares (%)'!$F$2/100*E246+'Connecting shares (%)'!$G$2/100*G246+'Connecting shares (%)'!$H$2/100*I246)/1000000,0),0)</f>
        <v>0</v>
      </c>
      <c r="T246" s="59">
        <f>IF(C246="East", IF(B246="Central",F246*'Connecting shares (%)'!$R$16*'Connecting shares (%)'!$F$2/100+H246*'Connecting shares (%)'!$G$2/100*'Connecting shares (%)'!$R$17+J246*'Connecting shares (%)'!$H$2/100*'Connecting shares (%)'!$R$18,0),0)</f>
        <v>0</v>
      </c>
      <c r="U246" s="1">
        <f>IF(C246="East", IF(B246="Decentral",('Connecting shares (%)'!$F$6/100*E246+'Connecting shares (%)'!$G$6/100*G246+'Connecting shares (%)'!$H$6/100*I246)/1000000,0),0)</f>
        <v>0.62894022999999999</v>
      </c>
      <c r="V246" s="1">
        <f>IF(C246="East", IF(B246="Decentral",F246*'Connecting shares (%)'!$R$16*'Connecting shares (%)'!$F$6/100+H246*'Connecting shares (%)'!$G$6/100*'Connecting shares (%)'!$R$17+J246*'Connecting shares (%)'!$H$6/100*'Connecting shares (%)'!$R$18,0),0)</f>
        <v>1.034775</v>
      </c>
      <c r="W246" s="1">
        <f>IF(C246="East", IF(B246="Central",('Connecting shares (%)'!$F$4/100*K246+'Connecting shares (%)'!$G$4/100*M246+'Connecting shares (%)'!$H$4/100*O246)/1000000,0),0)</f>
        <v>0</v>
      </c>
      <c r="X246" s="1">
        <f>IF(C246="East", IF(B246="Central",L246*'Connecting shares (%)'!$R$16*'Connecting shares (%)'!$F$4/100+N246*'Connecting shares (%)'!$G$4/100*'Connecting shares (%)'!$R$17+P246*'Connecting shares (%)'!$H$4/100*'Connecting shares (%)'!$R$18,0),0)</f>
        <v>0</v>
      </c>
      <c r="Y246" s="1">
        <f>IF(C246="East", IF(B246="Decentral",('Connecting shares (%)'!$F$4/100*K246+'Connecting shares (%)'!$G$4/100*M246+'Connecting shares (%)'!$H$4/100*O246)/1000000,0),0)</f>
        <v>0.14945886999999999</v>
      </c>
      <c r="Z246" s="1">
        <f>IF(C246="East", IF(B246="Decentral",L246*'Connecting shares (%)'!$R$16*'Connecting shares (%)'!$F$8/100+N246*'Connecting shares (%)'!$G$8/100*'Connecting shares (%)'!$R$17+P246*'Connecting shares (%)'!$H$8/100*'Connecting shares (%)'!$R$18,0),0)</f>
        <v>0.39091500000000001</v>
      </c>
      <c r="AA246" s="1">
        <f>IF(C246="West", IF(B246="Central",('Connecting shares (%)'!$F$10/100*E246+'Connecting shares (%)'!$G$10/100*G246+'Connecting shares (%)'!$H$10/100*I246)/1000000,0),0)</f>
        <v>0</v>
      </c>
      <c r="AB246" s="1">
        <f>IF(C246="West", IF(B246="Central",F246*'Connecting shares (%)'!$R$16*'Connecting shares (%)'!$F$10/100+H246*'Connecting shares (%)'!$G$10/100*'Connecting shares (%)'!$R$17+J246*'Connecting shares (%)'!$H$10/100*'Connecting shares (%)'!$R$18,0),0)</f>
        <v>0</v>
      </c>
      <c r="AC246" s="1">
        <f>IF(C246="West", IF(B246="Decentral",('Connecting shares (%)'!$F$14/100*E246+'Connecting shares (%)'!$G$14/100*G246+'Connecting shares (%)'!$H$14/100*I246)/1000000,0),0)</f>
        <v>0</v>
      </c>
      <c r="AD246" s="1">
        <f>IF(C246="west", IF(B246="Decentral",F246*'Connecting shares (%)'!$R$16*'Connecting shares (%)'!$F$14/100+H246*'Connecting shares (%)'!$G$14/100*'Connecting shares (%)'!$R$17+J246*'Connecting shares (%)'!$H$14/100*'Connecting shares (%)'!$R$18,0),0)</f>
        <v>0</v>
      </c>
      <c r="AE246" s="1">
        <f>IF(C246="west", IF(B246="Central",('Connecting shares (%)'!$F$12/100*K246+'Connecting shares (%)'!$G$12/100*M246+'Connecting shares (%)'!$H$12/100*O246)/1000000,0),0)</f>
        <v>0</v>
      </c>
      <c r="AF246" s="1">
        <f>IF(C246="west", IF(B246="Central",L246*'Connecting shares (%)'!$R$16*'Connecting shares (%)'!$F$12/100+N246*'Connecting shares (%)'!$G$12/100*'Connecting shares (%)'!$R$17+P246*'Connecting shares (%)'!$H$12/100*'Connecting shares (%)'!$R$18,0),0)</f>
        <v>0</v>
      </c>
      <c r="AG246" s="1">
        <f>IF(C246="West", IF(B246="Decentral",(K246*'Connecting shares (%)'!$F$16/100+M246*'Connecting shares (%)'!$G$16/100+O246*'Connecting shares (%)'!$H$16/100)/1000000,0),0)</f>
        <v>0</v>
      </c>
      <c r="AH246" s="1">
        <f>IF(C246="west", IF(B246="Decentral",L246*'Connecting shares (%)'!$R$16*'Connecting shares (%)'!$F$16/100+N246*'Connecting shares (%)'!$G$16/100*'Connecting shares (%)'!$R$17+P246*'Connecting shares (%)'!$H$16/100*'Connecting shares (%)'!$R$18,0),0)</f>
        <v>0</v>
      </c>
    </row>
    <row r="247" spans="1:34">
      <c r="A247" s="1">
        <v>246</v>
      </c>
      <c r="B247" s="1" t="s">
        <v>19</v>
      </c>
      <c r="C247" s="1" t="s">
        <v>22</v>
      </c>
      <c r="D247" s="1" t="s">
        <v>144</v>
      </c>
      <c r="E247" s="1">
        <v>465682.82</v>
      </c>
      <c r="F247" s="1">
        <v>29</v>
      </c>
      <c r="G247" s="1">
        <v>0</v>
      </c>
      <c r="H247" s="1">
        <v>0</v>
      </c>
      <c r="I247" s="1">
        <v>0</v>
      </c>
      <c r="J247" s="1">
        <v>0</v>
      </c>
      <c r="K247" s="1">
        <v>0</v>
      </c>
      <c r="L247" s="1">
        <v>0</v>
      </c>
      <c r="M247" s="1">
        <v>0</v>
      </c>
      <c r="N247" s="1">
        <v>0</v>
      </c>
      <c r="O247" s="1">
        <v>0</v>
      </c>
      <c r="P247" s="1">
        <v>0</v>
      </c>
      <c r="Q247" s="1">
        <v>2686.1399848849101</v>
      </c>
      <c r="R247" s="1">
        <v>327117</v>
      </c>
      <c r="S247" s="59">
        <f>IF(C247="East", IF(B247="Central",('Connecting shares (%)'!$F$2/100*E247+'Connecting shares (%)'!$G$2/100*G247+'Connecting shares (%)'!$H$2/100*I247)/1000000,0),0)</f>
        <v>0</v>
      </c>
      <c r="T247" s="59">
        <f>IF(C247="East", IF(B247="Central",F247*'Connecting shares (%)'!$R$16*'Connecting shares (%)'!$F$2/100+H247*'Connecting shares (%)'!$G$2/100*'Connecting shares (%)'!$R$17+J247*'Connecting shares (%)'!$H$2/100*'Connecting shares (%)'!$R$18,0),0)</f>
        <v>0</v>
      </c>
      <c r="U247" s="1">
        <f>IF(C247="East", IF(B247="Decentral",('Connecting shares (%)'!$F$6/100*E247+'Connecting shares (%)'!$G$6/100*G247+'Connecting shares (%)'!$H$6/100*I247)/1000000,0),0)</f>
        <v>0.46568282</v>
      </c>
      <c r="V247" s="1">
        <f>IF(C247="East", IF(B247="Decentral",F247*'Connecting shares (%)'!$R$16*'Connecting shares (%)'!$F$6/100+H247*'Connecting shares (%)'!$G$6/100*'Connecting shares (%)'!$R$17+J247*'Connecting shares (%)'!$H$6/100*'Connecting shares (%)'!$R$18,0),0)</f>
        <v>0.66685500000000009</v>
      </c>
      <c r="W247" s="1">
        <f>IF(C247="East", IF(B247="Central",('Connecting shares (%)'!$F$4/100*K247+'Connecting shares (%)'!$G$4/100*M247+'Connecting shares (%)'!$H$4/100*O247)/1000000,0),0)</f>
        <v>0</v>
      </c>
      <c r="X247" s="1">
        <f>IF(C247="East", IF(B247="Central",L247*'Connecting shares (%)'!$R$16*'Connecting shares (%)'!$F$4/100+N247*'Connecting shares (%)'!$G$4/100*'Connecting shares (%)'!$R$17+P247*'Connecting shares (%)'!$H$4/100*'Connecting shares (%)'!$R$18,0),0)</f>
        <v>0</v>
      </c>
      <c r="Y247" s="1">
        <f>IF(C247="East", IF(B247="Decentral",('Connecting shares (%)'!$F$4/100*K247+'Connecting shares (%)'!$G$4/100*M247+'Connecting shares (%)'!$H$4/100*O247)/1000000,0),0)</f>
        <v>0</v>
      </c>
      <c r="Z247" s="1">
        <f>IF(C247="East", IF(B247="Decentral",L247*'Connecting shares (%)'!$R$16*'Connecting shares (%)'!$F$8/100+N247*'Connecting shares (%)'!$G$8/100*'Connecting shares (%)'!$R$17+P247*'Connecting shares (%)'!$H$8/100*'Connecting shares (%)'!$R$18,0),0)</f>
        <v>0</v>
      </c>
      <c r="AA247" s="1">
        <f>IF(C247="West", IF(B247="Central",('Connecting shares (%)'!$F$10/100*E247+'Connecting shares (%)'!$G$10/100*G247+'Connecting shares (%)'!$H$10/100*I247)/1000000,0),0)</f>
        <v>0</v>
      </c>
      <c r="AB247" s="1">
        <f>IF(C247="West", IF(B247="Central",F247*'Connecting shares (%)'!$R$16*'Connecting shares (%)'!$F$10/100+H247*'Connecting shares (%)'!$G$10/100*'Connecting shares (%)'!$R$17+J247*'Connecting shares (%)'!$H$10/100*'Connecting shares (%)'!$R$18,0),0)</f>
        <v>0</v>
      </c>
      <c r="AC247" s="1">
        <f>IF(C247="West", IF(B247="Decentral",('Connecting shares (%)'!$F$14/100*E247+'Connecting shares (%)'!$G$14/100*G247+'Connecting shares (%)'!$H$14/100*I247)/1000000,0),0)</f>
        <v>0</v>
      </c>
      <c r="AD247" s="1">
        <f>IF(C247="west", IF(B247="Decentral",F247*'Connecting shares (%)'!$R$16*'Connecting shares (%)'!$F$14/100+H247*'Connecting shares (%)'!$G$14/100*'Connecting shares (%)'!$R$17+J247*'Connecting shares (%)'!$H$14/100*'Connecting shares (%)'!$R$18,0),0)</f>
        <v>0</v>
      </c>
      <c r="AE247" s="1">
        <f>IF(C247="west", IF(B247="Central",('Connecting shares (%)'!$F$12/100*K247+'Connecting shares (%)'!$G$12/100*M247+'Connecting shares (%)'!$H$12/100*O247)/1000000,0),0)</f>
        <v>0</v>
      </c>
      <c r="AF247" s="1">
        <f>IF(C247="west", IF(B247="Central",L247*'Connecting shares (%)'!$R$16*'Connecting shares (%)'!$F$12/100+N247*'Connecting shares (%)'!$G$12/100*'Connecting shares (%)'!$R$17+P247*'Connecting shares (%)'!$H$12/100*'Connecting shares (%)'!$R$18,0),0)</f>
        <v>0</v>
      </c>
      <c r="AG247" s="1">
        <f>IF(C247="West", IF(B247="Decentral",(K247*'Connecting shares (%)'!$F$16/100+M247*'Connecting shares (%)'!$G$16/100+O247*'Connecting shares (%)'!$H$16/100)/1000000,0),0)</f>
        <v>0</v>
      </c>
      <c r="AH247" s="1">
        <f>IF(C247="west", IF(B247="Decentral",L247*'Connecting shares (%)'!$R$16*'Connecting shares (%)'!$F$16/100+N247*'Connecting shares (%)'!$G$16/100*'Connecting shares (%)'!$R$17+P247*'Connecting shares (%)'!$H$16/100*'Connecting shares (%)'!$R$18,0),0)</f>
        <v>0</v>
      </c>
    </row>
    <row r="248" spans="1:34">
      <c r="A248" s="1">
        <v>247</v>
      </c>
      <c r="B248" s="1" t="s">
        <v>19</v>
      </c>
      <c r="C248" s="1" t="s">
        <v>22</v>
      </c>
      <c r="D248" s="1" t="s">
        <v>73</v>
      </c>
      <c r="E248" s="1">
        <v>3285289.64</v>
      </c>
      <c r="F248" s="1">
        <v>214</v>
      </c>
      <c r="G248" s="1">
        <v>67420.5</v>
      </c>
      <c r="H248" s="1">
        <v>1</v>
      </c>
      <c r="I248" s="1">
        <v>0</v>
      </c>
      <c r="J248" s="1">
        <v>0</v>
      </c>
      <c r="K248" s="1">
        <v>206985.47</v>
      </c>
      <c r="L248" s="1">
        <v>21</v>
      </c>
      <c r="M248" s="1">
        <v>80268.240000000005</v>
      </c>
      <c r="N248" s="1">
        <v>1</v>
      </c>
      <c r="O248" s="1">
        <v>0</v>
      </c>
      <c r="P248" s="1">
        <v>0</v>
      </c>
      <c r="Q248" s="1">
        <v>5345.7561885821797</v>
      </c>
      <c r="R248" s="1">
        <v>876398.5</v>
      </c>
      <c r="S248" s="59">
        <f>IF(C248="East", IF(B248="Central",('Connecting shares (%)'!$F$2/100*E248+'Connecting shares (%)'!$G$2/100*G248+'Connecting shares (%)'!$H$2/100*I248)/1000000,0),0)</f>
        <v>0</v>
      </c>
      <c r="T248" s="59">
        <f>IF(C248="East", IF(B248="Central",F248*'Connecting shares (%)'!$R$16*'Connecting shares (%)'!$F$2/100+H248*'Connecting shares (%)'!$G$2/100*'Connecting shares (%)'!$R$17+J248*'Connecting shares (%)'!$H$2/100*'Connecting shares (%)'!$R$18,0),0)</f>
        <v>0</v>
      </c>
      <c r="U248" s="1">
        <f>IF(C248="East", IF(B248="Decentral",('Connecting shares (%)'!$F$6/100*E248+'Connecting shares (%)'!$G$6/100*G248+'Connecting shares (%)'!$H$6/100*I248)/1000000,0),0)</f>
        <v>3.3527101400000001</v>
      </c>
      <c r="V248" s="1">
        <f>IF(C248="East", IF(B248="Decentral",F248*'Connecting shares (%)'!$R$16*'Connecting shares (%)'!$F$6/100+H248*'Connecting shares (%)'!$G$6/100*'Connecting shares (%)'!$R$17+J248*'Connecting shares (%)'!$H$6/100*'Connecting shares (%)'!$R$18,0),0)</f>
        <v>4.9515890000000002</v>
      </c>
      <c r="W248" s="1">
        <f>IF(C248="East", IF(B248="Central",('Connecting shares (%)'!$F$4/100*K248+'Connecting shares (%)'!$G$4/100*M248+'Connecting shares (%)'!$H$4/100*O248)/1000000,0),0)</f>
        <v>0</v>
      </c>
      <c r="X248" s="1">
        <f>IF(C248="East", IF(B248="Central",L248*'Connecting shares (%)'!$R$16*'Connecting shares (%)'!$F$4/100+N248*'Connecting shares (%)'!$G$4/100*'Connecting shares (%)'!$R$17+P248*'Connecting shares (%)'!$H$4/100*'Connecting shares (%)'!$R$18,0),0)</f>
        <v>0</v>
      </c>
      <c r="Y248" s="1">
        <f>IF(C248="East", IF(B248="Decentral",('Connecting shares (%)'!$F$4/100*K248+'Connecting shares (%)'!$G$4/100*M248+'Connecting shares (%)'!$H$4/100*O248)/1000000,0),0)</f>
        <v>0.28725371</v>
      </c>
      <c r="Z248" s="1">
        <f>IF(C248="East", IF(B248="Decentral",L248*'Connecting shares (%)'!$R$16*'Connecting shares (%)'!$F$8/100+N248*'Connecting shares (%)'!$G$8/100*'Connecting shares (%)'!$R$17+P248*'Connecting shares (%)'!$H$8/100*'Connecting shares (%)'!$R$18,0),0)</f>
        <v>0.51355400000000007</v>
      </c>
      <c r="AA248" s="1">
        <f>IF(C248="West", IF(B248="Central",('Connecting shares (%)'!$F$10/100*E248+'Connecting shares (%)'!$G$10/100*G248+'Connecting shares (%)'!$H$10/100*I248)/1000000,0),0)</f>
        <v>0</v>
      </c>
      <c r="AB248" s="1">
        <f>IF(C248="West", IF(B248="Central",F248*'Connecting shares (%)'!$R$16*'Connecting shares (%)'!$F$10/100+H248*'Connecting shares (%)'!$G$10/100*'Connecting shares (%)'!$R$17+J248*'Connecting shares (%)'!$H$10/100*'Connecting shares (%)'!$R$18,0),0)</f>
        <v>0</v>
      </c>
      <c r="AC248" s="1">
        <f>IF(C248="West", IF(B248="Decentral",('Connecting shares (%)'!$F$14/100*E248+'Connecting shares (%)'!$G$14/100*G248+'Connecting shares (%)'!$H$14/100*I248)/1000000,0),0)</f>
        <v>0</v>
      </c>
      <c r="AD248" s="1">
        <f>IF(C248="west", IF(B248="Decentral",F248*'Connecting shares (%)'!$R$16*'Connecting shares (%)'!$F$14/100+H248*'Connecting shares (%)'!$G$14/100*'Connecting shares (%)'!$R$17+J248*'Connecting shares (%)'!$H$14/100*'Connecting shares (%)'!$R$18,0),0)</f>
        <v>0</v>
      </c>
      <c r="AE248" s="1">
        <f>IF(C248="west", IF(B248="Central",('Connecting shares (%)'!$F$12/100*K248+'Connecting shares (%)'!$G$12/100*M248+'Connecting shares (%)'!$H$12/100*O248)/1000000,0),0)</f>
        <v>0</v>
      </c>
      <c r="AF248" s="1">
        <f>IF(C248="west", IF(B248="Central",L248*'Connecting shares (%)'!$R$16*'Connecting shares (%)'!$F$12/100+N248*'Connecting shares (%)'!$G$12/100*'Connecting shares (%)'!$R$17+P248*'Connecting shares (%)'!$H$12/100*'Connecting shares (%)'!$R$18,0),0)</f>
        <v>0</v>
      </c>
      <c r="AG248" s="1">
        <f>IF(C248="West", IF(B248="Decentral",(K248*'Connecting shares (%)'!$F$16/100+M248*'Connecting shares (%)'!$G$16/100+O248*'Connecting shares (%)'!$H$16/100)/1000000,0),0)</f>
        <v>0</v>
      </c>
      <c r="AH248" s="1">
        <f>IF(C248="west", IF(B248="Decentral",L248*'Connecting shares (%)'!$R$16*'Connecting shares (%)'!$F$16/100+N248*'Connecting shares (%)'!$G$16/100*'Connecting shares (%)'!$R$17+P248*'Connecting shares (%)'!$H$16/100*'Connecting shares (%)'!$R$18,0),0)</f>
        <v>0</v>
      </c>
    </row>
    <row r="249" spans="1:34">
      <c r="A249" s="1">
        <v>248</v>
      </c>
      <c r="B249" s="1" t="s">
        <v>19</v>
      </c>
      <c r="C249" s="1" t="s">
        <v>22</v>
      </c>
      <c r="D249" s="1" t="s">
        <v>637</v>
      </c>
      <c r="E249" s="1">
        <v>0</v>
      </c>
      <c r="F249" s="1">
        <v>0</v>
      </c>
      <c r="G249" s="1">
        <v>0</v>
      </c>
      <c r="H249" s="1">
        <v>0</v>
      </c>
      <c r="I249" s="1">
        <v>0</v>
      </c>
      <c r="J249" s="1">
        <v>0</v>
      </c>
      <c r="K249" s="1">
        <v>0</v>
      </c>
      <c r="L249" s="1">
        <v>0</v>
      </c>
      <c r="M249" s="1">
        <v>0</v>
      </c>
      <c r="N249" s="1">
        <v>0</v>
      </c>
      <c r="O249" s="1">
        <v>0</v>
      </c>
      <c r="P249" s="1">
        <v>0</v>
      </c>
      <c r="Q249" s="1">
        <v>992.14625976100695</v>
      </c>
      <c r="R249" s="1">
        <v>59867.5</v>
      </c>
      <c r="S249" s="59">
        <f>IF(C249="East", IF(B249="Central",('Connecting shares (%)'!$F$2/100*E249+'Connecting shares (%)'!$G$2/100*G249+'Connecting shares (%)'!$H$2/100*I249)/1000000,0),0)</f>
        <v>0</v>
      </c>
      <c r="T249" s="59">
        <f>IF(C249="East", IF(B249="Central",F249*'Connecting shares (%)'!$R$16*'Connecting shares (%)'!$F$2/100+H249*'Connecting shares (%)'!$G$2/100*'Connecting shares (%)'!$R$17+J249*'Connecting shares (%)'!$H$2/100*'Connecting shares (%)'!$R$18,0),0)</f>
        <v>0</v>
      </c>
      <c r="U249" s="1">
        <f>IF(C249="East", IF(B249="Decentral",('Connecting shares (%)'!$F$6/100*E249+'Connecting shares (%)'!$G$6/100*G249+'Connecting shares (%)'!$H$6/100*I249)/1000000,0),0)</f>
        <v>0</v>
      </c>
      <c r="V249" s="1">
        <f>IF(C249="East", IF(B249="Decentral",F249*'Connecting shares (%)'!$R$16*'Connecting shares (%)'!$F$6/100+H249*'Connecting shares (%)'!$G$6/100*'Connecting shares (%)'!$R$17+J249*'Connecting shares (%)'!$H$6/100*'Connecting shares (%)'!$R$18,0),0)</f>
        <v>0</v>
      </c>
      <c r="W249" s="1">
        <f>IF(C249="East", IF(B249="Central",('Connecting shares (%)'!$F$4/100*K249+'Connecting shares (%)'!$G$4/100*M249+'Connecting shares (%)'!$H$4/100*O249)/1000000,0),0)</f>
        <v>0</v>
      </c>
      <c r="X249" s="1">
        <f>IF(C249="East", IF(B249="Central",L249*'Connecting shares (%)'!$R$16*'Connecting shares (%)'!$F$4/100+N249*'Connecting shares (%)'!$G$4/100*'Connecting shares (%)'!$R$17+P249*'Connecting shares (%)'!$H$4/100*'Connecting shares (%)'!$R$18,0),0)</f>
        <v>0</v>
      </c>
      <c r="Y249" s="1">
        <f>IF(C249="East", IF(B249="Decentral",('Connecting shares (%)'!$F$4/100*K249+'Connecting shares (%)'!$G$4/100*M249+'Connecting shares (%)'!$H$4/100*O249)/1000000,0),0)</f>
        <v>0</v>
      </c>
      <c r="Z249" s="1">
        <f>IF(C249="East", IF(B249="Decentral",L249*'Connecting shares (%)'!$R$16*'Connecting shares (%)'!$F$8/100+N249*'Connecting shares (%)'!$G$8/100*'Connecting shares (%)'!$R$17+P249*'Connecting shares (%)'!$H$8/100*'Connecting shares (%)'!$R$18,0),0)</f>
        <v>0</v>
      </c>
      <c r="AA249" s="1">
        <f>IF(C249="West", IF(B249="Central",('Connecting shares (%)'!$F$10/100*E249+'Connecting shares (%)'!$G$10/100*G249+'Connecting shares (%)'!$H$10/100*I249)/1000000,0),0)</f>
        <v>0</v>
      </c>
      <c r="AB249" s="1">
        <f>IF(C249="West", IF(B249="Central",F249*'Connecting shares (%)'!$R$16*'Connecting shares (%)'!$F$10/100+H249*'Connecting shares (%)'!$G$10/100*'Connecting shares (%)'!$R$17+J249*'Connecting shares (%)'!$H$10/100*'Connecting shares (%)'!$R$18,0),0)</f>
        <v>0</v>
      </c>
      <c r="AC249" s="1">
        <f>IF(C249="West", IF(B249="Decentral",('Connecting shares (%)'!$F$14/100*E249+'Connecting shares (%)'!$G$14/100*G249+'Connecting shares (%)'!$H$14/100*I249)/1000000,0),0)</f>
        <v>0</v>
      </c>
      <c r="AD249" s="1">
        <f>IF(C249="west", IF(B249="Decentral",F249*'Connecting shares (%)'!$R$16*'Connecting shares (%)'!$F$14/100+H249*'Connecting shares (%)'!$G$14/100*'Connecting shares (%)'!$R$17+J249*'Connecting shares (%)'!$H$14/100*'Connecting shares (%)'!$R$18,0),0)</f>
        <v>0</v>
      </c>
      <c r="AE249" s="1">
        <f>IF(C249="west", IF(B249="Central",('Connecting shares (%)'!$F$12/100*K249+'Connecting shares (%)'!$G$12/100*M249+'Connecting shares (%)'!$H$12/100*O249)/1000000,0),0)</f>
        <v>0</v>
      </c>
      <c r="AF249" s="1">
        <f>IF(C249="west", IF(B249="Central",L249*'Connecting shares (%)'!$R$16*'Connecting shares (%)'!$F$12/100+N249*'Connecting shares (%)'!$G$12/100*'Connecting shares (%)'!$R$17+P249*'Connecting shares (%)'!$H$12/100*'Connecting shares (%)'!$R$18,0),0)</f>
        <v>0</v>
      </c>
      <c r="AG249" s="1">
        <f>IF(C249="West", IF(B249="Decentral",(K249*'Connecting shares (%)'!$F$16/100+M249*'Connecting shares (%)'!$G$16/100+O249*'Connecting shares (%)'!$H$16/100)/1000000,0),0)</f>
        <v>0</v>
      </c>
      <c r="AH249" s="1">
        <f>IF(C249="west", IF(B249="Decentral",L249*'Connecting shares (%)'!$R$16*'Connecting shares (%)'!$F$16/100+N249*'Connecting shares (%)'!$G$16/100*'Connecting shares (%)'!$R$17+P249*'Connecting shares (%)'!$H$16/100*'Connecting shares (%)'!$R$18,0),0)</f>
        <v>0</v>
      </c>
    </row>
    <row r="250" spans="1:34">
      <c r="A250" s="1">
        <v>249</v>
      </c>
      <c r="B250" s="1" t="s">
        <v>19</v>
      </c>
      <c r="C250" s="1" t="s">
        <v>22</v>
      </c>
      <c r="D250" s="1" t="s">
        <v>636</v>
      </c>
      <c r="E250" s="1">
        <v>555105.30000000005</v>
      </c>
      <c r="F250" s="1">
        <v>42</v>
      </c>
      <c r="G250" s="1">
        <v>0</v>
      </c>
      <c r="H250" s="1">
        <v>0</v>
      </c>
      <c r="I250" s="1">
        <v>0</v>
      </c>
      <c r="J250" s="1">
        <v>0</v>
      </c>
      <c r="K250" s="1">
        <v>210451.6</v>
      </c>
      <c r="L250" s="1">
        <v>25</v>
      </c>
      <c r="M250" s="1">
        <v>0</v>
      </c>
      <c r="N250" s="1">
        <v>0</v>
      </c>
      <c r="O250" s="1">
        <v>0</v>
      </c>
      <c r="P250" s="1">
        <v>0</v>
      </c>
      <c r="Q250" s="1">
        <v>5274.8019774173299</v>
      </c>
      <c r="R250" s="1">
        <v>593131</v>
      </c>
      <c r="S250" s="59">
        <f>IF(C250="East", IF(B250="Central",('Connecting shares (%)'!$F$2/100*E250+'Connecting shares (%)'!$G$2/100*G250+'Connecting shares (%)'!$H$2/100*I250)/1000000,0),0)</f>
        <v>0</v>
      </c>
      <c r="T250" s="59">
        <f>IF(C250="East", IF(B250="Central",F250*'Connecting shares (%)'!$R$16*'Connecting shares (%)'!$F$2/100+H250*'Connecting shares (%)'!$G$2/100*'Connecting shares (%)'!$R$17+J250*'Connecting shares (%)'!$H$2/100*'Connecting shares (%)'!$R$18,0),0)</f>
        <v>0</v>
      </c>
      <c r="U250" s="1">
        <f>IF(C250="East", IF(B250="Decentral",('Connecting shares (%)'!$F$6/100*E250+'Connecting shares (%)'!$G$6/100*G250+'Connecting shares (%)'!$H$6/100*I250)/1000000,0),0)</f>
        <v>0.55510530000000002</v>
      </c>
      <c r="V250" s="1">
        <f>IF(C250="East", IF(B250="Decentral",F250*'Connecting shares (%)'!$R$16*'Connecting shares (%)'!$F$6/100+H250*'Connecting shares (%)'!$G$6/100*'Connecting shares (%)'!$R$17+J250*'Connecting shares (%)'!$H$6/100*'Connecting shares (%)'!$R$18,0),0)</f>
        <v>0.96579000000000004</v>
      </c>
      <c r="W250" s="1">
        <f>IF(C250="East", IF(B250="Central",('Connecting shares (%)'!$F$4/100*K250+'Connecting shares (%)'!$G$4/100*M250+'Connecting shares (%)'!$H$4/100*O250)/1000000,0),0)</f>
        <v>0</v>
      </c>
      <c r="X250" s="1">
        <f>IF(C250="East", IF(B250="Central",L250*'Connecting shares (%)'!$R$16*'Connecting shares (%)'!$F$4/100+N250*'Connecting shares (%)'!$G$4/100*'Connecting shares (%)'!$R$17+P250*'Connecting shares (%)'!$H$4/100*'Connecting shares (%)'!$R$18,0),0)</f>
        <v>0</v>
      </c>
      <c r="Y250" s="1">
        <f>IF(C250="East", IF(B250="Decentral",('Connecting shares (%)'!$F$4/100*K250+'Connecting shares (%)'!$G$4/100*M250+'Connecting shares (%)'!$H$4/100*O250)/1000000,0),0)</f>
        <v>0.21045160000000002</v>
      </c>
      <c r="Z250" s="1">
        <f>IF(C250="East", IF(B250="Decentral",L250*'Connecting shares (%)'!$R$16*'Connecting shares (%)'!$F$8/100+N250*'Connecting shares (%)'!$G$8/100*'Connecting shares (%)'!$R$17+P250*'Connecting shares (%)'!$H$8/100*'Connecting shares (%)'!$R$18,0),0)</f>
        <v>0.57487500000000002</v>
      </c>
      <c r="AA250" s="1">
        <f>IF(C250="West", IF(B250="Central",('Connecting shares (%)'!$F$10/100*E250+'Connecting shares (%)'!$G$10/100*G250+'Connecting shares (%)'!$H$10/100*I250)/1000000,0),0)</f>
        <v>0</v>
      </c>
      <c r="AB250" s="1">
        <f>IF(C250="West", IF(B250="Central",F250*'Connecting shares (%)'!$R$16*'Connecting shares (%)'!$F$10/100+H250*'Connecting shares (%)'!$G$10/100*'Connecting shares (%)'!$R$17+J250*'Connecting shares (%)'!$H$10/100*'Connecting shares (%)'!$R$18,0),0)</f>
        <v>0</v>
      </c>
      <c r="AC250" s="1">
        <f>IF(C250="West", IF(B250="Decentral",('Connecting shares (%)'!$F$14/100*E250+'Connecting shares (%)'!$G$14/100*G250+'Connecting shares (%)'!$H$14/100*I250)/1000000,0),0)</f>
        <v>0</v>
      </c>
      <c r="AD250" s="1">
        <f>IF(C250="west", IF(B250="Decentral",F250*'Connecting shares (%)'!$R$16*'Connecting shares (%)'!$F$14/100+H250*'Connecting shares (%)'!$G$14/100*'Connecting shares (%)'!$R$17+J250*'Connecting shares (%)'!$H$14/100*'Connecting shares (%)'!$R$18,0),0)</f>
        <v>0</v>
      </c>
      <c r="AE250" s="1">
        <f>IF(C250="west", IF(B250="Central",('Connecting shares (%)'!$F$12/100*K250+'Connecting shares (%)'!$G$12/100*M250+'Connecting shares (%)'!$H$12/100*O250)/1000000,0),0)</f>
        <v>0</v>
      </c>
      <c r="AF250" s="1">
        <f>IF(C250="west", IF(B250="Central",L250*'Connecting shares (%)'!$R$16*'Connecting shares (%)'!$F$12/100+N250*'Connecting shares (%)'!$G$12/100*'Connecting shares (%)'!$R$17+P250*'Connecting shares (%)'!$H$12/100*'Connecting shares (%)'!$R$18,0),0)</f>
        <v>0</v>
      </c>
      <c r="AG250" s="1">
        <f>IF(C250="West", IF(B250="Decentral",(K250*'Connecting shares (%)'!$F$16/100+M250*'Connecting shares (%)'!$G$16/100+O250*'Connecting shares (%)'!$H$16/100)/1000000,0),0)</f>
        <v>0</v>
      </c>
      <c r="AH250" s="1">
        <f>IF(C250="west", IF(B250="Decentral",L250*'Connecting shares (%)'!$R$16*'Connecting shares (%)'!$F$16/100+N250*'Connecting shares (%)'!$G$16/100*'Connecting shares (%)'!$R$17+P250*'Connecting shares (%)'!$H$16/100*'Connecting shares (%)'!$R$18,0),0)</f>
        <v>0</v>
      </c>
    </row>
    <row r="251" spans="1:34">
      <c r="A251" s="1">
        <v>250</v>
      </c>
      <c r="B251" s="1" t="s">
        <v>19</v>
      </c>
      <c r="C251" s="1" t="s">
        <v>21</v>
      </c>
      <c r="D251" s="1" t="s">
        <v>543</v>
      </c>
      <c r="E251" s="1">
        <v>666373.51</v>
      </c>
      <c r="F251" s="1">
        <v>52</v>
      </c>
      <c r="G251" s="1">
        <v>0</v>
      </c>
      <c r="H251" s="1">
        <v>0</v>
      </c>
      <c r="I251" s="1">
        <v>0</v>
      </c>
      <c r="J251" s="1">
        <v>0</v>
      </c>
      <c r="K251" s="1">
        <v>364746.89999999898</v>
      </c>
      <c r="L251" s="1">
        <v>20</v>
      </c>
      <c r="M251" s="1">
        <v>331446.40000000002</v>
      </c>
      <c r="N251" s="1">
        <v>4</v>
      </c>
      <c r="O251" s="1">
        <v>0</v>
      </c>
      <c r="P251" s="1">
        <v>0</v>
      </c>
      <c r="Q251" s="1">
        <v>25454.442461471699</v>
      </c>
      <c r="R251" s="1">
        <v>8345884</v>
      </c>
      <c r="S251" s="59">
        <f>IF(C251="East", IF(B251="Central",('Connecting shares (%)'!$F$2/100*E251+'Connecting shares (%)'!$G$2/100*G251+'Connecting shares (%)'!$H$2/100*I251)/1000000,0),0)</f>
        <v>0</v>
      </c>
      <c r="T251" s="59">
        <f>IF(C251="East", IF(B251="Central",F251*'Connecting shares (%)'!$R$16*'Connecting shares (%)'!$F$2/100+H251*'Connecting shares (%)'!$G$2/100*'Connecting shares (%)'!$R$17+J251*'Connecting shares (%)'!$H$2/100*'Connecting shares (%)'!$R$18,0),0)</f>
        <v>0</v>
      </c>
      <c r="U251" s="1">
        <f>IF(C251="East", IF(B251="Decentral",('Connecting shares (%)'!$F$6/100*E251+'Connecting shares (%)'!$G$6/100*G251+'Connecting shares (%)'!$H$6/100*I251)/1000000,0),0)</f>
        <v>0</v>
      </c>
      <c r="V251" s="1">
        <f>IF(C251="East", IF(B251="Decentral",F251*'Connecting shares (%)'!$R$16*'Connecting shares (%)'!$F$6/100+H251*'Connecting shares (%)'!$G$6/100*'Connecting shares (%)'!$R$17+J251*'Connecting shares (%)'!$H$6/100*'Connecting shares (%)'!$R$18,0),0)</f>
        <v>0</v>
      </c>
      <c r="W251" s="1">
        <f>IF(C251="East", IF(B251="Central",('Connecting shares (%)'!$F$4/100*K251+'Connecting shares (%)'!$G$4/100*M251+'Connecting shares (%)'!$H$4/100*O251)/1000000,0),0)</f>
        <v>0</v>
      </c>
      <c r="X251" s="1">
        <f>IF(C251="East", IF(B251="Central",L251*'Connecting shares (%)'!$R$16*'Connecting shares (%)'!$F$4/100+N251*'Connecting shares (%)'!$G$4/100*'Connecting shares (%)'!$R$17+P251*'Connecting shares (%)'!$H$4/100*'Connecting shares (%)'!$R$18,0),0)</f>
        <v>0</v>
      </c>
      <c r="Y251" s="1">
        <f>IF(C251="East", IF(B251="Decentral",('Connecting shares (%)'!$F$4/100*K251+'Connecting shares (%)'!$G$4/100*M251+'Connecting shares (%)'!$H$4/100*O251)/1000000,0),0)</f>
        <v>0</v>
      </c>
      <c r="Z251" s="1">
        <f>IF(C251="East", IF(B251="Decentral",L251*'Connecting shares (%)'!$R$16*'Connecting shares (%)'!$F$8/100+N251*'Connecting shares (%)'!$G$8/100*'Connecting shares (%)'!$R$17+P251*'Connecting shares (%)'!$H$8/100*'Connecting shares (%)'!$R$18,0),0)</f>
        <v>0</v>
      </c>
      <c r="AA251" s="1">
        <f>IF(C251="West", IF(B251="Central",('Connecting shares (%)'!$F$10/100*E251+'Connecting shares (%)'!$G$10/100*G251+'Connecting shares (%)'!$H$10/100*I251)/1000000,0),0)</f>
        <v>0</v>
      </c>
      <c r="AB251" s="1">
        <f>IF(C251="West", IF(B251="Central",F251*'Connecting shares (%)'!$R$16*'Connecting shares (%)'!$F$10/100+H251*'Connecting shares (%)'!$G$10/100*'Connecting shares (%)'!$R$17+J251*'Connecting shares (%)'!$H$10/100*'Connecting shares (%)'!$R$18,0),0)</f>
        <v>0</v>
      </c>
      <c r="AC251" s="1">
        <f>IF(C251="West", IF(B251="Decentral",('Connecting shares (%)'!$F$14/100*E251+'Connecting shares (%)'!$G$14/100*G251+'Connecting shares (%)'!$H$14/100*I251)/1000000,0),0)</f>
        <v>0.66637351</v>
      </c>
      <c r="AD251" s="1">
        <f>IF(C251="west", IF(B251="Decentral",F251*'Connecting shares (%)'!$R$16*'Connecting shares (%)'!$F$14/100+H251*'Connecting shares (%)'!$G$14/100*'Connecting shares (%)'!$R$17+J251*'Connecting shares (%)'!$H$14/100*'Connecting shares (%)'!$R$18,0),0)</f>
        <v>1.19574</v>
      </c>
      <c r="AE251" s="1">
        <f>IF(C251="west", IF(B251="Central",('Connecting shares (%)'!$F$12/100*K251+'Connecting shares (%)'!$G$12/100*M251+'Connecting shares (%)'!$H$12/100*O251)/1000000,0),0)</f>
        <v>0</v>
      </c>
      <c r="AF251" s="1">
        <f>IF(C251="west", IF(B251="Central",L251*'Connecting shares (%)'!$R$16*'Connecting shares (%)'!$F$12/100+N251*'Connecting shares (%)'!$G$12/100*'Connecting shares (%)'!$R$17+P251*'Connecting shares (%)'!$H$12/100*'Connecting shares (%)'!$R$18,0),0)</f>
        <v>0</v>
      </c>
      <c r="AG251" s="1">
        <f>IF(C251="West", IF(B251="Decentral",(K251*'Connecting shares (%)'!$F$16/100+M251*'Connecting shares (%)'!$G$16/100+O251*'Connecting shares (%)'!$H$16/100)/1000000,0),0)</f>
        <v>0.69619329999999902</v>
      </c>
      <c r="AH251" s="1">
        <f>IF(C251="west", IF(B251="Decentral",L251*'Connecting shares (%)'!$R$16*'Connecting shares (%)'!$F$16/100+N251*'Connecting shares (%)'!$G$16/100*'Connecting shares (%)'!$R$17+P251*'Connecting shares (%)'!$H$16/100*'Connecting shares (%)'!$R$18,0),0)</f>
        <v>0.58253600000000005</v>
      </c>
    </row>
    <row r="252" spans="1:34">
      <c r="A252" s="1">
        <v>251</v>
      </c>
      <c r="B252" s="1" t="s">
        <v>19</v>
      </c>
      <c r="C252" s="1" t="s">
        <v>22</v>
      </c>
      <c r="D252" s="1" t="s">
        <v>635</v>
      </c>
      <c r="E252" s="1">
        <v>735035.75</v>
      </c>
      <c r="F252" s="1">
        <v>50</v>
      </c>
      <c r="G252" s="1">
        <v>0</v>
      </c>
      <c r="H252" s="1">
        <v>0</v>
      </c>
      <c r="I252" s="1">
        <v>0</v>
      </c>
      <c r="J252" s="1">
        <v>0</v>
      </c>
      <c r="K252" s="1">
        <v>84477.75</v>
      </c>
      <c r="L252" s="1">
        <v>3</v>
      </c>
      <c r="M252" s="1">
        <v>98108.66</v>
      </c>
      <c r="N252" s="1">
        <v>1</v>
      </c>
      <c r="O252" s="1">
        <v>0</v>
      </c>
      <c r="P252" s="1">
        <v>0</v>
      </c>
      <c r="Q252" s="1">
        <v>3496.6721932157802</v>
      </c>
      <c r="R252" s="1">
        <v>643062</v>
      </c>
      <c r="S252" s="59">
        <f>IF(C252="East", IF(B252="Central",('Connecting shares (%)'!$F$2/100*E252+'Connecting shares (%)'!$G$2/100*G252+'Connecting shares (%)'!$H$2/100*I252)/1000000,0),0)</f>
        <v>0</v>
      </c>
      <c r="T252" s="59">
        <f>IF(C252="East", IF(B252="Central",F252*'Connecting shares (%)'!$R$16*'Connecting shares (%)'!$F$2/100+H252*'Connecting shares (%)'!$G$2/100*'Connecting shares (%)'!$R$17+J252*'Connecting shares (%)'!$H$2/100*'Connecting shares (%)'!$R$18,0),0)</f>
        <v>0</v>
      </c>
      <c r="U252" s="1">
        <f>IF(C252="East", IF(B252="Decentral",('Connecting shares (%)'!$F$6/100*E252+'Connecting shares (%)'!$G$6/100*G252+'Connecting shares (%)'!$H$6/100*I252)/1000000,0),0)</f>
        <v>0.73503574999999999</v>
      </c>
      <c r="V252" s="1">
        <f>IF(C252="East", IF(B252="Decentral",F252*'Connecting shares (%)'!$R$16*'Connecting shares (%)'!$F$6/100+H252*'Connecting shares (%)'!$G$6/100*'Connecting shares (%)'!$R$17+J252*'Connecting shares (%)'!$H$6/100*'Connecting shares (%)'!$R$18,0),0)</f>
        <v>1.14975</v>
      </c>
      <c r="W252" s="1">
        <f>IF(C252="East", IF(B252="Central",('Connecting shares (%)'!$F$4/100*K252+'Connecting shares (%)'!$G$4/100*M252+'Connecting shares (%)'!$H$4/100*O252)/1000000,0),0)</f>
        <v>0</v>
      </c>
      <c r="X252" s="1">
        <f>IF(C252="East", IF(B252="Central",L252*'Connecting shares (%)'!$R$16*'Connecting shares (%)'!$F$4/100+N252*'Connecting shares (%)'!$G$4/100*'Connecting shares (%)'!$R$17+P252*'Connecting shares (%)'!$H$4/100*'Connecting shares (%)'!$R$18,0),0)</f>
        <v>0</v>
      </c>
      <c r="Y252" s="1">
        <f>IF(C252="East", IF(B252="Decentral",('Connecting shares (%)'!$F$4/100*K252+'Connecting shares (%)'!$G$4/100*M252+'Connecting shares (%)'!$H$4/100*O252)/1000000,0),0)</f>
        <v>0.18258641</v>
      </c>
      <c r="Z252" s="1">
        <f>IF(C252="East", IF(B252="Decentral",L252*'Connecting shares (%)'!$R$16*'Connecting shares (%)'!$F$8/100+N252*'Connecting shares (%)'!$G$8/100*'Connecting shares (%)'!$R$17+P252*'Connecting shares (%)'!$H$8/100*'Connecting shares (%)'!$R$18,0),0)</f>
        <v>9.964400000000001E-2</v>
      </c>
      <c r="AA252" s="1">
        <f>IF(C252="West", IF(B252="Central",('Connecting shares (%)'!$F$10/100*E252+'Connecting shares (%)'!$G$10/100*G252+'Connecting shares (%)'!$H$10/100*I252)/1000000,0),0)</f>
        <v>0</v>
      </c>
      <c r="AB252" s="1">
        <f>IF(C252="West", IF(B252="Central",F252*'Connecting shares (%)'!$R$16*'Connecting shares (%)'!$F$10/100+H252*'Connecting shares (%)'!$G$10/100*'Connecting shares (%)'!$R$17+J252*'Connecting shares (%)'!$H$10/100*'Connecting shares (%)'!$R$18,0),0)</f>
        <v>0</v>
      </c>
      <c r="AC252" s="1">
        <f>IF(C252="West", IF(B252="Decentral",('Connecting shares (%)'!$F$14/100*E252+'Connecting shares (%)'!$G$14/100*G252+'Connecting shares (%)'!$H$14/100*I252)/1000000,0),0)</f>
        <v>0</v>
      </c>
      <c r="AD252" s="1">
        <f>IF(C252="west", IF(B252="Decentral",F252*'Connecting shares (%)'!$R$16*'Connecting shares (%)'!$F$14/100+H252*'Connecting shares (%)'!$G$14/100*'Connecting shares (%)'!$R$17+J252*'Connecting shares (%)'!$H$14/100*'Connecting shares (%)'!$R$18,0),0)</f>
        <v>0</v>
      </c>
      <c r="AE252" s="1">
        <f>IF(C252="west", IF(B252="Central",('Connecting shares (%)'!$F$12/100*K252+'Connecting shares (%)'!$G$12/100*M252+'Connecting shares (%)'!$H$12/100*O252)/1000000,0),0)</f>
        <v>0</v>
      </c>
      <c r="AF252" s="1">
        <f>IF(C252="west", IF(B252="Central",L252*'Connecting shares (%)'!$R$16*'Connecting shares (%)'!$F$12/100+N252*'Connecting shares (%)'!$G$12/100*'Connecting shares (%)'!$R$17+P252*'Connecting shares (%)'!$H$12/100*'Connecting shares (%)'!$R$18,0),0)</f>
        <v>0</v>
      </c>
      <c r="AG252" s="1">
        <f>IF(C252="West", IF(B252="Decentral",(K252*'Connecting shares (%)'!$F$16/100+M252*'Connecting shares (%)'!$G$16/100+O252*'Connecting shares (%)'!$H$16/100)/1000000,0),0)</f>
        <v>0</v>
      </c>
      <c r="AH252" s="1">
        <f>IF(C252="west", IF(B252="Decentral",L252*'Connecting shares (%)'!$R$16*'Connecting shares (%)'!$F$16/100+N252*'Connecting shares (%)'!$G$16/100*'Connecting shares (%)'!$R$17+P252*'Connecting shares (%)'!$H$16/100*'Connecting shares (%)'!$R$18,0),0)</f>
        <v>0</v>
      </c>
    </row>
    <row r="253" spans="1:34">
      <c r="A253" s="1">
        <v>252</v>
      </c>
      <c r="B253" s="1" t="s">
        <v>20</v>
      </c>
      <c r="C253" s="1" t="s">
        <v>22</v>
      </c>
      <c r="D253" s="1" t="s">
        <v>634</v>
      </c>
      <c r="E253" s="1">
        <v>591352.68999999994</v>
      </c>
      <c r="F253" s="1">
        <v>39</v>
      </c>
      <c r="G253" s="1">
        <v>0</v>
      </c>
      <c r="H253" s="1">
        <v>0</v>
      </c>
      <c r="I253" s="1">
        <v>0</v>
      </c>
      <c r="J253" s="1">
        <v>0</v>
      </c>
      <c r="K253" s="1">
        <v>53380.199999999903</v>
      </c>
      <c r="L253" s="1">
        <v>8</v>
      </c>
      <c r="M253" s="1">
        <v>0</v>
      </c>
      <c r="N253" s="1">
        <v>0</v>
      </c>
      <c r="O253" s="1">
        <v>0</v>
      </c>
      <c r="P253" s="1">
        <v>0</v>
      </c>
      <c r="Q253" s="1">
        <v>2930.76652777145</v>
      </c>
      <c r="R253" s="1">
        <v>439807.5</v>
      </c>
      <c r="S253" s="59">
        <f>IF(C253="East", IF(B253="Central",('Connecting shares (%)'!$F$2/100*E253+'Connecting shares (%)'!$G$2/100*G253+'Connecting shares (%)'!$H$2/100*I253)/1000000,0),0)</f>
        <v>0.5913526899999999</v>
      </c>
      <c r="T253" s="59">
        <f>IF(C253="East", IF(B253="Central",F253*'Connecting shares (%)'!$R$16*'Connecting shares (%)'!$F$2/100+H253*'Connecting shares (%)'!$G$2/100*'Connecting shares (%)'!$R$17+J253*'Connecting shares (%)'!$H$2/100*'Connecting shares (%)'!$R$18,0),0)</f>
        <v>0.89680500000000007</v>
      </c>
      <c r="U253" s="1">
        <f>IF(C253="East", IF(B253="Decentral",('Connecting shares (%)'!$F$6/100*E253+'Connecting shares (%)'!$G$6/100*G253+'Connecting shares (%)'!$H$6/100*I253)/1000000,0),0)</f>
        <v>0</v>
      </c>
      <c r="V253" s="1">
        <f>IF(C253="East", IF(B253="Decentral",F253*'Connecting shares (%)'!$R$16*'Connecting shares (%)'!$F$6/100+H253*'Connecting shares (%)'!$G$6/100*'Connecting shares (%)'!$R$17+J253*'Connecting shares (%)'!$H$6/100*'Connecting shares (%)'!$R$18,0),0)</f>
        <v>0</v>
      </c>
      <c r="W253" s="1">
        <f>IF(C253="East", IF(B253="Central",('Connecting shares (%)'!$F$4/100*K253+'Connecting shares (%)'!$G$4/100*M253+'Connecting shares (%)'!$H$4/100*O253)/1000000,0),0)</f>
        <v>5.3380199999999906E-2</v>
      </c>
      <c r="X253" s="1">
        <f>IF(C253="East", IF(B253="Central",L253*'Connecting shares (%)'!$R$16*'Connecting shares (%)'!$F$4/100+N253*'Connecting shares (%)'!$G$4/100*'Connecting shares (%)'!$R$17+P253*'Connecting shares (%)'!$H$4/100*'Connecting shares (%)'!$R$18,0),0)</f>
        <v>0.18396000000000001</v>
      </c>
      <c r="Y253" s="1">
        <f>IF(C253="East", IF(B253="Decentral",('Connecting shares (%)'!$F$4/100*K253+'Connecting shares (%)'!$G$4/100*M253+'Connecting shares (%)'!$H$4/100*O253)/1000000,0),0)</f>
        <v>0</v>
      </c>
      <c r="Z253" s="1">
        <f>IF(C253="East", IF(B253="Decentral",L253*'Connecting shares (%)'!$R$16*'Connecting shares (%)'!$F$8/100+N253*'Connecting shares (%)'!$G$8/100*'Connecting shares (%)'!$R$17+P253*'Connecting shares (%)'!$H$8/100*'Connecting shares (%)'!$R$18,0),0)</f>
        <v>0</v>
      </c>
      <c r="AA253" s="1">
        <f>IF(C253="West", IF(B253="Central",('Connecting shares (%)'!$F$10/100*E253+'Connecting shares (%)'!$G$10/100*G253+'Connecting shares (%)'!$H$10/100*I253)/1000000,0),0)</f>
        <v>0</v>
      </c>
      <c r="AB253" s="1">
        <f>IF(C253="West", IF(B253="Central",F253*'Connecting shares (%)'!$R$16*'Connecting shares (%)'!$F$10/100+H253*'Connecting shares (%)'!$G$10/100*'Connecting shares (%)'!$R$17+J253*'Connecting shares (%)'!$H$10/100*'Connecting shares (%)'!$R$18,0),0)</f>
        <v>0</v>
      </c>
      <c r="AC253" s="1">
        <f>IF(C253="West", IF(B253="Decentral",('Connecting shares (%)'!$F$14/100*E253+'Connecting shares (%)'!$G$14/100*G253+'Connecting shares (%)'!$H$14/100*I253)/1000000,0),0)</f>
        <v>0</v>
      </c>
      <c r="AD253" s="1">
        <f>IF(C253="west", IF(B253="Decentral",F253*'Connecting shares (%)'!$R$16*'Connecting shares (%)'!$F$14/100+H253*'Connecting shares (%)'!$G$14/100*'Connecting shares (%)'!$R$17+J253*'Connecting shares (%)'!$H$14/100*'Connecting shares (%)'!$R$18,0),0)</f>
        <v>0</v>
      </c>
      <c r="AE253" s="1">
        <f>IF(C253="west", IF(B253="Central",('Connecting shares (%)'!$F$12/100*K253+'Connecting shares (%)'!$G$12/100*M253+'Connecting shares (%)'!$H$12/100*O253)/1000000,0),0)</f>
        <v>0</v>
      </c>
      <c r="AF253" s="1">
        <f>IF(C253="west", IF(B253="Central",L253*'Connecting shares (%)'!$R$16*'Connecting shares (%)'!$F$12/100+N253*'Connecting shares (%)'!$G$12/100*'Connecting shares (%)'!$R$17+P253*'Connecting shares (%)'!$H$12/100*'Connecting shares (%)'!$R$18,0),0)</f>
        <v>0</v>
      </c>
      <c r="AG253" s="1">
        <f>IF(C253="West", IF(B253="Decentral",(K253*'Connecting shares (%)'!$F$16/100+M253*'Connecting shares (%)'!$G$16/100+O253*'Connecting shares (%)'!$H$16/100)/1000000,0),0)</f>
        <v>0</v>
      </c>
      <c r="AH253" s="1">
        <f>IF(C253="west", IF(B253="Decentral",L253*'Connecting shares (%)'!$R$16*'Connecting shares (%)'!$F$16/100+N253*'Connecting shares (%)'!$G$16/100*'Connecting shares (%)'!$R$17+P253*'Connecting shares (%)'!$H$16/100*'Connecting shares (%)'!$R$18,0),0)</f>
        <v>0</v>
      </c>
    </row>
    <row r="254" spans="1:34">
      <c r="A254" s="1">
        <v>253</v>
      </c>
      <c r="B254" s="1" t="s">
        <v>19</v>
      </c>
      <c r="C254" s="1" t="s">
        <v>21</v>
      </c>
      <c r="D254" s="1" t="s">
        <v>538</v>
      </c>
      <c r="E254" s="1">
        <v>2429870.36</v>
      </c>
      <c r="F254" s="1">
        <v>162</v>
      </c>
      <c r="G254" s="1">
        <v>65686.66</v>
      </c>
      <c r="H254" s="1">
        <v>1</v>
      </c>
      <c r="I254" s="1">
        <v>0</v>
      </c>
      <c r="J254" s="1">
        <v>0</v>
      </c>
      <c r="K254" s="1">
        <v>660812</v>
      </c>
      <c r="L254" s="1">
        <v>46</v>
      </c>
      <c r="M254" s="1">
        <v>338104.09999999899</v>
      </c>
      <c r="N254" s="1">
        <v>5</v>
      </c>
      <c r="O254" s="1">
        <v>0</v>
      </c>
      <c r="P254" s="1">
        <v>0</v>
      </c>
      <c r="Q254" s="1">
        <v>11177.651785267701</v>
      </c>
      <c r="R254" s="1">
        <v>3140716</v>
      </c>
      <c r="S254" s="59">
        <f>IF(C254="East", IF(B254="Central",('Connecting shares (%)'!$F$2/100*E254+'Connecting shares (%)'!$G$2/100*G254+'Connecting shares (%)'!$H$2/100*I254)/1000000,0),0)</f>
        <v>0</v>
      </c>
      <c r="T254" s="59">
        <f>IF(C254="East", IF(B254="Central",F254*'Connecting shares (%)'!$R$16*'Connecting shares (%)'!$F$2/100+H254*'Connecting shares (%)'!$G$2/100*'Connecting shares (%)'!$R$17+J254*'Connecting shares (%)'!$H$2/100*'Connecting shares (%)'!$R$18,0),0)</f>
        <v>0</v>
      </c>
      <c r="U254" s="1">
        <f>IF(C254="East", IF(B254="Decentral",('Connecting shares (%)'!$F$6/100*E254+'Connecting shares (%)'!$G$6/100*G254+'Connecting shares (%)'!$H$6/100*I254)/1000000,0),0)</f>
        <v>0</v>
      </c>
      <c r="V254" s="1">
        <f>IF(C254="East", IF(B254="Decentral",F254*'Connecting shares (%)'!$R$16*'Connecting shares (%)'!$F$6/100+H254*'Connecting shares (%)'!$G$6/100*'Connecting shares (%)'!$R$17+J254*'Connecting shares (%)'!$H$6/100*'Connecting shares (%)'!$R$18,0),0)</f>
        <v>0</v>
      </c>
      <c r="W254" s="1">
        <f>IF(C254="East", IF(B254="Central",('Connecting shares (%)'!$F$4/100*K254+'Connecting shares (%)'!$G$4/100*M254+'Connecting shares (%)'!$H$4/100*O254)/1000000,0),0)</f>
        <v>0</v>
      </c>
      <c r="X254" s="1">
        <f>IF(C254="East", IF(B254="Central",L254*'Connecting shares (%)'!$R$16*'Connecting shares (%)'!$F$4/100+N254*'Connecting shares (%)'!$G$4/100*'Connecting shares (%)'!$R$17+P254*'Connecting shares (%)'!$H$4/100*'Connecting shares (%)'!$R$18,0),0)</f>
        <v>0</v>
      </c>
      <c r="Y254" s="1">
        <f>IF(C254="East", IF(B254="Decentral",('Connecting shares (%)'!$F$4/100*K254+'Connecting shares (%)'!$G$4/100*M254+'Connecting shares (%)'!$H$4/100*O254)/1000000,0),0)</f>
        <v>0</v>
      </c>
      <c r="Z254" s="1">
        <f>IF(C254="East", IF(B254="Decentral",L254*'Connecting shares (%)'!$R$16*'Connecting shares (%)'!$F$8/100+N254*'Connecting shares (%)'!$G$8/100*'Connecting shares (%)'!$R$17+P254*'Connecting shares (%)'!$H$8/100*'Connecting shares (%)'!$R$18,0),0)</f>
        <v>0</v>
      </c>
      <c r="AA254" s="1">
        <f>IF(C254="West", IF(B254="Central",('Connecting shares (%)'!$F$10/100*E254+'Connecting shares (%)'!$G$10/100*G254+'Connecting shares (%)'!$H$10/100*I254)/1000000,0),0)</f>
        <v>0</v>
      </c>
      <c r="AB254" s="1">
        <f>IF(C254="West", IF(B254="Central",F254*'Connecting shares (%)'!$R$16*'Connecting shares (%)'!$F$10/100+H254*'Connecting shares (%)'!$G$10/100*'Connecting shares (%)'!$R$17+J254*'Connecting shares (%)'!$H$10/100*'Connecting shares (%)'!$R$18,0),0)</f>
        <v>0</v>
      </c>
      <c r="AC254" s="1">
        <f>IF(C254="West", IF(B254="Decentral",('Connecting shares (%)'!$F$14/100*E254+'Connecting shares (%)'!$G$14/100*G254+'Connecting shares (%)'!$H$14/100*I254)/1000000,0),0)</f>
        <v>2.4955570200000001</v>
      </c>
      <c r="AD254" s="1">
        <f>IF(C254="west", IF(B254="Decentral",F254*'Connecting shares (%)'!$R$16*'Connecting shares (%)'!$F$14/100+H254*'Connecting shares (%)'!$G$14/100*'Connecting shares (%)'!$R$17+J254*'Connecting shares (%)'!$H$14/100*'Connecting shares (%)'!$R$18,0),0)</f>
        <v>3.7558490000000004</v>
      </c>
      <c r="AE254" s="1">
        <f>IF(C254="west", IF(B254="Central",('Connecting shares (%)'!$F$12/100*K254+'Connecting shares (%)'!$G$12/100*M254+'Connecting shares (%)'!$H$12/100*O254)/1000000,0),0)</f>
        <v>0</v>
      </c>
      <c r="AF254" s="1">
        <f>IF(C254="west", IF(B254="Central",L254*'Connecting shares (%)'!$R$16*'Connecting shares (%)'!$F$12/100+N254*'Connecting shares (%)'!$G$12/100*'Connecting shares (%)'!$R$17+P254*'Connecting shares (%)'!$H$12/100*'Connecting shares (%)'!$R$18,0),0)</f>
        <v>0</v>
      </c>
      <c r="AG254" s="1">
        <f>IF(C254="West", IF(B254="Decentral",(K254*'Connecting shares (%)'!$F$16/100+M254*'Connecting shares (%)'!$G$16/100+O254*'Connecting shares (%)'!$H$16/100)/1000000,0),0)</f>
        <v>0.99891609999999897</v>
      </c>
      <c r="AH254" s="1">
        <f>IF(C254="west", IF(B254="Decentral",L254*'Connecting shares (%)'!$R$16*'Connecting shares (%)'!$F$16/100+N254*'Connecting shares (%)'!$G$16/100*'Connecting shares (%)'!$R$17+P254*'Connecting shares (%)'!$H$16/100*'Connecting shares (%)'!$R$18,0),0)</f>
        <v>1.2110650000000001</v>
      </c>
    </row>
    <row r="255" spans="1:34">
      <c r="A255" s="1">
        <v>254</v>
      </c>
      <c r="B255" s="1" t="s">
        <v>19</v>
      </c>
      <c r="C255" s="1" t="s">
        <v>22</v>
      </c>
      <c r="D255" s="1" t="s">
        <v>633</v>
      </c>
      <c r="E255" s="1">
        <v>4673549.88</v>
      </c>
      <c r="F255" s="1">
        <v>315</v>
      </c>
      <c r="G255" s="1">
        <v>0</v>
      </c>
      <c r="H255" s="1">
        <v>0</v>
      </c>
      <c r="I255" s="1">
        <v>0</v>
      </c>
      <c r="J255" s="1">
        <v>0</v>
      </c>
      <c r="K255" s="1">
        <v>476892.21999999898</v>
      </c>
      <c r="L255" s="1">
        <v>70</v>
      </c>
      <c r="M255" s="1">
        <v>91468.46</v>
      </c>
      <c r="N255" s="1">
        <v>1</v>
      </c>
      <c r="O255" s="1">
        <v>0</v>
      </c>
      <c r="P255" s="1">
        <v>0</v>
      </c>
      <c r="Q255" s="1">
        <v>5418.8046479762297</v>
      </c>
      <c r="R255" s="1">
        <v>2078488</v>
      </c>
      <c r="S255" s="59">
        <f>IF(C255="East", IF(B255="Central",('Connecting shares (%)'!$F$2/100*E255+'Connecting shares (%)'!$G$2/100*G255+'Connecting shares (%)'!$H$2/100*I255)/1000000,0),0)</f>
        <v>0</v>
      </c>
      <c r="T255" s="59">
        <f>IF(C255="East", IF(B255="Central",F255*'Connecting shares (%)'!$R$16*'Connecting shares (%)'!$F$2/100+H255*'Connecting shares (%)'!$G$2/100*'Connecting shares (%)'!$R$17+J255*'Connecting shares (%)'!$H$2/100*'Connecting shares (%)'!$R$18,0),0)</f>
        <v>0</v>
      </c>
      <c r="U255" s="1">
        <f>IF(C255="East", IF(B255="Decentral",('Connecting shares (%)'!$F$6/100*E255+'Connecting shares (%)'!$G$6/100*G255+'Connecting shares (%)'!$H$6/100*I255)/1000000,0),0)</f>
        <v>4.6735498799999995</v>
      </c>
      <c r="V255" s="1">
        <f>IF(C255="East", IF(B255="Decentral",F255*'Connecting shares (%)'!$R$16*'Connecting shares (%)'!$F$6/100+H255*'Connecting shares (%)'!$G$6/100*'Connecting shares (%)'!$R$17+J255*'Connecting shares (%)'!$H$6/100*'Connecting shares (%)'!$R$18,0),0)</f>
        <v>7.2434249999999993</v>
      </c>
      <c r="W255" s="1">
        <f>IF(C255="East", IF(B255="Central",('Connecting shares (%)'!$F$4/100*K255+'Connecting shares (%)'!$G$4/100*M255+'Connecting shares (%)'!$H$4/100*O255)/1000000,0),0)</f>
        <v>0</v>
      </c>
      <c r="X255" s="1">
        <f>IF(C255="East", IF(B255="Central",L255*'Connecting shares (%)'!$R$16*'Connecting shares (%)'!$F$4/100+N255*'Connecting shares (%)'!$G$4/100*'Connecting shares (%)'!$R$17+P255*'Connecting shares (%)'!$H$4/100*'Connecting shares (%)'!$R$18,0),0)</f>
        <v>0</v>
      </c>
      <c r="Y255" s="1">
        <f>IF(C255="East", IF(B255="Decentral",('Connecting shares (%)'!$F$4/100*K255+'Connecting shares (%)'!$G$4/100*M255+'Connecting shares (%)'!$H$4/100*O255)/1000000,0),0)</f>
        <v>0.56836067999999895</v>
      </c>
      <c r="Z255" s="1">
        <f>IF(C255="East", IF(B255="Decentral",L255*'Connecting shares (%)'!$R$16*'Connecting shares (%)'!$F$8/100+N255*'Connecting shares (%)'!$G$8/100*'Connecting shares (%)'!$R$17+P255*'Connecting shares (%)'!$H$8/100*'Connecting shares (%)'!$R$18,0),0)</f>
        <v>1.640309</v>
      </c>
      <c r="AA255" s="1">
        <f>IF(C255="West", IF(B255="Central",('Connecting shares (%)'!$F$10/100*E255+'Connecting shares (%)'!$G$10/100*G255+'Connecting shares (%)'!$H$10/100*I255)/1000000,0),0)</f>
        <v>0</v>
      </c>
      <c r="AB255" s="1">
        <f>IF(C255="West", IF(B255="Central",F255*'Connecting shares (%)'!$R$16*'Connecting shares (%)'!$F$10/100+H255*'Connecting shares (%)'!$G$10/100*'Connecting shares (%)'!$R$17+J255*'Connecting shares (%)'!$H$10/100*'Connecting shares (%)'!$R$18,0),0)</f>
        <v>0</v>
      </c>
      <c r="AC255" s="1">
        <f>IF(C255="West", IF(B255="Decentral",('Connecting shares (%)'!$F$14/100*E255+'Connecting shares (%)'!$G$14/100*G255+'Connecting shares (%)'!$H$14/100*I255)/1000000,0),0)</f>
        <v>0</v>
      </c>
      <c r="AD255" s="1">
        <f>IF(C255="west", IF(B255="Decentral",F255*'Connecting shares (%)'!$R$16*'Connecting shares (%)'!$F$14/100+H255*'Connecting shares (%)'!$G$14/100*'Connecting shares (%)'!$R$17+J255*'Connecting shares (%)'!$H$14/100*'Connecting shares (%)'!$R$18,0),0)</f>
        <v>0</v>
      </c>
      <c r="AE255" s="1">
        <f>IF(C255="west", IF(B255="Central",('Connecting shares (%)'!$F$12/100*K255+'Connecting shares (%)'!$G$12/100*M255+'Connecting shares (%)'!$H$12/100*O255)/1000000,0),0)</f>
        <v>0</v>
      </c>
      <c r="AF255" s="1">
        <f>IF(C255="west", IF(B255="Central",L255*'Connecting shares (%)'!$R$16*'Connecting shares (%)'!$F$12/100+N255*'Connecting shares (%)'!$G$12/100*'Connecting shares (%)'!$R$17+P255*'Connecting shares (%)'!$H$12/100*'Connecting shares (%)'!$R$18,0),0)</f>
        <v>0</v>
      </c>
      <c r="AG255" s="1">
        <f>IF(C255="West", IF(B255="Decentral",(K255*'Connecting shares (%)'!$F$16/100+M255*'Connecting shares (%)'!$G$16/100+O255*'Connecting shares (%)'!$H$16/100)/1000000,0),0)</f>
        <v>0</v>
      </c>
      <c r="AH255" s="1">
        <f>IF(C255="west", IF(B255="Decentral",L255*'Connecting shares (%)'!$R$16*'Connecting shares (%)'!$F$16/100+N255*'Connecting shares (%)'!$G$16/100*'Connecting shares (%)'!$R$17+P255*'Connecting shares (%)'!$H$16/100*'Connecting shares (%)'!$R$18,0),0)</f>
        <v>0</v>
      </c>
    </row>
    <row r="256" spans="1:34">
      <c r="A256" s="1">
        <v>255</v>
      </c>
      <c r="B256" s="1" t="s">
        <v>19</v>
      </c>
      <c r="C256" s="1" t="s">
        <v>22</v>
      </c>
      <c r="D256" s="1" t="s">
        <v>632</v>
      </c>
      <c r="E256" s="1">
        <v>1518798.53999999</v>
      </c>
      <c r="F256" s="1">
        <v>96</v>
      </c>
      <c r="G256" s="1">
        <v>0</v>
      </c>
      <c r="H256" s="1">
        <v>0</v>
      </c>
      <c r="I256" s="1">
        <v>0</v>
      </c>
      <c r="J256" s="1">
        <v>0</v>
      </c>
      <c r="K256" s="1">
        <v>150345.649999999</v>
      </c>
      <c r="L256" s="1">
        <v>8</v>
      </c>
      <c r="M256" s="1">
        <v>0</v>
      </c>
      <c r="N256" s="1">
        <v>0</v>
      </c>
      <c r="O256" s="1">
        <v>0</v>
      </c>
      <c r="P256" s="1">
        <v>0</v>
      </c>
      <c r="Q256" s="1">
        <v>6456.3554772129</v>
      </c>
      <c r="R256" s="1">
        <v>1686688.5</v>
      </c>
      <c r="S256" s="59">
        <f>IF(C256="East", IF(B256="Central",('Connecting shares (%)'!$F$2/100*E256+'Connecting shares (%)'!$G$2/100*G256+'Connecting shares (%)'!$H$2/100*I256)/1000000,0),0)</f>
        <v>0</v>
      </c>
      <c r="T256" s="59">
        <f>IF(C256="East", IF(B256="Central",F256*'Connecting shares (%)'!$R$16*'Connecting shares (%)'!$F$2/100+H256*'Connecting shares (%)'!$G$2/100*'Connecting shares (%)'!$R$17+J256*'Connecting shares (%)'!$H$2/100*'Connecting shares (%)'!$R$18,0),0)</f>
        <v>0</v>
      </c>
      <c r="U256" s="1">
        <f>IF(C256="East", IF(B256="Decentral",('Connecting shares (%)'!$F$6/100*E256+'Connecting shares (%)'!$G$6/100*G256+'Connecting shares (%)'!$H$6/100*I256)/1000000,0),0)</f>
        <v>1.5187985399999899</v>
      </c>
      <c r="V256" s="1">
        <f>IF(C256="East", IF(B256="Decentral",F256*'Connecting shares (%)'!$R$16*'Connecting shares (%)'!$F$6/100+H256*'Connecting shares (%)'!$G$6/100*'Connecting shares (%)'!$R$17+J256*'Connecting shares (%)'!$H$6/100*'Connecting shares (%)'!$R$18,0),0)</f>
        <v>2.2075200000000001</v>
      </c>
      <c r="W256" s="1">
        <f>IF(C256="East", IF(B256="Central",('Connecting shares (%)'!$F$4/100*K256+'Connecting shares (%)'!$G$4/100*M256+'Connecting shares (%)'!$H$4/100*O256)/1000000,0),0)</f>
        <v>0</v>
      </c>
      <c r="X256" s="1">
        <f>IF(C256="East", IF(B256="Central",L256*'Connecting shares (%)'!$R$16*'Connecting shares (%)'!$F$4/100+N256*'Connecting shares (%)'!$G$4/100*'Connecting shares (%)'!$R$17+P256*'Connecting shares (%)'!$H$4/100*'Connecting shares (%)'!$R$18,0),0)</f>
        <v>0</v>
      </c>
      <c r="Y256" s="1">
        <f>IF(C256="East", IF(B256="Decentral",('Connecting shares (%)'!$F$4/100*K256+'Connecting shares (%)'!$G$4/100*M256+'Connecting shares (%)'!$H$4/100*O256)/1000000,0),0)</f>
        <v>0.150345649999999</v>
      </c>
      <c r="Z256" s="1">
        <f>IF(C256="East", IF(B256="Decentral",L256*'Connecting shares (%)'!$R$16*'Connecting shares (%)'!$F$8/100+N256*'Connecting shares (%)'!$G$8/100*'Connecting shares (%)'!$R$17+P256*'Connecting shares (%)'!$H$8/100*'Connecting shares (%)'!$R$18,0),0)</f>
        <v>0.18396000000000001</v>
      </c>
      <c r="AA256" s="1">
        <f>IF(C256="West", IF(B256="Central",('Connecting shares (%)'!$F$10/100*E256+'Connecting shares (%)'!$G$10/100*G256+'Connecting shares (%)'!$H$10/100*I256)/1000000,0),0)</f>
        <v>0</v>
      </c>
      <c r="AB256" s="1">
        <f>IF(C256="West", IF(B256="Central",F256*'Connecting shares (%)'!$R$16*'Connecting shares (%)'!$F$10/100+H256*'Connecting shares (%)'!$G$10/100*'Connecting shares (%)'!$R$17+J256*'Connecting shares (%)'!$H$10/100*'Connecting shares (%)'!$R$18,0),0)</f>
        <v>0</v>
      </c>
      <c r="AC256" s="1">
        <f>IF(C256="West", IF(B256="Decentral",('Connecting shares (%)'!$F$14/100*E256+'Connecting shares (%)'!$G$14/100*G256+'Connecting shares (%)'!$H$14/100*I256)/1000000,0),0)</f>
        <v>0</v>
      </c>
      <c r="AD256" s="1">
        <f>IF(C256="west", IF(B256="Decentral",F256*'Connecting shares (%)'!$R$16*'Connecting shares (%)'!$F$14/100+H256*'Connecting shares (%)'!$G$14/100*'Connecting shares (%)'!$R$17+J256*'Connecting shares (%)'!$H$14/100*'Connecting shares (%)'!$R$18,0),0)</f>
        <v>0</v>
      </c>
      <c r="AE256" s="1">
        <f>IF(C256="west", IF(B256="Central",('Connecting shares (%)'!$F$12/100*K256+'Connecting shares (%)'!$G$12/100*M256+'Connecting shares (%)'!$H$12/100*O256)/1000000,0),0)</f>
        <v>0</v>
      </c>
      <c r="AF256" s="1">
        <f>IF(C256="west", IF(B256="Central",L256*'Connecting shares (%)'!$R$16*'Connecting shares (%)'!$F$12/100+N256*'Connecting shares (%)'!$G$12/100*'Connecting shares (%)'!$R$17+P256*'Connecting shares (%)'!$H$12/100*'Connecting shares (%)'!$R$18,0),0)</f>
        <v>0</v>
      </c>
      <c r="AG256" s="1">
        <f>IF(C256="West", IF(B256="Decentral",(K256*'Connecting shares (%)'!$F$16/100+M256*'Connecting shares (%)'!$G$16/100+O256*'Connecting shares (%)'!$H$16/100)/1000000,0),0)</f>
        <v>0</v>
      </c>
      <c r="AH256" s="1">
        <f>IF(C256="west", IF(B256="Decentral",L256*'Connecting shares (%)'!$R$16*'Connecting shares (%)'!$F$16/100+N256*'Connecting shares (%)'!$G$16/100*'Connecting shares (%)'!$R$17+P256*'Connecting shares (%)'!$H$16/100*'Connecting shares (%)'!$R$18,0),0)</f>
        <v>0</v>
      </c>
    </row>
    <row r="257" spans="1:34">
      <c r="A257" s="1">
        <v>256</v>
      </c>
      <c r="B257" s="1" t="s">
        <v>19</v>
      </c>
      <c r="C257" s="1" t="s">
        <v>22</v>
      </c>
      <c r="D257" s="1" t="s">
        <v>128</v>
      </c>
      <c r="E257" s="1">
        <v>3569825.3299999898</v>
      </c>
      <c r="F257" s="1">
        <v>241</v>
      </c>
      <c r="G257" s="1">
        <v>0</v>
      </c>
      <c r="H257" s="1">
        <v>0</v>
      </c>
      <c r="I257" s="1">
        <v>0</v>
      </c>
      <c r="J257" s="1">
        <v>0</v>
      </c>
      <c r="K257" s="1">
        <v>597794.87</v>
      </c>
      <c r="L257" s="1">
        <v>31</v>
      </c>
      <c r="M257" s="1">
        <v>921174.08999999904</v>
      </c>
      <c r="N257" s="1">
        <v>10</v>
      </c>
      <c r="O257" s="1">
        <v>0</v>
      </c>
      <c r="P257" s="1">
        <v>0</v>
      </c>
      <c r="Q257" s="1">
        <v>5751.35838434162</v>
      </c>
      <c r="R257" s="1">
        <v>1355168</v>
      </c>
      <c r="S257" s="59">
        <f>IF(C257="East", IF(B257="Central",('Connecting shares (%)'!$F$2/100*E257+'Connecting shares (%)'!$G$2/100*G257+'Connecting shares (%)'!$H$2/100*I257)/1000000,0),0)</f>
        <v>0</v>
      </c>
      <c r="T257" s="59">
        <f>IF(C257="East", IF(B257="Central",F257*'Connecting shares (%)'!$R$16*'Connecting shares (%)'!$F$2/100+H257*'Connecting shares (%)'!$G$2/100*'Connecting shares (%)'!$R$17+J257*'Connecting shares (%)'!$H$2/100*'Connecting shares (%)'!$R$18,0),0)</f>
        <v>0</v>
      </c>
      <c r="U257" s="1">
        <f>IF(C257="East", IF(B257="Decentral",('Connecting shares (%)'!$F$6/100*E257+'Connecting shares (%)'!$G$6/100*G257+'Connecting shares (%)'!$H$6/100*I257)/1000000,0),0)</f>
        <v>3.5698253299999898</v>
      </c>
      <c r="V257" s="1">
        <f>IF(C257="East", IF(B257="Decentral",F257*'Connecting shares (%)'!$R$16*'Connecting shares (%)'!$F$6/100+H257*'Connecting shares (%)'!$G$6/100*'Connecting shares (%)'!$R$17+J257*'Connecting shares (%)'!$H$6/100*'Connecting shares (%)'!$R$18,0),0)</f>
        <v>5.5417950000000005</v>
      </c>
      <c r="W257" s="1">
        <f>IF(C257="East", IF(B257="Central",('Connecting shares (%)'!$F$4/100*K257+'Connecting shares (%)'!$G$4/100*M257+'Connecting shares (%)'!$H$4/100*O257)/1000000,0),0)</f>
        <v>0</v>
      </c>
      <c r="X257" s="1">
        <f>IF(C257="East", IF(B257="Central",L257*'Connecting shares (%)'!$R$16*'Connecting shares (%)'!$F$4/100+N257*'Connecting shares (%)'!$G$4/100*'Connecting shares (%)'!$R$17+P257*'Connecting shares (%)'!$H$4/100*'Connecting shares (%)'!$R$18,0),0)</f>
        <v>0</v>
      </c>
      <c r="Y257" s="1">
        <f>IF(C257="East", IF(B257="Decentral",('Connecting shares (%)'!$F$4/100*K257+'Connecting shares (%)'!$G$4/100*M257+'Connecting shares (%)'!$H$4/100*O257)/1000000,0),0)</f>
        <v>1.5189689599999989</v>
      </c>
      <c r="Z257" s="1">
        <f>IF(C257="East", IF(B257="Decentral",L257*'Connecting shares (%)'!$R$16*'Connecting shares (%)'!$F$8/100+N257*'Connecting shares (%)'!$G$8/100*'Connecting shares (%)'!$R$17+P257*'Connecting shares (%)'!$H$8/100*'Connecting shares (%)'!$R$18,0),0)</f>
        <v>1.0194350000000001</v>
      </c>
      <c r="AA257" s="1">
        <f>IF(C257="West", IF(B257="Central",('Connecting shares (%)'!$F$10/100*E257+'Connecting shares (%)'!$G$10/100*G257+'Connecting shares (%)'!$H$10/100*I257)/1000000,0),0)</f>
        <v>0</v>
      </c>
      <c r="AB257" s="1">
        <f>IF(C257="West", IF(B257="Central",F257*'Connecting shares (%)'!$R$16*'Connecting shares (%)'!$F$10/100+H257*'Connecting shares (%)'!$G$10/100*'Connecting shares (%)'!$R$17+J257*'Connecting shares (%)'!$H$10/100*'Connecting shares (%)'!$R$18,0),0)</f>
        <v>0</v>
      </c>
      <c r="AC257" s="1">
        <f>IF(C257="West", IF(B257="Decentral",('Connecting shares (%)'!$F$14/100*E257+'Connecting shares (%)'!$G$14/100*G257+'Connecting shares (%)'!$H$14/100*I257)/1000000,0),0)</f>
        <v>0</v>
      </c>
      <c r="AD257" s="1">
        <f>IF(C257="west", IF(B257="Decentral",F257*'Connecting shares (%)'!$R$16*'Connecting shares (%)'!$F$14/100+H257*'Connecting shares (%)'!$G$14/100*'Connecting shares (%)'!$R$17+J257*'Connecting shares (%)'!$H$14/100*'Connecting shares (%)'!$R$18,0),0)</f>
        <v>0</v>
      </c>
      <c r="AE257" s="1">
        <f>IF(C257="west", IF(B257="Central",('Connecting shares (%)'!$F$12/100*K257+'Connecting shares (%)'!$G$12/100*M257+'Connecting shares (%)'!$H$12/100*O257)/1000000,0),0)</f>
        <v>0</v>
      </c>
      <c r="AF257" s="1">
        <f>IF(C257="west", IF(B257="Central",L257*'Connecting shares (%)'!$R$16*'Connecting shares (%)'!$F$12/100+N257*'Connecting shares (%)'!$G$12/100*'Connecting shares (%)'!$R$17+P257*'Connecting shares (%)'!$H$12/100*'Connecting shares (%)'!$R$18,0),0)</f>
        <v>0</v>
      </c>
      <c r="AG257" s="1">
        <f>IF(C257="West", IF(B257="Decentral",(K257*'Connecting shares (%)'!$F$16/100+M257*'Connecting shares (%)'!$G$16/100+O257*'Connecting shares (%)'!$H$16/100)/1000000,0),0)</f>
        <v>0</v>
      </c>
      <c r="AH257" s="1">
        <f>IF(C257="west", IF(B257="Decentral",L257*'Connecting shares (%)'!$R$16*'Connecting shares (%)'!$F$16/100+N257*'Connecting shares (%)'!$G$16/100*'Connecting shares (%)'!$R$17+P257*'Connecting shares (%)'!$H$16/100*'Connecting shares (%)'!$R$18,0),0)</f>
        <v>0</v>
      </c>
    </row>
    <row r="258" spans="1:34">
      <c r="A258" s="1">
        <v>257</v>
      </c>
      <c r="B258" s="1" t="s">
        <v>19</v>
      </c>
      <c r="C258" s="1" t="s">
        <v>22</v>
      </c>
      <c r="D258" s="1" t="s">
        <v>631</v>
      </c>
      <c r="E258" s="1">
        <v>0</v>
      </c>
      <c r="F258" s="1">
        <v>0</v>
      </c>
      <c r="G258" s="1">
        <v>0</v>
      </c>
      <c r="H258" s="1">
        <v>0</v>
      </c>
      <c r="I258" s="1">
        <v>0</v>
      </c>
      <c r="J258" s="1">
        <v>0</v>
      </c>
      <c r="K258" s="1">
        <v>0</v>
      </c>
      <c r="L258" s="1">
        <v>0</v>
      </c>
      <c r="M258" s="1">
        <v>0</v>
      </c>
      <c r="N258" s="1">
        <v>0</v>
      </c>
      <c r="O258" s="1">
        <v>0</v>
      </c>
      <c r="P258" s="1">
        <v>0</v>
      </c>
      <c r="Q258" s="1">
        <v>214.84490915538601</v>
      </c>
      <c r="R258" s="1">
        <v>2612.5</v>
      </c>
      <c r="S258" s="59">
        <f>IF(C258="East", IF(B258="Central",('Connecting shares (%)'!$F$2/100*E258+'Connecting shares (%)'!$G$2/100*G258+'Connecting shares (%)'!$H$2/100*I258)/1000000,0),0)</f>
        <v>0</v>
      </c>
      <c r="T258" s="59">
        <f>IF(C258="East", IF(B258="Central",F258*'Connecting shares (%)'!$R$16*'Connecting shares (%)'!$F$2/100+H258*'Connecting shares (%)'!$G$2/100*'Connecting shares (%)'!$R$17+J258*'Connecting shares (%)'!$H$2/100*'Connecting shares (%)'!$R$18,0),0)</f>
        <v>0</v>
      </c>
      <c r="U258" s="1">
        <f>IF(C258="East", IF(B258="Decentral",('Connecting shares (%)'!$F$6/100*E258+'Connecting shares (%)'!$G$6/100*G258+'Connecting shares (%)'!$H$6/100*I258)/1000000,0),0)</f>
        <v>0</v>
      </c>
      <c r="V258" s="1">
        <f>IF(C258="East", IF(B258="Decentral",F258*'Connecting shares (%)'!$R$16*'Connecting shares (%)'!$F$6/100+H258*'Connecting shares (%)'!$G$6/100*'Connecting shares (%)'!$R$17+J258*'Connecting shares (%)'!$H$6/100*'Connecting shares (%)'!$R$18,0),0)</f>
        <v>0</v>
      </c>
      <c r="W258" s="1">
        <f>IF(C258="East", IF(B258="Central",('Connecting shares (%)'!$F$4/100*K258+'Connecting shares (%)'!$G$4/100*M258+'Connecting shares (%)'!$H$4/100*O258)/1000000,0),0)</f>
        <v>0</v>
      </c>
      <c r="X258" s="1">
        <f>IF(C258="East", IF(B258="Central",L258*'Connecting shares (%)'!$R$16*'Connecting shares (%)'!$F$4/100+N258*'Connecting shares (%)'!$G$4/100*'Connecting shares (%)'!$R$17+P258*'Connecting shares (%)'!$H$4/100*'Connecting shares (%)'!$R$18,0),0)</f>
        <v>0</v>
      </c>
      <c r="Y258" s="1">
        <f>IF(C258="East", IF(B258="Decentral",('Connecting shares (%)'!$F$4/100*K258+'Connecting shares (%)'!$G$4/100*M258+'Connecting shares (%)'!$H$4/100*O258)/1000000,0),0)</f>
        <v>0</v>
      </c>
      <c r="Z258" s="1">
        <f>IF(C258="East", IF(B258="Decentral",L258*'Connecting shares (%)'!$R$16*'Connecting shares (%)'!$F$8/100+N258*'Connecting shares (%)'!$G$8/100*'Connecting shares (%)'!$R$17+P258*'Connecting shares (%)'!$H$8/100*'Connecting shares (%)'!$R$18,0),0)</f>
        <v>0</v>
      </c>
      <c r="AA258" s="1">
        <f>IF(C258="West", IF(B258="Central",('Connecting shares (%)'!$F$10/100*E258+'Connecting shares (%)'!$G$10/100*G258+'Connecting shares (%)'!$H$10/100*I258)/1000000,0),0)</f>
        <v>0</v>
      </c>
      <c r="AB258" s="1">
        <f>IF(C258="West", IF(B258="Central",F258*'Connecting shares (%)'!$R$16*'Connecting shares (%)'!$F$10/100+H258*'Connecting shares (%)'!$G$10/100*'Connecting shares (%)'!$R$17+J258*'Connecting shares (%)'!$H$10/100*'Connecting shares (%)'!$R$18,0),0)</f>
        <v>0</v>
      </c>
      <c r="AC258" s="1">
        <f>IF(C258="West", IF(B258="Decentral",('Connecting shares (%)'!$F$14/100*E258+'Connecting shares (%)'!$G$14/100*G258+'Connecting shares (%)'!$H$14/100*I258)/1000000,0),0)</f>
        <v>0</v>
      </c>
      <c r="AD258" s="1">
        <f>IF(C258="west", IF(B258="Decentral",F258*'Connecting shares (%)'!$R$16*'Connecting shares (%)'!$F$14/100+H258*'Connecting shares (%)'!$G$14/100*'Connecting shares (%)'!$R$17+J258*'Connecting shares (%)'!$H$14/100*'Connecting shares (%)'!$R$18,0),0)</f>
        <v>0</v>
      </c>
      <c r="AE258" s="1">
        <f>IF(C258="west", IF(B258="Central",('Connecting shares (%)'!$F$12/100*K258+'Connecting shares (%)'!$G$12/100*M258+'Connecting shares (%)'!$H$12/100*O258)/1000000,0),0)</f>
        <v>0</v>
      </c>
      <c r="AF258" s="1">
        <f>IF(C258="west", IF(B258="Central",L258*'Connecting shares (%)'!$R$16*'Connecting shares (%)'!$F$12/100+N258*'Connecting shares (%)'!$G$12/100*'Connecting shares (%)'!$R$17+P258*'Connecting shares (%)'!$H$12/100*'Connecting shares (%)'!$R$18,0),0)</f>
        <v>0</v>
      </c>
      <c r="AG258" s="1">
        <f>IF(C258="West", IF(B258="Decentral",(K258*'Connecting shares (%)'!$F$16/100+M258*'Connecting shares (%)'!$G$16/100+O258*'Connecting shares (%)'!$H$16/100)/1000000,0),0)</f>
        <v>0</v>
      </c>
      <c r="AH258" s="1">
        <f>IF(C258="west", IF(B258="Decentral",L258*'Connecting shares (%)'!$R$16*'Connecting shares (%)'!$F$16/100+N258*'Connecting shares (%)'!$G$16/100*'Connecting shares (%)'!$R$17+P258*'Connecting shares (%)'!$H$16/100*'Connecting shares (%)'!$R$18,0),0)</f>
        <v>0</v>
      </c>
    </row>
    <row r="259" spans="1:34">
      <c r="A259" s="1">
        <v>258</v>
      </c>
      <c r="B259" s="1" t="s">
        <v>19</v>
      </c>
      <c r="C259" s="1" t="s">
        <v>22</v>
      </c>
      <c r="D259" s="1" t="s">
        <v>630</v>
      </c>
      <c r="E259" s="1">
        <v>0</v>
      </c>
      <c r="F259" s="1">
        <v>0</v>
      </c>
      <c r="G259" s="1">
        <v>0</v>
      </c>
      <c r="H259" s="1">
        <v>0</v>
      </c>
      <c r="I259" s="1">
        <v>0</v>
      </c>
      <c r="J259" s="1">
        <v>0</v>
      </c>
      <c r="K259" s="1">
        <v>0</v>
      </c>
      <c r="L259" s="1">
        <v>0</v>
      </c>
      <c r="M259" s="1">
        <v>0</v>
      </c>
      <c r="N259" s="1">
        <v>0</v>
      </c>
      <c r="O259" s="1">
        <v>0</v>
      </c>
      <c r="P259" s="1">
        <v>0</v>
      </c>
      <c r="Q259" s="1">
        <v>564.62311211806298</v>
      </c>
      <c r="R259" s="1">
        <v>16117.5</v>
      </c>
      <c r="S259" s="59">
        <f>IF(C259="East", IF(B259="Central",('Connecting shares (%)'!$F$2/100*E259+'Connecting shares (%)'!$G$2/100*G259+'Connecting shares (%)'!$H$2/100*I259)/1000000,0),0)</f>
        <v>0</v>
      </c>
      <c r="T259" s="59">
        <f>IF(C259="East", IF(B259="Central",F259*'Connecting shares (%)'!$R$16*'Connecting shares (%)'!$F$2/100+H259*'Connecting shares (%)'!$G$2/100*'Connecting shares (%)'!$R$17+J259*'Connecting shares (%)'!$H$2/100*'Connecting shares (%)'!$R$18,0),0)</f>
        <v>0</v>
      </c>
      <c r="U259" s="1">
        <f>IF(C259="East", IF(B259="Decentral",('Connecting shares (%)'!$F$6/100*E259+'Connecting shares (%)'!$G$6/100*G259+'Connecting shares (%)'!$H$6/100*I259)/1000000,0),0)</f>
        <v>0</v>
      </c>
      <c r="V259" s="1">
        <f>IF(C259="East", IF(B259="Decentral",F259*'Connecting shares (%)'!$R$16*'Connecting shares (%)'!$F$6/100+H259*'Connecting shares (%)'!$G$6/100*'Connecting shares (%)'!$R$17+J259*'Connecting shares (%)'!$H$6/100*'Connecting shares (%)'!$R$18,0),0)</f>
        <v>0</v>
      </c>
      <c r="W259" s="1">
        <f>IF(C259="East", IF(B259="Central",('Connecting shares (%)'!$F$4/100*K259+'Connecting shares (%)'!$G$4/100*M259+'Connecting shares (%)'!$H$4/100*O259)/1000000,0),0)</f>
        <v>0</v>
      </c>
      <c r="X259" s="1">
        <f>IF(C259="East", IF(B259="Central",L259*'Connecting shares (%)'!$R$16*'Connecting shares (%)'!$F$4/100+N259*'Connecting shares (%)'!$G$4/100*'Connecting shares (%)'!$R$17+P259*'Connecting shares (%)'!$H$4/100*'Connecting shares (%)'!$R$18,0),0)</f>
        <v>0</v>
      </c>
      <c r="Y259" s="1">
        <f>IF(C259="East", IF(B259="Decentral",('Connecting shares (%)'!$F$4/100*K259+'Connecting shares (%)'!$G$4/100*M259+'Connecting shares (%)'!$H$4/100*O259)/1000000,0),0)</f>
        <v>0</v>
      </c>
      <c r="Z259" s="1">
        <f>IF(C259="East", IF(B259="Decentral",L259*'Connecting shares (%)'!$R$16*'Connecting shares (%)'!$F$8/100+N259*'Connecting shares (%)'!$G$8/100*'Connecting shares (%)'!$R$17+P259*'Connecting shares (%)'!$H$8/100*'Connecting shares (%)'!$R$18,0),0)</f>
        <v>0</v>
      </c>
      <c r="AA259" s="1">
        <f>IF(C259="West", IF(B259="Central",('Connecting shares (%)'!$F$10/100*E259+'Connecting shares (%)'!$G$10/100*G259+'Connecting shares (%)'!$H$10/100*I259)/1000000,0),0)</f>
        <v>0</v>
      </c>
      <c r="AB259" s="1">
        <f>IF(C259="West", IF(B259="Central",F259*'Connecting shares (%)'!$R$16*'Connecting shares (%)'!$F$10/100+H259*'Connecting shares (%)'!$G$10/100*'Connecting shares (%)'!$R$17+J259*'Connecting shares (%)'!$H$10/100*'Connecting shares (%)'!$R$18,0),0)</f>
        <v>0</v>
      </c>
      <c r="AC259" s="1">
        <f>IF(C259="West", IF(B259="Decentral",('Connecting shares (%)'!$F$14/100*E259+'Connecting shares (%)'!$G$14/100*G259+'Connecting shares (%)'!$H$14/100*I259)/1000000,0),0)</f>
        <v>0</v>
      </c>
      <c r="AD259" s="1">
        <f>IF(C259="west", IF(B259="Decentral",F259*'Connecting shares (%)'!$R$16*'Connecting shares (%)'!$F$14/100+H259*'Connecting shares (%)'!$G$14/100*'Connecting shares (%)'!$R$17+J259*'Connecting shares (%)'!$H$14/100*'Connecting shares (%)'!$R$18,0),0)</f>
        <v>0</v>
      </c>
      <c r="AE259" s="1">
        <f>IF(C259="west", IF(B259="Central",('Connecting shares (%)'!$F$12/100*K259+'Connecting shares (%)'!$G$12/100*M259+'Connecting shares (%)'!$H$12/100*O259)/1000000,0),0)</f>
        <v>0</v>
      </c>
      <c r="AF259" s="1">
        <f>IF(C259="west", IF(B259="Central",L259*'Connecting shares (%)'!$R$16*'Connecting shares (%)'!$F$12/100+N259*'Connecting shares (%)'!$G$12/100*'Connecting shares (%)'!$R$17+P259*'Connecting shares (%)'!$H$12/100*'Connecting shares (%)'!$R$18,0),0)</f>
        <v>0</v>
      </c>
      <c r="AG259" s="1">
        <f>IF(C259="West", IF(B259="Decentral",(K259*'Connecting shares (%)'!$F$16/100+M259*'Connecting shares (%)'!$G$16/100+O259*'Connecting shares (%)'!$H$16/100)/1000000,0),0)</f>
        <v>0</v>
      </c>
      <c r="AH259" s="1">
        <f>IF(C259="west", IF(B259="Decentral",L259*'Connecting shares (%)'!$R$16*'Connecting shares (%)'!$F$16/100+N259*'Connecting shares (%)'!$G$16/100*'Connecting shares (%)'!$R$17+P259*'Connecting shares (%)'!$H$16/100*'Connecting shares (%)'!$R$18,0),0)</f>
        <v>0</v>
      </c>
    </row>
    <row r="260" spans="1:34">
      <c r="A260" s="1">
        <v>259</v>
      </c>
      <c r="B260" s="1" t="s">
        <v>20</v>
      </c>
      <c r="C260" s="1" t="s">
        <v>21</v>
      </c>
      <c r="D260" s="1" t="s">
        <v>629</v>
      </c>
      <c r="E260" s="1">
        <v>599848.23999999894</v>
      </c>
      <c r="F260" s="1">
        <v>39</v>
      </c>
      <c r="G260" s="1">
        <v>53731.129999999903</v>
      </c>
      <c r="H260" s="1">
        <v>1</v>
      </c>
      <c r="I260" s="1">
        <v>0</v>
      </c>
      <c r="J260" s="1">
        <v>0</v>
      </c>
      <c r="K260" s="1">
        <v>107100.55</v>
      </c>
      <c r="L260" s="1">
        <v>7</v>
      </c>
      <c r="M260" s="1">
        <v>55819.68</v>
      </c>
      <c r="N260" s="1">
        <v>1</v>
      </c>
      <c r="O260" s="1">
        <v>0</v>
      </c>
      <c r="P260" s="1">
        <v>0</v>
      </c>
      <c r="Q260" s="1">
        <v>5788.2553221361904</v>
      </c>
      <c r="R260" s="1">
        <v>2352210.5</v>
      </c>
      <c r="S260" s="59">
        <f>IF(C260="East", IF(B260="Central",('Connecting shares (%)'!$F$2/100*E260+'Connecting shares (%)'!$G$2/100*G260+'Connecting shares (%)'!$H$2/100*I260)/1000000,0),0)</f>
        <v>0</v>
      </c>
      <c r="T260" s="59">
        <f>IF(C260="East", IF(B260="Central",F260*'Connecting shares (%)'!$R$16*'Connecting shares (%)'!$F$2/100+H260*'Connecting shares (%)'!$G$2/100*'Connecting shares (%)'!$R$17+J260*'Connecting shares (%)'!$H$2/100*'Connecting shares (%)'!$R$18,0),0)</f>
        <v>0</v>
      </c>
      <c r="U260" s="1">
        <f>IF(C260="East", IF(B260="Decentral",('Connecting shares (%)'!$F$6/100*E260+'Connecting shares (%)'!$G$6/100*G260+'Connecting shares (%)'!$H$6/100*I260)/1000000,0),0)</f>
        <v>0</v>
      </c>
      <c r="V260" s="1">
        <f>IF(C260="East", IF(B260="Decentral",F260*'Connecting shares (%)'!$R$16*'Connecting shares (%)'!$F$6/100+H260*'Connecting shares (%)'!$G$6/100*'Connecting shares (%)'!$R$17+J260*'Connecting shares (%)'!$H$6/100*'Connecting shares (%)'!$R$18,0),0)</f>
        <v>0</v>
      </c>
      <c r="W260" s="1">
        <f>IF(C260="East", IF(B260="Central",('Connecting shares (%)'!$F$4/100*K260+'Connecting shares (%)'!$G$4/100*M260+'Connecting shares (%)'!$H$4/100*O260)/1000000,0),0)</f>
        <v>0</v>
      </c>
      <c r="X260" s="1">
        <f>IF(C260="East", IF(B260="Central",L260*'Connecting shares (%)'!$R$16*'Connecting shares (%)'!$F$4/100+N260*'Connecting shares (%)'!$G$4/100*'Connecting shares (%)'!$R$17+P260*'Connecting shares (%)'!$H$4/100*'Connecting shares (%)'!$R$18,0),0)</f>
        <v>0</v>
      </c>
      <c r="Y260" s="1">
        <f>IF(C260="East", IF(B260="Decentral",('Connecting shares (%)'!$F$4/100*K260+'Connecting shares (%)'!$G$4/100*M260+'Connecting shares (%)'!$H$4/100*O260)/1000000,0),0)</f>
        <v>0</v>
      </c>
      <c r="Z260" s="1">
        <f>IF(C260="East", IF(B260="Decentral",L260*'Connecting shares (%)'!$R$16*'Connecting shares (%)'!$F$8/100+N260*'Connecting shares (%)'!$G$8/100*'Connecting shares (%)'!$R$17+P260*'Connecting shares (%)'!$H$8/100*'Connecting shares (%)'!$R$18,0),0)</f>
        <v>0</v>
      </c>
      <c r="AA260" s="1">
        <f>IF(C260="West", IF(B260="Central",('Connecting shares (%)'!$F$10/100*E260+'Connecting shares (%)'!$G$10/100*G260+'Connecting shares (%)'!$H$10/100*I260)/1000000,0),0)</f>
        <v>0.65357936999999888</v>
      </c>
      <c r="AB260" s="1">
        <f>IF(C260="West", IF(B260="Central",F260*'Connecting shares (%)'!$R$16*'Connecting shares (%)'!$F$10/100+H260*'Connecting shares (%)'!$G$10/100*'Connecting shares (%)'!$R$17+J260*'Connecting shares (%)'!$H$10/100*'Connecting shares (%)'!$R$18,0),0)</f>
        <v>0.92746400000000007</v>
      </c>
      <c r="AC260" s="1">
        <f>IF(C260="West", IF(B260="Decentral",('Connecting shares (%)'!$F$14/100*E260+'Connecting shares (%)'!$G$14/100*G260+'Connecting shares (%)'!$H$14/100*I260)/1000000,0),0)</f>
        <v>0</v>
      </c>
      <c r="AD260" s="1">
        <f>IF(C260="west", IF(B260="Decentral",F260*'Connecting shares (%)'!$R$16*'Connecting shares (%)'!$F$14/100+H260*'Connecting shares (%)'!$G$14/100*'Connecting shares (%)'!$R$17+J260*'Connecting shares (%)'!$H$14/100*'Connecting shares (%)'!$R$18,0),0)</f>
        <v>0</v>
      </c>
      <c r="AE260" s="1">
        <f>IF(C260="west", IF(B260="Central",('Connecting shares (%)'!$F$12/100*K260+'Connecting shares (%)'!$G$12/100*M260+'Connecting shares (%)'!$H$12/100*O260)/1000000,0),0)</f>
        <v>0.16292023</v>
      </c>
      <c r="AF260" s="1">
        <f>IF(C260="west", IF(B260="Central",L260*'Connecting shares (%)'!$R$16*'Connecting shares (%)'!$F$12/100+N260*'Connecting shares (%)'!$G$12/100*'Connecting shares (%)'!$R$17+P260*'Connecting shares (%)'!$H$12/100*'Connecting shares (%)'!$R$18,0),0)</f>
        <v>0.19162400000000002</v>
      </c>
      <c r="AG260" s="1">
        <f>IF(C260="West", IF(B260="Decentral",(K260*'Connecting shares (%)'!$F$16/100+M260*'Connecting shares (%)'!$G$16/100+O260*'Connecting shares (%)'!$H$16/100)/1000000,0),0)</f>
        <v>0</v>
      </c>
      <c r="AH260" s="1">
        <f>IF(C260="west", IF(B260="Decentral",L260*'Connecting shares (%)'!$R$16*'Connecting shares (%)'!$F$16/100+N260*'Connecting shares (%)'!$G$16/100*'Connecting shares (%)'!$R$17+P260*'Connecting shares (%)'!$H$16/100*'Connecting shares (%)'!$R$18,0),0)</f>
        <v>0</v>
      </c>
    </row>
    <row r="261" spans="1:34">
      <c r="A261" s="1">
        <v>260</v>
      </c>
      <c r="B261" s="1" t="s">
        <v>19</v>
      </c>
      <c r="C261" s="1" t="s">
        <v>22</v>
      </c>
      <c r="D261" s="1" t="s">
        <v>628</v>
      </c>
      <c r="E261" s="1">
        <v>0</v>
      </c>
      <c r="F261" s="1">
        <v>0</v>
      </c>
      <c r="G261" s="1">
        <v>0</v>
      </c>
      <c r="H261" s="1">
        <v>0</v>
      </c>
      <c r="I261" s="1">
        <v>0</v>
      </c>
      <c r="J261" s="1">
        <v>0</v>
      </c>
      <c r="K261" s="1">
        <v>112552.019999999</v>
      </c>
      <c r="L261" s="1">
        <v>14</v>
      </c>
      <c r="M261" s="1">
        <v>0</v>
      </c>
      <c r="N261" s="1">
        <v>0</v>
      </c>
      <c r="O261" s="1">
        <v>0</v>
      </c>
      <c r="P261" s="1">
        <v>0</v>
      </c>
      <c r="Q261" s="1">
        <v>811.34149833286097</v>
      </c>
      <c r="R261" s="1">
        <v>30005</v>
      </c>
      <c r="S261" s="59">
        <f>IF(C261="East", IF(B261="Central",('Connecting shares (%)'!$F$2/100*E261+'Connecting shares (%)'!$G$2/100*G261+'Connecting shares (%)'!$H$2/100*I261)/1000000,0),0)</f>
        <v>0</v>
      </c>
      <c r="T261" s="59">
        <f>IF(C261="East", IF(B261="Central",F261*'Connecting shares (%)'!$R$16*'Connecting shares (%)'!$F$2/100+H261*'Connecting shares (%)'!$G$2/100*'Connecting shares (%)'!$R$17+J261*'Connecting shares (%)'!$H$2/100*'Connecting shares (%)'!$R$18,0),0)</f>
        <v>0</v>
      </c>
      <c r="U261" s="1">
        <f>IF(C261="East", IF(B261="Decentral",('Connecting shares (%)'!$F$6/100*E261+'Connecting shares (%)'!$G$6/100*G261+'Connecting shares (%)'!$H$6/100*I261)/1000000,0),0)</f>
        <v>0</v>
      </c>
      <c r="V261" s="1">
        <f>IF(C261="East", IF(B261="Decentral",F261*'Connecting shares (%)'!$R$16*'Connecting shares (%)'!$F$6/100+H261*'Connecting shares (%)'!$G$6/100*'Connecting shares (%)'!$R$17+J261*'Connecting shares (%)'!$H$6/100*'Connecting shares (%)'!$R$18,0),0)</f>
        <v>0</v>
      </c>
      <c r="W261" s="1">
        <f>IF(C261="East", IF(B261="Central",('Connecting shares (%)'!$F$4/100*K261+'Connecting shares (%)'!$G$4/100*M261+'Connecting shares (%)'!$H$4/100*O261)/1000000,0),0)</f>
        <v>0</v>
      </c>
      <c r="X261" s="1">
        <f>IF(C261="East", IF(B261="Central",L261*'Connecting shares (%)'!$R$16*'Connecting shares (%)'!$F$4/100+N261*'Connecting shares (%)'!$G$4/100*'Connecting shares (%)'!$R$17+P261*'Connecting shares (%)'!$H$4/100*'Connecting shares (%)'!$R$18,0),0)</f>
        <v>0</v>
      </c>
      <c r="Y261" s="1">
        <f>IF(C261="East", IF(B261="Decentral",('Connecting shares (%)'!$F$4/100*K261+'Connecting shares (%)'!$G$4/100*M261+'Connecting shares (%)'!$H$4/100*O261)/1000000,0),0)</f>
        <v>0.112552019999999</v>
      </c>
      <c r="Z261" s="1">
        <f>IF(C261="East", IF(B261="Decentral",L261*'Connecting shares (%)'!$R$16*'Connecting shares (%)'!$F$8/100+N261*'Connecting shares (%)'!$G$8/100*'Connecting shares (%)'!$R$17+P261*'Connecting shares (%)'!$H$8/100*'Connecting shares (%)'!$R$18,0),0)</f>
        <v>0.32193000000000005</v>
      </c>
      <c r="AA261" s="1">
        <f>IF(C261="West", IF(B261="Central",('Connecting shares (%)'!$F$10/100*E261+'Connecting shares (%)'!$G$10/100*G261+'Connecting shares (%)'!$H$10/100*I261)/1000000,0),0)</f>
        <v>0</v>
      </c>
      <c r="AB261" s="1">
        <f>IF(C261="West", IF(B261="Central",F261*'Connecting shares (%)'!$R$16*'Connecting shares (%)'!$F$10/100+H261*'Connecting shares (%)'!$G$10/100*'Connecting shares (%)'!$R$17+J261*'Connecting shares (%)'!$H$10/100*'Connecting shares (%)'!$R$18,0),0)</f>
        <v>0</v>
      </c>
      <c r="AC261" s="1">
        <f>IF(C261="West", IF(B261="Decentral",('Connecting shares (%)'!$F$14/100*E261+'Connecting shares (%)'!$G$14/100*G261+'Connecting shares (%)'!$H$14/100*I261)/1000000,0),0)</f>
        <v>0</v>
      </c>
      <c r="AD261" s="1">
        <f>IF(C261="west", IF(B261="Decentral",F261*'Connecting shares (%)'!$R$16*'Connecting shares (%)'!$F$14/100+H261*'Connecting shares (%)'!$G$14/100*'Connecting shares (%)'!$R$17+J261*'Connecting shares (%)'!$H$14/100*'Connecting shares (%)'!$R$18,0),0)</f>
        <v>0</v>
      </c>
      <c r="AE261" s="1">
        <f>IF(C261="west", IF(B261="Central",('Connecting shares (%)'!$F$12/100*K261+'Connecting shares (%)'!$G$12/100*M261+'Connecting shares (%)'!$H$12/100*O261)/1000000,0),0)</f>
        <v>0</v>
      </c>
      <c r="AF261" s="1">
        <f>IF(C261="west", IF(B261="Central",L261*'Connecting shares (%)'!$R$16*'Connecting shares (%)'!$F$12/100+N261*'Connecting shares (%)'!$G$12/100*'Connecting shares (%)'!$R$17+P261*'Connecting shares (%)'!$H$12/100*'Connecting shares (%)'!$R$18,0),0)</f>
        <v>0</v>
      </c>
      <c r="AG261" s="1">
        <f>IF(C261="West", IF(B261="Decentral",(K261*'Connecting shares (%)'!$F$16/100+M261*'Connecting shares (%)'!$G$16/100+O261*'Connecting shares (%)'!$H$16/100)/1000000,0),0)</f>
        <v>0</v>
      </c>
      <c r="AH261" s="1">
        <f>IF(C261="west", IF(B261="Decentral",L261*'Connecting shares (%)'!$R$16*'Connecting shares (%)'!$F$16/100+N261*'Connecting shares (%)'!$G$16/100*'Connecting shares (%)'!$R$17+P261*'Connecting shares (%)'!$H$16/100*'Connecting shares (%)'!$R$18,0),0)</f>
        <v>0</v>
      </c>
    </row>
    <row r="262" spans="1:34">
      <c r="A262" s="1">
        <v>261</v>
      </c>
      <c r="B262" s="1" t="s">
        <v>19</v>
      </c>
      <c r="C262" s="1" t="s">
        <v>21</v>
      </c>
      <c r="D262" s="1" t="s">
        <v>51</v>
      </c>
      <c r="E262" s="1">
        <v>2086029.43</v>
      </c>
      <c r="F262" s="1">
        <v>133</v>
      </c>
      <c r="G262" s="1">
        <v>0</v>
      </c>
      <c r="H262" s="1">
        <v>0</v>
      </c>
      <c r="I262" s="1">
        <v>0</v>
      </c>
      <c r="J262" s="1">
        <v>0</v>
      </c>
      <c r="K262" s="1">
        <v>1382729.34</v>
      </c>
      <c r="L262" s="1">
        <v>185</v>
      </c>
      <c r="M262" s="1">
        <v>871391.01999999897</v>
      </c>
      <c r="N262" s="1">
        <v>6</v>
      </c>
      <c r="O262" s="1">
        <v>923661.64</v>
      </c>
      <c r="P262" s="1">
        <v>1</v>
      </c>
      <c r="Q262" s="1">
        <v>36107.752184647303</v>
      </c>
      <c r="R262" s="1">
        <v>18072733.5</v>
      </c>
      <c r="S262" s="59">
        <f>IF(C262="East", IF(B262="Central",('Connecting shares (%)'!$F$2/100*E262+'Connecting shares (%)'!$G$2/100*G262+'Connecting shares (%)'!$H$2/100*I262)/1000000,0),0)</f>
        <v>0</v>
      </c>
      <c r="T262" s="59">
        <f>IF(C262="East", IF(B262="Central",F262*'Connecting shares (%)'!$R$16*'Connecting shares (%)'!$F$2/100+H262*'Connecting shares (%)'!$G$2/100*'Connecting shares (%)'!$R$17+J262*'Connecting shares (%)'!$H$2/100*'Connecting shares (%)'!$R$18,0),0)</f>
        <v>0</v>
      </c>
      <c r="U262" s="1">
        <f>IF(C262="East", IF(B262="Decentral",('Connecting shares (%)'!$F$6/100*E262+'Connecting shares (%)'!$G$6/100*G262+'Connecting shares (%)'!$H$6/100*I262)/1000000,0),0)</f>
        <v>0</v>
      </c>
      <c r="V262" s="1">
        <f>IF(C262="East", IF(B262="Decentral",F262*'Connecting shares (%)'!$R$16*'Connecting shares (%)'!$F$6/100+H262*'Connecting shares (%)'!$G$6/100*'Connecting shares (%)'!$R$17+J262*'Connecting shares (%)'!$H$6/100*'Connecting shares (%)'!$R$18,0),0)</f>
        <v>0</v>
      </c>
      <c r="W262" s="1">
        <f>IF(C262="East", IF(B262="Central",('Connecting shares (%)'!$F$4/100*K262+'Connecting shares (%)'!$G$4/100*M262+'Connecting shares (%)'!$H$4/100*O262)/1000000,0),0)</f>
        <v>0</v>
      </c>
      <c r="X262" s="1">
        <f>IF(C262="East", IF(B262="Central",L262*'Connecting shares (%)'!$R$16*'Connecting shares (%)'!$F$4/100+N262*'Connecting shares (%)'!$G$4/100*'Connecting shares (%)'!$R$17+P262*'Connecting shares (%)'!$H$4/100*'Connecting shares (%)'!$R$18,0),0)</f>
        <v>0</v>
      </c>
      <c r="Y262" s="1">
        <f>IF(C262="East", IF(B262="Decentral",('Connecting shares (%)'!$F$4/100*K262+'Connecting shares (%)'!$G$4/100*M262+'Connecting shares (%)'!$H$4/100*O262)/1000000,0),0)</f>
        <v>0</v>
      </c>
      <c r="Z262" s="1">
        <f>IF(C262="East", IF(B262="Decentral",L262*'Connecting shares (%)'!$R$16*'Connecting shares (%)'!$F$8/100+N262*'Connecting shares (%)'!$G$8/100*'Connecting shares (%)'!$R$17+P262*'Connecting shares (%)'!$H$8/100*'Connecting shares (%)'!$R$18,0),0)</f>
        <v>0</v>
      </c>
      <c r="AA262" s="1">
        <f>IF(C262="West", IF(B262="Central",('Connecting shares (%)'!$F$10/100*E262+'Connecting shares (%)'!$G$10/100*G262+'Connecting shares (%)'!$H$10/100*I262)/1000000,0),0)</f>
        <v>0</v>
      </c>
      <c r="AB262" s="1">
        <f>IF(C262="West", IF(B262="Central",F262*'Connecting shares (%)'!$R$16*'Connecting shares (%)'!$F$10/100+H262*'Connecting shares (%)'!$G$10/100*'Connecting shares (%)'!$R$17+J262*'Connecting shares (%)'!$H$10/100*'Connecting shares (%)'!$R$18,0),0)</f>
        <v>0</v>
      </c>
      <c r="AC262" s="1">
        <f>IF(C262="West", IF(B262="Decentral",('Connecting shares (%)'!$F$14/100*E262+'Connecting shares (%)'!$G$14/100*G262+'Connecting shares (%)'!$H$14/100*I262)/1000000,0),0)</f>
        <v>2.08602943</v>
      </c>
      <c r="AD262" s="1">
        <f>IF(C262="west", IF(B262="Decentral",F262*'Connecting shares (%)'!$R$16*'Connecting shares (%)'!$F$14/100+H262*'Connecting shares (%)'!$G$14/100*'Connecting shares (%)'!$R$17+J262*'Connecting shares (%)'!$H$14/100*'Connecting shares (%)'!$R$18,0),0)</f>
        <v>3.058335</v>
      </c>
      <c r="AE262" s="1">
        <f>IF(C262="west", IF(B262="Central",('Connecting shares (%)'!$F$12/100*K262+'Connecting shares (%)'!$G$12/100*M262+'Connecting shares (%)'!$H$12/100*O262)/1000000,0),0)</f>
        <v>0</v>
      </c>
      <c r="AF262" s="1">
        <f>IF(C262="west", IF(B262="Central",L262*'Connecting shares (%)'!$R$16*'Connecting shares (%)'!$F$12/100+N262*'Connecting shares (%)'!$G$12/100*'Connecting shares (%)'!$R$17+P262*'Connecting shares (%)'!$H$12/100*'Connecting shares (%)'!$R$18,0),0)</f>
        <v>0</v>
      </c>
      <c r="AG262" s="1">
        <f>IF(C262="West", IF(B262="Decentral",(K262*'Connecting shares (%)'!$F$16/100+M262*'Connecting shares (%)'!$G$16/100+O262*'Connecting shares (%)'!$H$16/100)/1000000,0),0)</f>
        <v>3.1777819999999992</v>
      </c>
      <c r="AH262" s="1">
        <f>IF(C262="west", IF(B262="Decentral",L262*'Connecting shares (%)'!$R$16*'Connecting shares (%)'!$F$16/100+N262*'Connecting shares (%)'!$G$16/100*'Connecting shares (%)'!$R$17+P262*'Connecting shares (%)'!$H$16/100*'Connecting shares (%)'!$R$18,0),0)</f>
        <v>4.4686880000000002</v>
      </c>
    </row>
    <row r="263" spans="1:34">
      <c r="A263" s="1">
        <v>262</v>
      </c>
      <c r="B263" s="1" t="s">
        <v>19</v>
      </c>
      <c r="C263" s="1" t="s">
        <v>21</v>
      </c>
      <c r="D263" s="1" t="s">
        <v>627</v>
      </c>
      <c r="E263" s="1">
        <v>191017.32</v>
      </c>
      <c r="F263" s="1">
        <v>12</v>
      </c>
      <c r="G263" s="1">
        <v>0</v>
      </c>
      <c r="H263" s="1">
        <v>0</v>
      </c>
      <c r="I263" s="1">
        <v>0</v>
      </c>
      <c r="J263" s="1">
        <v>0</v>
      </c>
      <c r="K263" s="1">
        <v>0</v>
      </c>
      <c r="L263" s="1">
        <v>0</v>
      </c>
      <c r="M263" s="1">
        <v>0</v>
      </c>
      <c r="N263" s="1">
        <v>0</v>
      </c>
      <c r="O263" s="1">
        <v>0</v>
      </c>
      <c r="P263" s="1">
        <v>0</v>
      </c>
      <c r="Q263" s="1">
        <v>2216.2281317904499</v>
      </c>
      <c r="R263" s="1">
        <v>320486</v>
      </c>
      <c r="S263" s="59">
        <f>IF(C263="East", IF(B263="Central",('Connecting shares (%)'!$F$2/100*E263+'Connecting shares (%)'!$G$2/100*G263+'Connecting shares (%)'!$H$2/100*I263)/1000000,0),0)</f>
        <v>0</v>
      </c>
      <c r="T263" s="59">
        <f>IF(C263="East", IF(B263="Central",F263*'Connecting shares (%)'!$R$16*'Connecting shares (%)'!$F$2/100+H263*'Connecting shares (%)'!$G$2/100*'Connecting shares (%)'!$R$17+J263*'Connecting shares (%)'!$H$2/100*'Connecting shares (%)'!$R$18,0),0)</f>
        <v>0</v>
      </c>
      <c r="U263" s="1">
        <f>IF(C263="East", IF(B263="Decentral",('Connecting shares (%)'!$F$6/100*E263+'Connecting shares (%)'!$G$6/100*G263+'Connecting shares (%)'!$H$6/100*I263)/1000000,0),0)</f>
        <v>0</v>
      </c>
      <c r="V263" s="1">
        <f>IF(C263="East", IF(B263="Decentral",F263*'Connecting shares (%)'!$R$16*'Connecting shares (%)'!$F$6/100+H263*'Connecting shares (%)'!$G$6/100*'Connecting shares (%)'!$R$17+J263*'Connecting shares (%)'!$H$6/100*'Connecting shares (%)'!$R$18,0),0)</f>
        <v>0</v>
      </c>
      <c r="W263" s="1">
        <f>IF(C263="East", IF(B263="Central",('Connecting shares (%)'!$F$4/100*K263+'Connecting shares (%)'!$G$4/100*M263+'Connecting shares (%)'!$H$4/100*O263)/1000000,0),0)</f>
        <v>0</v>
      </c>
      <c r="X263" s="1">
        <f>IF(C263="East", IF(B263="Central",L263*'Connecting shares (%)'!$R$16*'Connecting shares (%)'!$F$4/100+N263*'Connecting shares (%)'!$G$4/100*'Connecting shares (%)'!$R$17+P263*'Connecting shares (%)'!$H$4/100*'Connecting shares (%)'!$R$18,0),0)</f>
        <v>0</v>
      </c>
      <c r="Y263" s="1">
        <f>IF(C263="East", IF(B263="Decentral",('Connecting shares (%)'!$F$4/100*K263+'Connecting shares (%)'!$G$4/100*M263+'Connecting shares (%)'!$H$4/100*O263)/1000000,0),0)</f>
        <v>0</v>
      </c>
      <c r="Z263" s="1">
        <f>IF(C263="East", IF(B263="Decentral",L263*'Connecting shares (%)'!$R$16*'Connecting shares (%)'!$F$8/100+N263*'Connecting shares (%)'!$G$8/100*'Connecting shares (%)'!$R$17+P263*'Connecting shares (%)'!$H$8/100*'Connecting shares (%)'!$R$18,0),0)</f>
        <v>0</v>
      </c>
      <c r="AA263" s="1">
        <f>IF(C263="West", IF(B263="Central",('Connecting shares (%)'!$F$10/100*E263+'Connecting shares (%)'!$G$10/100*G263+'Connecting shares (%)'!$H$10/100*I263)/1000000,0),0)</f>
        <v>0</v>
      </c>
      <c r="AB263" s="1">
        <f>IF(C263="West", IF(B263="Central",F263*'Connecting shares (%)'!$R$16*'Connecting shares (%)'!$F$10/100+H263*'Connecting shares (%)'!$G$10/100*'Connecting shares (%)'!$R$17+J263*'Connecting shares (%)'!$H$10/100*'Connecting shares (%)'!$R$18,0),0)</f>
        <v>0</v>
      </c>
      <c r="AC263" s="1">
        <f>IF(C263="West", IF(B263="Decentral",('Connecting shares (%)'!$F$14/100*E263+'Connecting shares (%)'!$G$14/100*G263+'Connecting shares (%)'!$H$14/100*I263)/1000000,0),0)</f>
        <v>0.19101732000000002</v>
      </c>
      <c r="AD263" s="1">
        <f>IF(C263="west", IF(B263="Decentral",F263*'Connecting shares (%)'!$R$16*'Connecting shares (%)'!$F$14/100+H263*'Connecting shares (%)'!$G$14/100*'Connecting shares (%)'!$R$17+J263*'Connecting shares (%)'!$H$14/100*'Connecting shares (%)'!$R$18,0),0)</f>
        <v>0.27594000000000002</v>
      </c>
      <c r="AE263" s="1">
        <f>IF(C263="west", IF(B263="Central",('Connecting shares (%)'!$F$12/100*K263+'Connecting shares (%)'!$G$12/100*M263+'Connecting shares (%)'!$H$12/100*O263)/1000000,0),0)</f>
        <v>0</v>
      </c>
      <c r="AF263" s="1">
        <f>IF(C263="west", IF(B263="Central",L263*'Connecting shares (%)'!$R$16*'Connecting shares (%)'!$F$12/100+N263*'Connecting shares (%)'!$G$12/100*'Connecting shares (%)'!$R$17+P263*'Connecting shares (%)'!$H$12/100*'Connecting shares (%)'!$R$18,0),0)</f>
        <v>0</v>
      </c>
      <c r="AG263" s="1">
        <f>IF(C263="West", IF(B263="Decentral",(K263*'Connecting shares (%)'!$F$16/100+M263*'Connecting shares (%)'!$G$16/100+O263*'Connecting shares (%)'!$H$16/100)/1000000,0),0)</f>
        <v>0</v>
      </c>
      <c r="AH263" s="1">
        <f>IF(C263="west", IF(B263="Decentral",L263*'Connecting shares (%)'!$R$16*'Connecting shares (%)'!$F$16/100+N263*'Connecting shares (%)'!$G$16/100*'Connecting shares (%)'!$R$17+P263*'Connecting shares (%)'!$H$16/100*'Connecting shares (%)'!$R$18,0),0)</f>
        <v>0</v>
      </c>
    </row>
    <row r="264" spans="1:34">
      <c r="A264" s="1">
        <v>263</v>
      </c>
      <c r="B264" s="1" t="s">
        <v>19</v>
      </c>
      <c r="C264" s="1" t="s">
        <v>21</v>
      </c>
      <c r="D264" s="1" t="s">
        <v>626</v>
      </c>
      <c r="E264" s="1">
        <v>0</v>
      </c>
      <c r="F264" s="1">
        <v>0</v>
      </c>
      <c r="G264" s="1">
        <v>0</v>
      </c>
      <c r="H264" s="1">
        <v>0</v>
      </c>
      <c r="I264" s="1">
        <v>0</v>
      </c>
      <c r="J264" s="1">
        <v>0</v>
      </c>
      <c r="K264" s="1">
        <v>0</v>
      </c>
      <c r="L264" s="1">
        <v>0</v>
      </c>
      <c r="M264" s="1">
        <v>0</v>
      </c>
      <c r="N264" s="1">
        <v>0</v>
      </c>
      <c r="O264" s="1">
        <v>0</v>
      </c>
      <c r="P264" s="1">
        <v>0</v>
      </c>
      <c r="Q264" s="1">
        <v>140.82079849413901</v>
      </c>
      <c r="R264" s="1">
        <v>940.5</v>
      </c>
      <c r="S264" s="59">
        <f>IF(C264="East", IF(B264="Central",('Connecting shares (%)'!$F$2/100*E264+'Connecting shares (%)'!$G$2/100*G264+'Connecting shares (%)'!$H$2/100*I264)/1000000,0),0)</f>
        <v>0</v>
      </c>
      <c r="T264" s="59">
        <f>IF(C264="East", IF(B264="Central",F264*'Connecting shares (%)'!$R$16*'Connecting shares (%)'!$F$2/100+H264*'Connecting shares (%)'!$G$2/100*'Connecting shares (%)'!$R$17+J264*'Connecting shares (%)'!$H$2/100*'Connecting shares (%)'!$R$18,0),0)</f>
        <v>0</v>
      </c>
      <c r="U264" s="1">
        <f>IF(C264="East", IF(B264="Decentral",('Connecting shares (%)'!$F$6/100*E264+'Connecting shares (%)'!$G$6/100*G264+'Connecting shares (%)'!$H$6/100*I264)/1000000,0),0)</f>
        <v>0</v>
      </c>
      <c r="V264" s="1">
        <f>IF(C264="East", IF(B264="Decentral",F264*'Connecting shares (%)'!$R$16*'Connecting shares (%)'!$F$6/100+H264*'Connecting shares (%)'!$G$6/100*'Connecting shares (%)'!$R$17+J264*'Connecting shares (%)'!$H$6/100*'Connecting shares (%)'!$R$18,0),0)</f>
        <v>0</v>
      </c>
      <c r="W264" s="1">
        <f>IF(C264="East", IF(B264="Central",('Connecting shares (%)'!$F$4/100*K264+'Connecting shares (%)'!$G$4/100*M264+'Connecting shares (%)'!$H$4/100*O264)/1000000,0),0)</f>
        <v>0</v>
      </c>
      <c r="X264" s="1">
        <f>IF(C264="East", IF(B264="Central",L264*'Connecting shares (%)'!$R$16*'Connecting shares (%)'!$F$4/100+N264*'Connecting shares (%)'!$G$4/100*'Connecting shares (%)'!$R$17+P264*'Connecting shares (%)'!$H$4/100*'Connecting shares (%)'!$R$18,0),0)</f>
        <v>0</v>
      </c>
      <c r="Y264" s="1">
        <f>IF(C264="East", IF(B264="Decentral",('Connecting shares (%)'!$F$4/100*K264+'Connecting shares (%)'!$G$4/100*M264+'Connecting shares (%)'!$H$4/100*O264)/1000000,0),0)</f>
        <v>0</v>
      </c>
      <c r="Z264" s="1">
        <f>IF(C264="East", IF(B264="Decentral",L264*'Connecting shares (%)'!$R$16*'Connecting shares (%)'!$F$8/100+N264*'Connecting shares (%)'!$G$8/100*'Connecting shares (%)'!$R$17+P264*'Connecting shares (%)'!$H$8/100*'Connecting shares (%)'!$R$18,0),0)</f>
        <v>0</v>
      </c>
      <c r="AA264" s="1">
        <f>IF(C264="West", IF(B264="Central",('Connecting shares (%)'!$F$10/100*E264+'Connecting shares (%)'!$G$10/100*G264+'Connecting shares (%)'!$H$10/100*I264)/1000000,0),0)</f>
        <v>0</v>
      </c>
      <c r="AB264" s="1">
        <f>IF(C264="West", IF(B264="Central",F264*'Connecting shares (%)'!$R$16*'Connecting shares (%)'!$F$10/100+H264*'Connecting shares (%)'!$G$10/100*'Connecting shares (%)'!$R$17+J264*'Connecting shares (%)'!$H$10/100*'Connecting shares (%)'!$R$18,0),0)</f>
        <v>0</v>
      </c>
      <c r="AC264" s="1">
        <f>IF(C264="West", IF(B264="Decentral",('Connecting shares (%)'!$F$14/100*E264+'Connecting shares (%)'!$G$14/100*G264+'Connecting shares (%)'!$H$14/100*I264)/1000000,0),0)</f>
        <v>0</v>
      </c>
      <c r="AD264" s="1">
        <f>IF(C264="west", IF(B264="Decentral",F264*'Connecting shares (%)'!$R$16*'Connecting shares (%)'!$F$14/100+H264*'Connecting shares (%)'!$G$14/100*'Connecting shares (%)'!$R$17+J264*'Connecting shares (%)'!$H$14/100*'Connecting shares (%)'!$R$18,0),0)</f>
        <v>0</v>
      </c>
      <c r="AE264" s="1">
        <f>IF(C264="west", IF(B264="Central",('Connecting shares (%)'!$F$12/100*K264+'Connecting shares (%)'!$G$12/100*M264+'Connecting shares (%)'!$H$12/100*O264)/1000000,0),0)</f>
        <v>0</v>
      </c>
      <c r="AF264" s="1">
        <f>IF(C264="west", IF(B264="Central",L264*'Connecting shares (%)'!$R$16*'Connecting shares (%)'!$F$12/100+N264*'Connecting shares (%)'!$G$12/100*'Connecting shares (%)'!$R$17+P264*'Connecting shares (%)'!$H$12/100*'Connecting shares (%)'!$R$18,0),0)</f>
        <v>0</v>
      </c>
      <c r="AG264" s="1">
        <f>IF(C264="West", IF(B264="Decentral",(K264*'Connecting shares (%)'!$F$16/100+M264*'Connecting shares (%)'!$G$16/100+O264*'Connecting shares (%)'!$H$16/100)/1000000,0),0)</f>
        <v>0</v>
      </c>
      <c r="AH264" s="1">
        <f>IF(C264="west", IF(B264="Decentral",L264*'Connecting shares (%)'!$R$16*'Connecting shares (%)'!$F$16/100+N264*'Connecting shares (%)'!$G$16/100*'Connecting shares (%)'!$R$17+P264*'Connecting shares (%)'!$H$16/100*'Connecting shares (%)'!$R$18,0),0)</f>
        <v>0</v>
      </c>
    </row>
    <row r="265" spans="1:34">
      <c r="A265" s="1">
        <v>264</v>
      </c>
      <c r="B265" s="1" t="s">
        <v>19</v>
      </c>
      <c r="C265" s="1" t="s">
        <v>21</v>
      </c>
      <c r="D265" s="1" t="s">
        <v>467</v>
      </c>
      <c r="E265" s="1">
        <v>21737.75</v>
      </c>
      <c r="F265" s="1">
        <v>2</v>
      </c>
      <c r="G265" s="1">
        <v>0</v>
      </c>
      <c r="H265" s="1">
        <v>0</v>
      </c>
      <c r="I265" s="1">
        <v>0</v>
      </c>
      <c r="J265" s="1">
        <v>0</v>
      </c>
      <c r="K265" s="1">
        <v>0</v>
      </c>
      <c r="L265" s="1">
        <v>0</v>
      </c>
      <c r="M265" s="1">
        <v>0</v>
      </c>
      <c r="N265" s="1">
        <v>0</v>
      </c>
      <c r="O265" s="1">
        <v>0</v>
      </c>
      <c r="P265" s="1">
        <v>0</v>
      </c>
      <c r="Q265" s="1">
        <v>2695.0201541484098</v>
      </c>
      <c r="R265" s="1">
        <v>148000.5</v>
      </c>
      <c r="S265" s="59">
        <f>IF(C265="East", IF(B265="Central",('Connecting shares (%)'!$F$2/100*E265+'Connecting shares (%)'!$G$2/100*G265+'Connecting shares (%)'!$H$2/100*I265)/1000000,0),0)</f>
        <v>0</v>
      </c>
      <c r="T265" s="59">
        <f>IF(C265="East", IF(B265="Central",F265*'Connecting shares (%)'!$R$16*'Connecting shares (%)'!$F$2/100+H265*'Connecting shares (%)'!$G$2/100*'Connecting shares (%)'!$R$17+J265*'Connecting shares (%)'!$H$2/100*'Connecting shares (%)'!$R$18,0),0)</f>
        <v>0</v>
      </c>
      <c r="U265" s="1">
        <f>IF(C265="East", IF(B265="Decentral",('Connecting shares (%)'!$F$6/100*E265+'Connecting shares (%)'!$G$6/100*G265+'Connecting shares (%)'!$H$6/100*I265)/1000000,0),0)</f>
        <v>0</v>
      </c>
      <c r="V265" s="1">
        <f>IF(C265="East", IF(B265="Decentral",F265*'Connecting shares (%)'!$R$16*'Connecting shares (%)'!$F$6/100+H265*'Connecting shares (%)'!$G$6/100*'Connecting shares (%)'!$R$17+J265*'Connecting shares (%)'!$H$6/100*'Connecting shares (%)'!$R$18,0),0)</f>
        <v>0</v>
      </c>
      <c r="W265" s="1">
        <f>IF(C265="East", IF(B265="Central",('Connecting shares (%)'!$F$4/100*K265+'Connecting shares (%)'!$G$4/100*M265+'Connecting shares (%)'!$H$4/100*O265)/1000000,0),0)</f>
        <v>0</v>
      </c>
      <c r="X265" s="1">
        <f>IF(C265="East", IF(B265="Central",L265*'Connecting shares (%)'!$R$16*'Connecting shares (%)'!$F$4/100+N265*'Connecting shares (%)'!$G$4/100*'Connecting shares (%)'!$R$17+P265*'Connecting shares (%)'!$H$4/100*'Connecting shares (%)'!$R$18,0),0)</f>
        <v>0</v>
      </c>
      <c r="Y265" s="1">
        <f>IF(C265="East", IF(B265="Decentral",('Connecting shares (%)'!$F$4/100*K265+'Connecting shares (%)'!$G$4/100*M265+'Connecting shares (%)'!$H$4/100*O265)/1000000,0),0)</f>
        <v>0</v>
      </c>
      <c r="Z265" s="1">
        <f>IF(C265="East", IF(B265="Decentral",L265*'Connecting shares (%)'!$R$16*'Connecting shares (%)'!$F$8/100+N265*'Connecting shares (%)'!$G$8/100*'Connecting shares (%)'!$R$17+P265*'Connecting shares (%)'!$H$8/100*'Connecting shares (%)'!$R$18,0),0)</f>
        <v>0</v>
      </c>
      <c r="AA265" s="1">
        <f>IF(C265="West", IF(B265="Central",('Connecting shares (%)'!$F$10/100*E265+'Connecting shares (%)'!$G$10/100*G265+'Connecting shares (%)'!$H$10/100*I265)/1000000,0),0)</f>
        <v>0</v>
      </c>
      <c r="AB265" s="1">
        <f>IF(C265="West", IF(B265="Central",F265*'Connecting shares (%)'!$R$16*'Connecting shares (%)'!$F$10/100+H265*'Connecting shares (%)'!$G$10/100*'Connecting shares (%)'!$R$17+J265*'Connecting shares (%)'!$H$10/100*'Connecting shares (%)'!$R$18,0),0)</f>
        <v>0</v>
      </c>
      <c r="AC265" s="1">
        <f>IF(C265="West", IF(B265="Decentral",('Connecting shares (%)'!$F$14/100*E265+'Connecting shares (%)'!$G$14/100*G265+'Connecting shares (%)'!$H$14/100*I265)/1000000,0),0)</f>
        <v>2.173775E-2</v>
      </c>
      <c r="AD265" s="1">
        <f>IF(C265="west", IF(B265="Decentral",F265*'Connecting shares (%)'!$R$16*'Connecting shares (%)'!$F$14/100+H265*'Connecting shares (%)'!$G$14/100*'Connecting shares (%)'!$R$17+J265*'Connecting shares (%)'!$H$14/100*'Connecting shares (%)'!$R$18,0),0)</f>
        <v>4.5990000000000003E-2</v>
      </c>
      <c r="AE265" s="1">
        <f>IF(C265="west", IF(B265="Central",('Connecting shares (%)'!$F$12/100*K265+'Connecting shares (%)'!$G$12/100*M265+'Connecting shares (%)'!$H$12/100*O265)/1000000,0),0)</f>
        <v>0</v>
      </c>
      <c r="AF265" s="1">
        <f>IF(C265="west", IF(B265="Central",L265*'Connecting shares (%)'!$R$16*'Connecting shares (%)'!$F$12/100+N265*'Connecting shares (%)'!$G$12/100*'Connecting shares (%)'!$R$17+P265*'Connecting shares (%)'!$H$12/100*'Connecting shares (%)'!$R$18,0),0)</f>
        <v>0</v>
      </c>
      <c r="AG265" s="1">
        <f>IF(C265="West", IF(B265="Decentral",(K265*'Connecting shares (%)'!$F$16/100+M265*'Connecting shares (%)'!$G$16/100+O265*'Connecting shares (%)'!$H$16/100)/1000000,0),0)</f>
        <v>0</v>
      </c>
      <c r="AH265" s="1">
        <f>IF(C265="west", IF(B265="Decentral",L265*'Connecting shares (%)'!$R$16*'Connecting shares (%)'!$F$16/100+N265*'Connecting shares (%)'!$G$16/100*'Connecting shares (%)'!$R$17+P265*'Connecting shares (%)'!$H$16/100*'Connecting shares (%)'!$R$18,0),0)</f>
        <v>0</v>
      </c>
    </row>
    <row r="266" spans="1:34">
      <c r="A266" s="1">
        <v>265</v>
      </c>
      <c r="B266" s="1" t="s">
        <v>19</v>
      </c>
      <c r="C266" s="1" t="s">
        <v>22</v>
      </c>
      <c r="D266" s="1" t="s">
        <v>625</v>
      </c>
      <c r="E266" s="1">
        <v>0</v>
      </c>
      <c r="F266" s="1">
        <v>0</v>
      </c>
      <c r="G266" s="1">
        <v>0</v>
      </c>
      <c r="H266" s="1">
        <v>0</v>
      </c>
      <c r="I266" s="1">
        <v>0</v>
      </c>
      <c r="J266" s="1">
        <v>0</v>
      </c>
      <c r="K266" s="1">
        <v>0</v>
      </c>
      <c r="L266" s="1">
        <v>0</v>
      </c>
      <c r="M266" s="1">
        <v>0</v>
      </c>
      <c r="N266" s="1">
        <v>0</v>
      </c>
      <c r="O266" s="1">
        <v>0</v>
      </c>
      <c r="P266" s="1">
        <v>0</v>
      </c>
      <c r="Q266" s="1">
        <v>724.132897864489</v>
      </c>
      <c r="R266" s="1">
        <v>4281</v>
      </c>
      <c r="S266" s="59">
        <f>IF(C266="East", IF(B266="Central",('Connecting shares (%)'!$F$2/100*E266+'Connecting shares (%)'!$G$2/100*G266+'Connecting shares (%)'!$H$2/100*I266)/1000000,0),0)</f>
        <v>0</v>
      </c>
      <c r="T266" s="59">
        <f>IF(C266="East", IF(B266="Central",F266*'Connecting shares (%)'!$R$16*'Connecting shares (%)'!$F$2/100+H266*'Connecting shares (%)'!$G$2/100*'Connecting shares (%)'!$R$17+J266*'Connecting shares (%)'!$H$2/100*'Connecting shares (%)'!$R$18,0),0)</f>
        <v>0</v>
      </c>
      <c r="U266" s="1">
        <f>IF(C266="East", IF(B266="Decentral",('Connecting shares (%)'!$F$6/100*E266+'Connecting shares (%)'!$G$6/100*G266+'Connecting shares (%)'!$H$6/100*I266)/1000000,0),0)</f>
        <v>0</v>
      </c>
      <c r="V266" s="1">
        <f>IF(C266="East", IF(B266="Decentral",F266*'Connecting shares (%)'!$R$16*'Connecting shares (%)'!$F$6/100+H266*'Connecting shares (%)'!$G$6/100*'Connecting shares (%)'!$R$17+J266*'Connecting shares (%)'!$H$6/100*'Connecting shares (%)'!$R$18,0),0)</f>
        <v>0</v>
      </c>
      <c r="W266" s="1">
        <f>IF(C266="East", IF(B266="Central",('Connecting shares (%)'!$F$4/100*K266+'Connecting shares (%)'!$G$4/100*M266+'Connecting shares (%)'!$H$4/100*O266)/1000000,0),0)</f>
        <v>0</v>
      </c>
      <c r="X266" s="1">
        <f>IF(C266="East", IF(B266="Central",L266*'Connecting shares (%)'!$R$16*'Connecting shares (%)'!$F$4/100+N266*'Connecting shares (%)'!$G$4/100*'Connecting shares (%)'!$R$17+P266*'Connecting shares (%)'!$H$4/100*'Connecting shares (%)'!$R$18,0),0)</f>
        <v>0</v>
      </c>
      <c r="Y266" s="1">
        <f>IF(C266="East", IF(B266="Decentral",('Connecting shares (%)'!$F$4/100*K266+'Connecting shares (%)'!$G$4/100*M266+'Connecting shares (%)'!$H$4/100*O266)/1000000,0),0)</f>
        <v>0</v>
      </c>
      <c r="Z266" s="1">
        <f>IF(C266="East", IF(B266="Decentral",L266*'Connecting shares (%)'!$R$16*'Connecting shares (%)'!$F$8/100+N266*'Connecting shares (%)'!$G$8/100*'Connecting shares (%)'!$R$17+P266*'Connecting shares (%)'!$H$8/100*'Connecting shares (%)'!$R$18,0),0)</f>
        <v>0</v>
      </c>
      <c r="AA266" s="1">
        <f>IF(C266="West", IF(B266="Central",('Connecting shares (%)'!$F$10/100*E266+'Connecting shares (%)'!$G$10/100*G266+'Connecting shares (%)'!$H$10/100*I266)/1000000,0),0)</f>
        <v>0</v>
      </c>
      <c r="AB266" s="1">
        <f>IF(C266="West", IF(B266="Central",F266*'Connecting shares (%)'!$R$16*'Connecting shares (%)'!$F$10/100+H266*'Connecting shares (%)'!$G$10/100*'Connecting shares (%)'!$R$17+J266*'Connecting shares (%)'!$H$10/100*'Connecting shares (%)'!$R$18,0),0)</f>
        <v>0</v>
      </c>
      <c r="AC266" s="1">
        <f>IF(C266="West", IF(B266="Decentral",('Connecting shares (%)'!$F$14/100*E266+'Connecting shares (%)'!$G$14/100*G266+'Connecting shares (%)'!$H$14/100*I266)/1000000,0),0)</f>
        <v>0</v>
      </c>
      <c r="AD266" s="1">
        <f>IF(C266="west", IF(B266="Decentral",F266*'Connecting shares (%)'!$R$16*'Connecting shares (%)'!$F$14/100+H266*'Connecting shares (%)'!$G$14/100*'Connecting shares (%)'!$R$17+J266*'Connecting shares (%)'!$H$14/100*'Connecting shares (%)'!$R$18,0),0)</f>
        <v>0</v>
      </c>
      <c r="AE266" s="1">
        <f>IF(C266="west", IF(B266="Central",('Connecting shares (%)'!$F$12/100*K266+'Connecting shares (%)'!$G$12/100*M266+'Connecting shares (%)'!$H$12/100*O266)/1000000,0),0)</f>
        <v>0</v>
      </c>
      <c r="AF266" s="1">
        <f>IF(C266="west", IF(B266="Central",L266*'Connecting shares (%)'!$R$16*'Connecting shares (%)'!$F$12/100+N266*'Connecting shares (%)'!$G$12/100*'Connecting shares (%)'!$R$17+P266*'Connecting shares (%)'!$H$12/100*'Connecting shares (%)'!$R$18,0),0)</f>
        <v>0</v>
      </c>
      <c r="AG266" s="1">
        <f>IF(C266="West", IF(B266="Decentral",(K266*'Connecting shares (%)'!$F$16/100+M266*'Connecting shares (%)'!$G$16/100+O266*'Connecting shares (%)'!$H$16/100)/1000000,0),0)</f>
        <v>0</v>
      </c>
      <c r="AH266" s="1">
        <f>IF(C266="west", IF(B266="Decentral",L266*'Connecting shares (%)'!$R$16*'Connecting shares (%)'!$F$16/100+N266*'Connecting shares (%)'!$G$16/100*'Connecting shares (%)'!$R$17+P266*'Connecting shares (%)'!$H$16/100*'Connecting shares (%)'!$R$18,0),0)</f>
        <v>0</v>
      </c>
    </row>
    <row r="267" spans="1:34">
      <c r="A267" s="1">
        <v>266</v>
      </c>
      <c r="B267" s="1" t="s">
        <v>19</v>
      </c>
      <c r="C267" s="1" t="s">
        <v>22</v>
      </c>
      <c r="D267" s="1" t="s">
        <v>624</v>
      </c>
      <c r="E267" s="1">
        <v>0</v>
      </c>
      <c r="F267" s="1">
        <v>0</v>
      </c>
      <c r="G267" s="1">
        <v>0</v>
      </c>
      <c r="H267" s="1">
        <v>0</v>
      </c>
      <c r="I267" s="1">
        <v>0</v>
      </c>
      <c r="J267" s="1">
        <v>0</v>
      </c>
      <c r="K267" s="1">
        <v>0</v>
      </c>
      <c r="L267" s="1">
        <v>0</v>
      </c>
      <c r="M267" s="1">
        <v>0</v>
      </c>
      <c r="N267" s="1">
        <v>0</v>
      </c>
      <c r="O267" s="1">
        <v>0</v>
      </c>
      <c r="P267" s="1">
        <v>0</v>
      </c>
      <c r="Q267" s="1">
        <v>490.96815860650702</v>
      </c>
      <c r="R267" s="1">
        <v>1091</v>
      </c>
      <c r="S267" s="59">
        <f>IF(C267="East", IF(B267="Central",('Connecting shares (%)'!$F$2/100*E267+'Connecting shares (%)'!$G$2/100*G267+'Connecting shares (%)'!$H$2/100*I267)/1000000,0),0)</f>
        <v>0</v>
      </c>
      <c r="T267" s="59">
        <f>IF(C267="East", IF(B267="Central",F267*'Connecting shares (%)'!$R$16*'Connecting shares (%)'!$F$2/100+H267*'Connecting shares (%)'!$G$2/100*'Connecting shares (%)'!$R$17+J267*'Connecting shares (%)'!$H$2/100*'Connecting shares (%)'!$R$18,0),0)</f>
        <v>0</v>
      </c>
      <c r="U267" s="1">
        <f>IF(C267="East", IF(B267="Decentral",('Connecting shares (%)'!$F$6/100*E267+'Connecting shares (%)'!$G$6/100*G267+'Connecting shares (%)'!$H$6/100*I267)/1000000,0),0)</f>
        <v>0</v>
      </c>
      <c r="V267" s="1">
        <f>IF(C267="East", IF(B267="Decentral",F267*'Connecting shares (%)'!$R$16*'Connecting shares (%)'!$F$6/100+H267*'Connecting shares (%)'!$G$6/100*'Connecting shares (%)'!$R$17+J267*'Connecting shares (%)'!$H$6/100*'Connecting shares (%)'!$R$18,0),0)</f>
        <v>0</v>
      </c>
      <c r="W267" s="1">
        <f>IF(C267="East", IF(B267="Central",('Connecting shares (%)'!$F$4/100*K267+'Connecting shares (%)'!$G$4/100*M267+'Connecting shares (%)'!$H$4/100*O267)/1000000,0),0)</f>
        <v>0</v>
      </c>
      <c r="X267" s="1">
        <f>IF(C267="East", IF(B267="Central",L267*'Connecting shares (%)'!$R$16*'Connecting shares (%)'!$F$4/100+N267*'Connecting shares (%)'!$G$4/100*'Connecting shares (%)'!$R$17+P267*'Connecting shares (%)'!$H$4/100*'Connecting shares (%)'!$R$18,0),0)</f>
        <v>0</v>
      </c>
      <c r="Y267" s="1">
        <f>IF(C267="East", IF(B267="Decentral",('Connecting shares (%)'!$F$4/100*K267+'Connecting shares (%)'!$G$4/100*M267+'Connecting shares (%)'!$H$4/100*O267)/1000000,0),0)</f>
        <v>0</v>
      </c>
      <c r="Z267" s="1">
        <f>IF(C267="East", IF(B267="Decentral",L267*'Connecting shares (%)'!$R$16*'Connecting shares (%)'!$F$8/100+N267*'Connecting shares (%)'!$G$8/100*'Connecting shares (%)'!$R$17+P267*'Connecting shares (%)'!$H$8/100*'Connecting shares (%)'!$R$18,0),0)</f>
        <v>0</v>
      </c>
      <c r="AA267" s="1">
        <f>IF(C267="West", IF(B267="Central",('Connecting shares (%)'!$F$10/100*E267+'Connecting shares (%)'!$G$10/100*G267+'Connecting shares (%)'!$H$10/100*I267)/1000000,0),0)</f>
        <v>0</v>
      </c>
      <c r="AB267" s="1">
        <f>IF(C267="West", IF(B267="Central",F267*'Connecting shares (%)'!$R$16*'Connecting shares (%)'!$F$10/100+H267*'Connecting shares (%)'!$G$10/100*'Connecting shares (%)'!$R$17+J267*'Connecting shares (%)'!$H$10/100*'Connecting shares (%)'!$R$18,0),0)</f>
        <v>0</v>
      </c>
      <c r="AC267" s="1">
        <f>IF(C267="West", IF(B267="Decentral",('Connecting shares (%)'!$F$14/100*E267+'Connecting shares (%)'!$G$14/100*G267+'Connecting shares (%)'!$H$14/100*I267)/1000000,0),0)</f>
        <v>0</v>
      </c>
      <c r="AD267" s="1">
        <f>IF(C267="west", IF(B267="Decentral",F267*'Connecting shares (%)'!$R$16*'Connecting shares (%)'!$F$14/100+H267*'Connecting shares (%)'!$G$14/100*'Connecting shares (%)'!$R$17+J267*'Connecting shares (%)'!$H$14/100*'Connecting shares (%)'!$R$18,0),0)</f>
        <v>0</v>
      </c>
      <c r="AE267" s="1">
        <f>IF(C267="west", IF(B267="Central",('Connecting shares (%)'!$F$12/100*K267+'Connecting shares (%)'!$G$12/100*M267+'Connecting shares (%)'!$H$12/100*O267)/1000000,0),0)</f>
        <v>0</v>
      </c>
      <c r="AF267" s="1">
        <f>IF(C267="west", IF(B267="Central",L267*'Connecting shares (%)'!$R$16*'Connecting shares (%)'!$F$12/100+N267*'Connecting shares (%)'!$G$12/100*'Connecting shares (%)'!$R$17+P267*'Connecting shares (%)'!$H$12/100*'Connecting shares (%)'!$R$18,0),0)</f>
        <v>0</v>
      </c>
      <c r="AG267" s="1">
        <f>IF(C267="West", IF(B267="Decentral",(K267*'Connecting shares (%)'!$F$16/100+M267*'Connecting shares (%)'!$G$16/100+O267*'Connecting shares (%)'!$H$16/100)/1000000,0),0)</f>
        <v>0</v>
      </c>
      <c r="AH267" s="1">
        <f>IF(C267="west", IF(B267="Decentral",L267*'Connecting shares (%)'!$R$16*'Connecting shares (%)'!$F$16/100+N267*'Connecting shares (%)'!$G$16/100*'Connecting shares (%)'!$R$17+P267*'Connecting shares (%)'!$H$16/100*'Connecting shares (%)'!$R$18,0),0)</f>
        <v>0</v>
      </c>
    </row>
    <row r="268" spans="1:34">
      <c r="A268" s="1">
        <v>267</v>
      </c>
      <c r="B268" s="1" t="s">
        <v>19</v>
      </c>
      <c r="C268" s="1" t="s">
        <v>22</v>
      </c>
      <c r="D268" s="1" t="s">
        <v>154</v>
      </c>
      <c r="E268" s="1">
        <v>0</v>
      </c>
      <c r="F268" s="1">
        <v>0</v>
      </c>
      <c r="G268" s="1">
        <v>0</v>
      </c>
      <c r="H268" s="1">
        <v>0</v>
      </c>
      <c r="I268" s="1">
        <v>0</v>
      </c>
      <c r="J268" s="1">
        <v>0</v>
      </c>
      <c r="K268" s="1">
        <v>0</v>
      </c>
      <c r="L268" s="1">
        <v>0</v>
      </c>
      <c r="M268" s="1">
        <v>0</v>
      </c>
      <c r="N268" s="1">
        <v>0</v>
      </c>
      <c r="O268" s="1">
        <v>0</v>
      </c>
      <c r="P268" s="1">
        <v>0</v>
      </c>
      <c r="Q268" s="1">
        <v>1208.9610480409999</v>
      </c>
      <c r="R268" s="1">
        <v>89776</v>
      </c>
      <c r="S268" s="59">
        <f>IF(C268="East", IF(B268="Central",('Connecting shares (%)'!$F$2/100*E268+'Connecting shares (%)'!$G$2/100*G268+'Connecting shares (%)'!$H$2/100*I268)/1000000,0),0)</f>
        <v>0</v>
      </c>
      <c r="T268" s="59">
        <f>IF(C268="East", IF(B268="Central",F268*'Connecting shares (%)'!$R$16*'Connecting shares (%)'!$F$2/100+H268*'Connecting shares (%)'!$G$2/100*'Connecting shares (%)'!$R$17+J268*'Connecting shares (%)'!$H$2/100*'Connecting shares (%)'!$R$18,0),0)</f>
        <v>0</v>
      </c>
      <c r="U268" s="1">
        <f>IF(C268="East", IF(B268="Decentral",('Connecting shares (%)'!$F$6/100*E268+'Connecting shares (%)'!$G$6/100*G268+'Connecting shares (%)'!$H$6/100*I268)/1000000,0),0)</f>
        <v>0</v>
      </c>
      <c r="V268" s="1">
        <f>IF(C268="East", IF(B268="Decentral",F268*'Connecting shares (%)'!$R$16*'Connecting shares (%)'!$F$6/100+H268*'Connecting shares (%)'!$G$6/100*'Connecting shares (%)'!$R$17+J268*'Connecting shares (%)'!$H$6/100*'Connecting shares (%)'!$R$18,0),0)</f>
        <v>0</v>
      </c>
      <c r="W268" s="1">
        <f>IF(C268="East", IF(B268="Central",('Connecting shares (%)'!$F$4/100*K268+'Connecting shares (%)'!$G$4/100*M268+'Connecting shares (%)'!$H$4/100*O268)/1000000,0),0)</f>
        <v>0</v>
      </c>
      <c r="X268" s="1">
        <f>IF(C268="East", IF(B268="Central",L268*'Connecting shares (%)'!$R$16*'Connecting shares (%)'!$F$4/100+N268*'Connecting shares (%)'!$G$4/100*'Connecting shares (%)'!$R$17+P268*'Connecting shares (%)'!$H$4/100*'Connecting shares (%)'!$R$18,0),0)</f>
        <v>0</v>
      </c>
      <c r="Y268" s="1">
        <f>IF(C268="East", IF(B268="Decentral",('Connecting shares (%)'!$F$4/100*K268+'Connecting shares (%)'!$G$4/100*M268+'Connecting shares (%)'!$H$4/100*O268)/1000000,0),0)</f>
        <v>0</v>
      </c>
      <c r="Z268" s="1">
        <f>IF(C268="East", IF(B268="Decentral",L268*'Connecting shares (%)'!$R$16*'Connecting shares (%)'!$F$8/100+N268*'Connecting shares (%)'!$G$8/100*'Connecting shares (%)'!$R$17+P268*'Connecting shares (%)'!$H$8/100*'Connecting shares (%)'!$R$18,0),0)</f>
        <v>0</v>
      </c>
      <c r="AA268" s="1">
        <f>IF(C268="West", IF(B268="Central",('Connecting shares (%)'!$F$10/100*E268+'Connecting shares (%)'!$G$10/100*G268+'Connecting shares (%)'!$H$10/100*I268)/1000000,0),0)</f>
        <v>0</v>
      </c>
      <c r="AB268" s="1">
        <f>IF(C268="West", IF(B268="Central",F268*'Connecting shares (%)'!$R$16*'Connecting shares (%)'!$F$10/100+H268*'Connecting shares (%)'!$G$10/100*'Connecting shares (%)'!$R$17+J268*'Connecting shares (%)'!$H$10/100*'Connecting shares (%)'!$R$18,0),0)</f>
        <v>0</v>
      </c>
      <c r="AC268" s="1">
        <f>IF(C268="West", IF(B268="Decentral",('Connecting shares (%)'!$F$14/100*E268+'Connecting shares (%)'!$G$14/100*G268+'Connecting shares (%)'!$H$14/100*I268)/1000000,0),0)</f>
        <v>0</v>
      </c>
      <c r="AD268" s="1">
        <f>IF(C268="west", IF(B268="Decentral",F268*'Connecting shares (%)'!$R$16*'Connecting shares (%)'!$F$14/100+H268*'Connecting shares (%)'!$G$14/100*'Connecting shares (%)'!$R$17+J268*'Connecting shares (%)'!$H$14/100*'Connecting shares (%)'!$R$18,0),0)</f>
        <v>0</v>
      </c>
      <c r="AE268" s="1">
        <f>IF(C268="west", IF(B268="Central",('Connecting shares (%)'!$F$12/100*K268+'Connecting shares (%)'!$G$12/100*M268+'Connecting shares (%)'!$H$12/100*O268)/1000000,0),0)</f>
        <v>0</v>
      </c>
      <c r="AF268" s="1">
        <f>IF(C268="west", IF(B268="Central",L268*'Connecting shares (%)'!$R$16*'Connecting shares (%)'!$F$12/100+N268*'Connecting shares (%)'!$G$12/100*'Connecting shares (%)'!$R$17+P268*'Connecting shares (%)'!$H$12/100*'Connecting shares (%)'!$R$18,0),0)</f>
        <v>0</v>
      </c>
      <c r="AG268" s="1">
        <f>IF(C268="West", IF(B268="Decentral",(K268*'Connecting shares (%)'!$F$16/100+M268*'Connecting shares (%)'!$G$16/100+O268*'Connecting shares (%)'!$H$16/100)/1000000,0),0)</f>
        <v>0</v>
      </c>
      <c r="AH268" s="1">
        <f>IF(C268="west", IF(B268="Decentral",L268*'Connecting shares (%)'!$R$16*'Connecting shares (%)'!$F$16/100+N268*'Connecting shares (%)'!$G$16/100*'Connecting shares (%)'!$R$17+P268*'Connecting shares (%)'!$H$16/100*'Connecting shares (%)'!$R$18,0),0)</f>
        <v>0</v>
      </c>
    </row>
    <row r="269" spans="1:34">
      <c r="A269" s="1">
        <v>268</v>
      </c>
      <c r="B269" s="1" t="s">
        <v>20</v>
      </c>
      <c r="C269" s="1" t="s">
        <v>21</v>
      </c>
      <c r="D269" s="1" t="s">
        <v>623</v>
      </c>
      <c r="E269" s="1">
        <v>978707.49</v>
      </c>
      <c r="F269" s="1">
        <v>62</v>
      </c>
      <c r="G269" s="1">
        <v>0</v>
      </c>
      <c r="H269" s="1">
        <v>0</v>
      </c>
      <c r="I269" s="1">
        <v>0</v>
      </c>
      <c r="J269" s="1">
        <v>0</v>
      </c>
      <c r="K269" s="1">
        <v>31965.5999999999</v>
      </c>
      <c r="L269" s="1">
        <v>2</v>
      </c>
      <c r="M269" s="1">
        <v>0</v>
      </c>
      <c r="N269" s="1">
        <v>0</v>
      </c>
      <c r="O269" s="1">
        <v>0</v>
      </c>
      <c r="P269" s="1">
        <v>0</v>
      </c>
      <c r="Q269" s="1">
        <v>6298.8423405233798</v>
      </c>
      <c r="R269" s="1">
        <v>1246228.5</v>
      </c>
      <c r="S269" s="59">
        <f>IF(C269="East", IF(B269="Central",('Connecting shares (%)'!$F$2/100*E269+'Connecting shares (%)'!$G$2/100*G269+'Connecting shares (%)'!$H$2/100*I269)/1000000,0),0)</f>
        <v>0</v>
      </c>
      <c r="T269" s="59">
        <f>IF(C269="East", IF(B269="Central",F269*'Connecting shares (%)'!$R$16*'Connecting shares (%)'!$F$2/100+H269*'Connecting shares (%)'!$G$2/100*'Connecting shares (%)'!$R$17+J269*'Connecting shares (%)'!$H$2/100*'Connecting shares (%)'!$R$18,0),0)</f>
        <v>0</v>
      </c>
      <c r="U269" s="1">
        <f>IF(C269="East", IF(B269="Decentral",('Connecting shares (%)'!$F$6/100*E269+'Connecting shares (%)'!$G$6/100*G269+'Connecting shares (%)'!$H$6/100*I269)/1000000,0),0)</f>
        <v>0</v>
      </c>
      <c r="V269" s="1">
        <f>IF(C269="East", IF(B269="Decentral",F269*'Connecting shares (%)'!$R$16*'Connecting shares (%)'!$F$6/100+H269*'Connecting shares (%)'!$G$6/100*'Connecting shares (%)'!$R$17+J269*'Connecting shares (%)'!$H$6/100*'Connecting shares (%)'!$R$18,0),0)</f>
        <v>0</v>
      </c>
      <c r="W269" s="1">
        <f>IF(C269="East", IF(B269="Central",('Connecting shares (%)'!$F$4/100*K269+'Connecting shares (%)'!$G$4/100*M269+'Connecting shares (%)'!$H$4/100*O269)/1000000,0),0)</f>
        <v>0</v>
      </c>
      <c r="X269" s="1">
        <f>IF(C269="East", IF(B269="Central",L269*'Connecting shares (%)'!$R$16*'Connecting shares (%)'!$F$4/100+N269*'Connecting shares (%)'!$G$4/100*'Connecting shares (%)'!$R$17+P269*'Connecting shares (%)'!$H$4/100*'Connecting shares (%)'!$R$18,0),0)</f>
        <v>0</v>
      </c>
      <c r="Y269" s="1">
        <f>IF(C269="East", IF(B269="Decentral",('Connecting shares (%)'!$F$4/100*K269+'Connecting shares (%)'!$G$4/100*M269+'Connecting shares (%)'!$H$4/100*O269)/1000000,0),0)</f>
        <v>0</v>
      </c>
      <c r="Z269" s="1">
        <f>IF(C269="East", IF(B269="Decentral",L269*'Connecting shares (%)'!$R$16*'Connecting shares (%)'!$F$8/100+N269*'Connecting shares (%)'!$G$8/100*'Connecting shares (%)'!$R$17+P269*'Connecting shares (%)'!$H$8/100*'Connecting shares (%)'!$R$18,0),0)</f>
        <v>0</v>
      </c>
      <c r="AA269" s="1">
        <f>IF(C269="West", IF(B269="Central",('Connecting shares (%)'!$F$10/100*E269+'Connecting shares (%)'!$G$10/100*G269+'Connecting shares (%)'!$H$10/100*I269)/1000000,0),0)</f>
        <v>0.97870749000000001</v>
      </c>
      <c r="AB269" s="1">
        <f>IF(C269="West", IF(B269="Central",F269*'Connecting shares (%)'!$R$16*'Connecting shares (%)'!$F$10/100+H269*'Connecting shares (%)'!$G$10/100*'Connecting shares (%)'!$R$17+J269*'Connecting shares (%)'!$H$10/100*'Connecting shares (%)'!$R$18,0),0)</f>
        <v>1.4256900000000001</v>
      </c>
      <c r="AC269" s="1">
        <f>IF(C269="West", IF(B269="Decentral",('Connecting shares (%)'!$F$14/100*E269+'Connecting shares (%)'!$G$14/100*G269+'Connecting shares (%)'!$H$14/100*I269)/1000000,0),0)</f>
        <v>0</v>
      </c>
      <c r="AD269" s="1">
        <f>IF(C269="west", IF(B269="Decentral",F269*'Connecting shares (%)'!$R$16*'Connecting shares (%)'!$F$14/100+H269*'Connecting shares (%)'!$G$14/100*'Connecting shares (%)'!$R$17+J269*'Connecting shares (%)'!$H$14/100*'Connecting shares (%)'!$R$18,0),0)</f>
        <v>0</v>
      </c>
      <c r="AE269" s="1">
        <f>IF(C269="west", IF(B269="Central",('Connecting shares (%)'!$F$12/100*K269+'Connecting shares (%)'!$G$12/100*M269+'Connecting shares (%)'!$H$12/100*O269)/1000000,0),0)</f>
        <v>3.19655999999999E-2</v>
      </c>
      <c r="AF269" s="1">
        <f>IF(C269="west", IF(B269="Central",L269*'Connecting shares (%)'!$R$16*'Connecting shares (%)'!$F$12/100+N269*'Connecting shares (%)'!$G$12/100*'Connecting shares (%)'!$R$17+P269*'Connecting shares (%)'!$H$12/100*'Connecting shares (%)'!$R$18,0),0)</f>
        <v>4.5990000000000003E-2</v>
      </c>
      <c r="AG269" s="1">
        <f>IF(C269="West", IF(B269="Decentral",(K269*'Connecting shares (%)'!$F$16/100+M269*'Connecting shares (%)'!$G$16/100+O269*'Connecting shares (%)'!$H$16/100)/1000000,0),0)</f>
        <v>0</v>
      </c>
      <c r="AH269" s="1">
        <f>IF(C269="west", IF(B269="Decentral",L269*'Connecting shares (%)'!$R$16*'Connecting shares (%)'!$F$16/100+N269*'Connecting shares (%)'!$G$16/100*'Connecting shares (%)'!$R$17+P269*'Connecting shares (%)'!$H$16/100*'Connecting shares (%)'!$R$18,0),0)</f>
        <v>0</v>
      </c>
    </row>
    <row r="270" spans="1:34">
      <c r="A270" s="1">
        <v>269</v>
      </c>
      <c r="B270" s="1" t="s">
        <v>19</v>
      </c>
      <c r="C270" s="1" t="s">
        <v>21</v>
      </c>
      <c r="D270" s="1" t="s">
        <v>622</v>
      </c>
      <c r="E270" s="1">
        <v>1447783.8199999901</v>
      </c>
      <c r="F270" s="1">
        <v>103</v>
      </c>
      <c r="G270" s="1">
        <v>0</v>
      </c>
      <c r="H270" s="1">
        <v>0</v>
      </c>
      <c r="I270" s="1">
        <v>0</v>
      </c>
      <c r="J270" s="1">
        <v>0</v>
      </c>
      <c r="K270" s="1">
        <v>166588.44</v>
      </c>
      <c r="L270" s="1">
        <v>22</v>
      </c>
      <c r="M270" s="1">
        <v>0</v>
      </c>
      <c r="N270" s="1">
        <v>0</v>
      </c>
      <c r="O270" s="1">
        <v>0</v>
      </c>
      <c r="P270" s="1">
        <v>0</v>
      </c>
      <c r="Q270" s="1">
        <v>4356.23138178519</v>
      </c>
      <c r="R270" s="1">
        <v>1009718.5</v>
      </c>
      <c r="S270" s="59">
        <f>IF(C270="East", IF(B270="Central",('Connecting shares (%)'!$F$2/100*E270+'Connecting shares (%)'!$G$2/100*G270+'Connecting shares (%)'!$H$2/100*I270)/1000000,0),0)</f>
        <v>0</v>
      </c>
      <c r="T270" s="59">
        <f>IF(C270="East", IF(B270="Central",F270*'Connecting shares (%)'!$R$16*'Connecting shares (%)'!$F$2/100+H270*'Connecting shares (%)'!$G$2/100*'Connecting shares (%)'!$R$17+J270*'Connecting shares (%)'!$H$2/100*'Connecting shares (%)'!$R$18,0),0)</f>
        <v>0</v>
      </c>
      <c r="U270" s="1">
        <f>IF(C270="East", IF(B270="Decentral",('Connecting shares (%)'!$F$6/100*E270+'Connecting shares (%)'!$G$6/100*G270+'Connecting shares (%)'!$H$6/100*I270)/1000000,0),0)</f>
        <v>0</v>
      </c>
      <c r="V270" s="1">
        <f>IF(C270="East", IF(B270="Decentral",F270*'Connecting shares (%)'!$R$16*'Connecting shares (%)'!$F$6/100+H270*'Connecting shares (%)'!$G$6/100*'Connecting shares (%)'!$R$17+J270*'Connecting shares (%)'!$H$6/100*'Connecting shares (%)'!$R$18,0),0)</f>
        <v>0</v>
      </c>
      <c r="W270" s="1">
        <f>IF(C270="East", IF(B270="Central",('Connecting shares (%)'!$F$4/100*K270+'Connecting shares (%)'!$G$4/100*M270+'Connecting shares (%)'!$H$4/100*O270)/1000000,0),0)</f>
        <v>0</v>
      </c>
      <c r="X270" s="1">
        <f>IF(C270="East", IF(B270="Central",L270*'Connecting shares (%)'!$R$16*'Connecting shares (%)'!$F$4/100+N270*'Connecting shares (%)'!$G$4/100*'Connecting shares (%)'!$R$17+P270*'Connecting shares (%)'!$H$4/100*'Connecting shares (%)'!$R$18,0),0)</f>
        <v>0</v>
      </c>
      <c r="Y270" s="1">
        <f>IF(C270="East", IF(B270="Decentral",('Connecting shares (%)'!$F$4/100*K270+'Connecting shares (%)'!$G$4/100*M270+'Connecting shares (%)'!$H$4/100*O270)/1000000,0),0)</f>
        <v>0</v>
      </c>
      <c r="Z270" s="1">
        <f>IF(C270="East", IF(B270="Decentral",L270*'Connecting shares (%)'!$R$16*'Connecting shares (%)'!$F$8/100+N270*'Connecting shares (%)'!$G$8/100*'Connecting shares (%)'!$R$17+P270*'Connecting shares (%)'!$H$8/100*'Connecting shares (%)'!$R$18,0),0)</f>
        <v>0</v>
      </c>
      <c r="AA270" s="1">
        <f>IF(C270="West", IF(B270="Central",('Connecting shares (%)'!$F$10/100*E270+'Connecting shares (%)'!$G$10/100*G270+'Connecting shares (%)'!$H$10/100*I270)/1000000,0),0)</f>
        <v>0</v>
      </c>
      <c r="AB270" s="1">
        <f>IF(C270="West", IF(B270="Central",F270*'Connecting shares (%)'!$R$16*'Connecting shares (%)'!$F$10/100+H270*'Connecting shares (%)'!$G$10/100*'Connecting shares (%)'!$R$17+J270*'Connecting shares (%)'!$H$10/100*'Connecting shares (%)'!$R$18,0),0)</f>
        <v>0</v>
      </c>
      <c r="AC270" s="1">
        <f>IF(C270="West", IF(B270="Decentral",('Connecting shares (%)'!$F$14/100*E270+'Connecting shares (%)'!$G$14/100*G270+'Connecting shares (%)'!$H$14/100*I270)/1000000,0),0)</f>
        <v>1.44778381999999</v>
      </c>
      <c r="AD270" s="1">
        <f>IF(C270="west", IF(B270="Decentral",F270*'Connecting shares (%)'!$R$16*'Connecting shares (%)'!$F$14/100+H270*'Connecting shares (%)'!$G$14/100*'Connecting shares (%)'!$R$17+J270*'Connecting shares (%)'!$H$14/100*'Connecting shares (%)'!$R$18,0),0)</f>
        <v>2.3684850000000002</v>
      </c>
      <c r="AE270" s="1">
        <f>IF(C270="west", IF(B270="Central",('Connecting shares (%)'!$F$12/100*K270+'Connecting shares (%)'!$G$12/100*M270+'Connecting shares (%)'!$H$12/100*O270)/1000000,0),0)</f>
        <v>0</v>
      </c>
      <c r="AF270" s="1">
        <f>IF(C270="west", IF(B270="Central",L270*'Connecting shares (%)'!$R$16*'Connecting shares (%)'!$F$12/100+N270*'Connecting shares (%)'!$G$12/100*'Connecting shares (%)'!$R$17+P270*'Connecting shares (%)'!$H$12/100*'Connecting shares (%)'!$R$18,0),0)</f>
        <v>0</v>
      </c>
      <c r="AG270" s="1">
        <f>IF(C270="West", IF(B270="Decentral",(K270*'Connecting shares (%)'!$F$16/100+M270*'Connecting shares (%)'!$G$16/100+O270*'Connecting shares (%)'!$H$16/100)/1000000,0),0)</f>
        <v>0.16658844</v>
      </c>
      <c r="AH270" s="1">
        <f>IF(C270="west", IF(B270="Decentral",L270*'Connecting shares (%)'!$R$16*'Connecting shares (%)'!$F$16/100+N270*'Connecting shares (%)'!$G$16/100*'Connecting shares (%)'!$R$17+P270*'Connecting shares (%)'!$H$16/100*'Connecting shares (%)'!$R$18,0),0)</f>
        <v>0.50589000000000006</v>
      </c>
    </row>
    <row r="271" spans="1:34">
      <c r="A271" s="1">
        <v>270</v>
      </c>
      <c r="B271" s="1" t="s">
        <v>20</v>
      </c>
      <c r="C271" s="1" t="s">
        <v>22</v>
      </c>
      <c r="D271" s="1" t="s">
        <v>621</v>
      </c>
      <c r="E271" s="1">
        <v>0</v>
      </c>
      <c r="F271" s="1">
        <v>0</v>
      </c>
      <c r="G271" s="1">
        <v>0</v>
      </c>
      <c r="H271" s="1">
        <v>0</v>
      </c>
      <c r="I271" s="1">
        <v>0</v>
      </c>
      <c r="J271" s="1">
        <v>0</v>
      </c>
      <c r="K271" s="1">
        <v>0</v>
      </c>
      <c r="L271" s="1">
        <v>0</v>
      </c>
      <c r="M271" s="1">
        <v>0</v>
      </c>
      <c r="N271" s="1">
        <v>0</v>
      </c>
      <c r="O271" s="1">
        <v>0</v>
      </c>
      <c r="P271" s="1">
        <v>0</v>
      </c>
      <c r="Q271" s="1">
        <v>1178.37554531248</v>
      </c>
      <c r="R271" s="1">
        <v>60092.5</v>
      </c>
      <c r="S271" s="59">
        <f>IF(C271="East", IF(B271="Central",('Connecting shares (%)'!$F$2/100*E271+'Connecting shares (%)'!$G$2/100*G271+'Connecting shares (%)'!$H$2/100*I271)/1000000,0),0)</f>
        <v>0</v>
      </c>
      <c r="T271" s="59">
        <f>IF(C271="East", IF(B271="Central",F271*'Connecting shares (%)'!$R$16*'Connecting shares (%)'!$F$2/100+H271*'Connecting shares (%)'!$G$2/100*'Connecting shares (%)'!$R$17+J271*'Connecting shares (%)'!$H$2/100*'Connecting shares (%)'!$R$18,0),0)</f>
        <v>0</v>
      </c>
      <c r="U271" s="1">
        <f>IF(C271="East", IF(B271="Decentral",('Connecting shares (%)'!$F$6/100*E271+'Connecting shares (%)'!$G$6/100*G271+'Connecting shares (%)'!$H$6/100*I271)/1000000,0),0)</f>
        <v>0</v>
      </c>
      <c r="V271" s="1">
        <f>IF(C271="East", IF(B271="Decentral",F271*'Connecting shares (%)'!$R$16*'Connecting shares (%)'!$F$6/100+H271*'Connecting shares (%)'!$G$6/100*'Connecting shares (%)'!$R$17+J271*'Connecting shares (%)'!$H$6/100*'Connecting shares (%)'!$R$18,0),0)</f>
        <v>0</v>
      </c>
      <c r="W271" s="1">
        <f>IF(C271="East", IF(B271="Central",('Connecting shares (%)'!$F$4/100*K271+'Connecting shares (%)'!$G$4/100*M271+'Connecting shares (%)'!$H$4/100*O271)/1000000,0),0)</f>
        <v>0</v>
      </c>
      <c r="X271" s="1">
        <f>IF(C271="East", IF(B271="Central",L271*'Connecting shares (%)'!$R$16*'Connecting shares (%)'!$F$4/100+N271*'Connecting shares (%)'!$G$4/100*'Connecting shares (%)'!$R$17+P271*'Connecting shares (%)'!$H$4/100*'Connecting shares (%)'!$R$18,0),0)</f>
        <v>0</v>
      </c>
      <c r="Y271" s="1">
        <f>IF(C271="East", IF(B271="Decentral",('Connecting shares (%)'!$F$4/100*K271+'Connecting shares (%)'!$G$4/100*M271+'Connecting shares (%)'!$H$4/100*O271)/1000000,0),0)</f>
        <v>0</v>
      </c>
      <c r="Z271" s="1">
        <f>IF(C271="East", IF(B271="Decentral",L271*'Connecting shares (%)'!$R$16*'Connecting shares (%)'!$F$8/100+N271*'Connecting shares (%)'!$G$8/100*'Connecting shares (%)'!$R$17+P271*'Connecting shares (%)'!$H$8/100*'Connecting shares (%)'!$R$18,0),0)</f>
        <v>0</v>
      </c>
      <c r="AA271" s="1">
        <f>IF(C271="West", IF(B271="Central",('Connecting shares (%)'!$F$10/100*E271+'Connecting shares (%)'!$G$10/100*G271+'Connecting shares (%)'!$H$10/100*I271)/1000000,0),0)</f>
        <v>0</v>
      </c>
      <c r="AB271" s="1">
        <f>IF(C271="West", IF(B271="Central",F271*'Connecting shares (%)'!$R$16*'Connecting shares (%)'!$F$10/100+H271*'Connecting shares (%)'!$G$10/100*'Connecting shares (%)'!$R$17+J271*'Connecting shares (%)'!$H$10/100*'Connecting shares (%)'!$R$18,0),0)</f>
        <v>0</v>
      </c>
      <c r="AC271" s="1">
        <f>IF(C271="West", IF(B271="Decentral",('Connecting shares (%)'!$F$14/100*E271+'Connecting shares (%)'!$G$14/100*G271+'Connecting shares (%)'!$H$14/100*I271)/1000000,0),0)</f>
        <v>0</v>
      </c>
      <c r="AD271" s="1">
        <f>IF(C271="west", IF(B271="Decentral",F271*'Connecting shares (%)'!$R$16*'Connecting shares (%)'!$F$14/100+H271*'Connecting shares (%)'!$G$14/100*'Connecting shares (%)'!$R$17+J271*'Connecting shares (%)'!$H$14/100*'Connecting shares (%)'!$R$18,0),0)</f>
        <v>0</v>
      </c>
      <c r="AE271" s="1">
        <f>IF(C271="west", IF(B271="Central",('Connecting shares (%)'!$F$12/100*K271+'Connecting shares (%)'!$G$12/100*M271+'Connecting shares (%)'!$H$12/100*O271)/1000000,0),0)</f>
        <v>0</v>
      </c>
      <c r="AF271" s="1">
        <f>IF(C271="west", IF(B271="Central",L271*'Connecting shares (%)'!$R$16*'Connecting shares (%)'!$F$12/100+N271*'Connecting shares (%)'!$G$12/100*'Connecting shares (%)'!$R$17+P271*'Connecting shares (%)'!$H$12/100*'Connecting shares (%)'!$R$18,0),0)</f>
        <v>0</v>
      </c>
      <c r="AG271" s="1">
        <f>IF(C271="West", IF(B271="Decentral",(K271*'Connecting shares (%)'!$F$16/100+M271*'Connecting shares (%)'!$G$16/100+O271*'Connecting shares (%)'!$H$16/100)/1000000,0),0)</f>
        <v>0</v>
      </c>
      <c r="AH271" s="1">
        <f>IF(C271="west", IF(B271="Decentral",L271*'Connecting shares (%)'!$R$16*'Connecting shares (%)'!$F$16/100+N271*'Connecting shares (%)'!$G$16/100*'Connecting shares (%)'!$R$17+P271*'Connecting shares (%)'!$H$16/100*'Connecting shares (%)'!$R$18,0),0)</f>
        <v>0</v>
      </c>
    </row>
    <row r="272" spans="1:34">
      <c r="A272" s="1">
        <v>271</v>
      </c>
      <c r="B272" s="1" t="s">
        <v>20</v>
      </c>
      <c r="C272" s="1" t="s">
        <v>22</v>
      </c>
      <c r="D272" s="1" t="s">
        <v>620</v>
      </c>
      <c r="E272" s="1">
        <v>0</v>
      </c>
      <c r="F272" s="1">
        <v>0</v>
      </c>
      <c r="G272" s="1">
        <v>0</v>
      </c>
      <c r="H272" s="1">
        <v>0</v>
      </c>
      <c r="I272" s="1">
        <v>0</v>
      </c>
      <c r="J272" s="1">
        <v>0</v>
      </c>
      <c r="K272" s="1">
        <v>0</v>
      </c>
      <c r="L272" s="1">
        <v>0</v>
      </c>
      <c r="M272" s="1">
        <v>0</v>
      </c>
      <c r="N272" s="1">
        <v>0</v>
      </c>
      <c r="O272" s="1">
        <v>0</v>
      </c>
      <c r="P272" s="1">
        <v>0</v>
      </c>
      <c r="Q272" s="1">
        <v>1110.3796453917601</v>
      </c>
      <c r="R272" s="1">
        <v>22566</v>
      </c>
      <c r="S272" s="59">
        <f>IF(C272="East", IF(B272="Central",('Connecting shares (%)'!$F$2/100*E272+'Connecting shares (%)'!$G$2/100*G272+'Connecting shares (%)'!$H$2/100*I272)/1000000,0),0)</f>
        <v>0</v>
      </c>
      <c r="T272" s="59">
        <f>IF(C272="East", IF(B272="Central",F272*'Connecting shares (%)'!$R$16*'Connecting shares (%)'!$F$2/100+H272*'Connecting shares (%)'!$G$2/100*'Connecting shares (%)'!$R$17+J272*'Connecting shares (%)'!$H$2/100*'Connecting shares (%)'!$R$18,0),0)</f>
        <v>0</v>
      </c>
      <c r="U272" s="1">
        <f>IF(C272="East", IF(B272="Decentral",('Connecting shares (%)'!$F$6/100*E272+'Connecting shares (%)'!$G$6/100*G272+'Connecting shares (%)'!$H$6/100*I272)/1000000,0),0)</f>
        <v>0</v>
      </c>
      <c r="V272" s="1">
        <f>IF(C272="East", IF(B272="Decentral",F272*'Connecting shares (%)'!$R$16*'Connecting shares (%)'!$F$6/100+H272*'Connecting shares (%)'!$G$6/100*'Connecting shares (%)'!$R$17+J272*'Connecting shares (%)'!$H$6/100*'Connecting shares (%)'!$R$18,0),0)</f>
        <v>0</v>
      </c>
      <c r="W272" s="1">
        <f>IF(C272="East", IF(B272="Central",('Connecting shares (%)'!$F$4/100*K272+'Connecting shares (%)'!$G$4/100*M272+'Connecting shares (%)'!$H$4/100*O272)/1000000,0),0)</f>
        <v>0</v>
      </c>
      <c r="X272" s="1">
        <f>IF(C272="East", IF(B272="Central",L272*'Connecting shares (%)'!$R$16*'Connecting shares (%)'!$F$4/100+N272*'Connecting shares (%)'!$G$4/100*'Connecting shares (%)'!$R$17+P272*'Connecting shares (%)'!$H$4/100*'Connecting shares (%)'!$R$18,0),0)</f>
        <v>0</v>
      </c>
      <c r="Y272" s="1">
        <f>IF(C272="East", IF(B272="Decentral",('Connecting shares (%)'!$F$4/100*K272+'Connecting shares (%)'!$G$4/100*M272+'Connecting shares (%)'!$H$4/100*O272)/1000000,0),0)</f>
        <v>0</v>
      </c>
      <c r="Z272" s="1">
        <f>IF(C272="East", IF(B272="Decentral",L272*'Connecting shares (%)'!$R$16*'Connecting shares (%)'!$F$8/100+N272*'Connecting shares (%)'!$G$8/100*'Connecting shares (%)'!$R$17+P272*'Connecting shares (%)'!$H$8/100*'Connecting shares (%)'!$R$18,0),0)</f>
        <v>0</v>
      </c>
      <c r="AA272" s="1">
        <f>IF(C272="West", IF(B272="Central",('Connecting shares (%)'!$F$10/100*E272+'Connecting shares (%)'!$G$10/100*G272+'Connecting shares (%)'!$H$10/100*I272)/1000000,0),0)</f>
        <v>0</v>
      </c>
      <c r="AB272" s="1">
        <f>IF(C272="West", IF(B272="Central",F272*'Connecting shares (%)'!$R$16*'Connecting shares (%)'!$F$10/100+H272*'Connecting shares (%)'!$G$10/100*'Connecting shares (%)'!$R$17+J272*'Connecting shares (%)'!$H$10/100*'Connecting shares (%)'!$R$18,0),0)</f>
        <v>0</v>
      </c>
      <c r="AC272" s="1">
        <f>IF(C272="West", IF(B272="Decentral",('Connecting shares (%)'!$F$14/100*E272+'Connecting shares (%)'!$G$14/100*G272+'Connecting shares (%)'!$H$14/100*I272)/1000000,0),0)</f>
        <v>0</v>
      </c>
      <c r="AD272" s="1">
        <f>IF(C272="west", IF(B272="Decentral",F272*'Connecting shares (%)'!$R$16*'Connecting shares (%)'!$F$14/100+H272*'Connecting shares (%)'!$G$14/100*'Connecting shares (%)'!$R$17+J272*'Connecting shares (%)'!$H$14/100*'Connecting shares (%)'!$R$18,0),0)</f>
        <v>0</v>
      </c>
      <c r="AE272" s="1">
        <f>IF(C272="west", IF(B272="Central",('Connecting shares (%)'!$F$12/100*K272+'Connecting shares (%)'!$G$12/100*M272+'Connecting shares (%)'!$H$12/100*O272)/1000000,0),0)</f>
        <v>0</v>
      </c>
      <c r="AF272" s="1">
        <f>IF(C272="west", IF(B272="Central",L272*'Connecting shares (%)'!$R$16*'Connecting shares (%)'!$F$12/100+N272*'Connecting shares (%)'!$G$12/100*'Connecting shares (%)'!$R$17+P272*'Connecting shares (%)'!$H$12/100*'Connecting shares (%)'!$R$18,0),0)</f>
        <v>0</v>
      </c>
      <c r="AG272" s="1">
        <f>IF(C272="West", IF(B272="Decentral",(K272*'Connecting shares (%)'!$F$16/100+M272*'Connecting shares (%)'!$G$16/100+O272*'Connecting shares (%)'!$H$16/100)/1000000,0),0)</f>
        <v>0</v>
      </c>
      <c r="AH272" s="1">
        <f>IF(C272="west", IF(B272="Decentral",L272*'Connecting shares (%)'!$R$16*'Connecting shares (%)'!$F$16/100+N272*'Connecting shares (%)'!$G$16/100*'Connecting shares (%)'!$R$17+P272*'Connecting shares (%)'!$H$16/100*'Connecting shares (%)'!$R$18,0),0)</f>
        <v>0</v>
      </c>
    </row>
    <row r="273" spans="1:34">
      <c r="A273" s="1">
        <v>272</v>
      </c>
      <c r="B273" s="1" t="s">
        <v>19</v>
      </c>
      <c r="C273" s="1" t="s">
        <v>21</v>
      </c>
      <c r="D273" s="1" t="s">
        <v>492</v>
      </c>
      <c r="E273" s="1">
        <v>6062916.3099999996</v>
      </c>
      <c r="F273" s="1">
        <v>374</v>
      </c>
      <c r="G273" s="1">
        <v>106951</v>
      </c>
      <c r="H273" s="1">
        <v>2</v>
      </c>
      <c r="I273" s="1">
        <v>0</v>
      </c>
      <c r="J273" s="1">
        <v>0</v>
      </c>
      <c r="K273" s="1">
        <v>2193660.4900000002</v>
      </c>
      <c r="L273" s="1">
        <v>154</v>
      </c>
      <c r="M273" s="1">
        <v>2200506.98</v>
      </c>
      <c r="N273" s="1">
        <v>19</v>
      </c>
      <c r="O273" s="1">
        <v>0</v>
      </c>
      <c r="P273" s="1">
        <v>0</v>
      </c>
      <c r="Q273" s="1">
        <v>18547.140699177198</v>
      </c>
      <c r="R273" s="1">
        <v>5851043.5</v>
      </c>
      <c r="S273" s="59">
        <f>IF(C273="East", IF(B273="Central",('Connecting shares (%)'!$F$2/100*E273+'Connecting shares (%)'!$G$2/100*G273+'Connecting shares (%)'!$H$2/100*I273)/1000000,0),0)</f>
        <v>0</v>
      </c>
      <c r="T273" s="59">
        <f>IF(C273="East", IF(B273="Central",F273*'Connecting shares (%)'!$R$16*'Connecting shares (%)'!$F$2/100+H273*'Connecting shares (%)'!$G$2/100*'Connecting shares (%)'!$R$17+J273*'Connecting shares (%)'!$H$2/100*'Connecting shares (%)'!$R$18,0),0)</f>
        <v>0</v>
      </c>
      <c r="U273" s="1">
        <f>IF(C273="East", IF(B273="Decentral",('Connecting shares (%)'!$F$6/100*E273+'Connecting shares (%)'!$G$6/100*G273+'Connecting shares (%)'!$H$6/100*I273)/1000000,0),0)</f>
        <v>0</v>
      </c>
      <c r="V273" s="1">
        <f>IF(C273="East", IF(B273="Decentral",F273*'Connecting shares (%)'!$R$16*'Connecting shares (%)'!$F$6/100+H273*'Connecting shares (%)'!$G$6/100*'Connecting shares (%)'!$R$17+J273*'Connecting shares (%)'!$H$6/100*'Connecting shares (%)'!$R$18,0),0)</f>
        <v>0</v>
      </c>
      <c r="W273" s="1">
        <f>IF(C273="East", IF(B273="Central",('Connecting shares (%)'!$F$4/100*K273+'Connecting shares (%)'!$G$4/100*M273+'Connecting shares (%)'!$H$4/100*O273)/1000000,0),0)</f>
        <v>0</v>
      </c>
      <c r="X273" s="1">
        <f>IF(C273="East", IF(B273="Central",L273*'Connecting shares (%)'!$R$16*'Connecting shares (%)'!$F$4/100+N273*'Connecting shares (%)'!$G$4/100*'Connecting shares (%)'!$R$17+P273*'Connecting shares (%)'!$H$4/100*'Connecting shares (%)'!$R$18,0),0)</f>
        <v>0</v>
      </c>
      <c r="Y273" s="1">
        <f>IF(C273="East", IF(B273="Decentral",('Connecting shares (%)'!$F$4/100*K273+'Connecting shares (%)'!$G$4/100*M273+'Connecting shares (%)'!$H$4/100*O273)/1000000,0),0)</f>
        <v>0</v>
      </c>
      <c r="Z273" s="1">
        <f>IF(C273="East", IF(B273="Decentral",L273*'Connecting shares (%)'!$R$16*'Connecting shares (%)'!$F$8/100+N273*'Connecting shares (%)'!$G$8/100*'Connecting shares (%)'!$R$17+P273*'Connecting shares (%)'!$H$8/100*'Connecting shares (%)'!$R$18,0),0)</f>
        <v>0</v>
      </c>
      <c r="AA273" s="1">
        <f>IF(C273="West", IF(B273="Central",('Connecting shares (%)'!$F$10/100*E273+'Connecting shares (%)'!$G$10/100*G273+'Connecting shares (%)'!$H$10/100*I273)/1000000,0),0)</f>
        <v>0</v>
      </c>
      <c r="AB273" s="1">
        <f>IF(C273="West", IF(B273="Central",F273*'Connecting shares (%)'!$R$16*'Connecting shares (%)'!$F$10/100+H273*'Connecting shares (%)'!$G$10/100*'Connecting shares (%)'!$R$17+J273*'Connecting shares (%)'!$H$10/100*'Connecting shares (%)'!$R$18,0),0)</f>
        <v>0</v>
      </c>
      <c r="AC273" s="1">
        <f>IF(C273="West", IF(B273="Decentral",('Connecting shares (%)'!$F$14/100*E273+'Connecting shares (%)'!$G$14/100*G273+'Connecting shares (%)'!$H$14/100*I273)/1000000,0),0)</f>
        <v>6.1698673099999999</v>
      </c>
      <c r="AD273" s="1">
        <f>IF(C273="west", IF(B273="Decentral",F273*'Connecting shares (%)'!$R$16*'Connecting shares (%)'!$F$14/100+H273*'Connecting shares (%)'!$G$14/100*'Connecting shares (%)'!$R$17+J273*'Connecting shares (%)'!$H$14/100*'Connecting shares (%)'!$R$18,0),0)</f>
        <v>8.661448</v>
      </c>
      <c r="AE273" s="1">
        <f>IF(C273="west", IF(B273="Central",('Connecting shares (%)'!$F$12/100*K273+'Connecting shares (%)'!$G$12/100*M273+'Connecting shares (%)'!$H$12/100*O273)/1000000,0),0)</f>
        <v>0</v>
      </c>
      <c r="AF273" s="1">
        <f>IF(C273="west", IF(B273="Central",L273*'Connecting shares (%)'!$R$16*'Connecting shares (%)'!$F$12/100+N273*'Connecting shares (%)'!$G$12/100*'Connecting shares (%)'!$R$17+P273*'Connecting shares (%)'!$H$12/100*'Connecting shares (%)'!$R$18,0),0)</f>
        <v>0</v>
      </c>
      <c r="AG273" s="1">
        <f>IF(C273="West", IF(B273="Decentral",(K273*'Connecting shares (%)'!$F$16/100+M273*'Connecting shares (%)'!$G$16/100+O273*'Connecting shares (%)'!$H$16/100)/1000000,0),0)</f>
        <v>4.3941674700000011</v>
      </c>
      <c r="AH273" s="1">
        <f>IF(C273="west", IF(B273="Decentral",L273*'Connecting shares (%)'!$R$16*'Connecting shares (%)'!$F$16/100+N273*'Connecting shares (%)'!$G$16/100*'Connecting shares (%)'!$R$17+P273*'Connecting shares (%)'!$H$16/100*'Connecting shares (%)'!$R$18,0),0)</f>
        <v>4.1237510000000004</v>
      </c>
    </row>
    <row r="274" spans="1:34">
      <c r="A274" s="1">
        <v>273</v>
      </c>
      <c r="B274" s="1" t="s">
        <v>20</v>
      </c>
      <c r="C274" s="1" t="s">
        <v>22</v>
      </c>
      <c r="D274" s="1" t="s">
        <v>620</v>
      </c>
      <c r="E274" s="1">
        <v>0</v>
      </c>
      <c r="F274" s="1">
        <v>0</v>
      </c>
      <c r="G274" s="1">
        <v>0</v>
      </c>
      <c r="H274" s="1">
        <v>0</v>
      </c>
      <c r="I274" s="1">
        <v>0</v>
      </c>
      <c r="J274" s="1">
        <v>0</v>
      </c>
      <c r="K274" s="1">
        <v>0</v>
      </c>
      <c r="L274" s="1">
        <v>0</v>
      </c>
      <c r="M274" s="1">
        <v>0</v>
      </c>
      <c r="N274" s="1">
        <v>0</v>
      </c>
      <c r="O274" s="1">
        <v>0</v>
      </c>
      <c r="P274" s="1">
        <v>0</v>
      </c>
      <c r="Q274" s="1">
        <v>72.403551662000893</v>
      </c>
      <c r="R274" s="1">
        <v>276</v>
      </c>
      <c r="S274" s="59">
        <f>IF(C274="East", IF(B274="Central",('Connecting shares (%)'!$F$2/100*E274+'Connecting shares (%)'!$G$2/100*G274+'Connecting shares (%)'!$H$2/100*I274)/1000000,0),0)</f>
        <v>0</v>
      </c>
      <c r="T274" s="59">
        <f>IF(C274="East", IF(B274="Central",F274*'Connecting shares (%)'!$R$16*'Connecting shares (%)'!$F$2/100+H274*'Connecting shares (%)'!$G$2/100*'Connecting shares (%)'!$R$17+J274*'Connecting shares (%)'!$H$2/100*'Connecting shares (%)'!$R$18,0),0)</f>
        <v>0</v>
      </c>
      <c r="U274" s="1">
        <f>IF(C274="East", IF(B274="Decentral",('Connecting shares (%)'!$F$6/100*E274+'Connecting shares (%)'!$G$6/100*G274+'Connecting shares (%)'!$H$6/100*I274)/1000000,0),0)</f>
        <v>0</v>
      </c>
      <c r="V274" s="1">
        <f>IF(C274="East", IF(B274="Decentral",F274*'Connecting shares (%)'!$R$16*'Connecting shares (%)'!$F$6/100+H274*'Connecting shares (%)'!$G$6/100*'Connecting shares (%)'!$R$17+J274*'Connecting shares (%)'!$H$6/100*'Connecting shares (%)'!$R$18,0),0)</f>
        <v>0</v>
      </c>
      <c r="W274" s="1">
        <f>IF(C274="East", IF(B274="Central",('Connecting shares (%)'!$F$4/100*K274+'Connecting shares (%)'!$G$4/100*M274+'Connecting shares (%)'!$H$4/100*O274)/1000000,0),0)</f>
        <v>0</v>
      </c>
      <c r="X274" s="1">
        <f>IF(C274="East", IF(B274="Central",L274*'Connecting shares (%)'!$R$16*'Connecting shares (%)'!$F$4/100+N274*'Connecting shares (%)'!$G$4/100*'Connecting shares (%)'!$R$17+P274*'Connecting shares (%)'!$H$4/100*'Connecting shares (%)'!$R$18,0),0)</f>
        <v>0</v>
      </c>
      <c r="Y274" s="1">
        <f>IF(C274="East", IF(B274="Decentral",('Connecting shares (%)'!$F$4/100*K274+'Connecting shares (%)'!$G$4/100*M274+'Connecting shares (%)'!$H$4/100*O274)/1000000,0),0)</f>
        <v>0</v>
      </c>
      <c r="Z274" s="1">
        <f>IF(C274="East", IF(B274="Decentral",L274*'Connecting shares (%)'!$R$16*'Connecting shares (%)'!$F$8/100+N274*'Connecting shares (%)'!$G$8/100*'Connecting shares (%)'!$R$17+P274*'Connecting shares (%)'!$H$8/100*'Connecting shares (%)'!$R$18,0),0)</f>
        <v>0</v>
      </c>
      <c r="AA274" s="1">
        <f>IF(C274="West", IF(B274="Central",('Connecting shares (%)'!$F$10/100*E274+'Connecting shares (%)'!$G$10/100*G274+'Connecting shares (%)'!$H$10/100*I274)/1000000,0),0)</f>
        <v>0</v>
      </c>
      <c r="AB274" s="1">
        <f>IF(C274="West", IF(B274="Central",F274*'Connecting shares (%)'!$R$16*'Connecting shares (%)'!$F$10/100+H274*'Connecting shares (%)'!$G$10/100*'Connecting shares (%)'!$R$17+J274*'Connecting shares (%)'!$H$10/100*'Connecting shares (%)'!$R$18,0),0)</f>
        <v>0</v>
      </c>
      <c r="AC274" s="1">
        <f>IF(C274="West", IF(B274="Decentral",('Connecting shares (%)'!$F$14/100*E274+'Connecting shares (%)'!$G$14/100*G274+'Connecting shares (%)'!$H$14/100*I274)/1000000,0),0)</f>
        <v>0</v>
      </c>
      <c r="AD274" s="1">
        <f>IF(C274="west", IF(B274="Decentral",F274*'Connecting shares (%)'!$R$16*'Connecting shares (%)'!$F$14/100+H274*'Connecting shares (%)'!$G$14/100*'Connecting shares (%)'!$R$17+J274*'Connecting shares (%)'!$H$14/100*'Connecting shares (%)'!$R$18,0),0)</f>
        <v>0</v>
      </c>
      <c r="AE274" s="1">
        <f>IF(C274="west", IF(B274="Central",('Connecting shares (%)'!$F$12/100*K274+'Connecting shares (%)'!$G$12/100*M274+'Connecting shares (%)'!$H$12/100*O274)/1000000,0),0)</f>
        <v>0</v>
      </c>
      <c r="AF274" s="1">
        <f>IF(C274="west", IF(B274="Central",L274*'Connecting shares (%)'!$R$16*'Connecting shares (%)'!$F$12/100+N274*'Connecting shares (%)'!$G$12/100*'Connecting shares (%)'!$R$17+P274*'Connecting shares (%)'!$H$12/100*'Connecting shares (%)'!$R$18,0),0)</f>
        <v>0</v>
      </c>
      <c r="AG274" s="1">
        <f>IF(C274="West", IF(B274="Decentral",(K274*'Connecting shares (%)'!$F$16/100+M274*'Connecting shares (%)'!$G$16/100+O274*'Connecting shares (%)'!$H$16/100)/1000000,0),0)</f>
        <v>0</v>
      </c>
      <c r="AH274" s="1">
        <f>IF(C274="west", IF(B274="Decentral",L274*'Connecting shares (%)'!$R$16*'Connecting shares (%)'!$F$16/100+N274*'Connecting shares (%)'!$G$16/100*'Connecting shares (%)'!$R$17+P274*'Connecting shares (%)'!$H$16/100*'Connecting shares (%)'!$R$18,0),0)</f>
        <v>0</v>
      </c>
    </row>
    <row r="275" spans="1:34">
      <c r="A275" s="1">
        <v>274</v>
      </c>
      <c r="B275" s="1" t="s">
        <v>20</v>
      </c>
      <c r="C275" s="1" t="s">
        <v>22</v>
      </c>
      <c r="D275" s="1" t="s">
        <v>619</v>
      </c>
      <c r="E275" s="1">
        <v>0</v>
      </c>
      <c r="F275" s="1">
        <v>0</v>
      </c>
      <c r="G275" s="1">
        <v>0</v>
      </c>
      <c r="H275" s="1">
        <v>0</v>
      </c>
      <c r="I275" s="1">
        <v>0</v>
      </c>
      <c r="J275" s="1">
        <v>0</v>
      </c>
      <c r="K275" s="1">
        <v>0</v>
      </c>
      <c r="L275" s="1">
        <v>0</v>
      </c>
      <c r="M275" s="1">
        <v>0</v>
      </c>
      <c r="N275" s="1">
        <v>0</v>
      </c>
      <c r="O275" s="1">
        <v>0</v>
      </c>
      <c r="P275" s="1">
        <v>0</v>
      </c>
      <c r="Q275" s="1">
        <v>187.23109908489801</v>
      </c>
      <c r="R275" s="1">
        <v>1948</v>
      </c>
      <c r="S275" s="59">
        <f>IF(C275="East", IF(B275="Central",('Connecting shares (%)'!$F$2/100*E275+'Connecting shares (%)'!$G$2/100*G275+'Connecting shares (%)'!$H$2/100*I275)/1000000,0),0)</f>
        <v>0</v>
      </c>
      <c r="T275" s="59">
        <f>IF(C275="East", IF(B275="Central",F275*'Connecting shares (%)'!$R$16*'Connecting shares (%)'!$F$2/100+H275*'Connecting shares (%)'!$G$2/100*'Connecting shares (%)'!$R$17+J275*'Connecting shares (%)'!$H$2/100*'Connecting shares (%)'!$R$18,0),0)</f>
        <v>0</v>
      </c>
      <c r="U275" s="1">
        <f>IF(C275="East", IF(B275="Decentral",('Connecting shares (%)'!$F$6/100*E275+'Connecting shares (%)'!$G$6/100*G275+'Connecting shares (%)'!$H$6/100*I275)/1000000,0),0)</f>
        <v>0</v>
      </c>
      <c r="V275" s="1">
        <f>IF(C275="East", IF(B275="Decentral",F275*'Connecting shares (%)'!$R$16*'Connecting shares (%)'!$F$6/100+H275*'Connecting shares (%)'!$G$6/100*'Connecting shares (%)'!$R$17+J275*'Connecting shares (%)'!$H$6/100*'Connecting shares (%)'!$R$18,0),0)</f>
        <v>0</v>
      </c>
      <c r="W275" s="1">
        <f>IF(C275="East", IF(B275="Central",('Connecting shares (%)'!$F$4/100*K275+'Connecting shares (%)'!$G$4/100*M275+'Connecting shares (%)'!$H$4/100*O275)/1000000,0),0)</f>
        <v>0</v>
      </c>
      <c r="X275" s="1">
        <f>IF(C275="East", IF(B275="Central",L275*'Connecting shares (%)'!$R$16*'Connecting shares (%)'!$F$4/100+N275*'Connecting shares (%)'!$G$4/100*'Connecting shares (%)'!$R$17+P275*'Connecting shares (%)'!$H$4/100*'Connecting shares (%)'!$R$18,0),0)</f>
        <v>0</v>
      </c>
      <c r="Y275" s="1">
        <f>IF(C275="East", IF(B275="Decentral",('Connecting shares (%)'!$F$4/100*K275+'Connecting shares (%)'!$G$4/100*M275+'Connecting shares (%)'!$H$4/100*O275)/1000000,0),0)</f>
        <v>0</v>
      </c>
      <c r="Z275" s="1">
        <f>IF(C275="East", IF(B275="Decentral",L275*'Connecting shares (%)'!$R$16*'Connecting shares (%)'!$F$8/100+N275*'Connecting shares (%)'!$G$8/100*'Connecting shares (%)'!$R$17+P275*'Connecting shares (%)'!$H$8/100*'Connecting shares (%)'!$R$18,0),0)</f>
        <v>0</v>
      </c>
      <c r="AA275" s="1">
        <f>IF(C275="West", IF(B275="Central",('Connecting shares (%)'!$F$10/100*E275+'Connecting shares (%)'!$G$10/100*G275+'Connecting shares (%)'!$H$10/100*I275)/1000000,0),0)</f>
        <v>0</v>
      </c>
      <c r="AB275" s="1">
        <f>IF(C275="West", IF(B275="Central",F275*'Connecting shares (%)'!$R$16*'Connecting shares (%)'!$F$10/100+H275*'Connecting shares (%)'!$G$10/100*'Connecting shares (%)'!$R$17+J275*'Connecting shares (%)'!$H$10/100*'Connecting shares (%)'!$R$18,0),0)</f>
        <v>0</v>
      </c>
      <c r="AC275" s="1">
        <f>IF(C275="West", IF(B275="Decentral",('Connecting shares (%)'!$F$14/100*E275+'Connecting shares (%)'!$G$14/100*G275+'Connecting shares (%)'!$H$14/100*I275)/1000000,0),0)</f>
        <v>0</v>
      </c>
      <c r="AD275" s="1">
        <f>IF(C275="west", IF(B275="Decentral",F275*'Connecting shares (%)'!$R$16*'Connecting shares (%)'!$F$14/100+H275*'Connecting shares (%)'!$G$14/100*'Connecting shares (%)'!$R$17+J275*'Connecting shares (%)'!$H$14/100*'Connecting shares (%)'!$R$18,0),0)</f>
        <v>0</v>
      </c>
      <c r="AE275" s="1">
        <f>IF(C275="west", IF(B275="Central",('Connecting shares (%)'!$F$12/100*K275+'Connecting shares (%)'!$G$12/100*M275+'Connecting shares (%)'!$H$12/100*O275)/1000000,0),0)</f>
        <v>0</v>
      </c>
      <c r="AF275" s="1">
        <f>IF(C275="west", IF(B275="Central",L275*'Connecting shares (%)'!$R$16*'Connecting shares (%)'!$F$12/100+N275*'Connecting shares (%)'!$G$12/100*'Connecting shares (%)'!$R$17+P275*'Connecting shares (%)'!$H$12/100*'Connecting shares (%)'!$R$18,0),0)</f>
        <v>0</v>
      </c>
      <c r="AG275" s="1">
        <f>IF(C275="West", IF(B275="Decentral",(K275*'Connecting shares (%)'!$F$16/100+M275*'Connecting shares (%)'!$G$16/100+O275*'Connecting shares (%)'!$H$16/100)/1000000,0),0)</f>
        <v>0</v>
      </c>
      <c r="AH275" s="1">
        <f>IF(C275="west", IF(B275="Decentral",L275*'Connecting shares (%)'!$R$16*'Connecting shares (%)'!$F$16/100+N275*'Connecting shares (%)'!$G$16/100*'Connecting shares (%)'!$R$17+P275*'Connecting shares (%)'!$H$16/100*'Connecting shares (%)'!$R$18,0),0)</f>
        <v>0</v>
      </c>
    </row>
    <row r="276" spans="1:34">
      <c r="A276" s="1">
        <v>275</v>
      </c>
      <c r="B276" s="1" t="s">
        <v>20</v>
      </c>
      <c r="C276" s="1" t="s">
        <v>22</v>
      </c>
      <c r="D276" s="1" t="s">
        <v>618</v>
      </c>
      <c r="E276" s="1">
        <v>6040450.6100000003</v>
      </c>
      <c r="F276" s="1">
        <v>470</v>
      </c>
      <c r="G276" s="1">
        <v>0</v>
      </c>
      <c r="H276" s="1">
        <v>0</v>
      </c>
      <c r="I276" s="1">
        <v>0</v>
      </c>
      <c r="J276" s="1">
        <v>0</v>
      </c>
      <c r="K276" s="1">
        <v>3520624.09</v>
      </c>
      <c r="L276" s="1">
        <v>569</v>
      </c>
      <c r="M276" s="1">
        <v>840719.679999999</v>
      </c>
      <c r="N276" s="1">
        <v>8</v>
      </c>
      <c r="O276" s="1">
        <v>0</v>
      </c>
      <c r="P276" s="1">
        <v>0</v>
      </c>
      <c r="Q276" s="1">
        <v>14251.8775910166</v>
      </c>
      <c r="R276" s="1">
        <v>6765231.5</v>
      </c>
      <c r="S276" s="59">
        <f>IF(C276="East", IF(B276="Central",('Connecting shares (%)'!$F$2/100*E276+'Connecting shares (%)'!$G$2/100*G276+'Connecting shares (%)'!$H$2/100*I276)/1000000,0),0)</f>
        <v>6.0404506100000006</v>
      </c>
      <c r="T276" s="59">
        <f>IF(C276="East", IF(B276="Central",F276*'Connecting shares (%)'!$R$16*'Connecting shares (%)'!$F$2/100+H276*'Connecting shares (%)'!$G$2/100*'Connecting shares (%)'!$R$17+J276*'Connecting shares (%)'!$H$2/100*'Connecting shares (%)'!$R$18,0),0)</f>
        <v>10.807650000000001</v>
      </c>
      <c r="U276" s="1">
        <f>IF(C276="East", IF(B276="Decentral",('Connecting shares (%)'!$F$6/100*E276+'Connecting shares (%)'!$G$6/100*G276+'Connecting shares (%)'!$H$6/100*I276)/1000000,0),0)</f>
        <v>0</v>
      </c>
      <c r="V276" s="1">
        <f>IF(C276="East", IF(B276="Decentral",F276*'Connecting shares (%)'!$R$16*'Connecting shares (%)'!$F$6/100+H276*'Connecting shares (%)'!$G$6/100*'Connecting shares (%)'!$R$17+J276*'Connecting shares (%)'!$H$6/100*'Connecting shares (%)'!$R$18,0),0)</f>
        <v>0</v>
      </c>
      <c r="W276" s="1">
        <f>IF(C276="East", IF(B276="Central",('Connecting shares (%)'!$F$4/100*K276+'Connecting shares (%)'!$G$4/100*M276+'Connecting shares (%)'!$H$4/100*O276)/1000000,0),0)</f>
        <v>4.3613437699999986</v>
      </c>
      <c r="X276" s="1">
        <f>IF(C276="East", IF(B276="Central",L276*'Connecting shares (%)'!$R$16*'Connecting shares (%)'!$F$4/100+N276*'Connecting shares (%)'!$G$4/100*'Connecting shares (%)'!$R$17+P276*'Connecting shares (%)'!$H$4/100*'Connecting shares (%)'!$R$18,0),0)</f>
        <v>13.329427000000001</v>
      </c>
      <c r="Y276" s="1">
        <f>IF(C276="East", IF(B276="Decentral",('Connecting shares (%)'!$F$4/100*K276+'Connecting shares (%)'!$G$4/100*M276+'Connecting shares (%)'!$H$4/100*O276)/1000000,0),0)</f>
        <v>0</v>
      </c>
      <c r="Z276" s="1">
        <f>IF(C276="East", IF(B276="Decentral",L276*'Connecting shares (%)'!$R$16*'Connecting shares (%)'!$F$8/100+N276*'Connecting shares (%)'!$G$8/100*'Connecting shares (%)'!$R$17+P276*'Connecting shares (%)'!$H$8/100*'Connecting shares (%)'!$R$18,0),0)</f>
        <v>0</v>
      </c>
      <c r="AA276" s="1">
        <f>IF(C276="West", IF(B276="Central",('Connecting shares (%)'!$F$10/100*E276+'Connecting shares (%)'!$G$10/100*G276+'Connecting shares (%)'!$H$10/100*I276)/1000000,0),0)</f>
        <v>0</v>
      </c>
      <c r="AB276" s="1">
        <f>IF(C276="West", IF(B276="Central",F276*'Connecting shares (%)'!$R$16*'Connecting shares (%)'!$F$10/100+H276*'Connecting shares (%)'!$G$10/100*'Connecting shares (%)'!$R$17+J276*'Connecting shares (%)'!$H$10/100*'Connecting shares (%)'!$R$18,0),0)</f>
        <v>0</v>
      </c>
      <c r="AC276" s="1">
        <f>IF(C276="West", IF(B276="Decentral",('Connecting shares (%)'!$F$14/100*E276+'Connecting shares (%)'!$G$14/100*G276+'Connecting shares (%)'!$H$14/100*I276)/1000000,0),0)</f>
        <v>0</v>
      </c>
      <c r="AD276" s="1">
        <f>IF(C276="west", IF(B276="Decentral",F276*'Connecting shares (%)'!$R$16*'Connecting shares (%)'!$F$14/100+H276*'Connecting shares (%)'!$G$14/100*'Connecting shares (%)'!$R$17+J276*'Connecting shares (%)'!$H$14/100*'Connecting shares (%)'!$R$18,0),0)</f>
        <v>0</v>
      </c>
      <c r="AE276" s="1">
        <f>IF(C276="west", IF(B276="Central",('Connecting shares (%)'!$F$12/100*K276+'Connecting shares (%)'!$G$12/100*M276+'Connecting shares (%)'!$H$12/100*O276)/1000000,0),0)</f>
        <v>0</v>
      </c>
      <c r="AF276" s="1">
        <f>IF(C276="west", IF(B276="Central",L276*'Connecting shares (%)'!$R$16*'Connecting shares (%)'!$F$12/100+N276*'Connecting shares (%)'!$G$12/100*'Connecting shares (%)'!$R$17+P276*'Connecting shares (%)'!$H$12/100*'Connecting shares (%)'!$R$18,0),0)</f>
        <v>0</v>
      </c>
      <c r="AG276" s="1">
        <f>IF(C276="West", IF(B276="Decentral",(K276*'Connecting shares (%)'!$F$16/100+M276*'Connecting shares (%)'!$G$16/100+O276*'Connecting shares (%)'!$H$16/100)/1000000,0),0)</f>
        <v>0</v>
      </c>
      <c r="AH276" s="1">
        <f>IF(C276="west", IF(B276="Decentral",L276*'Connecting shares (%)'!$R$16*'Connecting shares (%)'!$F$16/100+N276*'Connecting shares (%)'!$G$16/100*'Connecting shares (%)'!$R$17+P276*'Connecting shares (%)'!$H$16/100*'Connecting shares (%)'!$R$18,0),0)</f>
        <v>0</v>
      </c>
    </row>
    <row r="277" spans="1:34">
      <c r="A277" s="1">
        <v>276</v>
      </c>
      <c r="B277" s="1" t="s">
        <v>20</v>
      </c>
      <c r="C277" s="1" t="s">
        <v>22</v>
      </c>
      <c r="D277" s="1" t="s">
        <v>617</v>
      </c>
      <c r="E277" s="1">
        <v>188914.299999999</v>
      </c>
      <c r="F277" s="1">
        <v>11</v>
      </c>
      <c r="G277" s="1">
        <v>0</v>
      </c>
      <c r="H277" s="1">
        <v>0</v>
      </c>
      <c r="I277" s="1">
        <v>0</v>
      </c>
      <c r="J277" s="1">
        <v>0</v>
      </c>
      <c r="K277" s="1">
        <v>0</v>
      </c>
      <c r="L277" s="1">
        <v>0</v>
      </c>
      <c r="M277" s="1">
        <v>0</v>
      </c>
      <c r="N277" s="1">
        <v>0</v>
      </c>
      <c r="O277" s="1">
        <v>0</v>
      </c>
      <c r="P277" s="1">
        <v>0</v>
      </c>
      <c r="Q277" s="1">
        <v>3095.2129024702199</v>
      </c>
      <c r="R277" s="1">
        <v>111802.5</v>
      </c>
      <c r="S277" s="59">
        <f>IF(C277="East", IF(B277="Central",('Connecting shares (%)'!$F$2/100*E277+'Connecting shares (%)'!$G$2/100*G277+'Connecting shares (%)'!$H$2/100*I277)/1000000,0),0)</f>
        <v>0.18891429999999901</v>
      </c>
      <c r="T277" s="59">
        <f>IF(C277="East", IF(B277="Central",F277*'Connecting shares (%)'!$R$16*'Connecting shares (%)'!$F$2/100+H277*'Connecting shares (%)'!$G$2/100*'Connecting shares (%)'!$R$17+J277*'Connecting shares (%)'!$H$2/100*'Connecting shares (%)'!$R$18,0),0)</f>
        <v>0.25294500000000003</v>
      </c>
      <c r="U277" s="1">
        <f>IF(C277="East", IF(B277="Decentral",('Connecting shares (%)'!$F$6/100*E277+'Connecting shares (%)'!$G$6/100*G277+'Connecting shares (%)'!$H$6/100*I277)/1000000,0),0)</f>
        <v>0</v>
      </c>
      <c r="V277" s="1">
        <f>IF(C277="East", IF(B277="Decentral",F277*'Connecting shares (%)'!$R$16*'Connecting shares (%)'!$F$6/100+H277*'Connecting shares (%)'!$G$6/100*'Connecting shares (%)'!$R$17+J277*'Connecting shares (%)'!$H$6/100*'Connecting shares (%)'!$R$18,0),0)</f>
        <v>0</v>
      </c>
      <c r="W277" s="1">
        <f>IF(C277="East", IF(B277="Central",('Connecting shares (%)'!$F$4/100*K277+'Connecting shares (%)'!$G$4/100*M277+'Connecting shares (%)'!$H$4/100*O277)/1000000,0),0)</f>
        <v>0</v>
      </c>
      <c r="X277" s="1">
        <f>IF(C277="East", IF(B277="Central",L277*'Connecting shares (%)'!$R$16*'Connecting shares (%)'!$F$4/100+N277*'Connecting shares (%)'!$G$4/100*'Connecting shares (%)'!$R$17+P277*'Connecting shares (%)'!$H$4/100*'Connecting shares (%)'!$R$18,0),0)</f>
        <v>0</v>
      </c>
      <c r="Y277" s="1">
        <f>IF(C277="East", IF(B277="Decentral",('Connecting shares (%)'!$F$4/100*K277+'Connecting shares (%)'!$G$4/100*M277+'Connecting shares (%)'!$H$4/100*O277)/1000000,0),0)</f>
        <v>0</v>
      </c>
      <c r="Z277" s="1">
        <f>IF(C277="East", IF(B277="Decentral",L277*'Connecting shares (%)'!$R$16*'Connecting shares (%)'!$F$8/100+N277*'Connecting shares (%)'!$G$8/100*'Connecting shares (%)'!$R$17+P277*'Connecting shares (%)'!$H$8/100*'Connecting shares (%)'!$R$18,0),0)</f>
        <v>0</v>
      </c>
      <c r="AA277" s="1">
        <f>IF(C277="West", IF(B277="Central",('Connecting shares (%)'!$F$10/100*E277+'Connecting shares (%)'!$G$10/100*G277+'Connecting shares (%)'!$H$10/100*I277)/1000000,0),0)</f>
        <v>0</v>
      </c>
      <c r="AB277" s="1">
        <f>IF(C277="West", IF(B277="Central",F277*'Connecting shares (%)'!$R$16*'Connecting shares (%)'!$F$10/100+H277*'Connecting shares (%)'!$G$10/100*'Connecting shares (%)'!$R$17+J277*'Connecting shares (%)'!$H$10/100*'Connecting shares (%)'!$R$18,0),0)</f>
        <v>0</v>
      </c>
      <c r="AC277" s="1">
        <f>IF(C277="West", IF(B277="Decentral",('Connecting shares (%)'!$F$14/100*E277+'Connecting shares (%)'!$G$14/100*G277+'Connecting shares (%)'!$H$14/100*I277)/1000000,0),0)</f>
        <v>0</v>
      </c>
      <c r="AD277" s="1">
        <f>IF(C277="west", IF(B277="Decentral",F277*'Connecting shares (%)'!$R$16*'Connecting shares (%)'!$F$14/100+H277*'Connecting shares (%)'!$G$14/100*'Connecting shares (%)'!$R$17+J277*'Connecting shares (%)'!$H$14/100*'Connecting shares (%)'!$R$18,0),0)</f>
        <v>0</v>
      </c>
      <c r="AE277" s="1">
        <f>IF(C277="west", IF(B277="Central",('Connecting shares (%)'!$F$12/100*K277+'Connecting shares (%)'!$G$12/100*M277+'Connecting shares (%)'!$H$12/100*O277)/1000000,0),0)</f>
        <v>0</v>
      </c>
      <c r="AF277" s="1">
        <f>IF(C277="west", IF(B277="Central",L277*'Connecting shares (%)'!$R$16*'Connecting shares (%)'!$F$12/100+N277*'Connecting shares (%)'!$G$12/100*'Connecting shares (%)'!$R$17+P277*'Connecting shares (%)'!$H$12/100*'Connecting shares (%)'!$R$18,0),0)</f>
        <v>0</v>
      </c>
      <c r="AG277" s="1">
        <f>IF(C277="West", IF(B277="Decentral",(K277*'Connecting shares (%)'!$F$16/100+M277*'Connecting shares (%)'!$G$16/100+O277*'Connecting shares (%)'!$H$16/100)/1000000,0),0)</f>
        <v>0</v>
      </c>
      <c r="AH277" s="1">
        <f>IF(C277="west", IF(B277="Decentral",L277*'Connecting shares (%)'!$R$16*'Connecting shares (%)'!$F$16/100+N277*'Connecting shares (%)'!$G$16/100*'Connecting shares (%)'!$R$17+P277*'Connecting shares (%)'!$H$16/100*'Connecting shares (%)'!$R$18,0),0)</f>
        <v>0</v>
      </c>
    </row>
    <row r="278" spans="1:34">
      <c r="A278" s="1">
        <v>277</v>
      </c>
      <c r="B278" s="1" t="s">
        <v>20</v>
      </c>
      <c r="C278" s="1" t="s">
        <v>22</v>
      </c>
      <c r="D278" s="1" t="s">
        <v>616</v>
      </c>
      <c r="E278" s="1">
        <v>114722.93</v>
      </c>
      <c r="F278" s="1">
        <v>9</v>
      </c>
      <c r="G278" s="1">
        <v>0</v>
      </c>
      <c r="H278" s="1">
        <v>0</v>
      </c>
      <c r="I278" s="1">
        <v>0</v>
      </c>
      <c r="J278" s="1">
        <v>0</v>
      </c>
      <c r="K278" s="1">
        <v>3658.8499999999899</v>
      </c>
      <c r="L278" s="1">
        <v>1</v>
      </c>
      <c r="M278" s="1">
        <v>0</v>
      </c>
      <c r="N278" s="1">
        <v>0</v>
      </c>
      <c r="O278" s="1">
        <v>0</v>
      </c>
      <c r="P278" s="1">
        <v>0</v>
      </c>
      <c r="Q278" s="1">
        <v>1088.0757235543001</v>
      </c>
      <c r="R278" s="1">
        <v>28405</v>
      </c>
      <c r="S278" s="59">
        <f>IF(C278="East", IF(B278="Central",('Connecting shares (%)'!$F$2/100*E278+'Connecting shares (%)'!$G$2/100*G278+'Connecting shares (%)'!$H$2/100*I278)/1000000,0),0)</f>
        <v>0.11472292999999999</v>
      </c>
      <c r="T278" s="59">
        <f>IF(C278="East", IF(B278="Central",F278*'Connecting shares (%)'!$R$16*'Connecting shares (%)'!$F$2/100+H278*'Connecting shares (%)'!$G$2/100*'Connecting shares (%)'!$R$17+J278*'Connecting shares (%)'!$H$2/100*'Connecting shares (%)'!$R$18,0),0)</f>
        <v>0.206955</v>
      </c>
      <c r="U278" s="1">
        <f>IF(C278="East", IF(B278="Decentral",('Connecting shares (%)'!$F$6/100*E278+'Connecting shares (%)'!$G$6/100*G278+'Connecting shares (%)'!$H$6/100*I278)/1000000,0),0)</f>
        <v>0</v>
      </c>
      <c r="V278" s="1">
        <f>IF(C278="East", IF(B278="Decentral",F278*'Connecting shares (%)'!$R$16*'Connecting shares (%)'!$F$6/100+H278*'Connecting shares (%)'!$G$6/100*'Connecting shares (%)'!$R$17+J278*'Connecting shares (%)'!$H$6/100*'Connecting shares (%)'!$R$18,0),0)</f>
        <v>0</v>
      </c>
      <c r="W278" s="1">
        <f>IF(C278="East", IF(B278="Central",('Connecting shares (%)'!$F$4/100*K278+'Connecting shares (%)'!$G$4/100*M278+'Connecting shares (%)'!$H$4/100*O278)/1000000,0),0)</f>
        <v>3.65884999999999E-3</v>
      </c>
      <c r="X278" s="1">
        <f>IF(C278="East", IF(B278="Central",L278*'Connecting shares (%)'!$R$16*'Connecting shares (%)'!$F$4/100+N278*'Connecting shares (%)'!$G$4/100*'Connecting shares (%)'!$R$17+P278*'Connecting shares (%)'!$H$4/100*'Connecting shares (%)'!$R$18,0),0)</f>
        <v>2.2995000000000002E-2</v>
      </c>
      <c r="Y278" s="1">
        <f>IF(C278="East", IF(B278="Decentral",('Connecting shares (%)'!$F$4/100*K278+'Connecting shares (%)'!$G$4/100*M278+'Connecting shares (%)'!$H$4/100*O278)/1000000,0),0)</f>
        <v>0</v>
      </c>
      <c r="Z278" s="1">
        <f>IF(C278="East", IF(B278="Decentral",L278*'Connecting shares (%)'!$R$16*'Connecting shares (%)'!$F$8/100+N278*'Connecting shares (%)'!$G$8/100*'Connecting shares (%)'!$R$17+P278*'Connecting shares (%)'!$H$8/100*'Connecting shares (%)'!$R$18,0),0)</f>
        <v>0</v>
      </c>
      <c r="AA278" s="1">
        <f>IF(C278="West", IF(B278="Central",('Connecting shares (%)'!$F$10/100*E278+'Connecting shares (%)'!$G$10/100*G278+'Connecting shares (%)'!$H$10/100*I278)/1000000,0),0)</f>
        <v>0</v>
      </c>
      <c r="AB278" s="1">
        <f>IF(C278="West", IF(B278="Central",F278*'Connecting shares (%)'!$R$16*'Connecting shares (%)'!$F$10/100+H278*'Connecting shares (%)'!$G$10/100*'Connecting shares (%)'!$R$17+J278*'Connecting shares (%)'!$H$10/100*'Connecting shares (%)'!$R$18,0),0)</f>
        <v>0</v>
      </c>
      <c r="AC278" s="1">
        <f>IF(C278="West", IF(B278="Decentral",('Connecting shares (%)'!$F$14/100*E278+'Connecting shares (%)'!$G$14/100*G278+'Connecting shares (%)'!$H$14/100*I278)/1000000,0),0)</f>
        <v>0</v>
      </c>
      <c r="AD278" s="1">
        <f>IF(C278="west", IF(B278="Decentral",F278*'Connecting shares (%)'!$R$16*'Connecting shares (%)'!$F$14/100+H278*'Connecting shares (%)'!$G$14/100*'Connecting shares (%)'!$R$17+J278*'Connecting shares (%)'!$H$14/100*'Connecting shares (%)'!$R$18,0),0)</f>
        <v>0</v>
      </c>
      <c r="AE278" s="1">
        <f>IF(C278="west", IF(B278="Central",('Connecting shares (%)'!$F$12/100*K278+'Connecting shares (%)'!$G$12/100*M278+'Connecting shares (%)'!$H$12/100*O278)/1000000,0),0)</f>
        <v>0</v>
      </c>
      <c r="AF278" s="1">
        <f>IF(C278="west", IF(B278="Central",L278*'Connecting shares (%)'!$R$16*'Connecting shares (%)'!$F$12/100+N278*'Connecting shares (%)'!$G$12/100*'Connecting shares (%)'!$R$17+P278*'Connecting shares (%)'!$H$12/100*'Connecting shares (%)'!$R$18,0),0)</f>
        <v>0</v>
      </c>
      <c r="AG278" s="1">
        <f>IF(C278="West", IF(B278="Decentral",(K278*'Connecting shares (%)'!$F$16/100+M278*'Connecting shares (%)'!$G$16/100+O278*'Connecting shares (%)'!$H$16/100)/1000000,0),0)</f>
        <v>0</v>
      </c>
      <c r="AH278" s="1">
        <f>IF(C278="west", IF(B278="Decentral",L278*'Connecting shares (%)'!$R$16*'Connecting shares (%)'!$F$16/100+N278*'Connecting shares (%)'!$G$16/100*'Connecting shares (%)'!$R$17+P278*'Connecting shares (%)'!$H$16/100*'Connecting shares (%)'!$R$18,0),0)</f>
        <v>0</v>
      </c>
    </row>
    <row r="279" spans="1:34">
      <c r="A279" s="1">
        <v>278</v>
      </c>
      <c r="B279" s="1" t="s">
        <v>19</v>
      </c>
      <c r="C279" s="1" t="s">
        <v>22</v>
      </c>
      <c r="D279" s="1" t="s">
        <v>615</v>
      </c>
      <c r="E279" s="1">
        <v>0</v>
      </c>
      <c r="F279" s="1">
        <v>0</v>
      </c>
      <c r="G279" s="1">
        <v>0</v>
      </c>
      <c r="H279" s="1">
        <v>0</v>
      </c>
      <c r="I279" s="1">
        <v>0</v>
      </c>
      <c r="J279" s="1">
        <v>0</v>
      </c>
      <c r="K279" s="1">
        <v>0</v>
      </c>
      <c r="L279" s="1">
        <v>0</v>
      </c>
      <c r="M279" s="1">
        <v>0</v>
      </c>
      <c r="N279" s="1">
        <v>0</v>
      </c>
      <c r="O279" s="1">
        <v>0</v>
      </c>
      <c r="P279" s="1">
        <v>0</v>
      </c>
      <c r="Q279" s="1">
        <v>196.99614144846899</v>
      </c>
      <c r="R279" s="1">
        <v>402</v>
      </c>
      <c r="S279" s="59">
        <f>IF(C279="East", IF(B279="Central",('Connecting shares (%)'!$F$2/100*E279+'Connecting shares (%)'!$G$2/100*G279+'Connecting shares (%)'!$H$2/100*I279)/1000000,0),0)</f>
        <v>0</v>
      </c>
      <c r="T279" s="59">
        <f>IF(C279="East", IF(B279="Central",F279*'Connecting shares (%)'!$R$16*'Connecting shares (%)'!$F$2/100+H279*'Connecting shares (%)'!$G$2/100*'Connecting shares (%)'!$R$17+J279*'Connecting shares (%)'!$H$2/100*'Connecting shares (%)'!$R$18,0),0)</f>
        <v>0</v>
      </c>
      <c r="U279" s="1">
        <f>IF(C279="East", IF(B279="Decentral",('Connecting shares (%)'!$F$6/100*E279+'Connecting shares (%)'!$G$6/100*G279+'Connecting shares (%)'!$H$6/100*I279)/1000000,0),0)</f>
        <v>0</v>
      </c>
      <c r="V279" s="1">
        <f>IF(C279="East", IF(B279="Decentral",F279*'Connecting shares (%)'!$R$16*'Connecting shares (%)'!$F$6/100+H279*'Connecting shares (%)'!$G$6/100*'Connecting shares (%)'!$R$17+J279*'Connecting shares (%)'!$H$6/100*'Connecting shares (%)'!$R$18,0),0)</f>
        <v>0</v>
      </c>
      <c r="W279" s="1">
        <f>IF(C279="East", IF(B279="Central",('Connecting shares (%)'!$F$4/100*K279+'Connecting shares (%)'!$G$4/100*M279+'Connecting shares (%)'!$H$4/100*O279)/1000000,0),0)</f>
        <v>0</v>
      </c>
      <c r="X279" s="1">
        <f>IF(C279="East", IF(B279="Central",L279*'Connecting shares (%)'!$R$16*'Connecting shares (%)'!$F$4/100+N279*'Connecting shares (%)'!$G$4/100*'Connecting shares (%)'!$R$17+P279*'Connecting shares (%)'!$H$4/100*'Connecting shares (%)'!$R$18,0),0)</f>
        <v>0</v>
      </c>
      <c r="Y279" s="1">
        <f>IF(C279="East", IF(B279="Decentral",('Connecting shares (%)'!$F$4/100*K279+'Connecting shares (%)'!$G$4/100*M279+'Connecting shares (%)'!$H$4/100*O279)/1000000,0),0)</f>
        <v>0</v>
      </c>
      <c r="Z279" s="1">
        <f>IF(C279="East", IF(B279="Decentral",L279*'Connecting shares (%)'!$R$16*'Connecting shares (%)'!$F$8/100+N279*'Connecting shares (%)'!$G$8/100*'Connecting shares (%)'!$R$17+P279*'Connecting shares (%)'!$H$8/100*'Connecting shares (%)'!$R$18,0),0)</f>
        <v>0</v>
      </c>
      <c r="AA279" s="1">
        <f>IF(C279="West", IF(B279="Central",('Connecting shares (%)'!$F$10/100*E279+'Connecting shares (%)'!$G$10/100*G279+'Connecting shares (%)'!$H$10/100*I279)/1000000,0),0)</f>
        <v>0</v>
      </c>
      <c r="AB279" s="1">
        <f>IF(C279="West", IF(B279="Central",F279*'Connecting shares (%)'!$R$16*'Connecting shares (%)'!$F$10/100+H279*'Connecting shares (%)'!$G$10/100*'Connecting shares (%)'!$R$17+J279*'Connecting shares (%)'!$H$10/100*'Connecting shares (%)'!$R$18,0),0)</f>
        <v>0</v>
      </c>
      <c r="AC279" s="1">
        <f>IF(C279="West", IF(B279="Decentral",('Connecting shares (%)'!$F$14/100*E279+'Connecting shares (%)'!$G$14/100*G279+'Connecting shares (%)'!$H$14/100*I279)/1000000,0),0)</f>
        <v>0</v>
      </c>
      <c r="AD279" s="1">
        <f>IF(C279="west", IF(B279="Decentral",F279*'Connecting shares (%)'!$R$16*'Connecting shares (%)'!$F$14/100+H279*'Connecting shares (%)'!$G$14/100*'Connecting shares (%)'!$R$17+J279*'Connecting shares (%)'!$H$14/100*'Connecting shares (%)'!$R$18,0),0)</f>
        <v>0</v>
      </c>
      <c r="AE279" s="1">
        <f>IF(C279="west", IF(B279="Central",('Connecting shares (%)'!$F$12/100*K279+'Connecting shares (%)'!$G$12/100*M279+'Connecting shares (%)'!$H$12/100*O279)/1000000,0),0)</f>
        <v>0</v>
      </c>
      <c r="AF279" s="1">
        <f>IF(C279="west", IF(B279="Central",L279*'Connecting shares (%)'!$R$16*'Connecting shares (%)'!$F$12/100+N279*'Connecting shares (%)'!$G$12/100*'Connecting shares (%)'!$R$17+P279*'Connecting shares (%)'!$H$12/100*'Connecting shares (%)'!$R$18,0),0)</f>
        <v>0</v>
      </c>
      <c r="AG279" s="1">
        <f>IF(C279="West", IF(B279="Decentral",(K279*'Connecting shares (%)'!$F$16/100+M279*'Connecting shares (%)'!$G$16/100+O279*'Connecting shares (%)'!$H$16/100)/1000000,0),0)</f>
        <v>0</v>
      </c>
      <c r="AH279" s="1">
        <f>IF(C279="west", IF(B279="Decentral",L279*'Connecting shares (%)'!$R$16*'Connecting shares (%)'!$F$16/100+N279*'Connecting shares (%)'!$G$16/100*'Connecting shares (%)'!$R$17+P279*'Connecting shares (%)'!$H$16/100*'Connecting shares (%)'!$R$18,0),0)</f>
        <v>0</v>
      </c>
    </row>
    <row r="280" spans="1:34">
      <c r="A280" s="1">
        <v>279</v>
      </c>
      <c r="B280" s="1" t="s">
        <v>19</v>
      </c>
      <c r="C280" s="1" t="s">
        <v>22</v>
      </c>
      <c r="D280" s="1" t="s">
        <v>614</v>
      </c>
      <c r="E280" s="1">
        <v>5008218.4499999899</v>
      </c>
      <c r="F280" s="1">
        <v>379</v>
      </c>
      <c r="G280" s="1">
        <v>0</v>
      </c>
      <c r="H280" s="1">
        <v>0</v>
      </c>
      <c r="I280" s="1">
        <v>0</v>
      </c>
      <c r="J280" s="1">
        <v>0</v>
      </c>
      <c r="K280" s="1">
        <v>796529.15</v>
      </c>
      <c r="L280" s="1">
        <v>70</v>
      </c>
      <c r="M280" s="1">
        <v>154264.59</v>
      </c>
      <c r="N280" s="1">
        <v>2</v>
      </c>
      <c r="O280" s="1">
        <v>0</v>
      </c>
      <c r="P280" s="1">
        <v>0</v>
      </c>
      <c r="Q280" s="1">
        <v>8700.3726900684396</v>
      </c>
      <c r="R280" s="1">
        <v>2150400.5</v>
      </c>
      <c r="S280" s="59">
        <f>IF(C280="East", IF(B280="Central",('Connecting shares (%)'!$F$2/100*E280+'Connecting shares (%)'!$G$2/100*G280+'Connecting shares (%)'!$H$2/100*I280)/1000000,0),0)</f>
        <v>0</v>
      </c>
      <c r="T280" s="59">
        <f>IF(C280="East", IF(B280="Central",F280*'Connecting shares (%)'!$R$16*'Connecting shares (%)'!$F$2/100+H280*'Connecting shares (%)'!$G$2/100*'Connecting shares (%)'!$R$17+J280*'Connecting shares (%)'!$H$2/100*'Connecting shares (%)'!$R$18,0),0)</f>
        <v>0</v>
      </c>
      <c r="U280" s="1">
        <f>IF(C280="East", IF(B280="Decentral",('Connecting shares (%)'!$F$6/100*E280+'Connecting shares (%)'!$G$6/100*G280+'Connecting shares (%)'!$H$6/100*I280)/1000000,0),0)</f>
        <v>5.0082184499999896</v>
      </c>
      <c r="V280" s="1">
        <f>IF(C280="East", IF(B280="Decentral",F280*'Connecting shares (%)'!$R$16*'Connecting shares (%)'!$F$6/100+H280*'Connecting shares (%)'!$G$6/100*'Connecting shares (%)'!$R$17+J280*'Connecting shares (%)'!$H$6/100*'Connecting shares (%)'!$R$18,0),0)</f>
        <v>8.7151050000000012</v>
      </c>
      <c r="W280" s="1">
        <f>IF(C280="East", IF(B280="Central",('Connecting shares (%)'!$F$4/100*K280+'Connecting shares (%)'!$G$4/100*M280+'Connecting shares (%)'!$H$4/100*O280)/1000000,0),0)</f>
        <v>0</v>
      </c>
      <c r="X280" s="1">
        <f>IF(C280="East", IF(B280="Central",L280*'Connecting shares (%)'!$R$16*'Connecting shares (%)'!$F$4/100+N280*'Connecting shares (%)'!$G$4/100*'Connecting shares (%)'!$R$17+P280*'Connecting shares (%)'!$H$4/100*'Connecting shares (%)'!$R$18,0),0)</f>
        <v>0</v>
      </c>
      <c r="Y280" s="1">
        <f>IF(C280="East", IF(B280="Decentral",('Connecting shares (%)'!$F$4/100*K280+'Connecting shares (%)'!$G$4/100*M280+'Connecting shares (%)'!$H$4/100*O280)/1000000,0),0)</f>
        <v>0.95079373999999994</v>
      </c>
      <c r="Z280" s="1">
        <f>IF(C280="East", IF(B280="Decentral",L280*'Connecting shares (%)'!$R$16*'Connecting shares (%)'!$F$8/100+N280*'Connecting shares (%)'!$G$8/100*'Connecting shares (%)'!$R$17+P280*'Connecting shares (%)'!$H$8/100*'Connecting shares (%)'!$R$18,0),0)</f>
        <v>1.670968</v>
      </c>
      <c r="AA280" s="1">
        <f>IF(C280="West", IF(B280="Central",('Connecting shares (%)'!$F$10/100*E280+'Connecting shares (%)'!$G$10/100*G280+'Connecting shares (%)'!$H$10/100*I280)/1000000,0),0)</f>
        <v>0</v>
      </c>
      <c r="AB280" s="1">
        <f>IF(C280="West", IF(B280="Central",F280*'Connecting shares (%)'!$R$16*'Connecting shares (%)'!$F$10/100+H280*'Connecting shares (%)'!$G$10/100*'Connecting shares (%)'!$R$17+J280*'Connecting shares (%)'!$H$10/100*'Connecting shares (%)'!$R$18,0),0)</f>
        <v>0</v>
      </c>
      <c r="AC280" s="1">
        <f>IF(C280="West", IF(B280="Decentral",('Connecting shares (%)'!$F$14/100*E280+'Connecting shares (%)'!$G$14/100*G280+'Connecting shares (%)'!$H$14/100*I280)/1000000,0),0)</f>
        <v>0</v>
      </c>
      <c r="AD280" s="1">
        <f>IF(C280="west", IF(B280="Decentral",F280*'Connecting shares (%)'!$R$16*'Connecting shares (%)'!$F$14/100+H280*'Connecting shares (%)'!$G$14/100*'Connecting shares (%)'!$R$17+J280*'Connecting shares (%)'!$H$14/100*'Connecting shares (%)'!$R$18,0),0)</f>
        <v>0</v>
      </c>
      <c r="AE280" s="1">
        <f>IF(C280="west", IF(B280="Central",('Connecting shares (%)'!$F$12/100*K280+'Connecting shares (%)'!$G$12/100*M280+'Connecting shares (%)'!$H$12/100*O280)/1000000,0),0)</f>
        <v>0</v>
      </c>
      <c r="AF280" s="1">
        <f>IF(C280="west", IF(B280="Central",L280*'Connecting shares (%)'!$R$16*'Connecting shares (%)'!$F$12/100+N280*'Connecting shares (%)'!$G$12/100*'Connecting shares (%)'!$R$17+P280*'Connecting shares (%)'!$H$12/100*'Connecting shares (%)'!$R$18,0),0)</f>
        <v>0</v>
      </c>
      <c r="AG280" s="1">
        <f>IF(C280="West", IF(B280="Decentral",(K280*'Connecting shares (%)'!$F$16/100+M280*'Connecting shares (%)'!$G$16/100+O280*'Connecting shares (%)'!$H$16/100)/1000000,0),0)</f>
        <v>0</v>
      </c>
      <c r="AH280" s="1">
        <f>IF(C280="west", IF(B280="Decentral",L280*'Connecting shares (%)'!$R$16*'Connecting shares (%)'!$F$16/100+N280*'Connecting shares (%)'!$G$16/100*'Connecting shares (%)'!$R$17+P280*'Connecting shares (%)'!$H$16/100*'Connecting shares (%)'!$R$18,0),0)</f>
        <v>0</v>
      </c>
    </row>
    <row r="281" spans="1:34">
      <c r="A281" s="1">
        <v>280</v>
      </c>
      <c r="B281" s="1" t="s">
        <v>20</v>
      </c>
      <c r="C281" s="1" t="s">
        <v>22</v>
      </c>
      <c r="D281" s="1" t="s">
        <v>613</v>
      </c>
      <c r="E281" s="1">
        <v>279655.84999999998</v>
      </c>
      <c r="F281" s="1">
        <v>21</v>
      </c>
      <c r="G281" s="1">
        <v>0</v>
      </c>
      <c r="H281" s="1">
        <v>0</v>
      </c>
      <c r="I281" s="1">
        <v>0</v>
      </c>
      <c r="J281" s="1">
        <v>0</v>
      </c>
      <c r="K281" s="1">
        <v>12452.639999999899</v>
      </c>
      <c r="L281" s="1">
        <v>2</v>
      </c>
      <c r="M281" s="1">
        <v>0</v>
      </c>
      <c r="N281" s="1">
        <v>0</v>
      </c>
      <c r="O281" s="1">
        <v>0</v>
      </c>
      <c r="P281" s="1">
        <v>0</v>
      </c>
      <c r="Q281" s="1">
        <v>3012.1473050283898</v>
      </c>
      <c r="R281" s="1">
        <v>425406</v>
      </c>
      <c r="S281" s="59">
        <f>IF(C281="East", IF(B281="Central",('Connecting shares (%)'!$F$2/100*E281+'Connecting shares (%)'!$G$2/100*G281+'Connecting shares (%)'!$H$2/100*I281)/1000000,0),0)</f>
        <v>0.27965584999999998</v>
      </c>
      <c r="T281" s="59">
        <f>IF(C281="East", IF(B281="Central",F281*'Connecting shares (%)'!$R$16*'Connecting shares (%)'!$F$2/100+H281*'Connecting shares (%)'!$G$2/100*'Connecting shares (%)'!$R$17+J281*'Connecting shares (%)'!$H$2/100*'Connecting shares (%)'!$R$18,0),0)</f>
        <v>0.48289500000000002</v>
      </c>
      <c r="U281" s="1">
        <f>IF(C281="East", IF(B281="Decentral",('Connecting shares (%)'!$F$6/100*E281+'Connecting shares (%)'!$G$6/100*G281+'Connecting shares (%)'!$H$6/100*I281)/1000000,0),0)</f>
        <v>0</v>
      </c>
      <c r="V281" s="1">
        <f>IF(C281="East", IF(B281="Decentral",F281*'Connecting shares (%)'!$R$16*'Connecting shares (%)'!$F$6/100+H281*'Connecting shares (%)'!$G$6/100*'Connecting shares (%)'!$R$17+J281*'Connecting shares (%)'!$H$6/100*'Connecting shares (%)'!$R$18,0),0)</f>
        <v>0</v>
      </c>
      <c r="W281" s="1">
        <f>IF(C281="East", IF(B281="Central",('Connecting shares (%)'!$F$4/100*K281+'Connecting shares (%)'!$G$4/100*M281+'Connecting shares (%)'!$H$4/100*O281)/1000000,0),0)</f>
        <v>1.2452639999999899E-2</v>
      </c>
      <c r="X281" s="1">
        <f>IF(C281="East", IF(B281="Central",L281*'Connecting shares (%)'!$R$16*'Connecting shares (%)'!$F$4/100+N281*'Connecting shares (%)'!$G$4/100*'Connecting shares (%)'!$R$17+P281*'Connecting shares (%)'!$H$4/100*'Connecting shares (%)'!$R$18,0),0)</f>
        <v>4.5990000000000003E-2</v>
      </c>
      <c r="Y281" s="1">
        <f>IF(C281="East", IF(B281="Decentral",('Connecting shares (%)'!$F$4/100*K281+'Connecting shares (%)'!$G$4/100*M281+'Connecting shares (%)'!$H$4/100*O281)/1000000,0),0)</f>
        <v>0</v>
      </c>
      <c r="Z281" s="1">
        <f>IF(C281="East", IF(B281="Decentral",L281*'Connecting shares (%)'!$R$16*'Connecting shares (%)'!$F$8/100+N281*'Connecting shares (%)'!$G$8/100*'Connecting shares (%)'!$R$17+P281*'Connecting shares (%)'!$H$8/100*'Connecting shares (%)'!$R$18,0),0)</f>
        <v>0</v>
      </c>
      <c r="AA281" s="1">
        <f>IF(C281="West", IF(B281="Central",('Connecting shares (%)'!$F$10/100*E281+'Connecting shares (%)'!$G$10/100*G281+'Connecting shares (%)'!$H$10/100*I281)/1000000,0),0)</f>
        <v>0</v>
      </c>
      <c r="AB281" s="1">
        <f>IF(C281="West", IF(B281="Central",F281*'Connecting shares (%)'!$R$16*'Connecting shares (%)'!$F$10/100+H281*'Connecting shares (%)'!$G$10/100*'Connecting shares (%)'!$R$17+J281*'Connecting shares (%)'!$H$10/100*'Connecting shares (%)'!$R$18,0),0)</f>
        <v>0</v>
      </c>
      <c r="AC281" s="1">
        <f>IF(C281="West", IF(B281="Decentral",('Connecting shares (%)'!$F$14/100*E281+'Connecting shares (%)'!$G$14/100*G281+'Connecting shares (%)'!$H$14/100*I281)/1000000,0),0)</f>
        <v>0</v>
      </c>
      <c r="AD281" s="1">
        <f>IF(C281="west", IF(B281="Decentral",F281*'Connecting shares (%)'!$R$16*'Connecting shares (%)'!$F$14/100+H281*'Connecting shares (%)'!$G$14/100*'Connecting shares (%)'!$R$17+J281*'Connecting shares (%)'!$H$14/100*'Connecting shares (%)'!$R$18,0),0)</f>
        <v>0</v>
      </c>
      <c r="AE281" s="1">
        <f>IF(C281="west", IF(B281="Central",('Connecting shares (%)'!$F$12/100*K281+'Connecting shares (%)'!$G$12/100*M281+'Connecting shares (%)'!$H$12/100*O281)/1000000,0),0)</f>
        <v>0</v>
      </c>
      <c r="AF281" s="1">
        <f>IF(C281="west", IF(B281="Central",L281*'Connecting shares (%)'!$R$16*'Connecting shares (%)'!$F$12/100+N281*'Connecting shares (%)'!$G$12/100*'Connecting shares (%)'!$R$17+P281*'Connecting shares (%)'!$H$12/100*'Connecting shares (%)'!$R$18,0),0)</f>
        <v>0</v>
      </c>
      <c r="AG281" s="1">
        <f>IF(C281="West", IF(B281="Decentral",(K281*'Connecting shares (%)'!$F$16/100+M281*'Connecting shares (%)'!$G$16/100+O281*'Connecting shares (%)'!$H$16/100)/1000000,0),0)</f>
        <v>0</v>
      </c>
      <c r="AH281" s="1">
        <f>IF(C281="west", IF(B281="Decentral",L281*'Connecting shares (%)'!$R$16*'Connecting shares (%)'!$F$16/100+N281*'Connecting shares (%)'!$G$16/100*'Connecting shares (%)'!$R$17+P281*'Connecting shares (%)'!$H$16/100*'Connecting shares (%)'!$R$18,0),0)</f>
        <v>0</v>
      </c>
    </row>
    <row r="282" spans="1:34">
      <c r="A282" s="1">
        <v>281</v>
      </c>
      <c r="B282" s="1" t="s">
        <v>19</v>
      </c>
      <c r="C282" s="1" t="s">
        <v>22</v>
      </c>
      <c r="D282" s="1" t="s">
        <v>612</v>
      </c>
      <c r="E282" s="1">
        <v>952259.59999999905</v>
      </c>
      <c r="F282" s="1">
        <v>60</v>
      </c>
      <c r="G282" s="1">
        <v>56578.9</v>
      </c>
      <c r="H282" s="1">
        <v>1</v>
      </c>
      <c r="I282" s="1">
        <v>0</v>
      </c>
      <c r="J282" s="1">
        <v>0</v>
      </c>
      <c r="K282" s="1">
        <v>592966.77</v>
      </c>
      <c r="L282" s="1">
        <v>39</v>
      </c>
      <c r="M282" s="1">
        <v>534500.4</v>
      </c>
      <c r="N282" s="1">
        <v>7</v>
      </c>
      <c r="O282" s="1">
        <v>446115.26</v>
      </c>
      <c r="P282" s="1">
        <v>1</v>
      </c>
      <c r="Q282" s="1">
        <v>4030.8445097814601</v>
      </c>
      <c r="R282" s="1">
        <v>928682</v>
      </c>
      <c r="S282" s="59">
        <f>IF(C282="East", IF(B282="Central",('Connecting shares (%)'!$F$2/100*E282+'Connecting shares (%)'!$G$2/100*G282+'Connecting shares (%)'!$H$2/100*I282)/1000000,0),0)</f>
        <v>0</v>
      </c>
      <c r="T282" s="59">
        <f>IF(C282="East", IF(B282="Central",F282*'Connecting shares (%)'!$R$16*'Connecting shares (%)'!$F$2/100+H282*'Connecting shares (%)'!$G$2/100*'Connecting shares (%)'!$R$17+J282*'Connecting shares (%)'!$H$2/100*'Connecting shares (%)'!$R$18,0),0)</f>
        <v>0</v>
      </c>
      <c r="U282" s="1">
        <f>IF(C282="East", IF(B282="Decentral",('Connecting shares (%)'!$F$6/100*E282+'Connecting shares (%)'!$G$6/100*G282+'Connecting shares (%)'!$H$6/100*I282)/1000000,0),0)</f>
        <v>1.0088384999999991</v>
      </c>
      <c r="V282" s="1">
        <f>IF(C282="East", IF(B282="Decentral",F282*'Connecting shares (%)'!$R$16*'Connecting shares (%)'!$F$6/100+H282*'Connecting shares (%)'!$G$6/100*'Connecting shares (%)'!$R$17+J282*'Connecting shares (%)'!$H$6/100*'Connecting shares (%)'!$R$18,0),0)</f>
        <v>1.4103590000000004</v>
      </c>
      <c r="W282" s="1">
        <f>IF(C282="East", IF(B282="Central",('Connecting shares (%)'!$F$4/100*K282+'Connecting shares (%)'!$G$4/100*M282+'Connecting shares (%)'!$H$4/100*O282)/1000000,0),0)</f>
        <v>0</v>
      </c>
      <c r="X282" s="1">
        <f>IF(C282="East", IF(B282="Central",L282*'Connecting shares (%)'!$R$16*'Connecting shares (%)'!$F$4/100+N282*'Connecting shares (%)'!$G$4/100*'Connecting shares (%)'!$R$17+P282*'Connecting shares (%)'!$H$4/100*'Connecting shares (%)'!$R$18,0),0)</f>
        <v>0</v>
      </c>
      <c r="Y282" s="1">
        <f>IF(C282="East", IF(B282="Decentral",('Connecting shares (%)'!$F$4/100*K282+'Connecting shares (%)'!$G$4/100*M282+'Connecting shares (%)'!$H$4/100*O282)/1000000,0),0)</f>
        <v>1.5735824299999999</v>
      </c>
      <c r="Z282" s="1">
        <f>IF(C282="East", IF(B282="Decentral",L282*'Connecting shares (%)'!$R$16*'Connecting shares (%)'!$F$8/100+N282*'Connecting shares (%)'!$G$8/100*'Connecting shares (%)'!$R$17+P282*'Connecting shares (%)'!$H$8/100*'Connecting shares (%)'!$R$18,0),0)</f>
        <v>1.142077</v>
      </c>
      <c r="AA282" s="1">
        <f>IF(C282="West", IF(B282="Central",('Connecting shares (%)'!$F$10/100*E282+'Connecting shares (%)'!$G$10/100*G282+'Connecting shares (%)'!$H$10/100*I282)/1000000,0),0)</f>
        <v>0</v>
      </c>
      <c r="AB282" s="1">
        <f>IF(C282="West", IF(B282="Central",F282*'Connecting shares (%)'!$R$16*'Connecting shares (%)'!$F$10/100+H282*'Connecting shares (%)'!$G$10/100*'Connecting shares (%)'!$R$17+J282*'Connecting shares (%)'!$H$10/100*'Connecting shares (%)'!$R$18,0),0)</f>
        <v>0</v>
      </c>
      <c r="AC282" s="1">
        <f>IF(C282="West", IF(B282="Decentral",('Connecting shares (%)'!$F$14/100*E282+'Connecting shares (%)'!$G$14/100*G282+'Connecting shares (%)'!$H$14/100*I282)/1000000,0),0)</f>
        <v>0</v>
      </c>
      <c r="AD282" s="1">
        <f>IF(C282="west", IF(B282="Decentral",F282*'Connecting shares (%)'!$R$16*'Connecting shares (%)'!$F$14/100+H282*'Connecting shares (%)'!$G$14/100*'Connecting shares (%)'!$R$17+J282*'Connecting shares (%)'!$H$14/100*'Connecting shares (%)'!$R$18,0),0)</f>
        <v>0</v>
      </c>
      <c r="AE282" s="1">
        <f>IF(C282="west", IF(B282="Central",('Connecting shares (%)'!$F$12/100*K282+'Connecting shares (%)'!$G$12/100*M282+'Connecting shares (%)'!$H$12/100*O282)/1000000,0),0)</f>
        <v>0</v>
      </c>
      <c r="AF282" s="1">
        <f>IF(C282="west", IF(B282="Central",L282*'Connecting shares (%)'!$R$16*'Connecting shares (%)'!$F$12/100+N282*'Connecting shares (%)'!$G$12/100*'Connecting shares (%)'!$R$17+P282*'Connecting shares (%)'!$H$12/100*'Connecting shares (%)'!$R$18,0),0)</f>
        <v>0</v>
      </c>
      <c r="AG282" s="1">
        <f>IF(C282="West", IF(B282="Decentral",(K282*'Connecting shares (%)'!$F$16/100+M282*'Connecting shares (%)'!$G$16/100+O282*'Connecting shares (%)'!$H$16/100)/1000000,0),0)</f>
        <v>0</v>
      </c>
      <c r="AH282" s="1">
        <f>IF(C282="west", IF(B282="Decentral",L282*'Connecting shares (%)'!$R$16*'Connecting shares (%)'!$F$16/100+N282*'Connecting shares (%)'!$G$16/100*'Connecting shares (%)'!$R$17+P282*'Connecting shares (%)'!$H$16/100*'Connecting shares (%)'!$R$18,0),0)</f>
        <v>0</v>
      </c>
    </row>
    <row r="283" spans="1:34">
      <c r="A283" s="1">
        <v>282</v>
      </c>
      <c r="B283" s="1" t="s">
        <v>19</v>
      </c>
      <c r="C283" s="1" t="s">
        <v>22</v>
      </c>
      <c r="D283" s="1" t="s">
        <v>94</v>
      </c>
      <c r="E283" s="1">
        <v>566953.68000000005</v>
      </c>
      <c r="F283" s="1">
        <v>40</v>
      </c>
      <c r="G283" s="1">
        <v>0</v>
      </c>
      <c r="H283" s="1">
        <v>0</v>
      </c>
      <c r="I283" s="1">
        <v>0</v>
      </c>
      <c r="J283" s="1">
        <v>0</v>
      </c>
      <c r="K283" s="1">
        <v>35531.300000000003</v>
      </c>
      <c r="L283" s="1">
        <v>3</v>
      </c>
      <c r="M283" s="1">
        <v>0</v>
      </c>
      <c r="N283" s="1">
        <v>0</v>
      </c>
      <c r="O283" s="1">
        <v>0</v>
      </c>
      <c r="P283" s="1">
        <v>0</v>
      </c>
      <c r="Q283" s="1">
        <v>3071.7687913029599</v>
      </c>
      <c r="R283" s="1">
        <v>281115.5</v>
      </c>
      <c r="S283" s="59">
        <f>IF(C283="East", IF(B283="Central",('Connecting shares (%)'!$F$2/100*E283+'Connecting shares (%)'!$G$2/100*G283+'Connecting shares (%)'!$H$2/100*I283)/1000000,0),0)</f>
        <v>0</v>
      </c>
      <c r="T283" s="59">
        <f>IF(C283="East", IF(B283="Central",F283*'Connecting shares (%)'!$R$16*'Connecting shares (%)'!$F$2/100+H283*'Connecting shares (%)'!$G$2/100*'Connecting shares (%)'!$R$17+J283*'Connecting shares (%)'!$H$2/100*'Connecting shares (%)'!$R$18,0),0)</f>
        <v>0</v>
      </c>
      <c r="U283" s="1">
        <f>IF(C283="East", IF(B283="Decentral",('Connecting shares (%)'!$F$6/100*E283+'Connecting shares (%)'!$G$6/100*G283+'Connecting shares (%)'!$H$6/100*I283)/1000000,0),0)</f>
        <v>0.56695368000000002</v>
      </c>
      <c r="V283" s="1">
        <f>IF(C283="East", IF(B283="Decentral",F283*'Connecting shares (%)'!$R$16*'Connecting shares (%)'!$F$6/100+H283*'Connecting shares (%)'!$G$6/100*'Connecting shares (%)'!$R$17+J283*'Connecting shares (%)'!$H$6/100*'Connecting shares (%)'!$R$18,0),0)</f>
        <v>0.91980000000000006</v>
      </c>
      <c r="W283" s="1">
        <f>IF(C283="East", IF(B283="Central",('Connecting shares (%)'!$F$4/100*K283+'Connecting shares (%)'!$G$4/100*M283+'Connecting shares (%)'!$H$4/100*O283)/1000000,0),0)</f>
        <v>0</v>
      </c>
      <c r="X283" s="1">
        <f>IF(C283="East", IF(B283="Central",L283*'Connecting shares (%)'!$R$16*'Connecting shares (%)'!$F$4/100+N283*'Connecting shares (%)'!$G$4/100*'Connecting shares (%)'!$R$17+P283*'Connecting shares (%)'!$H$4/100*'Connecting shares (%)'!$R$18,0),0)</f>
        <v>0</v>
      </c>
      <c r="Y283" s="1">
        <f>IF(C283="East", IF(B283="Decentral",('Connecting shares (%)'!$F$4/100*K283+'Connecting shares (%)'!$G$4/100*M283+'Connecting shares (%)'!$H$4/100*O283)/1000000,0),0)</f>
        <v>3.5531300000000002E-2</v>
      </c>
      <c r="Z283" s="1">
        <f>IF(C283="East", IF(B283="Decentral",L283*'Connecting shares (%)'!$R$16*'Connecting shares (%)'!$F$8/100+N283*'Connecting shares (%)'!$G$8/100*'Connecting shares (%)'!$R$17+P283*'Connecting shares (%)'!$H$8/100*'Connecting shares (%)'!$R$18,0),0)</f>
        <v>6.8985000000000005E-2</v>
      </c>
      <c r="AA283" s="1">
        <f>IF(C283="West", IF(B283="Central",('Connecting shares (%)'!$F$10/100*E283+'Connecting shares (%)'!$G$10/100*G283+'Connecting shares (%)'!$H$10/100*I283)/1000000,0),0)</f>
        <v>0</v>
      </c>
      <c r="AB283" s="1">
        <f>IF(C283="West", IF(B283="Central",F283*'Connecting shares (%)'!$R$16*'Connecting shares (%)'!$F$10/100+H283*'Connecting shares (%)'!$G$10/100*'Connecting shares (%)'!$R$17+J283*'Connecting shares (%)'!$H$10/100*'Connecting shares (%)'!$R$18,0),0)</f>
        <v>0</v>
      </c>
      <c r="AC283" s="1">
        <f>IF(C283="West", IF(B283="Decentral",('Connecting shares (%)'!$F$14/100*E283+'Connecting shares (%)'!$G$14/100*G283+'Connecting shares (%)'!$H$14/100*I283)/1000000,0),0)</f>
        <v>0</v>
      </c>
      <c r="AD283" s="1">
        <f>IF(C283="west", IF(B283="Decentral",F283*'Connecting shares (%)'!$R$16*'Connecting shares (%)'!$F$14/100+H283*'Connecting shares (%)'!$G$14/100*'Connecting shares (%)'!$R$17+J283*'Connecting shares (%)'!$H$14/100*'Connecting shares (%)'!$R$18,0),0)</f>
        <v>0</v>
      </c>
      <c r="AE283" s="1">
        <f>IF(C283="west", IF(B283="Central",('Connecting shares (%)'!$F$12/100*K283+'Connecting shares (%)'!$G$12/100*M283+'Connecting shares (%)'!$H$12/100*O283)/1000000,0),0)</f>
        <v>0</v>
      </c>
      <c r="AF283" s="1">
        <f>IF(C283="west", IF(B283="Central",L283*'Connecting shares (%)'!$R$16*'Connecting shares (%)'!$F$12/100+N283*'Connecting shares (%)'!$G$12/100*'Connecting shares (%)'!$R$17+P283*'Connecting shares (%)'!$H$12/100*'Connecting shares (%)'!$R$18,0),0)</f>
        <v>0</v>
      </c>
      <c r="AG283" s="1">
        <f>IF(C283="West", IF(B283="Decentral",(K283*'Connecting shares (%)'!$F$16/100+M283*'Connecting shares (%)'!$G$16/100+O283*'Connecting shares (%)'!$H$16/100)/1000000,0),0)</f>
        <v>0</v>
      </c>
      <c r="AH283" s="1">
        <f>IF(C283="west", IF(B283="Decentral",L283*'Connecting shares (%)'!$R$16*'Connecting shares (%)'!$F$16/100+N283*'Connecting shares (%)'!$G$16/100*'Connecting shares (%)'!$R$17+P283*'Connecting shares (%)'!$H$16/100*'Connecting shares (%)'!$R$18,0),0)</f>
        <v>0</v>
      </c>
    </row>
    <row r="284" spans="1:34">
      <c r="A284" s="1">
        <v>283</v>
      </c>
      <c r="B284" s="1" t="s">
        <v>19</v>
      </c>
      <c r="C284" s="1" t="s">
        <v>22</v>
      </c>
      <c r="D284" s="1" t="s">
        <v>59</v>
      </c>
      <c r="E284" s="1">
        <v>866329.80999999901</v>
      </c>
      <c r="F284" s="1">
        <v>59</v>
      </c>
      <c r="G284" s="1">
        <v>0</v>
      </c>
      <c r="H284" s="1">
        <v>0</v>
      </c>
      <c r="I284" s="1">
        <v>0</v>
      </c>
      <c r="J284" s="1">
        <v>0</v>
      </c>
      <c r="K284" s="1">
        <v>64858.77</v>
      </c>
      <c r="L284" s="1">
        <v>11</v>
      </c>
      <c r="M284" s="1">
        <v>279275.25</v>
      </c>
      <c r="N284" s="1">
        <v>4</v>
      </c>
      <c r="O284" s="1">
        <v>0</v>
      </c>
      <c r="P284" s="1">
        <v>0</v>
      </c>
      <c r="Q284" s="1">
        <v>6557.1980819485698</v>
      </c>
      <c r="R284" s="1">
        <v>1268725</v>
      </c>
      <c r="S284" s="59">
        <f>IF(C284="East", IF(B284="Central",('Connecting shares (%)'!$F$2/100*E284+'Connecting shares (%)'!$G$2/100*G284+'Connecting shares (%)'!$H$2/100*I284)/1000000,0),0)</f>
        <v>0</v>
      </c>
      <c r="T284" s="59">
        <f>IF(C284="East", IF(B284="Central",F284*'Connecting shares (%)'!$R$16*'Connecting shares (%)'!$F$2/100+H284*'Connecting shares (%)'!$G$2/100*'Connecting shares (%)'!$R$17+J284*'Connecting shares (%)'!$H$2/100*'Connecting shares (%)'!$R$18,0),0)</f>
        <v>0</v>
      </c>
      <c r="U284" s="1">
        <f>IF(C284="East", IF(B284="Decentral",('Connecting shares (%)'!$F$6/100*E284+'Connecting shares (%)'!$G$6/100*G284+'Connecting shares (%)'!$H$6/100*I284)/1000000,0),0)</f>
        <v>0.86632980999999898</v>
      </c>
      <c r="V284" s="1">
        <f>IF(C284="East", IF(B284="Decentral",F284*'Connecting shares (%)'!$R$16*'Connecting shares (%)'!$F$6/100+H284*'Connecting shares (%)'!$G$6/100*'Connecting shares (%)'!$R$17+J284*'Connecting shares (%)'!$H$6/100*'Connecting shares (%)'!$R$18,0),0)</f>
        <v>1.356705</v>
      </c>
      <c r="W284" s="1">
        <f>IF(C284="East", IF(B284="Central",('Connecting shares (%)'!$F$4/100*K284+'Connecting shares (%)'!$G$4/100*M284+'Connecting shares (%)'!$H$4/100*O284)/1000000,0),0)</f>
        <v>0</v>
      </c>
      <c r="X284" s="1">
        <f>IF(C284="East", IF(B284="Central",L284*'Connecting shares (%)'!$R$16*'Connecting shares (%)'!$F$4/100+N284*'Connecting shares (%)'!$G$4/100*'Connecting shares (%)'!$R$17+P284*'Connecting shares (%)'!$H$4/100*'Connecting shares (%)'!$R$18,0),0)</f>
        <v>0</v>
      </c>
      <c r="Y284" s="1">
        <f>IF(C284="East", IF(B284="Decentral",('Connecting shares (%)'!$F$4/100*K284+'Connecting shares (%)'!$G$4/100*M284+'Connecting shares (%)'!$H$4/100*O284)/1000000,0),0)</f>
        <v>0.34413402000000004</v>
      </c>
      <c r="Z284" s="1">
        <f>IF(C284="East", IF(B284="Decentral",L284*'Connecting shares (%)'!$R$16*'Connecting shares (%)'!$F$8/100+N284*'Connecting shares (%)'!$G$8/100*'Connecting shares (%)'!$R$17+P284*'Connecting shares (%)'!$H$8/100*'Connecting shares (%)'!$R$18,0),0)</f>
        <v>0.37558100000000005</v>
      </c>
      <c r="AA284" s="1">
        <f>IF(C284="West", IF(B284="Central",('Connecting shares (%)'!$F$10/100*E284+'Connecting shares (%)'!$G$10/100*G284+'Connecting shares (%)'!$H$10/100*I284)/1000000,0),0)</f>
        <v>0</v>
      </c>
      <c r="AB284" s="1">
        <f>IF(C284="West", IF(B284="Central",F284*'Connecting shares (%)'!$R$16*'Connecting shares (%)'!$F$10/100+H284*'Connecting shares (%)'!$G$10/100*'Connecting shares (%)'!$R$17+J284*'Connecting shares (%)'!$H$10/100*'Connecting shares (%)'!$R$18,0),0)</f>
        <v>0</v>
      </c>
      <c r="AC284" s="1">
        <f>IF(C284="West", IF(B284="Decentral",('Connecting shares (%)'!$F$14/100*E284+'Connecting shares (%)'!$G$14/100*G284+'Connecting shares (%)'!$H$14/100*I284)/1000000,0),0)</f>
        <v>0</v>
      </c>
      <c r="AD284" s="1">
        <f>IF(C284="west", IF(B284="Decentral",F284*'Connecting shares (%)'!$R$16*'Connecting shares (%)'!$F$14/100+H284*'Connecting shares (%)'!$G$14/100*'Connecting shares (%)'!$R$17+J284*'Connecting shares (%)'!$H$14/100*'Connecting shares (%)'!$R$18,0),0)</f>
        <v>0</v>
      </c>
      <c r="AE284" s="1">
        <f>IF(C284="west", IF(B284="Central",('Connecting shares (%)'!$F$12/100*K284+'Connecting shares (%)'!$G$12/100*M284+'Connecting shares (%)'!$H$12/100*O284)/1000000,0),0)</f>
        <v>0</v>
      </c>
      <c r="AF284" s="1">
        <f>IF(C284="west", IF(B284="Central",L284*'Connecting shares (%)'!$R$16*'Connecting shares (%)'!$F$12/100+N284*'Connecting shares (%)'!$G$12/100*'Connecting shares (%)'!$R$17+P284*'Connecting shares (%)'!$H$12/100*'Connecting shares (%)'!$R$18,0),0)</f>
        <v>0</v>
      </c>
      <c r="AG284" s="1">
        <f>IF(C284="West", IF(B284="Decentral",(K284*'Connecting shares (%)'!$F$16/100+M284*'Connecting shares (%)'!$G$16/100+O284*'Connecting shares (%)'!$H$16/100)/1000000,0),0)</f>
        <v>0</v>
      </c>
      <c r="AH284" s="1">
        <f>IF(C284="west", IF(B284="Decentral",L284*'Connecting shares (%)'!$R$16*'Connecting shares (%)'!$F$16/100+N284*'Connecting shares (%)'!$G$16/100*'Connecting shares (%)'!$R$17+P284*'Connecting shares (%)'!$H$16/100*'Connecting shares (%)'!$R$18,0),0)</f>
        <v>0</v>
      </c>
    </row>
    <row r="285" spans="1:34">
      <c r="A285" s="1">
        <v>284</v>
      </c>
      <c r="B285" s="1" t="s">
        <v>19</v>
      </c>
      <c r="C285" s="1" t="s">
        <v>22</v>
      </c>
      <c r="D285" s="1" t="s">
        <v>611</v>
      </c>
      <c r="E285" s="1">
        <v>3627245.37</v>
      </c>
      <c r="F285" s="1">
        <v>219</v>
      </c>
      <c r="G285" s="1">
        <v>123780.45</v>
      </c>
      <c r="H285" s="1">
        <v>2</v>
      </c>
      <c r="I285" s="1">
        <v>0</v>
      </c>
      <c r="J285" s="1">
        <v>0</v>
      </c>
      <c r="K285" s="1">
        <v>1940551.42</v>
      </c>
      <c r="L285" s="1">
        <v>164</v>
      </c>
      <c r="M285" s="1">
        <v>864184.26</v>
      </c>
      <c r="N285" s="1">
        <v>10</v>
      </c>
      <c r="O285" s="1">
        <v>824143.13</v>
      </c>
      <c r="P285" s="1">
        <v>2</v>
      </c>
      <c r="Q285" s="1">
        <v>18633.662221553699</v>
      </c>
      <c r="R285" s="1">
        <v>6649997</v>
      </c>
      <c r="S285" s="59">
        <f>IF(C285="East", IF(B285="Central",('Connecting shares (%)'!$F$2/100*E285+'Connecting shares (%)'!$G$2/100*G285+'Connecting shares (%)'!$H$2/100*I285)/1000000,0),0)</f>
        <v>0</v>
      </c>
      <c r="T285" s="59">
        <f>IF(C285="East", IF(B285="Central",F285*'Connecting shares (%)'!$R$16*'Connecting shares (%)'!$F$2/100+H285*'Connecting shares (%)'!$G$2/100*'Connecting shares (%)'!$R$17+J285*'Connecting shares (%)'!$H$2/100*'Connecting shares (%)'!$R$18,0),0)</f>
        <v>0</v>
      </c>
      <c r="U285" s="1">
        <f>IF(C285="East", IF(B285="Decentral",('Connecting shares (%)'!$F$6/100*E285+'Connecting shares (%)'!$G$6/100*G285+'Connecting shares (%)'!$H$6/100*I285)/1000000,0),0)</f>
        <v>3.7510258200000002</v>
      </c>
      <c r="V285" s="1">
        <f>IF(C285="East", IF(B285="Decentral",F285*'Connecting shares (%)'!$R$16*'Connecting shares (%)'!$F$6/100+H285*'Connecting shares (%)'!$G$6/100*'Connecting shares (%)'!$R$17+J285*'Connecting shares (%)'!$H$6/100*'Connecting shares (%)'!$R$18,0),0)</f>
        <v>5.0972230000000005</v>
      </c>
      <c r="W285" s="1">
        <f>IF(C285="East", IF(B285="Central",('Connecting shares (%)'!$F$4/100*K285+'Connecting shares (%)'!$G$4/100*M285+'Connecting shares (%)'!$H$4/100*O285)/1000000,0),0)</f>
        <v>0</v>
      </c>
      <c r="X285" s="1">
        <f>IF(C285="East", IF(B285="Central",L285*'Connecting shares (%)'!$R$16*'Connecting shares (%)'!$F$4/100+N285*'Connecting shares (%)'!$G$4/100*'Connecting shares (%)'!$R$17+P285*'Connecting shares (%)'!$H$4/100*'Connecting shares (%)'!$R$18,0),0)</f>
        <v>0</v>
      </c>
      <c r="Y285" s="1">
        <f>IF(C285="East", IF(B285="Decentral",('Connecting shares (%)'!$F$4/100*K285+'Connecting shares (%)'!$G$4/100*M285+'Connecting shares (%)'!$H$4/100*O285)/1000000,0),0)</f>
        <v>3.6288788099999998</v>
      </c>
      <c r="Z285" s="1">
        <f>IF(C285="East", IF(B285="Decentral",L285*'Connecting shares (%)'!$R$16*'Connecting shares (%)'!$F$8/100+N285*'Connecting shares (%)'!$G$8/100*'Connecting shares (%)'!$R$17+P285*'Connecting shares (%)'!$H$8/100*'Connecting shares (%)'!$R$18,0),0)</f>
        <v>4.1390880000000001</v>
      </c>
      <c r="AA285" s="1">
        <f>IF(C285="West", IF(B285="Central",('Connecting shares (%)'!$F$10/100*E285+'Connecting shares (%)'!$G$10/100*G285+'Connecting shares (%)'!$H$10/100*I285)/1000000,0),0)</f>
        <v>0</v>
      </c>
      <c r="AB285" s="1">
        <f>IF(C285="West", IF(B285="Central",F285*'Connecting shares (%)'!$R$16*'Connecting shares (%)'!$F$10/100+H285*'Connecting shares (%)'!$G$10/100*'Connecting shares (%)'!$R$17+J285*'Connecting shares (%)'!$H$10/100*'Connecting shares (%)'!$R$18,0),0)</f>
        <v>0</v>
      </c>
      <c r="AC285" s="1">
        <f>IF(C285="West", IF(B285="Decentral",('Connecting shares (%)'!$F$14/100*E285+'Connecting shares (%)'!$G$14/100*G285+'Connecting shares (%)'!$H$14/100*I285)/1000000,0),0)</f>
        <v>0</v>
      </c>
      <c r="AD285" s="1">
        <f>IF(C285="west", IF(B285="Decentral",F285*'Connecting shares (%)'!$R$16*'Connecting shares (%)'!$F$14/100+H285*'Connecting shares (%)'!$G$14/100*'Connecting shares (%)'!$R$17+J285*'Connecting shares (%)'!$H$14/100*'Connecting shares (%)'!$R$18,0),0)</f>
        <v>0</v>
      </c>
      <c r="AE285" s="1">
        <f>IF(C285="west", IF(B285="Central",('Connecting shares (%)'!$F$12/100*K285+'Connecting shares (%)'!$G$12/100*M285+'Connecting shares (%)'!$H$12/100*O285)/1000000,0),0)</f>
        <v>0</v>
      </c>
      <c r="AF285" s="1">
        <f>IF(C285="west", IF(B285="Central",L285*'Connecting shares (%)'!$R$16*'Connecting shares (%)'!$F$12/100+N285*'Connecting shares (%)'!$G$12/100*'Connecting shares (%)'!$R$17+P285*'Connecting shares (%)'!$H$12/100*'Connecting shares (%)'!$R$18,0),0)</f>
        <v>0</v>
      </c>
      <c r="AG285" s="1">
        <f>IF(C285="West", IF(B285="Decentral",(K285*'Connecting shares (%)'!$F$16/100+M285*'Connecting shares (%)'!$G$16/100+O285*'Connecting shares (%)'!$H$16/100)/1000000,0),0)</f>
        <v>0</v>
      </c>
      <c r="AH285" s="1">
        <f>IF(C285="west", IF(B285="Decentral",L285*'Connecting shares (%)'!$R$16*'Connecting shares (%)'!$F$16/100+N285*'Connecting shares (%)'!$G$16/100*'Connecting shares (%)'!$R$17+P285*'Connecting shares (%)'!$H$16/100*'Connecting shares (%)'!$R$18,0),0)</f>
        <v>0</v>
      </c>
    </row>
    <row r="286" spans="1:34">
      <c r="A286" s="1">
        <v>285</v>
      </c>
      <c r="B286" s="1" t="s">
        <v>19</v>
      </c>
      <c r="C286" s="1" t="s">
        <v>22</v>
      </c>
      <c r="D286" s="1" t="s">
        <v>610</v>
      </c>
      <c r="E286" s="1">
        <v>0</v>
      </c>
      <c r="F286" s="1">
        <v>0</v>
      </c>
      <c r="G286" s="1">
        <v>0</v>
      </c>
      <c r="H286" s="1">
        <v>0</v>
      </c>
      <c r="I286" s="1">
        <v>0</v>
      </c>
      <c r="J286" s="1">
        <v>0</v>
      </c>
      <c r="K286" s="1">
        <v>0</v>
      </c>
      <c r="L286" s="1">
        <v>0</v>
      </c>
      <c r="M286" s="1">
        <v>0</v>
      </c>
      <c r="N286" s="1">
        <v>0</v>
      </c>
      <c r="O286" s="1">
        <v>0</v>
      </c>
      <c r="P286" s="1">
        <v>0</v>
      </c>
      <c r="Q286" s="1">
        <v>135.78242789270399</v>
      </c>
      <c r="R286" s="1">
        <v>27.5</v>
      </c>
      <c r="S286" s="59">
        <f>IF(C286="East", IF(B286="Central",('Connecting shares (%)'!$F$2/100*E286+'Connecting shares (%)'!$G$2/100*G286+'Connecting shares (%)'!$H$2/100*I286)/1000000,0),0)</f>
        <v>0</v>
      </c>
      <c r="T286" s="59">
        <f>IF(C286="East", IF(B286="Central",F286*'Connecting shares (%)'!$R$16*'Connecting shares (%)'!$F$2/100+H286*'Connecting shares (%)'!$G$2/100*'Connecting shares (%)'!$R$17+J286*'Connecting shares (%)'!$H$2/100*'Connecting shares (%)'!$R$18,0),0)</f>
        <v>0</v>
      </c>
      <c r="U286" s="1">
        <f>IF(C286="East", IF(B286="Decentral",('Connecting shares (%)'!$F$6/100*E286+'Connecting shares (%)'!$G$6/100*G286+'Connecting shares (%)'!$H$6/100*I286)/1000000,0),0)</f>
        <v>0</v>
      </c>
      <c r="V286" s="1">
        <f>IF(C286="East", IF(B286="Decentral",F286*'Connecting shares (%)'!$R$16*'Connecting shares (%)'!$F$6/100+H286*'Connecting shares (%)'!$G$6/100*'Connecting shares (%)'!$R$17+J286*'Connecting shares (%)'!$H$6/100*'Connecting shares (%)'!$R$18,0),0)</f>
        <v>0</v>
      </c>
      <c r="W286" s="1">
        <f>IF(C286="East", IF(B286="Central",('Connecting shares (%)'!$F$4/100*K286+'Connecting shares (%)'!$G$4/100*M286+'Connecting shares (%)'!$H$4/100*O286)/1000000,0),0)</f>
        <v>0</v>
      </c>
      <c r="X286" s="1">
        <f>IF(C286="East", IF(B286="Central",L286*'Connecting shares (%)'!$R$16*'Connecting shares (%)'!$F$4/100+N286*'Connecting shares (%)'!$G$4/100*'Connecting shares (%)'!$R$17+P286*'Connecting shares (%)'!$H$4/100*'Connecting shares (%)'!$R$18,0),0)</f>
        <v>0</v>
      </c>
      <c r="Y286" s="1">
        <f>IF(C286="East", IF(B286="Decentral",('Connecting shares (%)'!$F$4/100*K286+'Connecting shares (%)'!$G$4/100*M286+'Connecting shares (%)'!$H$4/100*O286)/1000000,0),0)</f>
        <v>0</v>
      </c>
      <c r="Z286" s="1">
        <f>IF(C286="East", IF(B286="Decentral",L286*'Connecting shares (%)'!$R$16*'Connecting shares (%)'!$F$8/100+N286*'Connecting shares (%)'!$G$8/100*'Connecting shares (%)'!$R$17+P286*'Connecting shares (%)'!$H$8/100*'Connecting shares (%)'!$R$18,0),0)</f>
        <v>0</v>
      </c>
      <c r="AA286" s="1">
        <f>IF(C286="West", IF(B286="Central",('Connecting shares (%)'!$F$10/100*E286+'Connecting shares (%)'!$G$10/100*G286+'Connecting shares (%)'!$H$10/100*I286)/1000000,0),0)</f>
        <v>0</v>
      </c>
      <c r="AB286" s="1">
        <f>IF(C286="West", IF(B286="Central",F286*'Connecting shares (%)'!$R$16*'Connecting shares (%)'!$F$10/100+H286*'Connecting shares (%)'!$G$10/100*'Connecting shares (%)'!$R$17+J286*'Connecting shares (%)'!$H$10/100*'Connecting shares (%)'!$R$18,0),0)</f>
        <v>0</v>
      </c>
      <c r="AC286" s="1">
        <f>IF(C286="West", IF(B286="Decentral",('Connecting shares (%)'!$F$14/100*E286+'Connecting shares (%)'!$G$14/100*G286+'Connecting shares (%)'!$H$14/100*I286)/1000000,0),0)</f>
        <v>0</v>
      </c>
      <c r="AD286" s="1">
        <f>IF(C286="west", IF(B286="Decentral",F286*'Connecting shares (%)'!$R$16*'Connecting shares (%)'!$F$14/100+H286*'Connecting shares (%)'!$G$14/100*'Connecting shares (%)'!$R$17+J286*'Connecting shares (%)'!$H$14/100*'Connecting shares (%)'!$R$18,0),0)</f>
        <v>0</v>
      </c>
      <c r="AE286" s="1">
        <f>IF(C286="west", IF(B286="Central",('Connecting shares (%)'!$F$12/100*K286+'Connecting shares (%)'!$G$12/100*M286+'Connecting shares (%)'!$H$12/100*O286)/1000000,0),0)</f>
        <v>0</v>
      </c>
      <c r="AF286" s="1">
        <f>IF(C286="west", IF(B286="Central",L286*'Connecting shares (%)'!$R$16*'Connecting shares (%)'!$F$12/100+N286*'Connecting shares (%)'!$G$12/100*'Connecting shares (%)'!$R$17+P286*'Connecting shares (%)'!$H$12/100*'Connecting shares (%)'!$R$18,0),0)</f>
        <v>0</v>
      </c>
      <c r="AG286" s="1">
        <f>IF(C286="West", IF(B286="Decentral",(K286*'Connecting shares (%)'!$F$16/100+M286*'Connecting shares (%)'!$G$16/100+O286*'Connecting shares (%)'!$H$16/100)/1000000,0),0)</f>
        <v>0</v>
      </c>
      <c r="AH286" s="1">
        <f>IF(C286="west", IF(B286="Decentral",L286*'Connecting shares (%)'!$R$16*'Connecting shares (%)'!$F$16/100+N286*'Connecting shares (%)'!$G$16/100*'Connecting shares (%)'!$R$17+P286*'Connecting shares (%)'!$H$16/100*'Connecting shares (%)'!$R$18,0),0)</f>
        <v>0</v>
      </c>
    </row>
    <row r="287" spans="1:34">
      <c r="A287" s="1">
        <v>286</v>
      </c>
      <c r="B287" s="1" t="s">
        <v>20</v>
      </c>
      <c r="C287" s="1" t="s">
        <v>21</v>
      </c>
      <c r="D287" s="1" t="s">
        <v>609</v>
      </c>
      <c r="E287" s="1">
        <v>152668.75</v>
      </c>
      <c r="F287" s="1">
        <v>16</v>
      </c>
      <c r="G287" s="1">
        <v>0</v>
      </c>
      <c r="H287" s="1">
        <v>0</v>
      </c>
      <c r="I287" s="1">
        <v>0</v>
      </c>
      <c r="J287" s="1">
        <v>0</v>
      </c>
      <c r="K287" s="1">
        <v>189413.11</v>
      </c>
      <c r="L287" s="1">
        <v>18</v>
      </c>
      <c r="M287" s="1">
        <v>0</v>
      </c>
      <c r="N287" s="1">
        <v>0</v>
      </c>
      <c r="O287" s="1">
        <v>0</v>
      </c>
      <c r="P287" s="1">
        <v>0</v>
      </c>
      <c r="Q287" s="1">
        <v>1586.61611913606</v>
      </c>
      <c r="R287" s="1">
        <v>145502</v>
      </c>
      <c r="S287" s="59">
        <f>IF(C287="East", IF(B287="Central",('Connecting shares (%)'!$F$2/100*E287+'Connecting shares (%)'!$G$2/100*G287+'Connecting shares (%)'!$H$2/100*I287)/1000000,0),0)</f>
        <v>0</v>
      </c>
      <c r="T287" s="59">
        <f>IF(C287="East", IF(B287="Central",F287*'Connecting shares (%)'!$R$16*'Connecting shares (%)'!$F$2/100+H287*'Connecting shares (%)'!$G$2/100*'Connecting shares (%)'!$R$17+J287*'Connecting shares (%)'!$H$2/100*'Connecting shares (%)'!$R$18,0),0)</f>
        <v>0</v>
      </c>
      <c r="U287" s="1">
        <f>IF(C287="East", IF(B287="Decentral",('Connecting shares (%)'!$F$6/100*E287+'Connecting shares (%)'!$G$6/100*G287+'Connecting shares (%)'!$H$6/100*I287)/1000000,0),0)</f>
        <v>0</v>
      </c>
      <c r="V287" s="1">
        <f>IF(C287="East", IF(B287="Decentral",F287*'Connecting shares (%)'!$R$16*'Connecting shares (%)'!$F$6/100+H287*'Connecting shares (%)'!$G$6/100*'Connecting shares (%)'!$R$17+J287*'Connecting shares (%)'!$H$6/100*'Connecting shares (%)'!$R$18,0),0)</f>
        <v>0</v>
      </c>
      <c r="W287" s="1">
        <f>IF(C287="East", IF(B287="Central",('Connecting shares (%)'!$F$4/100*K287+'Connecting shares (%)'!$G$4/100*M287+'Connecting shares (%)'!$H$4/100*O287)/1000000,0),0)</f>
        <v>0</v>
      </c>
      <c r="X287" s="1">
        <f>IF(C287="East", IF(B287="Central",L287*'Connecting shares (%)'!$R$16*'Connecting shares (%)'!$F$4/100+N287*'Connecting shares (%)'!$G$4/100*'Connecting shares (%)'!$R$17+P287*'Connecting shares (%)'!$H$4/100*'Connecting shares (%)'!$R$18,0),0)</f>
        <v>0</v>
      </c>
      <c r="Y287" s="1">
        <f>IF(C287="East", IF(B287="Decentral",('Connecting shares (%)'!$F$4/100*K287+'Connecting shares (%)'!$G$4/100*M287+'Connecting shares (%)'!$H$4/100*O287)/1000000,0),0)</f>
        <v>0</v>
      </c>
      <c r="Z287" s="1">
        <f>IF(C287="East", IF(B287="Decentral",L287*'Connecting shares (%)'!$R$16*'Connecting shares (%)'!$F$8/100+N287*'Connecting shares (%)'!$G$8/100*'Connecting shares (%)'!$R$17+P287*'Connecting shares (%)'!$H$8/100*'Connecting shares (%)'!$R$18,0),0)</f>
        <v>0</v>
      </c>
      <c r="AA287" s="1">
        <f>IF(C287="West", IF(B287="Central",('Connecting shares (%)'!$F$10/100*E287+'Connecting shares (%)'!$G$10/100*G287+'Connecting shares (%)'!$H$10/100*I287)/1000000,0),0)</f>
        <v>0.15266874999999999</v>
      </c>
      <c r="AB287" s="1">
        <f>IF(C287="West", IF(B287="Central",F287*'Connecting shares (%)'!$R$16*'Connecting shares (%)'!$F$10/100+H287*'Connecting shares (%)'!$G$10/100*'Connecting shares (%)'!$R$17+J287*'Connecting shares (%)'!$H$10/100*'Connecting shares (%)'!$R$18,0),0)</f>
        <v>0.36792000000000002</v>
      </c>
      <c r="AC287" s="1">
        <f>IF(C287="West", IF(B287="Decentral",('Connecting shares (%)'!$F$14/100*E287+'Connecting shares (%)'!$G$14/100*G287+'Connecting shares (%)'!$H$14/100*I287)/1000000,0),0)</f>
        <v>0</v>
      </c>
      <c r="AD287" s="1">
        <f>IF(C287="west", IF(B287="Decentral",F287*'Connecting shares (%)'!$R$16*'Connecting shares (%)'!$F$14/100+H287*'Connecting shares (%)'!$G$14/100*'Connecting shares (%)'!$R$17+J287*'Connecting shares (%)'!$H$14/100*'Connecting shares (%)'!$R$18,0),0)</f>
        <v>0</v>
      </c>
      <c r="AE287" s="1">
        <f>IF(C287="west", IF(B287="Central",('Connecting shares (%)'!$F$12/100*K287+'Connecting shares (%)'!$G$12/100*M287+'Connecting shares (%)'!$H$12/100*O287)/1000000,0),0)</f>
        <v>0.18941311</v>
      </c>
      <c r="AF287" s="1">
        <f>IF(C287="west", IF(B287="Central",L287*'Connecting shares (%)'!$R$16*'Connecting shares (%)'!$F$12/100+N287*'Connecting shares (%)'!$G$12/100*'Connecting shares (%)'!$R$17+P287*'Connecting shares (%)'!$H$12/100*'Connecting shares (%)'!$R$18,0),0)</f>
        <v>0.41391</v>
      </c>
      <c r="AG287" s="1">
        <f>IF(C287="West", IF(B287="Decentral",(K287*'Connecting shares (%)'!$F$16/100+M287*'Connecting shares (%)'!$G$16/100+O287*'Connecting shares (%)'!$H$16/100)/1000000,0),0)</f>
        <v>0</v>
      </c>
      <c r="AH287" s="1">
        <f>IF(C287="west", IF(B287="Decentral",L287*'Connecting shares (%)'!$R$16*'Connecting shares (%)'!$F$16/100+N287*'Connecting shares (%)'!$G$16/100*'Connecting shares (%)'!$R$17+P287*'Connecting shares (%)'!$H$16/100*'Connecting shares (%)'!$R$18,0),0)</f>
        <v>0</v>
      </c>
    </row>
    <row r="288" spans="1:34">
      <c r="A288" s="1">
        <v>287</v>
      </c>
      <c r="B288" s="1" t="s">
        <v>19</v>
      </c>
      <c r="C288" s="1" t="s">
        <v>22</v>
      </c>
      <c r="D288" s="1" t="s">
        <v>192</v>
      </c>
      <c r="E288" s="1">
        <v>57926.05</v>
      </c>
      <c r="F288" s="1">
        <v>4</v>
      </c>
      <c r="G288" s="1">
        <v>0</v>
      </c>
      <c r="H288" s="1">
        <v>0</v>
      </c>
      <c r="I288" s="1">
        <v>0</v>
      </c>
      <c r="J288" s="1">
        <v>0</v>
      </c>
      <c r="K288" s="1">
        <v>0</v>
      </c>
      <c r="L288" s="1">
        <v>0</v>
      </c>
      <c r="M288" s="1">
        <v>0</v>
      </c>
      <c r="N288" s="1">
        <v>0</v>
      </c>
      <c r="O288" s="1">
        <v>0</v>
      </c>
      <c r="P288" s="1">
        <v>0</v>
      </c>
      <c r="Q288" s="1">
        <v>2233.3670897329498</v>
      </c>
      <c r="R288" s="1">
        <v>195199</v>
      </c>
      <c r="S288" s="59">
        <f>IF(C288="East", IF(B288="Central",('Connecting shares (%)'!$F$2/100*E288+'Connecting shares (%)'!$G$2/100*G288+'Connecting shares (%)'!$H$2/100*I288)/1000000,0),0)</f>
        <v>0</v>
      </c>
      <c r="T288" s="59">
        <f>IF(C288="East", IF(B288="Central",F288*'Connecting shares (%)'!$R$16*'Connecting shares (%)'!$F$2/100+H288*'Connecting shares (%)'!$G$2/100*'Connecting shares (%)'!$R$17+J288*'Connecting shares (%)'!$H$2/100*'Connecting shares (%)'!$R$18,0),0)</f>
        <v>0</v>
      </c>
      <c r="U288" s="1">
        <f>IF(C288="East", IF(B288="Decentral",('Connecting shares (%)'!$F$6/100*E288+'Connecting shares (%)'!$G$6/100*G288+'Connecting shares (%)'!$H$6/100*I288)/1000000,0),0)</f>
        <v>5.792605E-2</v>
      </c>
      <c r="V288" s="1">
        <f>IF(C288="East", IF(B288="Decentral",F288*'Connecting shares (%)'!$R$16*'Connecting shares (%)'!$F$6/100+H288*'Connecting shares (%)'!$G$6/100*'Connecting shares (%)'!$R$17+J288*'Connecting shares (%)'!$H$6/100*'Connecting shares (%)'!$R$18,0),0)</f>
        <v>9.1980000000000006E-2</v>
      </c>
      <c r="W288" s="1">
        <f>IF(C288="East", IF(B288="Central",('Connecting shares (%)'!$F$4/100*K288+'Connecting shares (%)'!$G$4/100*M288+'Connecting shares (%)'!$H$4/100*O288)/1000000,0),0)</f>
        <v>0</v>
      </c>
      <c r="X288" s="1">
        <f>IF(C288="East", IF(B288="Central",L288*'Connecting shares (%)'!$R$16*'Connecting shares (%)'!$F$4/100+N288*'Connecting shares (%)'!$G$4/100*'Connecting shares (%)'!$R$17+P288*'Connecting shares (%)'!$H$4/100*'Connecting shares (%)'!$R$18,0),0)</f>
        <v>0</v>
      </c>
      <c r="Y288" s="1">
        <f>IF(C288="East", IF(B288="Decentral",('Connecting shares (%)'!$F$4/100*K288+'Connecting shares (%)'!$G$4/100*M288+'Connecting shares (%)'!$H$4/100*O288)/1000000,0),0)</f>
        <v>0</v>
      </c>
      <c r="Z288" s="1">
        <f>IF(C288="East", IF(B288="Decentral",L288*'Connecting shares (%)'!$R$16*'Connecting shares (%)'!$F$8/100+N288*'Connecting shares (%)'!$G$8/100*'Connecting shares (%)'!$R$17+P288*'Connecting shares (%)'!$H$8/100*'Connecting shares (%)'!$R$18,0),0)</f>
        <v>0</v>
      </c>
      <c r="AA288" s="1">
        <f>IF(C288="West", IF(B288="Central",('Connecting shares (%)'!$F$10/100*E288+'Connecting shares (%)'!$G$10/100*G288+'Connecting shares (%)'!$H$10/100*I288)/1000000,0),0)</f>
        <v>0</v>
      </c>
      <c r="AB288" s="1">
        <f>IF(C288="West", IF(B288="Central",F288*'Connecting shares (%)'!$R$16*'Connecting shares (%)'!$F$10/100+H288*'Connecting shares (%)'!$G$10/100*'Connecting shares (%)'!$R$17+J288*'Connecting shares (%)'!$H$10/100*'Connecting shares (%)'!$R$18,0),0)</f>
        <v>0</v>
      </c>
      <c r="AC288" s="1">
        <f>IF(C288="West", IF(B288="Decentral",('Connecting shares (%)'!$F$14/100*E288+'Connecting shares (%)'!$G$14/100*G288+'Connecting shares (%)'!$H$14/100*I288)/1000000,0),0)</f>
        <v>0</v>
      </c>
      <c r="AD288" s="1">
        <f>IF(C288="west", IF(B288="Decentral",F288*'Connecting shares (%)'!$R$16*'Connecting shares (%)'!$F$14/100+H288*'Connecting shares (%)'!$G$14/100*'Connecting shares (%)'!$R$17+J288*'Connecting shares (%)'!$H$14/100*'Connecting shares (%)'!$R$18,0),0)</f>
        <v>0</v>
      </c>
      <c r="AE288" s="1">
        <f>IF(C288="west", IF(B288="Central",('Connecting shares (%)'!$F$12/100*K288+'Connecting shares (%)'!$G$12/100*M288+'Connecting shares (%)'!$H$12/100*O288)/1000000,0),0)</f>
        <v>0</v>
      </c>
      <c r="AF288" s="1">
        <f>IF(C288="west", IF(B288="Central",L288*'Connecting shares (%)'!$R$16*'Connecting shares (%)'!$F$12/100+N288*'Connecting shares (%)'!$G$12/100*'Connecting shares (%)'!$R$17+P288*'Connecting shares (%)'!$H$12/100*'Connecting shares (%)'!$R$18,0),0)</f>
        <v>0</v>
      </c>
      <c r="AG288" s="1">
        <f>IF(C288="West", IF(B288="Decentral",(K288*'Connecting shares (%)'!$F$16/100+M288*'Connecting shares (%)'!$G$16/100+O288*'Connecting shares (%)'!$H$16/100)/1000000,0),0)</f>
        <v>0</v>
      </c>
      <c r="AH288" s="1">
        <f>IF(C288="west", IF(B288="Decentral",L288*'Connecting shares (%)'!$R$16*'Connecting shares (%)'!$F$16/100+N288*'Connecting shares (%)'!$G$16/100*'Connecting shares (%)'!$R$17+P288*'Connecting shares (%)'!$H$16/100*'Connecting shares (%)'!$R$18,0),0)</f>
        <v>0</v>
      </c>
    </row>
    <row r="289" spans="1:34">
      <c r="A289" s="1">
        <v>288</v>
      </c>
      <c r="B289" s="1" t="s">
        <v>19</v>
      </c>
      <c r="C289" s="1" t="s">
        <v>22</v>
      </c>
      <c r="D289" s="1" t="s">
        <v>608</v>
      </c>
      <c r="E289" s="1">
        <v>0</v>
      </c>
      <c r="F289" s="1">
        <v>0</v>
      </c>
      <c r="G289" s="1">
        <v>0</v>
      </c>
      <c r="H289" s="1">
        <v>0</v>
      </c>
      <c r="I289" s="1">
        <v>0</v>
      </c>
      <c r="J289" s="1">
        <v>0</v>
      </c>
      <c r="K289" s="1">
        <v>0</v>
      </c>
      <c r="L289" s="1">
        <v>0</v>
      </c>
      <c r="M289" s="1">
        <v>0</v>
      </c>
      <c r="N289" s="1">
        <v>0</v>
      </c>
      <c r="O289" s="1">
        <v>0</v>
      </c>
      <c r="P289" s="1">
        <v>0</v>
      </c>
      <c r="Q289" s="1">
        <v>220.44637113571801</v>
      </c>
      <c r="R289" s="1">
        <v>2156</v>
      </c>
      <c r="S289" s="59">
        <f>IF(C289="East", IF(B289="Central",('Connecting shares (%)'!$F$2/100*E289+'Connecting shares (%)'!$G$2/100*G289+'Connecting shares (%)'!$H$2/100*I289)/1000000,0),0)</f>
        <v>0</v>
      </c>
      <c r="T289" s="59">
        <f>IF(C289="East", IF(B289="Central",F289*'Connecting shares (%)'!$R$16*'Connecting shares (%)'!$F$2/100+H289*'Connecting shares (%)'!$G$2/100*'Connecting shares (%)'!$R$17+J289*'Connecting shares (%)'!$H$2/100*'Connecting shares (%)'!$R$18,0),0)</f>
        <v>0</v>
      </c>
      <c r="U289" s="1">
        <f>IF(C289="East", IF(B289="Decentral",('Connecting shares (%)'!$F$6/100*E289+'Connecting shares (%)'!$G$6/100*G289+'Connecting shares (%)'!$H$6/100*I289)/1000000,0),0)</f>
        <v>0</v>
      </c>
      <c r="V289" s="1">
        <f>IF(C289="East", IF(B289="Decentral",F289*'Connecting shares (%)'!$R$16*'Connecting shares (%)'!$F$6/100+H289*'Connecting shares (%)'!$G$6/100*'Connecting shares (%)'!$R$17+J289*'Connecting shares (%)'!$H$6/100*'Connecting shares (%)'!$R$18,0),0)</f>
        <v>0</v>
      </c>
      <c r="W289" s="1">
        <f>IF(C289="East", IF(B289="Central",('Connecting shares (%)'!$F$4/100*K289+'Connecting shares (%)'!$G$4/100*M289+'Connecting shares (%)'!$H$4/100*O289)/1000000,0),0)</f>
        <v>0</v>
      </c>
      <c r="X289" s="1">
        <f>IF(C289="East", IF(B289="Central",L289*'Connecting shares (%)'!$R$16*'Connecting shares (%)'!$F$4/100+N289*'Connecting shares (%)'!$G$4/100*'Connecting shares (%)'!$R$17+P289*'Connecting shares (%)'!$H$4/100*'Connecting shares (%)'!$R$18,0),0)</f>
        <v>0</v>
      </c>
      <c r="Y289" s="1">
        <f>IF(C289="East", IF(B289="Decentral",('Connecting shares (%)'!$F$4/100*K289+'Connecting shares (%)'!$G$4/100*M289+'Connecting shares (%)'!$H$4/100*O289)/1000000,0),0)</f>
        <v>0</v>
      </c>
      <c r="Z289" s="1">
        <f>IF(C289="East", IF(B289="Decentral",L289*'Connecting shares (%)'!$R$16*'Connecting shares (%)'!$F$8/100+N289*'Connecting shares (%)'!$G$8/100*'Connecting shares (%)'!$R$17+P289*'Connecting shares (%)'!$H$8/100*'Connecting shares (%)'!$R$18,0),0)</f>
        <v>0</v>
      </c>
      <c r="AA289" s="1">
        <f>IF(C289="West", IF(B289="Central",('Connecting shares (%)'!$F$10/100*E289+'Connecting shares (%)'!$G$10/100*G289+'Connecting shares (%)'!$H$10/100*I289)/1000000,0),0)</f>
        <v>0</v>
      </c>
      <c r="AB289" s="1">
        <f>IF(C289="West", IF(B289="Central",F289*'Connecting shares (%)'!$R$16*'Connecting shares (%)'!$F$10/100+H289*'Connecting shares (%)'!$G$10/100*'Connecting shares (%)'!$R$17+J289*'Connecting shares (%)'!$H$10/100*'Connecting shares (%)'!$R$18,0),0)</f>
        <v>0</v>
      </c>
      <c r="AC289" s="1">
        <f>IF(C289="West", IF(B289="Decentral",('Connecting shares (%)'!$F$14/100*E289+'Connecting shares (%)'!$G$14/100*G289+'Connecting shares (%)'!$H$14/100*I289)/1000000,0),0)</f>
        <v>0</v>
      </c>
      <c r="AD289" s="1">
        <f>IF(C289="west", IF(B289="Decentral",F289*'Connecting shares (%)'!$R$16*'Connecting shares (%)'!$F$14/100+H289*'Connecting shares (%)'!$G$14/100*'Connecting shares (%)'!$R$17+J289*'Connecting shares (%)'!$H$14/100*'Connecting shares (%)'!$R$18,0),0)</f>
        <v>0</v>
      </c>
      <c r="AE289" s="1">
        <f>IF(C289="west", IF(B289="Central",('Connecting shares (%)'!$F$12/100*K289+'Connecting shares (%)'!$G$12/100*M289+'Connecting shares (%)'!$H$12/100*O289)/1000000,0),0)</f>
        <v>0</v>
      </c>
      <c r="AF289" s="1">
        <f>IF(C289="west", IF(B289="Central",L289*'Connecting shares (%)'!$R$16*'Connecting shares (%)'!$F$12/100+N289*'Connecting shares (%)'!$G$12/100*'Connecting shares (%)'!$R$17+P289*'Connecting shares (%)'!$H$12/100*'Connecting shares (%)'!$R$18,0),0)</f>
        <v>0</v>
      </c>
      <c r="AG289" s="1">
        <f>IF(C289="West", IF(B289="Decentral",(K289*'Connecting shares (%)'!$F$16/100+M289*'Connecting shares (%)'!$G$16/100+O289*'Connecting shares (%)'!$H$16/100)/1000000,0),0)</f>
        <v>0</v>
      </c>
      <c r="AH289" s="1">
        <f>IF(C289="west", IF(B289="Decentral",L289*'Connecting shares (%)'!$R$16*'Connecting shares (%)'!$F$16/100+N289*'Connecting shares (%)'!$G$16/100*'Connecting shares (%)'!$R$17+P289*'Connecting shares (%)'!$H$16/100*'Connecting shares (%)'!$R$18,0),0)</f>
        <v>0</v>
      </c>
    </row>
    <row r="290" spans="1:34">
      <c r="A290" s="1">
        <v>289</v>
      </c>
      <c r="B290" s="1" t="s">
        <v>20</v>
      </c>
      <c r="C290" s="1" t="s">
        <v>22</v>
      </c>
      <c r="D290" s="1" t="s">
        <v>607</v>
      </c>
      <c r="E290" s="1">
        <v>0</v>
      </c>
      <c r="F290" s="1">
        <v>0</v>
      </c>
      <c r="G290" s="1">
        <v>0</v>
      </c>
      <c r="H290" s="1">
        <v>0</v>
      </c>
      <c r="I290" s="1">
        <v>0</v>
      </c>
      <c r="J290" s="1">
        <v>0</v>
      </c>
      <c r="K290" s="1">
        <v>0</v>
      </c>
      <c r="L290" s="1">
        <v>0</v>
      </c>
      <c r="M290" s="1">
        <v>0</v>
      </c>
      <c r="N290" s="1">
        <v>0</v>
      </c>
      <c r="O290" s="1">
        <v>0</v>
      </c>
      <c r="P290" s="1">
        <v>0</v>
      </c>
      <c r="Q290" s="1">
        <v>852.52381742677903</v>
      </c>
      <c r="R290" s="1">
        <v>13667</v>
      </c>
      <c r="S290" s="59">
        <f>IF(C290="East", IF(B290="Central",('Connecting shares (%)'!$F$2/100*E290+'Connecting shares (%)'!$G$2/100*G290+'Connecting shares (%)'!$H$2/100*I290)/1000000,0),0)</f>
        <v>0</v>
      </c>
      <c r="T290" s="59">
        <f>IF(C290="East", IF(B290="Central",F290*'Connecting shares (%)'!$R$16*'Connecting shares (%)'!$F$2/100+H290*'Connecting shares (%)'!$G$2/100*'Connecting shares (%)'!$R$17+J290*'Connecting shares (%)'!$H$2/100*'Connecting shares (%)'!$R$18,0),0)</f>
        <v>0</v>
      </c>
      <c r="U290" s="1">
        <f>IF(C290="East", IF(B290="Decentral",('Connecting shares (%)'!$F$6/100*E290+'Connecting shares (%)'!$G$6/100*G290+'Connecting shares (%)'!$H$6/100*I290)/1000000,0),0)</f>
        <v>0</v>
      </c>
      <c r="V290" s="1">
        <f>IF(C290="East", IF(B290="Decentral",F290*'Connecting shares (%)'!$R$16*'Connecting shares (%)'!$F$6/100+H290*'Connecting shares (%)'!$G$6/100*'Connecting shares (%)'!$R$17+J290*'Connecting shares (%)'!$H$6/100*'Connecting shares (%)'!$R$18,0),0)</f>
        <v>0</v>
      </c>
      <c r="W290" s="1">
        <f>IF(C290="East", IF(B290="Central",('Connecting shares (%)'!$F$4/100*K290+'Connecting shares (%)'!$G$4/100*M290+'Connecting shares (%)'!$H$4/100*O290)/1000000,0),0)</f>
        <v>0</v>
      </c>
      <c r="X290" s="1">
        <f>IF(C290="East", IF(B290="Central",L290*'Connecting shares (%)'!$R$16*'Connecting shares (%)'!$F$4/100+N290*'Connecting shares (%)'!$G$4/100*'Connecting shares (%)'!$R$17+P290*'Connecting shares (%)'!$H$4/100*'Connecting shares (%)'!$R$18,0),0)</f>
        <v>0</v>
      </c>
      <c r="Y290" s="1">
        <f>IF(C290="East", IF(B290="Decentral",('Connecting shares (%)'!$F$4/100*K290+'Connecting shares (%)'!$G$4/100*M290+'Connecting shares (%)'!$H$4/100*O290)/1000000,0),0)</f>
        <v>0</v>
      </c>
      <c r="Z290" s="1">
        <f>IF(C290="East", IF(B290="Decentral",L290*'Connecting shares (%)'!$R$16*'Connecting shares (%)'!$F$8/100+N290*'Connecting shares (%)'!$G$8/100*'Connecting shares (%)'!$R$17+P290*'Connecting shares (%)'!$H$8/100*'Connecting shares (%)'!$R$18,0),0)</f>
        <v>0</v>
      </c>
      <c r="AA290" s="1">
        <f>IF(C290="West", IF(B290="Central",('Connecting shares (%)'!$F$10/100*E290+'Connecting shares (%)'!$G$10/100*G290+'Connecting shares (%)'!$H$10/100*I290)/1000000,0),0)</f>
        <v>0</v>
      </c>
      <c r="AB290" s="1">
        <f>IF(C290="West", IF(B290="Central",F290*'Connecting shares (%)'!$R$16*'Connecting shares (%)'!$F$10/100+H290*'Connecting shares (%)'!$G$10/100*'Connecting shares (%)'!$R$17+J290*'Connecting shares (%)'!$H$10/100*'Connecting shares (%)'!$R$18,0),0)</f>
        <v>0</v>
      </c>
      <c r="AC290" s="1">
        <f>IF(C290="West", IF(B290="Decentral",('Connecting shares (%)'!$F$14/100*E290+'Connecting shares (%)'!$G$14/100*G290+'Connecting shares (%)'!$H$14/100*I290)/1000000,0),0)</f>
        <v>0</v>
      </c>
      <c r="AD290" s="1">
        <f>IF(C290="west", IF(B290="Decentral",F290*'Connecting shares (%)'!$R$16*'Connecting shares (%)'!$F$14/100+H290*'Connecting shares (%)'!$G$14/100*'Connecting shares (%)'!$R$17+J290*'Connecting shares (%)'!$H$14/100*'Connecting shares (%)'!$R$18,0),0)</f>
        <v>0</v>
      </c>
      <c r="AE290" s="1">
        <f>IF(C290="west", IF(B290="Central",('Connecting shares (%)'!$F$12/100*K290+'Connecting shares (%)'!$G$12/100*M290+'Connecting shares (%)'!$H$12/100*O290)/1000000,0),0)</f>
        <v>0</v>
      </c>
      <c r="AF290" s="1">
        <f>IF(C290="west", IF(B290="Central",L290*'Connecting shares (%)'!$R$16*'Connecting shares (%)'!$F$12/100+N290*'Connecting shares (%)'!$G$12/100*'Connecting shares (%)'!$R$17+P290*'Connecting shares (%)'!$H$12/100*'Connecting shares (%)'!$R$18,0),0)</f>
        <v>0</v>
      </c>
      <c r="AG290" s="1">
        <f>IF(C290="West", IF(B290="Decentral",(K290*'Connecting shares (%)'!$F$16/100+M290*'Connecting shares (%)'!$G$16/100+O290*'Connecting shares (%)'!$H$16/100)/1000000,0),0)</f>
        <v>0</v>
      </c>
      <c r="AH290" s="1">
        <f>IF(C290="west", IF(B290="Decentral",L290*'Connecting shares (%)'!$R$16*'Connecting shares (%)'!$F$16/100+N290*'Connecting shares (%)'!$G$16/100*'Connecting shares (%)'!$R$17+P290*'Connecting shares (%)'!$H$16/100*'Connecting shares (%)'!$R$18,0),0)</f>
        <v>0</v>
      </c>
    </row>
    <row r="291" spans="1:34">
      <c r="A291" s="1">
        <v>290</v>
      </c>
      <c r="B291" s="1" t="s">
        <v>19</v>
      </c>
      <c r="C291" s="1" t="s">
        <v>21</v>
      </c>
      <c r="D291" s="1" t="s">
        <v>52</v>
      </c>
      <c r="E291" s="1">
        <v>974665.98</v>
      </c>
      <c r="F291" s="1">
        <v>68</v>
      </c>
      <c r="G291" s="1">
        <v>0</v>
      </c>
      <c r="H291" s="1">
        <v>0</v>
      </c>
      <c r="I291" s="1">
        <v>0</v>
      </c>
      <c r="J291" s="1">
        <v>0</v>
      </c>
      <c r="K291" s="1">
        <v>354204.62999999902</v>
      </c>
      <c r="L291" s="1">
        <v>37</v>
      </c>
      <c r="M291" s="1">
        <v>0</v>
      </c>
      <c r="N291" s="1">
        <v>0</v>
      </c>
      <c r="O291" s="1">
        <v>0</v>
      </c>
      <c r="P291" s="1">
        <v>0</v>
      </c>
      <c r="Q291" s="1">
        <v>5609.2802846549303</v>
      </c>
      <c r="R291" s="1">
        <v>760610</v>
      </c>
      <c r="S291" s="59">
        <f>IF(C291="East", IF(B291="Central",('Connecting shares (%)'!$F$2/100*E291+'Connecting shares (%)'!$G$2/100*G291+'Connecting shares (%)'!$H$2/100*I291)/1000000,0),0)</f>
        <v>0</v>
      </c>
      <c r="T291" s="59">
        <f>IF(C291="East", IF(B291="Central",F291*'Connecting shares (%)'!$R$16*'Connecting shares (%)'!$F$2/100+H291*'Connecting shares (%)'!$G$2/100*'Connecting shares (%)'!$R$17+J291*'Connecting shares (%)'!$H$2/100*'Connecting shares (%)'!$R$18,0),0)</f>
        <v>0</v>
      </c>
      <c r="U291" s="1">
        <f>IF(C291="East", IF(B291="Decentral",('Connecting shares (%)'!$F$6/100*E291+'Connecting shares (%)'!$G$6/100*G291+'Connecting shares (%)'!$H$6/100*I291)/1000000,0),0)</f>
        <v>0</v>
      </c>
      <c r="V291" s="1">
        <f>IF(C291="East", IF(B291="Decentral",F291*'Connecting shares (%)'!$R$16*'Connecting shares (%)'!$F$6/100+H291*'Connecting shares (%)'!$G$6/100*'Connecting shares (%)'!$R$17+J291*'Connecting shares (%)'!$H$6/100*'Connecting shares (%)'!$R$18,0),0)</f>
        <v>0</v>
      </c>
      <c r="W291" s="1">
        <f>IF(C291="East", IF(B291="Central",('Connecting shares (%)'!$F$4/100*K291+'Connecting shares (%)'!$G$4/100*M291+'Connecting shares (%)'!$H$4/100*O291)/1000000,0),0)</f>
        <v>0</v>
      </c>
      <c r="X291" s="1">
        <f>IF(C291="East", IF(B291="Central",L291*'Connecting shares (%)'!$R$16*'Connecting shares (%)'!$F$4/100+N291*'Connecting shares (%)'!$G$4/100*'Connecting shares (%)'!$R$17+P291*'Connecting shares (%)'!$H$4/100*'Connecting shares (%)'!$R$18,0),0)</f>
        <v>0</v>
      </c>
      <c r="Y291" s="1">
        <f>IF(C291="East", IF(B291="Decentral",('Connecting shares (%)'!$F$4/100*K291+'Connecting shares (%)'!$G$4/100*M291+'Connecting shares (%)'!$H$4/100*O291)/1000000,0),0)</f>
        <v>0</v>
      </c>
      <c r="Z291" s="1">
        <f>IF(C291="East", IF(B291="Decentral",L291*'Connecting shares (%)'!$R$16*'Connecting shares (%)'!$F$8/100+N291*'Connecting shares (%)'!$G$8/100*'Connecting shares (%)'!$R$17+P291*'Connecting shares (%)'!$H$8/100*'Connecting shares (%)'!$R$18,0),0)</f>
        <v>0</v>
      </c>
      <c r="AA291" s="1">
        <f>IF(C291="West", IF(B291="Central",('Connecting shares (%)'!$F$10/100*E291+'Connecting shares (%)'!$G$10/100*G291+'Connecting shares (%)'!$H$10/100*I291)/1000000,0),0)</f>
        <v>0</v>
      </c>
      <c r="AB291" s="1">
        <f>IF(C291="West", IF(B291="Central",F291*'Connecting shares (%)'!$R$16*'Connecting shares (%)'!$F$10/100+H291*'Connecting shares (%)'!$G$10/100*'Connecting shares (%)'!$R$17+J291*'Connecting shares (%)'!$H$10/100*'Connecting shares (%)'!$R$18,0),0)</f>
        <v>0</v>
      </c>
      <c r="AC291" s="1">
        <f>IF(C291="West", IF(B291="Decentral",('Connecting shares (%)'!$F$14/100*E291+'Connecting shares (%)'!$G$14/100*G291+'Connecting shares (%)'!$H$14/100*I291)/1000000,0),0)</f>
        <v>0.97466597999999993</v>
      </c>
      <c r="AD291" s="1">
        <f>IF(C291="west", IF(B291="Decentral",F291*'Connecting shares (%)'!$R$16*'Connecting shares (%)'!$F$14/100+H291*'Connecting shares (%)'!$G$14/100*'Connecting shares (%)'!$R$17+J291*'Connecting shares (%)'!$H$14/100*'Connecting shares (%)'!$R$18,0),0)</f>
        <v>1.56366</v>
      </c>
      <c r="AE291" s="1">
        <f>IF(C291="west", IF(B291="Central",('Connecting shares (%)'!$F$12/100*K291+'Connecting shares (%)'!$G$12/100*M291+'Connecting shares (%)'!$H$12/100*O291)/1000000,0),0)</f>
        <v>0</v>
      </c>
      <c r="AF291" s="1">
        <f>IF(C291="west", IF(B291="Central",L291*'Connecting shares (%)'!$R$16*'Connecting shares (%)'!$F$12/100+N291*'Connecting shares (%)'!$G$12/100*'Connecting shares (%)'!$R$17+P291*'Connecting shares (%)'!$H$12/100*'Connecting shares (%)'!$R$18,0),0)</f>
        <v>0</v>
      </c>
      <c r="AG291" s="1">
        <f>IF(C291="West", IF(B291="Decentral",(K291*'Connecting shares (%)'!$F$16/100+M291*'Connecting shares (%)'!$G$16/100+O291*'Connecting shares (%)'!$H$16/100)/1000000,0),0)</f>
        <v>0.35420462999999902</v>
      </c>
      <c r="AH291" s="1">
        <f>IF(C291="west", IF(B291="Decentral",L291*'Connecting shares (%)'!$R$16*'Connecting shares (%)'!$F$16/100+N291*'Connecting shares (%)'!$G$16/100*'Connecting shares (%)'!$R$17+P291*'Connecting shares (%)'!$H$16/100*'Connecting shares (%)'!$R$18,0),0)</f>
        <v>0.8508150000000001</v>
      </c>
    </row>
    <row r="292" spans="1:34">
      <c r="A292" s="1">
        <v>291</v>
      </c>
      <c r="B292" s="1" t="s">
        <v>19</v>
      </c>
      <c r="C292" s="1" t="s">
        <v>21</v>
      </c>
      <c r="D292" s="1" t="s">
        <v>606</v>
      </c>
      <c r="E292" s="1">
        <v>823456.63</v>
      </c>
      <c r="F292" s="1">
        <v>53</v>
      </c>
      <c r="G292" s="1">
        <v>0</v>
      </c>
      <c r="H292" s="1">
        <v>0</v>
      </c>
      <c r="I292" s="1">
        <v>0</v>
      </c>
      <c r="J292" s="1">
        <v>0</v>
      </c>
      <c r="K292" s="1">
        <v>22194.209999999901</v>
      </c>
      <c r="L292" s="1">
        <v>1</v>
      </c>
      <c r="M292" s="1">
        <v>0</v>
      </c>
      <c r="N292" s="1">
        <v>0</v>
      </c>
      <c r="O292" s="1">
        <v>0</v>
      </c>
      <c r="P292" s="1">
        <v>0</v>
      </c>
      <c r="Q292" s="1">
        <v>5605.6294662403898</v>
      </c>
      <c r="R292" s="1">
        <v>858937</v>
      </c>
      <c r="S292" s="59">
        <f>IF(C292="East", IF(B292="Central",('Connecting shares (%)'!$F$2/100*E292+'Connecting shares (%)'!$G$2/100*G292+'Connecting shares (%)'!$H$2/100*I292)/1000000,0),0)</f>
        <v>0</v>
      </c>
      <c r="T292" s="59">
        <f>IF(C292="East", IF(B292="Central",F292*'Connecting shares (%)'!$R$16*'Connecting shares (%)'!$F$2/100+H292*'Connecting shares (%)'!$G$2/100*'Connecting shares (%)'!$R$17+J292*'Connecting shares (%)'!$H$2/100*'Connecting shares (%)'!$R$18,0),0)</f>
        <v>0</v>
      </c>
      <c r="U292" s="1">
        <f>IF(C292="East", IF(B292="Decentral",('Connecting shares (%)'!$F$6/100*E292+'Connecting shares (%)'!$G$6/100*G292+'Connecting shares (%)'!$H$6/100*I292)/1000000,0),0)</f>
        <v>0</v>
      </c>
      <c r="V292" s="1">
        <f>IF(C292="East", IF(B292="Decentral",F292*'Connecting shares (%)'!$R$16*'Connecting shares (%)'!$F$6/100+H292*'Connecting shares (%)'!$G$6/100*'Connecting shares (%)'!$R$17+J292*'Connecting shares (%)'!$H$6/100*'Connecting shares (%)'!$R$18,0),0)</f>
        <v>0</v>
      </c>
      <c r="W292" s="1">
        <f>IF(C292="East", IF(B292="Central",('Connecting shares (%)'!$F$4/100*K292+'Connecting shares (%)'!$G$4/100*M292+'Connecting shares (%)'!$H$4/100*O292)/1000000,0),0)</f>
        <v>0</v>
      </c>
      <c r="X292" s="1">
        <f>IF(C292="East", IF(B292="Central",L292*'Connecting shares (%)'!$R$16*'Connecting shares (%)'!$F$4/100+N292*'Connecting shares (%)'!$G$4/100*'Connecting shares (%)'!$R$17+P292*'Connecting shares (%)'!$H$4/100*'Connecting shares (%)'!$R$18,0),0)</f>
        <v>0</v>
      </c>
      <c r="Y292" s="1">
        <f>IF(C292="East", IF(B292="Decentral",('Connecting shares (%)'!$F$4/100*K292+'Connecting shares (%)'!$G$4/100*M292+'Connecting shares (%)'!$H$4/100*O292)/1000000,0),0)</f>
        <v>0</v>
      </c>
      <c r="Z292" s="1">
        <f>IF(C292="East", IF(B292="Decentral",L292*'Connecting shares (%)'!$R$16*'Connecting shares (%)'!$F$8/100+N292*'Connecting shares (%)'!$G$8/100*'Connecting shares (%)'!$R$17+P292*'Connecting shares (%)'!$H$8/100*'Connecting shares (%)'!$R$18,0),0)</f>
        <v>0</v>
      </c>
      <c r="AA292" s="1">
        <f>IF(C292="West", IF(B292="Central",('Connecting shares (%)'!$F$10/100*E292+'Connecting shares (%)'!$G$10/100*G292+'Connecting shares (%)'!$H$10/100*I292)/1000000,0),0)</f>
        <v>0</v>
      </c>
      <c r="AB292" s="1">
        <f>IF(C292="West", IF(B292="Central",F292*'Connecting shares (%)'!$R$16*'Connecting shares (%)'!$F$10/100+H292*'Connecting shares (%)'!$G$10/100*'Connecting shares (%)'!$R$17+J292*'Connecting shares (%)'!$H$10/100*'Connecting shares (%)'!$R$18,0),0)</f>
        <v>0</v>
      </c>
      <c r="AC292" s="1">
        <f>IF(C292="West", IF(B292="Decentral",('Connecting shares (%)'!$F$14/100*E292+'Connecting shares (%)'!$G$14/100*G292+'Connecting shares (%)'!$H$14/100*I292)/1000000,0),0)</f>
        <v>0.82345663000000002</v>
      </c>
      <c r="AD292" s="1">
        <f>IF(C292="west", IF(B292="Decentral",F292*'Connecting shares (%)'!$R$16*'Connecting shares (%)'!$F$14/100+H292*'Connecting shares (%)'!$G$14/100*'Connecting shares (%)'!$R$17+J292*'Connecting shares (%)'!$H$14/100*'Connecting shares (%)'!$R$18,0),0)</f>
        <v>1.2187350000000001</v>
      </c>
      <c r="AE292" s="1">
        <f>IF(C292="west", IF(B292="Central",('Connecting shares (%)'!$F$12/100*K292+'Connecting shares (%)'!$G$12/100*M292+'Connecting shares (%)'!$H$12/100*O292)/1000000,0),0)</f>
        <v>0</v>
      </c>
      <c r="AF292" s="1">
        <f>IF(C292="west", IF(B292="Central",L292*'Connecting shares (%)'!$R$16*'Connecting shares (%)'!$F$12/100+N292*'Connecting shares (%)'!$G$12/100*'Connecting shares (%)'!$R$17+P292*'Connecting shares (%)'!$H$12/100*'Connecting shares (%)'!$R$18,0),0)</f>
        <v>0</v>
      </c>
      <c r="AG292" s="1">
        <f>IF(C292="West", IF(B292="Decentral",(K292*'Connecting shares (%)'!$F$16/100+M292*'Connecting shares (%)'!$G$16/100+O292*'Connecting shares (%)'!$H$16/100)/1000000,0),0)</f>
        <v>2.2194209999999902E-2</v>
      </c>
      <c r="AH292" s="1">
        <f>IF(C292="west", IF(B292="Decentral",L292*'Connecting shares (%)'!$R$16*'Connecting shares (%)'!$F$16/100+N292*'Connecting shares (%)'!$G$16/100*'Connecting shares (%)'!$R$17+P292*'Connecting shares (%)'!$H$16/100*'Connecting shares (%)'!$R$18,0),0)</f>
        <v>2.2995000000000002E-2</v>
      </c>
    </row>
    <row r="293" spans="1:34">
      <c r="A293" s="1">
        <v>292</v>
      </c>
      <c r="B293" s="1" t="s">
        <v>19</v>
      </c>
      <c r="C293" s="1" t="s">
        <v>21</v>
      </c>
      <c r="D293" s="1" t="s">
        <v>605</v>
      </c>
      <c r="E293" s="1">
        <v>677221.65</v>
      </c>
      <c r="F293" s="1">
        <v>52</v>
      </c>
      <c r="G293" s="1">
        <v>0</v>
      </c>
      <c r="H293" s="1">
        <v>0</v>
      </c>
      <c r="I293" s="1">
        <v>0</v>
      </c>
      <c r="J293" s="1">
        <v>0</v>
      </c>
      <c r="K293" s="1">
        <v>54772.160000000003</v>
      </c>
      <c r="L293" s="1">
        <v>3</v>
      </c>
      <c r="M293" s="1">
        <v>51222.36</v>
      </c>
      <c r="N293" s="1">
        <v>1</v>
      </c>
      <c r="O293" s="1">
        <v>0</v>
      </c>
      <c r="P293" s="1">
        <v>0</v>
      </c>
      <c r="Q293" s="1">
        <v>3343.1616564820401</v>
      </c>
      <c r="R293" s="1">
        <v>700576.5</v>
      </c>
      <c r="S293" s="59">
        <f>IF(C293="East", IF(B293="Central",('Connecting shares (%)'!$F$2/100*E293+'Connecting shares (%)'!$G$2/100*G293+'Connecting shares (%)'!$H$2/100*I293)/1000000,0),0)</f>
        <v>0</v>
      </c>
      <c r="T293" s="59">
        <f>IF(C293="East", IF(B293="Central",F293*'Connecting shares (%)'!$R$16*'Connecting shares (%)'!$F$2/100+H293*'Connecting shares (%)'!$G$2/100*'Connecting shares (%)'!$R$17+J293*'Connecting shares (%)'!$H$2/100*'Connecting shares (%)'!$R$18,0),0)</f>
        <v>0</v>
      </c>
      <c r="U293" s="1">
        <f>IF(C293="East", IF(B293="Decentral",('Connecting shares (%)'!$F$6/100*E293+'Connecting shares (%)'!$G$6/100*G293+'Connecting shares (%)'!$H$6/100*I293)/1000000,0),0)</f>
        <v>0</v>
      </c>
      <c r="V293" s="1">
        <f>IF(C293="East", IF(B293="Decentral",F293*'Connecting shares (%)'!$R$16*'Connecting shares (%)'!$F$6/100+H293*'Connecting shares (%)'!$G$6/100*'Connecting shares (%)'!$R$17+J293*'Connecting shares (%)'!$H$6/100*'Connecting shares (%)'!$R$18,0),0)</f>
        <v>0</v>
      </c>
      <c r="W293" s="1">
        <f>IF(C293="East", IF(B293="Central",('Connecting shares (%)'!$F$4/100*K293+'Connecting shares (%)'!$G$4/100*M293+'Connecting shares (%)'!$H$4/100*O293)/1000000,0),0)</f>
        <v>0</v>
      </c>
      <c r="X293" s="1">
        <f>IF(C293="East", IF(B293="Central",L293*'Connecting shares (%)'!$R$16*'Connecting shares (%)'!$F$4/100+N293*'Connecting shares (%)'!$G$4/100*'Connecting shares (%)'!$R$17+P293*'Connecting shares (%)'!$H$4/100*'Connecting shares (%)'!$R$18,0),0)</f>
        <v>0</v>
      </c>
      <c r="Y293" s="1">
        <f>IF(C293="East", IF(B293="Decentral",('Connecting shares (%)'!$F$4/100*K293+'Connecting shares (%)'!$G$4/100*M293+'Connecting shares (%)'!$H$4/100*O293)/1000000,0),0)</f>
        <v>0</v>
      </c>
      <c r="Z293" s="1">
        <f>IF(C293="East", IF(B293="Decentral",L293*'Connecting shares (%)'!$R$16*'Connecting shares (%)'!$F$8/100+N293*'Connecting shares (%)'!$G$8/100*'Connecting shares (%)'!$R$17+P293*'Connecting shares (%)'!$H$8/100*'Connecting shares (%)'!$R$18,0),0)</f>
        <v>0</v>
      </c>
      <c r="AA293" s="1">
        <f>IF(C293="West", IF(B293="Central",('Connecting shares (%)'!$F$10/100*E293+'Connecting shares (%)'!$G$10/100*G293+'Connecting shares (%)'!$H$10/100*I293)/1000000,0),0)</f>
        <v>0</v>
      </c>
      <c r="AB293" s="1">
        <f>IF(C293="West", IF(B293="Central",F293*'Connecting shares (%)'!$R$16*'Connecting shares (%)'!$F$10/100+H293*'Connecting shares (%)'!$G$10/100*'Connecting shares (%)'!$R$17+J293*'Connecting shares (%)'!$H$10/100*'Connecting shares (%)'!$R$18,0),0)</f>
        <v>0</v>
      </c>
      <c r="AC293" s="1">
        <f>IF(C293="West", IF(B293="Decentral",('Connecting shares (%)'!$F$14/100*E293+'Connecting shares (%)'!$G$14/100*G293+'Connecting shares (%)'!$H$14/100*I293)/1000000,0),0)</f>
        <v>0.67722165000000001</v>
      </c>
      <c r="AD293" s="1">
        <f>IF(C293="west", IF(B293="Decentral",F293*'Connecting shares (%)'!$R$16*'Connecting shares (%)'!$F$14/100+H293*'Connecting shares (%)'!$G$14/100*'Connecting shares (%)'!$R$17+J293*'Connecting shares (%)'!$H$14/100*'Connecting shares (%)'!$R$18,0),0)</f>
        <v>1.19574</v>
      </c>
      <c r="AE293" s="1">
        <f>IF(C293="west", IF(B293="Central",('Connecting shares (%)'!$F$12/100*K293+'Connecting shares (%)'!$G$12/100*M293+'Connecting shares (%)'!$H$12/100*O293)/1000000,0),0)</f>
        <v>0</v>
      </c>
      <c r="AF293" s="1">
        <f>IF(C293="west", IF(B293="Central",L293*'Connecting shares (%)'!$R$16*'Connecting shares (%)'!$F$12/100+N293*'Connecting shares (%)'!$G$12/100*'Connecting shares (%)'!$R$17+P293*'Connecting shares (%)'!$H$12/100*'Connecting shares (%)'!$R$18,0),0)</f>
        <v>0</v>
      </c>
      <c r="AG293" s="1">
        <f>IF(C293="West", IF(B293="Decentral",(K293*'Connecting shares (%)'!$F$16/100+M293*'Connecting shares (%)'!$G$16/100+O293*'Connecting shares (%)'!$H$16/100)/1000000,0),0)</f>
        <v>0.10599452000000001</v>
      </c>
      <c r="AH293" s="1">
        <f>IF(C293="west", IF(B293="Decentral",L293*'Connecting shares (%)'!$R$16*'Connecting shares (%)'!$F$16/100+N293*'Connecting shares (%)'!$G$16/100*'Connecting shares (%)'!$R$17+P293*'Connecting shares (%)'!$H$16/100*'Connecting shares (%)'!$R$18,0),0)</f>
        <v>9.964400000000001E-2</v>
      </c>
    </row>
    <row r="294" spans="1:34">
      <c r="A294" s="1">
        <v>293</v>
      </c>
      <c r="B294" s="1" t="s">
        <v>19</v>
      </c>
      <c r="C294" s="1" t="s">
        <v>21</v>
      </c>
      <c r="D294" s="1" t="s">
        <v>535</v>
      </c>
      <c r="E294" s="1">
        <v>2357443.0499999998</v>
      </c>
      <c r="F294" s="1">
        <v>187</v>
      </c>
      <c r="G294" s="1">
        <v>79688.119999999893</v>
      </c>
      <c r="H294" s="1">
        <v>1</v>
      </c>
      <c r="I294" s="1">
        <v>0</v>
      </c>
      <c r="J294" s="1">
        <v>0</v>
      </c>
      <c r="K294" s="1">
        <v>2000056.47</v>
      </c>
      <c r="L294" s="1">
        <v>129</v>
      </c>
      <c r="M294" s="1">
        <v>2027736.3599999901</v>
      </c>
      <c r="N294" s="1">
        <v>17</v>
      </c>
      <c r="O294" s="1">
        <v>707520.93999999901</v>
      </c>
      <c r="P294" s="1">
        <v>1</v>
      </c>
      <c r="Q294" s="1">
        <v>11563.5832232185</v>
      </c>
      <c r="R294" s="1">
        <v>6342977.5</v>
      </c>
      <c r="S294" s="59">
        <f>IF(C294="East", IF(B294="Central",('Connecting shares (%)'!$F$2/100*E294+'Connecting shares (%)'!$G$2/100*G294+'Connecting shares (%)'!$H$2/100*I294)/1000000,0),0)</f>
        <v>0</v>
      </c>
      <c r="T294" s="59">
        <f>IF(C294="East", IF(B294="Central",F294*'Connecting shares (%)'!$R$16*'Connecting shares (%)'!$F$2/100+H294*'Connecting shares (%)'!$G$2/100*'Connecting shares (%)'!$R$17+J294*'Connecting shares (%)'!$H$2/100*'Connecting shares (%)'!$R$18,0),0)</f>
        <v>0</v>
      </c>
      <c r="U294" s="1">
        <f>IF(C294="East", IF(B294="Decentral",('Connecting shares (%)'!$F$6/100*E294+'Connecting shares (%)'!$G$6/100*G294+'Connecting shares (%)'!$H$6/100*I294)/1000000,0),0)</f>
        <v>0</v>
      </c>
      <c r="V294" s="1">
        <f>IF(C294="East", IF(B294="Decentral",F294*'Connecting shares (%)'!$R$16*'Connecting shares (%)'!$F$6/100+H294*'Connecting shares (%)'!$G$6/100*'Connecting shares (%)'!$R$17+J294*'Connecting shares (%)'!$H$6/100*'Connecting shares (%)'!$R$18,0),0)</f>
        <v>0</v>
      </c>
      <c r="W294" s="1">
        <f>IF(C294="East", IF(B294="Central",('Connecting shares (%)'!$F$4/100*K294+'Connecting shares (%)'!$G$4/100*M294+'Connecting shares (%)'!$H$4/100*O294)/1000000,0),0)</f>
        <v>0</v>
      </c>
      <c r="X294" s="1">
        <f>IF(C294="East", IF(B294="Central",L294*'Connecting shares (%)'!$R$16*'Connecting shares (%)'!$F$4/100+N294*'Connecting shares (%)'!$G$4/100*'Connecting shares (%)'!$R$17+P294*'Connecting shares (%)'!$H$4/100*'Connecting shares (%)'!$R$18,0),0)</f>
        <v>0</v>
      </c>
      <c r="Y294" s="1">
        <f>IF(C294="East", IF(B294="Decentral",('Connecting shares (%)'!$F$4/100*K294+'Connecting shares (%)'!$G$4/100*M294+'Connecting shares (%)'!$H$4/100*O294)/1000000,0),0)</f>
        <v>0</v>
      </c>
      <c r="Z294" s="1">
        <f>IF(C294="East", IF(B294="Decentral",L294*'Connecting shares (%)'!$R$16*'Connecting shares (%)'!$F$8/100+N294*'Connecting shares (%)'!$G$8/100*'Connecting shares (%)'!$R$17+P294*'Connecting shares (%)'!$H$8/100*'Connecting shares (%)'!$R$18,0),0)</f>
        <v>0</v>
      </c>
      <c r="AA294" s="1">
        <f>IF(C294="West", IF(B294="Central",('Connecting shares (%)'!$F$10/100*E294+'Connecting shares (%)'!$G$10/100*G294+'Connecting shares (%)'!$H$10/100*I294)/1000000,0),0)</f>
        <v>0</v>
      </c>
      <c r="AB294" s="1">
        <f>IF(C294="West", IF(B294="Central",F294*'Connecting shares (%)'!$R$16*'Connecting shares (%)'!$F$10/100+H294*'Connecting shares (%)'!$G$10/100*'Connecting shares (%)'!$R$17+J294*'Connecting shares (%)'!$H$10/100*'Connecting shares (%)'!$R$18,0),0)</f>
        <v>0</v>
      </c>
      <c r="AC294" s="1">
        <f>IF(C294="West", IF(B294="Decentral",('Connecting shares (%)'!$F$14/100*E294+'Connecting shares (%)'!$G$14/100*G294+'Connecting shares (%)'!$H$14/100*I294)/1000000,0),0)</f>
        <v>2.4371311699999998</v>
      </c>
      <c r="AD294" s="1">
        <f>IF(C294="west", IF(B294="Decentral",F294*'Connecting shares (%)'!$R$16*'Connecting shares (%)'!$F$14/100+H294*'Connecting shares (%)'!$G$14/100*'Connecting shares (%)'!$R$17+J294*'Connecting shares (%)'!$H$14/100*'Connecting shares (%)'!$R$18,0),0)</f>
        <v>4.330724</v>
      </c>
      <c r="AE294" s="1">
        <f>IF(C294="west", IF(B294="Central",('Connecting shares (%)'!$F$12/100*K294+'Connecting shares (%)'!$G$12/100*M294+'Connecting shares (%)'!$H$12/100*O294)/1000000,0),0)</f>
        <v>0</v>
      </c>
      <c r="AF294" s="1">
        <f>IF(C294="west", IF(B294="Central",L294*'Connecting shares (%)'!$R$16*'Connecting shares (%)'!$F$12/100+N294*'Connecting shares (%)'!$G$12/100*'Connecting shares (%)'!$R$17+P294*'Connecting shares (%)'!$H$12/100*'Connecting shares (%)'!$R$18,0),0)</f>
        <v>0</v>
      </c>
      <c r="AG294" s="1">
        <f>IF(C294="West", IF(B294="Decentral",(K294*'Connecting shares (%)'!$F$16/100+M294*'Connecting shares (%)'!$G$16/100+O294*'Connecting shares (%)'!$H$16/100)/1000000,0),0)</f>
        <v>4.7353137699999888</v>
      </c>
      <c r="AH294" s="1">
        <f>IF(C294="west", IF(B294="Decentral",L294*'Connecting shares (%)'!$R$16*'Connecting shares (%)'!$F$16/100+N294*'Connecting shares (%)'!$G$16/100*'Connecting shares (%)'!$R$17+P294*'Connecting shares (%)'!$H$16/100*'Connecting shares (%)'!$R$18,0),0)</f>
        <v>3.5182169999999995</v>
      </c>
    </row>
    <row r="295" spans="1:34">
      <c r="A295" s="1">
        <v>294</v>
      </c>
      <c r="B295" s="1" t="s">
        <v>19</v>
      </c>
      <c r="C295" s="1" t="s">
        <v>21</v>
      </c>
      <c r="D295" s="1" t="s">
        <v>604</v>
      </c>
      <c r="E295" s="1">
        <v>2800094.1799999899</v>
      </c>
      <c r="F295" s="1">
        <v>192</v>
      </c>
      <c r="G295" s="1">
        <v>0</v>
      </c>
      <c r="H295" s="1">
        <v>0</v>
      </c>
      <c r="I295" s="1">
        <v>0</v>
      </c>
      <c r="J295" s="1">
        <v>0</v>
      </c>
      <c r="K295" s="1">
        <v>1121097.5799999901</v>
      </c>
      <c r="L295" s="1">
        <v>99</v>
      </c>
      <c r="M295" s="1">
        <v>798492.28</v>
      </c>
      <c r="N295" s="1">
        <v>9</v>
      </c>
      <c r="O295" s="1">
        <v>0</v>
      </c>
      <c r="P295" s="1">
        <v>0</v>
      </c>
      <c r="Q295" s="1">
        <v>9577.9827379937597</v>
      </c>
      <c r="R295" s="1">
        <v>2277714</v>
      </c>
      <c r="S295" s="59">
        <f>IF(C295="East", IF(B295="Central",('Connecting shares (%)'!$F$2/100*E295+'Connecting shares (%)'!$G$2/100*G295+'Connecting shares (%)'!$H$2/100*I295)/1000000,0),0)</f>
        <v>0</v>
      </c>
      <c r="T295" s="59">
        <f>IF(C295="East", IF(B295="Central",F295*'Connecting shares (%)'!$R$16*'Connecting shares (%)'!$F$2/100+H295*'Connecting shares (%)'!$G$2/100*'Connecting shares (%)'!$R$17+J295*'Connecting shares (%)'!$H$2/100*'Connecting shares (%)'!$R$18,0),0)</f>
        <v>0</v>
      </c>
      <c r="U295" s="1">
        <f>IF(C295="East", IF(B295="Decentral",('Connecting shares (%)'!$F$6/100*E295+'Connecting shares (%)'!$G$6/100*G295+'Connecting shares (%)'!$H$6/100*I295)/1000000,0),0)</f>
        <v>0</v>
      </c>
      <c r="V295" s="1">
        <f>IF(C295="East", IF(B295="Decentral",F295*'Connecting shares (%)'!$R$16*'Connecting shares (%)'!$F$6/100+H295*'Connecting shares (%)'!$G$6/100*'Connecting shares (%)'!$R$17+J295*'Connecting shares (%)'!$H$6/100*'Connecting shares (%)'!$R$18,0),0)</f>
        <v>0</v>
      </c>
      <c r="W295" s="1">
        <f>IF(C295="East", IF(B295="Central",('Connecting shares (%)'!$F$4/100*K295+'Connecting shares (%)'!$G$4/100*M295+'Connecting shares (%)'!$H$4/100*O295)/1000000,0),0)</f>
        <v>0</v>
      </c>
      <c r="X295" s="1">
        <f>IF(C295="East", IF(B295="Central",L295*'Connecting shares (%)'!$R$16*'Connecting shares (%)'!$F$4/100+N295*'Connecting shares (%)'!$G$4/100*'Connecting shares (%)'!$R$17+P295*'Connecting shares (%)'!$H$4/100*'Connecting shares (%)'!$R$18,0),0)</f>
        <v>0</v>
      </c>
      <c r="Y295" s="1">
        <f>IF(C295="East", IF(B295="Decentral",('Connecting shares (%)'!$F$4/100*K295+'Connecting shares (%)'!$G$4/100*M295+'Connecting shares (%)'!$H$4/100*O295)/1000000,0),0)</f>
        <v>0</v>
      </c>
      <c r="Z295" s="1">
        <f>IF(C295="East", IF(B295="Decentral",L295*'Connecting shares (%)'!$R$16*'Connecting shares (%)'!$F$8/100+N295*'Connecting shares (%)'!$G$8/100*'Connecting shares (%)'!$R$17+P295*'Connecting shares (%)'!$H$8/100*'Connecting shares (%)'!$R$18,0),0)</f>
        <v>0</v>
      </c>
      <c r="AA295" s="1">
        <f>IF(C295="West", IF(B295="Central",('Connecting shares (%)'!$F$10/100*E295+'Connecting shares (%)'!$G$10/100*G295+'Connecting shares (%)'!$H$10/100*I295)/1000000,0),0)</f>
        <v>0</v>
      </c>
      <c r="AB295" s="1">
        <f>IF(C295="West", IF(B295="Central",F295*'Connecting shares (%)'!$R$16*'Connecting shares (%)'!$F$10/100+H295*'Connecting shares (%)'!$G$10/100*'Connecting shares (%)'!$R$17+J295*'Connecting shares (%)'!$H$10/100*'Connecting shares (%)'!$R$18,0),0)</f>
        <v>0</v>
      </c>
      <c r="AC295" s="1">
        <f>IF(C295="West", IF(B295="Decentral",('Connecting shares (%)'!$F$14/100*E295+'Connecting shares (%)'!$G$14/100*G295+'Connecting shares (%)'!$H$14/100*I295)/1000000,0),0)</f>
        <v>2.8000941799999901</v>
      </c>
      <c r="AD295" s="1">
        <f>IF(C295="west", IF(B295="Decentral",F295*'Connecting shares (%)'!$R$16*'Connecting shares (%)'!$F$14/100+H295*'Connecting shares (%)'!$G$14/100*'Connecting shares (%)'!$R$17+J295*'Connecting shares (%)'!$H$14/100*'Connecting shares (%)'!$R$18,0),0)</f>
        <v>4.4150400000000003</v>
      </c>
      <c r="AE295" s="1">
        <f>IF(C295="west", IF(B295="Central",('Connecting shares (%)'!$F$12/100*K295+'Connecting shares (%)'!$G$12/100*M295+'Connecting shares (%)'!$H$12/100*O295)/1000000,0),0)</f>
        <v>0</v>
      </c>
      <c r="AF295" s="1">
        <f>IF(C295="west", IF(B295="Central",L295*'Connecting shares (%)'!$R$16*'Connecting shares (%)'!$F$12/100+N295*'Connecting shares (%)'!$G$12/100*'Connecting shares (%)'!$R$17+P295*'Connecting shares (%)'!$H$12/100*'Connecting shares (%)'!$R$18,0),0)</f>
        <v>0</v>
      </c>
      <c r="AG295" s="1">
        <f>IF(C295="West", IF(B295="Decentral",(K295*'Connecting shares (%)'!$F$16/100+M295*'Connecting shares (%)'!$G$16/100+O295*'Connecting shares (%)'!$H$16/100)/1000000,0),0)</f>
        <v>1.9195898599999901</v>
      </c>
      <c r="AH295" s="1">
        <f>IF(C295="west", IF(B295="Decentral",L295*'Connecting shares (%)'!$R$16*'Connecting shares (%)'!$F$16/100+N295*'Connecting shares (%)'!$G$16/100*'Connecting shares (%)'!$R$17+P295*'Connecting shares (%)'!$H$16/100*'Connecting shares (%)'!$R$18,0),0)</f>
        <v>2.5524360000000001</v>
      </c>
    </row>
    <row r="296" spans="1:34">
      <c r="A296" s="1">
        <v>295</v>
      </c>
      <c r="B296" s="1" t="s">
        <v>19</v>
      </c>
      <c r="C296" s="1" t="s">
        <v>21</v>
      </c>
      <c r="D296" s="1" t="s">
        <v>603</v>
      </c>
      <c r="E296" s="1">
        <v>888239.81</v>
      </c>
      <c r="F296" s="1">
        <v>67</v>
      </c>
      <c r="G296" s="1">
        <v>0</v>
      </c>
      <c r="H296" s="1">
        <v>0</v>
      </c>
      <c r="I296" s="1">
        <v>0</v>
      </c>
      <c r="J296" s="1">
        <v>0</v>
      </c>
      <c r="K296" s="1">
        <v>147068.239999999</v>
      </c>
      <c r="L296" s="1">
        <v>13</v>
      </c>
      <c r="M296" s="1">
        <v>0</v>
      </c>
      <c r="N296" s="1">
        <v>0</v>
      </c>
      <c r="O296" s="1">
        <v>0</v>
      </c>
      <c r="P296" s="1">
        <v>0</v>
      </c>
      <c r="Q296" s="1">
        <v>4137.1635521261496</v>
      </c>
      <c r="R296" s="1">
        <v>562111</v>
      </c>
      <c r="S296" s="59">
        <f>IF(C296="East", IF(B296="Central",('Connecting shares (%)'!$F$2/100*E296+'Connecting shares (%)'!$G$2/100*G296+'Connecting shares (%)'!$H$2/100*I296)/1000000,0),0)</f>
        <v>0</v>
      </c>
      <c r="T296" s="59">
        <f>IF(C296="East", IF(B296="Central",F296*'Connecting shares (%)'!$R$16*'Connecting shares (%)'!$F$2/100+H296*'Connecting shares (%)'!$G$2/100*'Connecting shares (%)'!$R$17+J296*'Connecting shares (%)'!$H$2/100*'Connecting shares (%)'!$R$18,0),0)</f>
        <v>0</v>
      </c>
      <c r="U296" s="1">
        <f>IF(C296="East", IF(B296="Decentral",('Connecting shares (%)'!$F$6/100*E296+'Connecting shares (%)'!$G$6/100*G296+'Connecting shares (%)'!$H$6/100*I296)/1000000,0),0)</f>
        <v>0</v>
      </c>
      <c r="V296" s="1">
        <f>IF(C296="East", IF(B296="Decentral",F296*'Connecting shares (%)'!$R$16*'Connecting shares (%)'!$F$6/100+H296*'Connecting shares (%)'!$G$6/100*'Connecting shares (%)'!$R$17+J296*'Connecting shares (%)'!$H$6/100*'Connecting shares (%)'!$R$18,0),0)</f>
        <v>0</v>
      </c>
      <c r="W296" s="1">
        <f>IF(C296="East", IF(B296="Central",('Connecting shares (%)'!$F$4/100*K296+'Connecting shares (%)'!$G$4/100*M296+'Connecting shares (%)'!$H$4/100*O296)/1000000,0),0)</f>
        <v>0</v>
      </c>
      <c r="X296" s="1">
        <f>IF(C296="East", IF(B296="Central",L296*'Connecting shares (%)'!$R$16*'Connecting shares (%)'!$F$4/100+N296*'Connecting shares (%)'!$G$4/100*'Connecting shares (%)'!$R$17+P296*'Connecting shares (%)'!$H$4/100*'Connecting shares (%)'!$R$18,0),0)</f>
        <v>0</v>
      </c>
      <c r="Y296" s="1">
        <f>IF(C296="East", IF(B296="Decentral",('Connecting shares (%)'!$F$4/100*K296+'Connecting shares (%)'!$G$4/100*M296+'Connecting shares (%)'!$H$4/100*O296)/1000000,0),0)</f>
        <v>0</v>
      </c>
      <c r="Z296" s="1">
        <f>IF(C296="East", IF(B296="Decentral",L296*'Connecting shares (%)'!$R$16*'Connecting shares (%)'!$F$8/100+N296*'Connecting shares (%)'!$G$8/100*'Connecting shares (%)'!$R$17+P296*'Connecting shares (%)'!$H$8/100*'Connecting shares (%)'!$R$18,0),0)</f>
        <v>0</v>
      </c>
      <c r="AA296" s="1">
        <f>IF(C296="West", IF(B296="Central",('Connecting shares (%)'!$F$10/100*E296+'Connecting shares (%)'!$G$10/100*G296+'Connecting shares (%)'!$H$10/100*I296)/1000000,0),0)</f>
        <v>0</v>
      </c>
      <c r="AB296" s="1">
        <f>IF(C296="West", IF(B296="Central",F296*'Connecting shares (%)'!$R$16*'Connecting shares (%)'!$F$10/100+H296*'Connecting shares (%)'!$G$10/100*'Connecting shares (%)'!$R$17+J296*'Connecting shares (%)'!$H$10/100*'Connecting shares (%)'!$R$18,0),0)</f>
        <v>0</v>
      </c>
      <c r="AC296" s="1">
        <f>IF(C296="West", IF(B296="Decentral",('Connecting shares (%)'!$F$14/100*E296+'Connecting shares (%)'!$G$14/100*G296+'Connecting shares (%)'!$H$14/100*I296)/1000000,0),0)</f>
        <v>0.88823981000000007</v>
      </c>
      <c r="AD296" s="1">
        <f>IF(C296="west", IF(B296="Decentral",F296*'Connecting shares (%)'!$R$16*'Connecting shares (%)'!$F$14/100+H296*'Connecting shares (%)'!$G$14/100*'Connecting shares (%)'!$R$17+J296*'Connecting shares (%)'!$H$14/100*'Connecting shares (%)'!$R$18,0),0)</f>
        <v>1.5406650000000002</v>
      </c>
      <c r="AE296" s="1">
        <f>IF(C296="west", IF(B296="Central",('Connecting shares (%)'!$F$12/100*K296+'Connecting shares (%)'!$G$12/100*M296+'Connecting shares (%)'!$H$12/100*O296)/1000000,0),0)</f>
        <v>0</v>
      </c>
      <c r="AF296" s="1">
        <f>IF(C296="west", IF(B296="Central",L296*'Connecting shares (%)'!$R$16*'Connecting shares (%)'!$F$12/100+N296*'Connecting shares (%)'!$G$12/100*'Connecting shares (%)'!$R$17+P296*'Connecting shares (%)'!$H$12/100*'Connecting shares (%)'!$R$18,0),0)</f>
        <v>0</v>
      </c>
      <c r="AG296" s="1">
        <f>IF(C296="West", IF(B296="Decentral",(K296*'Connecting shares (%)'!$F$16/100+M296*'Connecting shares (%)'!$G$16/100+O296*'Connecting shares (%)'!$H$16/100)/1000000,0),0)</f>
        <v>0.14706823999999899</v>
      </c>
      <c r="AH296" s="1">
        <f>IF(C296="west", IF(B296="Decentral",L296*'Connecting shares (%)'!$R$16*'Connecting shares (%)'!$F$16/100+N296*'Connecting shares (%)'!$G$16/100*'Connecting shares (%)'!$R$17+P296*'Connecting shares (%)'!$H$16/100*'Connecting shares (%)'!$R$18,0),0)</f>
        <v>0.29893500000000001</v>
      </c>
    </row>
    <row r="297" spans="1:34">
      <c r="A297" s="1">
        <v>296</v>
      </c>
      <c r="B297" s="1" t="s">
        <v>19</v>
      </c>
      <c r="C297" s="1" t="s">
        <v>21</v>
      </c>
      <c r="D297" s="1" t="s">
        <v>602</v>
      </c>
      <c r="E297" s="1">
        <v>381136.5</v>
      </c>
      <c r="F297" s="1">
        <v>25</v>
      </c>
      <c r="G297" s="1">
        <v>0</v>
      </c>
      <c r="H297" s="1">
        <v>0</v>
      </c>
      <c r="I297" s="1">
        <v>0</v>
      </c>
      <c r="J297" s="1">
        <v>0</v>
      </c>
      <c r="K297" s="1">
        <v>0</v>
      </c>
      <c r="L297" s="1">
        <v>0</v>
      </c>
      <c r="M297" s="1">
        <v>0</v>
      </c>
      <c r="N297" s="1">
        <v>0</v>
      </c>
      <c r="O297" s="1">
        <v>0</v>
      </c>
      <c r="P297" s="1">
        <v>0</v>
      </c>
      <c r="Q297" s="1">
        <v>3075.3254383950298</v>
      </c>
      <c r="R297" s="1">
        <v>606714.5</v>
      </c>
      <c r="S297" s="59">
        <f>IF(C297="East", IF(B297="Central",('Connecting shares (%)'!$F$2/100*E297+'Connecting shares (%)'!$G$2/100*G297+'Connecting shares (%)'!$H$2/100*I297)/1000000,0),0)</f>
        <v>0</v>
      </c>
      <c r="T297" s="59">
        <f>IF(C297="East", IF(B297="Central",F297*'Connecting shares (%)'!$R$16*'Connecting shares (%)'!$F$2/100+H297*'Connecting shares (%)'!$G$2/100*'Connecting shares (%)'!$R$17+J297*'Connecting shares (%)'!$H$2/100*'Connecting shares (%)'!$R$18,0),0)</f>
        <v>0</v>
      </c>
      <c r="U297" s="1">
        <f>IF(C297="East", IF(B297="Decentral",('Connecting shares (%)'!$F$6/100*E297+'Connecting shares (%)'!$G$6/100*G297+'Connecting shares (%)'!$H$6/100*I297)/1000000,0),0)</f>
        <v>0</v>
      </c>
      <c r="V297" s="1">
        <f>IF(C297="East", IF(B297="Decentral",F297*'Connecting shares (%)'!$R$16*'Connecting shares (%)'!$F$6/100+H297*'Connecting shares (%)'!$G$6/100*'Connecting shares (%)'!$R$17+J297*'Connecting shares (%)'!$H$6/100*'Connecting shares (%)'!$R$18,0),0)</f>
        <v>0</v>
      </c>
      <c r="W297" s="1">
        <f>IF(C297="East", IF(B297="Central",('Connecting shares (%)'!$F$4/100*K297+'Connecting shares (%)'!$G$4/100*M297+'Connecting shares (%)'!$H$4/100*O297)/1000000,0),0)</f>
        <v>0</v>
      </c>
      <c r="X297" s="1">
        <f>IF(C297="East", IF(B297="Central",L297*'Connecting shares (%)'!$R$16*'Connecting shares (%)'!$F$4/100+N297*'Connecting shares (%)'!$G$4/100*'Connecting shares (%)'!$R$17+P297*'Connecting shares (%)'!$H$4/100*'Connecting shares (%)'!$R$18,0),0)</f>
        <v>0</v>
      </c>
      <c r="Y297" s="1">
        <f>IF(C297="East", IF(B297="Decentral",('Connecting shares (%)'!$F$4/100*K297+'Connecting shares (%)'!$G$4/100*M297+'Connecting shares (%)'!$H$4/100*O297)/1000000,0),0)</f>
        <v>0</v>
      </c>
      <c r="Z297" s="1">
        <f>IF(C297="East", IF(B297="Decentral",L297*'Connecting shares (%)'!$R$16*'Connecting shares (%)'!$F$8/100+N297*'Connecting shares (%)'!$G$8/100*'Connecting shares (%)'!$R$17+P297*'Connecting shares (%)'!$H$8/100*'Connecting shares (%)'!$R$18,0),0)</f>
        <v>0</v>
      </c>
      <c r="AA297" s="1">
        <f>IF(C297="West", IF(B297="Central",('Connecting shares (%)'!$F$10/100*E297+'Connecting shares (%)'!$G$10/100*G297+'Connecting shares (%)'!$H$10/100*I297)/1000000,0),0)</f>
        <v>0</v>
      </c>
      <c r="AB297" s="1">
        <f>IF(C297="West", IF(B297="Central",F297*'Connecting shares (%)'!$R$16*'Connecting shares (%)'!$F$10/100+H297*'Connecting shares (%)'!$G$10/100*'Connecting shares (%)'!$R$17+J297*'Connecting shares (%)'!$H$10/100*'Connecting shares (%)'!$R$18,0),0)</f>
        <v>0</v>
      </c>
      <c r="AC297" s="1">
        <f>IF(C297="West", IF(B297="Decentral",('Connecting shares (%)'!$F$14/100*E297+'Connecting shares (%)'!$G$14/100*G297+'Connecting shares (%)'!$H$14/100*I297)/1000000,0),0)</f>
        <v>0.38113649999999999</v>
      </c>
      <c r="AD297" s="1">
        <f>IF(C297="west", IF(B297="Decentral",F297*'Connecting shares (%)'!$R$16*'Connecting shares (%)'!$F$14/100+H297*'Connecting shares (%)'!$G$14/100*'Connecting shares (%)'!$R$17+J297*'Connecting shares (%)'!$H$14/100*'Connecting shares (%)'!$R$18,0),0)</f>
        <v>0.57487500000000002</v>
      </c>
      <c r="AE297" s="1">
        <f>IF(C297="west", IF(B297="Central",('Connecting shares (%)'!$F$12/100*K297+'Connecting shares (%)'!$G$12/100*M297+'Connecting shares (%)'!$H$12/100*O297)/1000000,0),0)</f>
        <v>0</v>
      </c>
      <c r="AF297" s="1">
        <f>IF(C297="west", IF(B297="Central",L297*'Connecting shares (%)'!$R$16*'Connecting shares (%)'!$F$12/100+N297*'Connecting shares (%)'!$G$12/100*'Connecting shares (%)'!$R$17+P297*'Connecting shares (%)'!$H$12/100*'Connecting shares (%)'!$R$18,0),0)</f>
        <v>0</v>
      </c>
      <c r="AG297" s="1">
        <f>IF(C297="West", IF(B297="Decentral",(K297*'Connecting shares (%)'!$F$16/100+M297*'Connecting shares (%)'!$G$16/100+O297*'Connecting shares (%)'!$H$16/100)/1000000,0),0)</f>
        <v>0</v>
      </c>
      <c r="AH297" s="1">
        <f>IF(C297="west", IF(B297="Decentral",L297*'Connecting shares (%)'!$R$16*'Connecting shares (%)'!$F$16/100+N297*'Connecting shares (%)'!$G$16/100*'Connecting shares (%)'!$R$17+P297*'Connecting shares (%)'!$H$16/100*'Connecting shares (%)'!$R$18,0),0)</f>
        <v>0</v>
      </c>
    </row>
    <row r="298" spans="1:34">
      <c r="A298" s="1">
        <v>297</v>
      </c>
      <c r="B298" s="1" t="s">
        <v>19</v>
      </c>
      <c r="C298" s="1" t="s">
        <v>21</v>
      </c>
      <c r="D298" s="1" t="s">
        <v>601</v>
      </c>
      <c r="E298" s="1">
        <v>1832568.24</v>
      </c>
      <c r="F298" s="1">
        <v>133</v>
      </c>
      <c r="G298" s="1">
        <v>0</v>
      </c>
      <c r="H298" s="1">
        <v>0</v>
      </c>
      <c r="I298" s="1">
        <v>0</v>
      </c>
      <c r="J298" s="1">
        <v>0</v>
      </c>
      <c r="K298" s="1">
        <v>76771.25</v>
      </c>
      <c r="L298" s="1">
        <v>8</v>
      </c>
      <c r="M298" s="1">
        <v>62157.379999999903</v>
      </c>
      <c r="N298" s="1">
        <v>1</v>
      </c>
      <c r="O298" s="1">
        <v>0</v>
      </c>
      <c r="P298" s="1">
        <v>0</v>
      </c>
      <c r="Q298" s="1">
        <v>4379.9781669428903</v>
      </c>
      <c r="R298" s="1">
        <v>812660</v>
      </c>
      <c r="S298" s="59">
        <f>IF(C298="East", IF(B298="Central",('Connecting shares (%)'!$F$2/100*E298+'Connecting shares (%)'!$G$2/100*G298+'Connecting shares (%)'!$H$2/100*I298)/1000000,0),0)</f>
        <v>0</v>
      </c>
      <c r="T298" s="59">
        <f>IF(C298="East", IF(B298="Central",F298*'Connecting shares (%)'!$R$16*'Connecting shares (%)'!$F$2/100+H298*'Connecting shares (%)'!$G$2/100*'Connecting shares (%)'!$R$17+J298*'Connecting shares (%)'!$H$2/100*'Connecting shares (%)'!$R$18,0),0)</f>
        <v>0</v>
      </c>
      <c r="U298" s="1">
        <f>IF(C298="East", IF(B298="Decentral",('Connecting shares (%)'!$F$6/100*E298+'Connecting shares (%)'!$G$6/100*G298+'Connecting shares (%)'!$H$6/100*I298)/1000000,0),0)</f>
        <v>0</v>
      </c>
      <c r="V298" s="1">
        <f>IF(C298="East", IF(B298="Decentral",F298*'Connecting shares (%)'!$R$16*'Connecting shares (%)'!$F$6/100+H298*'Connecting shares (%)'!$G$6/100*'Connecting shares (%)'!$R$17+J298*'Connecting shares (%)'!$H$6/100*'Connecting shares (%)'!$R$18,0),0)</f>
        <v>0</v>
      </c>
      <c r="W298" s="1">
        <f>IF(C298="East", IF(B298="Central",('Connecting shares (%)'!$F$4/100*K298+'Connecting shares (%)'!$G$4/100*M298+'Connecting shares (%)'!$H$4/100*O298)/1000000,0),0)</f>
        <v>0</v>
      </c>
      <c r="X298" s="1">
        <f>IF(C298="East", IF(B298="Central",L298*'Connecting shares (%)'!$R$16*'Connecting shares (%)'!$F$4/100+N298*'Connecting shares (%)'!$G$4/100*'Connecting shares (%)'!$R$17+P298*'Connecting shares (%)'!$H$4/100*'Connecting shares (%)'!$R$18,0),0)</f>
        <v>0</v>
      </c>
      <c r="Y298" s="1">
        <f>IF(C298="East", IF(B298="Decentral",('Connecting shares (%)'!$F$4/100*K298+'Connecting shares (%)'!$G$4/100*M298+'Connecting shares (%)'!$H$4/100*O298)/1000000,0),0)</f>
        <v>0</v>
      </c>
      <c r="Z298" s="1">
        <f>IF(C298="East", IF(B298="Decentral",L298*'Connecting shares (%)'!$R$16*'Connecting shares (%)'!$F$8/100+N298*'Connecting shares (%)'!$G$8/100*'Connecting shares (%)'!$R$17+P298*'Connecting shares (%)'!$H$8/100*'Connecting shares (%)'!$R$18,0),0)</f>
        <v>0</v>
      </c>
      <c r="AA298" s="1">
        <f>IF(C298="West", IF(B298="Central",('Connecting shares (%)'!$F$10/100*E298+'Connecting shares (%)'!$G$10/100*G298+'Connecting shares (%)'!$H$10/100*I298)/1000000,0),0)</f>
        <v>0</v>
      </c>
      <c r="AB298" s="1">
        <f>IF(C298="West", IF(B298="Central",F298*'Connecting shares (%)'!$R$16*'Connecting shares (%)'!$F$10/100+H298*'Connecting shares (%)'!$G$10/100*'Connecting shares (%)'!$R$17+J298*'Connecting shares (%)'!$H$10/100*'Connecting shares (%)'!$R$18,0),0)</f>
        <v>0</v>
      </c>
      <c r="AC298" s="1">
        <f>IF(C298="West", IF(B298="Decentral",('Connecting shares (%)'!$F$14/100*E298+'Connecting shares (%)'!$G$14/100*G298+'Connecting shares (%)'!$H$14/100*I298)/1000000,0),0)</f>
        <v>1.8325682400000001</v>
      </c>
      <c r="AD298" s="1">
        <f>IF(C298="west", IF(B298="Decentral",F298*'Connecting shares (%)'!$R$16*'Connecting shares (%)'!$F$14/100+H298*'Connecting shares (%)'!$G$14/100*'Connecting shares (%)'!$R$17+J298*'Connecting shares (%)'!$H$14/100*'Connecting shares (%)'!$R$18,0),0)</f>
        <v>3.058335</v>
      </c>
      <c r="AE298" s="1">
        <f>IF(C298="west", IF(B298="Central",('Connecting shares (%)'!$F$12/100*K298+'Connecting shares (%)'!$G$12/100*M298+'Connecting shares (%)'!$H$12/100*O298)/1000000,0),0)</f>
        <v>0</v>
      </c>
      <c r="AF298" s="1">
        <f>IF(C298="west", IF(B298="Central",L298*'Connecting shares (%)'!$R$16*'Connecting shares (%)'!$F$12/100+N298*'Connecting shares (%)'!$G$12/100*'Connecting shares (%)'!$R$17+P298*'Connecting shares (%)'!$H$12/100*'Connecting shares (%)'!$R$18,0),0)</f>
        <v>0</v>
      </c>
      <c r="AG298" s="1">
        <f>IF(C298="West", IF(B298="Decentral",(K298*'Connecting shares (%)'!$F$16/100+M298*'Connecting shares (%)'!$G$16/100+O298*'Connecting shares (%)'!$H$16/100)/1000000,0),0)</f>
        <v>0.13892862999999991</v>
      </c>
      <c r="AH298" s="1">
        <f>IF(C298="west", IF(B298="Decentral",L298*'Connecting shares (%)'!$R$16*'Connecting shares (%)'!$F$16/100+N298*'Connecting shares (%)'!$G$16/100*'Connecting shares (%)'!$R$17+P298*'Connecting shares (%)'!$H$16/100*'Connecting shares (%)'!$R$18,0),0)</f>
        <v>0.214619</v>
      </c>
    </row>
    <row r="299" spans="1:34">
      <c r="A299" s="1">
        <v>298</v>
      </c>
      <c r="B299" s="1" t="s">
        <v>19</v>
      </c>
      <c r="C299" s="1" t="s">
        <v>21</v>
      </c>
      <c r="D299" s="1" t="s">
        <v>600</v>
      </c>
      <c r="E299" s="1">
        <v>717936.72999999905</v>
      </c>
      <c r="F299" s="1">
        <v>43</v>
      </c>
      <c r="G299" s="1">
        <v>50256.9</v>
      </c>
      <c r="H299" s="1">
        <v>1</v>
      </c>
      <c r="I299" s="1">
        <v>0</v>
      </c>
      <c r="J299" s="1">
        <v>0</v>
      </c>
      <c r="K299" s="1">
        <v>310310.62</v>
      </c>
      <c r="L299" s="1">
        <v>14</v>
      </c>
      <c r="M299" s="1">
        <v>0</v>
      </c>
      <c r="N299" s="1">
        <v>0</v>
      </c>
      <c r="O299" s="1">
        <v>0</v>
      </c>
      <c r="P299" s="1">
        <v>0</v>
      </c>
      <c r="Q299" s="1">
        <v>5739.5046366153501</v>
      </c>
      <c r="R299" s="1">
        <v>1694935</v>
      </c>
      <c r="S299" s="59">
        <f>IF(C299="East", IF(B299="Central",('Connecting shares (%)'!$F$2/100*E299+'Connecting shares (%)'!$G$2/100*G299+'Connecting shares (%)'!$H$2/100*I299)/1000000,0),0)</f>
        <v>0</v>
      </c>
      <c r="T299" s="59">
        <f>IF(C299="East", IF(B299="Central",F299*'Connecting shares (%)'!$R$16*'Connecting shares (%)'!$F$2/100+H299*'Connecting shares (%)'!$G$2/100*'Connecting shares (%)'!$R$17+J299*'Connecting shares (%)'!$H$2/100*'Connecting shares (%)'!$R$18,0),0)</f>
        <v>0</v>
      </c>
      <c r="U299" s="1">
        <f>IF(C299="East", IF(B299="Decentral",('Connecting shares (%)'!$F$6/100*E299+'Connecting shares (%)'!$G$6/100*G299+'Connecting shares (%)'!$H$6/100*I299)/1000000,0),0)</f>
        <v>0</v>
      </c>
      <c r="V299" s="1">
        <f>IF(C299="East", IF(B299="Decentral",F299*'Connecting shares (%)'!$R$16*'Connecting shares (%)'!$F$6/100+H299*'Connecting shares (%)'!$G$6/100*'Connecting shares (%)'!$R$17+J299*'Connecting shares (%)'!$H$6/100*'Connecting shares (%)'!$R$18,0),0)</f>
        <v>0</v>
      </c>
      <c r="W299" s="1">
        <f>IF(C299="East", IF(B299="Central",('Connecting shares (%)'!$F$4/100*K299+'Connecting shares (%)'!$G$4/100*M299+'Connecting shares (%)'!$H$4/100*O299)/1000000,0),0)</f>
        <v>0</v>
      </c>
      <c r="X299" s="1">
        <f>IF(C299="East", IF(B299="Central",L299*'Connecting shares (%)'!$R$16*'Connecting shares (%)'!$F$4/100+N299*'Connecting shares (%)'!$G$4/100*'Connecting shares (%)'!$R$17+P299*'Connecting shares (%)'!$H$4/100*'Connecting shares (%)'!$R$18,0),0)</f>
        <v>0</v>
      </c>
      <c r="Y299" s="1">
        <f>IF(C299="East", IF(B299="Decentral",('Connecting shares (%)'!$F$4/100*K299+'Connecting shares (%)'!$G$4/100*M299+'Connecting shares (%)'!$H$4/100*O299)/1000000,0),0)</f>
        <v>0</v>
      </c>
      <c r="Z299" s="1">
        <f>IF(C299="East", IF(B299="Decentral",L299*'Connecting shares (%)'!$R$16*'Connecting shares (%)'!$F$8/100+N299*'Connecting shares (%)'!$G$8/100*'Connecting shares (%)'!$R$17+P299*'Connecting shares (%)'!$H$8/100*'Connecting shares (%)'!$R$18,0),0)</f>
        <v>0</v>
      </c>
      <c r="AA299" s="1">
        <f>IF(C299="West", IF(B299="Central",('Connecting shares (%)'!$F$10/100*E299+'Connecting shares (%)'!$G$10/100*G299+'Connecting shares (%)'!$H$10/100*I299)/1000000,0),0)</f>
        <v>0</v>
      </c>
      <c r="AB299" s="1">
        <f>IF(C299="West", IF(B299="Central",F299*'Connecting shares (%)'!$R$16*'Connecting shares (%)'!$F$10/100+H299*'Connecting shares (%)'!$G$10/100*'Connecting shares (%)'!$R$17+J299*'Connecting shares (%)'!$H$10/100*'Connecting shares (%)'!$R$18,0),0)</f>
        <v>0</v>
      </c>
      <c r="AC299" s="1">
        <f>IF(C299="West", IF(B299="Decentral",('Connecting shares (%)'!$F$14/100*E299+'Connecting shares (%)'!$G$14/100*G299+'Connecting shares (%)'!$H$14/100*I299)/1000000,0),0)</f>
        <v>0.76819362999999907</v>
      </c>
      <c r="AD299" s="1">
        <f>IF(C299="west", IF(B299="Decentral",F299*'Connecting shares (%)'!$R$16*'Connecting shares (%)'!$F$14/100+H299*'Connecting shares (%)'!$G$14/100*'Connecting shares (%)'!$R$17+J299*'Connecting shares (%)'!$H$14/100*'Connecting shares (%)'!$R$18,0),0)</f>
        <v>1.019444</v>
      </c>
      <c r="AE299" s="1">
        <f>IF(C299="west", IF(B299="Central",('Connecting shares (%)'!$F$12/100*K299+'Connecting shares (%)'!$G$12/100*M299+'Connecting shares (%)'!$H$12/100*O299)/1000000,0),0)</f>
        <v>0</v>
      </c>
      <c r="AF299" s="1">
        <f>IF(C299="west", IF(B299="Central",L299*'Connecting shares (%)'!$R$16*'Connecting shares (%)'!$F$12/100+N299*'Connecting shares (%)'!$G$12/100*'Connecting shares (%)'!$R$17+P299*'Connecting shares (%)'!$H$12/100*'Connecting shares (%)'!$R$18,0),0)</f>
        <v>0</v>
      </c>
      <c r="AG299" s="1">
        <f>IF(C299="West", IF(B299="Decentral",(K299*'Connecting shares (%)'!$F$16/100+M299*'Connecting shares (%)'!$G$16/100+O299*'Connecting shares (%)'!$H$16/100)/1000000,0),0)</f>
        <v>0.31031061999999998</v>
      </c>
      <c r="AH299" s="1">
        <f>IF(C299="west", IF(B299="Decentral",L299*'Connecting shares (%)'!$R$16*'Connecting shares (%)'!$F$16/100+N299*'Connecting shares (%)'!$G$16/100*'Connecting shares (%)'!$R$17+P299*'Connecting shares (%)'!$H$16/100*'Connecting shares (%)'!$R$18,0),0)</f>
        <v>0.32193000000000005</v>
      </c>
    </row>
    <row r="300" spans="1:34">
      <c r="A300" s="1">
        <v>299</v>
      </c>
      <c r="B300" s="1" t="s">
        <v>19</v>
      </c>
      <c r="C300" s="1" t="s">
        <v>21</v>
      </c>
      <c r="D300" s="1" t="s">
        <v>599</v>
      </c>
      <c r="E300" s="1">
        <v>1121488.6200000001</v>
      </c>
      <c r="F300" s="1">
        <v>86</v>
      </c>
      <c r="G300" s="1">
        <v>0</v>
      </c>
      <c r="H300" s="1">
        <v>0</v>
      </c>
      <c r="I300" s="1">
        <v>0</v>
      </c>
      <c r="J300" s="1">
        <v>0</v>
      </c>
      <c r="K300" s="1">
        <v>703402.93999999901</v>
      </c>
      <c r="L300" s="1">
        <v>70</v>
      </c>
      <c r="M300" s="1">
        <v>0</v>
      </c>
      <c r="N300" s="1">
        <v>0</v>
      </c>
      <c r="O300" s="1">
        <v>0</v>
      </c>
      <c r="P300" s="1">
        <v>0</v>
      </c>
      <c r="Q300" s="1">
        <v>2761.0787338228602</v>
      </c>
      <c r="R300" s="1">
        <v>341247</v>
      </c>
      <c r="S300" s="59">
        <f>IF(C300="East", IF(B300="Central",('Connecting shares (%)'!$F$2/100*E300+'Connecting shares (%)'!$G$2/100*G300+'Connecting shares (%)'!$H$2/100*I300)/1000000,0),0)</f>
        <v>0</v>
      </c>
      <c r="T300" s="59">
        <f>IF(C300="East", IF(B300="Central",F300*'Connecting shares (%)'!$R$16*'Connecting shares (%)'!$F$2/100+H300*'Connecting shares (%)'!$G$2/100*'Connecting shares (%)'!$R$17+J300*'Connecting shares (%)'!$H$2/100*'Connecting shares (%)'!$R$18,0),0)</f>
        <v>0</v>
      </c>
      <c r="U300" s="1">
        <f>IF(C300="East", IF(B300="Decentral",('Connecting shares (%)'!$F$6/100*E300+'Connecting shares (%)'!$G$6/100*G300+'Connecting shares (%)'!$H$6/100*I300)/1000000,0),0)</f>
        <v>0</v>
      </c>
      <c r="V300" s="1">
        <f>IF(C300="East", IF(B300="Decentral",F300*'Connecting shares (%)'!$R$16*'Connecting shares (%)'!$F$6/100+H300*'Connecting shares (%)'!$G$6/100*'Connecting shares (%)'!$R$17+J300*'Connecting shares (%)'!$H$6/100*'Connecting shares (%)'!$R$18,0),0)</f>
        <v>0</v>
      </c>
      <c r="W300" s="1">
        <f>IF(C300="East", IF(B300="Central",('Connecting shares (%)'!$F$4/100*K300+'Connecting shares (%)'!$G$4/100*M300+'Connecting shares (%)'!$H$4/100*O300)/1000000,0),0)</f>
        <v>0</v>
      </c>
      <c r="X300" s="1">
        <f>IF(C300="East", IF(B300="Central",L300*'Connecting shares (%)'!$R$16*'Connecting shares (%)'!$F$4/100+N300*'Connecting shares (%)'!$G$4/100*'Connecting shares (%)'!$R$17+P300*'Connecting shares (%)'!$H$4/100*'Connecting shares (%)'!$R$18,0),0)</f>
        <v>0</v>
      </c>
      <c r="Y300" s="1">
        <f>IF(C300="East", IF(B300="Decentral",('Connecting shares (%)'!$F$4/100*K300+'Connecting shares (%)'!$G$4/100*M300+'Connecting shares (%)'!$H$4/100*O300)/1000000,0),0)</f>
        <v>0</v>
      </c>
      <c r="Z300" s="1">
        <f>IF(C300="East", IF(B300="Decentral",L300*'Connecting shares (%)'!$R$16*'Connecting shares (%)'!$F$8/100+N300*'Connecting shares (%)'!$G$8/100*'Connecting shares (%)'!$R$17+P300*'Connecting shares (%)'!$H$8/100*'Connecting shares (%)'!$R$18,0),0)</f>
        <v>0</v>
      </c>
      <c r="AA300" s="1">
        <f>IF(C300="West", IF(B300="Central",('Connecting shares (%)'!$F$10/100*E300+'Connecting shares (%)'!$G$10/100*G300+'Connecting shares (%)'!$H$10/100*I300)/1000000,0),0)</f>
        <v>0</v>
      </c>
      <c r="AB300" s="1">
        <f>IF(C300="West", IF(B300="Central",F300*'Connecting shares (%)'!$R$16*'Connecting shares (%)'!$F$10/100+H300*'Connecting shares (%)'!$G$10/100*'Connecting shares (%)'!$R$17+J300*'Connecting shares (%)'!$H$10/100*'Connecting shares (%)'!$R$18,0),0)</f>
        <v>0</v>
      </c>
      <c r="AC300" s="1">
        <f>IF(C300="West", IF(B300="Decentral",('Connecting shares (%)'!$F$14/100*E300+'Connecting shares (%)'!$G$14/100*G300+'Connecting shares (%)'!$H$14/100*I300)/1000000,0),0)</f>
        <v>1.12148862</v>
      </c>
      <c r="AD300" s="1">
        <f>IF(C300="west", IF(B300="Decentral",F300*'Connecting shares (%)'!$R$16*'Connecting shares (%)'!$F$14/100+H300*'Connecting shares (%)'!$G$14/100*'Connecting shares (%)'!$R$17+J300*'Connecting shares (%)'!$H$14/100*'Connecting shares (%)'!$R$18,0),0)</f>
        <v>1.9775700000000001</v>
      </c>
      <c r="AE300" s="1">
        <f>IF(C300="west", IF(B300="Central",('Connecting shares (%)'!$F$12/100*K300+'Connecting shares (%)'!$G$12/100*M300+'Connecting shares (%)'!$H$12/100*O300)/1000000,0),0)</f>
        <v>0</v>
      </c>
      <c r="AF300" s="1">
        <f>IF(C300="west", IF(B300="Central",L300*'Connecting shares (%)'!$R$16*'Connecting shares (%)'!$F$12/100+N300*'Connecting shares (%)'!$G$12/100*'Connecting shares (%)'!$R$17+P300*'Connecting shares (%)'!$H$12/100*'Connecting shares (%)'!$R$18,0),0)</f>
        <v>0</v>
      </c>
      <c r="AG300" s="1">
        <f>IF(C300="West", IF(B300="Decentral",(K300*'Connecting shares (%)'!$F$16/100+M300*'Connecting shares (%)'!$G$16/100+O300*'Connecting shares (%)'!$H$16/100)/1000000,0),0)</f>
        <v>0.70340293999999903</v>
      </c>
      <c r="AH300" s="1">
        <f>IF(C300="west", IF(B300="Decentral",L300*'Connecting shares (%)'!$R$16*'Connecting shares (%)'!$F$16/100+N300*'Connecting shares (%)'!$G$16/100*'Connecting shares (%)'!$R$17+P300*'Connecting shares (%)'!$H$16/100*'Connecting shares (%)'!$R$18,0),0)</f>
        <v>1.60965</v>
      </c>
    </row>
    <row r="301" spans="1:34">
      <c r="A301" s="1">
        <v>300</v>
      </c>
      <c r="B301" s="1" t="s">
        <v>19</v>
      </c>
      <c r="C301" s="1" t="s">
        <v>22</v>
      </c>
      <c r="D301" s="1" t="s">
        <v>79</v>
      </c>
      <c r="E301" s="1">
        <v>2026810.07</v>
      </c>
      <c r="F301" s="1">
        <v>134</v>
      </c>
      <c r="G301" s="1">
        <v>0</v>
      </c>
      <c r="H301" s="1">
        <v>0</v>
      </c>
      <c r="I301" s="1">
        <v>0</v>
      </c>
      <c r="J301" s="1">
        <v>0</v>
      </c>
      <c r="K301" s="1">
        <v>183791.45</v>
      </c>
      <c r="L301" s="1">
        <v>13</v>
      </c>
      <c r="M301" s="1">
        <v>282231.37</v>
      </c>
      <c r="N301" s="1">
        <v>4</v>
      </c>
      <c r="O301" s="1">
        <v>0</v>
      </c>
      <c r="P301" s="1">
        <v>0</v>
      </c>
      <c r="Q301" s="1">
        <v>4802.8735152774598</v>
      </c>
      <c r="R301" s="1">
        <v>884899.5</v>
      </c>
      <c r="S301" s="59">
        <f>IF(C301="East", IF(B301="Central",('Connecting shares (%)'!$F$2/100*E301+'Connecting shares (%)'!$G$2/100*G301+'Connecting shares (%)'!$H$2/100*I301)/1000000,0),0)</f>
        <v>0</v>
      </c>
      <c r="T301" s="59">
        <f>IF(C301="East", IF(B301="Central",F301*'Connecting shares (%)'!$R$16*'Connecting shares (%)'!$F$2/100+H301*'Connecting shares (%)'!$G$2/100*'Connecting shares (%)'!$R$17+J301*'Connecting shares (%)'!$H$2/100*'Connecting shares (%)'!$R$18,0),0)</f>
        <v>0</v>
      </c>
      <c r="U301" s="1">
        <f>IF(C301="East", IF(B301="Decentral",('Connecting shares (%)'!$F$6/100*E301+'Connecting shares (%)'!$G$6/100*G301+'Connecting shares (%)'!$H$6/100*I301)/1000000,0),0)</f>
        <v>2.0268100700000002</v>
      </c>
      <c r="V301" s="1">
        <f>IF(C301="East", IF(B301="Decentral",F301*'Connecting shares (%)'!$R$16*'Connecting shares (%)'!$F$6/100+H301*'Connecting shares (%)'!$G$6/100*'Connecting shares (%)'!$R$17+J301*'Connecting shares (%)'!$H$6/100*'Connecting shares (%)'!$R$18,0),0)</f>
        <v>3.0813300000000003</v>
      </c>
      <c r="W301" s="1">
        <f>IF(C301="East", IF(B301="Central",('Connecting shares (%)'!$F$4/100*K301+'Connecting shares (%)'!$G$4/100*M301+'Connecting shares (%)'!$H$4/100*O301)/1000000,0),0)</f>
        <v>0</v>
      </c>
      <c r="X301" s="1">
        <f>IF(C301="East", IF(B301="Central",L301*'Connecting shares (%)'!$R$16*'Connecting shares (%)'!$F$4/100+N301*'Connecting shares (%)'!$G$4/100*'Connecting shares (%)'!$R$17+P301*'Connecting shares (%)'!$H$4/100*'Connecting shares (%)'!$R$18,0),0)</f>
        <v>0</v>
      </c>
      <c r="Y301" s="1">
        <f>IF(C301="East", IF(B301="Decentral",('Connecting shares (%)'!$F$4/100*K301+'Connecting shares (%)'!$G$4/100*M301+'Connecting shares (%)'!$H$4/100*O301)/1000000,0),0)</f>
        <v>0.46602282</v>
      </c>
      <c r="Z301" s="1">
        <f>IF(C301="East", IF(B301="Decentral",L301*'Connecting shares (%)'!$R$16*'Connecting shares (%)'!$F$8/100+N301*'Connecting shares (%)'!$G$8/100*'Connecting shares (%)'!$R$17+P301*'Connecting shares (%)'!$H$8/100*'Connecting shares (%)'!$R$18,0),0)</f>
        <v>0.42157100000000003</v>
      </c>
      <c r="AA301" s="1">
        <f>IF(C301="West", IF(B301="Central",('Connecting shares (%)'!$F$10/100*E301+'Connecting shares (%)'!$G$10/100*G301+'Connecting shares (%)'!$H$10/100*I301)/1000000,0),0)</f>
        <v>0</v>
      </c>
      <c r="AB301" s="1">
        <f>IF(C301="West", IF(B301="Central",F301*'Connecting shares (%)'!$R$16*'Connecting shares (%)'!$F$10/100+H301*'Connecting shares (%)'!$G$10/100*'Connecting shares (%)'!$R$17+J301*'Connecting shares (%)'!$H$10/100*'Connecting shares (%)'!$R$18,0),0)</f>
        <v>0</v>
      </c>
      <c r="AC301" s="1">
        <f>IF(C301="West", IF(B301="Decentral",('Connecting shares (%)'!$F$14/100*E301+'Connecting shares (%)'!$G$14/100*G301+'Connecting shares (%)'!$H$14/100*I301)/1000000,0),0)</f>
        <v>0</v>
      </c>
      <c r="AD301" s="1">
        <f>IF(C301="west", IF(B301="Decentral",F301*'Connecting shares (%)'!$R$16*'Connecting shares (%)'!$F$14/100+H301*'Connecting shares (%)'!$G$14/100*'Connecting shares (%)'!$R$17+J301*'Connecting shares (%)'!$H$14/100*'Connecting shares (%)'!$R$18,0),0)</f>
        <v>0</v>
      </c>
      <c r="AE301" s="1">
        <f>IF(C301="west", IF(B301="Central",('Connecting shares (%)'!$F$12/100*K301+'Connecting shares (%)'!$G$12/100*M301+'Connecting shares (%)'!$H$12/100*O301)/1000000,0),0)</f>
        <v>0</v>
      </c>
      <c r="AF301" s="1">
        <f>IF(C301="west", IF(B301="Central",L301*'Connecting shares (%)'!$R$16*'Connecting shares (%)'!$F$12/100+N301*'Connecting shares (%)'!$G$12/100*'Connecting shares (%)'!$R$17+P301*'Connecting shares (%)'!$H$12/100*'Connecting shares (%)'!$R$18,0),0)</f>
        <v>0</v>
      </c>
      <c r="AG301" s="1">
        <f>IF(C301="West", IF(B301="Decentral",(K301*'Connecting shares (%)'!$F$16/100+M301*'Connecting shares (%)'!$G$16/100+O301*'Connecting shares (%)'!$H$16/100)/1000000,0),0)</f>
        <v>0</v>
      </c>
      <c r="AH301" s="1">
        <f>IF(C301="west", IF(B301="Decentral",L301*'Connecting shares (%)'!$R$16*'Connecting shares (%)'!$F$16/100+N301*'Connecting shares (%)'!$G$16/100*'Connecting shares (%)'!$R$17+P301*'Connecting shares (%)'!$H$16/100*'Connecting shares (%)'!$R$18,0),0)</f>
        <v>0</v>
      </c>
    </row>
    <row r="302" spans="1:34">
      <c r="A302" s="1">
        <v>301</v>
      </c>
      <c r="B302" s="1" t="s">
        <v>19</v>
      </c>
      <c r="C302" s="1" t="s">
        <v>22</v>
      </c>
      <c r="D302" s="1" t="s">
        <v>154</v>
      </c>
      <c r="E302" s="1">
        <v>0</v>
      </c>
      <c r="F302" s="1">
        <v>0</v>
      </c>
      <c r="G302" s="1">
        <v>0</v>
      </c>
      <c r="H302" s="1">
        <v>0</v>
      </c>
      <c r="I302" s="1">
        <v>0</v>
      </c>
      <c r="J302" s="1">
        <v>0</v>
      </c>
      <c r="K302" s="1">
        <v>226522.12</v>
      </c>
      <c r="L302" s="1">
        <v>8</v>
      </c>
      <c r="M302" s="1">
        <v>350595.31</v>
      </c>
      <c r="N302" s="1">
        <v>5</v>
      </c>
      <c r="O302" s="1">
        <v>0</v>
      </c>
      <c r="P302" s="1">
        <v>0</v>
      </c>
      <c r="Q302" s="1">
        <v>1334.3040313976901</v>
      </c>
      <c r="R302" s="1">
        <v>59980.5</v>
      </c>
      <c r="S302" s="59">
        <f>IF(C302="East", IF(B302="Central",('Connecting shares (%)'!$F$2/100*E302+'Connecting shares (%)'!$G$2/100*G302+'Connecting shares (%)'!$H$2/100*I302)/1000000,0),0)</f>
        <v>0</v>
      </c>
      <c r="T302" s="59">
        <f>IF(C302="East", IF(B302="Central",F302*'Connecting shares (%)'!$R$16*'Connecting shares (%)'!$F$2/100+H302*'Connecting shares (%)'!$G$2/100*'Connecting shares (%)'!$R$17+J302*'Connecting shares (%)'!$H$2/100*'Connecting shares (%)'!$R$18,0),0)</f>
        <v>0</v>
      </c>
      <c r="U302" s="1">
        <f>IF(C302="East", IF(B302="Decentral",('Connecting shares (%)'!$F$6/100*E302+'Connecting shares (%)'!$G$6/100*G302+'Connecting shares (%)'!$H$6/100*I302)/1000000,0),0)</f>
        <v>0</v>
      </c>
      <c r="V302" s="1">
        <f>IF(C302="East", IF(B302="Decentral",F302*'Connecting shares (%)'!$R$16*'Connecting shares (%)'!$F$6/100+H302*'Connecting shares (%)'!$G$6/100*'Connecting shares (%)'!$R$17+J302*'Connecting shares (%)'!$H$6/100*'Connecting shares (%)'!$R$18,0),0)</f>
        <v>0</v>
      </c>
      <c r="W302" s="1">
        <f>IF(C302="East", IF(B302="Central",('Connecting shares (%)'!$F$4/100*K302+'Connecting shares (%)'!$G$4/100*M302+'Connecting shares (%)'!$H$4/100*O302)/1000000,0),0)</f>
        <v>0</v>
      </c>
      <c r="X302" s="1">
        <f>IF(C302="East", IF(B302="Central",L302*'Connecting shares (%)'!$R$16*'Connecting shares (%)'!$F$4/100+N302*'Connecting shares (%)'!$G$4/100*'Connecting shares (%)'!$R$17+P302*'Connecting shares (%)'!$H$4/100*'Connecting shares (%)'!$R$18,0),0)</f>
        <v>0</v>
      </c>
      <c r="Y302" s="1">
        <f>IF(C302="East", IF(B302="Decentral",('Connecting shares (%)'!$F$4/100*K302+'Connecting shares (%)'!$G$4/100*M302+'Connecting shares (%)'!$H$4/100*O302)/1000000,0),0)</f>
        <v>0.57711742999999993</v>
      </c>
      <c r="Z302" s="1">
        <f>IF(C302="East", IF(B302="Decentral",L302*'Connecting shares (%)'!$R$16*'Connecting shares (%)'!$F$8/100+N302*'Connecting shares (%)'!$G$8/100*'Connecting shares (%)'!$R$17+P302*'Connecting shares (%)'!$H$8/100*'Connecting shares (%)'!$R$18,0),0)</f>
        <v>0.33725499999999997</v>
      </c>
      <c r="AA302" s="1">
        <f>IF(C302="West", IF(B302="Central",('Connecting shares (%)'!$F$10/100*E302+'Connecting shares (%)'!$G$10/100*G302+'Connecting shares (%)'!$H$10/100*I302)/1000000,0),0)</f>
        <v>0</v>
      </c>
      <c r="AB302" s="1">
        <f>IF(C302="West", IF(B302="Central",F302*'Connecting shares (%)'!$R$16*'Connecting shares (%)'!$F$10/100+H302*'Connecting shares (%)'!$G$10/100*'Connecting shares (%)'!$R$17+J302*'Connecting shares (%)'!$H$10/100*'Connecting shares (%)'!$R$18,0),0)</f>
        <v>0</v>
      </c>
      <c r="AC302" s="1">
        <f>IF(C302="West", IF(B302="Decentral",('Connecting shares (%)'!$F$14/100*E302+'Connecting shares (%)'!$G$14/100*G302+'Connecting shares (%)'!$H$14/100*I302)/1000000,0),0)</f>
        <v>0</v>
      </c>
      <c r="AD302" s="1">
        <f>IF(C302="west", IF(B302="Decentral",F302*'Connecting shares (%)'!$R$16*'Connecting shares (%)'!$F$14/100+H302*'Connecting shares (%)'!$G$14/100*'Connecting shares (%)'!$R$17+J302*'Connecting shares (%)'!$H$14/100*'Connecting shares (%)'!$R$18,0),0)</f>
        <v>0</v>
      </c>
      <c r="AE302" s="1">
        <f>IF(C302="west", IF(B302="Central",('Connecting shares (%)'!$F$12/100*K302+'Connecting shares (%)'!$G$12/100*M302+'Connecting shares (%)'!$H$12/100*O302)/1000000,0),0)</f>
        <v>0</v>
      </c>
      <c r="AF302" s="1">
        <f>IF(C302="west", IF(B302="Central",L302*'Connecting shares (%)'!$R$16*'Connecting shares (%)'!$F$12/100+N302*'Connecting shares (%)'!$G$12/100*'Connecting shares (%)'!$R$17+P302*'Connecting shares (%)'!$H$12/100*'Connecting shares (%)'!$R$18,0),0)</f>
        <v>0</v>
      </c>
      <c r="AG302" s="1">
        <f>IF(C302="West", IF(B302="Decentral",(K302*'Connecting shares (%)'!$F$16/100+M302*'Connecting shares (%)'!$G$16/100+O302*'Connecting shares (%)'!$H$16/100)/1000000,0),0)</f>
        <v>0</v>
      </c>
      <c r="AH302" s="1">
        <f>IF(C302="west", IF(B302="Decentral",L302*'Connecting shares (%)'!$R$16*'Connecting shares (%)'!$F$16/100+N302*'Connecting shares (%)'!$G$16/100*'Connecting shares (%)'!$R$17+P302*'Connecting shares (%)'!$H$16/100*'Connecting shares (%)'!$R$18,0),0)</f>
        <v>0</v>
      </c>
    </row>
    <row r="303" spans="1:34">
      <c r="A303" s="1">
        <v>302</v>
      </c>
      <c r="B303" s="1" t="s">
        <v>19</v>
      </c>
      <c r="C303" s="1" t="s">
        <v>22</v>
      </c>
      <c r="D303" s="1" t="s">
        <v>598</v>
      </c>
      <c r="E303" s="1">
        <v>1818344.4</v>
      </c>
      <c r="F303" s="1">
        <v>131</v>
      </c>
      <c r="G303" s="1">
        <v>57034.709999999897</v>
      </c>
      <c r="H303" s="1">
        <v>1</v>
      </c>
      <c r="I303" s="1">
        <v>0</v>
      </c>
      <c r="J303" s="1">
        <v>0</v>
      </c>
      <c r="K303" s="1">
        <v>357188.799999999</v>
      </c>
      <c r="L303" s="1">
        <v>26</v>
      </c>
      <c r="M303" s="1">
        <v>80641.58</v>
      </c>
      <c r="N303" s="1">
        <v>1</v>
      </c>
      <c r="O303" s="1">
        <v>0</v>
      </c>
      <c r="P303" s="1">
        <v>0</v>
      </c>
      <c r="Q303" s="1">
        <v>6125.3766661096497</v>
      </c>
      <c r="R303" s="1">
        <v>1398671</v>
      </c>
      <c r="S303" s="59">
        <f>IF(C303="East", IF(B303="Central",('Connecting shares (%)'!$F$2/100*E303+'Connecting shares (%)'!$G$2/100*G303+'Connecting shares (%)'!$H$2/100*I303)/1000000,0),0)</f>
        <v>0</v>
      </c>
      <c r="T303" s="59">
        <f>IF(C303="East", IF(B303="Central",F303*'Connecting shares (%)'!$R$16*'Connecting shares (%)'!$F$2/100+H303*'Connecting shares (%)'!$G$2/100*'Connecting shares (%)'!$R$17+J303*'Connecting shares (%)'!$H$2/100*'Connecting shares (%)'!$R$18,0),0)</f>
        <v>0</v>
      </c>
      <c r="U303" s="1">
        <f>IF(C303="East", IF(B303="Decentral",('Connecting shares (%)'!$F$6/100*E303+'Connecting shares (%)'!$G$6/100*G303+'Connecting shares (%)'!$H$6/100*I303)/1000000,0),0)</f>
        <v>1.8753791099999999</v>
      </c>
      <c r="V303" s="1">
        <f>IF(C303="East", IF(B303="Decentral",F303*'Connecting shares (%)'!$R$16*'Connecting shares (%)'!$F$6/100+H303*'Connecting shares (%)'!$G$6/100*'Connecting shares (%)'!$R$17+J303*'Connecting shares (%)'!$H$6/100*'Connecting shares (%)'!$R$18,0),0)</f>
        <v>3.0430040000000003</v>
      </c>
      <c r="W303" s="1">
        <f>IF(C303="East", IF(B303="Central",('Connecting shares (%)'!$F$4/100*K303+'Connecting shares (%)'!$G$4/100*M303+'Connecting shares (%)'!$H$4/100*O303)/1000000,0),0)</f>
        <v>0</v>
      </c>
      <c r="X303" s="1">
        <f>IF(C303="East", IF(B303="Central",L303*'Connecting shares (%)'!$R$16*'Connecting shares (%)'!$F$4/100+N303*'Connecting shares (%)'!$G$4/100*'Connecting shares (%)'!$R$17+P303*'Connecting shares (%)'!$H$4/100*'Connecting shares (%)'!$R$18,0),0)</f>
        <v>0</v>
      </c>
      <c r="Y303" s="1">
        <f>IF(C303="East", IF(B303="Decentral",('Connecting shares (%)'!$F$4/100*K303+'Connecting shares (%)'!$G$4/100*M303+'Connecting shares (%)'!$H$4/100*O303)/1000000,0),0)</f>
        <v>0.43783037999999902</v>
      </c>
      <c r="Z303" s="1">
        <f>IF(C303="East", IF(B303="Decentral",L303*'Connecting shares (%)'!$R$16*'Connecting shares (%)'!$F$8/100+N303*'Connecting shares (%)'!$G$8/100*'Connecting shares (%)'!$R$17+P303*'Connecting shares (%)'!$H$8/100*'Connecting shares (%)'!$R$18,0),0)</f>
        <v>0.628529</v>
      </c>
      <c r="AA303" s="1">
        <f>IF(C303="West", IF(B303="Central",('Connecting shares (%)'!$F$10/100*E303+'Connecting shares (%)'!$G$10/100*G303+'Connecting shares (%)'!$H$10/100*I303)/1000000,0),0)</f>
        <v>0</v>
      </c>
      <c r="AB303" s="1">
        <f>IF(C303="West", IF(B303="Central",F303*'Connecting shares (%)'!$R$16*'Connecting shares (%)'!$F$10/100+H303*'Connecting shares (%)'!$G$10/100*'Connecting shares (%)'!$R$17+J303*'Connecting shares (%)'!$H$10/100*'Connecting shares (%)'!$R$18,0),0)</f>
        <v>0</v>
      </c>
      <c r="AC303" s="1">
        <f>IF(C303="West", IF(B303="Decentral",('Connecting shares (%)'!$F$14/100*E303+'Connecting shares (%)'!$G$14/100*G303+'Connecting shares (%)'!$H$14/100*I303)/1000000,0),0)</f>
        <v>0</v>
      </c>
      <c r="AD303" s="1">
        <f>IF(C303="west", IF(B303="Decentral",F303*'Connecting shares (%)'!$R$16*'Connecting shares (%)'!$F$14/100+H303*'Connecting shares (%)'!$G$14/100*'Connecting shares (%)'!$R$17+J303*'Connecting shares (%)'!$H$14/100*'Connecting shares (%)'!$R$18,0),0)</f>
        <v>0</v>
      </c>
      <c r="AE303" s="1">
        <f>IF(C303="west", IF(B303="Central",('Connecting shares (%)'!$F$12/100*K303+'Connecting shares (%)'!$G$12/100*M303+'Connecting shares (%)'!$H$12/100*O303)/1000000,0),0)</f>
        <v>0</v>
      </c>
      <c r="AF303" s="1">
        <f>IF(C303="west", IF(B303="Central",L303*'Connecting shares (%)'!$R$16*'Connecting shares (%)'!$F$12/100+N303*'Connecting shares (%)'!$G$12/100*'Connecting shares (%)'!$R$17+P303*'Connecting shares (%)'!$H$12/100*'Connecting shares (%)'!$R$18,0),0)</f>
        <v>0</v>
      </c>
      <c r="AG303" s="1">
        <f>IF(C303="West", IF(B303="Decentral",(K303*'Connecting shares (%)'!$F$16/100+M303*'Connecting shares (%)'!$G$16/100+O303*'Connecting shares (%)'!$H$16/100)/1000000,0),0)</f>
        <v>0</v>
      </c>
      <c r="AH303" s="1">
        <f>IF(C303="west", IF(B303="Decentral",L303*'Connecting shares (%)'!$R$16*'Connecting shares (%)'!$F$16/100+N303*'Connecting shares (%)'!$G$16/100*'Connecting shares (%)'!$R$17+P303*'Connecting shares (%)'!$H$16/100*'Connecting shares (%)'!$R$18,0),0)</f>
        <v>0</v>
      </c>
    </row>
    <row r="304" spans="1:34">
      <c r="A304" s="1">
        <v>303</v>
      </c>
      <c r="B304" s="1" t="s">
        <v>19</v>
      </c>
      <c r="C304" s="1" t="s">
        <v>22</v>
      </c>
      <c r="D304" s="1" t="s">
        <v>144</v>
      </c>
      <c r="E304" s="1">
        <v>2183650.87</v>
      </c>
      <c r="F304" s="1">
        <v>164</v>
      </c>
      <c r="G304" s="1">
        <v>0</v>
      </c>
      <c r="H304" s="1">
        <v>0</v>
      </c>
      <c r="I304" s="1">
        <v>0</v>
      </c>
      <c r="J304" s="1">
        <v>0</v>
      </c>
      <c r="K304" s="1">
        <v>654020.10999999905</v>
      </c>
      <c r="L304" s="1">
        <v>52</v>
      </c>
      <c r="M304" s="1">
        <v>0</v>
      </c>
      <c r="N304" s="1">
        <v>0</v>
      </c>
      <c r="O304" s="1">
        <v>0</v>
      </c>
      <c r="P304" s="1">
        <v>0</v>
      </c>
      <c r="Q304" s="1">
        <v>4838.6671593471201</v>
      </c>
      <c r="R304" s="1">
        <v>918579</v>
      </c>
      <c r="S304" s="59">
        <f>IF(C304="East", IF(B304="Central",('Connecting shares (%)'!$F$2/100*E304+'Connecting shares (%)'!$G$2/100*G304+'Connecting shares (%)'!$H$2/100*I304)/1000000,0),0)</f>
        <v>0</v>
      </c>
      <c r="T304" s="59">
        <f>IF(C304="East", IF(B304="Central",F304*'Connecting shares (%)'!$R$16*'Connecting shares (%)'!$F$2/100+H304*'Connecting shares (%)'!$G$2/100*'Connecting shares (%)'!$R$17+J304*'Connecting shares (%)'!$H$2/100*'Connecting shares (%)'!$R$18,0),0)</f>
        <v>0</v>
      </c>
      <c r="U304" s="1">
        <f>IF(C304="East", IF(B304="Decentral",('Connecting shares (%)'!$F$6/100*E304+'Connecting shares (%)'!$G$6/100*G304+'Connecting shares (%)'!$H$6/100*I304)/1000000,0),0)</f>
        <v>2.1836508700000001</v>
      </c>
      <c r="V304" s="1">
        <f>IF(C304="East", IF(B304="Decentral",F304*'Connecting shares (%)'!$R$16*'Connecting shares (%)'!$F$6/100+H304*'Connecting shares (%)'!$G$6/100*'Connecting shares (%)'!$R$17+J304*'Connecting shares (%)'!$H$6/100*'Connecting shares (%)'!$R$18,0),0)</f>
        <v>3.7711799999999998</v>
      </c>
      <c r="W304" s="1">
        <f>IF(C304="East", IF(B304="Central",('Connecting shares (%)'!$F$4/100*K304+'Connecting shares (%)'!$G$4/100*M304+'Connecting shares (%)'!$H$4/100*O304)/1000000,0),0)</f>
        <v>0</v>
      </c>
      <c r="X304" s="1">
        <f>IF(C304="East", IF(B304="Central",L304*'Connecting shares (%)'!$R$16*'Connecting shares (%)'!$F$4/100+N304*'Connecting shares (%)'!$G$4/100*'Connecting shares (%)'!$R$17+P304*'Connecting shares (%)'!$H$4/100*'Connecting shares (%)'!$R$18,0),0)</f>
        <v>0</v>
      </c>
      <c r="Y304" s="1">
        <f>IF(C304="East", IF(B304="Decentral",('Connecting shares (%)'!$F$4/100*K304+'Connecting shares (%)'!$G$4/100*M304+'Connecting shares (%)'!$H$4/100*O304)/1000000,0),0)</f>
        <v>0.65402010999999904</v>
      </c>
      <c r="Z304" s="1">
        <f>IF(C304="East", IF(B304="Decentral",L304*'Connecting shares (%)'!$R$16*'Connecting shares (%)'!$F$8/100+N304*'Connecting shares (%)'!$G$8/100*'Connecting shares (%)'!$R$17+P304*'Connecting shares (%)'!$H$8/100*'Connecting shares (%)'!$R$18,0),0)</f>
        <v>1.19574</v>
      </c>
      <c r="AA304" s="1">
        <f>IF(C304="West", IF(B304="Central",('Connecting shares (%)'!$F$10/100*E304+'Connecting shares (%)'!$G$10/100*G304+'Connecting shares (%)'!$H$10/100*I304)/1000000,0),0)</f>
        <v>0</v>
      </c>
      <c r="AB304" s="1">
        <f>IF(C304="West", IF(B304="Central",F304*'Connecting shares (%)'!$R$16*'Connecting shares (%)'!$F$10/100+H304*'Connecting shares (%)'!$G$10/100*'Connecting shares (%)'!$R$17+J304*'Connecting shares (%)'!$H$10/100*'Connecting shares (%)'!$R$18,0),0)</f>
        <v>0</v>
      </c>
      <c r="AC304" s="1">
        <f>IF(C304="West", IF(B304="Decentral",('Connecting shares (%)'!$F$14/100*E304+'Connecting shares (%)'!$G$14/100*G304+'Connecting shares (%)'!$H$14/100*I304)/1000000,0),0)</f>
        <v>0</v>
      </c>
      <c r="AD304" s="1">
        <f>IF(C304="west", IF(B304="Decentral",F304*'Connecting shares (%)'!$R$16*'Connecting shares (%)'!$F$14/100+H304*'Connecting shares (%)'!$G$14/100*'Connecting shares (%)'!$R$17+J304*'Connecting shares (%)'!$H$14/100*'Connecting shares (%)'!$R$18,0),0)</f>
        <v>0</v>
      </c>
      <c r="AE304" s="1">
        <f>IF(C304="west", IF(B304="Central",('Connecting shares (%)'!$F$12/100*K304+'Connecting shares (%)'!$G$12/100*M304+'Connecting shares (%)'!$H$12/100*O304)/1000000,0),0)</f>
        <v>0</v>
      </c>
      <c r="AF304" s="1">
        <f>IF(C304="west", IF(B304="Central",L304*'Connecting shares (%)'!$R$16*'Connecting shares (%)'!$F$12/100+N304*'Connecting shares (%)'!$G$12/100*'Connecting shares (%)'!$R$17+P304*'Connecting shares (%)'!$H$12/100*'Connecting shares (%)'!$R$18,0),0)</f>
        <v>0</v>
      </c>
      <c r="AG304" s="1">
        <f>IF(C304="West", IF(B304="Decentral",(K304*'Connecting shares (%)'!$F$16/100+M304*'Connecting shares (%)'!$G$16/100+O304*'Connecting shares (%)'!$H$16/100)/1000000,0),0)</f>
        <v>0</v>
      </c>
      <c r="AH304" s="1">
        <f>IF(C304="west", IF(B304="Decentral",L304*'Connecting shares (%)'!$R$16*'Connecting shares (%)'!$F$16/100+N304*'Connecting shares (%)'!$G$16/100*'Connecting shares (%)'!$R$17+P304*'Connecting shares (%)'!$H$16/100*'Connecting shares (%)'!$R$18,0),0)</f>
        <v>0</v>
      </c>
    </row>
    <row r="305" spans="1:34">
      <c r="A305" s="1">
        <v>304</v>
      </c>
      <c r="B305" s="1" t="s">
        <v>20</v>
      </c>
      <c r="C305" s="1" t="s">
        <v>21</v>
      </c>
      <c r="D305" s="1" t="s">
        <v>597</v>
      </c>
      <c r="E305" s="1">
        <v>269863.98</v>
      </c>
      <c r="F305" s="1">
        <v>14</v>
      </c>
      <c r="G305" s="1">
        <v>0</v>
      </c>
      <c r="H305" s="1">
        <v>0</v>
      </c>
      <c r="I305" s="1">
        <v>0</v>
      </c>
      <c r="J305" s="1">
        <v>0</v>
      </c>
      <c r="K305" s="1">
        <v>0</v>
      </c>
      <c r="L305" s="1">
        <v>0</v>
      </c>
      <c r="M305" s="1">
        <v>0</v>
      </c>
      <c r="N305" s="1">
        <v>0</v>
      </c>
      <c r="O305" s="1">
        <v>0</v>
      </c>
      <c r="P305" s="1">
        <v>0</v>
      </c>
      <c r="Q305" s="1">
        <v>2481.6658952959201</v>
      </c>
      <c r="R305" s="1">
        <v>220315</v>
      </c>
      <c r="S305" s="59">
        <f>IF(C305="East", IF(B305="Central",('Connecting shares (%)'!$F$2/100*E305+'Connecting shares (%)'!$G$2/100*G305+'Connecting shares (%)'!$H$2/100*I305)/1000000,0),0)</f>
        <v>0</v>
      </c>
      <c r="T305" s="59">
        <f>IF(C305="East", IF(B305="Central",F305*'Connecting shares (%)'!$R$16*'Connecting shares (%)'!$F$2/100+H305*'Connecting shares (%)'!$G$2/100*'Connecting shares (%)'!$R$17+J305*'Connecting shares (%)'!$H$2/100*'Connecting shares (%)'!$R$18,0),0)</f>
        <v>0</v>
      </c>
      <c r="U305" s="1">
        <f>IF(C305="East", IF(B305="Decentral",('Connecting shares (%)'!$F$6/100*E305+'Connecting shares (%)'!$G$6/100*G305+'Connecting shares (%)'!$H$6/100*I305)/1000000,0),0)</f>
        <v>0</v>
      </c>
      <c r="V305" s="1">
        <f>IF(C305="East", IF(B305="Decentral",F305*'Connecting shares (%)'!$R$16*'Connecting shares (%)'!$F$6/100+H305*'Connecting shares (%)'!$G$6/100*'Connecting shares (%)'!$R$17+J305*'Connecting shares (%)'!$H$6/100*'Connecting shares (%)'!$R$18,0),0)</f>
        <v>0</v>
      </c>
      <c r="W305" s="1">
        <f>IF(C305="East", IF(B305="Central",('Connecting shares (%)'!$F$4/100*K305+'Connecting shares (%)'!$G$4/100*M305+'Connecting shares (%)'!$H$4/100*O305)/1000000,0),0)</f>
        <v>0</v>
      </c>
      <c r="X305" s="1">
        <f>IF(C305="East", IF(B305="Central",L305*'Connecting shares (%)'!$R$16*'Connecting shares (%)'!$F$4/100+N305*'Connecting shares (%)'!$G$4/100*'Connecting shares (%)'!$R$17+P305*'Connecting shares (%)'!$H$4/100*'Connecting shares (%)'!$R$18,0),0)</f>
        <v>0</v>
      </c>
      <c r="Y305" s="1">
        <f>IF(C305="East", IF(B305="Decentral",('Connecting shares (%)'!$F$4/100*K305+'Connecting shares (%)'!$G$4/100*M305+'Connecting shares (%)'!$H$4/100*O305)/1000000,0),0)</f>
        <v>0</v>
      </c>
      <c r="Z305" s="1">
        <f>IF(C305="East", IF(B305="Decentral",L305*'Connecting shares (%)'!$R$16*'Connecting shares (%)'!$F$8/100+N305*'Connecting shares (%)'!$G$8/100*'Connecting shares (%)'!$R$17+P305*'Connecting shares (%)'!$H$8/100*'Connecting shares (%)'!$R$18,0),0)</f>
        <v>0</v>
      </c>
      <c r="AA305" s="1">
        <f>IF(C305="West", IF(B305="Central",('Connecting shares (%)'!$F$10/100*E305+'Connecting shares (%)'!$G$10/100*G305+'Connecting shares (%)'!$H$10/100*I305)/1000000,0),0)</f>
        <v>0.26986398</v>
      </c>
      <c r="AB305" s="1">
        <f>IF(C305="West", IF(B305="Central",F305*'Connecting shares (%)'!$R$16*'Connecting shares (%)'!$F$10/100+H305*'Connecting shares (%)'!$G$10/100*'Connecting shares (%)'!$R$17+J305*'Connecting shares (%)'!$H$10/100*'Connecting shares (%)'!$R$18,0),0)</f>
        <v>0.32193000000000005</v>
      </c>
      <c r="AC305" s="1">
        <f>IF(C305="West", IF(B305="Decentral",('Connecting shares (%)'!$F$14/100*E305+'Connecting shares (%)'!$G$14/100*G305+'Connecting shares (%)'!$H$14/100*I305)/1000000,0),0)</f>
        <v>0</v>
      </c>
      <c r="AD305" s="1">
        <f>IF(C305="west", IF(B305="Decentral",F305*'Connecting shares (%)'!$R$16*'Connecting shares (%)'!$F$14/100+H305*'Connecting shares (%)'!$G$14/100*'Connecting shares (%)'!$R$17+J305*'Connecting shares (%)'!$H$14/100*'Connecting shares (%)'!$R$18,0),0)</f>
        <v>0</v>
      </c>
      <c r="AE305" s="1">
        <f>IF(C305="west", IF(B305="Central",('Connecting shares (%)'!$F$12/100*K305+'Connecting shares (%)'!$G$12/100*M305+'Connecting shares (%)'!$H$12/100*O305)/1000000,0),0)</f>
        <v>0</v>
      </c>
      <c r="AF305" s="1">
        <f>IF(C305="west", IF(B305="Central",L305*'Connecting shares (%)'!$R$16*'Connecting shares (%)'!$F$12/100+N305*'Connecting shares (%)'!$G$12/100*'Connecting shares (%)'!$R$17+P305*'Connecting shares (%)'!$H$12/100*'Connecting shares (%)'!$R$18,0),0)</f>
        <v>0</v>
      </c>
      <c r="AG305" s="1">
        <f>IF(C305="West", IF(B305="Decentral",(K305*'Connecting shares (%)'!$F$16/100+M305*'Connecting shares (%)'!$G$16/100+O305*'Connecting shares (%)'!$H$16/100)/1000000,0),0)</f>
        <v>0</v>
      </c>
      <c r="AH305" s="1">
        <f>IF(C305="west", IF(B305="Decentral",L305*'Connecting shares (%)'!$R$16*'Connecting shares (%)'!$F$16/100+N305*'Connecting shares (%)'!$G$16/100*'Connecting shares (%)'!$R$17+P305*'Connecting shares (%)'!$H$16/100*'Connecting shares (%)'!$R$18,0),0)</f>
        <v>0</v>
      </c>
    </row>
    <row r="306" spans="1:34">
      <c r="A306" s="1">
        <v>305</v>
      </c>
      <c r="B306" s="1" t="s">
        <v>19</v>
      </c>
      <c r="C306" s="1" t="s">
        <v>21</v>
      </c>
      <c r="D306" s="1" t="s">
        <v>596</v>
      </c>
      <c r="E306" s="1">
        <v>136251.39000000001</v>
      </c>
      <c r="F306" s="1">
        <v>6</v>
      </c>
      <c r="G306" s="1">
        <v>0</v>
      </c>
      <c r="H306" s="1">
        <v>0</v>
      </c>
      <c r="I306" s="1">
        <v>0</v>
      </c>
      <c r="J306" s="1">
        <v>0</v>
      </c>
      <c r="K306" s="1">
        <v>5020.42</v>
      </c>
      <c r="L306" s="1">
        <v>1</v>
      </c>
      <c r="M306" s="1">
        <v>0</v>
      </c>
      <c r="N306" s="1">
        <v>0</v>
      </c>
      <c r="O306" s="1">
        <v>0</v>
      </c>
      <c r="P306" s="1">
        <v>0</v>
      </c>
      <c r="Q306" s="1">
        <v>4066.16780433844</v>
      </c>
      <c r="R306" s="1">
        <v>728232.5</v>
      </c>
      <c r="S306" s="59">
        <f>IF(C306="East", IF(B306="Central",('Connecting shares (%)'!$F$2/100*E306+'Connecting shares (%)'!$G$2/100*G306+'Connecting shares (%)'!$H$2/100*I306)/1000000,0),0)</f>
        <v>0</v>
      </c>
      <c r="T306" s="59">
        <f>IF(C306="East", IF(B306="Central",F306*'Connecting shares (%)'!$R$16*'Connecting shares (%)'!$F$2/100+H306*'Connecting shares (%)'!$G$2/100*'Connecting shares (%)'!$R$17+J306*'Connecting shares (%)'!$H$2/100*'Connecting shares (%)'!$R$18,0),0)</f>
        <v>0</v>
      </c>
      <c r="U306" s="1">
        <f>IF(C306="East", IF(B306="Decentral",('Connecting shares (%)'!$F$6/100*E306+'Connecting shares (%)'!$G$6/100*G306+'Connecting shares (%)'!$H$6/100*I306)/1000000,0),0)</f>
        <v>0</v>
      </c>
      <c r="V306" s="1">
        <f>IF(C306="East", IF(B306="Decentral",F306*'Connecting shares (%)'!$R$16*'Connecting shares (%)'!$F$6/100+H306*'Connecting shares (%)'!$G$6/100*'Connecting shares (%)'!$R$17+J306*'Connecting shares (%)'!$H$6/100*'Connecting shares (%)'!$R$18,0),0)</f>
        <v>0</v>
      </c>
      <c r="W306" s="1">
        <f>IF(C306="East", IF(B306="Central",('Connecting shares (%)'!$F$4/100*K306+'Connecting shares (%)'!$G$4/100*M306+'Connecting shares (%)'!$H$4/100*O306)/1000000,0),0)</f>
        <v>0</v>
      </c>
      <c r="X306" s="1">
        <f>IF(C306="East", IF(B306="Central",L306*'Connecting shares (%)'!$R$16*'Connecting shares (%)'!$F$4/100+N306*'Connecting shares (%)'!$G$4/100*'Connecting shares (%)'!$R$17+P306*'Connecting shares (%)'!$H$4/100*'Connecting shares (%)'!$R$18,0),0)</f>
        <v>0</v>
      </c>
      <c r="Y306" s="1">
        <f>IF(C306="East", IF(B306="Decentral",('Connecting shares (%)'!$F$4/100*K306+'Connecting shares (%)'!$G$4/100*M306+'Connecting shares (%)'!$H$4/100*O306)/1000000,0),0)</f>
        <v>0</v>
      </c>
      <c r="Z306" s="1">
        <f>IF(C306="East", IF(B306="Decentral",L306*'Connecting shares (%)'!$R$16*'Connecting shares (%)'!$F$8/100+N306*'Connecting shares (%)'!$G$8/100*'Connecting shares (%)'!$R$17+P306*'Connecting shares (%)'!$H$8/100*'Connecting shares (%)'!$R$18,0),0)</f>
        <v>0</v>
      </c>
      <c r="AA306" s="1">
        <f>IF(C306="West", IF(B306="Central",('Connecting shares (%)'!$F$10/100*E306+'Connecting shares (%)'!$G$10/100*G306+'Connecting shares (%)'!$H$10/100*I306)/1000000,0),0)</f>
        <v>0</v>
      </c>
      <c r="AB306" s="1">
        <f>IF(C306="West", IF(B306="Central",F306*'Connecting shares (%)'!$R$16*'Connecting shares (%)'!$F$10/100+H306*'Connecting shares (%)'!$G$10/100*'Connecting shares (%)'!$R$17+J306*'Connecting shares (%)'!$H$10/100*'Connecting shares (%)'!$R$18,0),0)</f>
        <v>0</v>
      </c>
      <c r="AC306" s="1">
        <f>IF(C306="West", IF(B306="Decentral",('Connecting shares (%)'!$F$14/100*E306+'Connecting shares (%)'!$G$14/100*G306+'Connecting shares (%)'!$H$14/100*I306)/1000000,0),0)</f>
        <v>0.13625139000000003</v>
      </c>
      <c r="AD306" s="1">
        <f>IF(C306="west", IF(B306="Decentral",F306*'Connecting shares (%)'!$R$16*'Connecting shares (%)'!$F$14/100+H306*'Connecting shares (%)'!$G$14/100*'Connecting shares (%)'!$R$17+J306*'Connecting shares (%)'!$H$14/100*'Connecting shares (%)'!$R$18,0),0)</f>
        <v>0.13797000000000001</v>
      </c>
      <c r="AE306" s="1">
        <f>IF(C306="west", IF(B306="Central",('Connecting shares (%)'!$F$12/100*K306+'Connecting shares (%)'!$G$12/100*M306+'Connecting shares (%)'!$H$12/100*O306)/1000000,0),0)</f>
        <v>0</v>
      </c>
      <c r="AF306" s="1">
        <f>IF(C306="west", IF(B306="Central",L306*'Connecting shares (%)'!$R$16*'Connecting shares (%)'!$F$12/100+N306*'Connecting shares (%)'!$G$12/100*'Connecting shares (%)'!$R$17+P306*'Connecting shares (%)'!$H$12/100*'Connecting shares (%)'!$R$18,0),0)</f>
        <v>0</v>
      </c>
      <c r="AG306" s="1">
        <f>IF(C306="West", IF(B306="Decentral",(K306*'Connecting shares (%)'!$F$16/100+M306*'Connecting shares (%)'!$G$16/100+O306*'Connecting shares (%)'!$H$16/100)/1000000,0),0)</f>
        <v>5.0204200000000003E-3</v>
      </c>
      <c r="AH306" s="1">
        <f>IF(C306="west", IF(B306="Decentral",L306*'Connecting shares (%)'!$R$16*'Connecting shares (%)'!$F$16/100+N306*'Connecting shares (%)'!$G$16/100*'Connecting shares (%)'!$R$17+P306*'Connecting shares (%)'!$H$16/100*'Connecting shares (%)'!$R$18,0),0)</f>
        <v>2.2995000000000002E-2</v>
      </c>
    </row>
    <row r="307" spans="1:34">
      <c r="A307" s="1">
        <v>306</v>
      </c>
      <c r="B307" s="1" t="s">
        <v>19</v>
      </c>
      <c r="C307" s="1" t="s">
        <v>21</v>
      </c>
      <c r="D307" s="1" t="s">
        <v>595</v>
      </c>
      <c r="E307" s="1">
        <v>1142798.1099999901</v>
      </c>
      <c r="F307" s="1">
        <v>83</v>
      </c>
      <c r="G307" s="1">
        <v>0</v>
      </c>
      <c r="H307" s="1">
        <v>0</v>
      </c>
      <c r="I307" s="1">
        <v>0</v>
      </c>
      <c r="J307" s="1">
        <v>0</v>
      </c>
      <c r="K307" s="1">
        <v>194882.21</v>
      </c>
      <c r="L307" s="1">
        <v>27</v>
      </c>
      <c r="M307" s="1">
        <v>60915.75</v>
      </c>
      <c r="N307" s="1">
        <v>1</v>
      </c>
      <c r="O307" s="1">
        <v>0</v>
      </c>
      <c r="P307" s="1">
        <v>0</v>
      </c>
      <c r="Q307" s="1">
        <v>10030.600285098901</v>
      </c>
      <c r="R307" s="1">
        <v>2820945.5</v>
      </c>
      <c r="S307" s="59">
        <f>IF(C307="East", IF(B307="Central",('Connecting shares (%)'!$F$2/100*E307+'Connecting shares (%)'!$G$2/100*G307+'Connecting shares (%)'!$H$2/100*I307)/1000000,0),0)</f>
        <v>0</v>
      </c>
      <c r="T307" s="59">
        <f>IF(C307="East", IF(B307="Central",F307*'Connecting shares (%)'!$R$16*'Connecting shares (%)'!$F$2/100+H307*'Connecting shares (%)'!$G$2/100*'Connecting shares (%)'!$R$17+J307*'Connecting shares (%)'!$H$2/100*'Connecting shares (%)'!$R$18,0),0)</f>
        <v>0</v>
      </c>
      <c r="U307" s="1">
        <f>IF(C307="East", IF(B307="Decentral",('Connecting shares (%)'!$F$6/100*E307+'Connecting shares (%)'!$G$6/100*G307+'Connecting shares (%)'!$H$6/100*I307)/1000000,0),0)</f>
        <v>0</v>
      </c>
      <c r="V307" s="1">
        <f>IF(C307="East", IF(B307="Decentral",F307*'Connecting shares (%)'!$R$16*'Connecting shares (%)'!$F$6/100+H307*'Connecting shares (%)'!$G$6/100*'Connecting shares (%)'!$R$17+J307*'Connecting shares (%)'!$H$6/100*'Connecting shares (%)'!$R$18,0),0)</f>
        <v>0</v>
      </c>
      <c r="W307" s="1">
        <f>IF(C307="East", IF(B307="Central",('Connecting shares (%)'!$F$4/100*K307+'Connecting shares (%)'!$G$4/100*M307+'Connecting shares (%)'!$H$4/100*O307)/1000000,0),0)</f>
        <v>0</v>
      </c>
      <c r="X307" s="1">
        <f>IF(C307="East", IF(B307="Central",L307*'Connecting shares (%)'!$R$16*'Connecting shares (%)'!$F$4/100+N307*'Connecting shares (%)'!$G$4/100*'Connecting shares (%)'!$R$17+P307*'Connecting shares (%)'!$H$4/100*'Connecting shares (%)'!$R$18,0),0)</f>
        <v>0</v>
      </c>
      <c r="Y307" s="1">
        <f>IF(C307="East", IF(B307="Decentral",('Connecting shares (%)'!$F$4/100*K307+'Connecting shares (%)'!$G$4/100*M307+'Connecting shares (%)'!$H$4/100*O307)/1000000,0),0)</f>
        <v>0</v>
      </c>
      <c r="Z307" s="1">
        <f>IF(C307="East", IF(B307="Decentral",L307*'Connecting shares (%)'!$R$16*'Connecting shares (%)'!$F$8/100+N307*'Connecting shares (%)'!$G$8/100*'Connecting shares (%)'!$R$17+P307*'Connecting shares (%)'!$H$8/100*'Connecting shares (%)'!$R$18,0),0)</f>
        <v>0</v>
      </c>
      <c r="AA307" s="1">
        <f>IF(C307="West", IF(B307="Central",('Connecting shares (%)'!$F$10/100*E307+'Connecting shares (%)'!$G$10/100*G307+'Connecting shares (%)'!$H$10/100*I307)/1000000,0),0)</f>
        <v>0</v>
      </c>
      <c r="AB307" s="1">
        <f>IF(C307="West", IF(B307="Central",F307*'Connecting shares (%)'!$R$16*'Connecting shares (%)'!$F$10/100+H307*'Connecting shares (%)'!$G$10/100*'Connecting shares (%)'!$R$17+J307*'Connecting shares (%)'!$H$10/100*'Connecting shares (%)'!$R$18,0),0)</f>
        <v>0</v>
      </c>
      <c r="AC307" s="1">
        <f>IF(C307="West", IF(B307="Decentral",('Connecting shares (%)'!$F$14/100*E307+'Connecting shares (%)'!$G$14/100*G307+'Connecting shares (%)'!$H$14/100*I307)/1000000,0),0)</f>
        <v>1.14279810999999</v>
      </c>
      <c r="AD307" s="1">
        <f>IF(C307="west", IF(B307="Decentral",F307*'Connecting shares (%)'!$R$16*'Connecting shares (%)'!$F$14/100+H307*'Connecting shares (%)'!$G$14/100*'Connecting shares (%)'!$R$17+J307*'Connecting shares (%)'!$H$14/100*'Connecting shares (%)'!$R$18,0),0)</f>
        <v>1.9085850000000002</v>
      </c>
      <c r="AE307" s="1">
        <f>IF(C307="west", IF(B307="Central",('Connecting shares (%)'!$F$12/100*K307+'Connecting shares (%)'!$G$12/100*M307+'Connecting shares (%)'!$H$12/100*O307)/1000000,0),0)</f>
        <v>0</v>
      </c>
      <c r="AF307" s="1">
        <f>IF(C307="west", IF(B307="Central",L307*'Connecting shares (%)'!$R$16*'Connecting shares (%)'!$F$12/100+N307*'Connecting shares (%)'!$G$12/100*'Connecting shares (%)'!$R$17+P307*'Connecting shares (%)'!$H$12/100*'Connecting shares (%)'!$R$18,0),0)</f>
        <v>0</v>
      </c>
      <c r="AG307" s="1">
        <f>IF(C307="West", IF(B307="Decentral",(K307*'Connecting shares (%)'!$F$16/100+M307*'Connecting shares (%)'!$G$16/100+O307*'Connecting shares (%)'!$H$16/100)/1000000,0),0)</f>
        <v>0.25579795999999999</v>
      </c>
      <c r="AH307" s="1">
        <f>IF(C307="west", IF(B307="Decentral",L307*'Connecting shares (%)'!$R$16*'Connecting shares (%)'!$F$16/100+N307*'Connecting shares (%)'!$G$16/100*'Connecting shares (%)'!$R$17+P307*'Connecting shares (%)'!$H$16/100*'Connecting shares (%)'!$R$18,0),0)</f>
        <v>0.65152399999999999</v>
      </c>
    </row>
    <row r="308" spans="1:34">
      <c r="A308" s="1">
        <v>307</v>
      </c>
      <c r="B308" s="1" t="s">
        <v>19</v>
      </c>
      <c r="C308" s="1" t="s">
        <v>21</v>
      </c>
      <c r="D308" s="1" t="s">
        <v>594</v>
      </c>
      <c r="E308" s="1">
        <v>875457.87999999896</v>
      </c>
      <c r="F308" s="1">
        <v>58</v>
      </c>
      <c r="G308" s="1">
        <v>0</v>
      </c>
      <c r="H308" s="1">
        <v>0</v>
      </c>
      <c r="I308" s="1">
        <v>0</v>
      </c>
      <c r="J308" s="1">
        <v>0</v>
      </c>
      <c r="K308" s="1">
        <v>60950.09</v>
      </c>
      <c r="L308" s="1">
        <v>4</v>
      </c>
      <c r="M308" s="1">
        <v>122292.3</v>
      </c>
      <c r="N308" s="1">
        <v>2</v>
      </c>
      <c r="O308" s="1">
        <v>0</v>
      </c>
      <c r="P308" s="1">
        <v>0</v>
      </c>
      <c r="Q308" s="1">
        <v>5183.4315268793998</v>
      </c>
      <c r="R308" s="1">
        <v>1412963.5</v>
      </c>
      <c r="S308" s="59">
        <f>IF(C308="East", IF(B308="Central",('Connecting shares (%)'!$F$2/100*E308+'Connecting shares (%)'!$G$2/100*G308+'Connecting shares (%)'!$H$2/100*I308)/1000000,0),0)</f>
        <v>0</v>
      </c>
      <c r="T308" s="59">
        <f>IF(C308="East", IF(B308="Central",F308*'Connecting shares (%)'!$R$16*'Connecting shares (%)'!$F$2/100+H308*'Connecting shares (%)'!$G$2/100*'Connecting shares (%)'!$R$17+J308*'Connecting shares (%)'!$H$2/100*'Connecting shares (%)'!$R$18,0),0)</f>
        <v>0</v>
      </c>
      <c r="U308" s="1">
        <f>IF(C308="East", IF(B308="Decentral",('Connecting shares (%)'!$F$6/100*E308+'Connecting shares (%)'!$G$6/100*G308+'Connecting shares (%)'!$H$6/100*I308)/1000000,0),0)</f>
        <v>0</v>
      </c>
      <c r="V308" s="1">
        <f>IF(C308="East", IF(B308="Decentral",F308*'Connecting shares (%)'!$R$16*'Connecting shares (%)'!$F$6/100+H308*'Connecting shares (%)'!$G$6/100*'Connecting shares (%)'!$R$17+J308*'Connecting shares (%)'!$H$6/100*'Connecting shares (%)'!$R$18,0),0)</f>
        <v>0</v>
      </c>
      <c r="W308" s="1">
        <f>IF(C308="East", IF(B308="Central",('Connecting shares (%)'!$F$4/100*K308+'Connecting shares (%)'!$G$4/100*M308+'Connecting shares (%)'!$H$4/100*O308)/1000000,0),0)</f>
        <v>0</v>
      </c>
      <c r="X308" s="1">
        <f>IF(C308="East", IF(B308="Central",L308*'Connecting shares (%)'!$R$16*'Connecting shares (%)'!$F$4/100+N308*'Connecting shares (%)'!$G$4/100*'Connecting shares (%)'!$R$17+P308*'Connecting shares (%)'!$H$4/100*'Connecting shares (%)'!$R$18,0),0)</f>
        <v>0</v>
      </c>
      <c r="Y308" s="1">
        <f>IF(C308="East", IF(B308="Decentral",('Connecting shares (%)'!$F$4/100*K308+'Connecting shares (%)'!$G$4/100*M308+'Connecting shares (%)'!$H$4/100*O308)/1000000,0),0)</f>
        <v>0</v>
      </c>
      <c r="Z308" s="1">
        <f>IF(C308="East", IF(B308="Decentral",L308*'Connecting shares (%)'!$R$16*'Connecting shares (%)'!$F$8/100+N308*'Connecting shares (%)'!$G$8/100*'Connecting shares (%)'!$R$17+P308*'Connecting shares (%)'!$H$8/100*'Connecting shares (%)'!$R$18,0),0)</f>
        <v>0</v>
      </c>
      <c r="AA308" s="1">
        <f>IF(C308="West", IF(B308="Central",('Connecting shares (%)'!$F$10/100*E308+'Connecting shares (%)'!$G$10/100*G308+'Connecting shares (%)'!$H$10/100*I308)/1000000,0),0)</f>
        <v>0</v>
      </c>
      <c r="AB308" s="1">
        <f>IF(C308="West", IF(B308="Central",F308*'Connecting shares (%)'!$R$16*'Connecting shares (%)'!$F$10/100+H308*'Connecting shares (%)'!$G$10/100*'Connecting shares (%)'!$R$17+J308*'Connecting shares (%)'!$H$10/100*'Connecting shares (%)'!$R$18,0),0)</f>
        <v>0</v>
      </c>
      <c r="AC308" s="1">
        <f>IF(C308="West", IF(B308="Decentral",('Connecting shares (%)'!$F$14/100*E308+'Connecting shares (%)'!$G$14/100*G308+'Connecting shares (%)'!$H$14/100*I308)/1000000,0),0)</f>
        <v>0.87545787999999891</v>
      </c>
      <c r="AD308" s="1">
        <f>IF(C308="west", IF(B308="Decentral",F308*'Connecting shares (%)'!$R$16*'Connecting shares (%)'!$F$14/100+H308*'Connecting shares (%)'!$G$14/100*'Connecting shares (%)'!$R$17+J308*'Connecting shares (%)'!$H$14/100*'Connecting shares (%)'!$R$18,0),0)</f>
        <v>1.3337100000000002</v>
      </c>
      <c r="AE308" s="1">
        <f>IF(C308="west", IF(B308="Central",('Connecting shares (%)'!$F$12/100*K308+'Connecting shares (%)'!$G$12/100*M308+'Connecting shares (%)'!$H$12/100*O308)/1000000,0),0)</f>
        <v>0</v>
      </c>
      <c r="AF308" s="1">
        <f>IF(C308="west", IF(B308="Central",L308*'Connecting shares (%)'!$R$16*'Connecting shares (%)'!$F$12/100+N308*'Connecting shares (%)'!$G$12/100*'Connecting shares (%)'!$R$17+P308*'Connecting shares (%)'!$H$12/100*'Connecting shares (%)'!$R$18,0),0)</f>
        <v>0</v>
      </c>
      <c r="AG308" s="1">
        <f>IF(C308="West", IF(B308="Decentral",(K308*'Connecting shares (%)'!$F$16/100+M308*'Connecting shares (%)'!$G$16/100+O308*'Connecting shares (%)'!$H$16/100)/1000000,0),0)</f>
        <v>0.18324239</v>
      </c>
      <c r="AH308" s="1">
        <f>IF(C308="west", IF(B308="Decentral",L308*'Connecting shares (%)'!$R$16*'Connecting shares (%)'!$F$16/100+N308*'Connecting shares (%)'!$G$16/100*'Connecting shares (%)'!$R$17+P308*'Connecting shares (%)'!$H$16/100*'Connecting shares (%)'!$R$18,0),0)</f>
        <v>0.15329799999999999</v>
      </c>
    </row>
    <row r="309" spans="1:34">
      <c r="A309" s="1">
        <v>308</v>
      </c>
      <c r="B309" s="1" t="s">
        <v>19</v>
      </c>
      <c r="C309" s="1" t="s">
        <v>21</v>
      </c>
      <c r="D309" s="1" t="s">
        <v>593</v>
      </c>
      <c r="E309" s="1">
        <v>1190499.58</v>
      </c>
      <c r="F309" s="1">
        <v>77</v>
      </c>
      <c r="G309" s="1">
        <v>0</v>
      </c>
      <c r="H309" s="1">
        <v>0</v>
      </c>
      <c r="I309" s="1">
        <v>0</v>
      </c>
      <c r="J309" s="1">
        <v>0</v>
      </c>
      <c r="K309" s="1">
        <v>75508.72</v>
      </c>
      <c r="L309" s="1">
        <v>7</v>
      </c>
      <c r="M309" s="1">
        <v>0</v>
      </c>
      <c r="N309" s="1">
        <v>0</v>
      </c>
      <c r="O309" s="1">
        <v>0</v>
      </c>
      <c r="P309" s="1">
        <v>0</v>
      </c>
      <c r="Q309" s="1">
        <v>6797.1821679827799</v>
      </c>
      <c r="R309" s="1">
        <v>1710714.5</v>
      </c>
      <c r="S309" s="59">
        <f>IF(C309="East", IF(B309="Central",('Connecting shares (%)'!$F$2/100*E309+'Connecting shares (%)'!$G$2/100*G309+'Connecting shares (%)'!$H$2/100*I309)/1000000,0),0)</f>
        <v>0</v>
      </c>
      <c r="T309" s="59">
        <f>IF(C309="East", IF(B309="Central",F309*'Connecting shares (%)'!$R$16*'Connecting shares (%)'!$F$2/100+H309*'Connecting shares (%)'!$G$2/100*'Connecting shares (%)'!$R$17+J309*'Connecting shares (%)'!$H$2/100*'Connecting shares (%)'!$R$18,0),0)</f>
        <v>0</v>
      </c>
      <c r="U309" s="1">
        <f>IF(C309="East", IF(B309="Decentral",('Connecting shares (%)'!$F$6/100*E309+'Connecting shares (%)'!$G$6/100*G309+'Connecting shares (%)'!$H$6/100*I309)/1000000,0),0)</f>
        <v>0</v>
      </c>
      <c r="V309" s="1">
        <f>IF(C309="East", IF(B309="Decentral",F309*'Connecting shares (%)'!$R$16*'Connecting shares (%)'!$F$6/100+H309*'Connecting shares (%)'!$G$6/100*'Connecting shares (%)'!$R$17+J309*'Connecting shares (%)'!$H$6/100*'Connecting shares (%)'!$R$18,0),0)</f>
        <v>0</v>
      </c>
      <c r="W309" s="1">
        <f>IF(C309="East", IF(B309="Central",('Connecting shares (%)'!$F$4/100*K309+'Connecting shares (%)'!$G$4/100*M309+'Connecting shares (%)'!$H$4/100*O309)/1000000,0),0)</f>
        <v>0</v>
      </c>
      <c r="X309" s="1">
        <f>IF(C309="East", IF(B309="Central",L309*'Connecting shares (%)'!$R$16*'Connecting shares (%)'!$F$4/100+N309*'Connecting shares (%)'!$G$4/100*'Connecting shares (%)'!$R$17+P309*'Connecting shares (%)'!$H$4/100*'Connecting shares (%)'!$R$18,0),0)</f>
        <v>0</v>
      </c>
      <c r="Y309" s="1">
        <f>IF(C309="East", IF(B309="Decentral",('Connecting shares (%)'!$F$4/100*K309+'Connecting shares (%)'!$G$4/100*M309+'Connecting shares (%)'!$H$4/100*O309)/1000000,0),0)</f>
        <v>0</v>
      </c>
      <c r="Z309" s="1">
        <f>IF(C309="East", IF(B309="Decentral",L309*'Connecting shares (%)'!$R$16*'Connecting shares (%)'!$F$8/100+N309*'Connecting shares (%)'!$G$8/100*'Connecting shares (%)'!$R$17+P309*'Connecting shares (%)'!$H$8/100*'Connecting shares (%)'!$R$18,0),0)</f>
        <v>0</v>
      </c>
      <c r="AA309" s="1">
        <f>IF(C309="West", IF(B309="Central",('Connecting shares (%)'!$F$10/100*E309+'Connecting shares (%)'!$G$10/100*G309+'Connecting shares (%)'!$H$10/100*I309)/1000000,0),0)</f>
        <v>0</v>
      </c>
      <c r="AB309" s="1">
        <f>IF(C309="West", IF(B309="Central",F309*'Connecting shares (%)'!$R$16*'Connecting shares (%)'!$F$10/100+H309*'Connecting shares (%)'!$G$10/100*'Connecting shares (%)'!$R$17+J309*'Connecting shares (%)'!$H$10/100*'Connecting shares (%)'!$R$18,0),0)</f>
        <v>0</v>
      </c>
      <c r="AC309" s="1">
        <f>IF(C309="West", IF(B309="Decentral",('Connecting shares (%)'!$F$14/100*E309+'Connecting shares (%)'!$G$14/100*G309+'Connecting shares (%)'!$H$14/100*I309)/1000000,0),0)</f>
        <v>1.19049958</v>
      </c>
      <c r="AD309" s="1">
        <f>IF(C309="west", IF(B309="Decentral",F309*'Connecting shares (%)'!$R$16*'Connecting shares (%)'!$F$14/100+H309*'Connecting shares (%)'!$G$14/100*'Connecting shares (%)'!$R$17+J309*'Connecting shares (%)'!$H$14/100*'Connecting shares (%)'!$R$18,0),0)</f>
        <v>1.770615</v>
      </c>
      <c r="AE309" s="1">
        <f>IF(C309="west", IF(B309="Central",('Connecting shares (%)'!$F$12/100*K309+'Connecting shares (%)'!$G$12/100*M309+'Connecting shares (%)'!$H$12/100*O309)/1000000,0),0)</f>
        <v>0</v>
      </c>
      <c r="AF309" s="1">
        <f>IF(C309="west", IF(B309="Central",L309*'Connecting shares (%)'!$R$16*'Connecting shares (%)'!$F$12/100+N309*'Connecting shares (%)'!$G$12/100*'Connecting shares (%)'!$R$17+P309*'Connecting shares (%)'!$H$12/100*'Connecting shares (%)'!$R$18,0),0)</f>
        <v>0</v>
      </c>
      <c r="AG309" s="1">
        <f>IF(C309="West", IF(B309="Decentral",(K309*'Connecting shares (%)'!$F$16/100+M309*'Connecting shares (%)'!$G$16/100+O309*'Connecting shares (%)'!$H$16/100)/1000000,0),0)</f>
        <v>7.5508720000000001E-2</v>
      </c>
      <c r="AH309" s="1">
        <f>IF(C309="west", IF(B309="Decentral",L309*'Connecting shares (%)'!$R$16*'Connecting shares (%)'!$F$16/100+N309*'Connecting shares (%)'!$G$16/100*'Connecting shares (%)'!$R$17+P309*'Connecting shares (%)'!$H$16/100*'Connecting shares (%)'!$R$18,0),0)</f>
        <v>0.16096500000000002</v>
      </c>
    </row>
    <row r="310" spans="1:34">
      <c r="A310" s="1">
        <v>309</v>
      </c>
      <c r="B310" s="1" t="s">
        <v>19</v>
      </c>
      <c r="C310" s="1" t="s">
        <v>22</v>
      </c>
      <c r="D310" s="1" t="s">
        <v>592</v>
      </c>
      <c r="E310" s="1">
        <v>439867.09</v>
      </c>
      <c r="F310" s="1">
        <v>35</v>
      </c>
      <c r="G310" s="1">
        <v>0</v>
      </c>
      <c r="H310" s="1">
        <v>0</v>
      </c>
      <c r="I310" s="1">
        <v>0</v>
      </c>
      <c r="J310" s="1">
        <v>0</v>
      </c>
      <c r="K310" s="1">
        <v>638454.93999999994</v>
      </c>
      <c r="L310" s="1">
        <v>50</v>
      </c>
      <c r="M310" s="1">
        <v>112562.21</v>
      </c>
      <c r="N310" s="1">
        <v>1</v>
      </c>
      <c r="O310" s="1">
        <v>474516.39</v>
      </c>
      <c r="P310" s="1">
        <v>1</v>
      </c>
      <c r="Q310" s="1">
        <v>4230.5099690345496</v>
      </c>
      <c r="R310" s="1">
        <v>900536.5</v>
      </c>
      <c r="S310" s="59">
        <f>IF(C310="East", IF(B310="Central",('Connecting shares (%)'!$F$2/100*E310+'Connecting shares (%)'!$G$2/100*G310+'Connecting shares (%)'!$H$2/100*I310)/1000000,0),0)</f>
        <v>0</v>
      </c>
      <c r="T310" s="59">
        <f>IF(C310="East", IF(B310="Central",F310*'Connecting shares (%)'!$R$16*'Connecting shares (%)'!$F$2/100+H310*'Connecting shares (%)'!$G$2/100*'Connecting shares (%)'!$R$17+J310*'Connecting shares (%)'!$H$2/100*'Connecting shares (%)'!$R$18,0),0)</f>
        <v>0</v>
      </c>
      <c r="U310" s="1">
        <f>IF(C310="East", IF(B310="Decentral",('Connecting shares (%)'!$F$6/100*E310+'Connecting shares (%)'!$G$6/100*G310+'Connecting shares (%)'!$H$6/100*I310)/1000000,0),0)</f>
        <v>0.43986709000000002</v>
      </c>
      <c r="V310" s="1">
        <f>IF(C310="East", IF(B310="Decentral",F310*'Connecting shares (%)'!$R$16*'Connecting shares (%)'!$F$6/100+H310*'Connecting shares (%)'!$G$6/100*'Connecting shares (%)'!$R$17+J310*'Connecting shares (%)'!$H$6/100*'Connecting shares (%)'!$R$18,0),0)</f>
        <v>0.80482500000000001</v>
      </c>
      <c r="W310" s="1">
        <f>IF(C310="East", IF(B310="Central",('Connecting shares (%)'!$F$4/100*K310+'Connecting shares (%)'!$G$4/100*M310+'Connecting shares (%)'!$H$4/100*O310)/1000000,0),0)</f>
        <v>0</v>
      </c>
      <c r="X310" s="1">
        <f>IF(C310="East", IF(B310="Central",L310*'Connecting shares (%)'!$R$16*'Connecting shares (%)'!$F$4/100+N310*'Connecting shares (%)'!$G$4/100*'Connecting shares (%)'!$R$17+P310*'Connecting shares (%)'!$H$4/100*'Connecting shares (%)'!$R$18,0),0)</f>
        <v>0</v>
      </c>
      <c r="Y310" s="1">
        <f>IF(C310="East", IF(B310="Decentral",('Connecting shares (%)'!$F$4/100*K310+'Connecting shares (%)'!$G$4/100*M310+'Connecting shares (%)'!$H$4/100*O310)/1000000,0),0)</f>
        <v>1.22553354</v>
      </c>
      <c r="Z310" s="1">
        <f>IF(C310="East", IF(B310="Decentral",L310*'Connecting shares (%)'!$R$16*'Connecting shares (%)'!$F$8/100+N310*'Connecting shares (%)'!$G$8/100*'Connecting shares (%)'!$R$17+P310*'Connecting shares (%)'!$H$8/100*'Connecting shares (%)'!$R$18,0),0)</f>
        <v>1.211068</v>
      </c>
      <c r="AA310" s="1">
        <f>IF(C310="West", IF(B310="Central",('Connecting shares (%)'!$F$10/100*E310+'Connecting shares (%)'!$G$10/100*G310+'Connecting shares (%)'!$H$10/100*I310)/1000000,0),0)</f>
        <v>0</v>
      </c>
      <c r="AB310" s="1">
        <f>IF(C310="West", IF(B310="Central",F310*'Connecting shares (%)'!$R$16*'Connecting shares (%)'!$F$10/100+H310*'Connecting shares (%)'!$G$10/100*'Connecting shares (%)'!$R$17+J310*'Connecting shares (%)'!$H$10/100*'Connecting shares (%)'!$R$18,0),0)</f>
        <v>0</v>
      </c>
      <c r="AC310" s="1">
        <f>IF(C310="West", IF(B310="Decentral",('Connecting shares (%)'!$F$14/100*E310+'Connecting shares (%)'!$G$14/100*G310+'Connecting shares (%)'!$H$14/100*I310)/1000000,0),0)</f>
        <v>0</v>
      </c>
      <c r="AD310" s="1">
        <f>IF(C310="west", IF(B310="Decentral",F310*'Connecting shares (%)'!$R$16*'Connecting shares (%)'!$F$14/100+H310*'Connecting shares (%)'!$G$14/100*'Connecting shares (%)'!$R$17+J310*'Connecting shares (%)'!$H$14/100*'Connecting shares (%)'!$R$18,0),0)</f>
        <v>0</v>
      </c>
      <c r="AE310" s="1">
        <f>IF(C310="west", IF(B310="Central",('Connecting shares (%)'!$F$12/100*K310+'Connecting shares (%)'!$G$12/100*M310+'Connecting shares (%)'!$H$12/100*O310)/1000000,0),0)</f>
        <v>0</v>
      </c>
      <c r="AF310" s="1">
        <f>IF(C310="west", IF(B310="Central",L310*'Connecting shares (%)'!$R$16*'Connecting shares (%)'!$F$12/100+N310*'Connecting shares (%)'!$G$12/100*'Connecting shares (%)'!$R$17+P310*'Connecting shares (%)'!$H$12/100*'Connecting shares (%)'!$R$18,0),0)</f>
        <v>0</v>
      </c>
      <c r="AG310" s="1">
        <f>IF(C310="West", IF(B310="Decentral",(K310*'Connecting shares (%)'!$F$16/100+M310*'Connecting shares (%)'!$G$16/100+O310*'Connecting shares (%)'!$H$16/100)/1000000,0),0)</f>
        <v>0</v>
      </c>
      <c r="AH310" s="1">
        <f>IF(C310="west", IF(B310="Decentral",L310*'Connecting shares (%)'!$R$16*'Connecting shares (%)'!$F$16/100+N310*'Connecting shares (%)'!$G$16/100*'Connecting shares (%)'!$R$17+P310*'Connecting shares (%)'!$H$16/100*'Connecting shares (%)'!$R$18,0),0)</f>
        <v>0</v>
      </c>
    </row>
    <row r="311" spans="1:34">
      <c r="A311" s="1">
        <v>310</v>
      </c>
      <c r="B311" s="1" t="s">
        <v>19</v>
      </c>
      <c r="C311" s="1" t="s">
        <v>22</v>
      </c>
      <c r="D311" s="1" t="s">
        <v>591</v>
      </c>
      <c r="E311" s="1">
        <v>16998132.109999899</v>
      </c>
      <c r="F311" s="1">
        <v>1219</v>
      </c>
      <c r="G311" s="1">
        <v>0</v>
      </c>
      <c r="H311" s="1">
        <v>0</v>
      </c>
      <c r="I311" s="1">
        <v>0</v>
      </c>
      <c r="J311" s="1">
        <v>0</v>
      </c>
      <c r="K311" s="1">
        <v>5004135.07</v>
      </c>
      <c r="L311" s="1">
        <v>459</v>
      </c>
      <c r="M311" s="1">
        <v>3318076.39</v>
      </c>
      <c r="N311" s="1">
        <v>36</v>
      </c>
      <c r="O311" s="1">
        <v>465767.21</v>
      </c>
      <c r="P311" s="1">
        <v>1</v>
      </c>
      <c r="Q311" s="1">
        <v>14027.7215323377</v>
      </c>
      <c r="R311" s="1">
        <v>6125589</v>
      </c>
      <c r="S311" s="59">
        <f>IF(C311="East", IF(B311="Central",('Connecting shares (%)'!$F$2/100*E311+'Connecting shares (%)'!$G$2/100*G311+'Connecting shares (%)'!$H$2/100*I311)/1000000,0),0)</f>
        <v>0</v>
      </c>
      <c r="T311" s="59">
        <f>IF(C311="East", IF(B311="Central",F311*'Connecting shares (%)'!$R$16*'Connecting shares (%)'!$F$2/100+H311*'Connecting shares (%)'!$G$2/100*'Connecting shares (%)'!$R$17+J311*'Connecting shares (%)'!$H$2/100*'Connecting shares (%)'!$R$18,0),0)</f>
        <v>0</v>
      </c>
      <c r="U311" s="1">
        <f>IF(C311="East", IF(B311="Decentral",('Connecting shares (%)'!$F$6/100*E311+'Connecting shares (%)'!$G$6/100*G311+'Connecting shares (%)'!$H$6/100*I311)/1000000,0),0)</f>
        <v>16.998132109999897</v>
      </c>
      <c r="V311" s="1">
        <f>IF(C311="East", IF(B311="Decentral",F311*'Connecting shares (%)'!$R$16*'Connecting shares (%)'!$F$6/100+H311*'Connecting shares (%)'!$G$6/100*'Connecting shares (%)'!$R$17+J311*'Connecting shares (%)'!$H$6/100*'Connecting shares (%)'!$R$18,0),0)</f>
        <v>28.030905000000004</v>
      </c>
      <c r="W311" s="1">
        <f>IF(C311="East", IF(B311="Central",('Connecting shares (%)'!$F$4/100*K311+'Connecting shares (%)'!$G$4/100*M311+'Connecting shares (%)'!$H$4/100*O311)/1000000,0),0)</f>
        <v>0</v>
      </c>
      <c r="X311" s="1">
        <f>IF(C311="East", IF(B311="Central",L311*'Connecting shares (%)'!$R$16*'Connecting shares (%)'!$F$4/100+N311*'Connecting shares (%)'!$G$4/100*'Connecting shares (%)'!$R$17+P311*'Connecting shares (%)'!$H$4/100*'Connecting shares (%)'!$R$18,0),0)</f>
        <v>0</v>
      </c>
      <c r="Y311" s="1">
        <f>IF(C311="East", IF(B311="Decentral",('Connecting shares (%)'!$F$4/100*K311+'Connecting shares (%)'!$G$4/100*M311+'Connecting shares (%)'!$H$4/100*O311)/1000000,0),0)</f>
        <v>8.7879786700000011</v>
      </c>
      <c r="Z311" s="1">
        <f>IF(C311="East", IF(B311="Decentral",L311*'Connecting shares (%)'!$R$16*'Connecting shares (%)'!$F$8/100+N311*'Connecting shares (%)'!$G$8/100*'Connecting shares (%)'!$R$17+P311*'Connecting shares (%)'!$H$8/100*'Connecting shares (%)'!$R$18,0),0)</f>
        <v>11.689088000000002</v>
      </c>
      <c r="AA311" s="1">
        <f>IF(C311="West", IF(B311="Central",('Connecting shares (%)'!$F$10/100*E311+'Connecting shares (%)'!$G$10/100*G311+'Connecting shares (%)'!$H$10/100*I311)/1000000,0),0)</f>
        <v>0</v>
      </c>
      <c r="AB311" s="1">
        <f>IF(C311="West", IF(B311="Central",F311*'Connecting shares (%)'!$R$16*'Connecting shares (%)'!$F$10/100+H311*'Connecting shares (%)'!$G$10/100*'Connecting shares (%)'!$R$17+J311*'Connecting shares (%)'!$H$10/100*'Connecting shares (%)'!$R$18,0),0)</f>
        <v>0</v>
      </c>
      <c r="AC311" s="1">
        <f>IF(C311="West", IF(B311="Decentral",('Connecting shares (%)'!$F$14/100*E311+'Connecting shares (%)'!$G$14/100*G311+'Connecting shares (%)'!$H$14/100*I311)/1000000,0),0)</f>
        <v>0</v>
      </c>
      <c r="AD311" s="1">
        <f>IF(C311="west", IF(B311="Decentral",F311*'Connecting shares (%)'!$R$16*'Connecting shares (%)'!$F$14/100+H311*'Connecting shares (%)'!$G$14/100*'Connecting shares (%)'!$R$17+J311*'Connecting shares (%)'!$H$14/100*'Connecting shares (%)'!$R$18,0),0)</f>
        <v>0</v>
      </c>
      <c r="AE311" s="1">
        <f>IF(C311="west", IF(B311="Central",('Connecting shares (%)'!$F$12/100*K311+'Connecting shares (%)'!$G$12/100*M311+'Connecting shares (%)'!$H$12/100*O311)/1000000,0),0)</f>
        <v>0</v>
      </c>
      <c r="AF311" s="1">
        <f>IF(C311="west", IF(B311="Central",L311*'Connecting shares (%)'!$R$16*'Connecting shares (%)'!$F$12/100+N311*'Connecting shares (%)'!$G$12/100*'Connecting shares (%)'!$R$17+P311*'Connecting shares (%)'!$H$12/100*'Connecting shares (%)'!$R$18,0),0)</f>
        <v>0</v>
      </c>
      <c r="AG311" s="1">
        <f>IF(C311="West", IF(B311="Decentral",(K311*'Connecting shares (%)'!$F$16/100+M311*'Connecting shares (%)'!$G$16/100+O311*'Connecting shares (%)'!$H$16/100)/1000000,0),0)</f>
        <v>0</v>
      </c>
      <c r="AH311" s="1">
        <f>IF(C311="west", IF(B311="Decentral",L311*'Connecting shares (%)'!$R$16*'Connecting shares (%)'!$F$16/100+N311*'Connecting shares (%)'!$G$16/100*'Connecting shares (%)'!$R$17+P311*'Connecting shares (%)'!$H$16/100*'Connecting shares (%)'!$R$18,0),0)</f>
        <v>0</v>
      </c>
    </row>
    <row r="312" spans="1:34">
      <c r="A312" s="1">
        <v>311</v>
      </c>
      <c r="B312" s="1" t="s">
        <v>19</v>
      </c>
      <c r="C312" s="1" t="s">
        <v>21</v>
      </c>
      <c r="D312" s="1" t="s">
        <v>590</v>
      </c>
      <c r="E312" s="1">
        <v>188108.72</v>
      </c>
      <c r="F312" s="1">
        <v>11</v>
      </c>
      <c r="G312" s="1">
        <v>0</v>
      </c>
      <c r="H312" s="1">
        <v>0</v>
      </c>
      <c r="I312" s="1">
        <v>0</v>
      </c>
      <c r="J312" s="1">
        <v>0</v>
      </c>
      <c r="K312" s="1">
        <v>7856.6899999999896</v>
      </c>
      <c r="L312" s="1">
        <v>1</v>
      </c>
      <c r="M312" s="1">
        <v>0</v>
      </c>
      <c r="N312" s="1">
        <v>0</v>
      </c>
      <c r="O312" s="1">
        <v>0</v>
      </c>
      <c r="P312" s="1">
        <v>0</v>
      </c>
      <c r="Q312" s="1">
        <v>2739.5781084750602</v>
      </c>
      <c r="R312" s="1">
        <v>203845</v>
      </c>
      <c r="S312" s="59">
        <f>IF(C312="East", IF(B312="Central",('Connecting shares (%)'!$F$2/100*E312+'Connecting shares (%)'!$G$2/100*G312+'Connecting shares (%)'!$H$2/100*I312)/1000000,0),0)</f>
        <v>0</v>
      </c>
      <c r="T312" s="59">
        <f>IF(C312="East", IF(B312="Central",F312*'Connecting shares (%)'!$R$16*'Connecting shares (%)'!$F$2/100+H312*'Connecting shares (%)'!$G$2/100*'Connecting shares (%)'!$R$17+J312*'Connecting shares (%)'!$H$2/100*'Connecting shares (%)'!$R$18,0),0)</f>
        <v>0</v>
      </c>
      <c r="U312" s="1">
        <f>IF(C312="East", IF(B312="Decentral",('Connecting shares (%)'!$F$6/100*E312+'Connecting shares (%)'!$G$6/100*G312+'Connecting shares (%)'!$H$6/100*I312)/1000000,0),0)</f>
        <v>0</v>
      </c>
      <c r="V312" s="1">
        <f>IF(C312="East", IF(B312="Decentral",F312*'Connecting shares (%)'!$R$16*'Connecting shares (%)'!$F$6/100+H312*'Connecting shares (%)'!$G$6/100*'Connecting shares (%)'!$R$17+J312*'Connecting shares (%)'!$H$6/100*'Connecting shares (%)'!$R$18,0),0)</f>
        <v>0</v>
      </c>
      <c r="W312" s="1">
        <f>IF(C312="East", IF(B312="Central",('Connecting shares (%)'!$F$4/100*K312+'Connecting shares (%)'!$G$4/100*M312+'Connecting shares (%)'!$H$4/100*O312)/1000000,0),0)</f>
        <v>0</v>
      </c>
      <c r="X312" s="1">
        <f>IF(C312="East", IF(B312="Central",L312*'Connecting shares (%)'!$R$16*'Connecting shares (%)'!$F$4/100+N312*'Connecting shares (%)'!$G$4/100*'Connecting shares (%)'!$R$17+P312*'Connecting shares (%)'!$H$4/100*'Connecting shares (%)'!$R$18,0),0)</f>
        <v>0</v>
      </c>
      <c r="Y312" s="1">
        <f>IF(C312="East", IF(B312="Decentral",('Connecting shares (%)'!$F$4/100*K312+'Connecting shares (%)'!$G$4/100*M312+'Connecting shares (%)'!$H$4/100*O312)/1000000,0),0)</f>
        <v>0</v>
      </c>
      <c r="Z312" s="1">
        <f>IF(C312="East", IF(B312="Decentral",L312*'Connecting shares (%)'!$R$16*'Connecting shares (%)'!$F$8/100+N312*'Connecting shares (%)'!$G$8/100*'Connecting shares (%)'!$R$17+P312*'Connecting shares (%)'!$H$8/100*'Connecting shares (%)'!$R$18,0),0)</f>
        <v>0</v>
      </c>
      <c r="AA312" s="1">
        <f>IF(C312="West", IF(B312="Central",('Connecting shares (%)'!$F$10/100*E312+'Connecting shares (%)'!$G$10/100*G312+'Connecting shares (%)'!$H$10/100*I312)/1000000,0),0)</f>
        <v>0</v>
      </c>
      <c r="AB312" s="1">
        <f>IF(C312="West", IF(B312="Central",F312*'Connecting shares (%)'!$R$16*'Connecting shares (%)'!$F$10/100+H312*'Connecting shares (%)'!$G$10/100*'Connecting shares (%)'!$R$17+J312*'Connecting shares (%)'!$H$10/100*'Connecting shares (%)'!$R$18,0),0)</f>
        <v>0</v>
      </c>
      <c r="AC312" s="1">
        <f>IF(C312="West", IF(B312="Decentral",('Connecting shares (%)'!$F$14/100*E312+'Connecting shares (%)'!$G$14/100*G312+'Connecting shares (%)'!$H$14/100*I312)/1000000,0),0)</f>
        <v>0.18810872000000001</v>
      </c>
      <c r="AD312" s="1">
        <f>IF(C312="west", IF(B312="Decentral",F312*'Connecting shares (%)'!$R$16*'Connecting shares (%)'!$F$14/100+H312*'Connecting shares (%)'!$G$14/100*'Connecting shares (%)'!$R$17+J312*'Connecting shares (%)'!$H$14/100*'Connecting shares (%)'!$R$18,0),0)</f>
        <v>0.25294500000000003</v>
      </c>
      <c r="AE312" s="1">
        <f>IF(C312="west", IF(B312="Central",('Connecting shares (%)'!$F$12/100*K312+'Connecting shares (%)'!$G$12/100*M312+'Connecting shares (%)'!$H$12/100*O312)/1000000,0),0)</f>
        <v>0</v>
      </c>
      <c r="AF312" s="1">
        <f>IF(C312="west", IF(B312="Central",L312*'Connecting shares (%)'!$R$16*'Connecting shares (%)'!$F$12/100+N312*'Connecting shares (%)'!$G$12/100*'Connecting shares (%)'!$R$17+P312*'Connecting shares (%)'!$H$12/100*'Connecting shares (%)'!$R$18,0),0)</f>
        <v>0</v>
      </c>
      <c r="AG312" s="1">
        <f>IF(C312="West", IF(B312="Decentral",(K312*'Connecting shares (%)'!$F$16/100+M312*'Connecting shares (%)'!$G$16/100+O312*'Connecting shares (%)'!$H$16/100)/1000000,0),0)</f>
        <v>7.8566899999999891E-3</v>
      </c>
      <c r="AH312" s="1">
        <f>IF(C312="west", IF(B312="Decentral",L312*'Connecting shares (%)'!$R$16*'Connecting shares (%)'!$F$16/100+N312*'Connecting shares (%)'!$G$16/100*'Connecting shares (%)'!$R$17+P312*'Connecting shares (%)'!$H$16/100*'Connecting shares (%)'!$R$18,0),0)</f>
        <v>2.2995000000000002E-2</v>
      </c>
    </row>
    <row r="313" spans="1:34">
      <c r="A313" s="1">
        <v>312</v>
      </c>
      <c r="B313" s="1" t="s">
        <v>19</v>
      </c>
      <c r="C313" s="1" t="s">
        <v>22</v>
      </c>
      <c r="D313" s="1" t="s">
        <v>589</v>
      </c>
      <c r="E313" s="1">
        <v>1322259.95999999</v>
      </c>
      <c r="F313" s="1">
        <v>84</v>
      </c>
      <c r="G313" s="1">
        <v>169175.88</v>
      </c>
      <c r="H313" s="1">
        <v>3</v>
      </c>
      <c r="I313" s="1">
        <v>0</v>
      </c>
      <c r="J313" s="1">
        <v>0</v>
      </c>
      <c r="K313" s="1">
        <v>210359.6</v>
      </c>
      <c r="L313" s="1">
        <v>11</v>
      </c>
      <c r="M313" s="1">
        <v>132010.1</v>
      </c>
      <c r="N313" s="1">
        <v>2</v>
      </c>
      <c r="O313" s="1">
        <v>0</v>
      </c>
      <c r="P313" s="1">
        <v>0</v>
      </c>
      <c r="Q313" s="1">
        <v>7117.2839487234896</v>
      </c>
      <c r="R313" s="1">
        <v>1332122</v>
      </c>
      <c r="S313" s="59">
        <f>IF(C313="East", IF(B313="Central",('Connecting shares (%)'!$F$2/100*E313+'Connecting shares (%)'!$G$2/100*G313+'Connecting shares (%)'!$H$2/100*I313)/1000000,0),0)</f>
        <v>0</v>
      </c>
      <c r="T313" s="59">
        <f>IF(C313="East", IF(B313="Central",F313*'Connecting shares (%)'!$R$16*'Connecting shares (%)'!$F$2/100+H313*'Connecting shares (%)'!$G$2/100*'Connecting shares (%)'!$R$17+J313*'Connecting shares (%)'!$H$2/100*'Connecting shares (%)'!$R$18,0),0)</f>
        <v>0</v>
      </c>
      <c r="U313" s="1">
        <f>IF(C313="East", IF(B313="Decentral",('Connecting shares (%)'!$F$6/100*E313+'Connecting shares (%)'!$G$6/100*G313+'Connecting shares (%)'!$H$6/100*I313)/1000000,0),0)</f>
        <v>1.4914358399999901</v>
      </c>
      <c r="V313" s="1">
        <f>IF(C313="East", IF(B313="Decentral",F313*'Connecting shares (%)'!$R$16*'Connecting shares (%)'!$F$6/100+H313*'Connecting shares (%)'!$G$6/100*'Connecting shares (%)'!$R$17+J313*'Connecting shares (%)'!$H$6/100*'Connecting shares (%)'!$R$18,0),0)</f>
        <v>2.0235570000000003</v>
      </c>
      <c r="W313" s="1">
        <f>IF(C313="East", IF(B313="Central",('Connecting shares (%)'!$F$4/100*K313+'Connecting shares (%)'!$G$4/100*M313+'Connecting shares (%)'!$H$4/100*O313)/1000000,0),0)</f>
        <v>0</v>
      </c>
      <c r="X313" s="1">
        <f>IF(C313="East", IF(B313="Central",L313*'Connecting shares (%)'!$R$16*'Connecting shares (%)'!$F$4/100+N313*'Connecting shares (%)'!$G$4/100*'Connecting shares (%)'!$R$17+P313*'Connecting shares (%)'!$H$4/100*'Connecting shares (%)'!$R$18,0),0)</f>
        <v>0</v>
      </c>
      <c r="Y313" s="1">
        <f>IF(C313="East", IF(B313="Decentral",('Connecting shares (%)'!$F$4/100*K313+'Connecting shares (%)'!$G$4/100*M313+'Connecting shares (%)'!$H$4/100*O313)/1000000,0),0)</f>
        <v>0.3423697</v>
      </c>
      <c r="Z313" s="1">
        <f>IF(C313="East", IF(B313="Decentral",L313*'Connecting shares (%)'!$R$16*'Connecting shares (%)'!$F$8/100+N313*'Connecting shares (%)'!$G$8/100*'Connecting shares (%)'!$R$17+P313*'Connecting shares (%)'!$H$8/100*'Connecting shares (%)'!$R$18,0),0)</f>
        <v>0.31426300000000001</v>
      </c>
      <c r="AA313" s="1">
        <f>IF(C313="West", IF(B313="Central",('Connecting shares (%)'!$F$10/100*E313+'Connecting shares (%)'!$G$10/100*G313+'Connecting shares (%)'!$H$10/100*I313)/1000000,0),0)</f>
        <v>0</v>
      </c>
      <c r="AB313" s="1">
        <f>IF(C313="West", IF(B313="Central",F313*'Connecting shares (%)'!$R$16*'Connecting shares (%)'!$F$10/100+H313*'Connecting shares (%)'!$G$10/100*'Connecting shares (%)'!$R$17+J313*'Connecting shares (%)'!$H$10/100*'Connecting shares (%)'!$R$18,0),0)</f>
        <v>0</v>
      </c>
      <c r="AC313" s="1">
        <f>IF(C313="West", IF(B313="Decentral",('Connecting shares (%)'!$F$14/100*E313+'Connecting shares (%)'!$G$14/100*G313+'Connecting shares (%)'!$H$14/100*I313)/1000000,0),0)</f>
        <v>0</v>
      </c>
      <c r="AD313" s="1">
        <f>IF(C313="west", IF(B313="Decentral",F313*'Connecting shares (%)'!$R$16*'Connecting shares (%)'!$F$14/100+H313*'Connecting shares (%)'!$G$14/100*'Connecting shares (%)'!$R$17+J313*'Connecting shares (%)'!$H$14/100*'Connecting shares (%)'!$R$18,0),0)</f>
        <v>0</v>
      </c>
      <c r="AE313" s="1">
        <f>IF(C313="west", IF(B313="Central",('Connecting shares (%)'!$F$12/100*K313+'Connecting shares (%)'!$G$12/100*M313+'Connecting shares (%)'!$H$12/100*O313)/1000000,0),0)</f>
        <v>0</v>
      </c>
      <c r="AF313" s="1">
        <f>IF(C313="west", IF(B313="Central",L313*'Connecting shares (%)'!$R$16*'Connecting shares (%)'!$F$12/100+N313*'Connecting shares (%)'!$G$12/100*'Connecting shares (%)'!$R$17+P313*'Connecting shares (%)'!$H$12/100*'Connecting shares (%)'!$R$18,0),0)</f>
        <v>0</v>
      </c>
      <c r="AG313" s="1">
        <f>IF(C313="West", IF(B313="Decentral",(K313*'Connecting shares (%)'!$F$16/100+M313*'Connecting shares (%)'!$G$16/100+O313*'Connecting shares (%)'!$H$16/100)/1000000,0),0)</f>
        <v>0</v>
      </c>
      <c r="AH313" s="1">
        <f>IF(C313="west", IF(B313="Decentral",L313*'Connecting shares (%)'!$R$16*'Connecting shares (%)'!$F$16/100+N313*'Connecting shares (%)'!$G$16/100*'Connecting shares (%)'!$R$17+P313*'Connecting shares (%)'!$H$16/100*'Connecting shares (%)'!$R$18,0),0)</f>
        <v>0</v>
      </c>
    </row>
    <row r="314" spans="1:34">
      <c r="A314" s="1">
        <v>313</v>
      </c>
      <c r="B314" s="1" t="s">
        <v>19</v>
      </c>
      <c r="C314" s="1" t="s">
        <v>21</v>
      </c>
      <c r="D314" s="1" t="s">
        <v>588</v>
      </c>
      <c r="E314" s="1">
        <v>1057554.6599999999</v>
      </c>
      <c r="F314" s="1">
        <v>79</v>
      </c>
      <c r="G314" s="1">
        <v>0</v>
      </c>
      <c r="H314" s="1">
        <v>0</v>
      </c>
      <c r="I314" s="1">
        <v>0</v>
      </c>
      <c r="J314" s="1">
        <v>0</v>
      </c>
      <c r="K314" s="1">
        <v>150427.32999999999</v>
      </c>
      <c r="L314" s="1">
        <v>14</v>
      </c>
      <c r="M314" s="1">
        <v>106288.62</v>
      </c>
      <c r="N314" s="1">
        <v>2</v>
      </c>
      <c r="O314" s="1">
        <v>0</v>
      </c>
      <c r="P314" s="1">
        <v>0</v>
      </c>
      <c r="Q314" s="1">
        <v>4961.8727005568498</v>
      </c>
      <c r="R314" s="1">
        <v>879367.5</v>
      </c>
      <c r="S314" s="59">
        <f>IF(C314="East", IF(B314="Central",('Connecting shares (%)'!$F$2/100*E314+'Connecting shares (%)'!$G$2/100*G314+'Connecting shares (%)'!$H$2/100*I314)/1000000,0),0)</f>
        <v>0</v>
      </c>
      <c r="T314" s="59">
        <f>IF(C314="East", IF(B314="Central",F314*'Connecting shares (%)'!$R$16*'Connecting shares (%)'!$F$2/100+H314*'Connecting shares (%)'!$G$2/100*'Connecting shares (%)'!$R$17+J314*'Connecting shares (%)'!$H$2/100*'Connecting shares (%)'!$R$18,0),0)</f>
        <v>0</v>
      </c>
      <c r="U314" s="1">
        <f>IF(C314="East", IF(B314="Decentral",('Connecting shares (%)'!$F$6/100*E314+'Connecting shares (%)'!$G$6/100*G314+'Connecting shares (%)'!$H$6/100*I314)/1000000,0),0)</f>
        <v>0</v>
      </c>
      <c r="V314" s="1">
        <f>IF(C314="East", IF(B314="Decentral",F314*'Connecting shares (%)'!$R$16*'Connecting shares (%)'!$F$6/100+H314*'Connecting shares (%)'!$G$6/100*'Connecting shares (%)'!$R$17+J314*'Connecting shares (%)'!$H$6/100*'Connecting shares (%)'!$R$18,0),0)</f>
        <v>0</v>
      </c>
      <c r="W314" s="1">
        <f>IF(C314="East", IF(B314="Central",('Connecting shares (%)'!$F$4/100*K314+'Connecting shares (%)'!$G$4/100*M314+'Connecting shares (%)'!$H$4/100*O314)/1000000,0),0)</f>
        <v>0</v>
      </c>
      <c r="X314" s="1">
        <f>IF(C314="East", IF(B314="Central",L314*'Connecting shares (%)'!$R$16*'Connecting shares (%)'!$F$4/100+N314*'Connecting shares (%)'!$G$4/100*'Connecting shares (%)'!$R$17+P314*'Connecting shares (%)'!$H$4/100*'Connecting shares (%)'!$R$18,0),0)</f>
        <v>0</v>
      </c>
      <c r="Y314" s="1">
        <f>IF(C314="East", IF(B314="Decentral",('Connecting shares (%)'!$F$4/100*K314+'Connecting shares (%)'!$G$4/100*M314+'Connecting shares (%)'!$H$4/100*O314)/1000000,0),0)</f>
        <v>0</v>
      </c>
      <c r="Z314" s="1">
        <f>IF(C314="East", IF(B314="Decentral",L314*'Connecting shares (%)'!$R$16*'Connecting shares (%)'!$F$8/100+N314*'Connecting shares (%)'!$G$8/100*'Connecting shares (%)'!$R$17+P314*'Connecting shares (%)'!$H$8/100*'Connecting shares (%)'!$R$18,0),0)</f>
        <v>0</v>
      </c>
      <c r="AA314" s="1">
        <f>IF(C314="West", IF(B314="Central",('Connecting shares (%)'!$F$10/100*E314+'Connecting shares (%)'!$G$10/100*G314+'Connecting shares (%)'!$H$10/100*I314)/1000000,0),0)</f>
        <v>0</v>
      </c>
      <c r="AB314" s="1">
        <f>IF(C314="West", IF(B314="Central",F314*'Connecting shares (%)'!$R$16*'Connecting shares (%)'!$F$10/100+H314*'Connecting shares (%)'!$G$10/100*'Connecting shares (%)'!$R$17+J314*'Connecting shares (%)'!$H$10/100*'Connecting shares (%)'!$R$18,0),0)</f>
        <v>0</v>
      </c>
      <c r="AC314" s="1">
        <f>IF(C314="West", IF(B314="Decentral",('Connecting shares (%)'!$F$14/100*E314+'Connecting shares (%)'!$G$14/100*G314+'Connecting shares (%)'!$H$14/100*I314)/1000000,0),0)</f>
        <v>1.0575546599999999</v>
      </c>
      <c r="AD314" s="1">
        <f>IF(C314="west", IF(B314="Decentral",F314*'Connecting shares (%)'!$R$16*'Connecting shares (%)'!$F$14/100+H314*'Connecting shares (%)'!$G$14/100*'Connecting shares (%)'!$R$17+J314*'Connecting shares (%)'!$H$14/100*'Connecting shares (%)'!$R$18,0),0)</f>
        <v>1.816605</v>
      </c>
      <c r="AE314" s="1">
        <f>IF(C314="west", IF(B314="Central",('Connecting shares (%)'!$F$12/100*K314+'Connecting shares (%)'!$G$12/100*M314+'Connecting shares (%)'!$H$12/100*O314)/1000000,0),0)</f>
        <v>0</v>
      </c>
      <c r="AF314" s="1">
        <f>IF(C314="west", IF(B314="Central",L314*'Connecting shares (%)'!$R$16*'Connecting shares (%)'!$F$12/100+N314*'Connecting shares (%)'!$G$12/100*'Connecting shares (%)'!$R$17+P314*'Connecting shares (%)'!$H$12/100*'Connecting shares (%)'!$R$18,0),0)</f>
        <v>0</v>
      </c>
      <c r="AG314" s="1">
        <f>IF(C314="West", IF(B314="Decentral",(K314*'Connecting shares (%)'!$F$16/100+M314*'Connecting shares (%)'!$G$16/100+O314*'Connecting shares (%)'!$H$16/100)/1000000,0),0)</f>
        <v>0.25671594999999997</v>
      </c>
      <c r="AH314" s="1">
        <f>IF(C314="west", IF(B314="Decentral",L314*'Connecting shares (%)'!$R$16*'Connecting shares (%)'!$F$16/100+N314*'Connecting shares (%)'!$G$16/100*'Connecting shares (%)'!$R$17+P314*'Connecting shares (%)'!$H$16/100*'Connecting shares (%)'!$R$18,0),0)</f>
        <v>0.38324800000000003</v>
      </c>
    </row>
    <row r="315" spans="1:34">
      <c r="A315" s="1">
        <v>314</v>
      </c>
      <c r="B315" s="1" t="s">
        <v>19</v>
      </c>
      <c r="C315" s="1" t="s">
        <v>22</v>
      </c>
      <c r="D315" s="1" t="s">
        <v>587</v>
      </c>
      <c r="E315" s="1">
        <v>1593180.25</v>
      </c>
      <c r="F315" s="1">
        <v>115</v>
      </c>
      <c r="G315" s="1">
        <v>158590.38</v>
      </c>
      <c r="H315" s="1">
        <v>2</v>
      </c>
      <c r="I315" s="1">
        <v>0</v>
      </c>
      <c r="J315" s="1">
        <v>0</v>
      </c>
      <c r="K315" s="1">
        <v>114791.709999999</v>
      </c>
      <c r="L315" s="1">
        <v>15</v>
      </c>
      <c r="M315" s="1">
        <v>0</v>
      </c>
      <c r="N315" s="1">
        <v>0</v>
      </c>
      <c r="O315" s="1">
        <v>0</v>
      </c>
      <c r="P315" s="1">
        <v>0</v>
      </c>
      <c r="Q315" s="1">
        <v>5916.1235342588297</v>
      </c>
      <c r="R315" s="1">
        <v>840437.5</v>
      </c>
      <c r="S315" s="59">
        <f>IF(C315="East", IF(B315="Central",('Connecting shares (%)'!$F$2/100*E315+'Connecting shares (%)'!$G$2/100*G315+'Connecting shares (%)'!$H$2/100*I315)/1000000,0),0)</f>
        <v>0</v>
      </c>
      <c r="T315" s="59">
        <f>IF(C315="East", IF(B315="Central",F315*'Connecting shares (%)'!$R$16*'Connecting shares (%)'!$F$2/100+H315*'Connecting shares (%)'!$G$2/100*'Connecting shares (%)'!$R$17+J315*'Connecting shares (%)'!$H$2/100*'Connecting shares (%)'!$R$18,0),0)</f>
        <v>0</v>
      </c>
      <c r="U315" s="1">
        <f>IF(C315="East", IF(B315="Decentral",('Connecting shares (%)'!$F$6/100*E315+'Connecting shares (%)'!$G$6/100*G315+'Connecting shares (%)'!$H$6/100*I315)/1000000,0),0)</f>
        <v>1.75177063</v>
      </c>
      <c r="V315" s="1">
        <f>IF(C315="East", IF(B315="Decentral",F315*'Connecting shares (%)'!$R$16*'Connecting shares (%)'!$F$6/100+H315*'Connecting shares (%)'!$G$6/100*'Connecting shares (%)'!$R$17+J315*'Connecting shares (%)'!$H$6/100*'Connecting shares (%)'!$R$18,0),0)</f>
        <v>2.705743</v>
      </c>
      <c r="W315" s="1">
        <f>IF(C315="East", IF(B315="Central",('Connecting shares (%)'!$F$4/100*K315+'Connecting shares (%)'!$G$4/100*M315+'Connecting shares (%)'!$H$4/100*O315)/1000000,0),0)</f>
        <v>0</v>
      </c>
      <c r="X315" s="1">
        <f>IF(C315="East", IF(B315="Central",L315*'Connecting shares (%)'!$R$16*'Connecting shares (%)'!$F$4/100+N315*'Connecting shares (%)'!$G$4/100*'Connecting shares (%)'!$R$17+P315*'Connecting shares (%)'!$H$4/100*'Connecting shares (%)'!$R$18,0),0)</f>
        <v>0</v>
      </c>
      <c r="Y315" s="1">
        <f>IF(C315="East", IF(B315="Decentral",('Connecting shares (%)'!$F$4/100*K315+'Connecting shares (%)'!$G$4/100*M315+'Connecting shares (%)'!$H$4/100*O315)/1000000,0),0)</f>
        <v>0.11479170999999901</v>
      </c>
      <c r="Z315" s="1">
        <f>IF(C315="East", IF(B315="Decentral",L315*'Connecting shares (%)'!$R$16*'Connecting shares (%)'!$F$8/100+N315*'Connecting shares (%)'!$G$8/100*'Connecting shares (%)'!$R$17+P315*'Connecting shares (%)'!$H$8/100*'Connecting shares (%)'!$R$18,0),0)</f>
        <v>0.34492500000000009</v>
      </c>
      <c r="AA315" s="1">
        <f>IF(C315="West", IF(B315="Central",('Connecting shares (%)'!$F$10/100*E315+'Connecting shares (%)'!$G$10/100*G315+'Connecting shares (%)'!$H$10/100*I315)/1000000,0),0)</f>
        <v>0</v>
      </c>
      <c r="AB315" s="1">
        <f>IF(C315="West", IF(B315="Central",F315*'Connecting shares (%)'!$R$16*'Connecting shares (%)'!$F$10/100+H315*'Connecting shares (%)'!$G$10/100*'Connecting shares (%)'!$R$17+J315*'Connecting shares (%)'!$H$10/100*'Connecting shares (%)'!$R$18,0),0)</f>
        <v>0</v>
      </c>
      <c r="AC315" s="1">
        <f>IF(C315="West", IF(B315="Decentral",('Connecting shares (%)'!$F$14/100*E315+'Connecting shares (%)'!$G$14/100*G315+'Connecting shares (%)'!$H$14/100*I315)/1000000,0),0)</f>
        <v>0</v>
      </c>
      <c r="AD315" s="1">
        <f>IF(C315="west", IF(B315="Decentral",F315*'Connecting shares (%)'!$R$16*'Connecting shares (%)'!$F$14/100+H315*'Connecting shares (%)'!$G$14/100*'Connecting shares (%)'!$R$17+J315*'Connecting shares (%)'!$H$14/100*'Connecting shares (%)'!$R$18,0),0)</f>
        <v>0</v>
      </c>
      <c r="AE315" s="1">
        <f>IF(C315="west", IF(B315="Central",('Connecting shares (%)'!$F$12/100*K315+'Connecting shares (%)'!$G$12/100*M315+'Connecting shares (%)'!$H$12/100*O315)/1000000,0),0)</f>
        <v>0</v>
      </c>
      <c r="AF315" s="1">
        <f>IF(C315="west", IF(B315="Central",L315*'Connecting shares (%)'!$R$16*'Connecting shares (%)'!$F$12/100+N315*'Connecting shares (%)'!$G$12/100*'Connecting shares (%)'!$R$17+P315*'Connecting shares (%)'!$H$12/100*'Connecting shares (%)'!$R$18,0),0)</f>
        <v>0</v>
      </c>
      <c r="AG315" s="1">
        <f>IF(C315="West", IF(B315="Decentral",(K315*'Connecting shares (%)'!$F$16/100+M315*'Connecting shares (%)'!$G$16/100+O315*'Connecting shares (%)'!$H$16/100)/1000000,0),0)</f>
        <v>0</v>
      </c>
      <c r="AH315" s="1">
        <f>IF(C315="west", IF(B315="Decentral",L315*'Connecting shares (%)'!$R$16*'Connecting shares (%)'!$F$16/100+N315*'Connecting shares (%)'!$G$16/100*'Connecting shares (%)'!$R$17+P315*'Connecting shares (%)'!$H$16/100*'Connecting shares (%)'!$R$18,0),0)</f>
        <v>0</v>
      </c>
    </row>
    <row r="316" spans="1:34">
      <c r="A316" s="1">
        <v>315</v>
      </c>
      <c r="B316" s="1" t="s">
        <v>19</v>
      </c>
      <c r="C316" s="1" t="s">
        <v>21</v>
      </c>
      <c r="D316" s="1" t="s">
        <v>373</v>
      </c>
      <c r="E316" s="1">
        <v>566235.73999999894</v>
      </c>
      <c r="F316" s="1">
        <v>39</v>
      </c>
      <c r="G316" s="1">
        <v>0</v>
      </c>
      <c r="H316" s="1">
        <v>0</v>
      </c>
      <c r="I316" s="1">
        <v>0</v>
      </c>
      <c r="J316" s="1">
        <v>0</v>
      </c>
      <c r="K316" s="1">
        <v>51167.43</v>
      </c>
      <c r="L316" s="1">
        <v>14</v>
      </c>
      <c r="M316" s="1">
        <v>0</v>
      </c>
      <c r="N316" s="1">
        <v>0</v>
      </c>
      <c r="O316" s="1">
        <v>0</v>
      </c>
      <c r="P316" s="1">
        <v>0</v>
      </c>
      <c r="Q316" s="1">
        <v>6638.5993477072998</v>
      </c>
      <c r="R316" s="1">
        <v>2236868.5</v>
      </c>
      <c r="S316" s="59">
        <f>IF(C316="East", IF(B316="Central",('Connecting shares (%)'!$F$2/100*E316+'Connecting shares (%)'!$G$2/100*G316+'Connecting shares (%)'!$H$2/100*I316)/1000000,0),0)</f>
        <v>0</v>
      </c>
      <c r="T316" s="59">
        <f>IF(C316="East", IF(B316="Central",F316*'Connecting shares (%)'!$R$16*'Connecting shares (%)'!$F$2/100+H316*'Connecting shares (%)'!$G$2/100*'Connecting shares (%)'!$R$17+J316*'Connecting shares (%)'!$H$2/100*'Connecting shares (%)'!$R$18,0),0)</f>
        <v>0</v>
      </c>
      <c r="U316" s="1">
        <f>IF(C316="East", IF(B316="Decentral",('Connecting shares (%)'!$F$6/100*E316+'Connecting shares (%)'!$G$6/100*G316+'Connecting shares (%)'!$H$6/100*I316)/1000000,0),0)</f>
        <v>0</v>
      </c>
      <c r="V316" s="1">
        <f>IF(C316="East", IF(B316="Decentral",F316*'Connecting shares (%)'!$R$16*'Connecting shares (%)'!$F$6/100+H316*'Connecting shares (%)'!$G$6/100*'Connecting shares (%)'!$R$17+J316*'Connecting shares (%)'!$H$6/100*'Connecting shares (%)'!$R$18,0),0)</f>
        <v>0</v>
      </c>
      <c r="W316" s="1">
        <f>IF(C316="East", IF(B316="Central",('Connecting shares (%)'!$F$4/100*K316+'Connecting shares (%)'!$G$4/100*M316+'Connecting shares (%)'!$H$4/100*O316)/1000000,0),0)</f>
        <v>0</v>
      </c>
      <c r="X316" s="1">
        <f>IF(C316="East", IF(B316="Central",L316*'Connecting shares (%)'!$R$16*'Connecting shares (%)'!$F$4/100+N316*'Connecting shares (%)'!$G$4/100*'Connecting shares (%)'!$R$17+P316*'Connecting shares (%)'!$H$4/100*'Connecting shares (%)'!$R$18,0),0)</f>
        <v>0</v>
      </c>
      <c r="Y316" s="1">
        <f>IF(C316="East", IF(B316="Decentral",('Connecting shares (%)'!$F$4/100*K316+'Connecting shares (%)'!$G$4/100*M316+'Connecting shares (%)'!$H$4/100*O316)/1000000,0),0)</f>
        <v>0</v>
      </c>
      <c r="Z316" s="1">
        <f>IF(C316="East", IF(B316="Decentral",L316*'Connecting shares (%)'!$R$16*'Connecting shares (%)'!$F$8/100+N316*'Connecting shares (%)'!$G$8/100*'Connecting shares (%)'!$R$17+P316*'Connecting shares (%)'!$H$8/100*'Connecting shares (%)'!$R$18,0),0)</f>
        <v>0</v>
      </c>
      <c r="AA316" s="1">
        <f>IF(C316="West", IF(B316="Central",('Connecting shares (%)'!$F$10/100*E316+'Connecting shares (%)'!$G$10/100*G316+'Connecting shares (%)'!$H$10/100*I316)/1000000,0),0)</f>
        <v>0</v>
      </c>
      <c r="AB316" s="1">
        <f>IF(C316="West", IF(B316="Central",F316*'Connecting shares (%)'!$R$16*'Connecting shares (%)'!$F$10/100+H316*'Connecting shares (%)'!$G$10/100*'Connecting shares (%)'!$R$17+J316*'Connecting shares (%)'!$H$10/100*'Connecting shares (%)'!$R$18,0),0)</f>
        <v>0</v>
      </c>
      <c r="AC316" s="1">
        <f>IF(C316="West", IF(B316="Decentral",('Connecting shares (%)'!$F$14/100*E316+'Connecting shares (%)'!$G$14/100*G316+'Connecting shares (%)'!$H$14/100*I316)/1000000,0),0)</f>
        <v>0.56623573999999899</v>
      </c>
      <c r="AD316" s="1">
        <f>IF(C316="west", IF(B316="Decentral",F316*'Connecting shares (%)'!$R$16*'Connecting shares (%)'!$F$14/100+H316*'Connecting shares (%)'!$G$14/100*'Connecting shares (%)'!$R$17+J316*'Connecting shares (%)'!$H$14/100*'Connecting shares (%)'!$R$18,0),0)</f>
        <v>0.89680500000000007</v>
      </c>
      <c r="AE316" s="1">
        <f>IF(C316="west", IF(B316="Central",('Connecting shares (%)'!$F$12/100*K316+'Connecting shares (%)'!$G$12/100*M316+'Connecting shares (%)'!$H$12/100*O316)/1000000,0),0)</f>
        <v>0</v>
      </c>
      <c r="AF316" s="1">
        <f>IF(C316="west", IF(B316="Central",L316*'Connecting shares (%)'!$R$16*'Connecting shares (%)'!$F$12/100+N316*'Connecting shares (%)'!$G$12/100*'Connecting shares (%)'!$R$17+P316*'Connecting shares (%)'!$H$12/100*'Connecting shares (%)'!$R$18,0),0)</f>
        <v>0</v>
      </c>
      <c r="AG316" s="1">
        <f>IF(C316="West", IF(B316="Decentral",(K316*'Connecting shares (%)'!$F$16/100+M316*'Connecting shares (%)'!$G$16/100+O316*'Connecting shares (%)'!$H$16/100)/1000000,0),0)</f>
        <v>5.116743E-2</v>
      </c>
      <c r="AH316" s="1">
        <f>IF(C316="west", IF(B316="Decentral",L316*'Connecting shares (%)'!$R$16*'Connecting shares (%)'!$F$16/100+N316*'Connecting shares (%)'!$G$16/100*'Connecting shares (%)'!$R$17+P316*'Connecting shares (%)'!$H$16/100*'Connecting shares (%)'!$R$18,0),0)</f>
        <v>0.32193000000000005</v>
      </c>
    </row>
    <row r="317" spans="1:34">
      <c r="A317" s="1">
        <v>316</v>
      </c>
      <c r="B317" s="1" t="s">
        <v>19</v>
      </c>
      <c r="C317" s="1" t="s">
        <v>21</v>
      </c>
      <c r="D317" s="1" t="s">
        <v>586</v>
      </c>
      <c r="E317" s="1">
        <v>411529.07</v>
      </c>
      <c r="F317" s="1">
        <v>32</v>
      </c>
      <c r="G317" s="1">
        <v>0</v>
      </c>
      <c r="H317" s="1">
        <v>0</v>
      </c>
      <c r="I317" s="1">
        <v>0</v>
      </c>
      <c r="J317" s="1">
        <v>0</v>
      </c>
      <c r="K317" s="1">
        <v>118365.42</v>
      </c>
      <c r="L317" s="1">
        <v>12</v>
      </c>
      <c r="M317" s="1">
        <v>0</v>
      </c>
      <c r="N317" s="1">
        <v>0</v>
      </c>
      <c r="O317" s="1">
        <v>0</v>
      </c>
      <c r="P317" s="1">
        <v>0</v>
      </c>
      <c r="Q317" s="1">
        <v>3532.6515573409301</v>
      </c>
      <c r="R317" s="1">
        <v>625876.5</v>
      </c>
      <c r="S317" s="59">
        <f>IF(C317="East", IF(B317="Central",('Connecting shares (%)'!$F$2/100*E317+'Connecting shares (%)'!$G$2/100*G317+'Connecting shares (%)'!$H$2/100*I317)/1000000,0),0)</f>
        <v>0</v>
      </c>
      <c r="T317" s="59">
        <f>IF(C317="East", IF(B317="Central",F317*'Connecting shares (%)'!$R$16*'Connecting shares (%)'!$F$2/100+H317*'Connecting shares (%)'!$G$2/100*'Connecting shares (%)'!$R$17+J317*'Connecting shares (%)'!$H$2/100*'Connecting shares (%)'!$R$18,0),0)</f>
        <v>0</v>
      </c>
      <c r="U317" s="1">
        <f>IF(C317="East", IF(B317="Decentral",('Connecting shares (%)'!$F$6/100*E317+'Connecting shares (%)'!$G$6/100*G317+'Connecting shares (%)'!$H$6/100*I317)/1000000,0),0)</f>
        <v>0</v>
      </c>
      <c r="V317" s="1">
        <f>IF(C317="East", IF(B317="Decentral",F317*'Connecting shares (%)'!$R$16*'Connecting shares (%)'!$F$6/100+H317*'Connecting shares (%)'!$G$6/100*'Connecting shares (%)'!$R$17+J317*'Connecting shares (%)'!$H$6/100*'Connecting shares (%)'!$R$18,0),0)</f>
        <v>0</v>
      </c>
      <c r="W317" s="1">
        <f>IF(C317="East", IF(B317="Central",('Connecting shares (%)'!$F$4/100*K317+'Connecting shares (%)'!$G$4/100*M317+'Connecting shares (%)'!$H$4/100*O317)/1000000,0),0)</f>
        <v>0</v>
      </c>
      <c r="X317" s="1">
        <f>IF(C317="East", IF(B317="Central",L317*'Connecting shares (%)'!$R$16*'Connecting shares (%)'!$F$4/100+N317*'Connecting shares (%)'!$G$4/100*'Connecting shares (%)'!$R$17+P317*'Connecting shares (%)'!$H$4/100*'Connecting shares (%)'!$R$18,0),0)</f>
        <v>0</v>
      </c>
      <c r="Y317" s="1">
        <f>IF(C317="East", IF(B317="Decentral",('Connecting shares (%)'!$F$4/100*K317+'Connecting shares (%)'!$G$4/100*M317+'Connecting shares (%)'!$H$4/100*O317)/1000000,0),0)</f>
        <v>0</v>
      </c>
      <c r="Z317" s="1">
        <f>IF(C317="East", IF(B317="Decentral",L317*'Connecting shares (%)'!$R$16*'Connecting shares (%)'!$F$8/100+N317*'Connecting shares (%)'!$G$8/100*'Connecting shares (%)'!$R$17+P317*'Connecting shares (%)'!$H$8/100*'Connecting shares (%)'!$R$18,0),0)</f>
        <v>0</v>
      </c>
      <c r="AA317" s="1">
        <f>IF(C317="West", IF(B317="Central",('Connecting shares (%)'!$F$10/100*E317+'Connecting shares (%)'!$G$10/100*G317+'Connecting shares (%)'!$H$10/100*I317)/1000000,0),0)</f>
        <v>0</v>
      </c>
      <c r="AB317" s="1">
        <f>IF(C317="West", IF(B317="Central",F317*'Connecting shares (%)'!$R$16*'Connecting shares (%)'!$F$10/100+H317*'Connecting shares (%)'!$G$10/100*'Connecting shares (%)'!$R$17+J317*'Connecting shares (%)'!$H$10/100*'Connecting shares (%)'!$R$18,0),0)</f>
        <v>0</v>
      </c>
      <c r="AC317" s="1">
        <f>IF(C317="West", IF(B317="Decentral",('Connecting shares (%)'!$F$14/100*E317+'Connecting shares (%)'!$G$14/100*G317+'Connecting shares (%)'!$H$14/100*I317)/1000000,0),0)</f>
        <v>0.41152907</v>
      </c>
      <c r="AD317" s="1">
        <f>IF(C317="west", IF(B317="Decentral",F317*'Connecting shares (%)'!$R$16*'Connecting shares (%)'!$F$14/100+H317*'Connecting shares (%)'!$G$14/100*'Connecting shares (%)'!$R$17+J317*'Connecting shares (%)'!$H$14/100*'Connecting shares (%)'!$R$18,0),0)</f>
        <v>0.73584000000000005</v>
      </c>
      <c r="AE317" s="1">
        <f>IF(C317="west", IF(B317="Central",('Connecting shares (%)'!$F$12/100*K317+'Connecting shares (%)'!$G$12/100*M317+'Connecting shares (%)'!$H$12/100*O317)/1000000,0),0)</f>
        <v>0</v>
      </c>
      <c r="AF317" s="1">
        <f>IF(C317="west", IF(B317="Central",L317*'Connecting shares (%)'!$R$16*'Connecting shares (%)'!$F$12/100+N317*'Connecting shares (%)'!$G$12/100*'Connecting shares (%)'!$R$17+P317*'Connecting shares (%)'!$H$12/100*'Connecting shares (%)'!$R$18,0),0)</f>
        <v>0</v>
      </c>
      <c r="AG317" s="1">
        <f>IF(C317="West", IF(B317="Decentral",(K317*'Connecting shares (%)'!$F$16/100+M317*'Connecting shares (%)'!$G$16/100+O317*'Connecting shares (%)'!$H$16/100)/1000000,0),0)</f>
        <v>0.11836542</v>
      </c>
      <c r="AH317" s="1">
        <f>IF(C317="west", IF(B317="Decentral",L317*'Connecting shares (%)'!$R$16*'Connecting shares (%)'!$F$16/100+N317*'Connecting shares (%)'!$G$16/100*'Connecting shares (%)'!$R$17+P317*'Connecting shares (%)'!$H$16/100*'Connecting shares (%)'!$R$18,0),0)</f>
        <v>0.27594000000000002</v>
      </c>
    </row>
    <row r="318" spans="1:34">
      <c r="A318" s="1">
        <v>317</v>
      </c>
      <c r="B318" s="1" t="s">
        <v>19</v>
      </c>
      <c r="C318" s="1" t="s">
        <v>21</v>
      </c>
      <c r="D318" s="1" t="s">
        <v>585</v>
      </c>
      <c r="E318" s="1">
        <v>755401.68999999901</v>
      </c>
      <c r="F318" s="1">
        <v>46</v>
      </c>
      <c r="G318" s="1">
        <v>0</v>
      </c>
      <c r="H318" s="1">
        <v>0</v>
      </c>
      <c r="I318" s="1">
        <v>0</v>
      </c>
      <c r="J318" s="1">
        <v>0</v>
      </c>
      <c r="K318" s="1">
        <v>163344.87999999899</v>
      </c>
      <c r="L318" s="1">
        <v>24</v>
      </c>
      <c r="M318" s="1">
        <v>581566.38</v>
      </c>
      <c r="N318" s="1">
        <v>5</v>
      </c>
      <c r="O318" s="1">
        <v>0</v>
      </c>
      <c r="P318" s="1">
        <v>0</v>
      </c>
      <c r="Q318" s="1">
        <v>5418.6763544674895</v>
      </c>
      <c r="R318" s="1">
        <v>1811347.5</v>
      </c>
      <c r="S318" s="59">
        <f>IF(C318="East", IF(B318="Central",('Connecting shares (%)'!$F$2/100*E318+'Connecting shares (%)'!$G$2/100*G318+'Connecting shares (%)'!$H$2/100*I318)/1000000,0),0)</f>
        <v>0</v>
      </c>
      <c r="T318" s="59">
        <f>IF(C318="East", IF(B318="Central",F318*'Connecting shares (%)'!$R$16*'Connecting shares (%)'!$F$2/100+H318*'Connecting shares (%)'!$G$2/100*'Connecting shares (%)'!$R$17+J318*'Connecting shares (%)'!$H$2/100*'Connecting shares (%)'!$R$18,0),0)</f>
        <v>0</v>
      </c>
      <c r="U318" s="1">
        <f>IF(C318="East", IF(B318="Decentral",('Connecting shares (%)'!$F$6/100*E318+'Connecting shares (%)'!$G$6/100*G318+'Connecting shares (%)'!$H$6/100*I318)/1000000,0),0)</f>
        <v>0</v>
      </c>
      <c r="V318" s="1">
        <f>IF(C318="East", IF(B318="Decentral",F318*'Connecting shares (%)'!$R$16*'Connecting shares (%)'!$F$6/100+H318*'Connecting shares (%)'!$G$6/100*'Connecting shares (%)'!$R$17+J318*'Connecting shares (%)'!$H$6/100*'Connecting shares (%)'!$R$18,0),0)</f>
        <v>0</v>
      </c>
      <c r="W318" s="1">
        <f>IF(C318="East", IF(B318="Central",('Connecting shares (%)'!$F$4/100*K318+'Connecting shares (%)'!$G$4/100*M318+'Connecting shares (%)'!$H$4/100*O318)/1000000,0),0)</f>
        <v>0</v>
      </c>
      <c r="X318" s="1">
        <f>IF(C318="East", IF(B318="Central",L318*'Connecting shares (%)'!$R$16*'Connecting shares (%)'!$F$4/100+N318*'Connecting shares (%)'!$G$4/100*'Connecting shares (%)'!$R$17+P318*'Connecting shares (%)'!$H$4/100*'Connecting shares (%)'!$R$18,0),0)</f>
        <v>0</v>
      </c>
      <c r="Y318" s="1">
        <f>IF(C318="East", IF(B318="Decentral",('Connecting shares (%)'!$F$4/100*K318+'Connecting shares (%)'!$G$4/100*M318+'Connecting shares (%)'!$H$4/100*O318)/1000000,0),0)</f>
        <v>0</v>
      </c>
      <c r="Z318" s="1">
        <f>IF(C318="East", IF(B318="Decentral",L318*'Connecting shares (%)'!$R$16*'Connecting shares (%)'!$F$8/100+N318*'Connecting shares (%)'!$G$8/100*'Connecting shares (%)'!$R$17+P318*'Connecting shares (%)'!$H$8/100*'Connecting shares (%)'!$R$18,0),0)</f>
        <v>0</v>
      </c>
      <c r="AA318" s="1">
        <f>IF(C318="West", IF(B318="Central",('Connecting shares (%)'!$F$10/100*E318+'Connecting shares (%)'!$G$10/100*G318+'Connecting shares (%)'!$H$10/100*I318)/1000000,0),0)</f>
        <v>0</v>
      </c>
      <c r="AB318" s="1">
        <f>IF(C318="West", IF(B318="Central",F318*'Connecting shares (%)'!$R$16*'Connecting shares (%)'!$F$10/100+H318*'Connecting shares (%)'!$G$10/100*'Connecting shares (%)'!$R$17+J318*'Connecting shares (%)'!$H$10/100*'Connecting shares (%)'!$R$18,0),0)</f>
        <v>0</v>
      </c>
      <c r="AC318" s="1">
        <f>IF(C318="West", IF(B318="Decentral",('Connecting shares (%)'!$F$14/100*E318+'Connecting shares (%)'!$G$14/100*G318+'Connecting shares (%)'!$H$14/100*I318)/1000000,0),0)</f>
        <v>0.75540168999999902</v>
      </c>
      <c r="AD318" s="1">
        <f>IF(C318="west", IF(B318="Decentral",F318*'Connecting shares (%)'!$R$16*'Connecting shares (%)'!$F$14/100+H318*'Connecting shares (%)'!$G$14/100*'Connecting shares (%)'!$R$17+J318*'Connecting shares (%)'!$H$14/100*'Connecting shares (%)'!$R$18,0),0)</f>
        <v>1.0577700000000001</v>
      </c>
      <c r="AE318" s="1">
        <f>IF(C318="west", IF(B318="Central",('Connecting shares (%)'!$F$12/100*K318+'Connecting shares (%)'!$G$12/100*M318+'Connecting shares (%)'!$H$12/100*O318)/1000000,0),0)</f>
        <v>0</v>
      </c>
      <c r="AF318" s="1">
        <f>IF(C318="west", IF(B318="Central",L318*'Connecting shares (%)'!$R$16*'Connecting shares (%)'!$F$12/100+N318*'Connecting shares (%)'!$G$12/100*'Connecting shares (%)'!$R$17+P318*'Connecting shares (%)'!$H$12/100*'Connecting shares (%)'!$R$18,0),0)</f>
        <v>0</v>
      </c>
      <c r="AG318" s="1">
        <f>IF(C318="West", IF(B318="Decentral",(K318*'Connecting shares (%)'!$F$16/100+M318*'Connecting shares (%)'!$G$16/100+O318*'Connecting shares (%)'!$H$16/100)/1000000,0),0)</f>
        <v>0.74491125999999896</v>
      </c>
      <c r="AH318" s="1">
        <f>IF(C318="west", IF(B318="Decentral",L318*'Connecting shares (%)'!$R$16*'Connecting shares (%)'!$F$16/100+N318*'Connecting shares (%)'!$G$16/100*'Connecting shares (%)'!$R$17+P318*'Connecting shares (%)'!$H$16/100*'Connecting shares (%)'!$R$18,0),0)</f>
        <v>0.705175</v>
      </c>
    </row>
    <row r="319" spans="1:34">
      <c r="A319" s="1">
        <v>318</v>
      </c>
      <c r="B319" s="1" t="s">
        <v>19</v>
      </c>
      <c r="C319" s="1" t="s">
        <v>21</v>
      </c>
      <c r="D319" s="1" t="s">
        <v>275</v>
      </c>
      <c r="E319" s="1">
        <v>871868.84999999905</v>
      </c>
      <c r="F319" s="1">
        <v>60</v>
      </c>
      <c r="G319" s="1">
        <v>0</v>
      </c>
      <c r="H319" s="1">
        <v>0</v>
      </c>
      <c r="I319" s="1">
        <v>0</v>
      </c>
      <c r="J319" s="1">
        <v>0</v>
      </c>
      <c r="K319" s="1">
        <v>89747.44</v>
      </c>
      <c r="L319" s="1">
        <v>5</v>
      </c>
      <c r="M319" s="1">
        <v>0</v>
      </c>
      <c r="N319" s="1">
        <v>0</v>
      </c>
      <c r="O319" s="1">
        <v>0</v>
      </c>
      <c r="P319" s="1">
        <v>0</v>
      </c>
      <c r="Q319" s="1">
        <v>3081.39018951862</v>
      </c>
      <c r="R319" s="1">
        <v>428493.5</v>
      </c>
      <c r="S319" s="59">
        <f>IF(C319="East", IF(B319="Central",('Connecting shares (%)'!$F$2/100*E319+'Connecting shares (%)'!$G$2/100*G319+'Connecting shares (%)'!$H$2/100*I319)/1000000,0),0)</f>
        <v>0</v>
      </c>
      <c r="T319" s="59">
        <f>IF(C319="East", IF(B319="Central",F319*'Connecting shares (%)'!$R$16*'Connecting shares (%)'!$F$2/100+H319*'Connecting shares (%)'!$G$2/100*'Connecting shares (%)'!$R$17+J319*'Connecting shares (%)'!$H$2/100*'Connecting shares (%)'!$R$18,0),0)</f>
        <v>0</v>
      </c>
      <c r="U319" s="1">
        <f>IF(C319="East", IF(B319="Decentral",('Connecting shares (%)'!$F$6/100*E319+'Connecting shares (%)'!$G$6/100*G319+'Connecting shares (%)'!$H$6/100*I319)/1000000,0),0)</f>
        <v>0</v>
      </c>
      <c r="V319" s="1">
        <f>IF(C319="East", IF(B319="Decentral",F319*'Connecting shares (%)'!$R$16*'Connecting shares (%)'!$F$6/100+H319*'Connecting shares (%)'!$G$6/100*'Connecting shares (%)'!$R$17+J319*'Connecting shares (%)'!$H$6/100*'Connecting shares (%)'!$R$18,0),0)</f>
        <v>0</v>
      </c>
      <c r="W319" s="1">
        <f>IF(C319="East", IF(B319="Central",('Connecting shares (%)'!$F$4/100*K319+'Connecting shares (%)'!$G$4/100*M319+'Connecting shares (%)'!$H$4/100*O319)/1000000,0),0)</f>
        <v>0</v>
      </c>
      <c r="X319" s="1">
        <f>IF(C319="East", IF(B319="Central",L319*'Connecting shares (%)'!$R$16*'Connecting shares (%)'!$F$4/100+N319*'Connecting shares (%)'!$G$4/100*'Connecting shares (%)'!$R$17+P319*'Connecting shares (%)'!$H$4/100*'Connecting shares (%)'!$R$18,0),0)</f>
        <v>0</v>
      </c>
      <c r="Y319" s="1">
        <f>IF(C319="East", IF(B319="Decentral",('Connecting shares (%)'!$F$4/100*K319+'Connecting shares (%)'!$G$4/100*M319+'Connecting shares (%)'!$H$4/100*O319)/1000000,0),0)</f>
        <v>0</v>
      </c>
      <c r="Z319" s="1">
        <f>IF(C319="East", IF(B319="Decentral",L319*'Connecting shares (%)'!$R$16*'Connecting shares (%)'!$F$8/100+N319*'Connecting shares (%)'!$G$8/100*'Connecting shares (%)'!$R$17+P319*'Connecting shares (%)'!$H$8/100*'Connecting shares (%)'!$R$18,0),0)</f>
        <v>0</v>
      </c>
      <c r="AA319" s="1">
        <f>IF(C319="West", IF(B319="Central",('Connecting shares (%)'!$F$10/100*E319+'Connecting shares (%)'!$G$10/100*G319+'Connecting shares (%)'!$H$10/100*I319)/1000000,0),0)</f>
        <v>0</v>
      </c>
      <c r="AB319" s="1">
        <f>IF(C319="West", IF(B319="Central",F319*'Connecting shares (%)'!$R$16*'Connecting shares (%)'!$F$10/100+H319*'Connecting shares (%)'!$G$10/100*'Connecting shares (%)'!$R$17+J319*'Connecting shares (%)'!$H$10/100*'Connecting shares (%)'!$R$18,0),0)</f>
        <v>0</v>
      </c>
      <c r="AC319" s="1">
        <f>IF(C319="West", IF(B319="Decentral",('Connecting shares (%)'!$F$14/100*E319+'Connecting shares (%)'!$G$14/100*G319+'Connecting shares (%)'!$H$14/100*I319)/1000000,0),0)</f>
        <v>0.87186884999999903</v>
      </c>
      <c r="AD319" s="1">
        <f>IF(C319="west", IF(B319="Decentral",F319*'Connecting shares (%)'!$R$16*'Connecting shares (%)'!$F$14/100+H319*'Connecting shares (%)'!$G$14/100*'Connecting shares (%)'!$R$17+J319*'Connecting shares (%)'!$H$14/100*'Connecting shares (%)'!$R$18,0),0)</f>
        <v>1.3797000000000004</v>
      </c>
      <c r="AE319" s="1">
        <f>IF(C319="west", IF(B319="Central",('Connecting shares (%)'!$F$12/100*K319+'Connecting shares (%)'!$G$12/100*M319+'Connecting shares (%)'!$H$12/100*O319)/1000000,0),0)</f>
        <v>0</v>
      </c>
      <c r="AF319" s="1">
        <f>IF(C319="west", IF(B319="Central",L319*'Connecting shares (%)'!$R$16*'Connecting shares (%)'!$F$12/100+N319*'Connecting shares (%)'!$G$12/100*'Connecting shares (%)'!$R$17+P319*'Connecting shares (%)'!$H$12/100*'Connecting shares (%)'!$R$18,0),0)</f>
        <v>0</v>
      </c>
      <c r="AG319" s="1">
        <f>IF(C319="West", IF(B319="Decentral",(K319*'Connecting shares (%)'!$F$16/100+M319*'Connecting shares (%)'!$G$16/100+O319*'Connecting shares (%)'!$H$16/100)/1000000,0),0)</f>
        <v>8.9747439999999998E-2</v>
      </c>
      <c r="AH319" s="1">
        <f>IF(C319="west", IF(B319="Decentral",L319*'Connecting shares (%)'!$R$16*'Connecting shares (%)'!$F$16/100+N319*'Connecting shares (%)'!$G$16/100*'Connecting shares (%)'!$R$17+P319*'Connecting shares (%)'!$H$16/100*'Connecting shares (%)'!$R$18,0),0)</f>
        <v>0.11497500000000001</v>
      </c>
    </row>
    <row r="320" spans="1:34">
      <c r="A320" s="1">
        <v>319</v>
      </c>
      <c r="B320" s="1" t="s">
        <v>19</v>
      </c>
      <c r="C320" s="1" t="s">
        <v>21</v>
      </c>
      <c r="D320" s="1" t="s">
        <v>584</v>
      </c>
      <c r="E320" s="1">
        <v>1696343.05999999</v>
      </c>
      <c r="F320" s="1">
        <v>108</v>
      </c>
      <c r="G320" s="1">
        <v>0</v>
      </c>
      <c r="H320" s="1">
        <v>0</v>
      </c>
      <c r="I320" s="1">
        <v>0</v>
      </c>
      <c r="J320" s="1">
        <v>0</v>
      </c>
      <c r="K320" s="1">
        <v>126994.329999999</v>
      </c>
      <c r="L320" s="1">
        <v>18</v>
      </c>
      <c r="M320" s="1">
        <v>0</v>
      </c>
      <c r="N320" s="1">
        <v>0</v>
      </c>
      <c r="O320" s="1">
        <v>0</v>
      </c>
      <c r="P320" s="1">
        <v>0</v>
      </c>
      <c r="Q320" s="1">
        <v>4905.7389549985101</v>
      </c>
      <c r="R320" s="1">
        <v>1473549</v>
      </c>
      <c r="S320" s="59">
        <f>IF(C320="East", IF(B320="Central",('Connecting shares (%)'!$F$2/100*E320+'Connecting shares (%)'!$G$2/100*G320+'Connecting shares (%)'!$H$2/100*I320)/1000000,0),0)</f>
        <v>0</v>
      </c>
      <c r="T320" s="59">
        <f>IF(C320="East", IF(B320="Central",F320*'Connecting shares (%)'!$R$16*'Connecting shares (%)'!$F$2/100+H320*'Connecting shares (%)'!$G$2/100*'Connecting shares (%)'!$R$17+J320*'Connecting shares (%)'!$H$2/100*'Connecting shares (%)'!$R$18,0),0)</f>
        <v>0</v>
      </c>
      <c r="U320" s="1">
        <f>IF(C320="East", IF(B320="Decentral",('Connecting shares (%)'!$F$6/100*E320+'Connecting shares (%)'!$G$6/100*G320+'Connecting shares (%)'!$H$6/100*I320)/1000000,0),0)</f>
        <v>0</v>
      </c>
      <c r="V320" s="1">
        <f>IF(C320="East", IF(B320="Decentral",F320*'Connecting shares (%)'!$R$16*'Connecting shares (%)'!$F$6/100+H320*'Connecting shares (%)'!$G$6/100*'Connecting shares (%)'!$R$17+J320*'Connecting shares (%)'!$H$6/100*'Connecting shares (%)'!$R$18,0),0)</f>
        <v>0</v>
      </c>
      <c r="W320" s="1">
        <f>IF(C320="East", IF(B320="Central",('Connecting shares (%)'!$F$4/100*K320+'Connecting shares (%)'!$G$4/100*M320+'Connecting shares (%)'!$H$4/100*O320)/1000000,0),0)</f>
        <v>0</v>
      </c>
      <c r="X320" s="1">
        <f>IF(C320="East", IF(B320="Central",L320*'Connecting shares (%)'!$R$16*'Connecting shares (%)'!$F$4/100+N320*'Connecting shares (%)'!$G$4/100*'Connecting shares (%)'!$R$17+P320*'Connecting shares (%)'!$H$4/100*'Connecting shares (%)'!$R$18,0),0)</f>
        <v>0</v>
      </c>
      <c r="Y320" s="1">
        <f>IF(C320="East", IF(B320="Decentral",('Connecting shares (%)'!$F$4/100*K320+'Connecting shares (%)'!$G$4/100*M320+'Connecting shares (%)'!$H$4/100*O320)/1000000,0),0)</f>
        <v>0</v>
      </c>
      <c r="Z320" s="1">
        <f>IF(C320="East", IF(B320="Decentral",L320*'Connecting shares (%)'!$R$16*'Connecting shares (%)'!$F$8/100+N320*'Connecting shares (%)'!$G$8/100*'Connecting shares (%)'!$R$17+P320*'Connecting shares (%)'!$H$8/100*'Connecting shares (%)'!$R$18,0),0)</f>
        <v>0</v>
      </c>
      <c r="AA320" s="1">
        <f>IF(C320="West", IF(B320="Central",('Connecting shares (%)'!$F$10/100*E320+'Connecting shares (%)'!$G$10/100*G320+'Connecting shares (%)'!$H$10/100*I320)/1000000,0),0)</f>
        <v>0</v>
      </c>
      <c r="AB320" s="1">
        <f>IF(C320="West", IF(B320="Central",F320*'Connecting shares (%)'!$R$16*'Connecting shares (%)'!$F$10/100+H320*'Connecting shares (%)'!$G$10/100*'Connecting shares (%)'!$R$17+J320*'Connecting shares (%)'!$H$10/100*'Connecting shares (%)'!$R$18,0),0)</f>
        <v>0</v>
      </c>
      <c r="AC320" s="1">
        <f>IF(C320="West", IF(B320="Decentral",('Connecting shares (%)'!$F$14/100*E320+'Connecting shares (%)'!$G$14/100*G320+'Connecting shares (%)'!$H$14/100*I320)/1000000,0),0)</f>
        <v>1.69634305999999</v>
      </c>
      <c r="AD320" s="1">
        <f>IF(C320="west", IF(B320="Decentral",F320*'Connecting shares (%)'!$R$16*'Connecting shares (%)'!$F$14/100+H320*'Connecting shares (%)'!$G$14/100*'Connecting shares (%)'!$R$17+J320*'Connecting shares (%)'!$H$14/100*'Connecting shares (%)'!$R$18,0),0)</f>
        <v>2.48346</v>
      </c>
      <c r="AE320" s="1">
        <f>IF(C320="west", IF(B320="Central",('Connecting shares (%)'!$F$12/100*K320+'Connecting shares (%)'!$G$12/100*M320+'Connecting shares (%)'!$H$12/100*O320)/1000000,0),0)</f>
        <v>0</v>
      </c>
      <c r="AF320" s="1">
        <f>IF(C320="west", IF(B320="Central",L320*'Connecting shares (%)'!$R$16*'Connecting shares (%)'!$F$12/100+N320*'Connecting shares (%)'!$G$12/100*'Connecting shares (%)'!$R$17+P320*'Connecting shares (%)'!$H$12/100*'Connecting shares (%)'!$R$18,0),0)</f>
        <v>0</v>
      </c>
      <c r="AG320" s="1">
        <f>IF(C320="West", IF(B320="Decentral",(K320*'Connecting shares (%)'!$F$16/100+M320*'Connecting shares (%)'!$G$16/100+O320*'Connecting shares (%)'!$H$16/100)/1000000,0),0)</f>
        <v>0.12699432999999899</v>
      </c>
      <c r="AH320" s="1">
        <f>IF(C320="west", IF(B320="Decentral",L320*'Connecting shares (%)'!$R$16*'Connecting shares (%)'!$F$16/100+N320*'Connecting shares (%)'!$G$16/100*'Connecting shares (%)'!$R$17+P320*'Connecting shares (%)'!$H$16/100*'Connecting shares (%)'!$R$18,0),0)</f>
        <v>0.41391</v>
      </c>
    </row>
    <row r="321" spans="1:34">
      <c r="A321" s="1">
        <v>320</v>
      </c>
      <c r="B321" s="1" t="s">
        <v>19</v>
      </c>
      <c r="C321" s="1" t="s">
        <v>21</v>
      </c>
      <c r="D321" s="1" t="s">
        <v>583</v>
      </c>
      <c r="E321" s="1">
        <v>911266.6</v>
      </c>
      <c r="F321" s="1">
        <v>49</v>
      </c>
      <c r="G321" s="1">
        <v>0</v>
      </c>
      <c r="H321" s="1">
        <v>0</v>
      </c>
      <c r="I321" s="1">
        <v>0</v>
      </c>
      <c r="J321" s="1">
        <v>0</v>
      </c>
      <c r="K321" s="1">
        <v>94281.13</v>
      </c>
      <c r="L321" s="1">
        <v>9</v>
      </c>
      <c r="M321" s="1">
        <v>54907.65</v>
      </c>
      <c r="N321" s="1">
        <v>1</v>
      </c>
      <c r="O321" s="1">
        <v>0</v>
      </c>
      <c r="P321" s="1">
        <v>0</v>
      </c>
      <c r="Q321" s="1">
        <v>6787.2545086895998</v>
      </c>
      <c r="R321" s="1">
        <v>1849358</v>
      </c>
      <c r="S321" s="59">
        <f>IF(C321="East", IF(B321="Central",('Connecting shares (%)'!$F$2/100*E321+'Connecting shares (%)'!$G$2/100*G321+'Connecting shares (%)'!$H$2/100*I321)/1000000,0),0)</f>
        <v>0</v>
      </c>
      <c r="T321" s="59">
        <f>IF(C321="East", IF(B321="Central",F321*'Connecting shares (%)'!$R$16*'Connecting shares (%)'!$F$2/100+H321*'Connecting shares (%)'!$G$2/100*'Connecting shares (%)'!$R$17+J321*'Connecting shares (%)'!$H$2/100*'Connecting shares (%)'!$R$18,0),0)</f>
        <v>0</v>
      </c>
      <c r="U321" s="1">
        <f>IF(C321="East", IF(B321="Decentral",('Connecting shares (%)'!$F$6/100*E321+'Connecting shares (%)'!$G$6/100*G321+'Connecting shares (%)'!$H$6/100*I321)/1000000,0),0)</f>
        <v>0</v>
      </c>
      <c r="V321" s="1">
        <f>IF(C321="East", IF(B321="Decentral",F321*'Connecting shares (%)'!$R$16*'Connecting shares (%)'!$F$6/100+H321*'Connecting shares (%)'!$G$6/100*'Connecting shares (%)'!$R$17+J321*'Connecting shares (%)'!$H$6/100*'Connecting shares (%)'!$R$18,0),0)</f>
        <v>0</v>
      </c>
      <c r="W321" s="1">
        <f>IF(C321="East", IF(B321="Central",('Connecting shares (%)'!$F$4/100*K321+'Connecting shares (%)'!$G$4/100*M321+'Connecting shares (%)'!$H$4/100*O321)/1000000,0),0)</f>
        <v>0</v>
      </c>
      <c r="X321" s="1">
        <f>IF(C321="East", IF(B321="Central",L321*'Connecting shares (%)'!$R$16*'Connecting shares (%)'!$F$4/100+N321*'Connecting shares (%)'!$G$4/100*'Connecting shares (%)'!$R$17+P321*'Connecting shares (%)'!$H$4/100*'Connecting shares (%)'!$R$18,0),0)</f>
        <v>0</v>
      </c>
      <c r="Y321" s="1">
        <f>IF(C321="East", IF(B321="Decentral",('Connecting shares (%)'!$F$4/100*K321+'Connecting shares (%)'!$G$4/100*M321+'Connecting shares (%)'!$H$4/100*O321)/1000000,0),0)</f>
        <v>0</v>
      </c>
      <c r="Z321" s="1">
        <f>IF(C321="East", IF(B321="Decentral",L321*'Connecting shares (%)'!$R$16*'Connecting shares (%)'!$F$8/100+N321*'Connecting shares (%)'!$G$8/100*'Connecting shares (%)'!$R$17+P321*'Connecting shares (%)'!$H$8/100*'Connecting shares (%)'!$R$18,0),0)</f>
        <v>0</v>
      </c>
      <c r="AA321" s="1">
        <f>IF(C321="West", IF(B321="Central",('Connecting shares (%)'!$F$10/100*E321+'Connecting shares (%)'!$G$10/100*G321+'Connecting shares (%)'!$H$10/100*I321)/1000000,0),0)</f>
        <v>0</v>
      </c>
      <c r="AB321" s="1">
        <f>IF(C321="West", IF(B321="Central",F321*'Connecting shares (%)'!$R$16*'Connecting shares (%)'!$F$10/100+H321*'Connecting shares (%)'!$G$10/100*'Connecting shares (%)'!$R$17+J321*'Connecting shares (%)'!$H$10/100*'Connecting shares (%)'!$R$18,0),0)</f>
        <v>0</v>
      </c>
      <c r="AC321" s="1">
        <f>IF(C321="West", IF(B321="Decentral",('Connecting shares (%)'!$F$14/100*E321+'Connecting shares (%)'!$G$14/100*G321+'Connecting shares (%)'!$H$14/100*I321)/1000000,0),0)</f>
        <v>0.91126659999999993</v>
      </c>
      <c r="AD321" s="1">
        <f>IF(C321="west", IF(B321="Decentral",F321*'Connecting shares (%)'!$R$16*'Connecting shares (%)'!$F$14/100+H321*'Connecting shares (%)'!$G$14/100*'Connecting shares (%)'!$R$17+J321*'Connecting shares (%)'!$H$14/100*'Connecting shares (%)'!$R$18,0),0)</f>
        <v>1.1267550000000002</v>
      </c>
      <c r="AE321" s="1">
        <f>IF(C321="west", IF(B321="Central",('Connecting shares (%)'!$F$12/100*K321+'Connecting shares (%)'!$G$12/100*M321+'Connecting shares (%)'!$H$12/100*O321)/1000000,0),0)</f>
        <v>0</v>
      </c>
      <c r="AF321" s="1">
        <f>IF(C321="west", IF(B321="Central",L321*'Connecting shares (%)'!$R$16*'Connecting shares (%)'!$F$12/100+N321*'Connecting shares (%)'!$G$12/100*'Connecting shares (%)'!$R$17+P321*'Connecting shares (%)'!$H$12/100*'Connecting shares (%)'!$R$18,0),0)</f>
        <v>0</v>
      </c>
      <c r="AG321" s="1">
        <f>IF(C321="West", IF(B321="Decentral",(K321*'Connecting shares (%)'!$F$16/100+M321*'Connecting shares (%)'!$G$16/100+O321*'Connecting shares (%)'!$H$16/100)/1000000,0),0)</f>
        <v>0.14918877999999999</v>
      </c>
      <c r="AH321" s="1">
        <f>IF(C321="west", IF(B321="Decentral",L321*'Connecting shares (%)'!$R$16*'Connecting shares (%)'!$F$16/100+N321*'Connecting shares (%)'!$G$16/100*'Connecting shares (%)'!$R$17+P321*'Connecting shares (%)'!$H$16/100*'Connecting shares (%)'!$R$18,0),0)</f>
        <v>0.23761399999999999</v>
      </c>
    </row>
    <row r="322" spans="1:34">
      <c r="A322" s="1">
        <v>321</v>
      </c>
      <c r="B322" s="1" t="s">
        <v>20</v>
      </c>
      <c r="C322" s="1" t="s">
        <v>21</v>
      </c>
      <c r="D322" s="1" t="s">
        <v>582</v>
      </c>
      <c r="E322" s="1">
        <v>640186.63</v>
      </c>
      <c r="F322" s="1">
        <v>41</v>
      </c>
      <c r="G322" s="1">
        <v>0</v>
      </c>
      <c r="H322" s="1">
        <v>0</v>
      </c>
      <c r="I322" s="1">
        <v>0</v>
      </c>
      <c r="J322" s="1">
        <v>0</v>
      </c>
      <c r="K322" s="1">
        <v>0</v>
      </c>
      <c r="L322" s="1">
        <v>0</v>
      </c>
      <c r="M322" s="1">
        <v>0</v>
      </c>
      <c r="N322" s="1">
        <v>0</v>
      </c>
      <c r="O322" s="1">
        <v>0</v>
      </c>
      <c r="P322" s="1">
        <v>0</v>
      </c>
      <c r="Q322" s="1">
        <v>6467.1108467379499</v>
      </c>
      <c r="R322" s="1">
        <v>2279380</v>
      </c>
      <c r="S322" s="59">
        <f>IF(C322="East", IF(B322="Central",('Connecting shares (%)'!$F$2/100*E322+'Connecting shares (%)'!$G$2/100*G322+'Connecting shares (%)'!$H$2/100*I322)/1000000,0),0)</f>
        <v>0</v>
      </c>
      <c r="T322" s="59">
        <f>IF(C322="East", IF(B322="Central",F322*'Connecting shares (%)'!$R$16*'Connecting shares (%)'!$F$2/100+H322*'Connecting shares (%)'!$G$2/100*'Connecting shares (%)'!$R$17+J322*'Connecting shares (%)'!$H$2/100*'Connecting shares (%)'!$R$18,0),0)</f>
        <v>0</v>
      </c>
      <c r="U322" s="1">
        <f>IF(C322="East", IF(B322="Decentral",('Connecting shares (%)'!$F$6/100*E322+'Connecting shares (%)'!$G$6/100*G322+'Connecting shares (%)'!$H$6/100*I322)/1000000,0),0)</f>
        <v>0</v>
      </c>
      <c r="V322" s="1">
        <f>IF(C322="East", IF(B322="Decentral",F322*'Connecting shares (%)'!$R$16*'Connecting shares (%)'!$F$6/100+H322*'Connecting shares (%)'!$G$6/100*'Connecting shares (%)'!$R$17+J322*'Connecting shares (%)'!$H$6/100*'Connecting shares (%)'!$R$18,0),0)</f>
        <v>0</v>
      </c>
      <c r="W322" s="1">
        <f>IF(C322="East", IF(B322="Central",('Connecting shares (%)'!$F$4/100*K322+'Connecting shares (%)'!$G$4/100*M322+'Connecting shares (%)'!$H$4/100*O322)/1000000,0),0)</f>
        <v>0</v>
      </c>
      <c r="X322" s="1">
        <f>IF(C322="East", IF(B322="Central",L322*'Connecting shares (%)'!$R$16*'Connecting shares (%)'!$F$4/100+N322*'Connecting shares (%)'!$G$4/100*'Connecting shares (%)'!$R$17+P322*'Connecting shares (%)'!$H$4/100*'Connecting shares (%)'!$R$18,0),0)</f>
        <v>0</v>
      </c>
      <c r="Y322" s="1">
        <f>IF(C322="East", IF(B322="Decentral",('Connecting shares (%)'!$F$4/100*K322+'Connecting shares (%)'!$G$4/100*M322+'Connecting shares (%)'!$H$4/100*O322)/1000000,0),0)</f>
        <v>0</v>
      </c>
      <c r="Z322" s="1">
        <f>IF(C322="East", IF(B322="Decentral",L322*'Connecting shares (%)'!$R$16*'Connecting shares (%)'!$F$8/100+N322*'Connecting shares (%)'!$G$8/100*'Connecting shares (%)'!$R$17+P322*'Connecting shares (%)'!$H$8/100*'Connecting shares (%)'!$R$18,0),0)</f>
        <v>0</v>
      </c>
      <c r="AA322" s="1">
        <f>IF(C322="West", IF(B322="Central",('Connecting shares (%)'!$F$10/100*E322+'Connecting shares (%)'!$G$10/100*G322+'Connecting shares (%)'!$H$10/100*I322)/1000000,0),0)</f>
        <v>0.64018662999999998</v>
      </c>
      <c r="AB322" s="1">
        <f>IF(C322="West", IF(B322="Central",F322*'Connecting shares (%)'!$R$16*'Connecting shares (%)'!$F$10/100+H322*'Connecting shares (%)'!$G$10/100*'Connecting shares (%)'!$R$17+J322*'Connecting shares (%)'!$H$10/100*'Connecting shares (%)'!$R$18,0),0)</f>
        <v>0.94279499999999994</v>
      </c>
      <c r="AC322" s="1">
        <f>IF(C322="West", IF(B322="Decentral",('Connecting shares (%)'!$F$14/100*E322+'Connecting shares (%)'!$G$14/100*G322+'Connecting shares (%)'!$H$14/100*I322)/1000000,0),0)</f>
        <v>0</v>
      </c>
      <c r="AD322" s="1">
        <f>IF(C322="west", IF(B322="Decentral",F322*'Connecting shares (%)'!$R$16*'Connecting shares (%)'!$F$14/100+H322*'Connecting shares (%)'!$G$14/100*'Connecting shares (%)'!$R$17+J322*'Connecting shares (%)'!$H$14/100*'Connecting shares (%)'!$R$18,0),0)</f>
        <v>0</v>
      </c>
      <c r="AE322" s="1">
        <f>IF(C322="west", IF(B322="Central",('Connecting shares (%)'!$F$12/100*K322+'Connecting shares (%)'!$G$12/100*M322+'Connecting shares (%)'!$H$12/100*O322)/1000000,0),0)</f>
        <v>0</v>
      </c>
      <c r="AF322" s="1">
        <f>IF(C322="west", IF(B322="Central",L322*'Connecting shares (%)'!$R$16*'Connecting shares (%)'!$F$12/100+N322*'Connecting shares (%)'!$G$12/100*'Connecting shares (%)'!$R$17+P322*'Connecting shares (%)'!$H$12/100*'Connecting shares (%)'!$R$18,0),0)</f>
        <v>0</v>
      </c>
      <c r="AG322" s="1">
        <f>IF(C322="West", IF(B322="Decentral",(K322*'Connecting shares (%)'!$F$16/100+M322*'Connecting shares (%)'!$G$16/100+O322*'Connecting shares (%)'!$H$16/100)/1000000,0),0)</f>
        <v>0</v>
      </c>
      <c r="AH322" s="1">
        <f>IF(C322="west", IF(B322="Decentral",L322*'Connecting shares (%)'!$R$16*'Connecting shares (%)'!$F$16/100+N322*'Connecting shares (%)'!$G$16/100*'Connecting shares (%)'!$R$17+P322*'Connecting shares (%)'!$H$16/100*'Connecting shares (%)'!$R$18,0),0)</f>
        <v>0</v>
      </c>
    </row>
    <row r="323" spans="1:34">
      <c r="A323" s="1">
        <v>322</v>
      </c>
      <c r="B323" s="1" t="s">
        <v>20</v>
      </c>
      <c r="C323" s="1" t="s">
        <v>21</v>
      </c>
      <c r="D323" s="1" t="s">
        <v>413</v>
      </c>
      <c r="E323" s="1">
        <v>1808741.08</v>
      </c>
      <c r="F323" s="1">
        <v>105</v>
      </c>
      <c r="G323" s="1">
        <v>64750.18</v>
      </c>
      <c r="H323" s="1">
        <v>1</v>
      </c>
      <c r="I323" s="1">
        <v>0</v>
      </c>
      <c r="J323" s="1">
        <v>0</v>
      </c>
      <c r="K323" s="1">
        <v>219790.23</v>
      </c>
      <c r="L323" s="1">
        <v>15</v>
      </c>
      <c r="M323" s="1">
        <v>4859675.8899999904</v>
      </c>
      <c r="N323" s="1">
        <v>21</v>
      </c>
      <c r="O323" s="1">
        <v>0</v>
      </c>
      <c r="P323" s="1">
        <v>0</v>
      </c>
      <c r="Q323" s="1">
        <v>29453.1496578843</v>
      </c>
      <c r="R323" s="1">
        <v>15472224</v>
      </c>
      <c r="S323" s="59">
        <f>IF(C323="East", IF(B323="Central",('Connecting shares (%)'!$F$2/100*E323+'Connecting shares (%)'!$G$2/100*G323+'Connecting shares (%)'!$H$2/100*I323)/1000000,0),0)</f>
        <v>0</v>
      </c>
      <c r="T323" s="59">
        <f>IF(C323="East", IF(B323="Central",F323*'Connecting shares (%)'!$R$16*'Connecting shares (%)'!$F$2/100+H323*'Connecting shares (%)'!$G$2/100*'Connecting shares (%)'!$R$17+J323*'Connecting shares (%)'!$H$2/100*'Connecting shares (%)'!$R$18,0),0)</f>
        <v>0</v>
      </c>
      <c r="U323" s="1">
        <f>IF(C323="East", IF(B323="Decentral",('Connecting shares (%)'!$F$6/100*E323+'Connecting shares (%)'!$G$6/100*G323+'Connecting shares (%)'!$H$6/100*I323)/1000000,0),0)</f>
        <v>0</v>
      </c>
      <c r="V323" s="1">
        <f>IF(C323="East", IF(B323="Decentral",F323*'Connecting shares (%)'!$R$16*'Connecting shares (%)'!$F$6/100+H323*'Connecting shares (%)'!$G$6/100*'Connecting shares (%)'!$R$17+J323*'Connecting shares (%)'!$H$6/100*'Connecting shares (%)'!$R$18,0),0)</f>
        <v>0</v>
      </c>
      <c r="W323" s="1">
        <f>IF(C323="East", IF(B323="Central",('Connecting shares (%)'!$F$4/100*K323+'Connecting shares (%)'!$G$4/100*M323+'Connecting shares (%)'!$H$4/100*O323)/1000000,0),0)</f>
        <v>0</v>
      </c>
      <c r="X323" s="1">
        <f>IF(C323="East", IF(B323="Central",L323*'Connecting shares (%)'!$R$16*'Connecting shares (%)'!$F$4/100+N323*'Connecting shares (%)'!$G$4/100*'Connecting shares (%)'!$R$17+P323*'Connecting shares (%)'!$H$4/100*'Connecting shares (%)'!$R$18,0),0)</f>
        <v>0</v>
      </c>
      <c r="Y323" s="1">
        <f>IF(C323="East", IF(B323="Decentral",('Connecting shares (%)'!$F$4/100*K323+'Connecting shares (%)'!$G$4/100*M323+'Connecting shares (%)'!$H$4/100*O323)/1000000,0),0)</f>
        <v>0</v>
      </c>
      <c r="Z323" s="1">
        <f>IF(C323="East", IF(B323="Decentral",L323*'Connecting shares (%)'!$R$16*'Connecting shares (%)'!$F$8/100+N323*'Connecting shares (%)'!$G$8/100*'Connecting shares (%)'!$R$17+P323*'Connecting shares (%)'!$H$8/100*'Connecting shares (%)'!$R$18,0),0)</f>
        <v>0</v>
      </c>
      <c r="AA323" s="1">
        <f>IF(C323="West", IF(B323="Central",('Connecting shares (%)'!$F$10/100*E323+'Connecting shares (%)'!$G$10/100*G323+'Connecting shares (%)'!$H$10/100*I323)/1000000,0),0)</f>
        <v>1.87349126</v>
      </c>
      <c r="AB323" s="1">
        <f>IF(C323="West", IF(B323="Central",F323*'Connecting shares (%)'!$R$16*'Connecting shares (%)'!$F$10/100+H323*'Connecting shares (%)'!$G$10/100*'Connecting shares (%)'!$R$17+J323*'Connecting shares (%)'!$H$10/100*'Connecting shares (%)'!$R$18,0),0)</f>
        <v>2.4451340000000004</v>
      </c>
      <c r="AC323" s="1">
        <f>IF(C323="West", IF(B323="Decentral",('Connecting shares (%)'!$F$14/100*E323+'Connecting shares (%)'!$G$14/100*G323+'Connecting shares (%)'!$H$14/100*I323)/1000000,0),0)</f>
        <v>0</v>
      </c>
      <c r="AD323" s="1">
        <f>IF(C323="west", IF(B323="Decentral",F323*'Connecting shares (%)'!$R$16*'Connecting shares (%)'!$F$14/100+H323*'Connecting shares (%)'!$G$14/100*'Connecting shares (%)'!$R$17+J323*'Connecting shares (%)'!$H$14/100*'Connecting shares (%)'!$R$18,0),0)</f>
        <v>0</v>
      </c>
      <c r="AE323" s="1">
        <f>IF(C323="west", IF(B323="Central",('Connecting shares (%)'!$F$12/100*K323+'Connecting shares (%)'!$G$12/100*M323+'Connecting shares (%)'!$H$12/100*O323)/1000000,0),0)</f>
        <v>5.0794661199999904</v>
      </c>
      <c r="AF323" s="1">
        <f>IF(C323="west", IF(B323="Central",L323*'Connecting shares (%)'!$R$16*'Connecting shares (%)'!$F$12/100+N323*'Connecting shares (%)'!$G$12/100*'Connecting shares (%)'!$R$17+P323*'Connecting shares (%)'!$H$12/100*'Connecting shares (%)'!$R$18,0),0)</f>
        <v>0.98876399999999998</v>
      </c>
      <c r="AG323" s="1">
        <f>IF(C323="West", IF(B323="Decentral",(K323*'Connecting shares (%)'!$F$16/100+M323*'Connecting shares (%)'!$G$16/100+O323*'Connecting shares (%)'!$H$16/100)/1000000,0),0)</f>
        <v>0</v>
      </c>
      <c r="AH323" s="1">
        <f>IF(C323="west", IF(B323="Decentral",L323*'Connecting shares (%)'!$R$16*'Connecting shares (%)'!$F$16/100+N323*'Connecting shares (%)'!$G$16/100*'Connecting shares (%)'!$R$17+P323*'Connecting shares (%)'!$H$16/100*'Connecting shares (%)'!$R$18,0),0)</f>
        <v>0</v>
      </c>
    </row>
    <row r="324" spans="1:34">
      <c r="A324" s="1">
        <v>323</v>
      </c>
      <c r="B324" s="1" t="s">
        <v>19</v>
      </c>
      <c r="C324" s="1" t="s">
        <v>21</v>
      </c>
      <c r="D324" s="1" t="s">
        <v>581</v>
      </c>
      <c r="E324" s="1">
        <v>1598004.29999999</v>
      </c>
      <c r="F324" s="1">
        <v>98</v>
      </c>
      <c r="G324" s="1">
        <v>0</v>
      </c>
      <c r="H324" s="1">
        <v>0</v>
      </c>
      <c r="I324" s="1">
        <v>0</v>
      </c>
      <c r="J324" s="1">
        <v>0</v>
      </c>
      <c r="K324" s="1">
        <v>312867.87999999902</v>
      </c>
      <c r="L324" s="1">
        <v>18</v>
      </c>
      <c r="M324" s="1">
        <v>226761.09999999899</v>
      </c>
      <c r="N324" s="1">
        <v>3</v>
      </c>
      <c r="O324" s="1">
        <v>0</v>
      </c>
      <c r="P324" s="1">
        <v>0</v>
      </c>
      <c r="Q324" s="1">
        <v>11848.003097300099</v>
      </c>
      <c r="R324" s="1">
        <v>5903951.5</v>
      </c>
      <c r="S324" s="59">
        <f>IF(C324="East", IF(B324="Central",('Connecting shares (%)'!$F$2/100*E324+'Connecting shares (%)'!$G$2/100*G324+'Connecting shares (%)'!$H$2/100*I324)/1000000,0),0)</f>
        <v>0</v>
      </c>
      <c r="T324" s="59">
        <f>IF(C324="East", IF(B324="Central",F324*'Connecting shares (%)'!$R$16*'Connecting shares (%)'!$F$2/100+H324*'Connecting shares (%)'!$G$2/100*'Connecting shares (%)'!$R$17+J324*'Connecting shares (%)'!$H$2/100*'Connecting shares (%)'!$R$18,0),0)</f>
        <v>0</v>
      </c>
      <c r="U324" s="1">
        <f>IF(C324="East", IF(B324="Decentral",('Connecting shares (%)'!$F$6/100*E324+'Connecting shares (%)'!$G$6/100*G324+'Connecting shares (%)'!$H$6/100*I324)/1000000,0),0)</f>
        <v>0</v>
      </c>
      <c r="V324" s="1">
        <f>IF(C324="East", IF(B324="Decentral",F324*'Connecting shares (%)'!$R$16*'Connecting shares (%)'!$F$6/100+H324*'Connecting shares (%)'!$G$6/100*'Connecting shares (%)'!$R$17+J324*'Connecting shares (%)'!$H$6/100*'Connecting shares (%)'!$R$18,0),0)</f>
        <v>0</v>
      </c>
      <c r="W324" s="1">
        <f>IF(C324="East", IF(B324="Central",('Connecting shares (%)'!$F$4/100*K324+'Connecting shares (%)'!$G$4/100*M324+'Connecting shares (%)'!$H$4/100*O324)/1000000,0),0)</f>
        <v>0</v>
      </c>
      <c r="X324" s="1">
        <f>IF(C324="East", IF(B324="Central",L324*'Connecting shares (%)'!$R$16*'Connecting shares (%)'!$F$4/100+N324*'Connecting shares (%)'!$G$4/100*'Connecting shares (%)'!$R$17+P324*'Connecting shares (%)'!$H$4/100*'Connecting shares (%)'!$R$18,0),0)</f>
        <v>0</v>
      </c>
      <c r="Y324" s="1">
        <f>IF(C324="East", IF(B324="Decentral",('Connecting shares (%)'!$F$4/100*K324+'Connecting shares (%)'!$G$4/100*M324+'Connecting shares (%)'!$H$4/100*O324)/1000000,0),0)</f>
        <v>0</v>
      </c>
      <c r="Z324" s="1">
        <f>IF(C324="East", IF(B324="Decentral",L324*'Connecting shares (%)'!$R$16*'Connecting shares (%)'!$F$8/100+N324*'Connecting shares (%)'!$G$8/100*'Connecting shares (%)'!$R$17+P324*'Connecting shares (%)'!$H$8/100*'Connecting shares (%)'!$R$18,0),0)</f>
        <v>0</v>
      </c>
      <c r="AA324" s="1">
        <f>IF(C324="West", IF(B324="Central",('Connecting shares (%)'!$F$10/100*E324+'Connecting shares (%)'!$G$10/100*G324+'Connecting shares (%)'!$H$10/100*I324)/1000000,0),0)</f>
        <v>0</v>
      </c>
      <c r="AB324" s="1">
        <f>IF(C324="West", IF(B324="Central",F324*'Connecting shares (%)'!$R$16*'Connecting shares (%)'!$F$10/100+H324*'Connecting shares (%)'!$G$10/100*'Connecting shares (%)'!$R$17+J324*'Connecting shares (%)'!$H$10/100*'Connecting shares (%)'!$R$18,0),0)</f>
        <v>0</v>
      </c>
      <c r="AC324" s="1">
        <f>IF(C324="West", IF(B324="Decentral",('Connecting shares (%)'!$F$14/100*E324+'Connecting shares (%)'!$G$14/100*G324+'Connecting shares (%)'!$H$14/100*I324)/1000000,0),0)</f>
        <v>1.5980042999999899</v>
      </c>
      <c r="AD324" s="1">
        <f>IF(C324="west", IF(B324="Decentral",F324*'Connecting shares (%)'!$R$16*'Connecting shares (%)'!$F$14/100+H324*'Connecting shares (%)'!$G$14/100*'Connecting shares (%)'!$R$17+J324*'Connecting shares (%)'!$H$14/100*'Connecting shares (%)'!$R$18,0),0)</f>
        <v>2.2535100000000003</v>
      </c>
      <c r="AE324" s="1">
        <f>IF(C324="west", IF(B324="Central",('Connecting shares (%)'!$F$12/100*K324+'Connecting shares (%)'!$G$12/100*M324+'Connecting shares (%)'!$H$12/100*O324)/1000000,0),0)</f>
        <v>0</v>
      </c>
      <c r="AF324" s="1">
        <f>IF(C324="west", IF(B324="Central",L324*'Connecting shares (%)'!$R$16*'Connecting shares (%)'!$F$12/100+N324*'Connecting shares (%)'!$G$12/100*'Connecting shares (%)'!$R$17+P324*'Connecting shares (%)'!$H$12/100*'Connecting shares (%)'!$R$18,0),0)</f>
        <v>0</v>
      </c>
      <c r="AG324" s="1">
        <f>IF(C324="West", IF(B324="Decentral",(K324*'Connecting shares (%)'!$F$16/100+M324*'Connecting shares (%)'!$G$16/100+O324*'Connecting shares (%)'!$H$16/100)/1000000,0),0)</f>
        <v>0.53962897999999804</v>
      </c>
      <c r="AH324" s="1">
        <f>IF(C324="west", IF(B324="Decentral",L324*'Connecting shares (%)'!$R$16*'Connecting shares (%)'!$F$16/100+N324*'Connecting shares (%)'!$G$16/100*'Connecting shares (%)'!$R$17+P324*'Connecting shares (%)'!$H$16/100*'Connecting shares (%)'!$R$18,0),0)</f>
        <v>0.50588699999999998</v>
      </c>
    </row>
    <row r="325" spans="1:34">
      <c r="A325" s="1">
        <v>324</v>
      </c>
      <c r="B325" s="1" t="s">
        <v>19</v>
      </c>
      <c r="C325" s="1" t="s">
        <v>21</v>
      </c>
      <c r="D325" s="1" t="s">
        <v>580</v>
      </c>
      <c r="E325" s="1">
        <v>297522.65000000002</v>
      </c>
      <c r="F325" s="1">
        <v>20</v>
      </c>
      <c r="G325" s="1">
        <v>0</v>
      </c>
      <c r="H325" s="1">
        <v>0</v>
      </c>
      <c r="I325" s="1">
        <v>0</v>
      </c>
      <c r="J325" s="1">
        <v>0</v>
      </c>
      <c r="K325" s="1">
        <v>13435.66</v>
      </c>
      <c r="L325" s="1">
        <v>2</v>
      </c>
      <c r="M325" s="1">
        <v>0</v>
      </c>
      <c r="N325" s="1">
        <v>0</v>
      </c>
      <c r="O325" s="1">
        <v>0</v>
      </c>
      <c r="P325" s="1">
        <v>0</v>
      </c>
      <c r="Q325" s="1">
        <v>4481.3818556760198</v>
      </c>
      <c r="R325" s="1">
        <v>484294</v>
      </c>
      <c r="S325" s="59">
        <f>IF(C325="East", IF(B325="Central",('Connecting shares (%)'!$F$2/100*E325+'Connecting shares (%)'!$G$2/100*G325+'Connecting shares (%)'!$H$2/100*I325)/1000000,0),0)</f>
        <v>0</v>
      </c>
      <c r="T325" s="59">
        <f>IF(C325="East", IF(B325="Central",F325*'Connecting shares (%)'!$R$16*'Connecting shares (%)'!$F$2/100+H325*'Connecting shares (%)'!$G$2/100*'Connecting shares (%)'!$R$17+J325*'Connecting shares (%)'!$H$2/100*'Connecting shares (%)'!$R$18,0),0)</f>
        <v>0</v>
      </c>
      <c r="U325" s="1">
        <f>IF(C325="East", IF(B325="Decentral",('Connecting shares (%)'!$F$6/100*E325+'Connecting shares (%)'!$G$6/100*G325+'Connecting shares (%)'!$H$6/100*I325)/1000000,0),0)</f>
        <v>0</v>
      </c>
      <c r="V325" s="1">
        <f>IF(C325="East", IF(B325="Decentral",F325*'Connecting shares (%)'!$R$16*'Connecting shares (%)'!$F$6/100+H325*'Connecting shares (%)'!$G$6/100*'Connecting shares (%)'!$R$17+J325*'Connecting shares (%)'!$H$6/100*'Connecting shares (%)'!$R$18,0),0)</f>
        <v>0</v>
      </c>
      <c r="W325" s="1">
        <f>IF(C325="East", IF(B325="Central",('Connecting shares (%)'!$F$4/100*K325+'Connecting shares (%)'!$G$4/100*M325+'Connecting shares (%)'!$H$4/100*O325)/1000000,0),0)</f>
        <v>0</v>
      </c>
      <c r="X325" s="1">
        <f>IF(C325="East", IF(B325="Central",L325*'Connecting shares (%)'!$R$16*'Connecting shares (%)'!$F$4/100+N325*'Connecting shares (%)'!$G$4/100*'Connecting shares (%)'!$R$17+P325*'Connecting shares (%)'!$H$4/100*'Connecting shares (%)'!$R$18,0),0)</f>
        <v>0</v>
      </c>
      <c r="Y325" s="1">
        <f>IF(C325="East", IF(B325="Decentral",('Connecting shares (%)'!$F$4/100*K325+'Connecting shares (%)'!$G$4/100*M325+'Connecting shares (%)'!$H$4/100*O325)/1000000,0),0)</f>
        <v>0</v>
      </c>
      <c r="Z325" s="1">
        <f>IF(C325="East", IF(B325="Decentral",L325*'Connecting shares (%)'!$R$16*'Connecting shares (%)'!$F$8/100+N325*'Connecting shares (%)'!$G$8/100*'Connecting shares (%)'!$R$17+P325*'Connecting shares (%)'!$H$8/100*'Connecting shares (%)'!$R$18,0),0)</f>
        <v>0</v>
      </c>
      <c r="AA325" s="1">
        <f>IF(C325="West", IF(B325="Central",('Connecting shares (%)'!$F$10/100*E325+'Connecting shares (%)'!$G$10/100*G325+'Connecting shares (%)'!$H$10/100*I325)/1000000,0),0)</f>
        <v>0</v>
      </c>
      <c r="AB325" s="1">
        <f>IF(C325="West", IF(B325="Central",F325*'Connecting shares (%)'!$R$16*'Connecting shares (%)'!$F$10/100+H325*'Connecting shares (%)'!$G$10/100*'Connecting shares (%)'!$R$17+J325*'Connecting shares (%)'!$H$10/100*'Connecting shares (%)'!$R$18,0),0)</f>
        <v>0</v>
      </c>
      <c r="AC325" s="1">
        <f>IF(C325="West", IF(B325="Decentral",('Connecting shares (%)'!$F$14/100*E325+'Connecting shares (%)'!$G$14/100*G325+'Connecting shares (%)'!$H$14/100*I325)/1000000,0),0)</f>
        <v>0.29752265</v>
      </c>
      <c r="AD325" s="1">
        <f>IF(C325="west", IF(B325="Decentral",F325*'Connecting shares (%)'!$R$16*'Connecting shares (%)'!$F$14/100+H325*'Connecting shares (%)'!$G$14/100*'Connecting shares (%)'!$R$17+J325*'Connecting shares (%)'!$H$14/100*'Connecting shares (%)'!$R$18,0),0)</f>
        <v>0.45990000000000003</v>
      </c>
      <c r="AE325" s="1">
        <f>IF(C325="west", IF(B325="Central",('Connecting shares (%)'!$F$12/100*K325+'Connecting shares (%)'!$G$12/100*M325+'Connecting shares (%)'!$H$12/100*O325)/1000000,0),0)</f>
        <v>0</v>
      </c>
      <c r="AF325" s="1">
        <f>IF(C325="west", IF(B325="Central",L325*'Connecting shares (%)'!$R$16*'Connecting shares (%)'!$F$12/100+N325*'Connecting shares (%)'!$G$12/100*'Connecting shares (%)'!$R$17+P325*'Connecting shares (%)'!$H$12/100*'Connecting shares (%)'!$R$18,0),0)</f>
        <v>0</v>
      </c>
      <c r="AG325" s="1">
        <f>IF(C325="West", IF(B325="Decentral",(K325*'Connecting shares (%)'!$F$16/100+M325*'Connecting shares (%)'!$G$16/100+O325*'Connecting shares (%)'!$H$16/100)/1000000,0),0)</f>
        <v>1.343566E-2</v>
      </c>
      <c r="AH325" s="1">
        <f>IF(C325="west", IF(B325="Decentral",L325*'Connecting shares (%)'!$R$16*'Connecting shares (%)'!$F$16/100+N325*'Connecting shares (%)'!$G$16/100*'Connecting shares (%)'!$R$17+P325*'Connecting shares (%)'!$H$16/100*'Connecting shares (%)'!$R$18,0),0)</f>
        <v>4.5990000000000003E-2</v>
      </c>
    </row>
    <row r="326" spans="1:34">
      <c r="A326" s="1">
        <v>325</v>
      </c>
      <c r="B326" s="1" t="s">
        <v>19</v>
      </c>
      <c r="C326" s="1" t="s">
        <v>22</v>
      </c>
      <c r="D326" s="1" t="s">
        <v>579</v>
      </c>
      <c r="E326" s="1">
        <v>3781067.42</v>
      </c>
      <c r="F326" s="1">
        <v>252</v>
      </c>
      <c r="G326" s="1">
        <v>62325.51</v>
      </c>
      <c r="H326" s="1">
        <v>1</v>
      </c>
      <c r="I326" s="1">
        <v>0</v>
      </c>
      <c r="J326" s="1">
        <v>0</v>
      </c>
      <c r="K326" s="1">
        <v>716237.01999999897</v>
      </c>
      <c r="L326" s="1">
        <v>86</v>
      </c>
      <c r="M326" s="1">
        <v>0</v>
      </c>
      <c r="N326" s="1">
        <v>0</v>
      </c>
      <c r="O326" s="1">
        <v>0</v>
      </c>
      <c r="P326" s="1">
        <v>0</v>
      </c>
      <c r="Q326" s="1">
        <v>7645.5865736442402</v>
      </c>
      <c r="R326" s="1">
        <v>2309085</v>
      </c>
      <c r="S326" s="59">
        <f>IF(C326="East", IF(B326="Central",('Connecting shares (%)'!$F$2/100*E326+'Connecting shares (%)'!$G$2/100*G326+'Connecting shares (%)'!$H$2/100*I326)/1000000,0),0)</f>
        <v>0</v>
      </c>
      <c r="T326" s="59">
        <f>IF(C326="East", IF(B326="Central",F326*'Connecting shares (%)'!$R$16*'Connecting shares (%)'!$F$2/100+H326*'Connecting shares (%)'!$G$2/100*'Connecting shares (%)'!$R$17+J326*'Connecting shares (%)'!$H$2/100*'Connecting shares (%)'!$R$18,0),0)</f>
        <v>0</v>
      </c>
      <c r="U326" s="1">
        <f>IF(C326="East", IF(B326="Decentral",('Connecting shares (%)'!$F$6/100*E326+'Connecting shares (%)'!$G$6/100*G326+'Connecting shares (%)'!$H$6/100*I326)/1000000,0),0)</f>
        <v>3.8433929299999998</v>
      </c>
      <c r="V326" s="1">
        <f>IF(C326="East", IF(B326="Decentral",F326*'Connecting shares (%)'!$R$16*'Connecting shares (%)'!$F$6/100+H326*'Connecting shares (%)'!$G$6/100*'Connecting shares (%)'!$R$17+J326*'Connecting shares (%)'!$H$6/100*'Connecting shares (%)'!$R$18,0),0)</f>
        <v>5.8253990000000009</v>
      </c>
      <c r="W326" s="1">
        <f>IF(C326="East", IF(B326="Central",('Connecting shares (%)'!$F$4/100*K326+'Connecting shares (%)'!$G$4/100*M326+'Connecting shares (%)'!$H$4/100*O326)/1000000,0),0)</f>
        <v>0</v>
      </c>
      <c r="X326" s="1">
        <f>IF(C326="East", IF(B326="Central",L326*'Connecting shares (%)'!$R$16*'Connecting shares (%)'!$F$4/100+N326*'Connecting shares (%)'!$G$4/100*'Connecting shares (%)'!$R$17+P326*'Connecting shares (%)'!$H$4/100*'Connecting shares (%)'!$R$18,0),0)</f>
        <v>0</v>
      </c>
      <c r="Y326" s="1">
        <f>IF(C326="East", IF(B326="Decentral",('Connecting shares (%)'!$F$4/100*K326+'Connecting shares (%)'!$G$4/100*M326+'Connecting shares (%)'!$H$4/100*O326)/1000000,0),0)</f>
        <v>0.716237019999999</v>
      </c>
      <c r="Z326" s="1">
        <f>IF(C326="East", IF(B326="Decentral",L326*'Connecting shares (%)'!$R$16*'Connecting shares (%)'!$F$8/100+N326*'Connecting shares (%)'!$G$8/100*'Connecting shares (%)'!$R$17+P326*'Connecting shares (%)'!$H$8/100*'Connecting shares (%)'!$R$18,0),0)</f>
        <v>1.9775700000000001</v>
      </c>
      <c r="AA326" s="1">
        <f>IF(C326="West", IF(B326="Central",('Connecting shares (%)'!$F$10/100*E326+'Connecting shares (%)'!$G$10/100*G326+'Connecting shares (%)'!$H$10/100*I326)/1000000,0),0)</f>
        <v>0</v>
      </c>
      <c r="AB326" s="1">
        <f>IF(C326="West", IF(B326="Central",F326*'Connecting shares (%)'!$R$16*'Connecting shares (%)'!$F$10/100+H326*'Connecting shares (%)'!$G$10/100*'Connecting shares (%)'!$R$17+J326*'Connecting shares (%)'!$H$10/100*'Connecting shares (%)'!$R$18,0),0)</f>
        <v>0</v>
      </c>
      <c r="AC326" s="1">
        <f>IF(C326="West", IF(B326="Decentral",('Connecting shares (%)'!$F$14/100*E326+'Connecting shares (%)'!$G$14/100*G326+'Connecting shares (%)'!$H$14/100*I326)/1000000,0),0)</f>
        <v>0</v>
      </c>
      <c r="AD326" s="1">
        <f>IF(C326="west", IF(B326="Decentral",F326*'Connecting shares (%)'!$R$16*'Connecting shares (%)'!$F$14/100+H326*'Connecting shares (%)'!$G$14/100*'Connecting shares (%)'!$R$17+J326*'Connecting shares (%)'!$H$14/100*'Connecting shares (%)'!$R$18,0),0)</f>
        <v>0</v>
      </c>
      <c r="AE326" s="1">
        <f>IF(C326="west", IF(B326="Central",('Connecting shares (%)'!$F$12/100*K326+'Connecting shares (%)'!$G$12/100*M326+'Connecting shares (%)'!$H$12/100*O326)/1000000,0),0)</f>
        <v>0</v>
      </c>
      <c r="AF326" s="1">
        <f>IF(C326="west", IF(B326="Central",L326*'Connecting shares (%)'!$R$16*'Connecting shares (%)'!$F$12/100+N326*'Connecting shares (%)'!$G$12/100*'Connecting shares (%)'!$R$17+P326*'Connecting shares (%)'!$H$12/100*'Connecting shares (%)'!$R$18,0),0)</f>
        <v>0</v>
      </c>
      <c r="AG326" s="1">
        <f>IF(C326="West", IF(B326="Decentral",(K326*'Connecting shares (%)'!$F$16/100+M326*'Connecting shares (%)'!$G$16/100+O326*'Connecting shares (%)'!$H$16/100)/1000000,0),0)</f>
        <v>0</v>
      </c>
      <c r="AH326" s="1">
        <f>IF(C326="west", IF(B326="Decentral",L326*'Connecting shares (%)'!$R$16*'Connecting shares (%)'!$F$16/100+N326*'Connecting shares (%)'!$G$16/100*'Connecting shares (%)'!$R$17+P326*'Connecting shares (%)'!$H$16/100*'Connecting shares (%)'!$R$18,0),0)</f>
        <v>0</v>
      </c>
    </row>
    <row r="327" spans="1:34">
      <c r="A327" s="1">
        <v>326</v>
      </c>
      <c r="B327" s="1" t="s">
        <v>19</v>
      </c>
      <c r="C327" s="1" t="s">
        <v>22</v>
      </c>
      <c r="D327" s="1" t="s">
        <v>578</v>
      </c>
      <c r="E327" s="1">
        <v>1984327.92</v>
      </c>
      <c r="F327" s="1">
        <v>142</v>
      </c>
      <c r="G327" s="1">
        <v>0</v>
      </c>
      <c r="H327" s="1">
        <v>0</v>
      </c>
      <c r="I327" s="1">
        <v>0</v>
      </c>
      <c r="J327" s="1">
        <v>0</v>
      </c>
      <c r="K327" s="1">
        <v>192784.61</v>
      </c>
      <c r="L327" s="1">
        <v>14</v>
      </c>
      <c r="M327" s="1">
        <v>0</v>
      </c>
      <c r="N327" s="1">
        <v>0</v>
      </c>
      <c r="O327" s="1">
        <v>0</v>
      </c>
      <c r="P327" s="1">
        <v>0</v>
      </c>
      <c r="Q327" s="1">
        <v>3995.4622588137499</v>
      </c>
      <c r="R327" s="1">
        <v>668808.5</v>
      </c>
      <c r="S327" s="59">
        <f>IF(C327="East", IF(B327="Central",('Connecting shares (%)'!$F$2/100*E327+'Connecting shares (%)'!$G$2/100*G327+'Connecting shares (%)'!$H$2/100*I327)/1000000,0),0)</f>
        <v>0</v>
      </c>
      <c r="T327" s="59">
        <f>IF(C327="East", IF(B327="Central",F327*'Connecting shares (%)'!$R$16*'Connecting shares (%)'!$F$2/100+H327*'Connecting shares (%)'!$G$2/100*'Connecting shares (%)'!$R$17+J327*'Connecting shares (%)'!$H$2/100*'Connecting shares (%)'!$R$18,0),0)</f>
        <v>0</v>
      </c>
      <c r="U327" s="1">
        <f>IF(C327="East", IF(B327="Decentral",('Connecting shares (%)'!$F$6/100*E327+'Connecting shares (%)'!$G$6/100*G327+'Connecting shares (%)'!$H$6/100*I327)/1000000,0),0)</f>
        <v>1.9843279199999999</v>
      </c>
      <c r="V327" s="1">
        <f>IF(C327="East", IF(B327="Decentral",F327*'Connecting shares (%)'!$R$16*'Connecting shares (%)'!$F$6/100+H327*'Connecting shares (%)'!$G$6/100*'Connecting shares (%)'!$R$17+J327*'Connecting shares (%)'!$H$6/100*'Connecting shares (%)'!$R$18,0),0)</f>
        <v>3.2652899999999998</v>
      </c>
      <c r="W327" s="1">
        <f>IF(C327="East", IF(B327="Central",('Connecting shares (%)'!$F$4/100*K327+'Connecting shares (%)'!$G$4/100*M327+'Connecting shares (%)'!$H$4/100*O327)/1000000,0),0)</f>
        <v>0</v>
      </c>
      <c r="X327" s="1">
        <f>IF(C327="East", IF(B327="Central",L327*'Connecting shares (%)'!$R$16*'Connecting shares (%)'!$F$4/100+N327*'Connecting shares (%)'!$G$4/100*'Connecting shares (%)'!$R$17+P327*'Connecting shares (%)'!$H$4/100*'Connecting shares (%)'!$R$18,0),0)</f>
        <v>0</v>
      </c>
      <c r="Y327" s="1">
        <f>IF(C327="East", IF(B327="Decentral",('Connecting shares (%)'!$F$4/100*K327+'Connecting shares (%)'!$G$4/100*M327+'Connecting shares (%)'!$H$4/100*O327)/1000000,0),0)</f>
        <v>0.19278461</v>
      </c>
      <c r="Z327" s="1">
        <f>IF(C327="East", IF(B327="Decentral",L327*'Connecting shares (%)'!$R$16*'Connecting shares (%)'!$F$8/100+N327*'Connecting shares (%)'!$G$8/100*'Connecting shares (%)'!$R$17+P327*'Connecting shares (%)'!$H$8/100*'Connecting shares (%)'!$R$18,0),0)</f>
        <v>0.32193000000000005</v>
      </c>
      <c r="AA327" s="1">
        <f>IF(C327="West", IF(B327="Central",('Connecting shares (%)'!$F$10/100*E327+'Connecting shares (%)'!$G$10/100*G327+'Connecting shares (%)'!$H$10/100*I327)/1000000,0),0)</f>
        <v>0</v>
      </c>
      <c r="AB327" s="1">
        <f>IF(C327="West", IF(B327="Central",F327*'Connecting shares (%)'!$R$16*'Connecting shares (%)'!$F$10/100+H327*'Connecting shares (%)'!$G$10/100*'Connecting shares (%)'!$R$17+J327*'Connecting shares (%)'!$H$10/100*'Connecting shares (%)'!$R$18,0),0)</f>
        <v>0</v>
      </c>
      <c r="AC327" s="1">
        <f>IF(C327="West", IF(B327="Decentral",('Connecting shares (%)'!$F$14/100*E327+'Connecting shares (%)'!$G$14/100*G327+'Connecting shares (%)'!$H$14/100*I327)/1000000,0),0)</f>
        <v>0</v>
      </c>
      <c r="AD327" s="1">
        <f>IF(C327="west", IF(B327="Decentral",F327*'Connecting shares (%)'!$R$16*'Connecting shares (%)'!$F$14/100+H327*'Connecting shares (%)'!$G$14/100*'Connecting shares (%)'!$R$17+J327*'Connecting shares (%)'!$H$14/100*'Connecting shares (%)'!$R$18,0),0)</f>
        <v>0</v>
      </c>
      <c r="AE327" s="1">
        <f>IF(C327="west", IF(B327="Central",('Connecting shares (%)'!$F$12/100*K327+'Connecting shares (%)'!$G$12/100*M327+'Connecting shares (%)'!$H$12/100*O327)/1000000,0),0)</f>
        <v>0</v>
      </c>
      <c r="AF327" s="1">
        <f>IF(C327="west", IF(B327="Central",L327*'Connecting shares (%)'!$R$16*'Connecting shares (%)'!$F$12/100+N327*'Connecting shares (%)'!$G$12/100*'Connecting shares (%)'!$R$17+P327*'Connecting shares (%)'!$H$12/100*'Connecting shares (%)'!$R$18,0),0)</f>
        <v>0</v>
      </c>
      <c r="AG327" s="1">
        <f>IF(C327="West", IF(B327="Decentral",(K327*'Connecting shares (%)'!$F$16/100+M327*'Connecting shares (%)'!$G$16/100+O327*'Connecting shares (%)'!$H$16/100)/1000000,0),0)</f>
        <v>0</v>
      </c>
      <c r="AH327" s="1">
        <f>IF(C327="west", IF(B327="Decentral",L327*'Connecting shares (%)'!$R$16*'Connecting shares (%)'!$F$16/100+N327*'Connecting shares (%)'!$G$16/100*'Connecting shares (%)'!$R$17+P327*'Connecting shares (%)'!$H$16/100*'Connecting shares (%)'!$R$18,0),0)</f>
        <v>0</v>
      </c>
    </row>
    <row r="328" spans="1:34">
      <c r="A328" s="1">
        <v>327</v>
      </c>
      <c r="B328" s="1" t="s">
        <v>19</v>
      </c>
      <c r="C328" s="1" t="s">
        <v>21</v>
      </c>
      <c r="D328" s="1" t="s">
        <v>577</v>
      </c>
      <c r="E328" s="1">
        <v>743126.06</v>
      </c>
      <c r="F328" s="1">
        <v>46</v>
      </c>
      <c r="G328" s="1">
        <v>0</v>
      </c>
      <c r="H328" s="1">
        <v>0</v>
      </c>
      <c r="I328" s="1">
        <v>0</v>
      </c>
      <c r="J328" s="1">
        <v>0</v>
      </c>
      <c r="K328" s="1">
        <v>75567.039999999906</v>
      </c>
      <c r="L328" s="1">
        <v>5</v>
      </c>
      <c r="M328" s="1">
        <v>0</v>
      </c>
      <c r="N328" s="1">
        <v>0</v>
      </c>
      <c r="O328" s="1">
        <v>0</v>
      </c>
      <c r="P328" s="1">
        <v>0</v>
      </c>
      <c r="Q328" s="1">
        <v>3535.5853212298698</v>
      </c>
      <c r="R328" s="1">
        <v>730339.5</v>
      </c>
      <c r="S328" s="59">
        <f>IF(C328="East", IF(B328="Central",('Connecting shares (%)'!$F$2/100*E328+'Connecting shares (%)'!$G$2/100*G328+'Connecting shares (%)'!$H$2/100*I328)/1000000,0),0)</f>
        <v>0</v>
      </c>
      <c r="T328" s="59">
        <f>IF(C328="East", IF(B328="Central",F328*'Connecting shares (%)'!$R$16*'Connecting shares (%)'!$F$2/100+H328*'Connecting shares (%)'!$G$2/100*'Connecting shares (%)'!$R$17+J328*'Connecting shares (%)'!$H$2/100*'Connecting shares (%)'!$R$18,0),0)</f>
        <v>0</v>
      </c>
      <c r="U328" s="1">
        <f>IF(C328="East", IF(B328="Decentral",('Connecting shares (%)'!$F$6/100*E328+'Connecting shares (%)'!$G$6/100*G328+'Connecting shares (%)'!$H$6/100*I328)/1000000,0),0)</f>
        <v>0</v>
      </c>
      <c r="V328" s="1">
        <f>IF(C328="East", IF(B328="Decentral",F328*'Connecting shares (%)'!$R$16*'Connecting shares (%)'!$F$6/100+H328*'Connecting shares (%)'!$G$6/100*'Connecting shares (%)'!$R$17+J328*'Connecting shares (%)'!$H$6/100*'Connecting shares (%)'!$R$18,0),0)</f>
        <v>0</v>
      </c>
      <c r="W328" s="1">
        <f>IF(C328="East", IF(B328="Central",('Connecting shares (%)'!$F$4/100*K328+'Connecting shares (%)'!$G$4/100*M328+'Connecting shares (%)'!$H$4/100*O328)/1000000,0),0)</f>
        <v>0</v>
      </c>
      <c r="X328" s="1">
        <f>IF(C328="East", IF(B328="Central",L328*'Connecting shares (%)'!$R$16*'Connecting shares (%)'!$F$4/100+N328*'Connecting shares (%)'!$G$4/100*'Connecting shares (%)'!$R$17+P328*'Connecting shares (%)'!$H$4/100*'Connecting shares (%)'!$R$18,0),0)</f>
        <v>0</v>
      </c>
      <c r="Y328" s="1">
        <f>IF(C328="East", IF(B328="Decentral",('Connecting shares (%)'!$F$4/100*K328+'Connecting shares (%)'!$G$4/100*M328+'Connecting shares (%)'!$H$4/100*O328)/1000000,0),0)</f>
        <v>0</v>
      </c>
      <c r="Z328" s="1">
        <f>IF(C328="East", IF(B328="Decentral",L328*'Connecting shares (%)'!$R$16*'Connecting shares (%)'!$F$8/100+N328*'Connecting shares (%)'!$G$8/100*'Connecting shares (%)'!$R$17+P328*'Connecting shares (%)'!$H$8/100*'Connecting shares (%)'!$R$18,0),0)</f>
        <v>0</v>
      </c>
      <c r="AA328" s="1">
        <f>IF(C328="West", IF(B328="Central",('Connecting shares (%)'!$F$10/100*E328+'Connecting shares (%)'!$G$10/100*G328+'Connecting shares (%)'!$H$10/100*I328)/1000000,0),0)</f>
        <v>0</v>
      </c>
      <c r="AB328" s="1">
        <f>IF(C328="West", IF(B328="Central",F328*'Connecting shares (%)'!$R$16*'Connecting shares (%)'!$F$10/100+H328*'Connecting shares (%)'!$G$10/100*'Connecting shares (%)'!$R$17+J328*'Connecting shares (%)'!$H$10/100*'Connecting shares (%)'!$R$18,0),0)</f>
        <v>0</v>
      </c>
      <c r="AC328" s="1">
        <f>IF(C328="West", IF(B328="Decentral",('Connecting shares (%)'!$F$14/100*E328+'Connecting shares (%)'!$G$14/100*G328+'Connecting shares (%)'!$H$14/100*I328)/1000000,0),0)</f>
        <v>0.74312606000000003</v>
      </c>
      <c r="AD328" s="1">
        <f>IF(C328="west", IF(B328="Decentral",F328*'Connecting shares (%)'!$R$16*'Connecting shares (%)'!$F$14/100+H328*'Connecting shares (%)'!$G$14/100*'Connecting shares (%)'!$R$17+J328*'Connecting shares (%)'!$H$14/100*'Connecting shares (%)'!$R$18,0),0)</f>
        <v>1.0577700000000001</v>
      </c>
      <c r="AE328" s="1">
        <f>IF(C328="west", IF(B328="Central",('Connecting shares (%)'!$F$12/100*K328+'Connecting shares (%)'!$G$12/100*M328+'Connecting shares (%)'!$H$12/100*O328)/1000000,0),0)</f>
        <v>0</v>
      </c>
      <c r="AF328" s="1">
        <f>IF(C328="west", IF(B328="Central",L328*'Connecting shares (%)'!$R$16*'Connecting shares (%)'!$F$12/100+N328*'Connecting shares (%)'!$G$12/100*'Connecting shares (%)'!$R$17+P328*'Connecting shares (%)'!$H$12/100*'Connecting shares (%)'!$R$18,0),0)</f>
        <v>0</v>
      </c>
      <c r="AG328" s="1">
        <f>IF(C328="West", IF(B328="Decentral",(K328*'Connecting shares (%)'!$F$16/100+M328*'Connecting shares (%)'!$G$16/100+O328*'Connecting shares (%)'!$H$16/100)/1000000,0),0)</f>
        <v>7.5567039999999905E-2</v>
      </c>
      <c r="AH328" s="1">
        <f>IF(C328="west", IF(B328="Decentral",L328*'Connecting shares (%)'!$R$16*'Connecting shares (%)'!$F$16/100+N328*'Connecting shares (%)'!$G$16/100*'Connecting shares (%)'!$R$17+P328*'Connecting shares (%)'!$H$16/100*'Connecting shares (%)'!$R$18,0),0)</f>
        <v>0.11497500000000001</v>
      </c>
    </row>
    <row r="329" spans="1:34">
      <c r="A329" s="1">
        <v>328</v>
      </c>
      <c r="B329" s="1" t="s">
        <v>20</v>
      </c>
      <c r="C329" s="1" t="s">
        <v>21</v>
      </c>
      <c r="D329" s="1" t="s">
        <v>413</v>
      </c>
      <c r="E329" s="1">
        <v>575634.57999999996</v>
      </c>
      <c r="F329" s="1">
        <v>32</v>
      </c>
      <c r="G329" s="1">
        <v>0</v>
      </c>
      <c r="H329" s="1">
        <v>0</v>
      </c>
      <c r="I329" s="1">
        <v>0</v>
      </c>
      <c r="J329" s="1">
        <v>0</v>
      </c>
      <c r="K329" s="1">
        <v>6758.4499999999898</v>
      </c>
      <c r="L329" s="1">
        <v>1</v>
      </c>
      <c r="M329" s="1">
        <v>0</v>
      </c>
      <c r="N329" s="1">
        <v>0</v>
      </c>
      <c r="O329" s="1">
        <v>0</v>
      </c>
      <c r="P329" s="1">
        <v>0</v>
      </c>
      <c r="Q329" s="1">
        <v>6479.5383817669899</v>
      </c>
      <c r="R329" s="1">
        <v>2502975.5</v>
      </c>
      <c r="S329" s="59">
        <f>IF(C329="East", IF(B329="Central",('Connecting shares (%)'!$F$2/100*E329+'Connecting shares (%)'!$G$2/100*G329+'Connecting shares (%)'!$H$2/100*I329)/1000000,0),0)</f>
        <v>0</v>
      </c>
      <c r="T329" s="59">
        <f>IF(C329="East", IF(B329="Central",F329*'Connecting shares (%)'!$R$16*'Connecting shares (%)'!$F$2/100+H329*'Connecting shares (%)'!$G$2/100*'Connecting shares (%)'!$R$17+J329*'Connecting shares (%)'!$H$2/100*'Connecting shares (%)'!$R$18,0),0)</f>
        <v>0</v>
      </c>
      <c r="U329" s="1">
        <f>IF(C329="East", IF(B329="Decentral",('Connecting shares (%)'!$F$6/100*E329+'Connecting shares (%)'!$G$6/100*G329+'Connecting shares (%)'!$H$6/100*I329)/1000000,0),0)</f>
        <v>0</v>
      </c>
      <c r="V329" s="1">
        <f>IF(C329="East", IF(B329="Decentral",F329*'Connecting shares (%)'!$R$16*'Connecting shares (%)'!$F$6/100+H329*'Connecting shares (%)'!$G$6/100*'Connecting shares (%)'!$R$17+J329*'Connecting shares (%)'!$H$6/100*'Connecting shares (%)'!$R$18,0),0)</f>
        <v>0</v>
      </c>
      <c r="W329" s="1">
        <f>IF(C329="East", IF(B329="Central",('Connecting shares (%)'!$F$4/100*K329+'Connecting shares (%)'!$G$4/100*M329+'Connecting shares (%)'!$H$4/100*O329)/1000000,0),0)</f>
        <v>0</v>
      </c>
      <c r="X329" s="1">
        <f>IF(C329="East", IF(B329="Central",L329*'Connecting shares (%)'!$R$16*'Connecting shares (%)'!$F$4/100+N329*'Connecting shares (%)'!$G$4/100*'Connecting shares (%)'!$R$17+P329*'Connecting shares (%)'!$H$4/100*'Connecting shares (%)'!$R$18,0),0)</f>
        <v>0</v>
      </c>
      <c r="Y329" s="1">
        <f>IF(C329="East", IF(B329="Decentral",('Connecting shares (%)'!$F$4/100*K329+'Connecting shares (%)'!$G$4/100*M329+'Connecting shares (%)'!$H$4/100*O329)/1000000,0),0)</f>
        <v>0</v>
      </c>
      <c r="Z329" s="1">
        <f>IF(C329="East", IF(B329="Decentral",L329*'Connecting shares (%)'!$R$16*'Connecting shares (%)'!$F$8/100+N329*'Connecting shares (%)'!$G$8/100*'Connecting shares (%)'!$R$17+P329*'Connecting shares (%)'!$H$8/100*'Connecting shares (%)'!$R$18,0),0)</f>
        <v>0</v>
      </c>
      <c r="AA329" s="1">
        <f>IF(C329="West", IF(B329="Central",('Connecting shares (%)'!$F$10/100*E329+'Connecting shares (%)'!$G$10/100*G329+'Connecting shares (%)'!$H$10/100*I329)/1000000,0),0)</f>
        <v>0.57563458000000001</v>
      </c>
      <c r="AB329" s="1">
        <f>IF(C329="West", IF(B329="Central",F329*'Connecting shares (%)'!$R$16*'Connecting shares (%)'!$F$10/100+H329*'Connecting shares (%)'!$G$10/100*'Connecting shares (%)'!$R$17+J329*'Connecting shares (%)'!$H$10/100*'Connecting shares (%)'!$R$18,0),0)</f>
        <v>0.73584000000000005</v>
      </c>
      <c r="AC329" s="1">
        <f>IF(C329="West", IF(B329="Decentral",('Connecting shares (%)'!$F$14/100*E329+'Connecting shares (%)'!$G$14/100*G329+'Connecting shares (%)'!$H$14/100*I329)/1000000,0),0)</f>
        <v>0</v>
      </c>
      <c r="AD329" s="1">
        <f>IF(C329="west", IF(B329="Decentral",F329*'Connecting shares (%)'!$R$16*'Connecting shares (%)'!$F$14/100+H329*'Connecting shares (%)'!$G$14/100*'Connecting shares (%)'!$R$17+J329*'Connecting shares (%)'!$H$14/100*'Connecting shares (%)'!$R$18,0),0)</f>
        <v>0</v>
      </c>
      <c r="AE329" s="1">
        <f>IF(C329="west", IF(B329="Central",('Connecting shares (%)'!$F$12/100*K329+'Connecting shares (%)'!$G$12/100*M329+'Connecting shares (%)'!$H$12/100*O329)/1000000,0),0)</f>
        <v>6.7584499999999896E-3</v>
      </c>
      <c r="AF329" s="1">
        <f>IF(C329="west", IF(B329="Central",L329*'Connecting shares (%)'!$R$16*'Connecting shares (%)'!$F$12/100+N329*'Connecting shares (%)'!$G$12/100*'Connecting shares (%)'!$R$17+P329*'Connecting shares (%)'!$H$12/100*'Connecting shares (%)'!$R$18,0),0)</f>
        <v>2.2995000000000002E-2</v>
      </c>
      <c r="AG329" s="1">
        <f>IF(C329="West", IF(B329="Decentral",(K329*'Connecting shares (%)'!$F$16/100+M329*'Connecting shares (%)'!$G$16/100+O329*'Connecting shares (%)'!$H$16/100)/1000000,0),0)</f>
        <v>0</v>
      </c>
      <c r="AH329" s="1">
        <f>IF(C329="west", IF(B329="Decentral",L329*'Connecting shares (%)'!$R$16*'Connecting shares (%)'!$F$16/100+N329*'Connecting shares (%)'!$G$16/100*'Connecting shares (%)'!$R$17+P329*'Connecting shares (%)'!$H$16/100*'Connecting shares (%)'!$R$18,0),0)</f>
        <v>0</v>
      </c>
    </row>
    <row r="330" spans="1:34">
      <c r="A330" s="1">
        <v>329</v>
      </c>
      <c r="B330" s="1" t="s">
        <v>19</v>
      </c>
      <c r="C330" s="1" t="s">
        <v>21</v>
      </c>
      <c r="D330" s="1" t="s">
        <v>576</v>
      </c>
      <c r="E330" s="1">
        <v>516685.89</v>
      </c>
      <c r="F330" s="1">
        <v>35</v>
      </c>
      <c r="G330" s="1">
        <v>0</v>
      </c>
      <c r="H330" s="1">
        <v>0</v>
      </c>
      <c r="I330" s="1">
        <v>0</v>
      </c>
      <c r="J330" s="1">
        <v>0</v>
      </c>
      <c r="K330" s="1">
        <v>49485.21</v>
      </c>
      <c r="L330" s="1">
        <v>3</v>
      </c>
      <c r="M330" s="1">
        <v>74933.25</v>
      </c>
      <c r="N330" s="1">
        <v>1</v>
      </c>
      <c r="O330" s="1">
        <v>0</v>
      </c>
      <c r="P330" s="1">
        <v>0</v>
      </c>
      <c r="Q330" s="1">
        <v>7862.5335590680697</v>
      </c>
      <c r="R330" s="1">
        <v>2340165</v>
      </c>
      <c r="S330" s="59">
        <f>IF(C330="East", IF(B330="Central",('Connecting shares (%)'!$F$2/100*E330+'Connecting shares (%)'!$G$2/100*G330+'Connecting shares (%)'!$H$2/100*I330)/1000000,0),0)</f>
        <v>0</v>
      </c>
      <c r="T330" s="59">
        <f>IF(C330="East", IF(B330="Central",F330*'Connecting shares (%)'!$R$16*'Connecting shares (%)'!$F$2/100+H330*'Connecting shares (%)'!$G$2/100*'Connecting shares (%)'!$R$17+J330*'Connecting shares (%)'!$H$2/100*'Connecting shares (%)'!$R$18,0),0)</f>
        <v>0</v>
      </c>
      <c r="U330" s="1">
        <f>IF(C330="East", IF(B330="Decentral",('Connecting shares (%)'!$F$6/100*E330+'Connecting shares (%)'!$G$6/100*G330+'Connecting shares (%)'!$H$6/100*I330)/1000000,0),0)</f>
        <v>0</v>
      </c>
      <c r="V330" s="1">
        <f>IF(C330="East", IF(B330="Decentral",F330*'Connecting shares (%)'!$R$16*'Connecting shares (%)'!$F$6/100+H330*'Connecting shares (%)'!$G$6/100*'Connecting shares (%)'!$R$17+J330*'Connecting shares (%)'!$H$6/100*'Connecting shares (%)'!$R$18,0),0)</f>
        <v>0</v>
      </c>
      <c r="W330" s="1">
        <f>IF(C330="East", IF(B330="Central",('Connecting shares (%)'!$F$4/100*K330+'Connecting shares (%)'!$G$4/100*M330+'Connecting shares (%)'!$H$4/100*O330)/1000000,0),0)</f>
        <v>0</v>
      </c>
      <c r="X330" s="1">
        <f>IF(C330="East", IF(B330="Central",L330*'Connecting shares (%)'!$R$16*'Connecting shares (%)'!$F$4/100+N330*'Connecting shares (%)'!$G$4/100*'Connecting shares (%)'!$R$17+P330*'Connecting shares (%)'!$H$4/100*'Connecting shares (%)'!$R$18,0),0)</f>
        <v>0</v>
      </c>
      <c r="Y330" s="1">
        <f>IF(C330="East", IF(B330="Decentral",('Connecting shares (%)'!$F$4/100*K330+'Connecting shares (%)'!$G$4/100*M330+'Connecting shares (%)'!$H$4/100*O330)/1000000,0),0)</f>
        <v>0</v>
      </c>
      <c r="Z330" s="1">
        <f>IF(C330="East", IF(B330="Decentral",L330*'Connecting shares (%)'!$R$16*'Connecting shares (%)'!$F$8/100+N330*'Connecting shares (%)'!$G$8/100*'Connecting shares (%)'!$R$17+P330*'Connecting shares (%)'!$H$8/100*'Connecting shares (%)'!$R$18,0),0)</f>
        <v>0</v>
      </c>
      <c r="AA330" s="1">
        <f>IF(C330="West", IF(B330="Central",('Connecting shares (%)'!$F$10/100*E330+'Connecting shares (%)'!$G$10/100*G330+'Connecting shares (%)'!$H$10/100*I330)/1000000,0),0)</f>
        <v>0</v>
      </c>
      <c r="AB330" s="1">
        <f>IF(C330="West", IF(B330="Central",F330*'Connecting shares (%)'!$R$16*'Connecting shares (%)'!$F$10/100+H330*'Connecting shares (%)'!$G$10/100*'Connecting shares (%)'!$R$17+J330*'Connecting shares (%)'!$H$10/100*'Connecting shares (%)'!$R$18,0),0)</f>
        <v>0</v>
      </c>
      <c r="AC330" s="1">
        <f>IF(C330="West", IF(B330="Decentral",('Connecting shares (%)'!$F$14/100*E330+'Connecting shares (%)'!$G$14/100*G330+'Connecting shares (%)'!$H$14/100*I330)/1000000,0),0)</f>
        <v>0.51668588999999998</v>
      </c>
      <c r="AD330" s="1">
        <f>IF(C330="west", IF(B330="Decentral",F330*'Connecting shares (%)'!$R$16*'Connecting shares (%)'!$F$14/100+H330*'Connecting shares (%)'!$G$14/100*'Connecting shares (%)'!$R$17+J330*'Connecting shares (%)'!$H$14/100*'Connecting shares (%)'!$R$18,0),0)</f>
        <v>0.80482500000000001</v>
      </c>
      <c r="AE330" s="1">
        <f>IF(C330="west", IF(B330="Central",('Connecting shares (%)'!$F$12/100*K330+'Connecting shares (%)'!$G$12/100*M330+'Connecting shares (%)'!$H$12/100*O330)/1000000,0),0)</f>
        <v>0</v>
      </c>
      <c r="AF330" s="1">
        <f>IF(C330="west", IF(B330="Central",L330*'Connecting shares (%)'!$R$16*'Connecting shares (%)'!$F$12/100+N330*'Connecting shares (%)'!$G$12/100*'Connecting shares (%)'!$R$17+P330*'Connecting shares (%)'!$H$12/100*'Connecting shares (%)'!$R$18,0),0)</f>
        <v>0</v>
      </c>
      <c r="AG330" s="1">
        <f>IF(C330="West", IF(B330="Decentral",(K330*'Connecting shares (%)'!$F$16/100+M330*'Connecting shares (%)'!$G$16/100+O330*'Connecting shares (%)'!$H$16/100)/1000000,0),0)</f>
        <v>0.12441845999999999</v>
      </c>
      <c r="AH330" s="1">
        <f>IF(C330="west", IF(B330="Decentral",L330*'Connecting shares (%)'!$R$16*'Connecting shares (%)'!$F$16/100+N330*'Connecting shares (%)'!$G$16/100*'Connecting shares (%)'!$R$17+P330*'Connecting shares (%)'!$H$16/100*'Connecting shares (%)'!$R$18,0),0)</f>
        <v>9.964400000000001E-2</v>
      </c>
    </row>
    <row r="331" spans="1:34">
      <c r="A331" s="1">
        <v>330</v>
      </c>
      <c r="B331" s="1" t="s">
        <v>20</v>
      </c>
      <c r="C331" s="1" t="s">
        <v>21</v>
      </c>
      <c r="D331" s="1" t="s">
        <v>551</v>
      </c>
      <c r="E331" s="1">
        <v>92992.3</v>
      </c>
      <c r="F331" s="1">
        <v>6</v>
      </c>
      <c r="G331" s="1">
        <v>0</v>
      </c>
      <c r="H331" s="1">
        <v>0</v>
      </c>
      <c r="I331" s="1">
        <v>0</v>
      </c>
      <c r="J331" s="1">
        <v>0</v>
      </c>
      <c r="K331" s="1">
        <v>0</v>
      </c>
      <c r="L331" s="1">
        <v>0</v>
      </c>
      <c r="M331" s="1">
        <v>0</v>
      </c>
      <c r="N331" s="1">
        <v>0</v>
      </c>
      <c r="O331" s="1">
        <v>0</v>
      </c>
      <c r="P331" s="1">
        <v>0</v>
      </c>
      <c r="Q331" s="1">
        <v>2564.58208636773</v>
      </c>
      <c r="R331" s="1">
        <v>146927</v>
      </c>
      <c r="S331" s="59">
        <f>IF(C331="East", IF(B331="Central",('Connecting shares (%)'!$F$2/100*E331+'Connecting shares (%)'!$G$2/100*G331+'Connecting shares (%)'!$H$2/100*I331)/1000000,0),0)</f>
        <v>0</v>
      </c>
      <c r="T331" s="59">
        <f>IF(C331="East", IF(B331="Central",F331*'Connecting shares (%)'!$R$16*'Connecting shares (%)'!$F$2/100+H331*'Connecting shares (%)'!$G$2/100*'Connecting shares (%)'!$R$17+J331*'Connecting shares (%)'!$H$2/100*'Connecting shares (%)'!$R$18,0),0)</f>
        <v>0</v>
      </c>
      <c r="U331" s="1">
        <f>IF(C331="East", IF(B331="Decentral",('Connecting shares (%)'!$F$6/100*E331+'Connecting shares (%)'!$G$6/100*G331+'Connecting shares (%)'!$H$6/100*I331)/1000000,0),0)</f>
        <v>0</v>
      </c>
      <c r="V331" s="1">
        <f>IF(C331="East", IF(B331="Decentral",F331*'Connecting shares (%)'!$R$16*'Connecting shares (%)'!$F$6/100+H331*'Connecting shares (%)'!$G$6/100*'Connecting shares (%)'!$R$17+J331*'Connecting shares (%)'!$H$6/100*'Connecting shares (%)'!$R$18,0),0)</f>
        <v>0</v>
      </c>
      <c r="W331" s="1">
        <f>IF(C331="East", IF(B331="Central",('Connecting shares (%)'!$F$4/100*K331+'Connecting shares (%)'!$G$4/100*M331+'Connecting shares (%)'!$H$4/100*O331)/1000000,0),0)</f>
        <v>0</v>
      </c>
      <c r="X331" s="1">
        <f>IF(C331="East", IF(B331="Central",L331*'Connecting shares (%)'!$R$16*'Connecting shares (%)'!$F$4/100+N331*'Connecting shares (%)'!$G$4/100*'Connecting shares (%)'!$R$17+P331*'Connecting shares (%)'!$H$4/100*'Connecting shares (%)'!$R$18,0),0)</f>
        <v>0</v>
      </c>
      <c r="Y331" s="1">
        <f>IF(C331="East", IF(B331="Decentral",('Connecting shares (%)'!$F$4/100*K331+'Connecting shares (%)'!$G$4/100*M331+'Connecting shares (%)'!$H$4/100*O331)/1000000,0),0)</f>
        <v>0</v>
      </c>
      <c r="Z331" s="1">
        <f>IF(C331="East", IF(B331="Decentral",L331*'Connecting shares (%)'!$R$16*'Connecting shares (%)'!$F$8/100+N331*'Connecting shares (%)'!$G$8/100*'Connecting shares (%)'!$R$17+P331*'Connecting shares (%)'!$H$8/100*'Connecting shares (%)'!$R$18,0),0)</f>
        <v>0</v>
      </c>
      <c r="AA331" s="1">
        <f>IF(C331="West", IF(B331="Central",('Connecting shares (%)'!$F$10/100*E331+'Connecting shares (%)'!$G$10/100*G331+'Connecting shares (%)'!$H$10/100*I331)/1000000,0),0)</f>
        <v>9.29923E-2</v>
      </c>
      <c r="AB331" s="1">
        <f>IF(C331="West", IF(B331="Central",F331*'Connecting shares (%)'!$R$16*'Connecting shares (%)'!$F$10/100+H331*'Connecting shares (%)'!$G$10/100*'Connecting shares (%)'!$R$17+J331*'Connecting shares (%)'!$H$10/100*'Connecting shares (%)'!$R$18,0),0)</f>
        <v>0.13797000000000001</v>
      </c>
      <c r="AC331" s="1">
        <f>IF(C331="West", IF(B331="Decentral",('Connecting shares (%)'!$F$14/100*E331+'Connecting shares (%)'!$G$14/100*G331+'Connecting shares (%)'!$H$14/100*I331)/1000000,0),0)</f>
        <v>0</v>
      </c>
      <c r="AD331" s="1">
        <f>IF(C331="west", IF(B331="Decentral",F331*'Connecting shares (%)'!$R$16*'Connecting shares (%)'!$F$14/100+H331*'Connecting shares (%)'!$G$14/100*'Connecting shares (%)'!$R$17+J331*'Connecting shares (%)'!$H$14/100*'Connecting shares (%)'!$R$18,0),0)</f>
        <v>0</v>
      </c>
      <c r="AE331" s="1">
        <f>IF(C331="west", IF(B331="Central",('Connecting shares (%)'!$F$12/100*K331+'Connecting shares (%)'!$G$12/100*M331+'Connecting shares (%)'!$H$12/100*O331)/1000000,0),0)</f>
        <v>0</v>
      </c>
      <c r="AF331" s="1">
        <f>IF(C331="west", IF(B331="Central",L331*'Connecting shares (%)'!$R$16*'Connecting shares (%)'!$F$12/100+N331*'Connecting shares (%)'!$G$12/100*'Connecting shares (%)'!$R$17+P331*'Connecting shares (%)'!$H$12/100*'Connecting shares (%)'!$R$18,0),0)</f>
        <v>0</v>
      </c>
      <c r="AG331" s="1">
        <f>IF(C331="West", IF(B331="Decentral",(K331*'Connecting shares (%)'!$F$16/100+M331*'Connecting shares (%)'!$G$16/100+O331*'Connecting shares (%)'!$H$16/100)/1000000,0),0)</f>
        <v>0</v>
      </c>
      <c r="AH331" s="1">
        <f>IF(C331="west", IF(B331="Decentral",L331*'Connecting shares (%)'!$R$16*'Connecting shares (%)'!$F$16/100+N331*'Connecting shares (%)'!$G$16/100*'Connecting shares (%)'!$R$17+P331*'Connecting shares (%)'!$H$16/100*'Connecting shares (%)'!$R$18,0),0)</f>
        <v>0</v>
      </c>
    </row>
    <row r="332" spans="1:34">
      <c r="A332" s="1">
        <v>331</v>
      </c>
      <c r="B332" s="1" t="s">
        <v>19</v>
      </c>
      <c r="C332" s="1" t="s">
        <v>21</v>
      </c>
      <c r="D332" s="1" t="s">
        <v>575</v>
      </c>
      <c r="E332" s="1">
        <v>345770.40999999898</v>
      </c>
      <c r="F332" s="1">
        <v>22</v>
      </c>
      <c r="G332" s="1">
        <v>0</v>
      </c>
      <c r="H332" s="1">
        <v>0</v>
      </c>
      <c r="I332" s="1">
        <v>0</v>
      </c>
      <c r="J332" s="1">
        <v>0</v>
      </c>
      <c r="K332" s="1">
        <v>0</v>
      </c>
      <c r="L332" s="1">
        <v>0</v>
      </c>
      <c r="M332" s="1">
        <v>0</v>
      </c>
      <c r="N332" s="1">
        <v>0</v>
      </c>
      <c r="O332" s="1">
        <v>0</v>
      </c>
      <c r="P332" s="1">
        <v>0</v>
      </c>
      <c r="Q332" s="1">
        <v>3217.7261886705701</v>
      </c>
      <c r="R332" s="1">
        <v>648589.5</v>
      </c>
      <c r="S332" s="59">
        <f>IF(C332="East", IF(B332="Central",('Connecting shares (%)'!$F$2/100*E332+'Connecting shares (%)'!$G$2/100*G332+'Connecting shares (%)'!$H$2/100*I332)/1000000,0),0)</f>
        <v>0</v>
      </c>
      <c r="T332" s="59">
        <f>IF(C332="East", IF(B332="Central",F332*'Connecting shares (%)'!$R$16*'Connecting shares (%)'!$F$2/100+H332*'Connecting shares (%)'!$G$2/100*'Connecting shares (%)'!$R$17+J332*'Connecting shares (%)'!$H$2/100*'Connecting shares (%)'!$R$18,0),0)</f>
        <v>0</v>
      </c>
      <c r="U332" s="1">
        <f>IF(C332="East", IF(B332="Decentral",('Connecting shares (%)'!$F$6/100*E332+'Connecting shares (%)'!$G$6/100*G332+'Connecting shares (%)'!$H$6/100*I332)/1000000,0),0)</f>
        <v>0</v>
      </c>
      <c r="V332" s="1">
        <f>IF(C332="East", IF(B332="Decentral",F332*'Connecting shares (%)'!$R$16*'Connecting shares (%)'!$F$6/100+H332*'Connecting shares (%)'!$G$6/100*'Connecting shares (%)'!$R$17+J332*'Connecting shares (%)'!$H$6/100*'Connecting shares (%)'!$R$18,0),0)</f>
        <v>0</v>
      </c>
      <c r="W332" s="1">
        <f>IF(C332="East", IF(B332="Central",('Connecting shares (%)'!$F$4/100*K332+'Connecting shares (%)'!$G$4/100*M332+'Connecting shares (%)'!$H$4/100*O332)/1000000,0),0)</f>
        <v>0</v>
      </c>
      <c r="X332" s="1">
        <f>IF(C332="East", IF(B332="Central",L332*'Connecting shares (%)'!$R$16*'Connecting shares (%)'!$F$4/100+N332*'Connecting shares (%)'!$G$4/100*'Connecting shares (%)'!$R$17+P332*'Connecting shares (%)'!$H$4/100*'Connecting shares (%)'!$R$18,0),0)</f>
        <v>0</v>
      </c>
      <c r="Y332" s="1">
        <f>IF(C332="East", IF(B332="Decentral",('Connecting shares (%)'!$F$4/100*K332+'Connecting shares (%)'!$G$4/100*M332+'Connecting shares (%)'!$H$4/100*O332)/1000000,0),0)</f>
        <v>0</v>
      </c>
      <c r="Z332" s="1">
        <f>IF(C332="East", IF(B332="Decentral",L332*'Connecting shares (%)'!$R$16*'Connecting shares (%)'!$F$8/100+N332*'Connecting shares (%)'!$G$8/100*'Connecting shares (%)'!$R$17+P332*'Connecting shares (%)'!$H$8/100*'Connecting shares (%)'!$R$18,0),0)</f>
        <v>0</v>
      </c>
      <c r="AA332" s="1">
        <f>IF(C332="West", IF(B332="Central",('Connecting shares (%)'!$F$10/100*E332+'Connecting shares (%)'!$G$10/100*G332+'Connecting shares (%)'!$H$10/100*I332)/1000000,0),0)</f>
        <v>0</v>
      </c>
      <c r="AB332" s="1">
        <f>IF(C332="West", IF(B332="Central",F332*'Connecting shares (%)'!$R$16*'Connecting shares (%)'!$F$10/100+H332*'Connecting shares (%)'!$G$10/100*'Connecting shares (%)'!$R$17+J332*'Connecting shares (%)'!$H$10/100*'Connecting shares (%)'!$R$18,0),0)</f>
        <v>0</v>
      </c>
      <c r="AC332" s="1">
        <f>IF(C332="West", IF(B332="Decentral",('Connecting shares (%)'!$F$14/100*E332+'Connecting shares (%)'!$G$14/100*G332+'Connecting shares (%)'!$H$14/100*I332)/1000000,0),0)</f>
        <v>0.34577040999999897</v>
      </c>
      <c r="AD332" s="1">
        <f>IF(C332="west", IF(B332="Decentral",F332*'Connecting shares (%)'!$R$16*'Connecting shares (%)'!$F$14/100+H332*'Connecting shares (%)'!$G$14/100*'Connecting shares (%)'!$R$17+J332*'Connecting shares (%)'!$H$14/100*'Connecting shares (%)'!$R$18,0),0)</f>
        <v>0.50589000000000006</v>
      </c>
      <c r="AE332" s="1">
        <f>IF(C332="west", IF(B332="Central",('Connecting shares (%)'!$F$12/100*K332+'Connecting shares (%)'!$G$12/100*M332+'Connecting shares (%)'!$H$12/100*O332)/1000000,0),0)</f>
        <v>0</v>
      </c>
      <c r="AF332" s="1">
        <f>IF(C332="west", IF(B332="Central",L332*'Connecting shares (%)'!$R$16*'Connecting shares (%)'!$F$12/100+N332*'Connecting shares (%)'!$G$12/100*'Connecting shares (%)'!$R$17+P332*'Connecting shares (%)'!$H$12/100*'Connecting shares (%)'!$R$18,0),0)</f>
        <v>0</v>
      </c>
      <c r="AG332" s="1">
        <f>IF(C332="West", IF(B332="Decentral",(K332*'Connecting shares (%)'!$F$16/100+M332*'Connecting shares (%)'!$G$16/100+O332*'Connecting shares (%)'!$H$16/100)/1000000,0),0)</f>
        <v>0</v>
      </c>
      <c r="AH332" s="1">
        <f>IF(C332="west", IF(B332="Decentral",L332*'Connecting shares (%)'!$R$16*'Connecting shares (%)'!$F$16/100+N332*'Connecting shares (%)'!$G$16/100*'Connecting shares (%)'!$R$17+P332*'Connecting shares (%)'!$H$16/100*'Connecting shares (%)'!$R$18,0),0)</f>
        <v>0</v>
      </c>
    </row>
    <row r="333" spans="1:34">
      <c r="A333" s="1">
        <v>332</v>
      </c>
      <c r="B333" s="1" t="s">
        <v>19</v>
      </c>
      <c r="C333" s="1" t="s">
        <v>21</v>
      </c>
      <c r="D333" s="1" t="s">
        <v>574</v>
      </c>
      <c r="E333" s="1">
        <v>227726.25</v>
      </c>
      <c r="F333" s="1">
        <v>14</v>
      </c>
      <c r="G333" s="1">
        <v>0</v>
      </c>
      <c r="H333" s="1">
        <v>0</v>
      </c>
      <c r="I333" s="1">
        <v>0</v>
      </c>
      <c r="J333" s="1">
        <v>0</v>
      </c>
      <c r="K333" s="1">
        <v>24465.03</v>
      </c>
      <c r="L333" s="1">
        <v>6</v>
      </c>
      <c r="M333" s="1">
        <v>0</v>
      </c>
      <c r="N333" s="1">
        <v>0</v>
      </c>
      <c r="O333" s="1">
        <v>0</v>
      </c>
      <c r="P333" s="1">
        <v>0</v>
      </c>
      <c r="Q333" s="1">
        <v>3685.4765923734899</v>
      </c>
      <c r="R333" s="1">
        <v>379668</v>
      </c>
      <c r="S333" s="59">
        <f>IF(C333="East", IF(B333="Central",('Connecting shares (%)'!$F$2/100*E333+'Connecting shares (%)'!$G$2/100*G333+'Connecting shares (%)'!$H$2/100*I333)/1000000,0),0)</f>
        <v>0</v>
      </c>
      <c r="T333" s="59">
        <f>IF(C333="East", IF(B333="Central",F333*'Connecting shares (%)'!$R$16*'Connecting shares (%)'!$F$2/100+H333*'Connecting shares (%)'!$G$2/100*'Connecting shares (%)'!$R$17+J333*'Connecting shares (%)'!$H$2/100*'Connecting shares (%)'!$R$18,0),0)</f>
        <v>0</v>
      </c>
      <c r="U333" s="1">
        <f>IF(C333="East", IF(B333="Decentral",('Connecting shares (%)'!$F$6/100*E333+'Connecting shares (%)'!$G$6/100*G333+'Connecting shares (%)'!$H$6/100*I333)/1000000,0),0)</f>
        <v>0</v>
      </c>
      <c r="V333" s="1">
        <f>IF(C333="East", IF(B333="Decentral",F333*'Connecting shares (%)'!$R$16*'Connecting shares (%)'!$F$6/100+H333*'Connecting shares (%)'!$G$6/100*'Connecting shares (%)'!$R$17+J333*'Connecting shares (%)'!$H$6/100*'Connecting shares (%)'!$R$18,0),0)</f>
        <v>0</v>
      </c>
      <c r="W333" s="1">
        <f>IF(C333="East", IF(B333="Central",('Connecting shares (%)'!$F$4/100*K333+'Connecting shares (%)'!$G$4/100*M333+'Connecting shares (%)'!$H$4/100*O333)/1000000,0),0)</f>
        <v>0</v>
      </c>
      <c r="X333" s="1">
        <f>IF(C333="East", IF(B333="Central",L333*'Connecting shares (%)'!$R$16*'Connecting shares (%)'!$F$4/100+N333*'Connecting shares (%)'!$G$4/100*'Connecting shares (%)'!$R$17+P333*'Connecting shares (%)'!$H$4/100*'Connecting shares (%)'!$R$18,0),0)</f>
        <v>0</v>
      </c>
      <c r="Y333" s="1">
        <f>IF(C333="East", IF(B333="Decentral",('Connecting shares (%)'!$F$4/100*K333+'Connecting shares (%)'!$G$4/100*M333+'Connecting shares (%)'!$H$4/100*O333)/1000000,0),0)</f>
        <v>0</v>
      </c>
      <c r="Z333" s="1">
        <f>IF(C333="East", IF(B333="Decentral",L333*'Connecting shares (%)'!$R$16*'Connecting shares (%)'!$F$8/100+N333*'Connecting shares (%)'!$G$8/100*'Connecting shares (%)'!$R$17+P333*'Connecting shares (%)'!$H$8/100*'Connecting shares (%)'!$R$18,0),0)</f>
        <v>0</v>
      </c>
      <c r="AA333" s="1">
        <f>IF(C333="West", IF(B333="Central",('Connecting shares (%)'!$F$10/100*E333+'Connecting shares (%)'!$G$10/100*G333+'Connecting shares (%)'!$H$10/100*I333)/1000000,0),0)</f>
        <v>0</v>
      </c>
      <c r="AB333" s="1">
        <f>IF(C333="West", IF(B333="Central",F333*'Connecting shares (%)'!$R$16*'Connecting shares (%)'!$F$10/100+H333*'Connecting shares (%)'!$G$10/100*'Connecting shares (%)'!$R$17+J333*'Connecting shares (%)'!$H$10/100*'Connecting shares (%)'!$R$18,0),0)</f>
        <v>0</v>
      </c>
      <c r="AC333" s="1">
        <f>IF(C333="West", IF(B333="Decentral",('Connecting shares (%)'!$F$14/100*E333+'Connecting shares (%)'!$G$14/100*G333+'Connecting shares (%)'!$H$14/100*I333)/1000000,0),0)</f>
        <v>0.22772624999999999</v>
      </c>
      <c r="AD333" s="1">
        <f>IF(C333="west", IF(B333="Decentral",F333*'Connecting shares (%)'!$R$16*'Connecting shares (%)'!$F$14/100+H333*'Connecting shares (%)'!$G$14/100*'Connecting shares (%)'!$R$17+J333*'Connecting shares (%)'!$H$14/100*'Connecting shares (%)'!$R$18,0),0)</f>
        <v>0.32193000000000005</v>
      </c>
      <c r="AE333" s="1">
        <f>IF(C333="west", IF(B333="Central",('Connecting shares (%)'!$F$12/100*K333+'Connecting shares (%)'!$G$12/100*M333+'Connecting shares (%)'!$H$12/100*O333)/1000000,0),0)</f>
        <v>0</v>
      </c>
      <c r="AF333" s="1">
        <f>IF(C333="west", IF(B333="Central",L333*'Connecting shares (%)'!$R$16*'Connecting shares (%)'!$F$12/100+N333*'Connecting shares (%)'!$G$12/100*'Connecting shares (%)'!$R$17+P333*'Connecting shares (%)'!$H$12/100*'Connecting shares (%)'!$R$18,0),0)</f>
        <v>0</v>
      </c>
      <c r="AG333" s="1">
        <f>IF(C333="West", IF(B333="Decentral",(K333*'Connecting shares (%)'!$F$16/100+M333*'Connecting shares (%)'!$G$16/100+O333*'Connecting shares (%)'!$H$16/100)/1000000,0),0)</f>
        <v>2.4465029999999999E-2</v>
      </c>
      <c r="AH333" s="1">
        <f>IF(C333="west", IF(B333="Decentral",L333*'Connecting shares (%)'!$R$16*'Connecting shares (%)'!$F$16/100+N333*'Connecting shares (%)'!$G$16/100*'Connecting shares (%)'!$R$17+P333*'Connecting shares (%)'!$H$16/100*'Connecting shares (%)'!$R$18,0),0)</f>
        <v>0.13797000000000001</v>
      </c>
    </row>
    <row r="334" spans="1:34">
      <c r="A334" s="1">
        <v>333</v>
      </c>
      <c r="B334" s="1" t="s">
        <v>19</v>
      </c>
      <c r="C334" s="1" t="s">
        <v>21</v>
      </c>
      <c r="D334" s="1" t="s">
        <v>573</v>
      </c>
      <c r="E334" s="1">
        <v>1729656.53999999</v>
      </c>
      <c r="F334" s="1">
        <v>113</v>
      </c>
      <c r="G334" s="1">
        <v>0</v>
      </c>
      <c r="H334" s="1">
        <v>0</v>
      </c>
      <c r="I334" s="1">
        <v>0</v>
      </c>
      <c r="J334" s="1">
        <v>0</v>
      </c>
      <c r="K334" s="1">
        <v>302037.81</v>
      </c>
      <c r="L334" s="1">
        <v>16</v>
      </c>
      <c r="M334" s="1">
        <v>0</v>
      </c>
      <c r="N334" s="1">
        <v>0</v>
      </c>
      <c r="O334" s="1">
        <v>0</v>
      </c>
      <c r="P334" s="1">
        <v>0</v>
      </c>
      <c r="Q334" s="1">
        <v>7689.5706940428499</v>
      </c>
      <c r="R334" s="1">
        <v>2691831.5</v>
      </c>
      <c r="S334" s="59">
        <f>IF(C334="East", IF(B334="Central",('Connecting shares (%)'!$F$2/100*E334+'Connecting shares (%)'!$G$2/100*G334+'Connecting shares (%)'!$H$2/100*I334)/1000000,0),0)</f>
        <v>0</v>
      </c>
      <c r="T334" s="59">
        <f>IF(C334="East", IF(B334="Central",F334*'Connecting shares (%)'!$R$16*'Connecting shares (%)'!$F$2/100+H334*'Connecting shares (%)'!$G$2/100*'Connecting shares (%)'!$R$17+J334*'Connecting shares (%)'!$H$2/100*'Connecting shares (%)'!$R$18,0),0)</f>
        <v>0</v>
      </c>
      <c r="U334" s="1">
        <f>IF(C334="East", IF(B334="Decentral",('Connecting shares (%)'!$F$6/100*E334+'Connecting shares (%)'!$G$6/100*G334+'Connecting shares (%)'!$H$6/100*I334)/1000000,0),0)</f>
        <v>0</v>
      </c>
      <c r="V334" s="1">
        <f>IF(C334="East", IF(B334="Decentral",F334*'Connecting shares (%)'!$R$16*'Connecting shares (%)'!$F$6/100+H334*'Connecting shares (%)'!$G$6/100*'Connecting shares (%)'!$R$17+J334*'Connecting shares (%)'!$H$6/100*'Connecting shares (%)'!$R$18,0),0)</f>
        <v>0</v>
      </c>
      <c r="W334" s="1">
        <f>IF(C334="East", IF(B334="Central",('Connecting shares (%)'!$F$4/100*K334+'Connecting shares (%)'!$G$4/100*M334+'Connecting shares (%)'!$H$4/100*O334)/1000000,0),0)</f>
        <v>0</v>
      </c>
      <c r="X334" s="1">
        <f>IF(C334="East", IF(B334="Central",L334*'Connecting shares (%)'!$R$16*'Connecting shares (%)'!$F$4/100+N334*'Connecting shares (%)'!$G$4/100*'Connecting shares (%)'!$R$17+P334*'Connecting shares (%)'!$H$4/100*'Connecting shares (%)'!$R$18,0),0)</f>
        <v>0</v>
      </c>
      <c r="Y334" s="1">
        <f>IF(C334="East", IF(B334="Decentral",('Connecting shares (%)'!$F$4/100*K334+'Connecting shares (%)'!$G$4/100*M334+'Connecting shares (%)'!$H$4/100*O334)/1000000,0),0)</f>
        <v>0</v>
      </c>
      <c r="Z334" s="1">
        <f>IF(C334="East", IF(B334="Decentral",L334*'Connecting shares (%)'!$R$16*'Connecting shares (%)'!$F$8/100+N334*'Connecting shares (%)'!$G$8/100*'Connecting shares (%)'!$R$17+P334*'Connecting shares (%)'!$H$8/100*'Connecting shares (%)'!$R$18,0),0)</f>
        <v>0</v>
      </c>
      <c r="AA334" s="1">
        <f>IF(C334="West", IF(B334="Central",('Connecting shares (%)'!$F$10/100*E334+'Connecting shares (%)'!$G$10/100*G334+'Connecting shares (%)'!$H$10/100*I334)/1000000,0),0)</f>
        <v>0</v>
      </c>
      <c r="AB334" s="1">
        <f>IF(C334="West", IF(B334="Central",F334*'Connecting shares (%)'!$R$16*'Connecting shares (%)'!$F$10/100+H334*'Connecting shares (%)'!$G$10/100*'Connecting shares (%)'!$R$17+J334*'Connecting shares (%)'!$H$10/100*'Connecting shares (%)'!$R$18,0),0)</f>
        <v>0</v>
      </c>
      <c r="AC334" s="1">
        <f>IF(C334="West", IF(B334="Decentral",('Connecting shares (%)'!$F$14/100*E334+'Connecting shares (%)'!$G$14/100*G334+'Connecting shares (%)'!$H$14/100*I334)/1000000,0),0)</f>
        <v>1.7296565399999899</v>
      </c>
      <c r="AD334" s="1">
        <f>IF(C334="west", IF(B334="Decentral",F334*'Connecting shares (%)'!$R$16*'Connecting shares (%)'!$F$14/100+H334*'Connecting shares (%)'!$G$14/100*'Connecting shares (%)'!$R$17+J334*'Connecting shares (%)'!$H$14/100*'Connecting shares (%)'!$R$18,0),0)</f>
        <v>2.5984350000000003</v>
      </c>
      <c r="AE334" s="1">
        <f>IF(C334="west", IF(B334="Central",('Connecting shares (%)'!$F$12/100*K334+'Connecting shares (%)'!$G$12/100*M334+'Connecting shares (%)'!$H$12/100*O334)/1000000,0),0)</f>
        <v>0</v>
      </c>
      <c r="AF334" s="1">
        <f>IF(C334="west", IF(B334="Central",L334*'Connecting shares (%)'!$R$16*'Connecting shares (%)'!$F$12/100+N334*'Connecting shares (%)'!$G$12/100*'Connecting shares (%)'!$R$17+P334*'Connecting shares (%)'!$H$12/100*'Connecting shares (%)'!$R$18,0),0)</f>
        <v>0</v>
      </c>
      <c r="AG334" s="1">
        <f>IF(C334="West", IF(B334="Decentral",(K334*'Connecting shares (%)'!$F$16/100+M334*'Connecting shares (%)'!$G$16/100+O334*'Connecting shares (%)'!$H$16/100)/1000000,0),0)</f>
        <v>0.30203781000000002</v>
      </c>
      <c r="AH334" s="1">
        <f>IF(C334="west", IF(B334="Decentral",L334*'Connecting shares (%)'!$R$16*'Connecting shares (%)'!$F$16/100+N334*'Connecting shares (%)'!$G$16/100*'Connecting shares (%)'!$R$17+P334*'Connecting shares (%)'!$H$16/100*'Connecting shares (%)'!$R$18,0),0)</f>
        <v>0.36792000000000002</v>
      </c>
    </row>
    <row r="335" spans="1:34">
      <c r="A335" s="1">
        <v>334</v>
      </c>
      <c r="B335" s="1" t="s">
        <v>19</v>
      </c>
      <c r="C335" s="1" t="s">
        <v>21</v>
      </c>
      <c r="D335" s="1" t="s">
        <v>48</v>
      </c>
      <c r="E335" s="1">
        <v>685770.41</v>
      </c>
      <c r="F335" s="1">
        <v>48</v>
      </c>
      <c r="G335" s="1">
        <v>0</v>
      </c>
      <c r="H335" s="1">
        <v>0</v>
      </c>
      <c r="I335" s="1">
        <v>0</v>
      </c>
      <c r="J335" s="1">
        <v>0</v>
      </c>
      <c r="K335" s="1">
        <v>97468.57</v>
      </c>
      <c r="L335" s="1">
        <v>10</v>
      </c>
      <c r="M335" s="1">
        <v>58141.529999999897</v>
      </c>
      <c r="N335" s="1">
        <v>1</v>
      </c>
      <c r="O335" s="1">
        <v>0</v>
      </c>
      <c r="P335" s="1">
        <v>0</v>
      </c>
      <c r="Q335" s="1">
        <v>3114.0833935010801</v>
      </c>
      <c r="R335" s="1">
        <v>516892.5</v>
      </c>
      <c r="S335" s="59">
        <f>IF(C335="East", IF(B335="Central",('Connecting shares (%)'!$F$2/100*E335+'Connecting shares (%)'!$G$2/100*G335+'Connecting shares (%)'!$H$2/100*I335)/1000000,0),0)</f>
        <v>0</v>
      </c>
      <c r="T335" s="59">
        <f>IF(C335="East", IF(B335="Central",F335*'Connecting shares (%)'!$R$16*'Connecting shares (%)'!$F$2/100+H335*'Connecting shares (%)'!$G$2/100*'Connecting shares (%)'!$R$17+J335*'Connecting shares (%)'!$H$2/100*'Connecting shares (%)'!$R$18,0),0)</f>
        <v>0</v>
      </c>
      <c r="U335" s="1">
        <f>IF(C335="East", IF(B335="Decentral",('Connecting shares (%)'!$F$6/100*E335+'Connecting shares (%)'!$G$6/100*G335+'Connecting shares (%)'!$H$6/100*I335)/1000000,0),0)</f>
        <v>0</v>
      </c>
      <c r="V335" s="1">
        <f>IF(C335="East", IF(B335="Decentral",F335*'Connecting shares (%)'!$R$16*'Connecting shares (%)'!$F$6/100+H335*'Connecting shares (%)'!$G$6/100*'Connecting shares (%)'!$R$17+J335*'Connecting shares (%)'!$H$6/100*'Connecting shares (%)'!$R$18,0),0)</f>
        <v>0</v>
      </c>
      <c r="W335" s="1">
        <f>IF(C335="East", IF(B335="Central",('Connecting shares (%)'!$F$4/100*K335+'Connecting shares (%)'!$G$4/100*M335+'Connecting shares (%)'!$H$4/100*O335)/1000000,0),0)</f>
        <v>0</v>
      </c>
      <c r="X335" s="1">
        <f>IF(C335="East", IF(B335="Central",L335*'Connecting shares (%)'!$R$16*'Connecting shares (%)'!$F$4/100+N335*'Connecting shares (%)'!$G$4/100*'Connecting shares (%)'!$R$17+P335*'Connecting shares (%)'!$H$4/100*'Connecting shares (%)'!$R$18,0),0)</f>
        <v>0</v>
      </c>
      <c r="Y335" s="1">
        <f>IF(C335="East", IF(B335="Decentral",('Connecting shares (%)'!$F$4/100*K335+'Connecting shares (%)'!$G$4/100*M335+'Connecting shares (%)'!$H$4/100*O335)/1000000,0),0)</f>
        <v>0</v>
      </c>
      <c r="Z335" s="1">
        <f>IF(C335="East", IF(B335="Decentral",L335*'Connecting shares (%)'!$R$16*'Connecting shares (%)'!$F$8/100+N335*'Connecting shares (%)'!$G$8/100*'Connecting shares (%)'!$R$17+P335*'Connecting shares (%)'!$H$8/100*'Connecting shares (%)'!$R$18,0),0)</f>
        <v>0</v>
      </c>
      <c r="AA335" s="1">
        <f>IF(C335="West", IF(B335="Central",('Connecting shares (%)'!$F$10/100*E335+'Connecting shares (%)'!$G$10/100*G335+'Connecting shares (%)'!$H$10/100*I335)/1000000,0),0)</f>
        <v>0</v>
      </c>
      <c r="AB335" s="1">
        <f>IF(C335="West", IF(B335="Central",F335*'Connecting shares (%)'!$R$16*'Connecting shares (%)'!$F$10/100+H335*'Connecting shares (%)'!$G$10/100*'Connecting shares (%)'!$R$17+J335*'Connecting shares (%)'!$H$10/100*'Connecting shares (%)'!$R$18,0),0)</f>
        <v>0</v>
      </c>
      <c r="AC335" s="1">
        <f>IF(C335="West", IF(B335="Decentral",('Connecting shares (%)'!$F$14/100*E335+'Connecting shares (%)'!$G$14/100*G335+'Connecting shares (%)'!$H$14/100*I335)/1000000,0),0)</f>
        <v>0.68577041000000005</v>
      </c>
      <c r="AD335" s="1">
        <f>IF(C335="west", IF(B335="Decentral",F335*'Connecting shares (%)'!$R$16*'Connecting shares (%)'!$F$14/100+H335*'Connecting shares (%)'!$G$14/100*'Connecting shares (%)'!$R$17+J335*'Connecting shares (%)'!$H$14/100*'Connecting shares (%)'!$R$18,0),0)</f>
        <v>1.1037600000000001</v>
      </c>
      <c r="AE335" s="1">
        <f>IF(C335="west", IF(B335="Central",('Connecting shares (%)'!$F$12/100*K335+'Connecting shares (%)'!$G$12/100*M335+'Connecting shares (%)'!$H$12/100*O335)/1000000,0),0)</f>
        <v>0</v>
      </c>
      <c r="AF335" s="1">
        <f>IF(C335="west", IF(B335="Central",L335*'Connecting shares (%)'!$R$16*'Connecting shares (%)'!$F$12/100+N335*'Connecting shares (%)'!$G$12/100*'Connecting shares (%)'!$R$17+P335*'Connecting shares (%)'!$H$12/100*'Connecting shares (%)'!$R$18,0),0)</f>
        <v>0</v>
      </c>
      <c r="AG335" s="1">
        <f>IF(C335="West", IF(B335="Decentral",(K335*'Connecting shares (%)'!$F$16/100+M335*'Connecting shares (%)'!$G$16/100+O335*'Connecting shares (%)'!$H$16/100)/1000000,0),0)</f>
        <v>0.15561009999999992</v>
      </c>
      <c r="AH335" s="1">
        <f>IF(C335="west", IF(B335="Decentral",L335*'Connecting shares (%)'!$R$16*'Connecting shares (%)'!$F$16/100+N335*'Connecting shares (%)'!$G$16/100*'Connecting shares (%)'!$R$17+P335*'Connecting shares (%)'!$H$16/100*'Connecting shares (%)'!$R$18,0),0)</f>
        <v>0.26060900000000004</v>
      </c>
    </row>
    <row r="336" spans="1:34">
      <c r="A336" s="1">
        <v>335</v>
      </c>
      <c r="B336" s="1" t="s">
        <v>19</v>
      </c>
      <c r="C336" s="1" t="s">
        <v>21</v>
      </c>
      <c r="D336" s="1" t="s">
        <v>572</v>
      </c>
      <c r="E336" s="1">
        <v>856327.25</v>
      </c>
      <c r="F336" s="1">
        <v>57</v>
      </c>
      <c r="G336" s="1">
        <v>0</v>
      </c>
      <c r="H336" s="1">
        <v>0</v>
      </c>
      <c r="I336" s="1">
        <v>0</v>
      </c>
      <c r="J336" s="1">
        <v>0</v>
      </c>
      <c r="K336" s="1">
        <v>86975.669999999896</v>
      </c>
      <c r="L336" s="1">
        <v>9</v>
      </c>
      <c r="M336" s="1">
        <v>0</v>
      </c>
      <c r="N336" s="1">
        <v>0</v>
      </c>
      <c r="O336" s="1">
        <v>0</v>
      </c>
      <c r="P336" s="1">
        <v>0</v>
      </c>
      <c r="Q336" s="1">
        <v>4043.0466525591</v>
      </c>
      <c r="R336" s="1">
        <v>953933</v>
      </c>
      <c r="S336" s="59">
        <f>IF(C336="East", IF(B336="Central",('Connecting shares (%)'!$F$2/100*E336+'Connecting shares (%)'!$G$2/100*G336+'Connecting shares (%)'!$H$2/100*I336)/1000000,0),0)</f>
        <v>0</v>
      </c>
      <c r="T336" s="59">
        <f>IF(C336="East", IF(B336="Central",F336*'Connecting shares (%)'!$R$16*'Connecting shares (%)'!$F$2/100+H336*'Connecting shares (%)'!$G$2/100*'Connecting shares (%)'!$R$17+J336*'Connecting shares (%)'!$H$2/100*'Connecting shares (%)'!$R$18,0),0)</f>
        <v>0</v>
      </c>
      <c r="U336" s="1">
        <f>IF(C336="East", IF(B336="Decentral",('Connecting shares (%)'!$F$6/100*E336+'Connecting shares (%)'!$G$6/100*G336+'Connecting shares (%)'!$H$6/100*I336)/1000000,0),0)</f>
        <v>0</v>
      </c>
      <c r="V336" s="1">
        <f>IF(C336="East", IF(B336="Decentral",F336*'Connecting shares (%)'!$R$16*'Connecting shares (%)'!$F$6/100+H336*'Connecting shares (%)'!$G$6/100*'Connecting shares (%)'!$R$17+J336*'Connecting shares (%)'!$H$6/100*'Connecting shares (%)'!$R$18,0),0)</f>
        <v>0</v>
      </c>
      <c r="W336" s="1">
        <f>IF(C336="East", IF(B336="Central",('Connecting shares (%)'!$F$4/100*K336+'Connecting shares (%)'!$G$4/100*M336+'Connecting shares (%)'!$H$4/100*O336)/1000000,0),0)</f>
        <v>0</v>
      </c>
      <c r="X336" s="1">
        <f>IF(C336="East", IF(B336="Central",L336*'Connecting shares (%)'!$R$16*'Connecting shares (%)'!$F$4/100+N336*'Connecting shares (%)'!$G$4/100*'Connecting shares (%)'!$R$17+P336*'Connecting shares (%)'!$H$4/100*'Connecting shares (%)'!$R$18,0),0)</f>
        <v>0</v>
      </c>
      <c r="Y336" s="1">
        <f>IF(C336="East", IF(B336="Decentral",('Connecting shares (%)'!$F$4/100*K336+'Connecting shares (%)'!$G$4/100*M336+'Connecting shares (%)'!$H$4/100*O336)/1000000,0),0)</f>
        <v>0</v>
      </c>
      <c r="Z336" s="1">
        <f>IF(C336="East", IF(B336="Decentral",L336*'Connecting shares (%)'!$R$16*'Connecting shares (%)'!$F$8/100+N336*'Connecting shares (%)'!$G$8/100*'Connecting shares (%)'!$R$17+P336*'Connecting shares (%)'!$H$8/100*'Connecting shares (%)'!$R$18,0),0)</f>
        <v>0</v>
      </c>
      <c r="AA336" s="1">
        <f>IF(C336="West", IF(B336="Central",('Connecting shares (%)'!$F$10/100*E336+'Connecting shares (%)'!$G$10/100*G336+'Connecting shares (%)'!$H$10/100*I336)/1000000,0),0)</f>
        <v>0</v>
      </c>
      <c r="AB336" s="1">
        <f>IF(C336="West", IF(B336="Central",F336*'Connecting shares (%)'!$R$16*'Connecting shares (%)'!$F$10/100+H336*'Connecting shares (%)'!$G$10/100*'Connecting shares (%)'!$R$17+J336*'Connecting shares (%)'!$H$10/100*'Connecting shares (%)'!$R$18,0),0)</f>
        <v>0</v>
      </c>
      <c r="AC336" s="1">
        <f>IF(C336="West", IF(B336="Decentral",('Connecting shares (%)'!$F$14/100*E336+'Connecting shares (%)'!$G$14/100*G336+'Connecting shares (%)'!$H$14/100*I336)/1000000,0),0)</f>
        <v>0.85632724999999998</v>
      </c>
      <c r="AD336" s="1">
        <f>IF(C336="west", IF(B336="Decentral",F336*'Connecting shares (%)'!$R$16*'Connecting shares (%)'!$F$14/100+H336*'Connecting shares (%)'!$G$14/100*'Connecting shares (%)'!$R$17+J336*'Connecting shares (%)'!$H$14/100*'Connecting shares (%)'!$R$18,0),0)</f>
        <v>1.3107150000000001</v>
      </c>
      <c r="AE336" s="1">
        <f>IF(C336="west", IF(B336="Central",('Connecting shares (%)'!$F$12/100*K336+'Connecting shares (%)'!$G$12/100*M336+'Connecting shares (%)'!$H$12/100*O336)/1000000,0),0)</f>
        <v>0</v>
      </c>
      <c r="AF336" s="1">
        <f>IF(C336="west", IF(B336="Central",L336*'Connecting shares (%)'!$R$16*'Connecting shares (%)'!$F$12/100+N336*'Connecting shares (%)'!$G$12/100*'Connecting shares (%)'!$R$17+P336*'Connecting shares (%)'!$H$12/100*'Connecting shares (%)'!$R$18,0),0)</f>
        <v>0</v>
      </c>
      <c r="AG336" s="1">
        <f>IF(C336="West", IF(B336="Decentral",(K336*'Connecting shares (%)'!$F$16/100+M336*'Connecting shares (%)'!$G$16/100+O336*'Connecting shares (%)'!$H$16/100)/1000000,0),0)</f>
        <v>8.697566999999988E-2</v>
      </c>
      <c r="AH336" s="1">
        <f>IF(C336="west", IF(B336="Decentral",L336*'Connecting shares (%)'!$R$16*'Connecting shares (%)'!$F$16/100+N336*'Connecting shares (%)'!$G$16/100*'Connecting shares (%)'!$R$17+P336*'Connecting shares (%)'!$H$16/100*'Connecting shares (%)'!$R$18,0),0)</f>
        <v>0.206955</v>
      </c>
    </row>
    <row r="337" spans="1:34">
      <c r="A337" s="1">
        <v>336</v>
      </c>
      <c r="B337" s="1" t="s">
        <v>19</v>
      </c>
      <c r="C337" s="1" t="s">
        <v>21</v>
      </c>
      <c r="D337" s="1" t="s">
        <v>571</v>
      </c>
      <c r="E337" s="1">
        <v>593251.85</v>
      </c>
      <c r="F337" s="1">
        <v>35</v>
      </c>
      <c r="G337" s="1">
        <v>0</v>
      </c>
      <c r="H337" s="1">
        <v>0</v>
      </c>
      <c r="I337" s="1">
        <v>0</v>
      </c>
      <c r="J337" s="1">
        <v>0</v>
      </c>
      <c r="K337" s="1">
        <v>0</v>
      </c>
      <c r="L337" s="1">
        <v>0</v>
      </c>
      <c r="M337" s="1">
        <v>0</v>
      </c>
      <c r="N337" s="1">
        <v>0</v>
      </c>
      <c r="O337" s="1">
        <v>0</v>
      </c>
      <c r="P337" s="1">
        <v>0</v>
      </c>
      <c r="Q337" s="1">
        <v>3519.1292312790201</v>
      </c>
      <c r="R337" s="1">
        <v>665412.5</v>
      </c>
      <c r="S337" s="59">
        <f>IF(C337="East", IF(B337="Central",('Connecting shares (%)'!$F$2/100*E337+'Connecting shares (%)'!$G$2/100*G337+'Connecting shares (%)'!$H$2/100*I337)/1000000,0),0)</f>
        <v>0</v>
      </c>
      <c r="T337" s="59">
        <f>IF(C337="East", IF(B337="Central",F337*'Connecting shares (%)'!$R$16*'Connecting shares (%)'!$F$2/100+H337*'Connecting shares (%)'!$G$2/100*'Connecting shares (%)'!$R$17+J337*'Connecting shares (%)'!$H$2/100*'Connecting shares (%)'!$R$18,0),0)</f>
        <v>0</v>
      </c>
      <c r="U337" s="1">
        <f>IF(C337="East", IF(B337="Decentral",('Connecting shares (%)'!$F$6/100*E337+'Connecting shares (%)'!$G$6/100*G337+'Connecting shares (%)'!$H$6/100*I337)/1000000,0),0)</f>
        <v>0</v>
      </c>
      <c r="V337" s="1">
        <f>IF(C337="East", IF(B337="Decentral",F337*'Connecting shares (%)'!$R$16*'Connecting shares (%)'!$F$6/100+H337*'Connecting shares (%)'!$G$6/100*'Connecting shares (%)'!$R$17+J337*'Connecting shares (%)'!$H$6/100*'Connecting shares (%)'!$R$18,0),0)</f>
        <v>0</v>
      </c>
      <c r="W337" s="1">
        <f>IF(C337="East", IF(B337="Central",('Connecting shares (%)'!$F$4/100*K337+'Connecting shares (%)'!$G$4/100*M337+'Connecting shares (%)'!$H$4/100*O337)/1000000,0),0)</f>
        <v>0</v>
      </c>
      <c r="X337" s="1">
        <f>IF(C337="East", IF(B337="Central",L337*'Connecting shares (%)'!$R$16*'Connecting shares (%)'!$F$4/100+N337*'Connecting shares (%)'!$G$4/100*'Connecting shares (%)'!$R$17+P337*'Connecting shares (%)'!$H$4/100*'Connecting shares (%)'!$R$18,0),0)</f>
        <v>0</v>
      </c>
      <c r="Y337" s="1">
        <f>IF(C337="East", IF(B337="Decentral",('Connecting shares (%)'!$F$4/100*K337+'Connecting shares (%)'!$G$4/100*M337+'Connecting shares (%)'!$H$4/100*O337)/1000000,0),0)</f>
        <v>0</v>
      </c>
      <c r="Z337" s="1">
        <f>IF(C337="East", IF(B337="Decentral",L337*'Connecting shares (%)'!$R$16*'Connecting shares (%)'!$F$8/100+N337*'Connecting shares (%)'!$G$8/100*'Connecting shares (%)'!$R$17+P337*'Connecting shares (%)'!$H$8/100*'Connecting shares (%)'!$R$18,0),0)</f>
        <v>0</v>
      </c>
      <c r="AA337" s="1">
        <f>IF(C337="West", IF(B337="Central",('Connecting shares (%)'!$F$10/100*E337+'Connecting shares (%)'!$G$10/100*G337+'Connecting shares (%)'!$H$10/100*I337)/1000000,0),0)</f>
        <v>0</v>
      </c>
      <c r="AB337" s="1">
        <f>IF(C337="West", IF(B337="Central",F337*'Connecting shares (%)'!$R$16*'Connecting shares (%)'!$F$10/100+H337*'Connecting shares (%)'!$G$10/100*'Connecting shares (%)'!$R$17+J337*'Connecting shares (%)'!$H$10/100*'Connecting shares (%)'!$R$18,0),0)</f>
        <v>0</v>
      </c>
      <c r="AC337" s="1">
        <f>IF(C337="West", IF(B337="Decentral",('Connecting shares (%)'!$F$14/100*E337+'Connecting shares (%)'!$G$14/100*G337+'Connecting shares (%)'!$H$14/100*I337)/1000000,0),0)</f>
        <v>0.59325185000000002</v>
      </c>
      <c r="AD337" s="1">
        <f>IF(C337="west", IF(B337="Decentral",F337*'Connecting shares (%)'!$R$16*'Connecting shares (%)'!$F$14/100+H337*'Connecting shares (%)'!$G$14/100*'Connecting shares (%)'!$R$17+J337*'Connecting shares (%)'!$H$14/100*'Connecting shares (%)'!$R$18,0),0)</f>
        <v>0.80482500000000001</v>
      </c>
      <c r="AE337" s="1">
        <f>IF(C337="west", IF(B337="Central",('Connecting shares (%)'!$F$12/100*K337+'Connecting shares (%)'!$G$12/100*M337+'Connecting shares (%)'!$H$12/100*O337)/1000000,0),0)</f>
        <v>0</v>
      </c>
      <c r="AF337" s="1">
        <f>IF(C337="west", IF(B337="Central",L337*'Connecting shares (%)'!$R$16*'Connecting shares (%)'!$F$12/100+N337*'Connecting shares (%)'!$G$12/100*'Connecting shares (%)'!$R$17+P337*'Connecting shares (%)'!$H$12/100*'Connecting shares (%)'!$R$18,0),0)</f>
        <v>0</v>
      </c>
      <c r="AG337" s="1">
        <f>IF(C337="West", IF(B337="Decentral",(K337*'Connecting shares (%)'!$F$16/100+M337*'Connecting shares (%)'!$G$16/100+O337*'Connecting shares (%)'!$H$16/100)/1000000,0),0)</f>
        <v>0</v>
      </c>
      <c r="AH337" s="1">
        <f>IF(C337="west", IF(B337="Decentral",L337*'Connecting shares (%)'!$R$16*'Connecting shares (%)'!$F$16/100+N337*'Connecting shares (%)'!$G$16/100*'Connecting shares (%)'!$R$17+P337*'Connecting shares (%)'!$H$16/100*'Connecting shares (%)'!$R$18,0),0)</f>
        <v>0</v>
      </c>
    </row>
    <row r="338" spans="1:34">
      <c r="A338" s="1">
        <v>337</v>
      </c>
      <c r="B338" s="1" t="s">
        <v>19</v>
      </c>
      <c r="C338" s="1" t="s">
        <v>21</v>
      </c>
      <c r="D338" s="1" t="s">
        <v>570</v>
      </c>
      <c r="E338" s="1">
        <v>258804.55999999901</v>
      </c>
      <c r="F338" s="1">
        <v>16</v>
      </c>
      <c r="G338" s="1">
        <v>0</v>
      </c>
      <c r="H338" s="1">
        <v>0</v>
      </c>
      <c r="I338" s="1">
        <v>0</v>
      </c>
      <c r="J338" s="1">
        <v>0</v>
      </c>
      <c r="K338" s="1">
        <v>17450.87</v>
      </c>
      <c r="L338" s="1">
        <v>2</v>
      </c>
      <c r="M338" s="1">
        <v>0</v>
      </c>
      <c r="N338" s="1">
        <v>0</v>
      </c>
      <c r="O338" s="1">
        <v>0</v>
      </c>
      <c r="P338" s="1">
        <v>0</v>
      </c>
      <c r="Q338" s="1">
        <v>5179.7827541649203</v>
      </c>
      <c r="R338" s="1">
        <v>554267.5</v>
      </c>
      <c r="S338" s="59">
        <f>IF(C338="East", IF(B338="Central",('Connecting shares (%)'!$F$2/100*E338+'Connecting shares (%)'!$G$2/100*G338+'Connecting shares (%)'!$H$2/100*I338)/1000000,0),0)</f>
        <v>0</v>
      </c>
      <c r="T338" s="59">
        <f>IF(C338="East", IF(B338="Central",F338*'Connecting shares (%)'!$R$16*'Connecting shares (%)'!$F$2/100+H338*'Connecting shares (%)'!$G$2/100*'Connecting shares (%)'!$R$17+J338*'Connecting shares (%)'!$H$2/100*'Connecting shares (%)'!$R$18,0),0)</f>
        <v>0</v>
      </c>
      <c r="U338" s="1">
        <f>IF(C338="East", IF(B338="Decentral",('Connecting shares (%)'!$F$6/100*E338+'Connecting shares (%)'!$G$6/100*G338+'Connecting shares (%)'!$H$6/100*I338)/1000000,0),0)</f>
        <v>0</v>
      </c>
      <c r="V338" s="1">
        <f>IF(C338="East", IF(B338="Decentral",F338*'Connecting shares (%)'!$R$16*'Connecting shares (%)'!$F$6/100+H338*'Connecting shares (%)'!$G$6/100*'Connecting shares (%)'!$R$17+J338*'Connecting shares (%)'!$H$6/100*'Connecting shares (%)'!$R$18,0),0)</f>
        <v>0</v>
      </c>
      <c r="W338" s="1">
        <f>IF(C338="East", IF(B338="Central",('Connecting shares (%)'!$F$4/100*K338+'Connecting shares (%)'!$G$4/100*M338+'Connecting shares (%)'!$H$4/100*O338)/1000000,0),0)</f>
        <v>0</v>
      </c>
      <c r="X338" s="1">
        <f>IF(C338="East", IF(B338="Central",L338*'Connecting shares (%)'!$R$16*'Connecting shares (%)'!$F$4/100+N338*'Connecting shares (%)'!$G$4/100*'Connecting shares (%)'!$R$17+P338*'Connecting shares (%)'!$H$4/100*'Connecting shares (%)'!$R$18,0),0)</f>
        <v>0</v>
      </c>
      <c r="Y338" s="1">
        <f>IF(C338="East", IF(B338="Decentral",('Connecting shares (%)'!$F$4/100*K338+'Connecting shares (%)'!$G$4/100*M338+'Connecting shares (%)'!$H$4/100*O338)/1000000,0),0)</f>
        <v>0</v>
      </c>
      <c r="Z338" s="1">
        <f>IF(C338="East", IF(B338="Decentral",L338*'Connecting shares (%)'!$R$16*'Connecting shares (%)'!$F$8/100+N338*'Connecting shares (%)'!$G$8/100*'Connecting shares (%)'!$R$17+P338*'Connecting shares (%)'!$H$8/100*'Connecting shares (%)'!$R$18,0),0)</f>
        <v>0</v>
      </c>
      <c r="AA338" s="1">
        <f>IF(C338="West", IF(B338="Central",('Connecting shares (%)'!$F$10/100*E338+'Connecting shares (%)'!$G$10/100*G338+'Connecting shares (%)'!$H$10/100*I338)/1000000,0),0)</f>
        <v>0</v>
      </c>
      <c r="AB338" s="1">
        <f>IF(C338="West", IF(B338="Central",F338*'Connecting shares (%)'!$R$16*'Connecting shares (%)'!$F$10/100+H338*'Connecting shares (%)'!$G$10/100*'Connecting shares (%)'!$R$17+J338*'Connecting shares (%)'!$H$10/100*'Connecting shares (%)'!$R$18,0),0)</f>
        <v>0</v>
      </c>
      <c r="AC338" s="1">
        <f>IF(C338="West", IF(B338="Decentral",('Connecting shares (%)'!$F$14/100*E338+'Connecting shares (%)'!$G$14/100*G338+'Connecting shares (%)'!$H$14/100*I338)/1000000,0),0)</f>
        <v>0.25880455999999902</v>
      </c>
      <c r="AD338" s="1">
        <f>IF(C338="west", IF(B338="Decentral",F338*'Connecting shares (%)'!$R$16*'Connecting shares (%)'!$F$14/100+H338*'Connecting shares (%)'!$G$14/100*'Connecting shares (%)'!$R$17+J338*'Connecting shares (%)'!$H$14/100*'Connecting shares (%)'!$R$18,0),0)</f>
        <v>0.36792000000000002</v>
      </c>
      <c r="AE338" s="1">
        <f>IF(C338="west", IF(B338="Central",('Connecting shares (%)'!$F$12/100*K338+'Connecting shares (%)'!$G$12/100*M338+'Connecting shares (%)'!$H$12/100*O338)/1000000,0),0)</f>
        <v>0</v>
      </c>
      <c r="AF338" s="1">
        <f>IF(C338="west", IF(B338="Central",L338*'Connecting shares (%)'!$R$16*'Connecting shares (%)'!$F$12/100+N338*'Connecting shares (%)'!$G$12/100*'Connecting shares (%)'!$R$17+P338*'Connecting shares (%)'!$H$12/100*'Connecting shares (%)'!$R$18,0),0)</f>
        <v>0</v>
      </c>
      <c r="AG338" s="1">
        <f>IF(C338="West", IF(B338="Decentral",(K338*'Connecting shares (%)'!$F$16/100+M338*'Connecting shares (%)'!$G$16/100+O338*'Connecting shares (%)'!$H$16/100)/1000000,0),0)</f>
        <v>1.745087E-2</v>
      </c>
      <c r="AH338" s="1">
        <f>IF(C338="west", IF(B338="Decentral",L338*'Connecting shares (%)'!$R$16*'Connecting shares (%)'!$F$16/100+N338*'Connecting shares (%)'!$G$16/100*'Connecting shares (%)'!$R$17+P338*'Connecting shares (%)'!$H$16/100*'Connecting shares (%)'!$R$18,0),0)</f>
        <v>4.5990000000000003E-2</v>
      </c>
    </row>
    <row r="339" spans="1:34">
      <c r="A339" s="1">
        <v>338</v>
      </c>
      <c r="B339" s="1" t="s">
        <v>19</v>
      </c>
      <c r="C339" s="1" t="s">
        <v>21</v>
      </c>
      <c r="D339" s="1" t="s">
        <v>569</v>
      </c>
      <c r="E339" s="1">
        <v>5816414.6699999999</v>
      </c>
      <c r="F339" s="1">
        <v>352</v>
      </c>
      <c r="G339" s="1">
        <v>0</v>
      </c>
      <c r="H339" s="1">
        <v>0</v>
      </c>
      <c r="I339" s="1">
        <v>0</v>
      </c>
      <c r="J339" s="1">
        <v>0</v>
      </c>
      <c r="K339" s="1">
        <v>200067.28</v>
      </c>
      <c r="L339" s="1">
        <v>23</v>
      </c>
      <c r="M339" s="1">
        <v>63519.269999999902</v>
      </c>
      <c r="N339" s="1">
        <v>1</v>
      </c>
      <c r="O339" s="1">
        <v>0</v>
      </c>
      <c r="P339" s="1">
        <v>0</v>
      </c>
      <c r="Q339" s="1">
        <v>6373.3661142696501</v>
      </c>
      <c r="R339" s="1">
        <v>2454884</v>
      </c>
      <c r="S339" s="59">
        <f>IF(C339="East", IF(B339="Central",('Connecting shares (%)'!$F$2/100*E339+'Connecting shares (%)'!$G$2/100*G339+'Connecting shares (%)'!$H$2/100*I339)/1000000,0),0)</f>
        <v>0</v>
      </c>
      <c r="T339" s="59">
        <f>IF(C339="East", IF(B339="Central",F339*'Connecting shares (%)'!$R$16*'Connecting shares (%)'!$F$2/100+H339*'Connecting shares (%)'!$G$2/100*'Connecting shares (%)'!$R$17+J339*'Connecting shares (%)'!$H$2/100*'Connecting shares (%)'!$R$18,0),0)</f>
        <v>0</v>
      </c>
      <c r="U339" s="1">
        <f>IF(C339="East", IF(B339="Decentral",('Connecting shares (%)'!$F$6/100*E339+'Connecting shares (%)'!$G$6/100*G339+'Connecting shares (%)'!$H$6/100*I339)/1000000,0),0)</f>
        <v>0</v>
      </c>
      <c r="V339" s="1">
        <f>IF(C339="East", IF(B339="Decentral",F339*'Connecting shares (%)'!$R$16*'Connecting shares (%)'!$F$6/100+H339*'Connecting shares (%)'!$G$6/100*'Connecting shares (%)'!$R$17+J339*'Connecting shares (%)'!$H$6/100*'Connecting shares (%)'!$R$18,0),0)</f>
        <v>0</v>
      </c>
      <c r="W339" s="1">
        <f>IF(C339="East", IF(B339="Central",('Connecting shares (%)'!$F$4/100*K339+'Connecting shares (%)'!$G$4/100*M339+'Connecting shares (%)'!$H$4/100*O339)/1000000,0),0)</f>
        <v>0</v>
      </c>
      <c r="X339" s="1">
        <f>IF(C339="East", IF(B339="Central",L339*'Connecting shares (%)'!$R$16*'Connecting shares (%)'!$F$4/100+N339*'Connecting shares (%)'!$G$4/100*'Connecting shares (%)'!$R$17+P339*'Connecting shares (%)'!$H$4/100*'Connecting shares (%)'!$R$18,0),0)</f>
        <v>0</v>
      </c>
      <c r="Y339" s="1">
        <f>IF(C339="East", IF(B339="Decentral",('Connecting shares (%)'!$F$4/100*K339+'Connecting shares (%)'!$G$4/100*M339+'Connecting shares (%)'!$H$4/100*O339)/1000000,0),0)</f>
        <v>0</v>
      </c>
      <c r="Z339" s="1">
        <f>IF(C339="East", IF(B339="Decentral",L339*'Connecting shares (%)'!$R$16*'Connecting shares (%)'!$F$8/100+N339*'Connecting shares (%)'!$G$8/100*'Connecting shares (%)'!$R$17+P339*'Connecting shares (%)'!$H$8/100*'Connecting shares (%)'!$R$18,0),0)</f>
        <v>0</v>
      </c>
      <c r="AA339" s="1">
        <f>IF(C339="West", IF(B339="Central",('Connecting shares (%)'!$F$10/100*E339+'Connecting shares (%)'!$G$10/100*G339+'Connecting shares (%)'!$H$10/100*I339)/1000000,0),0)</f>
        <v>0</v>
      </c>
      <c r="AB339" s="1">
        <f>IF(C339="West", IF(B339="Central",F339*'Connecting shares (%)'!$R$16*'Connecting shares (%)'!$F$10/100+H339*'Connecting shares (%)'!$G$10/100*'Connecting shares (%)'!$R$17+J339*'Connecting shares (%)'!$H$10/100*'Connecting shares (%)'!$R$18,0),0)</f>
        <v>0</v>
      </c>
      <c r="AC339" s="1">
        <f>IF(C339="West", IF(B339="Decentral",('Connecting shares (%)'!$F$14/100*E339+'Connecting shares (%)'!$G$14/100*G339+'Connecting shares (%)'!$H$14/100*I339)/1000000,0),0)</f>
        <v>5.8164146700000003</v>
      </c>
      <c r="AD339" s="1">
        <f>IF(C339="west", IF(B339="Decentral",F339*'Connecting shares (%)'!$R$16*'Connecting shares (%)'!$F$14/100+H339*'Connecting shares (%)'!$G$14/100*'Connecting shares (%)'!$R$17+J339*'Connecting shares (%)'!$H$14/100*'Connecting shares (%)'!$R$18,0),0)</f>
        <v>8.094240000000001</v>
      </c>
      <c r="AE339" s="1">
        <f>IF(C339="west", IF(B339="Central",('Connecting shares (%)'!$F$12/100*K339+'Connecting shares (%)'!$G$12/100*M339+'Connecting shares (%)'!$H$12/100*O339)/1000000,0),0)</f>
        <v>0</v>
      </c>
      <c r="AF339" s="1">
        <f>IF(C339="west", IF(B339="Central",L339*'Connecting shares (%)'!$R$16*'Connecting shares (%)'!$F$12/100+N339*'Connecting shares (%)'!$G$12/100*'Connecting shares (%)'!$R$17+P339*'Connecting shares (%)'!$H$12/100*'Connecting shares (%)'!$R$18,0),0)</f>
        <v>0</v>
      </c>
      <c r="AG339" s="1">
        <f>IF(C339="West", IF(B339="Decentral",(K339*'Connecting shares (%)'!$F$16/100+M339*'Connecting shares (%)'!$G$16/100+O339*'Connecting shares (%)'!$H$16/100)/1000000,0),0)</f>
        <v>0.26358654999999992</v>
      </c>
      <c r="AH339" s="1">
        <f>IF(C339="west", IF(B339="Decentral",L339*'Connecting shares (%)'!$R$16*'Connecting shares (%)'!$F$16/100+N339*'Connecting shares (%)'!$G$16/100*'Connecting shares (%)'!$R$17+P339*'Connecting shares (%)'!$H$16/100*'Connecting shares (%)'!$R$18,0),0)</f>
        <v>0.55954400000000004</v>
      </c>
    </row>
    <row r="340" spans="1:34">
      <c r="A340" s="1">
        <v>339</v>
      </c>
      <c r="B340" s="1" t="s">
        <v>19</v>
      </c>
      <c r="C340" s="1" t="s">
        <v>21</v>
      </c>
      <c r="D340" s="1" t="s">
        <v>568</v>
      </c>
      <c r="E340" s="1">
        <v>2457010.98999999</v>
      </c>
      <c r="F340" s="1">
        <v>155</v>
      </c>
      <c r="G340" s="1">
        <v>59241.8</v>
      </c>
      <c r="H340" s="1">
        <v>1</v>
      </c>
      <c r="I340" s="1">
        <v>0</v>
      </c>
      <c r="J340" s="1">
        <v>0</v>
      </c>
      <c r="K340" s="1">
        <v>507688.38</v>
      </c>
      <c r="L340" s="1">
        <v>32</v>
      </c>
      <c r="M340" s="1">
        <v>585670.71999999904</v>
      </c>
      <c r="N340" s="1">
        <v>4</v>
      </c>
      <c r="O340" s="1">
        <v>0</v>
      </c>
      <c r="P340" s="1">
        <v>0</v>
      </c>
      <c r="Q340" s="1">
        <v>10305.9234247244</v>
      </c>
      <c r="R340" s="1">
        <v>6484047</v>
      </c>
      <c r="S340" s="59">
        <f>IF(C340="East", IF(B340="Central",('Connecting shares (%)'!$F$2/100*E340+'Connecting shares (%)'!$G$2/100*G340+'Connecting shares (%)'!$H$2/100*I340)/1000000,0),0)</f>
        <v>0</v>
      </c>
      <c r="T340" s="59">
        <f>IF(C340="East", IF(B340="Central",F340*'Connecting shares (%)'!$R$16*'Connecting shares (%)'!$F$2/100+H340*'Connecting shares (%)'!$G$2/100*'Connecting shares (%)'!$R$17+J340*'Connecting shares (%)'!$H$2/100*'Connecting shares (%)'!$R$18,0),0)</f>
        <v>0</v>
      </c>
      <c r="U340" s="1">
        <f>IF(C340="East", IF(B340="Decentral",('Connecting shares (%)'!$F$6/100*E340+'Connecting shares (%)'!$G$6/100*G340+'Connecting shares (%)'!$H$6/100*I340)/1000000,0),0)</f>
        <v>0</v>
      </c>
      <c r="V340" s="1">
        <f>IF(C340="East", IF(B340="Decentral",F340*'Connecting shares (%)'!$R$16*'Connecting shares (%)'!$F$6/100+H340*'Connecting shares (%)'!$G$6/100*'Connecting shares (%)'!$R$17+J340*'Connecting shares (%)'!$H$6/100*'Connecting shares (%)'!$R$18,0),0)</f>
        <v>0</v>
      </c>
      <c r="W340" s="1">
        <f>IF(C340="East", IF(B340="Central",('Connecting shares (%)'!$F$4/100*K340+'Connecting shares (%)'!$G$4/100*M340+'Connecting shares (%)'!$H$4/100*O340)/1000000,0),0)</f>
        <v>0</v>
      </c>
      <c r="X340" s="1">
        <f>IF(C340="East", IF(B340="Central",L340*'Connecting shares (%)'!$R$16*'Connecting shares (%)'!$F$4/100+N340*'Connecting shares (%)'!$G$4/100*'Connecting shares (%)'!$R$17+P340*'Connecting shares (%)'!$H$4/100*'Connecting shares (%)'!$R$18,0),0)</f>
        <v>0</v>
      </c>
      <c r="Y340" s="1">
        <f>IF(C340="East", IF(B340="Decentral",('Connecting shares (%)'!$F$4/100*K340+'Connecting shares (%)'!$G$4/100*M340+'Connecting shares (%)'!$H$4/100*O340)/1000000,0),0)</f>
        <v>0</v>
      </c>
      <c r="Z340" s="1">
        <f>IF(C340="East", IF(B340="Decentral",L340*'Connecting shares (%)'!$R$16*'Connecting shares (%)'!$F$8/100+N340*'Connecting shares (%)'!$G$8/100*'Connecting shares (%)'!$R$17+P340*'Connecting shares (%)'!$H$8/100*'Connecting shares (%)'!$R$18,0),0)</f>
        <v>0</v>
      </c>
      <c r="AA340" s="1">
        <f>IF(C340="West", IF(B340="Central",('Connecting shares (%)'!$F$10/100*E340+'Connecting shares (%)'!$G$10/100*G340+'Connecting shares (%)'!$H$10/100*I340)/1000000,0),0)</f>
        <v>0</v>
      </c>
      <c r="AB340" s="1">
        <f>IF(C340="West", IF(B340="Central",F340*'Connecting shares (%)'!$R$16*'Connecting shares (%)'!$F$10/100+H340*'Connecting shares (%)'!$G$10/100*'Connecting shares (%)'!$R$17+J340*'Connecting shares (%)'!$H$10/100*'Connecting shares (%)'!$R$18,0),0)</f>
        <v>0</v>
      </c>
      <c r="AC340" s="1">
        <f>IF(C340="West", IF(B340="Decentral",('Connecting shares (%)'!$F$14/100*E340+'Connecting shares (%)'!$G$14/100*G340+'Connecting shares (%)'!$H$14/100*I340)/1000000,0),0)</f>
        <v>2.5162527899999896</v>
      </c>
      <c r="AD340" s="1">
        <f>IF(C340="west", IF(B340="Decentral",F340*'Connecting shares (%)'!$R$16*'Connecting shares (%)'!$F$14/100+H340*'Connecting shares (%)'!$G$14/100*'Connecting shares (%)'!$R$17+J340*'Connecting shares (%)'!$H$14/100*'Connecting shares (%)'!$R$18,0),0)</f>
        <v>3.594884</v>
      </c>
      <c r="AE340" s="1">
        <f>IF(C340="west", IF(B340="Central",('Connecting shares (%)'!$F$12/100*K340+'Connecting shares (%)'!$G$12/100*M340+'Connecting shares (%)'!$H$12/100*O340)/1000000,0),0)</f>
        <v>0</v>
      </c>
      <c r="AF340" s="1">
        <f>IF(C340="west", IF(B340="Central",L340*'Connecting shares (%)'!$R$16*'Connecting shares (%)'!$F$12/100+N340*'Connecting shares (%)'!$G$12/100*'Connecting shares (%)'!$R$17+P340*'Connecting shares (%)'!$H$12/100*'Connecting shares (%)'!$R$18,0),0)</f>
        <v>0</v>
      </c>
      <c r="AG340" s="1">
        <f>IF(C340="West", IF(B340="Decentral",(K340*'Connecting shares (%)'!$F$16/100+M340*'Connecting shares (%)'!$G$16/100+O340*'Connecting shares (%)'!$H$16/100)/1000000,0),0)</f>
        <v>1.0933590999999991</v>
      </c>
      <c r="AH340" s="1">
        <f>IF(C340="west", IF(B340="Decentral",L340*'Connecting shares (%)'!$R$16*'Connecting shares (%)'!$F$16/100+N340*'Connecting shares (%)'!$G$16/100*'Connecting shares (%)'!$R$17+P340*'Connecting shares (%)'!$H$16/100*'Connecting shares (%)'!$R$18,0),0)</f>
        <v>0.85847600000000002</v>
      </c>
    </row>
    <row r="341" spans="1:34">
      <c r="A341" s="1">
        <v>340</v>
      </c>
      <c r="B341" s="1" t="s">
        <v>19</v>
      </c>
      <c r="C341" s="1" t="s">
        <v>21</v>
      </c>
      <c r="D341" s="1" t="s">
        <v>170</v>
      </c>
      <c r="E341" s="1">
        <v>1102834.17</v>
      </c>
      <c r="F341" s="1">
        <v>71</v>
      </c>
      <c r="G341" s="1">
        <v>0</v>
      </c>
      <c r="H341" s="1">
        <v>0</v>
      </c>
      <c r="I341" s="1">
        <v>0</v>
      </c>
      <c r="J341" s="1">
        <v>0</v>
      </c>
      <c r="K341" s="1">
        <v>116449.59</v>
      </c>
      <c r="L341" s="1">
        <v>13</v>
      </c>
      <c r="M341" s="1">
        <v>0</v>
      </c>
      <c r="N341" s="1">
        <v>0</v>
      </c>
      <c r="O341" s="1">
        <v>0</v>
      </c>
      <c r="P341" s="1">
        <v>0</v>
      </c>
      <c r="Q341" s="1">
        <v>14415.7372304704</v>
      </c>
      <c r="R341" s="1">
        <v>6264935</v>
      </c>
      <c r="S341" s="59">
        <f>IF(C341="East", IF(B341="Central",('Connecting shares (%)'!$F$2/100*E341+'Connecting shares (%)'!$G$2/100*G341+'Connecting shares (%)'!$H$2/100*I341)/1000000,0),0)</f>
        <v>0</v>
      </c>
      <c r="T341" s="59">
        <f>IF(C341="East", IF(B341="Central",F341*'Connecting shares (%)'!$R$16*'Connecting shares (%)'!$F$2/100+H341*'Connecting shares (%)'!$G$2/100*'Connecting shares (%)'!$R$17+J341*'Connecting shares (%)'!$H$2/100*'Connecting shares (%)'!$R$18,0),0)</f>
        <v>0</v>
      </c>
      <c r="U341" s="1">
        <f>IF(C341="East", IF(B341="Decentral",('Connecting shares (%)'!$F$6/100*E341+'Connecting shares (%)'!$G$6/100*G341+'Connecting shares (%)'!$H$6/100*I341)/1000000,0),0)</f>
        <v>0</v>
      </c>
      <c r="V341" s="1">
        <f>IF(C341="East", IF(B341="Decentral",F341*'Connecting shares (%)'!$R$16*'Connecting shares (%)'!$F$6/100+H341*'Connecting shares (%)'!$G$6/100*'Connecting shares (%)'!$R$17+J341*'Connecting shares (%)'!$H$6/100*'Connecting shares (%)'!$R$18,0),0)</f>
        <v>0</v>
      </c>
      <c r="W341" s="1">
        <f>IF(C341="East", IF(B341="Central",('Connecting shares (%)'!$F$4/100*K341+'Connecting shares (%)'!$G$4/100*M341+'Connecting shares (%)'!$H$4/100*O341)/1000000,0),0)</f>
        <v>0</v>
      </c>
      <c r="X341" s="1">
        <f>IF(C341="East", IF(B341="Central",L341*'Connecting shares (%)'!$R$16*'Connecting shares (%)'!$F$4/100+N341*'Connecting shares (%)'!$G$4/100*'Connecting shares (%)'!$R$17+P341*'Connecting shares (%)'!$H$4/100*'Connecting shares (%)'!$R$18,0),0)</f>
        <v>0</v>
      </c>
      <c r="Y341" s="1">
        <f>IF(C341="East", IF(B341="Decentral",('Connecting shares (%)'!$F$4/100*K341+'Connecting shares (%)'!$G$4/100*M341+'Connecting shares (%)'!$H$4/100*O341)/1000000,0),0)</f>
        <v>0</v>
      </c>
      <c r="Z341" s="1">
        <f>IF(C341="East", IF(B341="Decentral",L341*'Connecting shares (%)'!$R$16*'Connecting shares (%)'!$F$8/100+N341*'Connecting shares (%)'!$G$8/100*'Connecting shares (%)'!$R$17+P341*'Connecting shares (%)'!$H$8/100*'Connecting shares (%)'!$R$18,0),0)</f>
        <v>0</v>
      </c>
      <c r="AA341" s="1">
        <f>IF(C341="West", IF(B341="Central",('Connecting shares (%)'!$F$10/100*E341+'Connecting shares (%)'!$G$10/100*G341+'Connecting shares (%)'!$H$10/100*I341)/1000000,0),0)</f>
        <v>0</v>
      </c>
      <c r="AB341" s="1">
        <f>IF(C341="West", IF(B341="Central",F341*'Connecting shares (%)'!$R$16*'Connecting shares (%)'!$F$10/100+H341*'Connecting shares (%)'!$G$10/100*'Connecting shares (%)'!$R$17+J341*'Connecting shares (%)'!$H$10/100*'Connecting shares (%)'!$R$18,0),0)</f>
        <v>0</v>
      </c>
      <c r="AC341" s="1">
        <f>IF(C341="West", IF(B341="Decentral",('Connecting shares (%)'!$F$14/100*E341+'Connecting shares (%)'!$G$14/100*G341+'Connecting shares (%)'!$H$14/100*I341)/1000000,0),0)</f>
        <v>1.1028341699999999</v>
      </c>
      <c r="AD341" s="1">
        <f>IF(C341="west", IF(B341="Decentral",F341*'Connecting shares (%)'!$R$16*'Connecting shares (%)'!$F$14/100+H341*'Connecting shares (%)'!$G$14/100*'Connecting shares (%)'!$R$17+J341*'Connecting shares (%)'!$H$14/100*'Connecting shares (%)'!$R$18,0),0)</f>
        <v>1.6326449999999999</v>
      </c>
      <c r="AE341" s="1">
        <f>IF(C341="west", IF(B341="Central",('Connecting shares (%)'!$F$12/100*K341+'Connecting shares (%)'!$G$12/100*M341+'Connecting shares (%)'!$H$12/100*O341)/1000000,0),0)</f>
        <v>0</v>
      </c>
      <c r="AF341" s="1">
        <f>IF(C341="west", IF(B341="Central",L341*'Connecting shares (%)'!$R$16*'Connecting shares (%)'!$F$12/100+N341*'Connecting shares (%)'!$G$12/100*'Connecting shares (%)'!$R$17+P341*'Connecting shares (%)'!$H$12/100*'Connecting shares (%)'!$R$18,0),0)</f>
        <v>0</v>
      </c>
      <c r="AG341" s="1">
        <f>IF(C341="West", IF(B341="Decentral",(K341*'Connecting shares (%)'!$F$16/100+M341*'Connecting shares (%)'!$G$16/100+O341*'Connecting shares (%)'!$H$16/100)/1000000,0),0)</f>
        <v>0.11644958999999999</v>
      </c>
      <c r="AH341" s="1">
        <f>IF(C341="west", IF(B341="Decentral",L341*'Connecting shares (%)'!$R$16*'Connecting shares (%)'!$F$16/100+N341*'Connecting shares (%)'!$G$16/100*'Connecting shares (%)'!$R$17+P341*'Connecting shares (%)'!$H$16/100*'Connecting shares (%)'!$R$18,0),0)</f>
        <v>0.29893500000000001</v>
      </c>
    </row>
    <row r="342" spans="1:34">
      <c r="A342" s="1">
        <v>341</v>
      </c>
      <c r="B342" s="1" t="s">
        <v>19</v>
      </c>
      <c r="C342" s="1" t="s">
        <v>21</v>
      </c>
      <c r="D342" s="1" t="s">
        <v>567</v>
      </c>
      <c r="E342" s="1">
        <v>1054704.78</v>
      </c>
      <c r="F342" s="1">
        <v>68</v>
      </c>
      <c r="G342" s="1">
        <v>0</v>
      </c>
      <c r="H342" s="1">
        <v>0</v>
      </c>
      <c r="I342" s="1">
        <v>0</v>
      </c>
      <c r="J342" s="1">
        <v>0</v>
      </c>
      <c r="K342" s="1">
        <v>118870.84</v>
      </c>
      <c r="L342" s="1">
        <v>8</v>
      </c>
      <c r="M342" s="1">
        <v>0</v>
      </c>
      <c r="N342" s="1">
        <v>0</v>
      </c>
      <c r="O342" s="1">
        <v>0</v>
      </c>
      <c r="P342" s="1">
        <v>0</v>
      </c>
      <c r="Q342" s="1">
        <v>7305.7327980719501</v>
      </c>
      <c r="R342" s="1">
        <v>1987137</v>
      </c>
      <c r="S342" s="59">
        <f>IF(C342="East", IF(B342="Central",('Connecting shares (%)'!$F$2/100*E342+'Connecting shares (%)'!$G$2/100*G342+'Connecting shares (%)'!$H$2/100*I342)/1000000,0),0)</f>
        <v>0</v>
      </c>
      <c r="T342" s="59">
        <f>IF(C342="East", IF(B342="Central",F342*'Connecting shares (%)'!$R$16*'Connecting shares (%)'!$F$2/100+H342*'Connecting shares (%)'!$G$2/100*'Connecting shares (%)'!$R$17+J342*'Connecting shares (%)'!$H$2/100*'Connecting shares (%)'!$R$18,0),0)</f>
        <v>0</v>
      </c>
      <c r="U342" s="1">
        <f>IF(C342="East", IF(B342="Decentral",('Connecting shares (%)'!$F$6/100*E342+'Connecting shares (%)'!$G$6/100*G342+'Connecting shares (%)'!$H$6/100*I342)/1000000,0),0)</f>
        <v>0</v>
      </c>
      <c r="V342" s="1">
        <f>IF(C342="East", IF(B342="Decentral",F342*'Connecting shares (%)'!$R$16*'Connecting shares (%)'!$F$6/100+H342*'Connecting shares (%)'!$G$6/100*'Connecting shares (%)'!$R$17+J342*'Connecting shares (%)'!$H$6/100*'Connecting shares (%)'!$R$18,0),0)</f>
        <v>0</v>
      </c>
      <c r="W342" s="1">
        <f>IF(C342="East", IF(B342="Central",('Connecting shares (%)'!$F$4/100*K342+'Connecting shares (%)'!$G$4/100*M342+'Connecting shares (%)'!$H$4/100*O342)/1000000,0),0)</f>
        <v>0</v>
      </c>
      <c r="X342" s="1">
        <f>IF(C342="East", IF(B342="Central",L342*'Connecting shares (%)'!$R$16*'Connecting shares (%)'!$F$4/100+N342*'Connecting shares (%)'!$G$4/100*'Connecting shares (%)'!$R$17+P342*'Connecting shares (%)'!$H$4/100*'Connecting shares (%)'!$R$18,0),0)</f>
        <v>0</v>
      </c>
      <c r="Y342" s="1">
        <f>IF(C342="East", IF(B342="Decentral",('Connecting shares (%)'!$F$4/100*K342+'Connecting shares (%)'!$G$4/100*M342+'Connecting shares (%)'!$H$4/100*O342)/1000000,0),0)</f>
        <v>0</v>
      </c>
      <c r="Z342" s="1">
        <f>IF(C342="East", IF(B342="Decentral",L342*'Connecting shares (%)'!$R$16*'Connecting shares (%)'!$F$8/100+N342*'Connecting shares (%)'!$G$8/100*'Connecting shares (%)'!$R$17+P342*'Connecting shares (%)'!$H$8/100*'Connecting shares (%)'!$R$18,0),0)</f>
        <v>0</v>
      </c>
      <c r="AA342" s="1">
        <f>IF(C342="West", IF(B342="Central",('Connecting shares (%)'!$F$10/100*E342+'Connecting shares (%)'!$G$10/100*G342+'Connecting shares (%)'!$H$10/100*I342)/1000000,0),0)</f>
        <v>0</v>
      </c>
      <c r="AB342" s="1">
        <f>IF(C342="West", IF(B342="Central",F342*'Connecting shares (%)'!$R$16*'Connecting shares (%)'!$F$10/100+H342*'Connecting shares (%)'!$G$10/100*'Connecting shares (%)'!$R$17+J342*'Connecting shares (%)'!$H$10/100*'Connecting shares (%)'!$R$18,0),0)</f>
        <v>0</v>
      </c>
      <c r="AC342" s="1">
        <f>IF(C342="West", IF(B342="Decentral",('Connecting shares (%)'!$F$14/100*E342+'Connecting shares (%)'!$G$14/100*G342+'Connecting shares (%)'!$H$14/100*I342)/1000000,0),0)</f>
        <v>1.05470478</v>
      </c>
      <c r="AD342" s="1">
        <f>IF(C342="west", IF(B342="Decentral",F342*'Connecting shares (%)'!$R$16*'Connecting shares (%)'!$F$14/100+H342*'Connecting shares (%)'!$G$14/100*'Connecting shares (%)'!$R$17+J342*'Connecting shares (%)'!$H$14/100*'Connecting shares (%)'!$R$18,0),0)</f>
        <v>1.56366</v>
      </c>
      <c r="AE342" s="1">
        <f>IF(C342="west", IF(B342="Central",('Connecting shares (%)'!$F$12/100*K342+'Connecting shares (%)'!$G$12/100*M342+'Connecting shares (%)'!$H$12/100*O342)/1000000,0),0)</f>
        <v>0</v>
      </c>
      <c r="AF342" s="1">
        <f>IF(C342="west", IF(B342="Central",L342*'Connecting shares (%)'!$R$16*'Connecting shares (%)'!$F$12/100+N342*'Connecting shares (%)'!$G$12/100*'Connecting shares (%)'!$R$17+P342*'Connecting shares (%)'!$H$12/100*'Connecting shares (%)'!$R$18,0),0)</f>
        <v>0</v>
      </c>
      <c r="AG342" s="1">
        <f>IF(C342="West", IF(B342="Decentral",(K342*'Connecting shares (%)'!$F$16/100+M342*'Connecting shares (%)'!$G$16/100+O342*'Connecting shares (%)'!$H$16/100)/1000000,0),0)</f>
        <v>0.11887083999999999</v>
      </c>
      <c r="AH342" s="1">
        <f>IF(C342="west", IF(B342="Decentral",L342*'Connecting shares (%)'!$R$16*'Connecting shares (%)'!$F$16/100+N342*'Connecting shares (%)'!$G$16/100*'Connecting shares (%)'!$R$17+P342*'Connecting shares (%)'!$H$16/100*'Connecting shares (%)'!$R$18,0),0)</f>
        <v>0.18396000000000001</v>
      </c>
    </row>
    <row r="343" spans="1:34">
      <c r="A343" s="1">
        <v>342</v>
      </c>
      <c r="B343" s="1" t="s">
        <v>19</v>
      </c>
      <c r="C343" s="1" t="s">
        <v>21</v>
      </c>
      <c r="D343" s="1" t="s">
        <v>566</v>
      </c>
      <c r="E343" s="1">
        <v>529881.25</v>
      </c>
      <c r="F343" s="1">
        <v>42</v>
      </c>
      <c r="G343" s="1">
        <v>0</v>
      </c>
      <c r="H343" s="1">
        <v>0</v>
      </c>
      <c r="I343" s="1">
        <v>0</v>
      </c>
      <c r="J343" s="1">
        <v>0</v>
      </c>
      <c r="K343" s="1">
        <v>87442.01</v>
      </c>
      <c r="L343" s="1">
        <v>17</v>
      </c>
      <c r="M343" s="1">
        <v>58552.07</v>
      </c>
      <c r="N343" s="1">
        <v>1</v>
      </c>
      <c r="O343" s="1">
        <v>0</v>
      </c>
      <c r="P343" s="1">
        <v>0</v>
      </c>
      <c r="Q343" s="1">
        <v>3312.2725022588902</v>
      </c>
      <c r="R343" s="1">
        <v>454396</v>
      </c>
      <c r="S343" s="59">
        <f>IF(C343="East", IF(B343="Central",('Connecting shares (%)'!$F$2/100*E343+'Connecting shares (%)'!$G$2/100*G343+'Connecting shares (%)'!$H$2/100*I343)/1000000,0),0)</f>
        <v>0</v>
      </c>
      <c r="T343" s="59">
        <f>IF(C343="East", IF(B343="Central",F343*'Connecting shares (%)'!$R$16*'Connecting shares (%)'!$F$2/100+H343*'Connecting shares (%)'!$G$2/100*'Connecting shares (%)'!$R$17+J343*'Connecting shares (%)'!$H$2/100*'Connecting shares (%)'!$R$18,0),0)</f>
        <v>0</v>
      </c>
      <c r="U343" s="1">
        <f>IF(C343="East", IF(B343="Decentral",('Connecting shares (%)'!$F$6/100*E343+'Connecting shares (%)'!$G$6/100*G343+'Connecting shares (%)'!$H$6/100*I343)/1000000,0),0)</f>
        <v>0</v>
      </c>
      <c r="V343" s="1">
        <f>IF(C343="East", IF(B343="Decentral",F343*'Connecting shares (%)'!$R$16*'Connecting shares (%)'!$F$6/100+H343*'Connecting shares (%)'!$G$6/100*'Connecting shares (%)'!$R$17+J343*'Connecting shares (%)'!$H$6/100*'Connecting shares (%)'!$R$18,0),0)</f>
        <v>0</v>
      </c>
      <c r="W343" s="1">
        <f>IF(C343="East", IF(B343="Central",('Connecting shares (%)'!$F$4/100*K343+'Connecting shares (%)'!$G$4/100*M343+'Connecting shares (%)'!$H$4/100*O343)/1000000,0),0)</f>
        <v>0</v>
      </c>
      <c r="X343" s="1">
        <f>IF(C343="East", IF(B343="Central",L343*'Connecting shares (%)'!$R$16*'Connecting shares (%)'!$F$4/100+N343*'Connecting shares (%)'!$G$4/100*'Connecting shares (%)'!$R$17+P343*'Connecting shares (%)'!$H$4/100*'Connecting shares (%)'!$R$18,0),0)</f>
        <v>0</v>
      </c>
      <c r="Y343" s="1">
        <f>IF(C343="East", IF(B343="Decentral",('Connecting shares (%)'!$F$4/100*K343+'Connecting shares (%)'!$G$4/100*M343+'Connecting shares (%)'!$H$4/100*O343)/1000000,0),0)</f>
        <v>0</v>
      </c>
      <c r="Z343" s="1">
        <f>IF(C343="East", IF(B343="Decentral",L343*'Connecting shares (%)'!$R$16*'Connecting shares (%)'!$F$8/100+N343*'Connecting shares (%)'!$G$8/100*'Connecting shares (%)'!$R$17+P343*'Connecting shares (%)'!$H$8/100*'Connecting shares (%)'!$R$18,0),0)</f>
        <v>0</v>
      </c>
      <c r="AA343" s="1">
        <f>IF(C343="West", IF(B343="Central",('Connecting shares (%)'!$F$10/100*E343+'Connecting shares (%)'!$G$10/100*G343+'Connecting shares (%)'!$H$10/100*I343)/1000000,0),0)</f>
        <v>0</v>
      </c>
      <c r="AB343" s="1">
        <f>IF(C343="West", IF(B343="Central",F343*'Connecting shares (%)'!$R$16*'Connecting shares (%)'!$F$10/100+H343*'Connecting shares (%)'!$G$10/100*'Connecting shares (%)'!$R$17+J343*'Connecting shares (%)'!$H$10/100*'Connecting shares (%)'!$R$18,0),0)</f>
        <v>0</v>
      </c>
      <c r="AC343" s="1">
        <f>IF(C343="West", IF(B343="Decentral",('Connecting shares (%)'!$F$14/100*E343+'Connecting shares (%)'!$G$14/100*G343+'Connecting shares (%)'!$H$14/100*I343)/1000000,0),0)</f>
        <v>0.52988124999999997</v>
      </c>
      <c r="AD343" s="1">
        <f>IF(C343="west", IF(B343="Decentral",F343*'Connecting shares (%)'!$R$16*'Connecting shares (%)'!$F$14/100+H343*'Connecting shares (%)'!$G$14/100*'Connecting shares (%)'!$R$17+J343*'Connecting shares (%)'!$H$14/100*'Connecting shares (%)'!$R$18,0),0)</f>
        <v>0.96579000000000004</v>
      </c>
      <c r="AE343" s="1">
        <f>IF(C343="west", IF(B343="Central",('Connecting shares (%)'!$F$12/100*K343+'Connecting shares (%)'!$G$12/100*M343+'Connecting shares (%)'!$H$12/100*O343)/1000000,0),0)</f>
        <v>0</v>
      </c>
      <c r="AF343" s="1">
        <f>IF(C343="west", IF(B343="Central",L343*'Connecting shares (%)'!$R$16*'Connecting shares (%)'!$F$12/100+N343*'Connecting shares (%)'!$G$12/100*'Connecting shares (%)'!$R$17+P343*'Connecting shares (%)'!$H$12/100*'Connecting shares (%)'!$R$18,0),0)</f>
        <v>0</v>
      </c>
      <c r="AG343" s="1">
        <f>IF(C343="West", IF(B343="Decentral",(K343*'Connecting shares (%)'!$F$16/100+M343*'Connecting shares (%)'!$G$16/100+O343*'Connecting shares (%)'!$H$16/100)/1000000,0),0)</f>
        <v>0.14599408</v>
      </c>
      <c r="AH343" s="1">
        <f>IF(C343="west", IF(B343="Decentral",L343*'Connecting shares (%)'!$R$16*'Connecting shares (%)'!$F$16/100+N343*'Connecting shares (%)'!$G$16/100*'Connecting shares (%)'!$R$17+P343*'Connecting shares (%)'!$H$16/100*'Connecting shares (%)'!$R$18,0),0)</f>
        <v>0.421574</v>
      </c>
    </row>
    <row r="344" spans="1:34">
      <c r="A344" s="1">
        <v>343</v>
      </c>
      <c r="B344" s="1" t="s">
        <v>19</v>
      </c>
      <c r="C344" s="1" t="s">
        <v>21</v>
      </c>
      <c r="D344" s="1" t="s">
        <v>565</v>
      </c>
      <c r="E344" s="1">
        <v>833977.85</v>
      </c>
      <c r="F344" s="1">
        <v>54</v>
      </c>
      <c r="G344" s="1">
        <v>0</v>
      </c>
      <c r="H344" s="1">
        <v>0</v>
      </c>
      <c r="I344" s="1">
        <v>0</v>
      </c>
      <c r="J344" s="1">
        <v>0</v>
      </c>
      <c r="K344" s="1">
        <v>37575.360000000001</v>
      </c>
      <c r="L344" s="1">
        <v>8</v>
      </c>
      <c r="M344" s="1">
        <v>0</v>
      </c>
      <c r="N344" s="1">
        <v>0</v>
      </c>
      <c r="O344" s="1">
        <v>0</v>
      </c>
      <c r="P344" s="1">
        <v>0</v>
      </c>
      <c r="Q344" s="1">
        <v>4604.0777228554798</v>
      </c>
      <c r="R344" s="1">
        <v>1104135</v>
      </c>
      <c r="S344" s="59">
        <f>IF(C344="East", IF(B344="Central",('Connecting shares (%)'!$F$2/100*E344+'Connecting shares (%)'!$G$2/100*G344+'Connecting shares (%)'!$H$2/100*I344)/1000000,0),0)</f>
        <v>0</v>
      </c>
      <c r="T344" s="59">
        <f>IF(C344="East", IF(B344="Central",F344*'Connecting shares (%)'!$R$16*'Connecting shares (%)'!$F$2/100+H344*'Connecting shares (%)'!$G$2/100*'Connecting shares (%)'!$R$17+J344*'Connecting shares (%)'!$H$2/100*'Connecting shares (%)'!$R$18,0),0)</f>
        <v>0</v>
      </c>
      <c r="U344" s="1">
        <f>IF(C344="East", IF(B344="Decentral",('Connecting shares (%)'!$F$6/100*E344+'Connecting shares (%)'!$G$6/100*G344+'Connecting shares (%)'!$H$6/100*I344)/1000000,0),0)</f>
        <v>0</v>
      </c>
      <c r="V344" s="1">
        <f>IF(C344="East", IF(B344="Decentral",F344*'Connecting shares (%)'!$R$16*'Connecting shares (%)'!$F$6/100+H344*'Connecting shares (%)'!$G$6/100*'Connecting shares (%)'!$R$17+J344*'Connecting shares (%)'!$H$6/100*'Connecting shares (%)'!$R$18,0),0)</f>
        <v>0</v>
      </c>
      <c r="W344" s="1">
        <f>IF(C344="East", IF(B344="Central",('Connecting shares (%)'!$F$4/100*K344+'Connecting shares (%)'!$G$4/100*M344+'Connecting shares (%)'!$H$4/100*O344)/1000000,0),0)</f>
        <v>0</v>
      </c>
      <c r="X344" s="1">
        <f>IF(C344="East", IF(B344="Central",L344*'Connecting shares (%)'!$R$16*'Connecting shares (%)'!$F$4/100+N344*'Connecting shares (%)'!$G$4/100*'Connecting shares (%)'!$R$17+P344*'Connecting shares (%)'!$H$4/100*'Connecting shares (%)'!$R$18,0),0)</f>
        <v>0</v>
      </c>
      <c r="Y344" s="1">
        <f>IF(C344="East", IF(B344="Decentral",('Connecting shares (%)'!$F$4/100*K344+'Connecting shares (%)'!$G$4/100*M344+'Connecting shares (%)'!$H$4/100*O344)/1000000,0),0)</f>
        <v>0</v>
      </c>
      <c r="Z344" s="1">
        <f>IF(C344="East", IF(B344="Decentral",L344*'Connecting shares (%)'!$R$16*'Connecting shares (%)'!$F$8/100+N344*'Connecting shares (%)'!$G$8/100*'Connecting shares (%)'!$R$17+P344*'Connecting shares (%)'!$H$8/100*'Connecting shares (%)'!$R$18,0),0)</f>
        <v>0</v>
      </c>
      <c r="AA344" s="1">
        <f>IF(C344="West", IF(B344="Central",('Connecting shares (%)'!$F$10/100*E344+'Connecting shares (%)'!$G$10/100*G344+'Connecting shares (%)'!$H$10/100*I344)/1000000,0),0)</f>
        <v>0</v>
      </c>
      <c r="AB344" s="1">
        <f>IF(C344="West", IF(B344="Central",F344*'Connecting shares (%)'!$R$16*'Connecting shares (%)'!$F$10/100+H344*'Connecting shares (%)'!$G$10/100*'Connecting shares (%)'!$R$17+J344*'Connecting shares (%)'!$H$10/100*'Connecting shares (%)'!$R$18,0),0)</f>
        <v>0</v>
      </c>
      <c r="AC344" s="1">
        <f>IF(C344="West", IF(B344="Decentral",('Connecting shares (%)'!$F$14/100*E344+'Connecting shares (%)'!$G$14/100*G344+'Connecting shares (%)'!$H$14/100*I344)/1000000,0),0)</f>
        <v>0.83397785000000002</v>
      </c>
      <c r="AD344" s="1">
        <f>IF(C344="west", IF(B344="Decentral",F344*'Connecting shares (%)'!$R$16*'Connecting shares (%)'!$F$14/100+H344*'Connecting shares (%)'!$G$14/100*'Connecting shares (%)'!$R$17+J344*'Connecting shares (%)'!$H$14/100*'Connecting shares (%)'!$R$18,0),0)</f>
        <v>1.24173</v>
      </c>
      <c r="AE344" s="1">
        <f>IF(C344="west", IF(B344="Central",('Connecting shares (%)'!$F$12/100*K344+'Connecting shares (%)'!$G$12/100*M344+'Connecting shares (%)'!$H$12/100*O344)/1000000,0),0)</f>
        <v>0</v>
      </c>
      <c r="AF344" s="1">
        <f>IF(C344="west", IF(B344="Central",L344*'Connecting shares (%)'!$R$16*'Connecting shares (%)'!$F$12/100+N344*'Connecting shares (%)'!$G$12/100*'Connecting shares (%)'!$R$17+P344*'Connecting shares (%)'!$H$12/100*'Connecting shares (%)'!$R$18,0),0)</f>
        <v>0</v>
      </c>
      <c r="AG344" s="1">
        <f>IF(C344="West", IF(B344="Decentral",(K344*'Connecting shares (%)'!$F$16/100+M344*'Connecting shares (%)'!$G$16/100+O344*'Connecting shares (%)'!$H$16/100)/1000000,0),0)</f>
        <v>3.7575360000000002E-2</v>
      </c>
      <c r="AH344" s="1">
        <f>IF(C344="west", IF(B344="Decentral",L344*'Connecting shares (%)'!$R$16*'Connecting shares (%)'!$F$16/100+N344*'Connecting shares (%)'!$G$16/100*'Connecting shares (%)'!$R$17+P344*'Connecting shares (%)'!$H$16/100*'Connecting shares (%)'!$R$18,0),0)</f>
        <v>0.18396000000000001</v>
      </c>
    </row>
    <row r="345" spans="1:34">
      <c r="A345" s="1">
        <v>344</v>
      </c>
      <c r="B345" s="1" t="s">
        <v>19</v>
      </c>
      <c r="C345" s="1" t="s">
        <v>21</v>
      </c>
      <c r="D345" s="1" t="s">
        <v>553</v>
      </c>
      <c r="E345" s="1">
        <v>1690428.45</v>
      </c>
      <c r="F345" s="1">
        <v>120</v>
      </c>
      <c r="G345" s="1">
        <v>0</v>
      </c>
      <c r="H345" s="1">
        <v>0</v>
      </c>
      <c r="I345" s="1">
        <v>0</v>
      </c>
      <c r="J345" s="1">
        <v>0</v>
      </c>
      <c r="K345" s="1">
        <v>262516.77</v>
      </c>
      <c r="L345" s="1">
        <v>13</v>
      </c>
      <c r="M345" s="1">
        <v>65182.98</v>
      </c>
      <c r="N345" s="1">
        <v>1</v>
      </c>
      <c r="O345" s="1">
        <v>0</v>
      </c>
      <c r="P345" s="1">
        <v>0</v>
      </c>
      <c r="Q345" s="1">
        <v>6184.9544873669502</v>
      </c>
      <c r="R345" s="1">
        <v>1735213.5</v>
      </c>
      <c r="S345" s="59">
        <f>IF(C345="East", IF(B345="Central",('Connecting shares (%)'!$F$2/100*E345+'Connecting shares (%)'!$G$2/100*G345+'Connecting shares (%)'!$H$2/100*I345)/1000000,0),0)</f>
        <v>0</v>
      </c>
      <c r="T345" s="59">
        <f>IF(C345="East", IF(B345="Central",F345*'Connecting shares (%)'!$R$16*'Connecting shares (%)'!$F$2/100+H345*'Connecting shares (%)'!$G$2/100*'Connecting shares (%)'!$R$17+J345*'Connecting shares (%)'!$H$2/100*'Connecting shares (%)'!$R$18,0),0)</f>
        <v>0</v>
      </c>
      <c r="U345" s="1">
        <f>IF(C345="East", IF(B345="Decentral",('Connecting shares (%)'!$F$6/100*E345+'Connecting shares (%)'!$G$6/100*G345+'Connecting shares (%)'!$H$6/100*I345)/1000000,0),0)</f>
        <v>0</v>
      </c>
      <c r="V345" s="1">
        <f>IF(C345="East", IF(B345="Decentral",F345*'Connecting shares (%)'!$R$16*'Connecting shares (%)'!$F$6/100+H345*'Connecting shares (%)'!$G$6/100*'Connecting shares (%)'!$R$17+J345*'Connecting shares (%)'!$H$6/100*'Connecting shares (%)'!$R$18,0),0)</f>
        <v>0</v>
      </c>
      <c r="W345" s="1">
        <f>IF(C345="East", IF(B345="Central",('Connecting shares (%)'!$F$4/100*K345+'Connecting shares (%)'!$G$4/100*M345+'Connecting shares (%)'!$H$4/100*O345)/1000000,0),0)</f>
        <v>0</v>
      </c>
      <c r="X345" s="1">
        <f>IF(C345="East", IF(B345="Central",L345*'Connecting shares (%)'!$R$16*'Connecting shares (%)'!$F$4/100+N345*'Connecting shares (%)'!$G$4/100*'Connecting shares (%)'!$R$17+P345*'Connecting shares (%)'!$H$4/100*'Connecting shares (%)'!$R$18,0),0)</f>
        <v>0</v>
      </c>
      <c r="Y345" s="1">
        <f>IF(C345="East", IF(B345="Decentral",('Connecting shares (%)'!$F$4/100*K345+'Connecting shares (%)'!$G$4/100*M345+'Connecting shares (%)'!$H$4/100*O345)/1000000,0),0)</f>
        <v>0</v>
      </c>
      <c r="Z345" s="1">
        <f>IF(C345="East", IF(B345="Decentral",L345*'Connecting shares (%)'!$R$16*'Connecting shares (%)'!$F$8/100+N345*'Connecting shares (%)'!$G$8/100*'Connecting shares (%)'!$R$17+P345*'Connecting shares (%)'!$H$8/100*'Connecting shares (%)'!$R$18,0),0)</f>
        <v>0</v>
      </c>
      <c r="AA345" s="1">
        <f>IF(C345="West", IF(B345="Central",('Connecting shares (%)'!$F$10/100*E345+'Connecting shares (%)'!$G$10/100*G345+'Connecting shares (%)'!$H$10/100*I345)/1000000,0),0)</f>
        <v>0</v>
      </c>
      <c r="AB345" s="1">
        <f>IF(C345="West", IF(B345="Central",F345*'Connecting shares (%)'!$R$16*'Connecting shares (%)'!$F$10/100+H345*'Connecting shares (%)'!$G$10/100*'Connecting shares (%)'!$R$17+J345*'Connecting shares (%)'!$H$10/100*'Connecting shares (%)'!$R$18,0),0)</f>
        <v>0</v>
      </c>
      <c r="AC345" s="1">
        <f>IF(C345="West", IF(B345="Decentral",('Connecting shares (%)'!$F$14/100*E345+'Connecting shares (%)'!$G$14/100*G345+'Connecting shares (%)'!$H$14/100*I345)/1000000,0),0)</f>
        <v>1.69042845</v>
      </c>
      <c r="AD345" s="1">
        <f>IF(C345="west", IF(B345="Decentral",F345*'Connecting shares (%)'!$R$16*'Connecting shares (%)'!$F$14/100+H345*'Connecting shares (%)'!$G$14/100*'Connecting shares (%)'!$R$17+J345*'Connecting shares (%)'!$H$14/100*'Connecting shares (%)'!$R$18,0),0)</f>
        <v>2.7594000000000007</v>
      </c>
      <c r="AE345" s="1">
        <f>IF(C345="west", IF(B345="Central",('Connecting shares (%)'!$F$12/100*K345+'Connecting shares (%)'!$G$12/100*M345+'Connecting shares (%)'!$H$12/100*O345)/1000000,0),0)</f>
        <v>0</v>
      </c>
      <c r="AF345" s="1">
        <f>IF(C345="west", IF(B345="Central",L345*'Connecting shares (%)'!$R$16*'Connecting shares (%)'!$F$12/100+N345*'Connecting shares (%)'!$G$12/100*'Connecting shares (%)'!$R$17+P345*'Connecting shares (%)'!$H$12/100*'Connecting shares (%)'!$R$18,0),0)</f>
        <v>0</v>
      </c>
      <c r="AG345" s="1">
        <f>IF(C345="West", IF(B345="Decentral",(K345*'Connecting shares (%)'!$F$16/100+M345*'Connecting shares (%)'!$G$16/100+O345*'Connecting shares (%)'!$H$16/100)/1000000,0),0)</f>
        <v>0.32769975000000001</v>
      </c>
      <c r="AH345" s="1">
        <f>IF(C345="west", IF(B345="Decentral",L345*'Connecting shares (%)'!$R$16*'Connecting shares (%)'!$F$16/100+N345*'Connecting shares (%)'!$G$16/100*'Connecting shares (%)'!$R$17+P345*'Connecting shares (%)'!$H$16/100*'Connecting shares (%)'!$R$18,0),0)</f>
        <v>0.329594</v>
      </c>
    </row>
    <row r="346" spans="1:34">
      <c r="A346" s="1">
        <v>345</v>
      </c>
      <c r="B346" s="1" t="s">
        <v>19</v>
      </c>
      <c r="C346" s="1" t="s">
        <v>21</v>
      </c>
      <c r="D346" s="1" t="s">
        <v>564</v>
      </c>
      <c r="E346" s="1">
        <v>628553.96999999904</v>
      </c>
      <c r="F346" s="1">
        <v>41</v>
      </c>
      <c r="G346" s="1">
        <v>0</v>
      </c>
      <c r="H346" s="1">
        <v>0</v>
      </c>
      <c r="I346" s="1">
        <v>0</v>
      </c>
      <c r="J346" s="1">
        <v>0</v>
      </c>
      <c r="K346" s="1">
        <v>38810.18</v>
      </c>
      <c r="L346" s="1">
        <v>2</v>
      </c>
      <c r="M346" s="1">
        <v>0</v>
      </c>
      <c r="N346" s="1">
        <v>0</v>
      </c>
      <c r="O346" s="1">
        <v>0</v>
      </c>
      <c r="P346" s="1">
        <v>0</v>
      </c>
      <c r="Q346" s="1">
        <v>4239.3851914766801</v>
      </c>
      <c r="R346" s="1">
        <v>788825.5</v>
      </c>
      <c r="S346" s="59">
        <f>IF(C346="East", IF(B346="Central",('Connecting shares (%)'!$F$2/100*E346+'Connecting shares (%)'!$G$2/100*G346+'Connecting shares (%)'!$H$2/100*I346)/1000000,0),0)</f>
        <v>0</v>
      </c>
      <c r="T346" s="59">
        <f>IF(C346="East", IF(B346="Central",F346*'Connecting shares (%)'!$R$16*'Connecting shares (%)'!$F$2/100+H346*'Connecting shares (%)'!$G$2/100*'Connecting shares (%)'!$R$17+J346*'Connecting shares (%)'!$H$2/100*'Connecting shares (%)'!$R$18,0),0)</f>
        <v>0</v>
      </c>
      <c r="U346" s="1">
        <f>IF(C346="East", IF(B346="Decentral",('Connecting shares (%)'!$F$6/100*E346+'Connecting shares (%)'!$G$6/100*G346+'Connecting shares (%)'!$H$6/100*I346)/1000000,0),0)</f>
        <v>0</v>
      </c>
      <c r="V346" s="1">
        <f>IF(C346="East", IF(B346="Decentral",F346*'Connecting shares (%)'!$R$16*'Connecting shares (%)'!$F$6/100+H346*'Connecting shares (%)'!$G$6/100*'Connecting shares (%)'!$R$17+J346*'Connecting shares (%)'!$H$6/100*'Connecting shares (%)'!$R$18,0),0)</f>
        <v>0</v>
      </c>
      <c r="W346" s="1">
        <f>IF(C346="East", IF(B346="Central",('Connecting shares (%)'!$F$4/100*K346+'Connecting shares (%)'!$G$4/100*M346+'Connecting shares (%)'!$H$4/100*O346)/1000000,0),0)</f>
        <v>0</v>
      </c>
      <c r="X346" s="1">
        <f>IF(C346="East", IF(B346="Central",L346*'Connecting shares (%)'!$R$16*'Connecting shares (%)'!$F$4/100+N346*'Connecting shares (%)'!$G$4/100*'Connecting shares (%)'!$R$17+P346*'Connecting shares (%)'!$H$4/100*'Connecting shares (%)'!$R$18,0),0)</f>
        <v>0</v>
      </c>
      <c r="Y346" s="1">
        <f>IF(C346="East", IF(B346="Decentral",('Connecting shares (%)'!$F$4/100*K346+'Connecting shares (%)'!$G$4/100*M346+'Connecting shares (%)'!$H$4/100*O346)/1000000,0),0)</f>
        <v>0</v>
      </c>
      <c r="Z346" s="1">
        <f>IF(C346="East", IF(B346="Decentral",L346*'Connecting shares (%)'!$R$16*'Connecting shares (%)'!$F$8/100+N346*'Connecting shares (%)'!$G$8/100*'Connecting shares (%)'!$R$17+P346*'Connecting shares (%)'!$H$8/100*'Connecting shares (%)'!$R$18,0),0)</f>
        <v>0</v>
      </c>
      <c r="AA346" s="1">
        <f>IF(C346="West", IF(B346="Central",('Connecting shares (%)'!$F$10/100*E346+'Connecting shares (%)'!$G$10/100*G346+'Connecting shares (%)'!$H$10/100*I346)/1000000,0),0)</f>
        <v>0</v>
      </c>
      <c r="AB346" s="1">
        <f>IF(C346="West", IF(B346="Central",F346*'Connecting shares (%)'!$R$16*'Connecting shares (%)'!$F$10/100+H346*'Connecting shares (%)'!$G$10/100*'Connecting shares (%)'!$R$17+J346*'Connecting shares (%)'!$H$10/100*'Connecting shares (%)'!$R$18,0),0)</f>
        <v>0</v>
      </c>
      <c r="AC346" s="1">
        <f>IF(C346="West", IF(B346="Decentral",('Connecting shares (%)'!$F$14/100*E346+'Connecting shares (%)'!$G$14/100*G346+'Connecting shares (%)'!$H$14/100*I346)/1000000,0),0)</f>
        <v>0.62855396999999902</v>
      </c>
      <c r="AD346" s="1">
        <f>IF(C346="west", IF(B346="Decentral",F346*'Connecting shares (%)'!$R$16*'Connecting shares (%)'!$F$14/100+H346*'Connecting shares (%)'!$G$14/100*'Connecting shares (%)'!$R$17+J346*'Connecting shares (%)'!$H$14/100*'Connecting shares (%)'!$R$18,0),0)</f>
        <v>0.94279499999999994</v>
      </c>
      <c r="AE346" s="1">
        <f>IF(C346="west", IF(B346="Central",('Connecting shares (%)'!$F$12/100*K346+'Connecting shares (%)'!$G$12/100*M346+'Connecting shares (%)'!$H$12/100*O346)/1000000,0),0)</f>
        <v>0</v>
      </c>
      <c r="AF346" s="1">
        <f>IF(C346="west", IF(B346="Central",L346*'Connecting shares (%)'!$R$16*'Connecting shares (%)'!$F$12/100+N346*'Connecting shares (%)'!$G$12/100*'Connecting shares (%)'!$R$17+P346*'Connecting shares (%)'!$H$12/100*'Connecting shares (%)'!$R$18,0),0)</f>
        <v>0</v>
      </c>
      <c r="AG346" s="1">
        <f>IF(C346="West", IF(B346="Decentral",(K346*'Connecting shares (%)'!$F$16/100+M346*'Connecting shares (%)'!$G$16/100+O346*'Connecting shares (%)'!$H$16/100)/1000000,0),0)</f>
        <v>3.881018E-2</v>
      </c>
      <c r="AH346" s="1">
        <f>IF(C346="west", IF(B346="Decentral",L346*'Connecting shares (%)'!$R$16*'Connecting shares (%)'!$F$16/100+N346*'Connecting shares (%)'!$G$16/100*'Connecting shares (%)'!$R$17+P346*'Connecting shares (%)'!$H$16/100*'Connecting shares (%)'!$R$18,0),0)</f>
        <v>4.5990000000000003E-2</v>
      </c>
    </row>
    <row r="347" spans="1:34">
      <c r="A347" s="1">
        <v>346</v>
      </c>
      <c r="B347" s="1" t="s">
        <v>19</v>
      </c>
      <c r="C347" s="1" t="s">
        <v>21</v>
      </c>
      <c r="D347" s="1" t="s">
        <v>443</v>
      </c>
      <c r="E347" s="1">
        <v>2082091.56</v>
      </c>
      <c r="F347" s="1">
        <v>138</v>
      </c>
      <c r="G347" s="1">
        <v>0</v>
      </c>
      <c r="H347" s="1">
        <v>0</v>
      </c>
      <c r="I347" s="1">
        <v>0</v>
      </c>
      <c r="J347" s="1">
        <v>0</v>
      </c>
      <c r="K347" s="1">
        <v>186760.58</v>
      </c>
      <c r="L347" s="1">
        <v>11</v>
      </c>
      <c r="M347" s="1">
        <v>54556.349999999897</v>
      </c>
      <c r="N347" s="1">
        <v>1</v>
      </c>
      <c r="O347" s="1">
        <v>0</v>
      </c>
      <c r="P347" s="1">
        <v>0</v>
      </c>
      <c r="Q347" s="1">
        <v>7965.5017030239796</v>
      </c>
      <c r="R347" s="1">
        <v>3018140</v>
      </c>
      <c r="S347" s="59">
        <f>IF(C347="East", IF(B347="Central",('Connecting shares (%)'!$F$2/100*E347+'Connecting shares (%)'!$G$2/100*G347+'Connecting shares (%)'!$H$2/100*I347)/1000000,0),0)</f>
        <v>0</v>
      </c>
      <c r="T347" s="59">
        <f>IF(C347="East", IF(B347="Central",F347*'Connecting shares (%)'!$R$16*'Connecting shares (%)'!$F$2/100+H347*'Connecting shares (%)'!$G$2/100*'Connecting shares (%)'!$R$17+J347*'Connecting shares (%)'!$H$2/100*'Connecting shares (%)'!$R$18,0),0)</f>
        <v>0</v>
      </c>
      <c r="U347" s="1">
        <f>IF(C347="East", IF(B347="Decentral",('Connecting shares (%)'!$F$6/100*E347+'Connecting shares (%)'!$G$6/100*G347+'Connecting shares (%)'!$H$6/100*I347)/1000000,0),0)</f>
        <v>0</v>
      </c>
      <c r="V347" s="1">
        <f>IF(C347="East", IF(B347="Decentral",F347*'Connecting shares (%)'!$R$16*'Connecting shares (%)'!$F$6/100+H347*'Connecting shares (%)'!$G$6/100*'Connecting shares (%)'!$R$17+J347*'Connecting shares (%)'!$H$6/100*'Connecting shares (%)'!$R$18,0),0)</f>
        <v>0</v>
      </c>
      <c r="W347" s="1">
        <f>IF(C347="East", IF(B347="Central",('Connecting shares (%)'!$F$4/100*K347+'Connecting shares (%)'!$G$4/100*M347+'Connecting shares (%)'!$H$4/100*O347)/1000000,0),0)</f>
        <v>0</v>
      </c>
      <c r="X347" s="1">
        <f>IF(C347="East", IF(B347="Central",L347*'Connecting shares (%)'!$R$16*'Connecting shares (%)'!$F$4/100+N347*'Connecting shares (%)'!$G$4/100*'Connecting shares (%)'!$R$17+P347*'Connecting shares (%)'!$H$4/100*'Connecting shares (%)'!$R$18,0),0)</f>
        <v>0</v>
      </c>
      <c r="Y347" s="1">
        <f>IF(C347="East", IF(B347="Decentral",('Connecting shares (%)'!$F$4/100*K347+'Connecting shares (%)'!$G$4/100*M347+'Connecting shares (%)'!$H$4/100*O347)/1000000,0),0)</f>
        <v>0</v>
      </c>
      <c r="Z347" s="1">
        <f>IF(C347="East", IF(B347="Decentral",L347*'Connecting shares (%)'!$R$16*'Connecting shares (%)'!$F$8/100+N347*'Connecting shares (%)'!$G$8/100*'Connecting shares (%)'!$R$17+P347*'Connecting shares (%)'!$H$8/100*'Connecting shares (%)'!$R$18,0),0)</f>
        <v>0</v>
      </c>
      <c r="AA347" s="1">
        <f>IF(C347="West", IF(B347="Central",('Connecting shares (%)'!$F$10/100*E347+'Connecting shares (%)'!$G$10/100*G347+'Connecting shares (%)'!$H$10/100*I347)/1000000,0),0)</f>
        <v>0</v>
      </c>
      <c r="AB347" s="1">
        <f>IF(C347="West", IF(B347="Central",F347*'Connecting shares (%)'!$R$16*'Connecting shares (%)'!$F$10/100+H347*'Connecting shares (%)'!$G$10/100*'Connecting shares (%)'!$R$17+J347*'Connecting shares (%)'!$H$10/100*'Connecting shares (%)'!$R$18,0),0)</f>
        <v>0</v>
      </c>
      <c r="AC347" s="1">
        <f>IF(C347="West", IF(B347="Decentral",('Connecting shares (%)'!$F$14/100*E347+'Connecting shares (%)'!$G$14/100*G347+'Connecting shares (%)'!$H$14/100*I347)/1000000,0),0)</f>
        <v>2.0820915599999998</v>
      </c>
      <c r="AD347" s="1">
        <f>IF(C347="west", IF(B347="Decentral",F347*'Connecting shares (%)'!$R$16*'Connecting shares (%)'!$F$14/100+H347*'Connecting shares (%)'!$G$14/100*'Connecting shares (%)'!$R$17+J347*'Connecting shares (%)'!$H$14/100*'Connecting shares (%)'!$R$18,0),0)</f>
        <v>3.1733100000000003</v>
      </c>
      <c r="AE347" s="1">
        <f>IF(C347="west", IF(B347="Central",('Connecting shares (%)'!$F$12/100*K347+'Connecting shares (%)'!$G$12/100*M347+'Connecting shares (%)'!$H$12/100*O347)/1000000,0),0)</f>
        <v>0</v>
      </c>
      <c r="AF347" s="1">
        <f>IF(C347="west", IF(B347="Central",L347*'Connecting shares (%)'!$R$16*'Connecting shares (%)'!$F$12/100+N347*'Connecting shares (%)'!$G$12/100*'Connecting shares (%)'!$R$17+P347*'Connecting shares (%)'!$H$12/100*'Connecting shares (%)'!$R$18,0),0)</f>
        <v>0</v>
      </c>
      <c r="AG347" s="1">
        <f>IF(C347="West", IF(B347="Decentral",(K347*'Connecting shares (%)'!$F$16/100+M347*'Connecting shares (%)'!$G$16/100+O347*'Connecting shares (%)'!$H$16/100)/1000000,0),0)</f>
        <v>0.24131692999999987</v>
      </c>
      <c r="AH347" s="1">
        <f>IF(C347="west", IF(B347="Decentral",L347*'Connecting shares (%)'!$R$16*'Connecting shares (%)'!$F$16/100+N347*'Connecting shares (%)'!$G$16/100*'Connecting shares (%)'!$R$17+P347*'Connecting shares (%)'!$H$16/100*'Connecting shares (%)'!$R$18,0),0)</f>
        <v>0.28360400000000002</v>
      </c>
    </row>
    <row r="348" spans="1:34">
      <c r="A348" s="1">
        <v>347</v>
      </c>
      <c r="B348" s="1" t="s">
        <v>19</v>
      </c>
      <c r="C348" s="1" t="s">
        <v>21</v>
      </c>
      <c r="D348" s="1" t="s">
        <v>563</v>
      </c>
      <c r="E348" s="1">
        <v>1721475.71</v>
      </c>
      <c r="F348" s="1">
        <v>115</v>
      </c>
      <c r="G348" s="1">
        <v>0</v>
      </c>
      <c r="H348" s="1">
        <v>0</v>
      </c>
      <c r="I348" s="1">
        <v>0</v>
      </c>
      <c r="J348" s="1">
        <v>0</v>
      </c>
      <c r="K348" s="1">
        <v>223322.93</v>
      </c>
      <c r="L348" s="1">
        <v>7</v>
      </c>
      <c r="M348" s="1">
        <v>0</v>
      </c>
      <c r="N348" s="1">
        <v>0</v>
      </c>
      <c r="O348" s="1">
        <v>0</v>
      </c>
      <c r="P348" s="1">
        <v>0</v>
      </c>
      <c r="Q348" s="1">
        <v>5899.1879714156303</v>
      </c>
      <c r="R348" s="1">
        <v>1550652.5</v>
      </c>
      <c r="S348" s="59">
        <f>IF(C348="East", IF(B348="Central",('Connecting shares (%)'!$F$2/100*E348+'Connecting shares (%)'!$G$2/100*G348+'Connecting shares (%)'!$H$2/100*I348)/1000000,0),0)</f>
        <v>0</v>
      </c>
      <c r="T348" s="59">
        <f>IF(C348="East", IF(B348="Central",F348*'Connecting shares (%)'!$R$16*'Connecting shares (%)'!$F$2/100+H348*'Connecting shares (%)'!$G$2/100*'Connecting shares (%)'!$R$17+J348*'Connecting shares (%)'!$H$2/100*'Connecting shares (%)'!$R$18,0),0)</f>
        <v>0</v>
      </c>
      <c r="U348" s="1">
        <f>IF(C348="East", IF(B348="Decentral",('Connecting shares (%)'!$F$6/100*E348+'Connecting shares (%)'!$G$6/100*G348+'Connecting shares (%)'!$H$6/100*I348)/1000000,0),0)</f>
        <v>0</v>
      </c>
      <c r="V348" s="1">
        <f>IF(C348="East", IF(B348="Decentral",F348*'Connecting shares (%)'!$R$16*'Connecting shares (%)'!$F$6/100+H348*'Connecting shares (%)'!$G$6/100*'Connecting shares (%)'!$R$17+J348*'Connecting shares (%)'!$H$6/100*'Connecting shares (%)'!$R$18,0),0)</f>
        <v>0</v>
      </c>
      <c r="W348" s="1">
        <f>IF(C348="East", IF(B348="Central",('Connecting shares (%)'!$F$4/100*K348+'Connecting shares (%)'!$G$4/100*M348+'Connecting shares (%)'!$H$4/100*O348)/1000000,0),0)</f>
        <v>0</v>
      </c>
      <c r="X348" s="1">
        <f>IF(C348="East", IF(B348="Central",L348*'Connecting shares (%)'!$R$16*'Connecting shares (%)'!$F$4/100+N348*'Connecting shares (%)'!$G$4/100*'Connecting shares (%)'!$R$17+P348*'Connecting shares (%)'!$H$4/100*'Connecting shares (%)'!$R$18,0),0)</f>
        <v>0</v>
      </c>
      <c r="Y348" s="1">
        <f>IF(C348="East", IF(B348="Decentral",('Connecting shares (%)'!$F$4/100*K348+'Connecting shares (%)'!$G$4/100*M348+'Connecting shares (%)'!$H$4/100*O348)/1000000,0),0)</f>
        <v>0</v>
      </c>
      <c r="Z348" s="1">
        <f>IF(C348="East", IF(B348="Decentral",L348*'Connecting shares (%)'!$R$16*'Connecting shares (%)'!$F$8/100+N348*'Connecting shares (%)'!$G$8/100*'Connecting shares (%)'!$R$17+P348*'Connecting shares (%)'!$H$8/100*'Connecting shares (%)'!$R$18,0),0)</f>
        <v>0</v>
      </c>
      <c r="AA348" s="1">
        <f>IF(C348="West", IF(B348="Central",('Connecting shares (%)'!$F$10/100*E348+'Connecting shares (%)'!$G$10/100*G348+'Connecting shares (%)'!$H$10/100*I348)/1000000,0),0)</f>
        <v>0</v>
      </c>
      <c r="AB348" s="1">
        <f>IF(C348="West", IF(B348="Central",F348*'Connecting shares (%)'!$R$16*'Connecting shares (%)'!$F$10/100+H348*'Connecting shares (%)'!$G$10/100*'Connecting shares (%)'!$R$17+J348*'Connecting shares (%)'!$H$10/100*'Connecting shares (%)'!$R$18,0),0)</f>
        <v>0</v>
      </c>
      <c r="AC348" s="1">
        <f>IF(C348="West", IF(B348="Decentral",('Connecting shares (%)'!$F$14/100*E348+'Connecting shares (%)'!$G$14/100*G348+'Connecting shares (%)'!$H$14/100*I348)/1000000,0),0)</f>
        <v>1.72147571</v>
      </c>
      <c r="AD348" s="1">
        <f>IF(C348="west", IF(B348="Decentral",F348*'Connecting shares (%)'!$R$16*'Connecting shares (%)'!$F$14/100+H348*'Connecting shares (%)'!$G$14/100*'Connecting shares (%)'!$R$17+J348*'Connecting shares (%)'!$H$14/100*'Connecting shares (%)'!$R$18,0),0)</f>
        <v>2.644425</v>
      </c>
      <c r="AE348" s="1">
        <f>IF(C348="west", IF(B348="Central",('Connecting shares (%)'!$F$12/100*K348+'Connecting shares (%)'!$G$12/100*M348+'Connecting shares (%)'!$H$12/100*O348)/1000000,0),0)</f>
        <v>0</v>
      </c>
      <c r="AF348" s="1">
        <f>IF(C348="west", IF(B348="Central",L348*'Connecting shares (%)'!$R$16*'Connecting shares (%)'!$F$12/100+N348*'Connecting shares (%)'!$G$12/100*'Connecting shares (%)'!$R$17+P348*'Connecting shares (%)'!$H$12/100*'Connecting shares (%)'!$R$18,0),0)</f>
        <v>0</v>
      </c>
      <c r="AG348" s="1">
        <f>IF(C348="West", IF(B348="Decentral",(K348*'Connecting shares (%)'!$F$16/100+M348*'Connecting shares (%)'!$G$16/100+O348*'Connecting shares (%)'!$H$16/100)/1000000,0),0)</f>
        <v>0.22332293</v>
      </c>
      <c r="AH348" s="1">
        <f>IF(C348="west", IF(B348="Decentral",L348*'Connecting shares (%)'!$R$16*'Connecting shares (%)'!$F$16/100+N348*'Connecting shares (%)'!$G$16/100*'Connecting shares (%)'!$R$17+P348*'Connecting shares (%)'!$H$16/100*'Connecting shares (%)'!$R$18,0),0)</f>
        <v>0.16096500000000002</v>
      </c>
    </row>
    <row r="349" spans="1:34">
      <c r="A349" s="1">
        <v>348</v>
      </c>
      <c r="B349" s="1" t="s">
        <v>19</v>
      </c>
      <c r="C349" s="1" t="s">
        <v>21</v>
      </c>
      <c r="D349" s="1" t="s">
        <v>562</v>
      </c>
      <c r="E349" s="1">
        <v>1312771.6399999999</v>
      </c>
      <c r="F349" s="1">
        <v>88</v>
      </c>
      <c r="G349" s="1">
        <v>54845.699999999903</v>
      </c>
      <c r="H349" s="1">
        <v>1</v>
      </c>
      <c r="I349" s="1">
        <v>0</v>
      </c>
      <c r="J349" s="1">
        <v>0</v>
      </c>
      <c r="K349" s="1">
        <v>62475.82</v>
      </c>
      <c r="L349" s="1">
        <v>13</v>
      </c>
      <c r="M349" s="1">
        <v>0</v>
      </c>
      <c r="N349" s="1">
        <v>0</v>
      </c>
      <c r="O349" s="1">
        <v>0</v>
      </c>
      <c r="P349" s="1">
        <v>0</v>
      </c>
      <c r="Q349" s="1">
        <v>6436.5002174991596</v>
      </c>
      <c r="R349" s="1">
        <v>1568018</v>
      </c>
      <c r="S349" s="59">
        <f>IF(C349="East", IF(B349="Central",('Connecting shares (%)'!$F$2/100*E349+'Connecting shares (%)'!$G$2/100*G349+'Connecting shares (%)'!$H$2/100*I349)/1000000,0),0)</f>
        <v>0</v>
      </c>
      <c r="T349" s="59">
        <f>IF(C349="East", IF(B349="Central",F349*'Connecting shares (%)'!$R$16*'Connecting shares (%)'!$F$2/100+H349*'Connecting shares (%)'!$G$2/100*'Connecting shares (%)'!$R$17+J349*'Connecting shares (%)'!$H$2/100*'Connecting shares (%)'!$R$18,0),0)</f>
        <v>0</v>
      </c>
      <c r="U349" s="1">
        <f>IF(C349="East", IF(B349="Decentral",('Connecting shares (%)'!$F$6/100*E349+'Connecting shares (%)'!$G$6/100*G349+'Connecting shares (%)'!$H$6/100*I349)/1000000,0),0)</f>
        <v>0</v>
      </c>
      <c r="V349" s="1">
        <f>IF(C349="East", IF(B349="Decentral",F349*'Connecting shares (%)'!$R$16*'Connecting shares (%)'!$F$6/100+H349*'Connecting shares (%)'!$G$6/100*'Connecting shares (%)'!$R$17+J349*'Connecting shares (%)'!$H$6/100*'Connecting shares (%)'!$R$18,0),0)</f>
        <v>0</v>
      </c>
      <c r="W349" s="1">
        <f>IF(C349="East", IF(B349="Central",('Connecting shares (%)'!$F$4/100*K349+'Connecting shares (%)'!$G$4/100*M349+'Connecting shares (%)'!$H$4/100*O349)/1000000,0),0)</f>
        <v>0</v>
      </c>
      <c r="X349" s="1">
        <f>IF(C349="East", IF(B349="Central",L349*'Connecting shares (%)'!$R$16*'Connecting shares (%)'!$F$4/100+N349*'Connecting shares (%)'!$G$4/100*'Connecting shares (%)'!$R$17+P349*'Connecting shares (%)'!$H$4/100*'Connecting shares (%)'!$R$18,0),0)</f>
        <v>0</v>
      </c>
      <c r="Y349" s="1">
        <f>IF(C349="East", IF(B349="Decentral",('Connecting shares (%)'!$F$4/100*K349+'Connecting shares (%)'!$G$4/100*M349+'Connecting shares (%)'!$H$4/100*O349)/1000000,0),0)</f>
        <v>0</v>
      </c>
      <c r="Z349" s="1">
        <f>IF(C349="East", IF(B349="Decentral",L349*'Connecting shares (%)'!$R$16*'Connecting shares (%)'!$F$8/100+N349*'Connecting shares (%)'!$G$8/100*'Connecting shares (%)'!$R$17+P349*'Connecting shares (%)'!$H$8/100*'Connecting shares (%)'!$R$18,0),0)</f>
        <v>0</v>
      </c>
      <c r="AA349" s="1">
        <f>IF(C349="West", IF(B349="Central",('Connecting shares (%)'!$F$10/100*E349+'Connecting shares (%)'!$G$10/100*G349+'Connecting shares (%)'!$H$10/100*I349)/1000000,0),0)</f>
        <v>0</v>
      </c>
      <c r="AB349" s="1">
        <f>IF(C349="West", IF(B349="Central",F349*'Connecting shares (%)'!$R$16*'Connecting shares (%)'!$F$10/100+H349*'Connecting shares (%)'!$G$10/100*'Connecting shares (%)'!$R$17+J349*'Connecting shares (%)'!$H$10/100*'Connecting shares (%)'!$R$18,0),0)</f>
        <v>0</v>
      </c>
      <c r="AC349" s="1">
        <f>IF(C349="West", IF(B349="Decentral",('Connecting shares (%)'!$F$14/100*E349+'Connecting shares (%)'!$G$14/100*G349+'Connecting shares (%)'!$H$14/100*I349)/1000000,0),0)</f>
        <v>1.3676173399999998</v>
      </c>
      <c r="AD349" s="1">
        <f>IF(C349="west", IF(B349="Decentral",F349*'Connecting shares (%)'!$R$16*'Connecting shares (%)'!$F$14/100+H349*'Connecting shares (%)'!$G$14/100*'Connecting shares (%)'!$R$17+J349*'Connecting shares (%)'!$H$14/100*'Connecting shares (%)'!$R$18,0),0)</f>
        <v>2.0542190000000002</v>
      </c>
      <c r="AE349" s="1">
        <f>IF(C349="west", IF(B349="Central",('Connecting shares (%)'!$F$12/100*K349+'Connecting shares (%)'!$G$12/100*M349+'Connecting shares (%)'!$H$12/100*O349)/1000000,0),0)</f>
        <v>0</v>
      </c>
      <c r="AF349" s="1">
        <f>IF(C349="west", IF(B349="Central",L349*'Connecting shares (%)'!$R$16*'Connecting shares (%)'!$F$12/100+N349*'Connecting shares (%)'!$G$12/100*'Connecting shares (%)'!$R$17+P349*'Connecting shares (%)'!$H$12/100*'Connecting shares (%)'!$R$18,0),0)</f>
        <v>0</v>
      </c>
      <c r="AG349" s="1">
        <f>IF(C349="West", IF(B349="Decentral",(K349*'Connecting shares (%)'!$F$16/100+M349*'Connecting shares (%)'!$G$16/100+O349*'Connecting shares (%)'!$H$16/100)/1000000,0),0)</f>
        <v>6.2475820000000001E-2</v>
      </c>
      <c r="AH349" s="1">
        <f>IF(C349="west", IF(B349="Decentral",L349*'Connecting shares (%)'!$R$16*'Connecting shares (%)'!$F$16/100+N349*'Connecting shares (%)'!$G$16/100*'Connecting shares (%)'!$R$17+P349*'Connecting shares (%)'!$H$16/100*'Connecting shares (%)'!$R$18,0),0)</f>
        <v>0.29893500000000001</v>
      </c>
    </row>
    <row r="350" spans="1:34">
      <c r="A350" s="1">
        <v>349</v>
      </c>
      <c r="B350" s="1" t="s">
        <v>19</v>
      </c>
      <c r="C350" s="1" t="s">
        <v>21</v>
      </c>
      <c r="D350" s="1" t="s">
        <v>561</v>
      </c>
      <c r="E350" s="1">
        <v>12347.51</v>
      </c>
      <c r="F350" s="1">
        <v>1</v>
      </c>
      <c r="G350" s="1">
        <v>0</v>
      </c>
      <c r="H350" s="1">
        <v>0</v>
      </c>
      <c r="I350" s="1">
        <v>0</v>
      </c>
      <c r="J350" s="1">
        <v>0</v>
      </c>
      <c r="K350" s="1">
        <v>35099.440000000002</v>
      </c>
      <c r="L350" s="1">
        <v>2</v>
      </c>
      <c r="M350" s="1">
        <v>0</v>
      </c>
      <c r="N350" s="1">
        <v>0</v>
      </c>
      <c r="O350" s="1">
        <v>0</v>
      </c>
      <c r="P350" s="1">
        <v>0</v>
      </c>
      <c r="Q350" s="1">
        <v>762.41316986950198</v>
      </c>
      <c r="R350" s="1">
        <v>25924</v>
      </c>
      <c r="S350" s="59">
        <f>IF(C350="East", IF(B350="Central",('Connecting shares (%)'!$F$2/100*E350+'Connecting shares (%)'!$G$2/100*G350+'Connecting shares (%)'!$H$2/100*I350)/1000000,0),0)</f>
        <v>0</v>
      </c>
      <c r="T350" s="59">
        <f>IF(C350="East", IF(B350="Central",F350*'Connecting shares (%)'!$R$16*'Connecting shares (%)'!$F$2/100+H350*'Connecting shares (%)'!$G$2/100*'Connecting shares (%)'!$R$17+J350*'Connecting shares (%)'!$H$2/100*'Connecting shares (%)'!$R$18,0),0)</f>
        <v>0</v>
      </c>
      <c r="U350" s="1">
        <f>IF(C350="East", IF(B350="Decentral",('Connecting shares (%)'!$F$6/100*E350+'Connecting shares (%)'!$G$6/100*G350+'Connecting shares (%)'!$H$6/100*I350)/1000000,0),0)</f>
        <v>0</v>
      </c>
      <c r="V350" s="1">
        <f>IF(C350="East", IF(B350="Decentral",F350*'Connecting shares (%)'!$R$16*'Connecting shares (%)'!$F$6/100+H350*'Connecting shares (%)'!$G$6/100*'Connecting shares (%)'!$R$17+J350*'Connecting shares (%)'!$H$6/100*'Connecting shares (%)'!$R$18,0),0)</f>
        <v>0</v>
      </c>
      <c r="W350" s="1">
        <f>IF(C350="East", IF(B350="Central",('Connecting shares (%)'!$F$4/100*K350+'Connecting shares (%)'!$G$4/100*M350+'Connecting shares (%)'!$H$4/100*O350)/1000000,0),0)</f>
        <v>0</v>
      </c>
      <c r="X350" s="1">
        <f>IF(C350="East", IF(B350="Central",L350*'Connecting shares (%)'!$R$16*'Connecting shares (%)'!$F$4/100+N350*'Connecting shares (%)'!$G$4/100*'Connecting shares (%)'!$R$17+P350*'Connecting shares (%)'!$H$4/100*'Connecting shares (%)'!$R$18,0),0)</f>
        <v>0</v>
      </c>
      <c r="Y350" s="1">
        <f>IF(C350="East", IF(B350="Decentral",('Connecting shares (%)'!$F$4/100*K350+'Connecting shares (%)'!$G$4/100*M350+'Connecting shares (%)'!$H$4/100*O350)/1000000,0),0)</f>
        <v>0</v>
      </c>
      <c r="Z350" s="1">
        <f>IF(C350="East", IF(B350="Decentral",L350*'Connecting shares (%)'!$R$16*'Connecting shares (%)'!$F$8/100+N350*'Connecting shares (%)'!$G$8/100*'Connecting shares (%)'!$R$17+P350*'Connecting shares (%)'!$H$8/100*'Connecting shares (%)'!$R$18,0),0)</f>
        <v>0</v>
      </c>
      <c r="AA350" s="1">
        <f>IF(C350="West", IF(B350="Central",('Connecting shares (%)'!$F$10/100*E350+'Connecting shares (%)'!$G$10/100*G350+'Connecting shares (%)'!$H$10/100*I350)/1000000,0),0)</f>
        <v>0</v>
      </c>
      <c r="AB350" s="1">
        <f>IF(C350="West", IF(B350="Central",F350*'Connecting shares (%)'!$R$16*'Connecting shares (%)'!$F$10/100+H350*'Connecting shares (%)'!$G$10/100*'Connecting shares (%)'!$R$17+J350*'Connecting shares (%)'!$H$10/100*'Connecting shares (%)'!$R$18,0),0)</f>
        <v>0</v>
      </c>
      <c r="AC350" s="1">
        <f>IF(C350="West", IF(B350="Decentral",('Connecting shares (%)'!$F$14/100*E350+'Connecting shares (%)'!$G$14/100*G350+'Connecting shares (%)'!$H$14/100*I350)/1000000,0),0)</f>
        <v>1.2347510000000001E-2</v>
      </c>
      <c r="AD350" s="1">
        <f>IF(C350="west", IF(B350="Decentral",F350*'Connecting shares (%)'!$R$16*'Connecting shares (%)'!$F$14/100+H350*'Connecting shares (%)'!$G$14/100*'Connecting shares (%)'!$R$17+J350*'Connecting shares (%)'!$H$14/100*'Connecting shares (%)'!$R$18,0),0)</f>
        <v>2.2995000000000002E-2</v>
      </c>
      <c r="AE350" s="1">
        <f>IF(C350="west", IF(B350="Central",('Connecting shares (%)'!$F$12/100*K350+'Connecting shares (%)'!$G$12/100*M350+'Connecting shares (%)'!$H$12/100*O350)/1000000,0),0)</f>
        <v>0</v>
      </c>
      <c r="AF350" s="1">
        <f>IF(C350="west", IF(B350="Central",L350*'Connecting shares (%)'!$R$16*'Connecting shares (%)'!$F$12/100+N350*'Connecting shares (%)'!$G$12/100*'Connecting shares (%)'!$R$17+P350*'Connecting shares (%)'!$H$12/100*'Connecting shares (%)'!$R$18,0),0)</f>
        <v>0</v>
      </c>
      <c r="AG350" s="1">
        <f>IF(C350="West", IF(B350="Decentral",(K350*'Connecting shares (%)'!$F$16/100+M350*'Connecting shares (%)'!$G$16/100+O350*'Connecting shares (%)'!$H$16/100)/1000000,0),0)</f>
        <v>3.5099440000000003E-2</v>
      </c>
      <c r="AH350" s="1">
        <f>IF(C350="west", IF(B350="Decentral",L350*'Connecting shares (%)'!$R$16*'Connecting shares (%)'!$F$16/100+N350*'Connecting shares (%)'!$G$16/100*'Connecting shares (%)'!$R$17+P350*'Connecting shares (%)'!$H$16/100*'Connecting shares (%)'!$R$18,0),0)</f>
        <v>4.5990000000000003E-2</v>
      </c>
    </row>
    <row r="351" spans="1:34">
      <c r="A351" s="1">
        <v>350</v>
      </c>
      <c r="B351" s="1" t="s">
        <v>19</v>
      </c>
      <c r="C351" s="1" t="s">
        <v>21</v>
      </c>
      <c r="D351" s="1" t="s">
        <v>560</v>
      </c>
      <c r="E351" s="1">
        <v>1588584.25</v>
      </c>
      <c r="F351" s="1">
        <v>98</v>
      </c>
      <c r="G351" s="1">
        <v>0</v>
      </c>
      <c r="H351" s="1">
        <v>0</v>
      </c>
      <c r="I351" s="1">
        <v>0</v>
      </c>
      <c r="J351" s="1">
        <v>0</v>
      </c>
      <c r="K351" s="1">
        <v>177065.38</v>
      </c>
      <c r="L351" s="1">
        <v>12</v>
      </c>
      <c r="M351" s="1">
        <v>250963.41999999899</v>
      </c>
      <c r="N351" s="1">
        <v>3</v>
      </c>
      <c r="O351" s="1">
        <v>0</v>
      </c>
      <c r="P351" s="1">
        <v>0</v>
      </c>
      <c r="Q351" s="1">
        <v>11052.789762866199</v>
      </c>
      <c r="R351" s="1">
        <v>3706274</v>
      </c>
      <c r="S351" s="59">
        <f>IF(C351="East", IF(B351="Central",('Connecting shares (%)'!$F$2/100*E351+'Connecting shares (%)'!$G$2/100*G351+'Connecting shares (%)'!$H$2/100*I351)/1000000,0),0)</f>
        <v>0</v>
      </c>
      <c r="T351" s="59">
        <f>IF(C351="East", IF(B351="Central",F351*'Connecting shares (%)'!$R$16*'Connecting shares (%)'!$F$2/100+H351*'Connecting shares (%)'!$G$2/100*'Connecting shares (%)'!$R$17+J351*'Connecting shares (%)'!$H$2/100*'Connecting shares (%)'!$R$18,0),0)</f>
        <v>0</v>
      </c>
      <c r="U351" s="1">
        <f>IF(C351="East", IF(B351="Decentral",('Connecting shares (%)'!$F$6/100*E351+'Connecting shares (%)'!$G$6/100*G351+'Connecting shares (%)'!$H$6/100*I351)/1000000,0),0)</f>
        <v>0</v>
      </c>
      <c r="V351" s="1">
        <f>IF(C351="East", IF(B351="Decentral",F351*'Connecting shares (%)'!$R$16*'Connecting shares (%)'!$F$6/100+H351*'Connecting shares (%)'!$G$6/100*'Connecting shares (%)'!$R$17+J351*'Connecting shares (%)'!$H$6/100*'Connecting shares (%)'!$R$18,0),0)</f>
        <v>0</v>
      </c>
      <c r="W351" s="1">
        <f>IF(C351="East", IF(B351="Central",('Connecting shares (%)'!$F$4/100*K351+'Connecting shares (%)'!$G$4/100*M351+'Connecting shares (%)'!$H$4/100*O351)/1000000,0),0)</f>
        <v>0</v>
      </c>
      <c r="X351" s="1">
        <f>IF(C351="East", IF(B351="Central",L351*'Connecting shares (%)'!$R$16*'Connecting shares (%)'!$F$4/100+N351*'Connecting shares (%)'!$G$4/100*'Connecting shares (%)'!$R$17+P351*'Connecting shares (%)'!$H$4/100*'Connecting shares (%)'!$R$18,0),0)</f>
        <v>0</v>
      </c>
      <c r="Y351" s="1">
        <f>IF(C351="East", IF(B351="Decentral",('Connecting shares (%)'!$F$4/100*K351+'Connecting shares (%)'!$G$4/100*M351+'Connecting shares (%)'!$H$4/100*O351)/1000000,0),0)</f>
        <v>0</v>
      </c>
      <c r="Z351" s="1">
        <f>IF(C351="East", IF(B351="Decentral",L351*'Connecting shares (%)'!$R$16*'Connecting shares (%)'!$F$8/100+N351*'Connecting shares (%)'!$G$8/100*'Connecting shares (%)'!$R$17+P351*'Connecting shares (%)'!$H$8/100*'Connecting shares (%)'!$R$18,0),0)</f>
        <v>0</v>
      </c>
      <c r="AA351" s="1">
        <f>IF(C351="West", IF(B351="Central",('Connecting shares (%)'!$F$10/100*E351+'Connecting shares (%)'!$G$10/100*G351+'Connecting shares (%)'!$H$10/100*I351)/1000000,0),0)</f>
        <v>0</v>
      </c>
      <c r="AB351" s="1">
        <f>IF(C351="West", IF(B351="Central",F351*'Connecting shares (%)'!$R$16*'Connecting shares (%)'!$F$10/100+H351*'Connecting shares (%)'!$G$10/100*'Connecting shares (%)'!$R$17+J351*'Connecting shares (%)'!$H$10/100*'Connecting shares (%)'!$R$18,0),0)</f>
        <v>0</v>
      </c>
      <c r="AC351" s="1">
        <f>IF(C351="West", IF(B351="Decentral",('Connecting shares (%)'!$F$14/100*E351+'Connecting shares (%)'!$G$14/100*G351+'Connecting shares (%)'!$H$14/100*I351)/1000000,0),0)</f>
        <v>1.58858425</v>
      </c>
      <c r="AD351" s="1">
        <f>IF(C351="west", IF(B351="Decentral",F351*'Connecting shares (%)'!$R$16*'Connecting shares (%)'!$F$14/100+H351*'Connecting shares (%)'!$G$14/100*'Connecting shares (%)'!$R$17+J351*'Connecting shares (%)'!$H$14/100*'Connecting shares (%)'!$R$18,0),0)</f>
        <v>2.2535100000000003</v>
      </c>
      <c r="AE351" s="1">
        <f>IF(C351="west", IF(B351="Central",('Connecting shares (%)'!$F$12/100*K351+'Connecting shares (%)'!$G$12/100*M351+'Connecting shares (%)'!$H$12/100*O351)/1000000,0),0)</f>
        <v>0</v>
      </c>
      <c r="AF351" s="1">
        <f>IF(C351="west", IF(B351="Central",L351*'Connecting shares (%)'!$R$16*'Connecting shares (%)'!$F$12/100+N351*'Connecting shares (%)'!$G$12/100*'Connecting shares (%)'!$R$17+P351*'Connecting shares (%)'!$H$12/100*'Connecting shares (%)'!$R$18,0),0)</f>
        <v>0</v>
      </c>
      <c r="AG351" s="1">
        <f>IF(C351="West", IF(B351="Decentral",(K351*'Connecting shares (%)'!$F$16/100+M351*'Connecting shares (%)'!$G$16/100+O351*'Connecting shares (%)'!$H$16/100)/1000000,0),0)</f>
        <v>0.42802879999999899</v>
      </c>
      <c r="AH351" s="1">
        <f>IF(C351="west", IF(B351="Decentral",L351*'Connecting shares (%)'!$R$16*'Connecting shares (%)'!$F$16/100+N351*'Connecting shares (%)'!$G$16/100*'Connecting shares (%)'!$R$17+P351*'Connecting shares (%)'!$H$16/100*'Connecting shares (%)'!$R$18,0),0)</f>
        <v>0.36791700000000005</v>
      </c>
    </row>
    <row r="352" spans="1:34">
      <c r="A352" s="1">
        <v>351</v>
      </c>
      <c r="B352" s="1" t="s">
        <v>19</v>
      </c>
      <c r="C352" s="1" t="s">
        <v>21</v>
      </c>
      <c r="D352" s="1" t="s">
        <v>559</v>
      </c>
      <c r="E352" s="1">
        <v>0</v>
      </c>
      <c r="F352" s="1">
        <v>0</v>
      </c>
      <c r="G352" s="1">
        <v>0</v>
      </c>
      <c r="H352" s="1">
        <v>0</v>
      </c>
      <c r="I352" s="1">
        <v>0</v>
      </c>
      <c r="J352" s="1">
        <v>0</v>
      </c>
      <c r="K352" s="1">
        <v>0</v>
      </c>
      <c r="L352" s="1">
        <v>0</v>
      </c>
      <c r="M352" s="1">
        <v>0</v>
      </c>
      <c r="N352" s="1">
        <v>0</v>
      </c>
      <c r="O352" s="1">
        <v>0</v>
      </c>
      <c r="P352" s="1">
        <v>0</v>
      </c>
      <c r="Q352" s="1">
        <v>76.026187349870099</v>
      </c>
      <c r="R352" s="1">
        <v>230</v>
      </c>
      <c r="S352" s="59">
        <f>IF(C352="East", IF(B352="Central",('Connecting shares (%)'!$F$2/100*E352+'Connecting shares (%)'!$G$2/100*G352+'Connecting shares (%)'!$H$2/100*I352)/1000000,0),0)</f>
        <v>0</v>
      </c>
      <c r="T352" s="59">
        <f>IF(C352="East", IF(B352="Central",F352*'Connecting shares (%)'!$R$16*'Connecting shares (%)'!$F$2/100+H352*'Connecting shares (%)'!$G$2/100*'Connecting shares (%)'!$R$17+J352*'Connecting shares (%)'!$H$2/100*'Connecting shares (%)'!$R$18,0),0)</f>
        <v>0</v>
      </c>
      <c r="U352" s="1">
        <f>IF(C352="East", IF(B352="Decentral",('Connecting shares (%)'!$F$6/100*E352+'Connecting shares (%)'!$G$6/100*G352+'Connecting shares (%)'!$H$6/100*I352)/1000000,0),0)</f>
        <v>0</v>
      </c>
      <c r="V352" s="1">
        <f>IF(C352="East", IF(B352="Decentral",F352*'Connecting shares (%)'!$R$16*'Connecting shares (%)'!$F$6/100+H352*'Connecting shares (%)'!$G$6/100*'Connecting shares (%)'!$R$17+J352*'Connecting shares (%)'!$H$6/100*'Connecting shares (%)'!$R$18,0),0)</f>
        <v>0</v>
      </c>
      <c r="W352" s="1">
        <f>IF(C352="East", IF(B352="Central",('Connecting shares (%)'!$F$4/100*K352+'Connecting shares (%)'!$G$4/100*M352+'Connecting shares (%)'!$H$4/100*O352)/1000000,0),0)</f>
        <v>0</v>
      </c>
      <c r="X352" s="1">
        <f>IF(C352="East", IF(B352="Central",L352*'Connecting shares (%)'!$R$16*'Connecting shares (%)'!$F$4/100+N352*'Connecting shares (%)'!$G$4/100*'Connecting shares (%)'!$R$17+P352*'Connecting shares (%)'!$H$4/100*'Connecting shares (%)'!$R$18,0),0)</f>
        <v>0</v>
      </c>
      <c r="Y352" s="1">
        <f>IF(C352="East", IF(B352="Decentral",('Connecting shares (%)'!$F$4/100*K352+'Connecting shares (%)'!$G$4/100*M352+'Connecting shares (%)'!$H$4/100*O352)/1000000,0),0)</f>
        <v>0</v>
      </c>
      <c r="Z352" s="1">
        <f>IF(C352="East", IF(B352="Decentral",L352*'Connecting shares (%)'!$R$16*'Connecting shares (%)'!$F$8/100+N352*'Connecting shares (%)'!$G$8/100*'Connecting shares (%)'!$R$17+P352*'Connecting shares (%)'!$H$8/100*'Connecting shares (%)'!$R$18,0),0)</f>
        <v>0</v>
      </c>
      <c r="AA352" s="1">
        <f>IF(C352="West", IF(B352="Central",('Connecting shares (%)'!$F$10/100*E352+'Connecting shares (%)'!$G$10/100*G352+'Connecting shares (%)'!$H$10/100*I352)/1000000,0),0)</f>
        <v>0</v>
      </c>
      <c r="AB352" s="1">
        <f>IF(C352="West", IF(B352="Central",F352*'Connecting shares (%)'!$R$16*'Connecting shares (%)'!$F$10/100+H352*'Connecting shares (%)'!$G$10/100*'Connecting shares (%)'!$R$17+J352*'Connecting shares (%)'!$H$10/100*'Connecting shares (%)'!$R$18,0),0)</f>
        <v>0</v>
      </c>
      <c r="AC352" s="1">
        <f>IF(C352="West", IF(B352="Decentral",('Connecting shares (%)'!$F$14/100*E352+'Connecting shares (%)'!$G$14/100*G352+'Connecting shares (%)'!$H$14/100*I352)/1000000,0),0)</f>
        <v>0</v>
      </c>
      <c r="AD352" s="1">
        <f>IF(C352="west", IF(B352="Decentral",F352*'Connecting shares (%)'!$R$16*'Connecting shares (%)'!$F$14/100+H352*'Connecting shares (%)'!$G$14/100*'Connecting shares (%)'!$R$17+J352*'Connecting shares (%)'!$H$14/100*'Connecting shares (%)'!$R$18,0),0)</f>
        <v>0</v>
      </c>
      <c r="AE352" s="1">
        <f>IF(C352="west", IF(B352="Central",('Connecting shares (%)'!$F$12/100*K352+'Connecting shares (%)'!$G$12/100*M352+'Connecting shares (%)'!$H$12/100*O352)/1000000,0),0)</f>
        <v>0</v>
      </c>
      <c r="AF352" s="1">
        <f>IF(C352="west", IF(B352="Central",L352*'Connecting shares (%)'!$R$16*'Connecting shares (%)'!$F$12/100+N352*'Connecting shares (%)'!$G$12/100*'Connecting shares (%)'!$R$17+P352*'Connecting shares (%)'!$H$12/100*'Connecting shares (%)'!$R$18,0),0)</f>
        <v>0</v>
      </c>
      <c r="AG352" s="1">
        <f>IF(C352="West", IF(B352="Decentral",(K352*'Connecting shares (%)'!$F$16/100+M352*'Connecting shares (%)'!$G$16/100+O352*'Connecting shares (%)'!$H$16/100)/1000000,0),0)</f>
        <v>0</v>
      </c>
      <c r="AH352" s="1">
        <f>IF(C352="west", IF(B352="Decentral",L352*'Connecting shares (%)'!$R$16*'Connecting shares (%)'!$F$16/100+N352*'Connecting shares (%)'!$G$16/100*'Connecting shares (%)'!$R$17+P352*'Connecting shares (%)'!$H$16/100*'Connecting shares (%)'!$R$18,0),0)</f>
        <v>0</v>
      </c>
    </row>
    <row r="353" spans="1:34">
      <c r="A353" s="1">
        <v>352</v>
      </c>
      <c r="B353" s="1" t="s">
        <v>19</v>
      </c>
      <c r="C353" s="1" t="s">
        <v>21</v>
      </c>
      <c r="D353" s="1" t="s">
        <v>558</v>
      </c>
      <c r="E353" s="1">
        <v>1525042.3</v>
      </c>
      <c r="F353" s="1">
        <v>92</v>
      </c>
      <c r="G353" s="1">
        <v>0</v>
      </c>
      <c r="H353" s="1">
        <v>0</v>
      </c>
      <c r="I353" s="1">
        <v>0</v>
      </c>
      <c r="J353" s="1">
        <v>0</v>
      </c>
      <c r="K353" s="1">
        <v>168931.15999999901</v>
      </c>
      <c r="L353" s="1">
        <v>8</v>
      </c>
      <c r="M353" s="1">
        <v>72025.389999999898</v>
      </c>
      <c r="N353" s="1">
        <v>1</v>
      </c>
      <c r="O353" s="1">
        <v>0</v>
      </c>
      <c r="P353" s="1">
        <v>0</v>
      </c>
      <c r="Q353" s="1">
        <v>4498.9293035058699</v>
      </c>
      <c r="R353" s="1">
        <v>1080445</v>
      </c>
      <c r="S353" s="59">
        <f>IF(C353="East", IF(B353="Central",('Connecting shares (%)'!$F$2/100*E353+'Connecting shares (%)'!$G$2/100*G353+'Connecting shares (%)'!$H$2/100*I353)/1000000,0),0)</f>
        <v>0</v>
      </c>
      <c r="T353" s="59">
        <f>IF(C353="East", IF(B353="Central",F353*'Connecting shares (%)'!$R$16*'Connecting shares (%)'!$F$2/100+H353*'Connecting shares (%)'!$G$2/100*'Connecting shares (%)'!$R$17+J353*'Connecting shares (%)'!$H$2/100*'Connecting shares (%)'!$R$18,0),0)</f>
        <v>0</v>
      </c>
      <c r="U353" s="1">
        <f>IF(C353="East", IF(B353="Decentral",('Connecting shares (%)'!$F$6/100*E353+'Connecting shares (%)'!$G$6/100*G353+'Connecting shares (%)'!$H$6/100*I353)/1000000,0),0)</f>
        <v>0</v>
      </c>
      <c r="V353" s="1">
        <f>IF(C353="East", IF(B353="Decentral",F353*'Connecting shares (%)'!$R$16*'Connecting shares (%)'!$F$6/100+H353*'Connecting shares (%)'!$G$6/100*'Connecting shares (%)'!$R$17+J353*'Connecting shares (%)'!$H$6/100*'Connecting shares (%)'!$R$18,0),0)</f>
        <v>0</v>
      </c>
      <c r="W353" s="1">
        <f>IF(C353="East", IF(B353="Central",('Connecting shares (%)'!$F$4/100*K353+'Connecting shares (%)'!$G$4/100*M353+'Connecting shares (%)'!$H$4/100*O353)/1000000,0),0)</f>
        <v>0</v>
      </c>
      <c r="X353" s="1">
        <f>IF(C353="East", IF(B353="Central",L353*'Connecting shares (%)'!$R$16*'Connecting shares (%)'!$F$4/100+N353*'Connecting shares (%)'!$G$4/100*'Connecting shares (%)'!$R$17+P353*'Connecting shares (%)'!$H$4/100*'Connecting shares (%)'!$R$18,0),0)</f>
        <v>0</v>
      </c>
      <c r="Y353" s="1">
        <f>IF(C353="East", IF(B353="Decentral",('Connecting shares (%)'!$F$4/100*K353+'Connecting shares (%)'!$G$4/100*M353+'Connecting shares (%)'!$H$4/100*O353)/1000000,0),0)</f>
        <v>0</v>
      </c>
      <c r="Z353" s="1">
        <f>IF(C353="East", IF(B353="Decentral",L353*'Connecting shares (%)'!$R$16*'Connecting shares (%)'!$F$8/100+N353*'Connecting shares (%)'!$G$8/100*'Connecting shares (%)'!$R$17+P353*'Connecting shares (%)'!$H$8/100*'Connecting shares (%)'!$R$18,0),0)</f>
        <v>0</v>
      </c>
      <c r="AA353" s="1">
        <f>IF(C353="West", IF(B353="Central",('Connecting shares (%)'!$F$10/100*E353+'Connecting shares (%)'!$G$10/100*G353+'Connecting shares (%)'!$H$10/100*I353)/1000000,0),0)</f>
        <v>0</v>
      </c>
      <c r="AB353" s="1">
        <f>IF(C353="West", IF(B353="Central",F353*'Connecting shares (%)'!$R$16*'Connecting shares (%)'!$F$10/100+H353*'Connecting shares (%)'!$G$10/100*'Connecting shares (%)'!$R$17+J353*'Connecting shares (%)'!$H$10/100*'Connecting shares (%)'!$R$18,0),0)</f>
        <v>0</v>
      </c>
      <c r="AC353" s="1">
        <f>IF(C353="West", IF(B353="Decentral",('Connecting shares (%)'!$F$14/100*E353+'Connecting shares (%)'!$G$14/100*G353+'Connecting shares (%)'!$H$14/100*I353)/1000000,0),0)</f>
        <v>1.5250423</v>
      </c>
      <c r="AD353" s="1">
        <f>IF(C353="west", IF(B353="Decentral",F353*'Connecting shares (%)'!$R$16*'Connecting shares (%)'!$F$14/100+H353*'Connecting shares (%)'!$G$14/100*'Connecting shares (%)'!$R$17+J353*'Connecting shares (%)'!$H$14/100*'Connecting shares (%)'!$R$18,0),0)</f>
        <v>2.1155400000000002</v>
      </c>
      <c r="AE353" s="1">
        <f>IF(C353="west", IF(B353="Central",('Connecting shares (%)'!$F$12/100*K353+'Connecting shares (%)'!$G$12/100*M353+'Connecting shares (%)'!$H$12/100*O353)/1000000,0),0)</f>
        <v>0</v>
      </c>
      <c r="AF353" s="1">
        <f>IF(C353="west", IF(B353="Central",L353*'Connecting shares (%)'!$R$16*'Connecting shares (%)'!$F$12/100+N353*'Connecting shares (%)'!$G$12/100*'Connecting shares (%)'!$R$17+P353*'Connecting shares (%)'!$H$12/100*'Connecting shares (%)'!$R$18,0),0)</f>
        <v>0</v>
      </c>
      <c r="AG353" s="1">
        <f>IF(C353="West", IF(B353="Decentral",(K353*'Connecting shares (%)'!$F$16/100+M353*'Connecting shares (%)'!$G$16/100+O353*'Connecting shares (%)'!$H$16/100)/1000000,0),0)</f>
        <v>0.24095654999999894</v>
      </c>
      <c r="AH353" s="1">
        <f>IF(C353="west", IF(B353="Decentral",L353*'Connecting shares (%)'!$R$16*'Connecting shares (%)'!$F$16/100+N353*'Connecting shares (%)'!$G$16/100*'Connecting shares (%)'!$R$17+P353*'Connecting shares (%)'!$H$16/100*'Connecting shares (%)'!$R$18,0),0)</f>
        <v>0.214619</v>
      </c>
    </row>
    <row r="354" spans="1:34">
      <c r="A354" s="1">
        <v>353</v>
      </c>
      <c r="B354" s="1" t="s">
        <v>19</v>
      </c>
      <c r="C354" s="1" t="s">
        <v>21</v>
      </c>
      <c r="D354" s="1" t="s">
        <v>557</v>
      </c>
      <c r="E354" s="1">
        <v>0</v>
      </c>
      <c r="F354" s="1">
        <v>0</v>
      </c>
      <c r="G354" s="1">
        <v>0</v>
      </c>
      <c r="H354" s="1">
        <v>0</v>
      </c>
      <c r="I354" s="1">
        <v>0</v>
      </c>
      <c r="J354" s="1">
        <v>0</v>
      </c>
      <c r="K354" s="1">
        <v>0</v>
      </c>
      <c r="L354" s="1">
        <v>0</v>
      </c>
      <c r="M354" s="1">
        <v>0</v>
      </c>
      <c r="N354" s="1">
        <v>0</v>
      </c>
      <c r="O354" s="1">
        <v>0</v>
      </c>
      <c r="P354" s="1">
        <v>0</v>
      </c>
      <c r="Q354" s="1">
        <v>291.38805643433</v>
      </c>
      <c r="R354" s="1">
        <v>1394</v>
      </c>
      <c r="S354" s="59">
        <f>IF(C354="East", IF(B354="Central",('Connecting shares (%)'!$F$2/100*E354+'Connecting shares (%)'!$G$2/100*G354+'Connecting shares (%)'!$H$2/100*I354)/1000000,0),0)</f>
        <v>0</v>
      </c>
      <c r="T354" s="59">
        <f>IF(C354="East", IF(B354="Central",F354*'Connecting shares (%)'!$R$16*'Connecting shares (%)'!$F$2/100+H354*'Connecting shares (%)'!$G$2/100*'Connecting shares (%)'!$R$17+J354*'Connecting shares (%)'!$H$2/100*'Connecting shares (%)'!$R$18,0),0)</f>
        <v>0</v>
      </c>
      <c r="U354" s="1">
        <f>IF(C354="East", IF(B354="Decentral",('Connecting shares (%)'!$F$6/100*E354+'Connecting shares (%)'!$G$6/100*G354+'Connecting shares (%)'!$H$6/100*I354)/1000000,0),0)</f>
        <v>0</v>
      </c>
      <c r="V354" s="1">
        <f>IF(C354="East", IF(B354="Decentral",F354*'Connecting shares (%)'!$R$16*'Connecting shares (%)'!$F$6/100+H354*'Connecting shares (%)'!$G$6/100*'Connecting shares (%)'!$R$17+J354*'Connecting shares (%)'!$H$6/100*'Connecting shares (%)'!$R$18,0),0)</f>
        <v>0</v>
      </c>
      <c r="W354" s="1">
        <f>IF(C354="East", IF(B354="Central",('Connecting shares (%)'!$F$4/100*K354+'Connecting shares (%)'!$G$4/100*M354+'Connecting shares (%)'!$H$4/100*O354)/1000000,0),0)</f>
        <v>0</v>
      </c>
      <c r="X354" s="1">
        <f>IF(C354="East", IF(B354="Central",L354*'Connecting shares (%)'!$R$16*'Connecting shares (%)'!$F$4/100+N354*'Connecting shares (%)'!$G$4/100*'Connecting shares (%)'!$R$17+P354*'Connecting shares (%)'!$H$4/100*'Connecting shares (%)'!$R$18,0),0)</f>
        <v>0</v>
      </c>
      <c r="Y354" s="1">
        <f>IF(C354="East", IF(B354="Decentral",('Connecting shares (%)'!$F$4/100*K354+'Connecting shares (%)'!$G$4/100*M354+'Connecting shares (%)'!$H$4/100*O354)/1000000,0),0)</f>
        <v>0</v>
      </c>
      <c r="Z354" s="1">
        <f>IF(C354="East", IF(B354="Decentral",L354*'Connecting shares (%)'!$R$16*'Connecting shares (%)'!$F$8/100+N354*'Connecting shares (%)'!$G$8/100*'Connecting shares (%)'!$R$17+P354*'Connecting shares (%)'!$H$8/100*'Connecting shares (%)'!$R$18,0),0)</f>
        <v>0</v>
      </c>
      <c r="AA354" s="1">
        <f>IF(C354="West", IF(B354="Central",('Connecting shares (%)'!$F$10/100*E354+'Connecting shares (%)'!$G$10/100*G354+'Connecting shares (%)'!$H$10/100*I354)/1000000,0),0)</f>
        <v>0</v>
      </c>
      <c r="AB354" s="1">
        <f>IF(C354="West", IF(B354="Central",F354*'Connecting shares (%)'!$R$16*'Connecting shares (%)'!$F$10/100+H354*'Connecting shares (%)'!$G$10/100*'Connecting shares (%)'!$R$17+J354*'Connecting shares (%)'!$H$10/100*'Connecting shares (%)'!$R$18,0),0)</f>
        <v>0</v>
      </c>
      <c r="AC354" s="1">
        <f>IF(C354="West", IF(B354="Decentral",('Connecting shares (%)'!$F$14/100*E354+'Connecting shares (%)'!$G$14/100*G354+'Connecting shares (%)'!$H$14/100*I354)/1000000,0),0)</f>
        <v>0</v>
      </c>
      <c r="AD354" s="1">
        <f>IF(C354="west", IF(B354="Decentral",F354*'Connecting shares (%)'!$R$16*'Connecting shares (%)'!$F$14/100+H354*'Connecting shares (%)'!$G$14/100*'Connecting shares (%)'!$R$17+J354*'Connecting shares (%)'!$H$14/100*'Connecting shares (%)'!$R$18,0),0)</f>
        <v>0</v>
      </c>
      <c r="AE354" s="1">
        <f>IF(C354="west", IF(B354="Central",('Connecting shares (%)'!$F$12/100*K354+'Connecting shares (%)'!$G$12/100*M354+'Connecting shares (%)'!$H$12/100*O354)/1000000,0),0)</f>
        <v>0</v>
      </c>
      <c r="AF354" s="1">
        <f>IF(C354="west", IF(B354="Central",L354*'Connecting shares (%)'!$R$16*'Connecting shares (%)'!$F$12/100+N354*'Connecting shares (%)'!$G$12/100*'Connecting shares (%)'!$R$17+P354*'Connecting shares (%)'!$H$12/100*'Connecting shares (%)'!$R$18,0),0)</f>
        <v>0</v>
      </c>
      <c r="AG354" s="1">
        <f>IF(C354="West", IF(B354="Decentral",(K354*'Connecting shares (%)'!$F$16/100+M354*'Connecting shares (%)'!$G$16/100+O354*'Connecting shares (%)'!$H$16/100)/1000000,0),0)</f>
        <v>0</v>
      </c>
      <c r="AH354" s="1">
        <f>IF(C354="west", IF(B354="Decentral",L354*'Connecting shares (%)'!$R$16*'Connecting shares (%)'!$F$16/100+N354*'Connecting shares (%)'!$G$16/100*'Connecting shares (%)'!$R$17+P354*'Connecting shares (%)'!$H$16/100*'Connecting shares (%)'!$R$18,0),0)</f>
        <v>0</v>
      </c>
    </row>
    <row r="355" spans="1:34">
      <c r="A355" s="1">
        <v>354</v>
      </c>
      <c r="B355" s="1" t="s">
        <v>19</v>
      </c>
      <c r="C355" s="1" t="s">
        <v>21</v>
      </c>
      <c r="D355" s="1" t="s">
        <v>556</v>
      </c>
      <c r="E355" s="1">
        <v>761952.45999999903</v>
      </c>
      <c r="F355" s="1">
        <v>46</v>
      </c>
      <c r="G355" s="1">
        <v>0</v>
      </c>
      <c r="H355" s="1">
        <v>0</v>
      </c>
      <c r="I355" s="1">
        <v>0</v>
      </c>
      <c r="J355" s="1">
        <v>0</v>
      </c>
      <c r="K355" s="1">
        <v>52702.22</v>
      </c>
      <c r="L355" s="1">
        <v>4</v>
      </c>
      <c r="M355" s="1">
        <v>0</v>
      </c>
      <c r="N355" s="1">
        <v>0</v>
      </c>
      <c r="O355" s="1">
        <v>0</v>
      </c>
      <c r="P355" s="1">
        <v>0</v>
      </c>
      <c r="Q355" s="1">
        <v>4807.5544435069196</v>
      </c>
      <c r="R355" s="1">
        <v>1145413</v>
      </c>
      <c r="S355" s="59">
        <f>IF(C355="East", IF(B355="Central",('Connecting shares (%)'!$F$2/100*E355+'Connecting shares (%)'!$G$2/100*G355+'Connecting shares (%)'!$H$2/100*I355)/1000000,0),0)</f>
        <v>0</v>
      </c>
      <c r="T355" s="59">
        <f>IF(C355="East", IF(B355="Central",F355*'Connecting shares (%)'!$R$16*'Connecting shares (%)'!$F$2/100+H355*'Connecting shares (%)'!$G$2/100*'Connecting shares (%)'!$R$17+J355*'Connecting shares (%)'!$H$2/100*'Connecting shares (%)'!$R$18,0),0)</f>
        <v>0</v>
      </c>
      <c r="U355" s="1">
        <f>IF(C355="East", IF(B355="Decentral",('Connecting shares (%)'!$F$6/100*E355+'Connecting shares (%)'!$G$6/100*G355+'Connecting shares (%)'!$H$6/100*I355)/1000000,0),0)</f>
        <v>0</v>
      </c>
      <c r="V355" s="1">
        <f>IF(C355="East", IF(B355="Decentral",F355*'Connecting shares (%)'!$R$16*'Connecting shares (%)'!$F$6/100+H355*'Connecting shares (%)'!$G$6/100*'Connecting shares (%)'!$R$17+J355*'Connecting shares (%)'!$H$6/100*'Connecting shares (%)'!$R$18,0),0)</f>
        <v>0</v>
      </c>
      <c r="W355" s="1">
        <f>IF(C355="East", IF(B355="Central",('Connecting shares (%)'!$F$4/100*K355+'Connecting shares (%)'!$G$4/100*M355+'Connecting shares (%)'!$H$4/100*O355)/1000000,0),0)</f>
        <v>0</v>
      </c>
      <c r="X355" s="1">
        <f>IF(C355="East", IF(B355="Central",L355*'Connecting shares (%)'!$R$16*'Connecting shares (%)'!$F$4/100+N355*'Connecting shares (%)'!$G$4/100*'Connecting shares (%)'!$R$17+P355*'Connecting shares (%)'!$H$4/100*'Connecting shares (%)'!$R$18,0),0)</f>
        <v>0</v>
      </c>
      <c r="Y355" s="1">
        <f>IF(C355="East", IF(B355="Decentral",('Connecting shares (%)'!$F$4/100*K355+'Connecting shares (%)'!$G$4/100*M355+'Connecting shares (%)'!$H$4/100*O355)/1000000,0),0)</f>
        <v>0</v>
      </c>
      <c r="Z355" s="1">
        <f>IF(C355="East", IF(B355="Decentral",L355*'Connecting shares (%)'!$R$16*'Connecting shares (%)'!$F$8/100+N355*'Connecting shares (%)'!$G$8/100*'Connecting shares (%)'!$R$17+P355*'Connecting shares (%)'!$H$8/100*'Connecting shares (%)'!$R$18,0),0)</f>
        <v>0</v>
      </c>
      <c r="AA355" s="1">
        <f>IF(C355="West", IF(B355="Central",('Connecting shares (%)'!$F$10/100*E355+'Connecting shares (%)'!$G$10/100*G355+'Connecting shares (%)'!$H$10/100*I355)/1000000,0),0)</f>
        <v>0</v>
      </c>
      <c r="AB355" s="1">
        <f>IF(C355="West", IF(B355="Central",F355*'Connecting shares (%)'!$R$16*'Connecting shares (%)'!$F$10/100+H355*'Connecting shares (%)'!$G$10/100*'Connecting shares (%)'!$R$17+J355*'Connecting shares (%)'!$H$10/100*'Connecting shares (%)'!$R$18,0),0)</f>
        <v>0</v>
      </c>
      <c r="AC355" s="1">
        <f>IF(C355="West", IF(B355="Decentral",('Connecting shares (%)'!$F$14/100*E355+'Connecting shares (%)'!$G$14/100*G355+'Connecting shares (%)'!$H$14/100*I355)/1000000,0),0)</f>
        <v>0.76195245999999905</v>
      </c>
      <c r="AD355" s="1">
        <f>IF(C355="west", IF(B355="Decentral",F355*'Connecting shares (%)'!$R$16*'Connecting shares (%)'!$F$14/100+H355*'Connecting shares (%)'!$G$14/100*'Connecting shares (%)'!$R$17+J355*'Connecting shares (%)'!$H$14/100*'Connecting shares (%)'!$R$18,0),0)</f>
        <v>1.0577700000000001</v>
      </c>
      <c r="AE355" s="1">
        <f>IF(C355="west", IF(B355="Central",('Connecting shares (%)'!$F$12/100*K355+'Connecting shares (%)'!$G$12/100*M355+'Connecting shares (%)'!$H$12/100*O355)/1000000,0),0)</f>
        <v>0</v>
      </c>
      <c r="AF355" s="1">
        <f>IF(C355="west", IF(B355="Central",L355*'Connecting shares (%)'!$R$16*'Connecting shares (%)'!$F$12/100+N355*'Connecting shares (%)'!$G$12/100*'Connecting shares (%)'!$R$17+P355*'Connecting shares (%)'!$H$12/100*'Connecting shares (%)'!$R$18,0),0)</f>
        <v>0</v>
      </c>
      <c r="AG355" s="1">
        <f>IF(C355="West", IF(B355="Decentral",(K355*'Connecting shares (%)'!$F$16/100+M355*'Connecting shares (%)'!$G$16/100+O355*'Connecting shares (%)'!$H$16/100)/1000000,0),0)</f>
        <v>5.2702220000000001E-2</v>
      </c>
      <c r="AH355" s="1">
        <f>IF(C355="west", IF(B355="Decentral",L355*'Connecting shares (%)'!$R$16*'Connecting shares (%)'!$F$16/100+N355*'Connecting shares (%)'!$G$16/100*'Connecting shares (%)'!$R$17+P355*'Connecting shares (%)'!$H$16/100*'Connecting shares (%)'!$R$18,0),0)</f>
        <v>9.1980000000000006E-2</v>
      </c>
    </row>
    <row r="356" spans="1:34">
      <c r="A356" s="1">
        <v>355</v>
      </c>
      <c r="B356" s="1" t="s">
        <v>19</v>
      </c>
      <c r="C356" s="1" t="s">
        <v>21</v>
      </c>
      <c r="D356" s="1" t="s">
        <v>555</v>
      </c>
      <c r="E356" s="1">
        <v>1534959.2</v>
      </c>
      <c r="F356" s="1">
        <v>110</v>
      </c>
      <c r="G356" s="1">
        <v>65611.710000000006</v>
      </c>
      <c r="H356" s="1">
        <v>1</v>
      </c>
      <c r="I356" s="1">
        <v>0</v>
      </c>
      <c r="J356" s="1">
        <v>0</v>
      </c>
      <c r="K356" s="1">
        <v>260804.41999999899</v>
      </c>
      <c r="L356" s="1">
        <v>17</v>
      </c>
      <c r="M356" s="1">
        <v>0</v>
      </c>
      <c r="N356" s="1">
        <v>0</v>
      </c>
      <c r="O356" s="1">
        <v>0</v>
      </c>
      <c r="P356" s="1">
        <v>0</v>
      </c>
      <c r="Q356" s="1">
        <v>4199.8078903181804</v>
      </c>
      <c r="R356" s="1">
        <v>866494</v>
      </c>
      <c r="S356" s="59">
        <f>IF(C356="East", IF(B356="Central",('Connecting shares (%)'!$F$2/100*E356+'Connecting shares (%)'!$G$2/100*G356+'Connecting shares (%)'!$H$2/100*I356)/1000000,0),0)</f>
        <v>0</v>
      </c>
      <c r="T356" s="59">
        <f>IF(C356="East", IF(B356="Central",F356*'Connecting shares (%)'!$R$16*'Connecting shares (%)'!$F$2/100+H356*'Connecting shares (%)'!$G$2/100*'Connecting shares (%)'!$R$17+J356*'Connecting shares (%)'!$H$2/100*'Connecting shares (%)'!$R$18,0),0)</f>
        <v>0</v>
      </c>
      <c r="U356" s="1">
        <f>IF(C356="East", IF(B356="Decentral",('Connecting shares (%)'!$F$6/100*E356+'Connecting shares (%)'!$G$6/100*G356+'Connecting shares (%)'!$H$6/100*I356)/1000000,0),0)</f>
        <v>0</v>
      </c>
      <c r="V356" s="1">
        <f>IF(C356="East", IF(B356="Decentral",F356*'Connecting shares (%)'!$R$16*'Connecting shares (%)'!$F$6/100+H356*'Connecting shares (%)'!$G$6/100*'Connecting shares (%)'!$R$17+J356*'Connecting shares (%)'!$H$6/100*'Connecting shares (%)'!$R$18,0),0)</f>
        <v>0</v>
      </c>
      <c r="W356" s="1">
        <f>IF(C356="East", IF(B356="Central",('Connecting shares (%)'!$F$4/100*K356+'Connecting shares (%)'!$G$4/100*M356+'Connecting shares (%)'!$H$4/100*O356)/1000000,0),0)</f>
        <v>0</v>
      </c>
      <c r="X356" s="1">
        <f>IF(C356="East", IF(B356="Central",L356*'Connecting shares (%)'!$R$16*'Connecting shares (%)'!$F$4/100+N356*'Connecting shares (%)'!$G$4/100*'Connecting shares (%)'!$R$17+P356*'Connecting shares (%)'!$H$4/100*'Connecting shares (%)'!$R$18,0),0)</f>
        <v>0</v>
      </c>
      <c r="Y356" s="1">
        <f>IF(C356="East", IF(B356="Decentral",('Connecting shares (%)'!$F$4/100*K356+'Connecting shares (%)'!$G$4/100*M356+'Connecting shares (%)'!$H$4/100*O356)/1000000,0),0)</f>
        <v>0</v>
      </c>
      <c r="Z356" s="1">
        <f>IF(C356="East", IF(B356="Decentral",L356*'Connecting shares (%)'!$R$16*'Connecting shares (%)'!$F$8/100+N356*'Connecting shares (%)'!$G$8/100*'Connecting shares (%)'!$R$17+P356*'Connecting shares (%)'!$H$8/100*'Connecting shares (%)'!$R$18,0),0)</f>
        <v>0</v>
      </c>
      <c r="AA356" s="1">
        <f>IF(C356="West", IF(B356="Central",('Connecting shares (%)'!$F$10/100*E356+'Connecting shares (%)'!$G$10/100*G356+'Connecting shares (%)'!$H$10/100*I356)/1000000,0),0)</f>
        <v>0</v>
      </c>
      <c r="AB356" s="1">
        <f>IF(C356="West", IF(B356="Central",F356*'Connecting shares (%)'!$R$16*'Connecting shares (%)'!$F$10/100+H356*'Connecting shares (%)'!$G$10/100*'Connecting shares (%)'!$R$17+J356*'Connecting shares (%)'!$H$10/100*'Connecting shares (%)'!$R$18,0),0)</f>
        <v>0</v>
      </c>
      <c r="AC356" s="1">
        <f>IF(C356="West", IF(B356="Decentral",('Connecting shares (%)'!$F$14/100*E356+'Connecting shares (%)'!$G$14/100*G356+'Connecting shares (%)'!$H$14/100*I356)/1000000,0),0)</f>
        <v>1.6005709099999998</v>
      </c>
      <c r="AD356" s="1">
        <f>IF(C356="west", IF(B356="Decentral",F356*'Connecting shares (%)'!$R$16*'Connecting shares (%)'!$F$14/100+H356*'Connecting shares (%)'!$G$14/100*'Connecting shares (%)'!$R$17+J356*'Connecting shares (%)'!$H$14/100*'Connecting shares (%)'!$R$18,0),0)</f>
        <v>2.5601090000000002</v>
      </c>
      <c r="AE356" s="1">
        <f>IF(C356="west", IF(B356="Central",('Connecting shares (%)'!$F$12/100*K356+'Connecting shares (%)'!$G$12/100*M356+'Connecting shares (%)'!$H$12/100*O356)/1000000,0),0)</f>
        <v>0</v>
      </c>
      <c r="AF356" s="1">
        <f>IF(C356="west", IF(B356="Central",L356*'Connecting shares (%)'!$R$16*'Connecting shares (%)'!$F$12/100+N356*'Connecting shares (%)'!$G$12/100*'Connecting shares (%)'!$R$17+P356*'Connecting shares (%)'!$H$12/100*'Connecting shares (%)'!$R$18,0),0)</f>
        <v>0</v>
      </c>
      <c r="AG356" s="1">
        <f>IF(C356="West", IF(B356="Decentral",(K356*'Connecting shares (%)'!$F$16/100+M356*'Connecting shares (%)'!$G$16/100+O356*'Connecting shares (%)'!$H$16/100)/1000000,0),0)</f>
        <v>0.26080441999999898</v>
      </c>
      <c r="AH356" s="1">
        <f>IF(C356="west", IF(B356="Decentral",L356*'Connecting shares (%)'!$R$16*'Connecting shares (%)'!$F$16/100+N356*'Connecting shares (%)'!$G$16/100*'Connecting shares (%)'!$R$17+P356*'Connecting shares (%)'!$H$16/100*'Connecting shares (%)'!$R$18,0),0)</f>
        <v>0.39091500000000001</v>
      </c>
    </row>
    <row r="357" spans="1:34">
      <c r="A357" s="1">
        <v>356</v>
      </c>
      <c r="B357" s="1" t="s">
        <v>19</v>
      </c>
      <c r="C357" s="1" t="s">
        <v>21</v>
      </c>
      <c r="D357" s="1" t="s">
        <v>554</v>
      </c>
      <c r="E357" s="1">
        <v>263429.88</v>
      </c>
      <c r="F357" s="1">
        <v>15</v>
      </c>
      <c r="G357" s="1">
        <v>0</v>
      </c>
      <c r="H357" s="1">
        <v>0</v>
      </c>
      <c r="I357" s="1">
        <v>0</v>
      </c>
      <c r="J357" s="1">
        <v>0</v>
      </c>
      <c r="K357" s="1">
        <v>0</v>
      </c>
      <c r="L357" s="1">
        <v>0</v>
      </c>
      <c r="M357" s="1">
        <v>0</v>
      </c>
      <c r="N357" s="1">
        <v>0</v>
      </c>
      <c r="O357" s="1">
        <v>0</v>
      </c>
      <c r="P357" s="1">
        <v>0</v>
      </c>
      <c r="Q357" s="1">
        <v>2061.25397467214</v>
      </c>
      <c r="R357" s="1">
        <v>60839</v>
      </c>
      <c r="S357" s="59">
        <f>IF(C357="East", IF(B357="Central",('Connecting shares (%)'!$F$2/100*E357+'Connecting shares (%)'!$G$2/100*G357+'Connecting shares (%)'!$H$2/100*I357)/1000000,0),0)</f>
        <v>0</v>
      </c>
      <c r="T357" s="59">
        <f>IF(C357="East", IF(B357="Central",F357*'Connecting shares (%)'!$R$16*'Connecting shares (%)'!$F$2/100+H357*'Connecting shares (%)'!$G$2/100*'Connecting shares (%)'!$R$17+J357*'Connecting shares (%)'!$H$2/100*'Connecting shares (%)'!$R$18,0),0)</f>
        <v>0</v>
      </c>
      <c r="U357" s="1">
        <f>IF(C357="East", IF(B357="Decentral",('Connecting shares (%)'!$F$6/100*E357+'Connecting shares (%)'!$G$6/100*G357+'Connecting shares (%)'!$H$6/100*I357)/1000000,0),0)</f>
        <v>0</v>
      </c>
      <c r="V357" s="1">
        <f>IF(C357="East", IF(B357="Decentral",F357*'Connecting shares (%)'!$R$16*'Connecting shares (%)'!$F$6/100+H357*'Connecting shares (%)'!$G$6/100*'Connecting shares (%)'!$R$17+J357*'Connecting shares (%)'!$H$6/100*'Connecting shares (%)'!$R$18,0),0)</f>
        <v>0</v>
      </c>
      <c r="W357" s="1">
        <f>IF(C357="East", IF(B357="Central",('Connecting shares (%)'!$F$4/100*K357+'Connecting shares (%)'!$G$4/100*M357+'Connecting shares (%)'!$H$4/100*O357)/1000000,0),0)</f>
        <v>0</v>
      </c>
      <c r="X357" s="1">
        <f>IF(C357="East", IF(B357="Central",L357*'Connecting shares (%)'!$R$16*'Connecting shares (%)'!$F$4/100+N357*'Connecting shares (%)'!$G$4/100*'Connecting shares (%)'!$R$17+P357*'Connecting shares (%)'!$H$4/100*'Connecting shares (%)'!$R$18,0),0)</f>
        <v>0</v>
      </c>
      <c r="Y357" s="1">
        <f>IF(C357="East", IF(B357="Decentral",('Connecting shares (%)'!$F$4/100*K357+'Connecting shares (%)'!$G$4/100*M357+'Connecting shares (%)'!$H$4/100*O357)/1000000,0),0)</f>
        <v>0</v>
      </c>
      <c r="Z357" s="1">
        <f>IF(C357="East", IF(B357="Decentral",L357*'Connecting shares (%)'!$R$16*'Connecting shares (%)'!$F$8/100+N357*'Connecting shares (%)'!$G$8/100*'Connecting shares (%)'!$R$17+P357*'Connecting shares (%)'!$H$8/100*'Connecting shares (%)'!$R$18,0),0)</f>
        <v>0</v>
      </c>
      <c r="AA357" s="1">
        <f>IF(C357="West", IF(B357="Central",('Connecting shares (%)'!$F$10/100*E357+'Connecting shares (%)'!$G$10/100*G357+'Connecting shares (%)'!$H$10/100*I357)/1000000,0),0)</f>
        <v>0</v>
      </c>
      <c r="AB357" s="1">
        <f>IF(C357="West", IF(B357="Central",F357*'Connecting shares (%)'!$R$16*'Connecting shares (%)'!$F$10/100+H357*'Connecting shares (%)'!$G$10/100*'Connecting shares (%)'!$R$17+J357*'Connecting shares (%)'!$H$10/100*'Connecting shares (%)'!$R$18,0),0)</f>
        <v>0</v>
      </c>
      <c r="AC357" s="1">
        <f>IF(C357="West", IF(B357="Decentral",('Connecting shares (%)'!$F$14/100*E357+'Connecting shares (%)'!$G$14/100*G357+'Connecting shares (%)'!$H$14/100*I357)/1000000,0),0)</f>
        <v>0.26342988000000001</v>
      </c>
      <c r="AD357" s="1">
        <f>IF(C357="west", IF(B357="Decentral",F357*'Connecting shares (%)'!$R$16*'Connecting shares (%)'!$F$14/100+H357*'Connecting shares (%)'!$G$14/100*'Connecting shares (%)'!$R$17+J357*'Connecting shares (%)'!$H$14/100*'Connecting shares (%)'!$R$18,0),0)</f>
        <v>0.34492500000000009</v>
      </c>
      <c r="AE357" s="1">
        <f>IF(C357="west", IF(B357="Central",('Connecting shares (%)'!$F$12/100*K357+'Connecting shares (%)'!$G$12/100*M357+'Connecting shares (%)'!$H$12/100*O357)/1000000,0),0)</f>
        <v>0</v>
      </c>
      <c r="AF357" s="1">
        <f>IF(C357="west", IF(B357="Central",L357*'Connecting shares (%)'!$R$16*'Connecting shares (%)'!$F$12/100+N357*'Connecting shares (%)'!$G$12/100*'Connecting shares (%)'!$R$17+P357*'Connecting shares (%)'!$H$12/100*'Connecting shares (%)'!$R$18,0),0)</f>
        <v>0</v>
      </c>
      <c r="AG357" s="1">
        <f>IF(C357="West", IF(B357="Decentral",(K357*'Connecting shares (%)'!$F$16/100+M357*'Connecting shares (%)'!$G$16/100+O357*'Connecting shares (%)'!$H$16/100)/1000000,0),0)</f>
        <v>0</v>
      </c>
      <c r="AH357" s="1">
        <f>IF(C357="west", IF(B357="Decentral",L357*'Connecting shares (%)'!$R$16*'Connecting shares (%)'!$F$16/100+N357*'Connecting shares (%)'!$G$16/100*'Connecting shares (%)'!$R$17+P357*'Connecting shares (%)'!$H$16/100*'Connecting shares (%)'!$R$18,0),0)</f>
        <v>0</v>
      </c>
    </row>
    <row r="358" spans="1:34">
      <c r="A358" s="1">
        <v>357</v>
      </c>
      <c r="B358" s="1" t="s">
        <v>19</v>
      </c>
      <c r="C358" s="1" t="s">
        <v>21</v>
      </c>
      <c r="D358" s="1" t="s">
        <v>508</v>
      </c>
      <c r="E358" s="1">
        <v>623281.11</v>
      </c>
      <c r="F358" s="1">
        <v>43</v>
      </c>
      <c r="G358" s="1">
        <v>0</v>
      </c>
      <c r="H358" s="1">
        <v>0</v>
      </c>
      <c r="I358" s="1">
        <v>0</v>
      </c>
      <c r="J358" s="1">
        <v>0</v>
      </c>
      <c r="K358" s="1">
        <v>93465.129999999903</v>
      </c>
      <c r="L358" s="1">
        <v>8</v>
      </c>
      <c r="M358" s="1">
        <v>69224.52</v>
      </c>
      <c r="N358" s="1">
        <v>1</v>
      </c>
      <c r="O358" s="1">
        <v>0</v>
      </c>
      <c r="P358" s="1">
        <v>0</v>
      </c>
      <c r="Q358" s="1">
        <v>1889.5931619870701</v>
      </c>
      <c r="R358" s="1">
        <v>177516.5</v>
      </c>
      <c r="S358" s="59">
        <f>IF(C358="East", IF(B358="Central",('Connecting shares (%)'!$F$2/100*E358+'Connecting shares (%)'!$G$2/100*G358+'Connecting shares (%)'!$H$2/100*I358)/1000000,0),0)</f>
        <v>0</v>
      </c>
      <c r="T358" s="59">
        <f>IF(C358="East", IF(B358="Central",F358*'Connecting shares (%)'!$R$16*'Connecting shares (%)'!$F$2/100+H358*'Connecting shares (%)'!$G$2/100*'Connecting shares (%)'!$R$17+J358*'Connecting shares (%)'!$H$2/100*'Connecting shares (%)'!$R$18,0),0)</f>
        <v>0</v>
      </c>
      <c r="U358" s="1">
        <f>IF(C358="East", IF(B358="Decentral",('Connecting shares (%)'!$F$6/100*E358+'Connecting shares (%)'!$G$6/100*G358+'Connecting shares (%)'!$H$6/100*I358)/1000000,0),0)</f>
        <v>0</v>
      </c>
      <c r="V358" s="1">
        <f>IF(C358="East", IF(B358="Decentral",F358*'Connecting shares (%)'!$R$16*'Connecting shares (%)'!$F$6/100+H358*'Connecting shares (%)'!$G$6/100*'Connecting shares (%)'!$R$17+J358*'Connecting shares (%)'!$H$6/100*'Connecting shares (%)'!$R$18,0),0)</f>
        <v>0</v>
      </c>
      <c r="W358" s="1">
        <f>IF(C358="East", IF(B358="Central",('Connecting shares (%)'!$F$4/100*K358+'Connecting shares (%)'!$G$4/100*M358+'Connecting shares (%)'!$H$4/100*O358)/1000000,0),0)</f>
        <v>0</v>
      </c>
      <c r="X358" s="1">
        <f>IF(C358="East", IF(B358="Central",L358*'Connecting shares (%)'!$R$16*'Connecting shares (%)'!$F$4/100+N358*'Connecting shares (%)'!$G$4/100*'Connecting shares (%)'!$R$17+P358*'Connecting shares (%)'!$H$4/100*'Connecting shares (%)'!$R$18,0),0)</f>
        <v>0</v>
      </c>
      <c r="Y358" s="1">
        <f>IF(C358="East", IF(B358="Decentral",('Connecting shares (%)'!$F$4/100*K358+'Connecting shares (%)'!$G$4/100*M358+'Connecting shares (%)'!$H$4/100*O358)/1000000,0),0)</f>
        <v>0</v>
      </c>
      <c r="Z358" s="1">
        <f>IF(C358="East", IF(B358="Decentral",L358*'Connecting shares (%)'!$R$16*'Connecting shares (%)'!$F$8/100+N358*'Connecting shares (%)'!$G$8/100*'Connecting shares (%)'!$R$17+P358*'Connecting shares (%)'!$H$8/100*'Connecting shares (%)'!$R$18,0),0)</f>
        <v>0</v>
      </c>
      <c r="AA358" s="1">
        <f>IF(C358="West", IF(B358="Central",('Connecting shares (%)'!$F$10/100*E358+'Connecting shares (%)'!$G$10/100*G358+'Connecting shares (%)'!$H$10/100*I358)/1000000,0),0)</f>
        <v>0</v>
      </c>
      <c r="AB358" s="1">
        <f>IF(C358="West", IF(B358="Central",F358*'Connecting shares (%)'!$R$16*'Connecting shares (%)'!$F$10/100+H358*'Connecting shares (%)'!$G$10/100*'Connecting shares (%)'!$R$17+J358*'Connecting shares (%)'!$H$10/100*'Connecting shares (%)'!$R$18,0),0)</f>
        <v>0</v>
      </c>
      <c r="AC358" s="1">
        <f>IF(C358="West", IF(B358="Decentral",('Connecting shares (%)'!$F$14/100*E358+'Connecting shares (%)'!$G$14/100*G358+'Connecting shares (%)'!$H$14/100*I358)/1000000,0),0)</f>
        <v>0.62328110999999997</v>
      </c>
      <c r="AD358" s="1">
        <f>IF(C358="west", IF(B358="Decentral",F358*'Connecting shares (%)'!$R$16*'Connecting shares (%)'!$F$14/100+H358*'Connecting shares (%)'!$G$14/100*'Connecting shares (%)'!$R$17+J358*'Connecting shares (%)'!$H$14/100*'Connecting shares (%)'!$R$18,0),0)</f>
        <v>0.98878500000000003</v>
      </c>
      <c r="AE358" s="1">
        <f>IF(C358="west", IF(B358="Central",('Connecting shares (%)'!$F$12/100*K358+'Connecting shares (%)'!$G$12/100*M358+'Connecting shares (%)'!$H$12/100*O358)/1000000,0),0)</f>
        <v>0</v>
      </c>
      <c r="AF358" s="1">
        <f>IF(C358="west", IF(B358="Central",L358*'Connecting shares (%)'!$R$16*'Connecting shares (%)'!$F$12/100+N358*'Connecting shares (%)'!$G$12/100*'Connecting shares (%)'!$R$17+P358*'Connecting shares (%)'!$H$12/100*'Connecting shares (%)'!$R$18,0),0)</f>
        <v>0</v>
      </c>
      <c r="AG358" s="1">
        <f>IF(C358="West", IF(B358="Decentral",(K358*'Connecting shares (%)'!$F$16/100+M358*'Connecting shares (%)'!$G$16/100+O358*'Connecting shares (%)'!$H$16/100)/1000000,0),0)</f>
        <v>0.16268964999999991</v>
      </c>
      <c r="AH358" s="1">
        <f>IF(C358="west", IF(B358="Decentral",L358*'Connecting shares (%)'!$R$16*'Connecting shares (%)'!$F$16/100+N358*'Connecting shares (%)'!$G$16/100*'Connecting shares (%)'!$R$17+P358*'Connecting shares (%)'!$H$16/100*'Connecting shares (%)'!$R$18,0),0)</f>
        <v>0.214619</v>
      </c>
    </row>
    <row r="359" spans="1:34">
      <c r="A359" s="1">
        <v>358</v>
      </c>
      <c r="B359" s="1" t="s">
        <v>19</v>
      </c>
      <c r="C359" s="1" t="s">
        <v>21</v>
      </c>
      <c r="D359" s="1" t="s">
        <v>553</v>
      </c>
      <c r="E359" s="1">
        <v>0</v>
      </c>
      <c r="F359" s="1">
        <v>0</v>
      </c>
      <c r="G359" s="1">
        <v>0</v>
      </c>
      <c r="H359" s="1">
        <v>0</v>
      </c>
      <c r="I359" s="1">
        <v>0</v>
      </c>
      <c r="J359" s="1">
        <v>0</v>
      </c>
      <c r="K359" s="1">
        <v>0</v>
      </c>
      <c r="L359" s="1">
        <v>0</v>
      </c>
      <c r="M359" s="1">
        <v>0</v>
      </c>
      <c r="N359" s="1">
        <v>0</v>
      </c>
      <c r="O359" s="1">
        <v>0</v>
      </c>
      <c r="P359" s="1">
        <v>0</v>
      </c>
      <c r="Q359" s="1">
        <v>422.93129264599202</v>
      </c>
      <c r="R359" s="1">
        <v>2970.5</v>
      </c>
      <c r="S359" s="59">
        <f>IF(C359="East", IF(B359="Central",('Connecting shares (%)'!$F$2/100*E359+'Connecting shares (%)'!$G$2/100*G359+'Connecting shares (%)'!$H$2/100*I359)/1000000,0),0)</f>
        <v>0</v>
      </c>
      <c r="T359" s="59">
        <f>IF(C359="East", IF(B359="Central",F359*'Connecting shares (%)'!$R$16*'Connecting shares (%)'!$F$2/100+H359*'Connecting shares (%)'!$G$2/100*'Connecting shares (%)'!$R$17+J359*'Connecting shares (%)'!$H$2/100*'Connecting shares (%)'!$R$18,0),0)</f>
        <v>0</v>
      </c>
      <c r="U359" s="1">
        <f>IF(C359="East", IF(B359="Decentral",('Connecting shares (%)'!$F$6/100*E359+'Connecting shares (%)'!$G$6/100*G359+'Connecting shares (%)'!$H$6/100*I359)/1000000,0),0)</f>
        <v>0</v>
      </c>
      <c r="V359" s="1">
        <f>IF(C359="East", IF(B359="Decentral",F359*'Connecting shares (%)'!$R$16*'Connecting shares (%)'!$F$6/100+H359*'Connecting shares (%)'!$G$6/100*'Connecting shares (%)'!$R$17+J359*'Connecting shares (%)'!$H$6/100*'Connecting shares (%)'!$R$18,0),0)</f>
        <v>0</v>
      </c>
      <c r="W359" s="1">
        <f>IF(C359="East", IF(B359="Central",('Connecting shares (%)'!$F$4/100*K359+'Connecting shares (%)'!$G$4/100*M359+'Connecting shares (%)'!$H$4/100*O359)/1000000,0),0)</f>
        <v>0</v>
      </c>
      <c r="X359" s="1">
        <f>IF(C359="East", IF(B359="Central",L359*'Connecting shares (%)'!$R$16*'Connecting shares (%)'!$F$4/100+N359*'Connecting shares (%)'!$G$4/100*'Connecting shares (%)'!$R$17+P359*'Connecting shares (%)'!$H$4/100*'Connecting shares (%)'!$R$18,0),0)</f>
        <v>0</v>
      </c>
      <c r="Y359" s="1">
        <f>IF(C359="East", IF(B359="Decentral",('Connecting shares (%)'!$F$4/100*K359+'Connecting shares (%)'!$G$4/100*M359+'Connecting shares (%)'!$H$4/100*O359)/1000000,0),0)</f>
        <v>0</v>
      </c>
      <c r="Z359" s="1">
        <f>IF(C359="East", IF(B359="Decentral",L359*'Connecting shares (%)'!$R$16*'Connecting shares (%)'!$F$8/100+N359*'Connecting shares (%)'!$G$8/100*'Connecting shares (%)'!$R$17+P359*'Connecting shares (%)'!$H$8/100*'Connecting shares (%)'!$R$18,0),0)</f>
        <v>0</v>
      </c>
      <c r="AA359" s="1">
        <f>IF(C359="West", IF(B359="Central",('Connecting shares (%)'!$F$10/100*E359+'Connecting shares (%)'!$G$10/100*G359+'Connecting shares (%)'!$H$10/100*I359)/1000000,0),0)</f>
        <v>0</v>
      </c>
      <c r="AB359" s="1">
        <f>IF(C359="West", IF(B359="Central",F359*'Connecting shares (%)'!$R$16*'Connecting shares (%)'!$F$10/100+H359*'Connecting shares (%)'!$G$10/100*'Connecting shares (%)'!$R$17+J359*'Connecting shares (%)'!$H$10/100*'Connecting shares (%)'!$R$18,0),0)</f>
        <v>0</v>
      </c>
      <c r="AC359" s="1">
        <f>IF(C359="West", IF(B359="Decentral",('Connecting shares (%)'!$F$14/100*E359+'Connecting shares (%)'!$G$14/100*G359+'Connecting shares (%)'!$H$14/100*I359)/1000000,0),0)</f>
        <v>0</v>
      </c>
      <c r="AD359" s="1">
        <f>IF(C359="west", IF(B359="Decentral",F359*'Connecting shares (%)'!$R$16*'Connecting shares (%)'!$F$14/100+H359*'Connecting shares (%)'!$G$14/100*'Connecting shares (%)'!$R$17+J359*'Connecting shares (%)'!$H$14/100*'Connecting shares (%)'!$R$18,0),0)</f>
        <v>0</v>
      </c>
      <c r="AE359" s="1">
        <f>IF(C359="west", IF(B359="Central",('Connecting shares (%)'!$F$12/100*K359+'Connecting shares (%)'!$G$12/100*M359+'Connecting shares (%)'!$H$12/100*O359)/1000000,0),0)</f>
        <v>0</v>
      </c>
      <c r="AF359" s="1">
        <f>IF(C359="west", IF(B359="Central",L359*'Connecting shares (%)'!$R$16*'Connecting shares (%)'!$F$12/100+N359*'Connecting shares (%)'!$G$12/100*'Connecting shares (%)'!$R$17+P359*'Connecting shares (%)'!$H$12/100*'Connecting shares (%)'!$R$18,0),0)</f>
        <v>0</v>
      </c>
      <c r="AG359" s="1">
        <f>IF(C359="West", IF(B359="Decentral",(K359*'Connecting shares (%)'!$F$16/100+M359*'Connecting shares (%)'!$G$16/100+O359*'Connecting shares (%)'!$H$16/100)/1000000,0),0)</f>
        <v>0</v>
      </c>
      <c r="AH359" s="1">
        <f>IF(C359="west", IF(B359="Decentral",L359*'Connecting shares (%)'!$R$16*'Connecting shares (%)'!$F$16/100+N359*'Connecting shares (%)'!$G$16/100*'Connecting shares (%)'!$R$17+P359*'Connecting shares (%)'!$H$16/100*'Connecting shares (%)'!$R$18,0),0)</f>
        <v>0</v>
      </c>
    </row>
    <row r="360" spans="1:34">
      <c r="A360" s="1">
        <v>359</v>
      </c>
      <c r="B360" s="1" t="s">
        <v>19</v>
      </c>
      <c r="C360" s="1" t="s">
        <v>21</v>
      </c>
      <c r="D360" s="1" t="s">
        <v>552</v>
      </c>
      <c r="E360" s="1">
        <v>889096.07</v>
      </c>
      <c r="F360" s="1">
        <v>64</v>
      </c>
      <c r="G360" s="1">
        <v>0</v>
      </c>
      <c r="H360" s="1">
        <v>0</v>
      </c>
      <c r="I360" s="1">
        <v>0</v>
      </c>
      <c r="J360" s="1">
        <v>0</v>
      </c>
      <c r="K360" s="1">
        <v>277037.3</v>
      </c>
      <c r="L360" s="1">
        <v>31</v>
      </c>
      <c r="M360" s="1">
        <v>116245.78</v>
      </c>
      <c r="N360" s="1">
        <v>2</v>
      </c>
      <c r="O360" s="1">
        <v>0</v>
      </c>
      <c r="P360" s="1">
        <v>0</v>
      </c>
      <c r="Q360" s="1">
        <v>3778.0742396727001</v>
      </c>
      <c r="R360" s="1">
        <v>784549</v>
      </c>
      <c r="S360" s="59">
        <f>IF(C360="East", IF(B360="Central",('Connecting shares (%)'!$F$2/100*E360+'Connecting shares (%)'!$G$2/100*G360+'Connecting shares (%)'!$H$2/100*I360)/1000000,0),0)</f>
        <v>0</v>
      </c>
      <c r="T360" s="59">
        <f>IF(C360="East", IF(B360="Central",F360*'Connecting shares (%)'!$R$16*'Connecting shares (%)'!$F$2/100+H360*'Connecting shares (%)'!$G$2/100*'Connecting shares (%)'!$R$17+J360*'Connecting shares (%)'!$H$2/100*'Connecting shares (%)'!$R$18,0),0)</f>
        <v>0</v>
      </c>
      <c r="U360" s="1">
        <f>IF(C360="East", IF(B360="Decentral",('Connecting shares (%)'!$F$6/100*E360+'Connecting shares (%)'!$G$6/100*G360+'Connecting shares (%)'!$H$6/100*I360)/1000000,0),0)</f>
        <v>0</v>
      </c>
      <c r="V360" s="1">
        <f>IF(C360="East", IF(B360="Decentral",F360*'Connecting shares (%)'!$R$16*'Connecting shares (%)'!$F$6/100+H360*'Connecting shares (%)'!$G$6/100*'Connecting shares (%)'!$R$17+J360*'Connecting shares (%)'!$H$6/100*'Connecting shares (%)'!$R$18,0),0)</f>
        <v>0</v>
      </c>
      <c r="W360" s="1">
        <f>IF(C360="East", IF(B360="Central",('Connecting shares (%)'!$F$4/100*K360+'Connecting shares (%)'!$G$4/100*M360+'Connecting shares (%)'!$H$4/100*O360)/1000000,0),0)</f>
        <v>0</v>
      </c>
      <c r="X360" s="1">
        <f>IF(C360="East", IF(B360="Central",L360*'Connecting shares (%)'!$R$16*'Connecting shares (%)'!$F$4/100+N360*'Connecting shares (%)'!$G$4/100*'Connecting shares (%)'!$R$17+P360*'Connecting shares (%)'!$H$4/100*'Connecting shares (%)'!$R$18,0),0)</f>
        <v>0</v>
      </c>
      <c r="Y360" s="1">
        <f>IF(C360="East", IF(B360="Decentral",('Connecting shares (%)'!$F$4/100*K360+'Connecting shares (%)'!$G$4/100*M360+'Connecting shares (%)'!$H$4/100*O360)/1000000,0),0)</f>
        <v>0</v>
      </c>
      <c r="Z360" s="1">
        <f>IF(C360="East", IF(B360="Decentral",L360*'Connecting shares (%)'!$R$16*'Connecting shares (%)'!$F$8/100+N360*'Connecting shares (%)'!$G$8/100*'Connecting shares (%)'!$R$17+P360*'Connecting shares (%)'!$H$8/100*'Connecting shares (%)'!$R$18,0),0)</f>
        <v>0</v>
      </c>
      <c r="AA360" s="1">
        <f>IF(C360="West", IF(B360="Central",('Connecting shares (%)'!$F$10/100*E360+'Connecting shares (%)'!$G$10/100*G360+'Connecting shares (%)'!$H$10/100*I360)/1000000,0),0)</f>
        <v>0</v>
      </c>
      <c r="AB360" s="1">
        <f>IF(C360="West", IF(B360="Central",F360*'Connecting shares (%)'!$R$16*'Connecting shares (%)'!$F$10/100+H360*'Connecting shares (%)'!$G$10/100*'Connecting shares (%)'!$R$17+J360*'Connecting shares (%)'!$H$10/100*'Connecting shares (%)'!$R$18,0),0)</f>
        <v>0</v>
      </c>
      <c r="AC360" s="1">
        <f>IF(C360="West", IF(B360="Decentral",('Connecting shares (%)'!$F$14/100*E360+'Connecting shares (%)'!$G$14/100*G360+'Connecting shares (%)'!$H$14/100*I360)/1000000,0),0)</f>
        <v>0.88909606999999991</v>
      </c>
      <c r="AD360" s="1">
        <f>IF(C360="west", IF(B360="Decentral",F360*'Connecting shares (%)'!$R$16*'Connecting shares (%)'!$F$14/100+H360*'Connecting shares (%)'!$G$14/100*'Connecting shares (%)'!$R$17+J360*'Connecting shares (%)'!$H$14/100*'Connecting shares (%)'!$R$18,0),0)</f>
        <v>1.4716800000000001</v>
      </c>
      <c r="AE360" s="1">
        <f>IF(C360="west", IF(B360="Central",('Connecting shares (%)'!$F$12/100*K360+'Connecting shares (%)'!$G$12/100*M360+'Connecting shares (%)'!$H$12/100*O360)/1000000,0),0)</f>
        <v>0</v>
      </c>
      <c r="AF360" s="1">
        <f>IF(C360="west", IF(B360="Central",L360*'Connecting shares (%)'!$R$16*'Connecting shares (%)'!$F$12/100+N360*'Connecting shares (%)'!$G$12/100*'Connecting shares (%)'!$R$17+P360*'Connecting shares (%)'!$H$12/100*'Connecting shares (%)'!$R$18,0),0)</f>
        <v>0</v>
      </c>
      <c r="AG360" s="1">
        <f>IF(C360="West", IF(B360="Decentral",(K360*'Connecting shares (%)'!$F$16/100+M360*'Connecting shares (%)'!$G$16/100+O360*'Connecting shares (%)'!$H$16/100)/1000000,0),0)</f>
        <v>0.39328307999999995</v>
      </c>
      <c r="AH360" s="1">
        <f>IF(C360="west", IF(B360="Decentral",L360*'Connecting shares (%)'!$R$16*'Connecting shares (%)'!$F$16/100+N360*'Connecting shares (%)'!$G$16/100*'Connecting shares (%)'!$R$17+P360*'Connecting shares (%)'!$H$16/100*'Connecting shares (%)'!$R$18,0),0)</f>
        <v>0.77416300000000005</v>
      </c>
    </row>
    <row r="361" spans="1:34">
      <c r="A361" s="1">
        <v>360</v>
      </c>
      <c r="B361" s="1" t="s">
        <v>19</v>
      </c>
      <c r="C361" s="1" t="s">
        <v>21</v>
      </c>
      <c r="D361" s="1" t="s">
        <v>508</v>
      </c>
      <c r="E361" s="1">
        <v>285073.44999999902</v>
      </c>
      <c r="F361" s="1">
        <v>16</v>
      </c>
      <c r="G361" s="1">
        <v>0</v>
      </c>
      <c r="H361" s="1">
        <v>0</v>
      </c>
      <c r="I361" s="1">
        <v>0</v>
      </c>
      <c r="J361" s="1">
        <v>0</v>
      </c>
      <c r="K361" s="1">
        <v>6792.9499999999898</v>
      </c>
      <c r="L361" s="1">
        <v>1</v>
      </c>
      <c r="M361" s="1">
        <v>0</v>
      </c>
      <c r="N361" s="1">
        <v>0</v>
      </c>
      <c r="O361" s="1">
        <v>0</v>
      </c>
      <c r="P361" s="1">
        <v>0</v>
      </c>
      <c r="Q361" s="1">
        <v>3257.7260364433901</v>
      </c>
      <c r="R361" s="1">
        <v>502998</v>
      </c>
      <c r="S361" s="59">
        <f>IF(C361="East", IF(B361="Central",('Connecting shares (%)'!$F$2/100*E361+'Connecting shares (%)'!$G$2/100*G361+'Connecting shares (%)'!$H$2/100*I361)/1000000,0),0)</f>
        <v>0</v>
      </c>
      <c r="T361" s="59">
        <f>IF(C361="East", IF(B361="Central",F361*'Connecting shares (%)'!$R$16*'Connecting shares (%)'!$F$2/100+H361*'Connecting shares (%)'!$G$2/100*'Connecting shares (%)'!$R$17+J361*'Connecting shares (%)'!$H$2/100*'Connecting shares (%)'!$R$18,0),0)</f>
        <v>0</v>
      </c>
      <c r="U361" s="1">
        <f>IF(C361="East", IF(B361="Decentral",('Connecting shares (%)'!$F$6/100*E361+'Connecting shares (%)'!$G$6/100*G361+'Connecting shares (%)'!$H$6/100*I361)/1000000,0),0)</f>
        <v>0</v>
      </c>
      <c r="V361" s="1">
        <f>IF(C361="East", IF(B361="Decentral",F361*'Connecting shares (%)'!$R$16*'Connecting shares (%)'!$F$6/100+H361*'Connecting shares (%)'!$G$6/100*'Connecting shares (%)'!$R$17+J361*'Connecting shares (%)'!$H$6/100*'Connecting shares (%)'!$R$18,0),0)</f>
        <v>0</v>
      </c>
      <c r="W361" s="1">
        <f>IF(C361="East", IF(B361="Central",('Connecting shares (%)'!$F$4/100*K361+'Connecting shares (%)'!$G$4/100*M361+'Connecting shares (%)'!$H$4/100*O361)/1000000,0),0)</f>
        <v>0</v>
      </c>
      <c r="X361" s="1">
        <f>IF(C361="East", IF(B361="Central",L361*'Connecting shares (%)'!$R$16*'Connecting shares (%)'!$F$4/100+N361*'Connecting shares (%)'!$G$4/100*'Connecting shares (%)'!$R$17+P361*'Connecting shares (%)'!$H$4/100*'Connecting shares (%)'!$R$18,0),0)</f>
        <v>0</v>
      </c>
      <c r="Y361" s="1">
        <f>IF(C361="East", IF(B361="Decentral",('Connecting shares (%)'!$F$4/100*K361+'Connecting shares (%)'!$G$4/100*M361+'Connecting shares (%)'!$H$4/100*O361)/1000000,0),0)</f>
        <v>0</v>
      </c>
      <c r="Z361" s="1">
        <f>IF(C361="East", IF(B361="Decentral",L361*'Connecting shares (%)'!$R$16*'Connecting shares (%)'!$F$8/100+N361*'Connecting shares (%)'!$G$8/100*'Connecting shares (%)'!$R$17+P361*'Connecting shares (%)'!$H$8/100*'Connecting shares (%)'!$R$18,0),0)</f>
        <v>0</v>
      </c>
      <c r="AA361" s="1">
        <f>IF(C361="West", IF(B361="Central",('Connecting shares (%)'!$F$10/100*E361+'Connecting shares (%)'!$G$10/100*G361+'Connecting shares (%)'!$H$10/100*I361)/1000000,0),0)</f>
        <v>0</v>
      </c>
      <c r="AB361" s="1">
        <f>IF(C361="West", IF(B361="Central",F361*'Connecting shares (%)'!$R$16*'Connecting shares (%)'!$F$10/100+H361*'Connecting shares (%)'!$G$10/100*'Connecting shares (%)'!$R$17+J361*'Connecting shares (%)'!$H$10/100*'Connecting shares (%)'!$R$18,0),0)</f>
        <v>0</v>
      </c>
      <c r="AC361" s="1">
        <f>IF(C361="West", IF(B361="Decentral",('Connecting shares (%)'!$F$14/100*E361+'Connecting shares (%)'!$G$14/100*G361+'Connecting shares (%)'!$H$14/100*I361)/1000000,0),0)</f>
        <v>0.28507344999999901</v>
      </c>
      <c r="AD361" s="1">
        <f>IF(C361="west", IF(B361="Decentral",F361*'Connecting shares (%)'!$R$16*'Connecting shares (%)'!$F$14/100+H361*'Connecting shares (%)'!$G$14/100*'Connecting shares (%)'!$R$17+J361*'Connecting shares (%)'!$H$14/100*'Connecting shares (%)'!$R$18,0),0)</f>
        <v>0.36792000000000002</v>
      </c>
      <c r="AE361" s="1">
        <f>IF(C361="west", IF(B361="Central",('Connecting shares (%)'!$F$12/100*K361+'Connecting shares (%)'!$G$12/100*M361+'Connecting shares (%)'!$H$12/100*O361)/1000000,0),0)</f>
        <v>0</v>
      </c>
      <c r="AF361" s="1">
        <f>IF(C361="west", IF(B361="Central",L361*'Connecting shares (%)'!$R$16*'Connecting shares (%)'!$F$12/100+N361*'Connecting shares (%)'!$G$12/100*'Connecting shares (%)'!$R$17+P361*'Connecting shares (%)'!$H$12/100*'Connecting shares (%)'!$R$18,0),0)</f>
        <v>0</v>
      </c>
      <c r="AG361" s="1">
        <f>IF(C361="West", IF(B361="Decentral",(K361*'Connecting shares (%)'!$F$16/100+M361*'Connecting shares (%)'!$G$16/100+O361*'Connecting shares (%)'!$H$16/100)/1000000,0),0)</f>
        <v>6.7929499999999894E-3</v>
      </c>
      <c r="AH361" s="1">
        <f>IF(C361="west", IF(B361="Decentral",L361*'Connecting shares (%)'!$R$16*'Connecting shares (%)'!$F$16/100+N361*'Connecting shares (%)'!$G$16/100*'Connecting shares (%)'!$R$17+P361*'Connecting shares (%)'!$H$16/100*'Connecting shares (%)'!$R$18,0),0)</f>
        <v>2.2995000000000002E-2</v>
      </c>
    </row>
    <row r="362" spans="1:34">
      <c r="A362" s="1">
        <v>361</v>
      </c>
      <c r="B362" s="1" t="s">
        <v>20</v>
      </c>
      <c r="C362" s="1" t="s">
        <v>21</v>
      </c>
      <c r="D362" s="1" t="s">
        <v>551</v>
      </c>
      <c r="E362" s="1">
        <v>315332.09999999998</v>
      </c>
      <c r="F362" s="1">
        <v>23</v>
      </c>
      <c r="G362" s="1">
        <v>0</v>
      </c>
      <c r="H362" s="1">
        <v>0</v>
      </c>
      <c r="I362" s="1">
        <v>0</v>
      </c>
      <c r="J362" s="1">
        <v>0</v>
      </c>
      <c r="K362" s="1">
        <v>5426.13</v>
      </c>
      <c r="L362" s="1">
        <v>1</v>
      </c>
      <c r="M362" s="1">
        <v>0</v>
      </c>
      <c r="N362" s="1">
        <v>0</v>
      </c>
      <c r="O362" s="1">
        <v>0</v>
      </c>
      <c r="P362" s="1">
        <v>0</v>
      </c>
      <c r="Q362" s="1">
        <v>2991.5941402766198</v>
      </c>
      <c r="R362" s="1">
        <v>365054.5</v>
      </c>
      <c r="S362" s="59">
        <f>IF(C362="East", IF(B362="Central",('Connecting shares (%)'!$F$2/100*E362+'Connecting shares (%)'!$G$2/100*G362+'Connecting shares (%)'!$H$2/100*I362)/1000000,0),0)</f>
        <v>0</v>
      </c>
      <c r="T362" s="59">
        <f>IF(C362="East", IF(B362="Central",F362*'Connecting shares (%)'!$R$16*'Connecting shares (%)'!$F$2/100+H362*'Connecting shares (%)'!$G$2/100*'Connecting shares (%)'!$R$17+J362*'Connecting shares (%)'!$H$2/100*'Connecting shares (%)'!$R$18,0),0)</f>
        <v>0</v>
      </c>
      <c r="U362" s="1">
        <f>IF(C362="East", IF(B362="Decentral",('Connecting shares (%)'!$F$6/100*E362+'Connecting shares (%)'!$G$6/100*G362+'Connecting shares (%)'!$H$6/100*I362)/1000000,0),0)</f>
        <v>0</v>
      </c>
      <c r="V362" s="1">
        <f>IF(C362="East", IF(B362="Decentral",F362*'Connecting shares (%)'!$R$16*'Connecting shares (%)'!$F$6/100+H362*'Connecting shares (%)'!$G$6/100*'Connecting shares (%)'!$R$17+J362*'Connecting shares (%)'!$H$6/100*'Connecting shares (%)'!$R$18,0),0)</f>
        <v>0</v>
      </c>
      <c r="W362" s="1">
        <f>IF(C362="East", IF(B362="Central",('Connecting shares (%)'!$F$4/100*K362+'Connecting shares (%)'!$G$4/100*M362+'Connecting shares (%)'!$H$4/100*O362)/1000000,0),0)</f>
        <v>0</v>
      </c>
      <c r="X362" s="1">
        <f>IF(C362="East", IF(B362="Central",L362*'Connecting shares (%)'!$R$16*'Connecting shares (%)'!$F$4/100+N362*'Connecting shares (%)'!$G$4/100*'Connecting shares (%)'!$R$17+P362*'Connecting shares (%)'!$H$4/100*'Connecting shares (%)'!$R$18,0),0)</f>
        <v>0</v>
      </c>
      <c r="Y362" s="1">
        <f>IF(C362="East", IF(B362="Decentral",('Connecting shares (%)'!$F$4/100*K362+'Connecting shares (%)'!$G$4/100*M362+'Connecting shares (%)'!$H$4/100*O362)/1000000,0),0)</f>
        <v>0</v>
      </c>
      <c r="Z362" s="1">
        <f>IF(C362="East", IF(B362="Decentral",L362*'Connecting shares (%)'!$R$16*'Connecting shares (%)'!$F$8/100+N362*'Connecting shares (%)'!$G$8/100*'Connecting shares (%)'!$R$17+P362*'Connecting shares (%)'!$H$8/100*'Connecting shares (%)'!$R$18,0),0)</f>
        <v>0</v>
      </c>
      <c r="AA362" s="1">
        <f>IF(C362="West", IF(B362="Central",('Connecting shares (%)'!$F$10/100*E362+'Connecting shares (%)'!$G$10/100*G362+'Connecting shares (%)'!$H$10/100*I362)/1000000,0),0)</f>
        <v>0.3153321</v>
      </c>
      <c r="AB362" s="1">
        <f>IF(C362="West", IF(B362="Central",F362*'Connecting shares (%)'!$R$16*'Connecting shares (%)'!$F$10/100+H362*'Connecting shares (%)'!$G$10/100*'Connecting shares (%)'!$R$17+J362*'Connecting shares (%)'!$H$10/100*'Connecting shares (%)'!$R$18,0),0)</f>
        <v>0.52888500000000005</v>
      </c>
      <c r="AC362" s="1">
        <f>IF(C362="West", IF(B362="Decentral",('Connecting shares (%)'!$F$14/100*E362+'Connecting shares (%)'!$G$14/100*G362+'Connecting shares (%)'!$H$14/100*I362)/1000000,0),0)</f>
        <v>0</v>
      </c>
      <c r="AD362" s="1">
        <f>IF(C362="west", IF(B362="Decentral",F362*'Connecting shares (%)'!$R$16*'Connecting shares (%)'!$F$14/100+H362*'Connecting shares (%)'!$G$14/100*'Connecting shares (%)'!$R$17+J362*'Connecting shares (%)'!$H$14/100*'Connecting shares (%)'!$R$18,0),0)</f>
        <v>0</v>
      </c>
      <c r="AE362" s="1">
        <f>IF(C362="west", IF(B362="Central",('Connecting shares (%)'!$F$12/100*K362+'Connecting shares (%)'!$G$12/100*M362+'Connecting shares (%)'!$H$12/100*O362)/1000000,0),0)</f>
        <v>5.4261300000000004E-3</v>
      </c>
      <c r="AF362" s="1">
        <f>IF(C362="west", IF(B362="Central",L362*'Connecting shares (%)'!$R$16*'Connecting shares (%)'!$F$12/100+N362*'Connecting shares (%)'!$G$12/100*'Connecting shares (%)'!$R$17+P362*'Connecting shares (%)'!$H$12/100*'Connecting shares (%)'!$R$18,0),0)</f>
        <v>2.2995000000000002E-2</v>
      </c>
      <c r="AG362" s="1">
        <f>IF(C362="West", IF(B362="Decentral",(K362*'Connecting shares (%)'!$F$16/100+M362*'Connecting shares (%)'!$G$16/100+O362*'Connecting shares (%)'!$H$16/100)/1000000,0),0)</f>
        <v>0</v>
      </c>
      <c r="AH362" s="1">
        <f>IF(C362="west", IF(B362="Decentral",L362*'Connecting shares (%)'!$R$16*'Connecting shares (%)'!$F$16/100+N362*'Connecting shares (%)'!$G$16/100*'Connecting shares (%)'!$R$17+P362*'Connecting shares (%)'!$H$16/100*'Connecting shares (%)'!$R$18,0),0)</f>
        <v>0</v>
      </c>
    </row>
    <row r="363" spans="1:34">
      <c r="A363" s="1">
        <v>362</v>
      </c>
      <c r="B363" s="1" t="s">
        <v>20</v>
      </c>
      <c r="C363" s="1" t="s">
        <v>21</v>
      </c>
      <c r="D363" s="1" t="s">
        <v>550</v>
      </c>
      <c r="E363" s="1">
        <v>35545.199999999903</v>
      </c>
      <c r="F363" s="1">
        <v>2</v>
      </c>
      <c r="G363" s="1">
        <v>0</v>
      </c>
      <c r="H363" s="1">
        <v>0</v>
      </c>
      <c r="I363" s="1">
        <v>0</v>
      </c>
      <c r="J363" s="1">
        <v>0</v>
      </c>
      <c r="K363" s="1">
        <v>0</v>
      </c>
      <c r="L363" s="1">
        <v>0</v>
      </c>
      <c r="M363" s="1">
        <v>0</v>
      </c>
      <c r="N363" s="1">
        <v>0</v>
      </c>
      <c r="O363" s="1">
        <v>0</v>
      </c>
      <c r="P363" s="1">
        <v>0</v>
      </c>
      <c r="Q363" s="1">
        <v>1297.03681950789</v>
      </c>
      <c r="R363" s="1">
        <v>79112</v>
      </c>
      <c r="S363" s="59">
        <f>IF(C363="East", IF(B363="Central",('Connecting shares (%)'!$F$2/100*E363+'Connecting shares (%)'!$G$2/100*G363+'Connecting shares (%)'!$H$2/100*I363)/1000000,0),0)</f>
        <v>0</v>
      </c>
      <c r="T363" s="59">
        <f>IF(C363="East", IF(B363="Central",F363*'Connecting shares (%)'!$R$16*'Connecting shares (%)'!$F$2/100+H363*'Connecting shares (%)'!$G$2/100*'Connecting shares (%)'!$R$17+J363*'Connecting shares (%)'!$H$2/100*'Connecting shares (%)'!$R$18,0),0)</f>
        <v>0</v>
      </c>
      <c r="U363" s="1">
        <f>IF(C363="East", IF(B363="Decentral",('Connecting shares (%)'!$F$6/100*E363+'Connecting shares (%)'!$G$6/100*G363+'Connecting shares (%)'!$H$6/100*I363)/1000000,0),0)</f>
        <v>0</v>
      </c>
      <c r="V363" s="1">
        <f>IF(C363="East", IF(B363="Decentral",F363*'Connecting shares (%)'!$R$16*'Connecting shares (%)'!$F$6/100+H363*'Connecting shares (%)'!$G$6/100*'Connecting shares (%)'!$R$17+J363*'Connecting shares (%)'!$H$6/100*'Connecting shares (%)'!$R$18,0),0)</f>
        <v>0</v>
      </c>
      <c r="W363" s="1">
        <f>IF(C363="East", IF(B363="Central",('Connecting shares (%)'!$F$4/100*K363+'Connecting shares (%)'!$G$4/100*M363+'Connecting shares (%)'!$H$4/100*O363)/1000000,0),0)</f>
        <v>0</v>
      </c>
      <c r="X363" s="1">
        <f>IF(C363="East", IF(B363="Central",L363*'Connecting shares (%)'!$R$16*'Connecting shares (%)'!$F$4/100+N363*'Connecting shares (%)'!$G$4/100*'Connecting shares (%)'!$R$17+P363*'Connecting shares (%)'!$H$4/100*'Connecting shares (%)'!$R$18,0),0)</f>
        <v>0</v>
      </c>
      <c r="Y363" s="1">
        <f>IF(C363="East", IF(B363="Decentral",('Connecting shares (%)'!$F$4/100*K363+'Connecting shares (%)'!$G$4/100*M363+'Connecting shares (%)'!$H$4/100*O363)/1000000,0),0)</f>
        <v>0</v>
      </c>
      <c r="Z363" s="1">
        <f>IF(C363="East", IF(B363="Decentral",L363*'Connecting shares (%)'!$R$16*'Connecting shares (%)'!$F$8/100+N363*'Connecting shares (%)'!$G$8/100*'Connecting shares (%)'!$R$17+P363*'Connecting shares (%)'!$H$8/100*'Connecting shares (%)'!$R$18,0),0)</f>
        <v>0</v>
      </c>
      <c r="AA363" s="1">
        <f>IF(C363="West", IF(B363="Central",('Connecting shares (%)'!$F$10/100*E363+'Connecting shares (%)'!$G$10/100*G363+'Connecting shares (%)'!$H$10/100*I363)/1000000,0),0)</f>
        <v>3.5545199999999902E-2</v>
      </c>
      <c r="AB363" s="1">
        <f>IF(C363="West", IF(B363="Central",F363*'Connecting shares (%)'!$R$16*'Connecting shares (%)'!$F$10/100+H363*'Connecting shares (%)'!$G$10/100*'Connecting shares (%)'!$R$17+J363*'Connecting shares (%)'!$H$10/100*'Connecting shares (%)'!$R$18,0),0)</f>
        <v>4.5990000000000003E-2</v>
      </c>
      <c r="AC363" s="1">
        <f>IF(C363="West", IF(B363="Decentral",('Connecting shares (%)'!$F$14/100*E363+'Connecting shares (%)'!$G$14/100*G363+'Connecting shares (%)'!$H$14/100*I363)/1000000,0),0)</f>
        <v>0</v>
      </c>
      <c r="AD363" s="1">
        <f>IF(C363="west", IF(B363="Decentral",F363*'Connecting shares (%)'!$R$16*'Connecting shares (%)'!$F$14/100+H363*'Connecting shares (%)'!$G$14/100*'Connecting shares (%)'!$R$17+J363*'Connecting shares (%)'!$H$14/100*'Connecting shares (%)'!$R$18,0),0)</f>
        <v>0</v>
      </c>
      <c r="AE363" s="1">
        <f>IF(C363="west", IF(B363="Central",('Connecting shares (%)'!$F$12/100*K363+'Connecting shares (%)'!$G$12/100*M363+'Connecting shares (%)'!$H$12/100*O363)/1000000,0),0)</f>
        <v>0</v>
      </c>
      <c r="AF363" s="1">
        <f>IF(C363="west", IF(B363="Central",L363*'Connecting shares (%)'!$R$16*'Connecting shares (%)'!$F$12/100+N363*'Connecting shares (%)'!$G$12/100*'Connecting shares (%)'!$R$17+P363*'Connecting shares (%)'!$H$12/100*'Connecting shares (%)'!$R$18,0),0)</f>
        <v>0</v>
      </c>
      <c r="AG363" s="1">
        <f>IF(C363="West", IF(B363="Decentral",(K363*'Connecting shares (%)'!$F$16/100+M363*'Connecting shares (%)'!$G$16/100+O363*'Connecting shares (%)'!$H$16/100)/1000000,0),0)</f>
        <v>0</v>
      </c>
      <c r="AH363" s="1">
        <f>IF(C363="west", IF(B363="Decentral",L363*'Connecting shares (%)'!$R$16*'Connecting shares (%)'!$F$16/100+N363*'Connecting shares (%)'!$G$16/100*'Connecting shares (%)'!$R$17+P363*'Connecting shares (%)'!$H$16/100*'Connecting shares (%)'!$R$18,0),0)</f>
        <v>0</v>
      </c>
    </row>
    <row r="364" spans="1:34">
      <c r="A364" s="1">
        <v>363</v>
      </c>
      <c r="B364" s="1" t="s">
        <v>20</v>
      </c>
      <c r="C364" s="1" t="s">
        <v>21</v>
      </c>
      <c r="D364" s="1" t="s">
        <v>549</v>
      </c>
      <c r="E364" s="1">
        <v>218901.38</v>
      </c>
      <c r="F364" s="1">
        <v>11</v>
      </c>
      <c r="G364" s="1">
        <v>0</v>
      </c>
      <c r="H364" s="1">
        <v>0</v>
      </c>
      <c r="I364" s="1">
        <v>0</v>
      </c>
      <c r="J364" s="1">
        <v>0</v>
      </c>
      <c r="K364" s="1">
        <v>7716.52</v>
      </c>
      <c r="L364" s="1">
        <v>1</v>
      </c>
      <c r="M364" s="1">
        <v>0</v>
      </c>
      <c r="N364" s="1">
        <v>0</v>
      </c>
      <c r="O364" s="1">
        <v>0</v>
      </c>
      <c r="P364" s="1">
        <v>0</v>
      </c>
      <c r="Q364" s="1">
        <v>1635.8417402554801</v>
      </c>
      <c r="R364" s="1">
        <v>140460.5</v>
      </c>
      <c r="S364" s="59">
        <f>IF(C364="East", IF(B364="Central",('Connecting shares (%)'!$F$2/100*E364+'Connecting shares (%)'!$G$2/100*G364+'Connecting shares (%)'!$H$2/100*I364)/1000000,0),0)</f>
        <v>0</v>
      </c>
      <c r="T364" s="59">
        <f>IF(C364="East", IF(B364="Central",F364*'Connecting shares (%)'!$R$16*'Connecting shares (%)'!$F$2/100+H364*'Connecting shares (%)'!$G$2/100*'Connecting shares (%)'!$R$17+J364*'Connecting shares (%)'!$H$2/100*'Connecting shares (%)'!$R$18,0),0)</f>
        <v>0</v>
      </c>
      <c r="U364" s="1">
        <f>IF(C364="East", IF(B364="Decentral",('Connecting shares (%)'!$F$6/100*E364+'Connecting shares (%)'!$G$6/100*G364+'Connecting shares (%)'!$H$6/100*I364)/1000000,0),0)</f>
        <v>0</v>
      </c>
      <c r="V364" s="1">
        <f>IF(C364="East", IF(B364="Decentral",F364*'Connecting shares (%)'!$R$16*'Connecting shares (%)'!$F$6/100+H364*'Connecting shares (%)'!$G$6/100*'Connecting shares (%)'!$R$17+J364*'Connecting shares (%)'!$H$6/100*'Connecting shares (%)'!$R$18,0),0)</f>
        <v>0</v>
      </c>
      <c r="W364" s="1">
        <f>IF(C364="East", IF(B364="Central",('Connecting shares (%)'!$F$4/100*K364+'Connecting shares (%)'!$G$4/100*M364+'Connecting shares (%)'!$H$4/100*O364)/1000000,0),0)</f>
        <v>0</v>
      </c>
      <c r="X364" s="1">
        <f>IF(C364="East", IF(B364="Central",L364*'Connecting shares (%)'!$R$16*'Connecting shares (%)'!$F$4/100+N364*'Connecting shares (%)'!$G$4/100*'Connecting shares (%)'!$R$17+P364*'Connecting shares (%)'!$H$4/100*'Connecting shares (%)'!$R$18,0),0)</f>
        <v>0</v>
      </c>
      <c r="Y364" s="1">
        <f>IF(C364="East", IF(B364="Decentral",('Connecting shares (%)'!$F$4/100*K364+'Connecting shares (%)'!$G$4/100*M364+'Connecting shares (%)'!$H$4/100*O364)/1000000,0),0)</f>
        <v>0</v>
      </c>
      <c r="Z364" s="1">
        <f>IF(C364="East", IF(B364="Decentral",L364*'Connecting shares (%)'!$R$16*'Connecting shares (%)'!$F$8/100+N364*'Connecting shares (%)'!$G$8/100*'Connecting shares (%)'!$R$17+P364*'Connecting shares (%)'!$H$8/100*'Connecting shares (%)'!$R$18,0),0)</f>
        <v>0</v>
      </c>
      <c r="AA364" s="1">
        <f>IF(C364="West", IF(B364="Central",('Connecting shares (%)'!$F$10/100*E364+'Connecting shares (%)'!$G$10/100*G364+'Connecting shares (%)'!$H$10/100*I364)/1000000,0),0)</f>
        <v>0.21890138000000001</v>
      </c>
      <c r="AB364" s="1">
        <f>IF(C364="West", IF(B364="Central",F364*'Connecting shares (%)'!$R$16*'Connecting shares (%)'!$F$10/100+H364*'Connecting shares (%)'!$G$10/100*'Connecting shares (%)'!$R$17+J364*'Connecting shares (%)'!$H$10/100*'Connecting shares (%)'!$R$18,0),0)</f>
        <v>0.25294500000000003</v>
      </c>
      <c r="AC364" s="1">
        <f>IF(C364="West", IF(B364="Decentral",('Connecting shares (%)'!$F$14/100*E364+'Connecting shares (%)'!$G$14/100*G364+'Connecting shares (%)'!$H$14/100*I364)/1000000,0),0)</f>
        <v>0</v>
      </c>
      <c r="AD364" s="1">
        <f>IF(C364="west", IF(B364="Decentral",F364*'Connecting shares (%)'!$R$16*'Connecting shares (%)'!$F$14/100+H364*'Connecting shares (%)'!$G$14/100*'Connecting shares (%)'!$R$17+J364*'Connecting shares (%)'!$H$14/100*'Connecting shares (%)'!$R$18,0),0)</f>
        <v>0</v>
      </c>
      <c r="AE364" s="1">
        <f>IF(C364="west", IF(B364="Central",('Connecting shares (%)'!$F$12/100*K364+'Connecting shares (%)'!$G$12/100*M364+'Connecting shares (%)'!$H$12/100*O364)/1000000,0),0)</f>
        <v>7.7165200000000001E-3</v>
      </c>
      <c r="AF364" s="1">
        <f>IF(C364="west", IF(B364="Central",L364*'Connecting shares (%)'!$R$16*'Connecting shares (%)'!$F$12/100+N364*'Connecting shares (%)'!$G$12/100*'Connecting shares (%)'!$R$17+P364*'Connecting shares (%)'!$H$12/100*'Connecting shares (%)'!$R$18,0),0)</f>
        <v>2.2995000000000002E-2</v>
      </c>
      <c r="AG364" s="1">
        <f>IF(C364="West", IF(B364="Decentral",(K364*'Connecting shares (%)'!$F$16/100+M364*'Connecting shares (%)'!$G$16/100+O364*'Connecting shares (%)'!$H$16/100)/1000000,0),0)</f>
        <v>0</v>
      </c>
      <c r="AH364" s="1">
        <f>IF(C364="west", IF(B364="Decentral",L364*'Connecting shares (%)'!$R$16*'Connecting shares (%)'!$F$16/100+N364*'Connecting shares (%)'!$G$16/100*'Connecting shares (%)'!$R$17+P364*'Connecting shares (%)'!$H$16/100*'Connecting shares (%)'!$R$18,0),0)</f>
        <v>0</v>
      </c>
    </row>
    <row r="365" spans="1:34">
      <c r="A365" s="1">
        <v>364</v>
      </c>
      <c r="B365" s="1" t="s">
        <v>20</v>
      </c>
      <c r="C365" s="1" t="s">
        <v>21</v>
      </c>
      <c r="D365" s="1" t="s">
        <v>548</v>
      </c>
      <c r="E365" s="1">
        <v>43398.589999999902</v>
      </c>
      <c r="F365" s="1">
        <v>2</v>
      </c>
      <c r="G365" s="1">
        <v>0</v>
      </c>
      <c r="H365" s="1">
        <v>0</v>
      </c>
      <c r="I365" s="1">
        <v>0</v>
      </c>
      <c r="J365" s="1">
        <v>0</v>
      </c>
      <c r="K365" s="1">
        <v>0</v>
      </c>
      <c r="L365" s="1">
        <v>0</v>
      </c>
      <c r="M365" s="1">
        <v>0</v>
      </c>
      <c r="N365" s="1">
        <v>0</v>
      </c>
      <c r="O365" s="1">
        <v>0</v>
      </c>
      <c r="P365" s="1">
        <v>0</v>
      </c>
      <c r="Q365" s="1">
        <v>1188.8906526225001</v>
      </c>
      <c r="R365" s="1">
        <v>45677.5</v>
      </c>
      <c r="S365" s="59">
        <f>IF(C365="East", IF(B365="Central",('Connecting shares (%)'!$F$2/100*E365+'Connecting shares (%)'!$G$2/100*G365+'Connecting shares (%)'!$H$2/100*I365)/1000000,0),0)</f>
        <v>0</v>
      </c>
      <c r="T365" s="59">
        <f>IF(C365="East", IF(B365="Central",F365*'Connecting shares (%)'!$R$16*'Connecting shares (%)'!$F$2/100+H365*'Connecting shares (%)'!$G$2/100*'Connecting shares (%)'!$R$17+J365*'Connecting shares (%)'!$H$2/100*'Connecting shares (%)'!$R$18,0),0)</f>
        <v>0</v>
      </c>
      <c r="U365" s="1">
        <f>IF(C365="East", IF(B365="Decentral",('Connecting shares (%)'!$F$6/100*E365+'Connecting shares (%)'!$G$6/100*G365+'Connecting shares (%)'!$H$6/100*I365)/1000000,0),0)</f>
        <v>0</v>
      </c>
      <c r="V365" s="1">
        <f>IF(C365="East", IF(B365="Decentral",F365*'Connecting shares (%)'!$R$16*'Connecting shares (%)'!$F$6/100+H365*'Connecting shares (%)'!$G$6/100*'Connecting shares (%)'!$R$17+J365*'Connecting shares (%)'!$H$6/100*'Connecting shares (%)'!$R$18,0),0)</f>
        <v>0</v>
      </c>
      <c r="W365" s="1">
        <f>IF(C365="East", IF(B365="Central",('Connecting shares (%)'!$F$4/100*K365+'Connecting shares (%)'!$G$4/100*M365+'Connecting shares (%)'!$H$4/100*O365)/1000000,0),0)</f>
        <v>0</v>
      </c>
      <c r="X365" s="1">
        <f>IF(C365="East", IF(B365="Central",L365*'Connecting shares (%)'!$R$16*'Connecting shares (%)'!$F$4/100+N365*'Connecting shares (%)'!$G$4/100*'Connecting shares (%)'!$R$17+P365*'Connecting shares (%)'!$H$4/100*'Connecting shares (%)'!$R$18,0),0)</f>
        <v>0</v>
      </c>
      <c r="Y365" s="1">
        <f>IF(C365="East", IF(B365="Decentral",('Connecting shares (%)'!$F$4/100*K365+'Connecting shares (%)'!$G$4/100*M365+'Connecting shares (%)'!$H$4/100*O365)/1000000,0),0)</f>
        <v>0</v>
      </c>
      <c r="Z365" s="1">
        <f>IF(C365="East", IF(B365="Decentral",L365*'Connecting shares (%)'!$R$16*'Connecting shares (%)'!$F$8/100+N365*'Connecting shares (%)'!$G$8/100*'Connecting shares (%)'!$R$17+P365*'Connecting shares (%)'!$H$8/100*'Connecting shares (%)'!$R$18,0),0)</f>
        <v>0</v>
      </c>
      <c r="AA365" s="1">
        <f>IF(C365="West", IF(B365="Central",('Connecting shares (%)'!$F$10/100*E365+'Connecting shares (%)'!$G$10/100*G365+'Connecting shares (%)'!$H$10/100*I365)/1000000,0),0)</f>
        <v>4.3398589999999904E-2</v>
      </c>
      <c r="AB365" s="1">
        <f>IF(C365="West", IF(B365="Central",F365*'Connecting shares (%)'!$R$16*'Connecting shares (%)'!$F$10/100+H365*'Connecting shares (%)'!$G$10/100*'Connecting shares (%)'!$R$17+J365*'Connecting shares (%)'!$H$10/100*'Connecting shares (%)'!$R$18,0),0)</f>
        <v>4.5990000000000003E-2</v>
      </c>
      <c r="AC365" s="1">
        <f>IF(C365="West", IF(B365="Decentral",('Connecting shares (%)'!$F$14/100*E365+'Connecting shares (%)'!$G$14/100*G365+'Connecting shares (%)'!$H$14/100*I365)/1000000,0),0)</f>
        <v>0</v>
      </c>
      <c r="AD365" s="1">
        <f>IF(C365="west", IF(B365="Decentral",F365*'Connecting shares (%)'!$R$16*'Connecting shares (%)'!$F$14/100+H365*'Connecting shares (%)'!$G$14/100*'Connecting shares (%)'!$R$17+J365*'Connecting shares (%)'!$H$14/100*'Connecting shares (%)'!$R$18,0),0)</f>
        <v>0</v>
      </c>
      <c r="AE365" s="1">
        <f>IF(C365="west", IF(B365="Central",('Connecting shares (%)'!$F$12/100*K365+'Connecting shares (%)'!$G$12/100*M365+'Connecting shares (%)'!$H$12/100*O365)/1000000,0),0)</f>
        <v>0</v>
      </c>
      <c r="AF365" s="1">
        <f>IF(C365="west", IF(B365="Central",L365*'Connecting shares (%)'!$R$16*'Connecting shares (%)'!$F$12/100+N365*'Connecting shares (%)'!$G$12/100*'Connecting shares (%)'!$R$17+P365*'Connecting shares (%)'!$H$12/100*'Connecting shares (%)'!$R$18,0),0)</f>
        <v>0</v>
      </c>
      <c r="AG365" s="1">
        <f>IF(C365="West", IF(B365="Decentral",(K365*'Connecting shares (%)'!$F$16/100+M365*'Connecting shares (%)'!$G$16/100+O365*'Connecting shares (%)'!$H$16/100)/1000000,0),0)</f>
        <v>0</v>
      </c>
      <c r="AH365" s="1">
        <f>IF(C365="west", IF(B365="Decentral",L365*'Connecting shares (%)'!$R$16*'Connecting shares (%)'!$F$16/100+N365*'Connecting shares (%)'!$G$16/100*'Connecting shares (%)'!$R$17+P365*'Connecting shares (%)'!$H$16/100*'Connecting shares (%)'!$R$18,0),0)</f>
        <v>0</v>
      </c>
    </row>
    <row r="366" spans="1:34">
      <c r="A366" s="1">
        <v>365</v>
      </c>
      <c r="B366" s="1" t="s">
        <v>19</v>
      </c>
      <c r="C366" s="1" t="s">
        <v>21</v>
      </c>
      <c r="D366" s="1" t="s">
        <v>547</v>
      </c>
      <c r="E366" s="1">
        <v>0</v>
      </c>
      <c r="F366" s="1">
        <v>0</v>
      </c>
      <c r="G366" s="1">
        <v>0</v>
      </c>
      <c r="H366" s="1">
        <v>0</v>
      </c>
      <c r="I366" s="1">
        <v>0</v>
      </c>
      <c r="J366" s="1">
        <v>0</v>
      </c>
      <c r="K366" s="1">
        <v>0</v>
      </c>
      <c r="L366" s="1">
        <v>0</v>
      </c>
      <c r="M366" s="1">
        <v>0</v>
      </c>
      <c r="N366" s="1">
        <v>0</v>
      </c>
      <c r="O366" s="1">
        <v>0</v>
      </c>
      <c r="P366" s="1">
        <v>0</v>
      </c>
      <c r="Q366" s="1">
        <v>138.19998716605301</v>
      </c>
      <c r="R366" s="1">
        <v>850</v>
      </c>
      <c r="S366" s="59">
        <f>IF(C366="East", IF(B366="Central",('Connecting shares (%)'!$F$2/100*E366+'Connecting shares (%)'!$G$2/100*G366+'Connecting shares (%)'!$H$2/100*I366)/1000000,0),0)</f>
        <v>0</v>
      </c>
      <c r="T366" s="59">
        <f>IF(C366="East", IF(B366="Central",F366*'Connecting shares (%)'!$R$16*'Connecting shares (%)'!$F$2/100+H366*'Connecting shares (%)'!$G$2/100*'Connecting shares (%)'!$R$17+J366*'Connecting shares (%)'!$H$2/100*'Connecting shares (%)'!$R$18,0),0)</f>
        <v>0</v>
      </c>
      <c r="U366" s="1">
        <f>IF(C366="East", IF(B366="Decentral",('Connecting shares (%)'!$F$6/100*E366+'Connecting shares (%)'!$G$6/100*G366+'Connecting shares (%)'!$H$6/100*I366)/1000000,0),0)</f>
        <v>0</v>
      </c>
      <c r="V366" s="1">
        <f>IF(C366="East", IF(B366="Decentral",F366*'Connecting shares (%)'!$R$16*'Connecting shares (%)'!$F$6/100+H366*'Connecting shares (%)'!$G$6/100*'Connecting shares (%)'!$R$17+J366*'Connecting shares (%)'!$H$6/100*'Connecting shares (%)'!$R$18,0),0)</f>
        <v>0</v>
      </c>
      <c r="W366" s="1">
        <f>IF(C366="East", IF(B366="Central",('Connecting shares (%)'!$F$4/100*K366+'Connecting shares (%)'!$G$4/100*M366+'Connecting shares (%)'!$H$4/100*O366)/1000000,0),0)</f>
        <v>0</v>
      </c>
      <c r="X366" s="1">
        <f>IF(C366="East", IF(B366="Central",L366*'Connecting shares (%)'!$R$16*'Connecting shares (%)'!$F$4/100+N366*'Connecting shares (%)'!$G$4/100*'Connecting shares (%)'!$R$17+P366*'Connecting shares (%)'!$H$4/100*'Connecting shares (%)'!$R$18,0),0)</f>
        <v>0</v>
      </c>
      <c r="Y366" s="1">
        <f>IF(C366="East", IF(B366="Decentral",('Connecting shares (%)'!$F$4/100*K366+'Connecting shares (%)'!$G$4/100*M366+'Connecting shares (%)'!$H$4/100*O366)/1000000,0),0)</f>
        <v>0</v>
      </c>
      <c r="Z366" s="1">
        <f>IF(C366="East", IF(B366="Decentral",L366*'Connecting shares (%)'!$R$16*'Connecting shares (%)'!$F$8/100+N366*'Connecting shares (%)'!$G$8/100*'Connecting shares (%)'!$R$17+P366*'Connecting shares (%)'!$H$8/100*'Connecting shares (%)'!$R$18,0),0)</f>
        <v>0</v>
      </c>
      <c r="AA366" s="1">
        <f>IF(C366="West", IF(B366="Central",('Connecting shares (%)'!$F$10/100*E366+'Connecting shares (%)'!$G$10/100*G366+'Connecting shares (%)'!$H$10/100*I366)/1000000,0),0)</f>
        <v>0</v>
      </c>
      <c r="AB366" s="1">
        <f>IF(C366="West", IF(B366="Central",F366*'Connecting shares (%)'!$R$16*'Connecting shares (%)'!$F$10/100+H366*'Connecting shares (%)'!$G$10/100*'Connecting shares (%)'!$R$17+J366*'Connecting shares (%)'!$H$10/100*'Connecting shares (%)'!$R$18,0),0)</f>
        <v>0</v>
      </c>
      <c r="AC366" s="1">
        <f>IF(C366="West", IF(B366="Decentral",('Connecting shares (%)'!$F$14/100*E366+'Connecting shares (%)'!$G$14/100*G366+'Connecting shares (%)'!$H$14/100*I366)/1000000,0),0)</f>
        <v>0</v>
      </c>
      <c r="AD366" s="1">
        <f>IF(C366="west", IF(B366="Decentral",F366*'Connecting shares (%)'!$R$16*'Connecting shares (%)'!$F$14/100+H366*'Connecting shares (%)'!$G$14/100*'Connecting shares (%)'!$R$17+J366*'Connecting shares (%)'!$H$14/100*'Connecting shares (%)'!$R$18,0),0)</f>
        <v>0</v>
      </c>
      <c r="AE366" s="1">
        <f>IF(C366="west", IF(B366="Central",('Connecting shares (%)'!$F$12/100*K366+'Connecting shares (%)'!$G$12/100*M366+'Connecting shares (%)'!$H$12/100*O366)/1000000,0),0)</f>
        <v>0</v>
      </c>
      <c r="AF366" s="1">
        <f>IF(C366="west", IF(B366="Central",L366*'Connecting shares (%)'!$R$16*'Connecting shares (%)'!$F$12/100+N366*'Connecting shares (%)'!$G$12/100*'Connecting shares (%)'!$R$17+P366*'Connecting shares (%)'!$H$12/100*'Connecting shares (%)'!$R$18,0),0)</f>
        <v>0</v>
      </c>
      <c r="AG366" s="1">
        <f>IF(C366="West", IF(B366="Decentral",(K366*'Connecting shares (%)'!$F$16/100+M366*'Connecting shares (%)'!$G$16/100+O366*'Connecting shares (%)'!$H$16/100)/1000000,0),0)</f>
        <v>0</v>
      </c>
      <c r="AH366" s="1">
        <f>IF(C366="west", IF(B366="Decentral",L366*'Connecting shares (%)'!$R$16*'Connecting shares (%)'!$F$16/100+N366*'Connecting shares (%)'!$G$16/100*'Connecting shares (%)'!$R$17+P366*'Connecting shares (%)'!$H$16/100*'Connecting shares (%)'!$R$18,0),0)</f>
        <v>0</v>
      </c>
    </row>
    <row r="367" spans="1:34">
      <c r="A367" s="1">
        <v>366</v>
      </c>
      <c r="B367" s="1" t="s">
        <v>19</v>
      </c>
      <c r="C367" s="1" t="s">
        <v>22</v>
      </c>
      <c r="D367" s="1" t="s">
        <v>546</v>
      </c>
      <c r="E367" s="1">
        <v>103752.78</v>
      </c>
      <c r="F367" s="1">
        <v>8</v>
      </c>
      <c r="G367" s="1">
        <v>0</v>
      </c>
      <c r="H367" s="1">
        <v>0</v>
      </c>
      <c r="I367" s="1">
        <v>0</v>
      </c>
      <c r="J367" s="1">
        <v>0</v>
      </c>
      <c r="K367" s="1">
        <v>49215.65</v>
      </c>
      <c r="L367" s="1">
        <v>9</v>
      </c>
      <c r="M367" s="1">
        <v>0</v>
      </c>
      <c r="N367" s="1">
        <v>0</v>
      </c>
      <c r="O367" s="1">
        <v>0</v>
      </c>
      <c r="P367" s="1">
        <v>0</v>
      </c>
      <c r="Q367" s="1">
        <v>1092.8573483683499</v>
      </c>
      <c r="R367" s="1">
        <v>36802.5</v>
      </c>
      <c r="S367" s="59">
        <f>IF(C367="East", IF(B367="Central",('Connecting shares (%)'!$F$2/100*E367+'Connecting shares (%)'!$G$2/100*G367+'Connecting shares (%)'!$H$2/100*I367)/1000000,0),0)</f>
        <v>0</v>
      </c>
      <c r="T367" s="59">
        <f>IF(C367="East", IF(B367="Central",F367*'Connecting shares (%)'!$R$16*'Connecting shares (%)'!$F$2/100+H367*'Connecting shares (%)'!$G$2/100*'Connecting shares (%)'!$R$17+J367*'Connecting shares (%)'!$H$2/100*'Connecting shares (%)'!$R$18,0),0)</f>
        <v>0</v>
      </c>
      <c r="U367" s="1">
        <f>IF(C367="East", IF(B367="Decentral",('Connecting shares (%)'!$F$6/100*E367+'Connecting shares (%)'!$G$6/100*G367+'Connecting shares (%)'!$H$6/100*I367)/1000000,0),0)</f>
        <v>0.10375278</v>
      </c>
      <c r="V367" s="1">
        <f>IF(C367="East", IF(B367="Decentral",F367*'Connecting shares (%)'!$R$16*'Connecting shares (%)'!$F$6/100+H367*'Connecting shares (%)'!$G$6/100*'Connecting shares (%)'!$R$17+J367*'Connecting shares (%)'!$H$6/100*'Connecting shares (%)'!$R$18,0),0)</f>
        <v>0.18396000000000001</v>
      </c>
      <c r="W367" s="1">
        <f>IF(C367="East", IF(B367="Central",('Connecting shares (%)'!$F$4/100*K367+'Connecting shares (%)'!$G$4/100*M367+'Connecting shares (%)'!$H$4/100*O367)/1000000,0),0)</f>
        <v>0</v>
      </c>
      <c r="X367" s="1">
        <f>IF(C367="East", IF(B367="Central",L367*'Connecting shares (%)'!$R$16*'Connecting shares (%)'!$F$4/100+N367*'Connecting shares (%)'!$G$4/100*'Connecting shares (%)'!$R$17+P367*'Connecting shares (%)'!$H$4/100*'Connecting shares (%)'!$R$18,0),0)</f>
        <v>0</v>
      </c>
      <c r="Y367" s="1">
        <f>IF(C367="East", IF(B367="Decentral",('Connecting shares (%)'!$F$4/100*K367+'Connecting shares (%)'!$G$4/100*M367+'Connecting shares (%)'!$H$4/100*O367)/1000000,0),0)</f>
        <v>4.921565E-2</v>
      </c>
      <c r="Z367" s="1">
        <f>IF(C367="East", IF(B367="Decentral",L367*'Connecting shares (%)'!$R$16*'Connecting shares (%)'!$F$8/100+N367*'Connecting shares (%)'!$G$8/100*'Connecting shares (%)'!$R$17+P367*'Connecting shares (%)'!$H$8/100*'Connecting shares (%)'!$R$18,0),0)</f>
        <v>0.206955</v>
      </c>
      <c r="AA367" s="1">
        <f>IF(C367="West", IF(B367="Central",('Connecting shares (%)'!$F$10/100*E367+'Connecting shares (%)'!$G$10/100*G367+'Connecting shares (%)'!$H$10/100*I367)/1000000,0),0)</f>
        <v>0</v>
      </c>
      <c r="AB367" s="1">
        <f>IF(C367="West", IF(B367="Central",F367*'Connecting shares (%)'!$R$16*'Connecting shares (%)'!$F$10/100+H367*'Connecting shares (%)'!$G$10/100*'Connecting shares (%)'!$R$17+J367*'Connecting shares (%)'!$H$10/100*'Connecting shares (%)'!$R$18,0),0)</f>
        <v>0</v>
      </c>
      <c r="AC367" s="1">
        <f>IF(C367="West", IF(B367="Decentral",('Connecting shares (%)'!$F$14/100*E367+'Connecting shares (%)'!$G$14/100*G367+'Connecting shares (%)'!$H$14/100*I367)/1000000,0),0)</f>
        <v>0</v>
      </c>
      <c r="AD367" s="1">
        <f>IF(C367="west", IF(B367="Decentral",F367*'Connecting shares (%)'!$R$16*'Connecting shares (%)'!$F$14/100+H367*'Connecting shares (%)'!$G$14/100*'Connecting shares (%)'!$R$17+J367*'Connecting shares (%)'!$H$14/100*'Connecting shares (%)'!$R$18,0),0)</f>
        <v>0</v>
      </c>
      <c r="AE367" s="1">
        <f>IF(C367="west", IF(B367="Central",('Connecting shares (%)'!$F$12/100*K367+'Connecting shares (%)'!$G$12/100*M367+'Connecting shares (%)'!$H$12/100*O367)/1000000,0),0)</f>
        <v>0</v>
      </c>
      <c r="AF367" s="1">
        <f>IF(C367="west", IF(B367="Central",L367*'Connecting shares (%)'!$R$16*'Connecting shares (%)'!$F$12/100+N367*'Connecting shares (%)'!$G$12/100*'Connecting shares (%)'!$R$17+P367*'Connecting shares (%)'!$H$12/100*'Connecting shares (%)'!$R$18,0),0)</f>
        <v>0</v>
      </c>
      <c r="AG367" s="1">
        <f>IF(C367="West", IF(B367="Decentral",(K367*'Connecting shares (%)'!$F$16/100+M367*'Connecting shares (%)'!$G$16/100+O367*'Connecting shares (%)'!$H$16/100)/1000000,0),0)</f>
        <v>0</v>
      </c>
      <c r="AH367" s="1">
        <f>IF(C367="west", IF(B367="Decentral",L367*'Connecting shares (%)'!$R$16*'Connecting shares (%)'!$F$16/100+N367*'Connecting shares (%)'!$G$16/100*'Connecting shares (%)'!$R$17+P367*'Connecting shares (%)'!$H$16/100*'Connecting shares (%)'!$R$18,0),0)</f>
        <v>0</v>
      </c>
    </row>
    <row r="368" spans="1:34">
      <c r="A368" s="1">
        <v>367</v>
      </c>
      <c r="B368" s="1" t="s">
        <v>20</v>
      </c>
      <c r="C368" s="1" t="s">
        <v>22</v>
      </c>
      <c r="D368" s="1" t="s">
        <v>122</v>
      </c>
      <c r="E368" s="1">
        <v>5842035.5</v>
      </c>
      <c r="F368" s="1">
        <v>424</v>
      </c>
      <c r="G368" s="1">
        <v>0</v>
      </c>
      <c r="H368" s="1">
        <v>0</v>
      </c>
      <c r="I368" s="1">
        <v>0</v>
      </c>
      <c r="J368" s="1">
        <v>0</v>
      </c>
      <c r="K368" s="1">
        <v>728413.53</v>
      </c>
      <c r="L368" s="1">
        <v>100</v>
      </c>
      <c r="M368" s="1">
        <v>484618.44</v>
      </c>
      <c r="N368" s="1">
        <v>6</v>
      </c>
      <c r="O368" s="1">
        <v>0</v>
      </c>
      <c r="P368" s="1">
        <v>0</v>
      </c>
      <c r="Q368" s="1">
        <v>28474.6294729152</v>
      </c>
      <c r="R368" s="1">
        <v>10971345.5</v>
      </c>
      <c r="S368" s="59">
        <f>IF(C368="East", IF(B368="Central",('Connecting shares (%)'!$F$2/100*E368+'Connecting shares (%)'!$G$2/100*G368+'Connecting shares (%)'!$H$2/100*I368)/1000000,0),0)</f>
        <v>5.8420354999999997</v>
      </c>
      <c r="T368" s="59">
        <f>IF(C368="East", IF(B368="Central",F368*'Connecting shares (%)'!$R$16*'Connecting shares (%)'!$F$2/100+H368*'Connecting shares (%)'!$G$2/100*'Connecting shares (%)'!$R$17+J368*'Connecting shares (%)'!$H$2/100*'Connecting shares (%)'!$R$18,0),0)</f>
        <v>9.749880000000001</v>
      </c>
      <c r="U368" s="1">
        <f>IF(C368="East", IF(B368="Decentral",('Connecting shares (%)'!$F$6/100*E368+'Connecting shares (%)'!$G$6/100*G368+'Connecting shares (%)'!$H$6/100*I368)/1000000,0),0)</f>
        <v>0</v>
      </c>
      <c r="V368" s="1">
        <f>IF(C368="East", IF(B368="Decentral",F368*'Connecting shares (%)'!$R$16*'Connecting shares (%)'!$F$6/100+H368*'Connecting shares (%)'!$G$6/100*'Connecting shares (%)'!$R$17+J368*'Connecting shares (%)'!$H$6/100*'Connecting shares (%)'!$R$18,0),0)</f>
        <v>0</v>
      </c>
      <c r="W368" s="1">
        <f>IF(C368="East", IF(B368="Central",('Connecting shares (%)'!$F$4/100*K368+'Connecting shares (%)'!$G$4/100*M368+'Connecting shares (%)'!$H$4/100*O368)/1000000,0),0)</f>
        <v>1.2130319700000001</v>
      </c>
      <c r="X368" s="1">
        <f>IF(C368="East", IF(B368="Central",L368*'Connecting shares (%)'!$R$16*'Connecting shares (%)'!$F$4/100+N368*'Connecting shares (%)'!$G$4/100*'Connecting shares (%)'!$R$17+P368*'Connecting shares (%)'!$H$4/100*'Connecting shares (%)'!$R$18,0),0)</f>
        <v>2.4834540000000001</v>
      </c>
      <c r="Y368" s="1">
        <f>IF(C368="East", IF(B368="Decentral",('Connecting shares (%)'!$F$4/100*K368+'Connecting shares (%)'!$G$4/100*M368+'Connecting shares (%)'!$H$4/100*O368)/1000000,0),0)</f>
        <v>0</v>
      </c>
      <c r="Z368" s="1">
        <f>IF(C368="East", IF(B368="Decentral",L368*'Connecting shares (%)'!$R$16*'Connecting shares (%)'!$F$8/100+N368*'Connecting shares (%)'!$G$8/100*'Connecting shares (%)'!$R$17+P368*'Connecting shares (%)'!$H$8/100*'Connecting shares (%)'!$R$18,0),0)</f>
        <v>0</v>
      </c>
      <c r="AA368" s="1">
        <f>IF(C368="West", IF(B368="Central",('Connecting shares (%)'!$F$10/100*E368+'Connecting shares (%)'!$G$10/100*G368+'Connecting shares (%)'!$H$10/100*I368)/1000000,0),0)</f>
        <v>0</v>
      </c>
      <c r="AB368" s="1">
        <f>IF(C368="West", IF(B368="Central",F368*'Connecting shares (%)'!$R$16*'Connecting shares (%)'!$F$10/100+H368*'Connecting shares (%)'!$G$10/100*'Connecting shares (%)'!$R$17+J368*'Connecting shares (%)'!$H$10/100*'Connecting shares (%)'!$R$18,0),0)</f>
        <v>0</v>
      </c>
      <c r="AC368" s="1">
        <f>IF(C368="West", IF(B368="Decentral",('Connecting shares (%)'!$F$14/100*E368+'Connecting shares (%)'!$G$14/100*G368+'Connecting shares (%)'!$H$14/100*I368)/1000000,0),0)</f>
        <v>0</v>
      </c>
      <c r="AD368" s="1">
        <f>IF(C368="west", IF(B368="Decentral",F368*'Connecting shares (%)'!$R$16*'Connecting shares (%)'!$F$14/100+H368*'Connecting shares (%)'!$G$14/100*'Connecting shares (%)'!$R$17+J368*'Connecting shares (%)'!$H$14/100*'Connecting shares (%)'!$R$18,0),0)</f>
        <v>0</v>
      </c>
      <c r="AE368" s="1">
        <f>IF(C368="west", IF(B368="Central",('Connecting shares (%)'!$F$12/100*K368+'Connecting shares (%)'!$G$12/100*M368+'Connecting shares (%)'!$H$12/100*O368)/1000000,0),0)</f>
        <v>0</v>
      </c>
      <c r="AF368" s="1">
        <f>IF(C368="west", IF(B368="Central",L368*'Connecting shares (%)'!$R$16*'Connecting shares (%)'!$F$12/100+N368*'Connecting shares (%)'!$G$12/100*'Connecting shares (%)'!$R$17+P368*'Connecting shares (%)'!$H$12/100*'Connecting shares (%)'!$R$18,0),0)</f>
        <v>0</v>
      </c>
      <c r="AG368" s="1">
        <f>IF(C368="West", IF(B368="Decentral",(K368*'Connecting shares (%)'!$F$16/100+M368*'Connecting shares (%)'!$G$16/100+O368*'Connecting shares (%)'!$H$16/100)/1000000,0),0)</f>
        <v>0</v>
      </c>
      <c r="AH368" s="1">
        <f>IF(C368="west", IF(B368="Decentral",L368*'Connecting shares (%)'!$R$16*'Connecting shares (%)'!$F$16/100+N368*'Connecting shares (%)'!$G$16/100*'Connecting shares (%)'!$R$17+P368*'Connecting shares (%)'!$H$16/100*'Connecting shares (%)'!$R$18,0),0)</f>
        <v>0</v>
      </c>
    </row>
    <row r="369" spans="1:34">
      <c r="A369" s="1">
        <v>368</v>
      </c>
      <c r="B369" s="1" t="s">
        <v>19</v>
      </c>
      <c r="C369" s="1" t="s">
        <v>21</v>
      </c>
      <c r="D369" s="1" t="s">
        <v>58</v>
      </c>
      <c r="E369" s="1">
        <v>52820.99</v>
      </c>
      <c r="F369" s="1">
        <v>3</v>
      </c>
      <c r="G369" s="1">
        <v>0</v>
      </c>
      <c r="H369" s="1">
        <v>0</v>
      </c>
      <c r="I369" s="1">
        <v>0</v>
      </c>
      <c r="J369" s="1">
        <v>0</v>
      </c>
      <c r="K369" s="1">
        <v>0</v>
      </c>
      <c r="L369" s="1">
        <v>0</v>
      </c>
      <c r="M369" s="1">
        <v>0</v>
      </c>
      <c r="N369" s="1">
        <v>0</v>
      </c>
      <c r="O369" s="1">
        <v>0</v>
      </c>
      <c r="P369" s="1">
        <v>0</v>
      </c>
      <c r="Q369" s="1">
        <v>1509.2897651595099</v>
      </c>
      <c r="R369" s="1">
        <v>133196.5</v>
      </c>
      <c r="S369" s="59">
        <f>IF(C369="East", IF(B369="Central",('Connecting shares (%)'!$F$2/100*E369+'Connecting shares (%)'!$G$2/100*G369+'Connecting shares (%)'!$H$2/100*I369)/1000000,0),0)</f>
        <v>0</v>
      </c>
      <c r="T369" s="59">
        <f>IF(C369="East", IF(B369="Central",F369*'Connecting shares (%)'!$R$16*'Connecting shares (%)'!$F$2/100+H369*'Connecting shares (%)'!$G$2/100*'Connecting shares (%)'!$R$17+J369*'Connecting shares (%)'!$H$2/100*'Connecting shares (%)'!$R$18,0),0)</f>
        <v>0</v>
      </c>
      <c r="U369" s="1">
        <f>IF(C369="East", IF(B369="Decentral",('Connecting shares (%)'!$F$6/100*E369+'Connecting shares (%)'!$G$6/100*G369+'Connecting shares (%)'!$H$6/100*I369)/1000000,0),0)</f>
        <v>0</v>
      </c>
      <c r="V369" s="1">
        <f>IF(C369="East", IF(B369="Decentral",F369*'Connecting shares (%)'!$R$16*'Connecting shares (%)'!$F$6/100+H369*'Connecting shares (%)'!$G$6/100*'Connecting shares (%)'!$R$17+J369*'Connecting shares (%)'!$H$6/100*'Connecting shares (%)'!$R$18,0),0)</f>
        <v>0</v>
      </c>
      <c r="W369" s="1">
        <f>IF(C369="East", IF(B369="Central",('Connecting shares (%)'!$F$4/100*K369+'Connecting shares (%)'!$G$4/100*M369+'Connecting shares (%)'!$H$4/100*O369)/1000000,0),0)</f>
        <v>0</v>
      </c>
      <c r="X369" s="1">
        <f>IF(C369="East", IF(B369="Central",L369*'Connecting shares (%)'!$R$16*'Connecting shares (%)'!$F$4/100+N369*'Connecting shares (%)'!$G$4/100*'Connecting shares (%)'!$R$17+P369*'Connecting shares (%)'!$H$4/100*'Connecting shares (%)'!$R$18,0),0)</f>
        <v>0</v>
      </c>
      <c r="Y369" s="1">
        <f>IF(C369="East", IF(B369="Decentral",('Connecting shares (%)'!$F$4/100*K369+'Connecting shares (%)'!$G$4/100*M369+'Connecting shares (%)'!$H$4/100*O369)/1000000,0),0)</f>
        <v>0</v>
      </c>
      <c r="Z369" s="1">
        <f>IF(C369="East", IF(B369="Decentral",L369*'Connecting shares (%)'!$R$16*'Connecting shares (%)'!$F$8/100+N369*'Connecting shares (%)'!$G$8/100*'Connecting shares (%)'!$R$17+P369*'Connecting shares (%)'!$H$8/100*'Connecting shares (%)'!$R$18,0),0)</f>
        <v>0</v>
      </c>
      <c r="AA369" s="1">
        <f>IF(C369="West", IF(B369="Central",('Connecting shares (%)'!$F$10/100*E369+'Connecting shares (%)'!$G$10/100*G369+'Connecting shares (%)'!$H$10/100*I369)/1000000,0),0)</f>
        <v>0</v>
      </c>
      <c r="AB369" s="1">
        <f>IF(C369="West", IF(B369="Central",F369*'Connecting shares (%)'!$R$16*'Connecting shares (%)'!$F$10/100+H369*'Connecting shares (%)'!$G$10/100*'Connecting shares (%)'!$R$17+J369*'Connecting shares (%)'!$H$10/100*'Connecting shares (%)'!$R$18,0),0)</f>
        <v>0</v>
      </c>
      <c r="AC369" s="1">
        <f>IF(C369="West", IF(B369="Decentral",('Connecting shares (%)'!$F$14/100*E369+'Connecting shares (%)'!$G$14/100*G369+'Connecting shares (%)'!$H$14/100*I369)/1000000,0),0)</f>
        <v>5.2820989999999998E-2</v>
      </c>
      <c r="AD369" s="1">
        <f>IF(C369="west", IF(B369="Decentral",F369*'Connecting shares (%)'!$R$16*'Connecting shares (%)'!$F$14/100+H369*'Connecting shares (%)'!$G$14/100*'Connecting shares (%)'!$R$17+J369*'Connecting shares (%)'!$H$14/100*'Connecting shares (%)'!$R$18,0),0)</f>
        <v>6.8985000000000005E-2</v>
      </c>
      <c r="AE369" s="1">
        <f>IF(C369="west", IF(B369="Central",('Connecting shares (%)'!$F$12/100*K369+'Connecting shares (%)'!$G$12/100*M369+'Connecting shares (%)'!$H$12/100*O369)/1000000,0),0)</f>
        <v>0</v>
      </c>
      <c r="AF369" s="1">
        <f>IF(C369="west", IF(B369="Central",L369*'Connecting shares (%)'!$R$16*'Connecting shares (%)'!$F$12/100+N369*'Connecting shares (%)'!$G$12/100*'Connecting shares (%)'!$R$17+P369*'Connecting shares (%)'!$H$12/100*'Connecting shares (%)'!$R$18,0),0)</f>
        <v>0</v>
      </c>
      <c r="AG369" s="1">
        <f>IF(C369="West", IF(B369="Decentral",(K369*'Connecting shares (%)'!$F$16/100+M369*'Connecting shares (%)'!$G$16/100+O369*'Connecting shares (%)'!$H$16/100)/1000000,0),0)</f>
        <v>0</v>
      </c>
      <c r="AH369" s="1">
        <f>IF(C369="west", IF(B369="Decentral",L369*'Connecting shares (%)'!$R$16*'Connecting shares (%)'!$F$16/100+N369*'Connecting shares (%)'!$G$16/100*'Connecting shares (%)'!$R$17+P369*'Connecting shares (%)'!$H$16/100*'Connecting shares (%)'!$R$18,0),0)</f>
        <v>0</v>
      </c>
    </row>
    <row r="370" spans="1:34">
      <c r="A370" s="1">
        <v>369</v>
      </c>
      <c r="B370" s="1" t="s">
        <v>19</v>
      </c>
      <c r="C370" s="1" t="s">
        <v>21</v>
      </c>
      <c r="D370" s="1" t="s">
        <v>545</v>
      </c>
      <c r="E370" s="1">
        <v>0</v>
      </c>
      <c r="F370" s="1">
        <v>0</v>
      </c>
      <c r="G370" s="1">
        <v>0</v>
      </c>
      <c r="H370" s="1">
        <v>0</v>
      </c>
      <c r="I370" s="1">
        <v>0</v>
      </c>
      <c r="J370" s="1">
        <v>0</v>
      </c>
      <c r="K370" s="1">
        <v>0</v>
      </c>
      <c r="L370" s="1">
        <v>0</v>
      </c>
      <c r="M370" s="1">
        <v>0</v>
      </c>
      <c r="N370" s="1">
        <v>0</v>
      </c>
      <c r="O370" s="1">
        <v>0</v>
      </c>
      <c r="P370" s="1">
        <v>0</v>
      </c>
      <c r="Q370" s="1">
        <v>222.945106897057</v>
      </c>
      <c r="R370" s="1">
        <v>1771.5</v>
      </c>
      <c r="S370" s="59">
        <f>IF(C370="East", IF(B370="Central",('Connecting shares (%)'!$F$2/100*E370+'Connecting shares (%)'!$G$2/100*G370+'Connecting shares (%)'!$H$2/100*I370)/1000000,0),0)</f>
        <v>0</v>
      </c>
      <c r="T370" s="59">
        <f>IF(C370="East", IF(B370="Central",F370*'Connecting shares (%)'!$R$16*'Connecting shares (%)'!$F$2/100+H370*'Connecting shares (%)'!$G$2/100*'Connecting shares (%)'!$R$17+J370*'Connecting shares (%)'!$H$2/100*'Connecting shares (%)'!$R$18,0),0)</f>
        <v>0</v>
      </c>
      <c r="U370" s="1">
        <f>IF(C370="East", IF(B370="Decentral",('Connecting shares (%)'!$F$6/100*E370+'Connecting shares (%)'!$G$6/100*G370+'Connecting shares (%)'!$H$6/100*I370)/1000000,0),0)</f>
        <v>0</v>
      </c>
      <c r="V370" s="1">
        <f>IF(C370="East", IF(B370="Decentral",F370*'Connecting shares (%)'!$R$16*'Connecting shares (%)'!$F$6/100+H370*'Connecting shares (%)'!$G$6/100*'Connecting shares (%)'!$R$17+J370*'Connecting shares (%)'!$H$6/100*'Connecting shares (%)'!$R$18,0),0)</f>
        <v>0</v>
      </c>
      <c r="W370" s="1">
        <f>IF(C370="East", IF(B370="Central",('Connecting shares (%)'!$F$4/100*K370+'Connecting shares (%)'!$G$4/100*M370+'Connecting shares (%)'!$H$4/100*O370)/1000000,0),0)</f>
        <v>0</v>
      </c>
      <c r="X370" s="1">
        <f>IF(C370="East", IF(B370="Central",L370*'Connecting shares (%)'!$R$16*'Connecting shares (%)'!$F$4/100+N370*'Connecting shares (%)'!$G$4/100*'Connecting shares (%)'!$R$17+P370*'Connecting shares (%)'!$H$4/100*'Connecting shares (%)'!$R$18,0),0)</f>
        <v>0</v>
      </c>
      <c r="Y370" s="1">
        <f>IF(C370="East", IF(B370="Decentral",('Connecting shares (%)'!$F$4/100*K370+'Connecting shares (%)'!$G$4/100*M370+'Connecting shares (%)'!$H$4/100*O370)/1000000,0),0)</f>
        <v>0</v>
      </c>
      <c r="Z370" s="1">
        <f>IF(C370="East", IF(B370="Decentral",L370*'Connecting shares (%)'!$R$16*'Connecting shares (%)'!$F$8/100+N370*'Connecting shares (%)'!$G$8/100*'Connecting shares (%)'!$R$17+P370*'Connecting shares (%)'!$H$8/100*'Connecting shares (%)'!$R$18,0),0)</f>
        <v>0</v>
      </c>
      <c r="AA370" s="1">
        <f>IF(C370="West", IF(B370="Central",('Connecting shares (%)'!$F$10/100*E370+'Connecting shares (%)'!$G$10/100*G370+'Connecting shares (%)'!$H$10/100*I370)/1000000,0),0)</f>
        <v>0</v>
      </c>
      <c r="AB370" s="1">
        <f>IF(C370="West", IF(B370="Central",F370*'Connecting shares (%)'!$R$16*'Connecting shares (%)'!$F$10/100+H370*'Connecting shares (%)'!$G$10/100*'Connecting shares (%)'!$R$17+J370*'Connecting shares (%)'!$H$10/100*'Connecting shares (%)'!$R$18,0),0)</f>
        <v>0</v>
      </c>
      <c r="AC370" s="1">
        <f>IF(C370="West", IF(B370="Decentral",('Connecting shares (%)'!$F$14/100*E370+'Connecting shares (%)'!$G$14/100*G370+'Connecting shares (%)'!$H$14/100*I370)/1000000,0),0)</f>
        <v>0</v>
      </c>
      <c r="AD370" s="1">
        <f>IF(C370="west", IF(B370="Decentral",F370*'Connecting shares (%)'!$R$16*'Connecting shares (%)'!$F$14/100+H370*'Connecting shares (%)'!$G$14/100*'Connecting shares (%)'!$R$17+J370*'Connecting shares (%)'!$H$14/100*'Connecting shares (%)'!$R$18,0),0)</f>
        <v>0</v>
      </c>
      <c r="AE370" s="1">
        <f>IF(C370="west", IF(B370="Central",('Connecting shares (%)'!$F$12/100*K370+'Connecting shares (%)'!$G$12/100*M370+'Connecting shares (%)'!$H$12/100*O370)/1000000,0),0)</f>
        <v>0</v>
      </c>
      <c r="AF370" s="1">
        <f>IF(C370="west", IF(B370="Central",L370*'Connecting shares (%)'!$R$16*'Connecting shares (%)'!$F$12/100+N370*'Connecting shares (%)'!$G$12/100*'Connecting shares (%)'!$R$17+P370*'Connecting shares (%)'!$H$12/100*'Connecting shares (%)'!$R$18,0),0)</f>
        <v>0</v>
      </c>
      <c r="AG370" s="1">
        <f>IF(C370="West", IF(B370="Decentral",(K370*'Connecting shares (%)'!$F$16/100+M370*'Connecting shares (%)'!$G$16/100+O370*'Connecting shares (%)'!$H$16/100)/1000000,0),0)</f>
        <v>0</v>
      </c>
      <c r="AH370" s="1">
        <f>IF(C370="west", IF(B370="Decentral",L370*'Connecting shares (%)'!$R$16*'Connecting shares (%)'!$F$16/100+N370*'Connecting shares (%)'!$G$16/100*'Connecting shares (%)'!$R$17+P370*'Connecting shares (%)'!$H$16/100*'Connecting shares (%)'!$R$18,0),0)</f>
        <v>0</v>
      </c>
    </row>
    <row r="371" spans="1:34">
      <c r="A371" s="1">
        <v>370</v>
      </c>
      <c r="B371" s="1" t="s">
        <v>19</v>
      </c>
      <c r="C371" s="1" t="s">
        <v>21</v>
      </c>
      <c r="D371" s="1" t="s">
        <v>544</v>
      </c>
      <c r="E371" s="1">
        <v>257925.42</v>
      </c>
      <c r="F371" s="1">
        <v>17</v>
      </c>
      <c r="G371" s="1">
        <v>0</v>
      </c>
      <c r="H371" s="1">
        <v>0</v>
      </c>
      <c r="I371" s="1">
        <v>0</v>
      </c>
      <c r="J371" s="1">
        <v>0</v>
      </c>
      <c r="K371" s="1">
        <v>0</v>
      </c>
      <c r="L371" s="1">
        <v>0</v>
      </c>
      <c r="M371" s="1">
        <v>0</v>
      </c>
      <c r="N371" s="1">
        <v>0</v>
      </c>
      <c r="O371" s="1">
        <v>0</v>
      </c>
      <c r="P371" s="1">
        <v>0</v>
      </c>
      <c r="Q371" s="1">
        <v>2496.4311279118101</v>
      </c>
      <c r="R371" s="1">
        <v>357576</v>
      </c>
      <c r="S371" s="59">
        <f>IF(C371="East", IF(B371="Central",('Connecting shares (%)'!$F$2/100*E371+'Connecting shares (%)'!$G$2/100*G371+'Connecting shares (%)'!$H$2/100*I371)/1000000,0),0)</f>
        <v>0</v>
      </c>
      <c r="T371" s="59">
        <f>IF(C371="East", IF(B371="Central",F371*'Connecting shares (%)'!$R$16*'Connecting shares (%)'!$F$2/100+H371*'Connecting shares (%)'!$G$2/100*'Connecting shares (%)'!$R$17+J371*'Connecting shares (%)'!$H$2/100*'Connecting shares (%)'!$R$18,0),0)</f>
        <v>0</v>
      </c>
      <c r="U371" s="1">
        <f>IF(C371="East", IF(B371="Decentral",('Connecting shares (%)'!$F$6/100*E371+'Connecting shares (%)'!$G$6/100*G371+'Connecting shares (%)'!$H$6/100*I371)/1000000,0),0)</f>
        <v>0</v>
      </c>
      <c r="V371" s="1">
        <f>IF(C371="East", IF(B371="Decentral",F371*'Connecting shares (%)'!$R$16*'Connecting shares (%)'!$F$6/100+H371*'Connecting shares (%)'!$G$6/100*'Connecting shares (%)'!$R$17+J371*'Connecting shares (%)'!$H$6/100*'Connecting shares (%)'!$R$18,0),0)</f>
        <v>0</v>
      </c>
      <c r="W371" s="1">
        <f>IF(C371="East", IF(B371="Central",('Connecting shares (%)'!$F$4/100*K371+'Connecting shares (%)'!$G$4/100*M371+'Connecting shares (%)'!$H$4/100*O371)/1000000,0),0)</f>
        <v>0</v>
      </c>
      <c r="X371" s="1">
        <f>IF(C371="East", IF(B371="Central",L371*'Connecting shares (%)'!$R$16*'Connecting shares (%)'!$F$4/100+N371*'Connecting shares (%)'!$G$4/100*'Connecting shares (%)'!$R$17+P371*'Connecting shares (%)'!$H$4/100*'Connecting shares (%)'!$R$18,0),0)</f>
        <v>0</v>
      </c>
      <c r="Y371" s="1">
        <f>IF(C371="East", IF(B371="Decentral",('Connecting shares (%)'!$F$4/100*K371+'Connecting shares (%)'!$G$4/100*M371+'Connecting shares (%)'!$H$4/100*O371)/1000000,0),0)</f>
        <v>0</v>
      </c>
      <c r="Z371" s="1">
        <f>IF(C371="East", IF(B371="Decentral",L371*'Connecting shares (%)'!$R$16*'Connecting shares (%)'!$F$8/100+N371*'Connecting shares (%)'!$G$8/100*'Connecting shares (%)'!$R$17+P371*'Connecting shares (%)'!$H$8/100*'Connecting shares (%)'!$R$18,0),0)</f>
        <v>0</v>
      </c>
      <c r="AA371" s="1">
        <f>IF(C371="West", IF(B371="Central",('Connecting shares (%)'!$F$10/100*E371+'Connecting shares (%)'!$G$10/100*G371+'Connecting shares (%)'!$H$10/100*I371)/1000000,0),0)</f>
        <v>0</v>
      </c>
      <c r="AB371" s="1">
        <f>IF(C371="West", IF(B371="Central",F371*'Connecting shares (%)'!$R$16*'Connecting shares (%)'!$F$10/100+H371*'Connecting shares (%)'!$G$10/100*'Connecting shares (%)'!$R$17+J371*'Connecting shares (%)'!$H$10/100*'Connecting shares (%)'!$R$18,0),0)</f>
        <v>0</v>
      </c>
      <c r="AC371" s="1">
        <f>IF(C371="West", IF(B371="Decentral",('Connecting shares (%)'!$F$14/100*E371+'Connecting shares (%)'!$G$14/100*G371+'Connecting shares (%)'!$H$14/100*I371)/1000000,0),0)</f>
        <v>0.25792542000000002</v>
      </c>
      <c r="AD371" s="1">
        <f>IF(C371="west", IF(B371="Decentral",F371*'Connecting shares (%)'!$R$16*'Connecting shares (%)'!$F$14/100+H371*'Connecting shares (%)'!$G$14/100*'Connecting shares (%)'!$R$17+J371*'Connecting shares (%)'!$H$14/100*'Connecting shares (%)'!$R$18,0),0)</f>
        <v>0.39091500000000001</v>
      </c>
      <c r="AE371" s="1">
        <f>IF(C371="west", IF(B371="Central",('Connecting shares (%)'!$F$12/100*K371+'Connecting shares (%)'!$G$12/100*M371+'Connecting shares (%)'!$H$12/100*O371)/1000000,0),0)</f>
        <v>0</v>
      </c>
      <c r="AF371" s="1">
        <f>IF(C371="west", IF(B371="Central",L371*'Connecting shares (%)'!$R$16*'Connecting shares (%)'!$F$12/100+N371*'Connecting shares (%)'!$G$12/100*'Connecting shares (%)'!$R$17+P371*'Connecting shares (%)'!$H$12/100*'Connecting shares (%)'!$R$18,0),0)</f>
        <v>0</v>
      </c>
      <c r="AG371" s="1">
        <f>IF(C371="West", IF(B371="Decentral",(K371*'Connecting shares (%)'!$F$16/100+M371*'Connecting shares (%)'!$G$16/100+O371*'Connecting shares (%)'!$H$16/100)/1000000,0),0)</f>
        <v>0</v>
      </c>
      <c r="AH371" s="1">
        <f>IF(C371="west", IF(B371="Decentral",L371*'Connecting shares (%)'!$R$16*'Connecting shares (%)'!$F$16/100+N371*'Connecting shares (%)'!$G$16/100*'Connecting shares (%)'!$R$17+P371*'Connecting shares (%)'!$H$16/100*'Connecting shares (%)'!$R$18,0),0)</f>
        <v>0</v>
      </c>
    </row>
    <row r="372" spans="1:34">
      <c r="A372" s="1">
        <v>371</v>
      </c>
      <c r="B372" s="1" t="s">
        <v>19</v>
      </c>
      <c r="C372" s="1" t="s">
        <v>22</v>
      </c>
      <c r="D372" s="1" t="s">
        <v>140</v>
      </c>
      <c r="E372" s="1">
        <v>2091197.49999999</v>
      </c>
      <c r="F372" s="1">
        <v>141</v>
      </c>
      <c r="G372" s="1">
        <v>0</v>
      </c>
      <c r="H372" s="1">
        <v>0</v>
      </c>
      <c r="I372" s="1">
        <v>0</v>
      </c>
      <c r="J372" s="1">
        <v>0</v>
      </c>
      <c r="K372" s="1">
        <v>91612.449999999895</v>
      </c>
      <c r="L372" s="1">
        <v>6</v>
      </c>
      <c r="M372" s="1">
        <v>0</v>
      </c>
      <c r="N372" s="1">
        <v>0</v>
      </c>
      <c r="O372" s="1">
        <v>0</v>
      </c>
      <c r="P372" s="1">
        <v>0</v>
      </c>
      <c r="Q372" s="1">
        <v>3937.9193714732301</v>
      </c>
      <c r="R372" s="1">
        <v>608047.5</v>
      </c>
      <c r="S372" s="59">
        <f>IF(C372="East", IF(B372="Central",('Connecting shares (%)'!$F$2/100*E372+'Connecting shares (%)'!$G$2/100*G372+'Connecting shares (%)'!$H$2/100*I372)/1000000,0),0)</f>
        <v>0</v>
      </c>
      <c r="T372" s="59">
        <f>IF(C372="East", IF(B372="Central",F372*'Connecting shares (%)'!$R$16*'Connecting shares (%)'!$F$2/100+H372*'Connecting shares (%)'!$G$2/100*'Connecting shares (%)'!$R$17+J372*'Connecting shares (%)'!$H$2/100*'Connecting shares (%)'!$R$18,0),0)</f>
        <v>0</v>
      </c>
      <c r="U372" s="1">
        <f>IF(C372="East", IF(B372="Decentral",('Connecting shares (%)'!$F$6/100*E372+'Connecting shares (%)'!$G$6/100*G372+'Connecting shares (%)'!$H$6/100*I372)/1000000,0),0)</f>
        <v>2.0911974999999901</v>
      </c>
      <c r="V372" s="1">
        <f>IF(C372="East", IF(B372="Decentral",F372*'Connecting shares (%)'!$R$16*'Connecting shares (%)'!$F$6/100+H372*'Connecting shares (%)'!$G$6/100*'Connecting shares (%)'!$R$17+J372*'Connecting shares (%)'!$H$6/100*'Connecting shares (%)'!$R$18,0),0)</f>
        <v>3.2422950000000004</v>
      </c>
      <c r="W372" s="1">
        <f>IF(C372="East", IF(B372="Central",('Connecting shares (%)'!$F$4/100*K372+'Connecting shares (%)'!$G$4/100*M372+'Connecting shares (%)'!$H$4/100*O372)/1000000,0),0)</f>
        <v>0</v>
      </c>
      <c r="X372" s="1">
        <f>IF(C372="East", IF(B372="Central",L372*'Connecting shares (%)'!$R$16*'Connecting shares (%)'!$F$4/100+N372*'Connecting shares (%)'!$G$4/100*'Connecting shares (%)'!$R$17+P372*'Connecting shares (%)'!$H$4/100*'Connecting shares (%)'!$R$18,0),0)</f>
        <v>0</v>
      </c>
      <c r="Y372" s="1">
        <f>IF(C372="East", IF(B372="Decentral",('Connecting shares (%)'!$F$4/100*K372+'Connecting shares (%)'!$G$4/100*M372+'Connecting shares (%)'!$H$4/100*O372)/1000000,0),0)</f>
        <v>9.1612449999999901E-2</v>
      </c>
      <c r="Z372" s="1">
        <f>IF(C372="East", IF(B372="Decentral",L372*'Connecting shares (%)'!$R$16*'Connecting shares (%)'!$F$8/100+N372*'Connecting shares (%)'!$G$8/100*'Connecting shares (%)'!$R$17+P372*'Connecting shares (%)'!$H$8/100*'Connecting shares (%)'!$R$18,0),0)</f>
        <v>0.13797000000000001</v>
      </c>
      <c r="AA372" s="1">
        <f>IF(C372="West", IF(B372="Central",('Connecting shares (%)'!$F$10/100*E372+'Connecting shares (%)'!$G$10/100*G372+'Connecting shares (%)'!$H$10/100*I372)/1000000,0),0)</f>
        <v>0</v>
      </c>
      <c r="AB372" s="1">
        <f>IF(C372="West", IF(B372="Central",F372*'Connecting shares (%)'!$R$16*'Connecting shares (%)'!$F$10/100+H372*'Connecting shares (%)'!$G$10/100*'Connecting shares (%)'!$R$17+J372*'Connecting shares (%)'!$H$10/100*'Connecting shares (%)'!$R$18,0),0)</f>
        <v>0</v>
      </c>
      <c r="AC372" s="1">
        <f>IF(C372="West", IF(B372="Decentral",('Connecting shares (%)'!$F$14/100*E372+'Connecting shares (%)'!$G$14/100*G372+'Connecting shares (%)'!$H$14/100*I372)/1000000,0),0)</f>
        <v>0</v>
      </c>
      <c r="AD372" s="1">
        <f>IF(C372="west", IF(B372="Decentral",F372*'Connecting shares (%)'!$R$16*'Connecting shares (%)'!$F$14/100+H372*'Connecting shares (%)'!$G$14/100*'Connecting shares (%)'!$R$17+J372*'Connecting shares (%)'!$H$14/100*'Connecting shares (%)'!$R$18,0),0)</f>
        <v>0</v>
      </c>
      <c r="AE372" s="1">
        <f>IF(C372="west", IF(B372="Central",('Connecting shares (%)'!$F$12/100*K372+'Connecting shares (%)'!$G$12/100*M372+'Connecting shares (%)'!$H$12/100*O372)/1000000,0),0)</f>
        <v>0</v>
      </c>
      <c r="AF372" s="1">
        <f>IF(C372="west", IF(B372="Central",L372*'Connecting shares (%)'!$R$16*'Connecting shares (%)'!$F$12/100+N372*'Connecting shares (%)'!$G$12/100*'Connecting shares (%)'!$R$17+P372*'Connecting shares (%)'!$H$12/100*'Connecting shares (%)'!$R$18,0),0)</f>
        <v>0</v>
      </c>
      <c r="AG372" s="1">
        <f>IF(C372="West", IF(B372="Decentral",(K372*'Connecting shares (%)'!$F$16/100+M372*'Connecting shares (%)'!$G$16/100+O372*'Connecting shares (%)'!$H$16/100)/1000000,0),0)</f>
        <v>0</v>
      </c>
      <c r="AH372" s="1">
        <f>IF(C372="west", IF(B372="Decentral",L372*'Connecting shares (%)'!$R$16*'Connecting shares (%)'!$F$16/100+N372*'Connecting shares (%)'!$G$16/100*'Connecting shares (%)'!$R$17+P372*'Connecting shares (%)'!$H$16/100*'Connecting shares (%)'!$R$18,0),0)</f>
        <v>0</v>
      </c>
    </row>
    <row r="373" spans="1:34">
      <c r="A373" s="1">
        <v>372</v>
      </c>
      <c r="B373" s="1" t="s">
        <v>19</v>
      </c>
      <c r="C373" s="1" t="s">
        <v>21</v>
      </c>
      <c r="D373" s="1" t="s">
        <v>543</v>
      </c>
      <c r="E373" s="1">
        <v>0</v>
      </c>
      <c r="F373" s="1">
        <v>0</v>
      </c>
      <c r="G373" s="1">
        <v>0</v>
      </c>
      <c r="H373" s="1">
        <v>0</v>
      </c>
      <c r="I373" s="1">
        <v>0</v>
      </c>
      <c r="J373" s="1">
        <v>0</v>
      </c>
      <c r="K373" s="1">
        <v>0</v>
      </c>
      <c r="L373" s="1">
        <v>0</v>
      </c>
      <c r="M373" s="1">
        <v>0</v>
      </c>
      <c r="N373" s="1">
        <v>0</v>
      </c>
      <c r="O373" s="1">
        <v>0</v>
      </c>
      <c r="P373" s="1">
        <v>0</v>
      </c>
      <c r="Q373" s="1">
        <v>196.27400593158799</v>
      </c>
      <c r="R373" s="1">
        <v>345.5</v>
      </c>
      <c r="S373" s="59">
        <f>IF(C373="East", IF(B373="Central",('Connecting shares (%)'!$F$2/100*E373+'Connecting shares (%)'!$G$2/100*G373+'Connecting shares (%)'!$H$2/100*I373)/1000000,0),0)</f>
        <v>0</v>
      </c>
      <c r="T373" s="59">
        <f>IF(C373="East", IF(B373="Central",F373*'Connecting shares (%)'!$R$16*'Connecting shares (%)'!$F$2/100+H373*'Connecting shares (%)'!$G$2/100*'Connecting shares (%)'!$R$17+J373*'Connecting shares (%)'!$H$2/100*'Connecting shares (%)'!$R$18,0),0)</f>
        <v>0</v>
      </c>
      <c r="U373" s="1">
        <f>IF(C373="East", IF(B373="Decentral",('Connecting shares (%)'!$F$6/100*E373+'Connecting shares (%)'!$G$6/100*G373+'Connecting shares (%)'!$H$6/100*I373)/1000000,0),0)</f>
        <v>0</v>
      </c>
      <c r="V373" s="1">
        <f>IF(C373="East", IF(B373="Decentral",F373*'Connecting shares (%)'!$R$16*'Connecting shares (%)'!$F$6/100+H373*'Connecting shares (%)'!$G$6/100*'Connecting shares (%)'!$R$17+J373*'Connecting shares (%)'!$H$6/100*'Connecting shares (%)'!$R$18,0),0)</f>
        <v>0</v>
      </c>
      <c r="W373" s="1">
        <f>IF(C373="East", IF(B373="Central",('Connecting shares (%)'!$F$4/100*K373+'Connecting shares (%)'!$G$4/100*M373+'Connecting shares (%)'!$H$4/100*O373)/1000000,0),0)</f>
        <v>0</v>
      </c>
      <c r="X373" s="1">
        <f>IF(C373="East", IF(B373="Central",L373*'Connecting shares (%)'!$R$16*'Connecting shares (%)'!$F$4/100+N373*'Connecting shares (%)'!$G$4/100*'Connecting shares (%)'!$R$17+P373*'Connecting shares (%)'!$H$4/100*'Connecting shares (%)'!$R$18,0),0)</f>
        <v>0</v>
      </c>
      <c r="Y373" s="1">
        <f>IF(C373="East", IF(B373="Decentral",('Connecting shares (%)'!$F$4/100*K373+'Connecting shares (%)'!$G$4/100*M373+'Connecting shares (%)'!$H$4/100*O373)/1000000,0),0)</f>
        <v>0</v>
      </c>
      <c r="Z373" s="1">
        <f>IF(C373="East", IF(B373="Decentral",L373*'Connecting shares (%)'!$R$16*'Connecting shares (%)'!$F$8/100+N373*'Connecting shares (%)'!$G$8/100*'Connecting shares (%)'!$R$17+P373*'Connecting shares (%)'!$H$8/100*'Connecting shares (%)'!$R$18,0),0)</f>
        <v>0</v>
      </c>
      <c r="AA373" s="1">
        <f>IF(C373="West", IF(B373="Central",('Connecting shares (%)'!$F$10/100*E373+'Connecting shares (%)'!$G$10/100*G373+'Connecting shares (%)'!$H$10/100*I373)/1000000,0),0)</f>
        <v>0</v>
      </c>
      <c r="AB373" s="1">
        <f>IF(C373="West", IF(B373="Central",F373*'Connecting shares (%)'!$R$16*'Connecting shares (%)'!$F$10/100+H373*'Connecting shares (%)'!$G$10/100*'Connecting shares (%)'!$R$17+J373*'Connecting shares (%)'!$H$10/100*'Connecting shares (%)'!$R$18,0),0)</f>
        <v>0</v>
      </c>
      <c r="AC373" s="1">
        <f>IF(C373="West", IF(B373="Decentral",('Connecting shares (%)'!$F$14/100*E373+'Connecting shares (%)'!$G$14/100*G373+'Connecting shares (%)'!$H$14/100*I373)/1000000,0),0)</f>
        <v>0</v>
      </c>
      <c r="AD373" s="1">
        <f>IF(C373="west", IF(B373="Decentral",F373*'Connecting shares (%)'!$R$16*'Connecting shares (%)'!$F$14/100+H373*'Connecting shares (%)'!$G$14/100*'Connecting shares (%)'!$R$17+J373*'Connecting shares (%)'!$H$14/100*'Connecting shares (%)'!$R$18,0),0)</f>
        <v>0</v>
      </c>
      <c r="AE373" s="1">
        <f>IF(C373="west", IF(B373="Central",('Connecting shares (%)'!$F$12/100*K373+'Connecting shares (%)'!$G$12/100*M373+'Connecting shares (%)'!$H$12/100*O373)/1000000,0),0)</f>
        <v>0</v>
      </c>
      <c r="AF373" s="1">
        <f>IF(C373="west", IF(B373="Central",L373*'Connecting shares (%)'!$R$16*'Connecting shares (%)'!$F$12/100+N373*'Connecting shares (%)'!$G$12/100*'Connecting shares (%)'!$R$17+P373*'Connecting shares (%)'!$H$12/100*'Connecting shares (%)'!$R$18,0),0)</f>
        <v>0</v>
      </c>
      <c r="AG373" s="1">
        <f>IF(C373="West", IF(B373="Decentral",(K373*'Connecting shares (%)'!$F$16/100+M373*'Connecting shares (%)'!$G$16/100+O373*'Connecting shares (%)'!$H$16/100)/1000000,0),0)</f>
        <v>0</v>
      </c>
      <c r="AH373" s="1">
        <f>IF(C373="west", IF(B373="Decentral",L373*'Connecting shares (%)'!$R$16*'Connecting shares (%)'!$F$16/100+N373*'Connecting shares (%)'!$G$16/100*'Connecting shares (%)'!$R$17+P373*'Connecting shares (%)'!$H$16/100*'Connecting shares (%)'!$R$18,0),0)</f>
        <v>0</v>
      </c>
    </row>
    <row r="374" spans="1:34">
      <c r="A374" s="1">
        <v>373</v>
      </c>
      <c r="B374" s="1" t="s">
        <v>19</v>
      </c>
      <c r="C374" s="1" t="s">
        <v>22</v>
      </c>
      <c r="D374" s="1" t="s">
        <v>542</v>
      </c>
      <c r="E374" s="1">
        <v>356685.13999999902</v>
      </c>
      <c r="F374" s="1">
        <v>22</v>
      </c>
      <c r="G374" s="1">
        <v>0</v>
      </c>
      <c r="H374" s="1">
        <v>0</v>
      </c>
      <c r="I374" s="1">
        <v>0</v>
      </c>
      <c r="J374" s="1">
        <v>0</v>
      </c>
      <c r="K374" s="1">
        <v>86118.47</v>
      </c>
      <c r="L374" s="1">
        <v>11</v>
      </c>
      <c r="M374" s="1">
        <v>0</v>
      </c>
      <c r="N374" s="1">
        <v>0</v>
      </c>
      <c r="O374" s="1">
        <v>0</v>
      </c>
      <c r="P374" s="1">
        <v>0</v>
      </c>
      <c r="Q374" s="1">
        <v>3819.6810336888602</v>
      </c>
      <c r="R374" s="1">
        <v>519262</v>
      </c>
      <c r="S374" s="59">
        <f>IF(C374="East", IF(B374="Central",('Connecting shares (%)'!$F$2/100*E374+'Connecting shares (%)'!$G$2/100*G374+'Connecting shares (%)'!$H$2/100*I374)/1000000,0),0)</f>
        <v>0</v>
      </c>
      <c r="T374" s="59">
        <f>IF(C374="East", IF(B374="Central",F374*'Connecting shares (%)'!$R$16*'Connecting shares (%)'!$F$2/100+H374*'Connecting shares (%)'!$G$2/100*'Connecting shares (%)'!$R$17+J374*'Connecting shares (%)'!$H$2/100*'Connecting shares (%)'!$R$18,0),0)</f>
        <v>0</v>
      </c>
      <c r="U374" s="1">
        <f>IF(C374="East", IF(B374="Decentral",('Connecting shares (%)'!$F$6/100*E374+'Connecting shares (%)'!$G$6/100*G374+'Connecting shares (%)'!$H$6/100*I374)/1000000,0),0)</f>
        <v>0.35668513999999901</v>
      </c>
      <c r="V374" s="1">
        <f>IF(C374="East", IF(B374="Decentral",F374*'Connecting shares (%)'!$R$16*'Connecting shares (%)'!$F$6/100+H374*'Connecting shares (%)'!$G$6/100*'Connecting shares (%)'!$R$17+J374*'Connecting shares (%)'!$H$6/100*'Connecting shares (%)'!$R$18,0),0)</f>
        <v>0.50589000000000006</v>
      </c>
      <c r="W374" s="1">
        <f>IF(C374="East", IF(B374="Central",('Connecting shares (%)'!$F$4/100*K374+'Connecting shares (%)'!$G$4/100*M374+'Connecting shares (%)'!$H$4/100*O374)/1000000,0),0)</f>
        <v>0</v>
      </c>
      <c r="X374" s="1">
        <f>IF(C374="East", IF(B374="Central",L374*'Connecting shares (%)'!$R$16*'Connecting shares (%)'!$F$4/100+N374*'Connecting shares (%)'!$G$4/100*'Connecting shares (%)'!$R$17+P374*'Connecting shares (%)'!$H$4/100*'Connecting shares (%)'!$R$18,0),0)</f>
        <v>0</v>
      </c>
      <c r="Y374" s="1">
        <f>IF(C374="East", IF(B374="Decentral",('Connecting shares (%)'!$F$4/100*K374+'Connecting shares (%)'!$G$4/100*M374+'Connecting shares (%)'!$H$4/100*O374)/1000000,0),0)</f>
        <v>8.6118470000000003E-2</v>
      </c>
      <c r="Z374" s="1">
        <f>IF(C374="East", IF(B374="Decentral",L374*'Connecting shares (%)'!$R$16*'Connecting shares (%)'!$F$8/100+N374*'Connecting shares (%)'!$G$8/100*'Connecting shares (%)'!$R$17+P374*'Connecting shares (%)'!$H$8/100*'Connecting shares (%)'!$R$18,0),0)</f>
        <v>0.25294500000000003</v>
      </c>
      <c r="AA374" s="1">
        <f>IF(C374="West", IF(B374="Central",('Connecting shares (%)'!$F$10/100*E374+'Connecting shares (%)'!$G$10/100*G374+'Connecting shares (%)'!$H$10/100*I374)/1000000,0),0)</f>
        <v>0</v>
      </c>
      <c r="AB374" s="1">
        <f>IF(C374="West", IF(B374="Central",F374*'Connecting shares (%)'!$R$16*'Connecting shares (%)'!$F$10/100+H374*'Connecting shares (%)'!$G$10/100*'Connecting shares (%)'!$R$17+J374*'Connecting shares (%)'!$H$10/100*'Connecting shares (%)'!$R$18,0),0)</f>
        <v>0</v>
      </c>
      <c r="AC374" s="1">
        <f>IF(C374="West", IF(B374="Decentral",('Connecting shares (%)'!$F$14/100*E374+'Connecting shares (%)'!$G$14/100*G374+'Connecting shares (%)'!$H$14/100*I374)/1000000,0),0)</f>
        <v>0</v>
      </c>
      <c r="AD374" s="1">
        <f>IF(C374="west", IF(B374="Decentral",F374*'Connecting shares (%)'!$R$16*'Connecting shares (%)'!$F$14/100+H374*'Connecting shares (%)'!$G$14/100*'Connecting shares (%)'!$R$17+J374*'Connecting shares (%)'!$H$14/100*'Connecting shares (%)'!$R$18,0),0)</f>
        <v>0</v>
      </c>
      <c r="AE374" s="1">
        <f>IF(C374="west", IF(B374="Central",('Connecting shares (%)'!$F$12/100*K374+'Connecting shares (%)'!$G$12/100*M374+'Connecting shares (%)'!$H$12/100*O374)/1000000,0),0)</f>
        <v>0</v>
      </c>
      <c r="AF374" s="1">
        <f>IF(C374="west", IF(B374="Central",L374*'Connecting shares (%)'!$R$16*'Connecting shares (%)'!$F$12/100+N374*'Connecting shares (%)'!$G$12/100*'Connecting shares (%)'!$R$17+P374*'Connecting shares (%)'!$H$12/100*'Connecting shares (%)'!$R$18,0),0)</f>
        <v>0</v>
      </c>
      <c r="AG374" s="1">
        <f>IF(C374="West", IF(B374="Decentral",(K374*'Connecting shares (%)'!$F$16/100+M374*'Connecting shares (%)'!$G$16/100+O374*'Connecting shares (%)'!$H$16/100)/1000000,0),0)</f>
        <v>0</v>
      </c>
      <c r="AH374" s="1">
        <f>IF(C374="west", IF(B374="Decentral",L374*'Connecting shares (%)'!$R$16*'Connecting shares (%)'!$F$16/100+N374*'Connecting shares (%)'!$G$16/100*'Connecting shares (%)'!$R$17+P374*'Connecting shares (%)'!$H$16/100*'Connecting shares (%)'!$R$18,0),0)</f>
        <v>0</v>
      </c>
    </row>
    <row r="375" spans="1:34">
      <c r="A375" s="1">
        <v>374</v>
      </c>
      <c r="B375" s="1" t="s">
        <v>19</v>
      </c>
      <c r="C375" s="1" t="s">
        <v>21</v>
      </c>
      <c r="D375" s="1" t="s">
        <v>541</v>
      </c>
      <c r="E375" s="1">
        <v>0</v>
      </c>
      <c r="F375" s="1">
        <v>0</v>
      </c>
      <c r="G375" s="1">
        <v>0</v>
      </c>
      <c r="H375" s="1">
        <v>0</v>
      </c>
      <c r="I375" s="1">
        <v>0</v>
      </c>
      <c r="J375" s="1">
        <v>0</v>
      </c>
      <c r="K375" s="1">
        <v>0</v>
      </c>
      <c r="L375" s="1">
        <v>0</v>
      </c>
      <c r="M375" s="1">
        <v>0</v>
      </c>
      <c r="N375" s="1">
        <v>0</v>
      </c>
      <c r="O375" s="1">
        <v>0</v>
      </c>
      <c r="P375" s="1">
        <v>0</v>
      </c>
      <c r="Q375" s="1">
        <v>59.846439844148897</v>
      </c>
      <c r="R375" s="1">
        <v>157.5</v>
      </c>
      <c r="S375" s="59">
        <f>IF(C375="East", IF(B375="Central",('Connecting shares (%)'!$F$2/100*E375+'Connecting shares (%)'!$G$2/100*G375+'Connecting shares (%)'!$H$2/100*I375)/1000000,0),0)</f>
        <v>0</v>
      </c>
      <c r="T375" s="59">
        <f>IF(C375="East", IF(B375="Central",F375*'Connecting shares (%)'!$R$16*'Connecting shares (%)'!$F$2/100+H375*'Connecting shares (%)'!$G$2/100*'Connecting shares (%)'!$R$17+J375*'Connecting shares (%)'!$H$2/100*'Connecting shares (%)'!$R$18,0),0)</f>
        <v>0</v>
      </c>
      <c r="U375" s="1">
        <f>IF(C375="East", IF(B375="Decentral",('Connecting shares (%)'!$F$6/100*E375+'Connecting shares (%)'!$G$6/100*G375+'Connecting shares (%)'!$H$6/100*I375)/1000000,0),0)</f>
        <v>0</v>
      </c>
      <c r="V375" s="1">
        <f>IF(C375="East", IF(B375="Decentral",F375*'Connecting shares (%)'!$R$16*'Connecting shares (%)'!$F$6/100+H375*'Connecting shares (%)'!$G$6/100*'Connecting shares (%)'!$R$17+J375*'Connecting shares (%)'!$H$6/100*'Connecting shares (%)'!$R$18,0),0)</f>
        <v>0</v>
      </c>
      <c r="W375" s="1">
        <f>IF(C375="East", IF(B375="Central",('Connecting shares (%)'!$F$4/100*K375+'Connecting shares (%)'!$G$4/100*M375+'Connecting shares (%)'!$H$4/100*O375)/1000000,0),0)</f>
        <v>0</v>
      </c>
      <c r="X375" s="1">
        <f>IF(C375="East", IF(B375="Central",L375*'Connecting shares (%)'!$R$16*'Connecting shares (%)'!$F$4/100+N375*'Connecting shares (%)'!$G$4/100*'Connecting shares (%)'!$R$17+P375*'Connecting shares (%)'!$H$4/100*'Connecting shares (%)'!$R$18,0),0)</f>
        <v>0</v>
      </c>
      <c r="Y375" s="1">
        <f>IF(C375="East", IF(B375="Decentral",('Connecting shares (%)'!$F$4/100*K375+'Connecting shares (%)'!$G$4/100*M375+'Connecting shares (%)'!$H$4/100*O375)/1000000,0),0)</f>
        <v>0</v>
      </c>
      <c r="Z375" s="1">
        <f>IF(C375="East", IF(B375="Decentral",L375*'Connecting shares (%)'!$R$16*'Connecting shares (%)'!$F$8/100+N375*'Connecting shares (%)'!$G$8/100*'Connecting shares (%)'!$R$17+P375*'Connecting shares (%)'!$H$8/100*'Connecting shares (%)'!$R$18,0),0)</f>
        <v>0</v>
      </c>
      <c r="AA375" s="1">
        <f>IF(C375="West", IF(B375="Central",('Connecting shares (%)'!$F$10/100*E375+'Connecting shares (%)'!$G$10/100*G375+'Connecting shares (%)'!$H$10/100*I375)/1000000,0),0)</f>
        <v>0</v>
      </c>
      <c r="AB375" s="1">
        <f>IF(C375="West", IF(B375="Central",F375*'Connecting shares (%)'!$R$16*'Connecting shares (%)'!$F$10/100+H375*'Connecting shares (%)'!$G$10/100*'Connecting shares (%)'!$R$17+J375*'Connecting shares (%)'!$H$10/100*'Connecting shares (%)'!$R$18,0),0)</f>
        <v>0</v>
      </c>
      <c r="AC375" s="1">
        <f>IF(C375="West", IF(B375="Decentral",('Connecting shares (%)'!$F$14/100*E375+'Connecting shares (%)'!$G$14/100*G375+'Connecting shares (%)'!$H$14/100*I375)/1000000,0),0)</f>
        <v>0</v>
      </c>
      <c r="AD375" s="1">
        <f>IF(C375="west", IF(B375="Decentral",F375*'Connecting shares (%)'!$R$16*'Connecting shares (%)'!$F$14/100+H375*'Connecting shares (%)'!$G$14/100*'Connecting shares (%)'!$R$17+J375*'Connecting shares (%)'!$H$14/100*'Connecting shares (%)'!$R$18,0),0)</f>
        <v>0</v>
      </c>
      <c r="AE375" s="1">
        <f>IF(C375="west", IF(B375="Central",('Connecting shares (%)'!$F$12/100*K375+'Connecting shares (%)'!$G$12/100*M375+'Connecting shares (%)'!$H$12/100*O375)/1000000,0),0)</f>
        <v>0</v>
      </c>
      <c r="AF375" s="1">
        <f>IF(C375="west", IF(B375="Central",L375*'Connecting shares (%)'!$R$16*'Connecting shares (%)'!$F$12/100+N375*'Connecting shares (%)'!$G$12/100*'Connecting shares (%)'!$R$17+P375*'Connecting shares (%)'!$H$12/100*'Connecting shares (%)'!$R$18,0),0)</f>
        <v>0</v>
      </c>
      <c r="AG375" s="1">
        <f>IF(C375="West", IF(B375="Decentral",(K375*'Connecting shares (%)'!$F$16/100+M375*'Connecting shares (%)'!$G$16/100+O375*'Connecting shares (%)'!$H$16/100)/1000000,0),0)</f>
        <v>0</v>
      </c>
      <c r="AH375" s="1">
        <f>IF(C375="west", IF(B375="Decentral",L375*'Connecting shares (%)'!$R$16*'Connecting shares (%)'!$F$16/100+N375*'Connecting shares (%)'!$G$16/100*'Connecting shares (%)'!$R$17+P375*'Connecting shares (%)'!$H$16/100*'Connecting shares (%)'!$R$18,0),0)</f>
        <v>0</v>
      </c>
    </row>
    <row r="376" spans="1:34">
      <c r="A376" s="1">
        <v>375</v>
      </c>
      <c r="B376" s="1" t="s">
        <v>19</v>
      </c>
      <c r="C376" s="1" t="s">
        <v>21</v>
      </c>
      <c r="D376" s="1" t="s">
        <v>540</v>
      </c>
      <c r="E376" s="1">
        <v>0</v>
      </c>
      <c r="F376" s="1">
        <v>0</v>
      </c>
      <c r="G376" s="1">
        <v>0</v>
      </c>
      <c r="H376" s="1">
        <v>0</v>
      </c>
      <c r="I376" s="1">
        <v>0</v>
      </c>
      <c r="J376" s="1">
        <v>0</v>
      </c>
      <c r="K376" s="1">
        <v>0</v>
      </c>
      <c r="L376" s="1">
        <v>0</v>
      </c>
      <c r="M376" s="1">
        <v>0</v>
      </c>
      <c r="N376" s="1">
        <v>0</v>
      </c>
      <c r="O376" s="1">
        <v>0</v>
      </c>
      <c r="P376" s="1">
        <v>0</v>
      </c>
      <c r="Q376" s="1">
        <v>152.899030495136</v>
      </c>
      <c r="R376" s="1">
        <v>1019</v>
      </c>
      <c r="S376" s="59">
        <f>IF(C376="East", IF(B376="Central",('Connecting shares (%)'!$F$2/100*E376+'Connecting shares (%)'!$G$2/100*G376+'Connecting shares (%)'!$H$2/100*I376)/1000000,0),0)</f>
        <v>0</v>
      </c>
      <c r="T376" s="59">
        <f>IF(C376="East", IF(B376="Central",F376*'Connecting shares (%)'!$R$16*'Connecting shares (%)'!$F$2/100+H376*'Connecting shares (%)'!$G$2/100*'Connecting shares (%)'!$R$17+J376*'Connecting shares (%)'!$H$2/100*'Connecting shares (%)'!$R$18,0),0)</f>
        <v>0</v>
      </c>
      <c r="U376" s="1">
        <f>IF(C376="East", IF(B376="Decentral",('Connecting shares (%)'!$F$6/100*E376+'Connecting shares (%)'!$G$6/100*G376+'Connecting shares (%)'!$H$6/100*I376)/1000000,0),0)</f>
        <v>0</v>
      </c>
      <c r="V376" s="1">
        <f>IF(C376="East", IF(B376="Decentral",F376*'Connecting shares (%)'!$R$16*'Connecting shares (%)'!$F$6/100+H376*'Connecting shares (%)'!$G$6/100*'Connecting shares (%)'!$R$17+J376*'Connecting shares (%)'!$H$6/100*'Connecting shares (%)'!$R$18,0),0)</f>
        <v>0</v>
      </c>
      <c r="W376" s="1">
        <f>IF(C376="East", IF(B376="Central",('Connecting shares (%)'!$F$4/100*K376+'Connecting shares (%)'!$G$4/100*M376+'Connecting shares (%)'!$H$4/100*O376)/1000000,0),0)</f>
        <v>0</v>
      </c>
      <c r="X376" s="1">
        <f>IF(C376="East", IF(B376="Central",L376*'Connecting shares (%)'!$R$16*'Connecting shares (%)'!$F$4/100+N376*'Connecting shares (%)'!$G$4/100*'Connecting shares (%)'!$R$17+P376*'Connecting shares (%)'!$H$4/100*'Connecting shares (%)'!$R$18,0),0)</f>
        <v>0</v>
      </c>
      <c r="Y376" s="1">
        <f>IF(C376="East", IF(B376="Decentral",('Connecting shares (%)'!$F$4/100*K376+'Connecting shares (%)'!$G$4/100*M376+'Connecting shares (%)'!$H$4/100*O376)/1000000,0),0)</f>
        <v>0</v>
      </c>
      <c r="Z376" s="1">
        <f>IF(C376="East", IF(B376="Decentral",L376*'Connecting shares (%)'!$R$16*'Connecting shares (%)'!$F$8/100+N376*'Connecting shares (%)'!$G$8/100*'Connecting shares (%)'!$R$17+P376*'Connecting shares (%)'!$H$8/100*'Connecting shares (%)'!$R$18,0),0)</f>
        <v>0</v>
      </c>
      <c r="AA376" s="1">
        <f>IF(C376="West", IF(B376="Central",('Connecting shares (%)'!$F$10/100*E376+'Connecting shares (%)'!$G$10/100*G376+'Connecting shares (%)'!$H$10/100*I376)/1000000,0),0)</f>
        <v>0</v>
      </c>
      <c r="AB376" s="1">
        <f>IF(C376="West", IF(B376="Central",F376*'Connecting shares (%)'!$R$16*'Connecting shares (%)'!$F$10/100+H376*'Connecting shares (%)'!$G$10/100*'Connecting shares (%)'!$R$17+J376*'Connecting shares (%)'!$H$10/100*'Connecting shares (%)'!$R$18,0),0)</f>
        <v>0</v>
      </c>
      <c r="AC376" s="1">
        <f>IF(C376="West", IF(B376="Decentral",('Connecting shares (%)'!$F$14/100*E376+'Connecting shares (%)'!$G$14/100*G376+'Connecting shares (%)'!$H$14/100*I376)/1000000,0),0)</f>
        <v>0</v>
      </c>
      <c r="AD376" s="1">
        <f>IF(C376="west", IF(B376="Decentral",F376*'Connecting shares (%)'!$R$16*'Connecting shares (%)'!$F$14/100+H376*'Connecting shares (%)'!$G$14/100*'Connecting shares (%)'!$R$17+J376*'Connecting shares (%)'!$H$14/100*'Connecting shares (%)'!$R$18,0),0)</f>
        <v>0</v>
      </c>
      <c r="AE376" s="1">
        <f>IF(C376="west", IF(B376="Central",('Connecting shares (%)'!$F$12/100*K376+'Connecting shares (%)'!$G$12/100*M376+'Connecting shares (%)'!$H$12/100*O376)/1000000,0),0)</f>
        <v>0</v>
      </c>
      <c r="AF376" s="1">
        <f>IF(C376="west", IF(B376="Central",L376*'Connecting shares (%)'!$R$16*'Connecting shares (%)'!$F$12/100+N376*'Connecting shares (%)'!$G$12/100*'Connecting shares (%)'!$R$17+P376*'Connecting shares (%)'!$H$12/100*'Connecting shares (%)'!$R$18,0),0)</f>
        <v>0</v>
      </c>
      <c r="AG376" s="1">
        <f>IF(C376="West", IF(B376="Decentral",(K376*'Connecting shares (%)'!$F$16/100+M376*'Connecting shares (%)'!$G$16/100+O376*'Connecting shares (%)'!$H$16/100)/1000000,0),0)</f>
        <v>0</v>
      </c>
      <c r="AH376" s="1">
        <f>IF(C376="west", IF(B376="Decentral",L376*'Connecting shares (%)'!$R$16*'Connecting shares (%)'!$F$16/100+N376*'Connecting shares (%)'!$G$16/100*'Connecting shares (%)'!$R$17+P376*'Connecting shares (%)'!$H$16/100*'Connecting shares (%)'!$R$18,0),0)</f>
        <v>0</v>
      </c>
    </row>
    <row r="377" spans="1:34">
      <c r="A377" s="1">
        <v>376</v>
      </c>
      <c r="B377" s="1" t="s">
        <v>19</v>
      </c>
      <c r="C377" s="1" t="s">
        <v>21</v>
      </c>
      <c r="D377" s="1" t="s">
        <v>539</v>
      </c>
      <c r="E377" s="1">
        <v>789378.18</v>
      </c>
      <c r="F377" s="1">
        <v>56</v>
      </c>
      <c r="G377" s="1">
        <v>0</v>
      </c>
      <c r="H377" s="1">
        <v>0</v>
      </c>
      <c r="I377" s="1">
        <v>0</v>
      </c>
      <c r="J377" s="1">
        <v>0</v>
      </c>
      <c r="K377" s="1">
        <v>115289.659999999</v>
      </c>
      <c r="L377" s="1">
        <v>10</v>
      </c>
      <c r="M377" s="1">
        <v>0</v>
      </c>
      <c r="N377" s="1">
        <v>0</v>
      </c>
      <c r="O377" s="1">
        <v>0</v>
      </c>
      <c r="P377" s="1">
        <v>0</v>
      </c>
      <c r="Q377" s="1">
        <v>5331.3576665044302</v>
      </c>
      <c r="R377" s="1">
        <v>499130.5</v>
      </c>
      <c r="S377" s="59">
        <f>IF(C377="East", IF(B377="Central",('Connecting shares (%)'!$F$2/100*E377+'Connecting shares (%)'!$G$2/100*G377+'Connecting shares (%)'!$H$2/100*I377)/1000000,0),0)</f>
        <v>0</v>
      </c>
      <c r="T377" s="59">
        <f>IF(C377="East", IF(B377="Central",F377*'Connecting shares (%)'!$R$16*'Connecting shares (%)'!$F$2/100+H377*'Connecting shares (%)'!$G$2/100*'Connecting shares (%)'!$R$17+J377*'Connecting shares (%)'!$H$2/100*'Connecting shares (%)'!$R$18,0),0)</f>
        <v>0</v>
      </c>
      <c r="U377" s="1">
        <f>IF(C377="East", IF(B377="Decentral",('Connecting shares (%)'!$F$6/100*E377+'Connecting shares (%)'!$G$6/100*G377+'Connecting shares (%)'!$H$6/100*I377)/1000000,0),0)</f>
        <v>0</v>
      </c>
      <c r="V377" s="1">
        <f>IF(C377="East", IF(B377="Decentral",F377*'Connecting shares (%)'!$R$16*'Connecting shares (%)'!$F$6/100+H377*'Connecting shares (%)'!$G$6/100*'Connecting shares (%)'!$R$17+J377*'Connecting shares (%)'!$H$6/100*'Connecting shares (%)'!$R$18,0),0)</f>
        <v>0</v>
      </c>
      <c r="W377" s="1">
        <f>IF(C377="East", IF(B377="Central",('Connecting shares (%)'!$F$4/100*K377+'Connecting shares (%)'!$G$4/100*M377+'Connecting shares (%)'!$H$4/100*O377)/1000000,0),0)</f>
        <v>0</v>
      </c>
      <c r="X377" s="1">
        <f>IF(C377="East", IF(B377="Central",L377*'Connecting shares (%)'!$R$16*'Connecting shares (%)'!$F$4/100+N377*'Connecting shares (%)'!$G$4/100*'Connecting shares (%)'!$R$17+P377*'Connecting shares (%)'!$H$4/100*'Connecting shares (%)'!$R$18,0),0)</f>
        <v>0</v>
      </c>
      <c r="Y377" s="1">
        <f>IF(C377="East", IF(B377="Decentral",('Connecting shares (%)'!$F$4/100*K377+'Connecting shares (%)'!$G$4/100*M377+'Connecting shares (%)'!$H$4/100*O377)/1000000,0),0)</f>
        <v>0</v>
      </c>
      <c r="Z377" s="1">
        <f>IF(C377="East", IF(B377="Decentral",L377*'Connecting shares (%)'!$R$16*'Connecting shares (%)'!$F$8/100+N377*'Connecting shares (%)'!$G$8/100*'Connecting shares (%)'!$R$17+P377*'Connecting shares (%)'!$H$8/100*'Connecting shares (%)'!$R$18,0),0)</f>
        <v>0</v>
      </c>
      <c r="AA377" s="1">
        <f>IF(C377="West", IF(B377="Central",('Connecting shares (%)'!$F$10/100*E377+'Connecting shares (%)'!$G$10/100*G377+'Connecting shares (%)'!$H$10/100*I377)/1000000,0),0)</f>
        <v>0</v>
      </c>
      <c r="AB377" s="1">
        <f>IF(C377="West", IF(B377="Central",F377*'Connecting shares (%)'!$R$16*'Connecting shares (%)'!$F$10/100+H377*'Connecting shares (%)'!$G$10/100*'Connecting shares (%)'!$R$17+J377*'Connecting shares (%)'!$H$10/100*'Connecting shares (%)'!$R$18,0),0)</f>
        <v>0</v>
      </c>
      <c r="AC377" s="1">
        <f>IF(C377="West", IF(B377="Decentral",('Connecting shares (%)'!$F$14/100*E377+'Connecting shares (%)'!$G$14/100*G377+'Connecting shares (%)'!$H$14/100*I377)/1000000,0),0)</f>
        <v>0.78937818000000004</v>
      </c>
      <c r="AD377" s="1">
        <f>IF(C377="west", IF(B377="Decentral",F377*'Connecting shares (%)'!$R$16*'Connecting shares (%)'!$F$14/100+H377*'Connecting shares (%)'!$G$14/100*'Connecting shares (%)'!$R$17+J377*'Connecting shares (%)'!$H$14/100*'Connecting shares (%)'!$R$18,0),0)</f>
        <v>1.2877200000000002</v>
      </c>
      <c r="AE377" s="1">
        <f>IF(C377="west", IF(B377="Central",('Connecting shares (%)'!$F$12/100*K377+'Connecting shares (%)'!$G$12/100*M377+'Connecting shares (%)'!$H$12/100*O377)/1000000,0),0)</f>
        <v>0</v>
      </c>
      <c r="AF377" s="1">
        <f>IF(C377="west", IF(B377="Central",L377*'Connecting shares (%)'!$R$16*'Connecting shares (%)'!$F$12/100+N377*'Connecting shares (%)'!$G$12/100*'Connecting shares (%)'!$R$17+P377*'Connecting shares (%)'!$H$12/100*'Connecting shares (%)'!$R$18,0),0)</f>
        <v>0</v>
      </c>
      <c r="AG377" s="1">
        <f>IF(C377="West", IF(B377="Decentral",(K377*'Connecting shares (%)'!$F$16/100+M377*'Connecting shares (%)'!$G$16/100+O377*'Connecting shares (%)'!$H$16/100)/1000000,0),0)</f>
        <v>0.115289659999999</v>
      </c>
      <c r="AH377" s="1">
        <f>IF(C377="west", IF(B377="Decentral",L377*'Connecting shares (%)'!$R$16*'Connecting shares (%)'!$F$16/100+N377*'Connecting shares (%)'!$G$16/100*'Connecting shares (%)'!$R$17+P377*'Connecting shares (%)'!$H$16/100*'Connecting shares (%)'!$R$18,0),0)</f>
        <v>0.22995000000000002</v>
      </c>
    </row>
    <row r="378" spans="1:34">
      <c r="A378" s="1">
        <v>377</v>
      </c>
      <c r="B378" s="1" t="s">
        <v>19</v>
      </c>
      <c r="C378" s="1" t="s">
        <v>21</v>
      </c>
      <c r="D378" s="1" t="s">
        <v>539</v>
      </c>
      <c r="E378" s="1">
        <v>338106.18999999901</v>
      </c>
      <c r="F378" s="1">
        <v>25</v>
      </c>
      <c r="G378" s="1">
        <v>0</v>
      </c>
      <c r="H378" s="1">
        <v>0</v>
      </c>
      <c r="I378" s="1">
        <v>0</v>
      </c>
      <c r="J378" s="1">
        <v>0</v>
      </c>
      <c r="K378" s="1">
        <v>0</v>
      </c>
      <c r="L378" s="1">
        <v>0</v>
      </c>
      <c r="M378" s="1">
        <v>0</v>
      </c>
      <c r="N378" s="1">
        <v>0</v>
      </c>
      <c r="O378" s="1">
        <v>0</v>
      </c>
      <c r="P378" s="1">
        <v>0</v>
      </c>
      <c r="Q378" s="1">
        <v>6087.0218630913996</v>
      </c>
      <c r="R378" s="1">
        <v>412412</v>
      </c>
      <c r="S378" s="59">
        <f>IF(C378="East", IF(B378="Central",('Connecting shares (%)'!$F$2/100*E378+'Connecting shares (%)'!$G$2/100*G378+'Connecting shares (%)'!$H$2/100*I378)/1000000,0),0)</f>
        <v>0</v>
      </c>
      <c r="T378" s="59">
        <f>IF(C378="East", IF(B378="Central",F378*'Connecting shares (%)'!$R$16*'Connecting shares (%)'!$F$2/100+H378*'Connecting shares (%)'!$G$2/100*'Connecting shares (%)'!$R$17+J378*'Connecting shares (%)'!$H$2/100*'Connecting shares (%)'!$R$18,0),0)</f>
        <v>0</v>
      </c>
      <c r="U378" s="1">
        <f>IF(C378="East", IF(B378="Decentral",('Connecting shares (%)'!$F$6/100*E378+'Connecting shares (%)'!$G$6/100*G378+'Connecting shares (%)'!$H$6/100*I378)/1000000,0),0)</f>
        <v>0</v>
      </c>
      <c r="V378" s="1">
        <f>IF(C378="East", IF(B378="Decentral",F378*'Connecting shares (%)'!$R$16*'Connecting shares (%)'!$F$6/100+H378*'Connecting shares (%)'!$G$6/100*'Connecting shares (%)'!$R$17+J378*'Connecting shares (%)'!$H$6/100*'Connecting shares (%)'!$R$18,0),0)</f>
        <v>0</v>
      </c>
      <c r="W378" s="1">
        <f>IF(C378="East", IF(B378="Central",('Connecting shares (%)'!$F$4/100*K378+'Connecting shares (%)'!$G$4/100*M378+'Connecting shares (%)'!$H$4/100*O378)/1000000,0),0)</f>
        <v>0</v>
      </c>
      <c r="X378" s="1">
        <f>IF(C378="East", IF(B378="Central",L378*'Connecting shares (%)'!$R$16*'Connecting shares (%)'!$F$4/100+N378*'Connecting shares (%)'!$G$4/100*'Connecting shares (%)'!$R$17+P378*'Connecting shares (%)'!$H$4/100*'Connecting shares (%)'!$R$18,0),0)</f>
        <v>0</v>
      </c>
      <c r="Y378" s="1">
        <f>IF(C378="East", IF(B378="Decentral",('Connecting shares (%)'!$F$4/100*K378+'Connecting shares (%)'!$G$4/100*M378+'Connecting shares (%)'!$H$4/100*O378)/1000000,0),0)</f>
        <v>0</v>
      </c>
      <c r="Z378" s="1">
        <f>IF(C378="East", IF(B378="Decentral",L378*'Connecting shares (%)'!$R$16*'Connecting shares (%)'!$F$8/100+N378*'Connecting shares (%)'!$G$8/100*'Connecting shares (%)'!$R$17+P378*'Connecting shares (%)'!$H$8/100*'Connecting shares (%)'!$R$18,0),0)</f>
        <v>0</v>
      </c>
      <c r="AA378" s="1">
        <f>IF(C378="West", IF(B378="Central",('Connecting shares (%)'!$F$10/100*E378+'Connecting shares (%)'!$G$10/100*G378+'Connecting shares (%)'!$H$10/100*I378)/1000000,0),0)</f>
        <v>0</v>
      </c>
      <c r="AB378" s="1">
        <f>IF(C378="West", IF(B378="Central",F378*'Connecting shares (%)'!$R$16*'Connecting shares (%)'!$F$10/100+H378*'Connecting shares (%)'!$G$10/100*'Connecting shares (%)'!$R$17+J378*'Connecting shares (%)'!$H$10/100*'Connecting shares (%)'!$R$18,0),0)</f>
        <v>0</v>
      </c>
      <c r="AC378" s="1">
        <f>IF(C378="West", IF(B378="Decentral",('Connecting shares (%)'!$F$14/100*E378+'Connecting shares (%)'!$G$14/100*G378+'Connecting shares (%)'!$H$14/100*I378)/1000000,0),0)</f>
        <v>0.33810618999999903</v>
      </c>
      <c r="AD378" s="1">
        <f>IF(C378="west", IF(B378="Decentral",F378*'Connecting shares (%)'!$R$16*'Connecting shares (%)'!$F$14/100+H378*'Connecting shares (%)'!$G$14/100*'Connecting shares (%)'!$R$17+J378*'Connecting shares (%)'!$H$14/100*'Connecting shares (%)'!$R$18,0),0)</f>
        <v>0.57487500000000002</v>
      </c>
      <c r="AE378" s="1">
        <f>IF(C378="west", IF(B378="Central",('Connecting shares (%)'!$F$12/100*K378+'Connecting shares (%)'!$G$12/100*M378+'Connecting shares (%)'!$H$12/100*O378)/1000000,0),0)</f>
        <v>0</v>
      </c>
      <c r="AF378" s="1">
        <f>IF(C378="west", IF(B378="Central",L378*'Connecting shares (%)'!$R$16*'Connecting shares (%)'!$F$12/100+N378*'Connecting shares (%)'!$G$12/100*'Connecting shares (%)'!$R$17+P378*'Connecting shares (%)'!$H$12/100*'Connecting shares (%)'!$R$18,0),0)</f>
        <v>0</v>
      </c>
      <c r="AG378" s="1">
        <f>IF(C378="West", IF(B378="Decentral",(K378*'Connecting shares (%)'!$F$16/100+M378*'Connecting shares (%)'!$G$16/100+O378*'Connecting shares (%)'!$H$16/100)/1000000,0),0)</f>
        <v>0</v>
      </c>
      <c r="AH378" s="1">
        <f>IF(C378="west", IF(B378="Decentral",L378*'Connecting shares (%)'!$R$16*'Connecting shares (%)'!$F$16/100+N378*'Connecting shares (%)'!$G$16/100*'Connecting shares (%)'!$R$17+P378*'Connecting shares (%)'!$H$16/100*'Connecting shares (%)'!$R$18,0),0)</f>
        <v>0</v>
      </c>
    </row>
    <row r="379" spans="1:34">
      <c r="A379" s="1">
        <v>378</v>
      </c>
      <c r="B379" s="1" t="s">
        <v>19</v>
      </c>
      <c r="C379" s="1" t="s">
        <v>21</v>
      </c>
      <c r="D379" s="1" t="s">
        <v>538</v>
      </c>
      <c r="E379" s="1">
        <v>0</v>
      </c>
      <c r="F379" s="1">
        <v>0</v>
      </c>
      <c r="G379" s="1">
        <v>0</v>
      </c>
      <c r="H379" s="1">
        <v>0</v>
      </c>
      <c r="I379" s="1">
        <v>0</v>
      </c>
      <c r="J379" s="1">
        <v>0</v>
      </c>
      <c r="K379" s="1">
        <v>0</v>
      </c>
      <c r="L379" s="1">
        <v>0</v>
      </c>
      <c r="M379" s="1">
        <v>0</v>
      </c>
      <c r="N379" s="1">
        <v>0</v>
      </c>
      <c r="O379" s="1">
        <v>0</v>
      </c>
      <c r="P379" s="1">
        <v>0</v>
      </c>
      <c r="Q379" s="1">
        <v>258.05709800849201</v>
      </c>
      <c r="R379" s="1">
        <v>1501.5</v>
      </c>
      <c r="S379" s="59">
        <f>IF(C379="East", IF(B379="Central",('Connecting shares (%)'!$F$2/100*E379+'Connecting shares (%)'!$G$2/100*G379+'Connecting shares (%)'!$H$2/100*I379)/1000000,0),0)</f>
        <v>0</v>
      </c>
      <c r="T379" s="59">
        <f>IF(C379="East", IF(B379="Central",F379*'Connecting shares (%)'!$R$16*'Connecting shares (%)'!$F$2/100+H379*'Connecting shares (%)'!$G$2/100*'Connecting shares (%)'!$R$17+J379*'Connecting shares (%)'!$H$2/100*'Connecting shares (%)'!$R$18,0),0)</f>
        <v>0</v>
      </c>
      <c r="U379" s="1">
        <f>IF(C379="East", IF(B379="Decentral",('Connecting shares (%)'!$F$6/100*E379+'Connecting shares (%)'!$G$6/100*G379+'Connecting shares (%)'!$H$6/100*I379)/1000000,0),0)</f>
        <v>0</v>
      </c>
      <c r="V379" s="1">
        <f>IF(C379="East", IF(B379="Decentral",F379*'Connecting shares (%)'!$R$16*'Connecting shares (%)'!$F$6/100+H379*'Connecting shares (%)'!$G$6/100*'Connecting shares (%)'!$R$17+J379*'Connecting shares (%)'!$H$6/100*'Connecting shares (%)'!$R$18,0),0)</f>
        <v>0</v>
      </c>
      <c r="W379" s="1">
        <f>IF(C379="East", IF(B379="Central",('Connecting shares (%)'!$F$4/100*K379+'Connecting shares (%)'!$G$4/100*M379+'Connecting shares (%)'!$H$4/100*O379)/1000000,0),0)</f>
        <v>0</v>
      </c>
      <c r="X379" s="1">
        <f>IF(C379="East", IF(B379="Central",L379*'Connecting shares (%)'!$R$16*'Connecting shares (%)'!$F$4/100+N379*'Connecting shares (%)'!$G$4/100*'Connecting shares (%)'!$R$17+P379*'Connecting shares (%)'!$H$4/100*'Connecting shares (%)'!$R$18,0),0)</f>
        <v>0</v>
      </c>
      <c r="Y379" s="1">
        <f>IF(C379="East", IF(B379="Decentral",('Connecting shares (%)'!$F$4/100*K379+'Connecting shares (%)'!$G$4/100*M379+'Connecting shares (%)'!$H$4/100*O379)/1000000,0),0)</f>
        <v>0</v>
      </c>
      <c r="Z379" s="1">
        <f>IF(C379="East", IF(B379="Decentral",L379*'Connecting shares (%)'!$R$16*'Connecting shares (%)'!$F$8/100+N379*'Connecting shares (%)'!$G$8/100*'Connecting shares (%)'!$R$17+P379*'Connecting shares (%)'!$H$8/100*'Connecting shares (%)'!$R$18,0),0)</f>
        <v>0</v>
      </c>
      <c r="AA379" s="1">
        <f>IF(C379="West", IF(B379="Central",('Connecting shares (%)'!$F$10/100*E379+'Connecting shares (%)'!$G$10/100*G379+'Connecting shares (%)'!$H$10/100*I379)/1000000,0),0)</f>
        <v>0</v>
      </c>
      <c r="AB379" s="1">
        <f>IF(C379="West", IF(B379="Central",F379*'Connecting shares (%)'!$R$16*'Connecting shares (%)'!$F$10/100+H379*'Connecting shares (%)'!$G$10/100*'Connecting shares (%)'!$R$17+J379*'Connecting shares (%)'!$H$10/100*'Connecting shares (%)'!$R$18,0),0)</f>
        <v>0</v>
      </c>
      <c r="AC379" s="1">
        <f>IF(C379="West", IF(B379="Decentral",('Connecting shares (%)'!$F$14/100*E379+'Connecting shares (%)'!$G$14/100*G379+'Connecting shares (%)'!$H$14/100*I379)/1000000,0),0)</f>
        <v>0</v>
      </c>
      <c r="AD379" s="1">
        <f>IF(C379="west", IF(B379="Decentral",F379*'Connecting shares (%)'!$R$16*'Connecting shares (%)'!$F$14/100+H379*'Connecting shares (%)'!$G$14/100*'Connecting shares (%)'!$R$17+J379*'Connecting shares (%)'!$H$14/100*'Connecting shares (%)'!$R$18,0),0)</f>
        <v>0</v>
      </c>
      <c r="AE379" s="1">
        <f>IF(C379="west", IF(B379="Central",('Connecting shares (%)'!$F$12/100*K379+'Connecting shares (%)'!$G$12/100*M379+'Connecting shares (%)'!$H$12/100*O379)/1000000,0),0)</f>
        <v>0</v>
      </c>
      <c r="AF379" s="1">
        <f>IF(C379="west", IF(B379="Central",L379*'Connecting shares (%)'!$R$16*'Connecting shares (%)'!$F$12/100+N379*'Connecting shares (%)'!$G$12/100*'Connecting shares (%)'!$R$17+P379*'Connecting shares (%)'!$H$12/100*'Connecting shares (%)'!$R$18,0),0)</f>
        <v>0</v>
      </c>
      <c r="AG379" s="1">
        <f>IF(C379="West", IF(B379="Decentral",(K379*'Connecting shares (%)'!$F$16/100+M379*'Connecting shares (%)'!$G$16/100+O379*'Connecting shares (%)'!$H$16/100)/1000000,0),0)</f>
        <v>0</v>
      </c>
      <c r="AH379" s="1">
        <f>IF(C379="west", IF(B379="Decentral",L379*'Connecting shares (%)'!$R$16*'Connecting shares (%)'!$F$16/100+N379*'Connecting shares (%)'!$G$16/100*'Connecting shares (%)'!$R$17+P379*'Connecting shares (%)'!$H$16/100*'Connecting shares (%)'!$R$18,0),0)</f>
        <v>0</v>
      </c>
    </row>
    <row r="380" spans="1:34">
      <c r="A380" s="1">
        <v>379</v>
      </c>
      <c r="B380" s="1" t="s">
        <v>19</v>
      </c>
      <c r="C380" s="1" t="s">
        <v>21</v>
      </c>
      <c r="D380" s="1" t="s">
        <v>537</v>
      </c>
      <c r="E380" s="1">
        <v>993462.62</v>
      </c>
      <c r="F380" s="1">
        <v>72</v>
      </c>
      <c r="G380" s="1">
        <v>0</v>
      </c>
      <c r="H380" s="1">
        <v>0</v>
      </c>
      <c r="I380" s="1">
        <v>0</v>
      </c>
      <c r="J380" s="1">
        <v>0</v>
      </c>
      <c r="K380" s="1">
        <v>32729.360000000001</v>
      </c>
      <c r="L380" s="1">
        <v>4</v>
      </c>
      <c r="M380" s="1">
        <v>0</v>
      </c>
      <c r="N380" s="1">
        <v>0</v>
      </c>
      <c r="O380" s="1">
        <v>0</v>
      </c>
      <c r="P380" s="1">
        <v>0</v>
      </c>
      <c r="Q380" s="1">
        <v>4501.4400501437103</v>
      </c>
      <c r="R380" s="1">
        <v>657443.5</v>
      </c>
      <c r="S380" s="59">
        <f>IF(C380="East", IF(B380="Central",('Connecting shares (%)'!$F$2/100*E380+'Connecting shares (%)'!$G$2/100*G380+'Connecting shares (%)'!$H$2/100*I380)/1000000,0),0)</f>
        <v>0</v>
      </c>
      <c r="T380" s="59">
        <f>IF(C380="East", IF(B380="Central",F380*'Connecting shares (%)'!$R$16*'Connecting shares (%)'!$F$2/100+H380*'Connecting shares (%)'!$G$2/100*'Connecting shares (%)'!$R$17+J380*'Connecting shares (%)'!$H$2/100*'Connecting shares (%)'!$R$18,0),0)</f>
        <v>0</v>
      </c>
      <c r="U380" s="1">
        <f>IF(C380="East", IF(B380="Decentral",('Connecting shares (%)'!$F$6/100*E380+'Connecting shares (%)'!$G$6/100*G380+'Connecting shares (%)'!$H$6/100*I380)/1000000,0),0)</f>
        <v>0</v>
      </c>
      <c r="V380" s="1">
        <f>IF(C380="East", IF(B380="Decentral",F380*'Connecting shares (%)'!$R$16*'Connecting shares (%)'!$F$6/100+H380*'Connecting shares (%)'!$G$6/100*'Connecting shares (%)'!$R$17+J380*'Connecting shares (%)'!$H$6/100*'Connecting shares (%)'!$R$18,0),0)</f>
        <v>0</v>
      </c>
      <c r="W380" s="1">
        <f>IF(C380="East", IF(B380="Central",('Connecting shares (%)'!$F$4/100*K380+'Connecting shares (%)'!$G$4/100*M380+'Connecting shares (%)'!$H$4/100*O380)/1000000,0),0)</f>
        <v>0</v>
      </c>
      <c r="X380" s="1">
        <f>IF(C380="East", IF(B380="Central",L380*'Connecting shares (%)'!$R$16*'Connecting shares (%)'!$F$4/100+N380*'Connecting shares (%)'!$G$4/100*'Connecting shares (%)'!$R$17+P380*'Connecting shares (%)'!$H$4/100*'Connecting shares (%)'!$R$18,0),0)</f>
        <v>0</v>
      </c>
      <c r="Y380" s="1">
        <f>IF(C380="East", IF(B380="Decentral",('Connecting shares (%)'!$F$4/100*K380+'Connecting shares (%)'!$G$4/100*M380+'Connecting shares (%)'!$H$4/100*O380)/1000000,0),0)</f>
        <v>0</v>
      </c>
      <c r="Z380" s="1">
        <f>IF(C380="East", IF(B380="Decentral",L380*'Connecting shares (%)'!$R$16*'Connecting shares (%)'!$F$8/100+N380*'Connecting shares (%)'!$G$8/100*'Connecting shares (%)'!$R$17+P380*'Connecting shares (%)'!$H$8/100*'Connecting shares (%)'!$R$18,0),0)</f>
        <v>0</v>
      </c>
      <c r="AA380" s="1">
        <f>IF(C380="West", IF(B380="Central",('Connecting shares (%)'!$F$10/100*E380+'Connecting shares (%)'!$G$10/100*G380+'Connecting shares (%)'!$H$10/100*I380)/1000000,0),0)</f>
        <v>0</v>
      </c>
      <c r="AB380" s="1">
        <f>IF(C380="West", IF(B380="Central",F380*'Connecting shares (%)'!$R$16*'Connecting shares (%)'!$F$10/100+H380*'Connecting shares (%)'!$G$10/100*'Connecting shares (%)'!$R$17+J380*'Connecting shares (%)'!$H$10/100*'Connecting shares (%)'!$R$18,0),0)</f>
        <v>0</v>
      </c>
      <c r="AC380" s="1">
        <f>IF(C380="West", IF(B380="Decentral",('Connecting shares (%)'!$F$14/100*E380+'Connecting shares (%)'!$G$14/100*G380+'Connecting shares (%)'!$H$14/100*I380)/1000000,0),0)</f>
        <v>0.99346261999999996</v>
      </c>
      <c r="AD380" s="1">
        <f>IF(C380="west", IF(B380="Decentral",F380*'Connecting shares (%)'!$R$16*'Connecting shares (%)'!$F$14/100+H380*'Connecting shares (%)'!$G$14/100*'Connecting shares (%)'!$R$17+J380*'Connecting shares (%)'!$H$14/100*'Connecting shares (%)'!$R$18,0),0)</f>
        <v>1.65564</v>
      </c>
      <c r="AE380" s="1">
        <f>IF(C380="west", IF(B380="Central",('Connecting shares (%)'!$F$12/100*K380+'Connecting shares (%)'!$G$12/100*M380+'Connecting shares (%)'!$H$12/100*O380)/1000000,0),0)</f>
        <v>0</v>
      </c>
      <c r="AF380" s="1">
        <f>IF(C380="west", IF(B380="Central",L380*'Connecting shares (%)'!$R$16*'Connecting shares (%)'!$F$12/100+N380*'Connecting shares (%)'!$G$12/100*'Connecting shares (%)'!$R$17+P380*'Connecting shares (%)'!$H$12/100*'Connecting shares (%)'!$R$18,0),0)</f>
        <v>0</v>
      </c>
      <c r="AG380" s="1">
        <f>IF(C380="West", IF(B380="Decentral",(K380*'Connecting shares (%)'!$F$16/100+M380*'Connecting shares (%)'!$G$16/100+O380*'Connecting shares (%)'!$H$16/100)/1000000,0),0)</f>
        <v>3.2729359999999999E-2</v>
      </c>
      <c r="AH380" s="1">
        <f>IF(C380="west", IF(B380="Decentral",L380*'Connecting shares (%)'!$R$16*'Connecting shares (%)'!$F$16/100+N380*'Connecting shares (%)'!$G$16/100*'Connecting shares (%)'!$R$17+P380*'Connecting shares (%)'!$H$16/100*'Connecting shares (%)'!$R$18,0),0)</f>
        <v>9.1980000000000006E-2</v>
      </c>
    </row>
    <row r="381" spans="1:34">
      <c r="A381" s="1">
        <v>380</v>
      </c>
      <c r="B381" s="1" t="s">
        <v>19</v>
      </c>
      <c r="C381" s="1" t="s">
        <v>21</v>
      </c>
      <c r="D381" s="1" t="s">
        <v>536</v>
      </c>
      <c r="E381" s="1">
        <v>9357.93</v>
      </c>
      <c r="F381" s="1">
        <v>1</v>
      </c>
      <c r="G381" s="1">
        <v>0</v>
      </c>
      <c r="H381" s="1">
        <v>0</v>
      </c>
      <c r="I381" s="1">
        <v>0</v>
      </c>
      <c r="J381" s="1">
        <v>0</v>
      </c>
      <c r="K381" s="1">
        <v>5910.52</v>
      </c>
      <c r="L381" s="1">
        <v>1</v>
      </c>
      <c r="M381" s="1">
        <v>0</v>
      </c>
      <c r="N381" s="1">
        <v>0</v>
      </c>
      <c r="O381" s="1">
        <v>0</v>
      </c>
      <c r="P381" s="1">
        <v>0</v>
      </c>
      <c r="Q381" s="1">
        <v>348.71463078021497</v>
      </c>
      <c r="R381" s="1">
        <v>6275</v>
      </c>
      <c r="S381" s="59">
        <f>IF(C381="East", IF(B381="Central",('Connecting shares (%)'!$F$2/100*E381+'Connecting shares (%)'!$G$2/100*G381+'Connecting shares (%)'!$H$2/100*I381)/1000000,0),0)</f>
        <v>0</v>
      </c>
      <c r="T381" s="59">
        <f>IF(C381="East", IF(B381="Central",F381*'Connecting shares (%)'!$R$16*'Connecting shares (%)'!$F$2/100+H381*'Connecting shares (%)'!$G$2/100*'Connecting shares (%)'!$R$17+J381*'Connecting shares (%)'!$H$2/100*'Connecting shares (%)'!$R$18,0),0)</f>
        <v>0</v>
      </c>
      <c r="U381" s="1">
        <f>IF(C381="East", IF(B381="Decentral",('Connecting shares (%)'!$F$6/100*E381+'Connecting shares (%)'!$G$6/100*G381+'Connecting shares (%)'!$H$6/100*I381)/1000000,0),0)</f>
        <v>0</v>
      </c>
      <c r="V381" s="1">
        <f>IF(C381="East", IF(B381="Decentral",F381*'Connecting shares (%)'!$R$16*'Connecting shares (%)'!$F$6/100+H381*'Connecting shares (%)'!$G$6/100*'Connecting shares (%)'!$R$17+J381*'Connecting shares (%)'!$H$6/100*'Connecting shares (%)'!$R$18,0),0)</f>
        <v>0</v>
      </c>
      <c r="W381" s="1">
        <f>IF(C381="East", IF(B381="Central",('Connecting shares (%)'!$F$4/100*K381+'Connecting shares (%)'!$G$4/100*M381+'Connecting shares (%)'!$H$4/100*O381)/1000000,0),0)</f>
        <v>0</v>
      </c>
      <c r="X381" s="1">
        <f>IF(C381="East", IF(B381="Central",L381*'Connecting shares (%)'!$R$16*'Connecting shares (%)'!$F$4/100+N381*'Connecting shares (%)'!$G$4/100*'Connecting shares (%)'!$R$17+P381*'Connecting shares (%)'!$H$4/100*'Connecting shares (%)'!$R$18,0),0)</f>
        <v>0</v>
      </c>
      <c r="Y381" s="1">
        <f>IF(C381="East", IF(B381="Decentral",('Connecting shares (%)'!$F$4/100*K381+'Connecting shares (%)'!$G$4/100*M381+'Connecting shares (%)'!$H$4/100*O381)/1000000,0),0)</f>
        <v>0</v>
      </c>
      <c r="Z381" s="1">
        <f>IF(C381="East", IF(B381="Decentral",L381*'Connecting shares (%)'!$R$16*'Connecting shares (%)'!$F$8/100+N381*'Connecting shares (%)'!$G$8/100*'Connecting shares (%)'!$R$17+P381*'Connecting shares (%)'!$H$8/100*'Connecting shares (%)'!$R$18,0),0)</f>
        <v>0</v>
      </c>
      <c r="AA381" s="1">
        <f>IF(C381="West", IF(B381="Central",('Connecting shares (%)'!$F$10/100*E381+'Connecting shares (%)'!$G$10/100*G381+'Connecting shares (%)'!$H$10/100*I381)/1000000,0),0)</f>
        <v>0</v>
      </c>
      <c r="AB381" s="1">
        <f>IF(C381="West", IF(B381="Central",F381*'Connecting shares (%)'!$R$16*'Connecting shares (%)'!$F$10/100+H381*'Connecting shares (%)'!$G$10/100*'Connecting shares (%)'!$R$17+J381*'Connecting shares (%)'!$H$10/100*'Connecting shares (%)'!$R$18,0),0)</f>
        <v>0</v>
      </c>
      <c r="AC381" s="1">
        <f>IF(C381="West", IF(B381="Decentral",('Connecting shares (%)'!$F$14/100*E381+'Connecting shares (%)'!$G$14/100*G381+'Connecting shares (%)'!$H$14/100*I381)/1000000,0),0)</f>
        <v>9.3579300000000004E-3</v>
      </c>
      <c r="AD381" s="1">
        <f>IF(C381="west", IF(B381="Decentral",F381*'Connecting shares (%)'!$R$16*'Connecting shares (%)'!$F$14/100+H381*'Connecting shares (%)'!$G$14/100*'Connecting shares (%)'!$R$17+J381*'Connecting shares (%)'!$H$14/100*'Connecting shares (%)'!$R$18,0),0)</f>
        <v>2.2995000000000002E-2</v>
      </c>
      <c r="AE381" s="1">
        <f>IF(C381="west", IF(B381="Central",('Connecting shares (%)'!$F$12/100*K381+'Connecting shares (%)'!$G$12/100*M381+'Connecting shares (%)'!$H$12/100*O381)/1000000,0),0)</f>
        <v>0</v>
      </c>
      <c r="AF381" s="1">
        <f>IF(C381="west", IF(B381="Central",L381*'Connecting shares (%)'!$R$16*'Connecting shares (%)'!$F$12/100+N381*'Connecting shares (%)'!$G$12/100*'Connecting shares (%)'!$R$17+P381*'Connecting shares (%)'!$H$12/100*'Connecting shares (%)'!$R$18,0),0)</f>
        <v>0</v>
      </c>
      <c r="AG381" s="1">
        <f>IF(C381="West", IF(B381="Decentral",(K381*'Connecting shares (%)'!$F$16/100+M381*'Connecting shares (%)'!$G$16/100+O381*'Connecting shares (%)'!$H$16/100)/1000000,0),0)</f>
        <v>5.9105200000000007E-3</v>
      </c>
      <c r="AH381" s="1">
        <f>IF(C381="west", IF(B381="Decentral",L381*'Connecting shares (%)'!$R$16*'Connecting shares (%)'!$F$16/100+N381*'Connecting shares (%)'!$G$16/100*'Connecting shares (%)'!$R$17+P381*'Connecting shares (%)'!$H$16/100*'Connecting shares (%)'!$R$18,0),0)</f>
        <v>2.2995000000000002E-2</v>
      </c>
    </row>
    <row r="382" spans="1:34">
      <c r="A382" s="1">
        <v>381</v>
      </c>
      <c r="B382" s="1" t="s">
        <v>19</v>
      </c>
      <c r="C382" s="1" t="s">
        <v>21</v>
      </c>
      <c r="D382" s="1" t="s">
        <v>535</v>
      </c>
      <c r="E382" s="1">
        <v>134764.639999999</v>
      </c>
      <c r="F382" s="1">
        <v>9</v>
      </c>
      <c r="G382" s="1">
        <v>0</v>
      </c>
      <c r="H382" s="1">
        <v>0</v>
      </c>
      <c r="I382" s="1">
        <v>0</v>
      </c>
      <c r="J382" s="1">
        <v>0</v>
      </c>
      <c r="K382" s="1">
        <v>42209.61</v>
      </c>
      <c r="L382" s="1">
        <v>3</v>
      </c>
      <c r="M382" s="1">
        <v>0</v>
      </c>
      <c r="N382" s="1">
        <v>0</v>
      </c>
      <c r="O382" s="1">
        <v>0</v>
      </c>
      <c r="P382" s="1">
        <v>0</v>
      </c>
      <c r="Q382" s="1">
        <v>1009.6181588889</v>
      </c>
      <c r="R382" s="1">
        <v>13686.5</v>
      </c>
      <c r="S382" s="59">
        <f>IF(C382="East", IF(B382="Central",('Connecting shares (%)'!$F$2/100*E382+'Connecting shares (%)'!$G$2/100*G382+'Connecting shares (%)'!$H$2/100*I382)/1000000,0),0)</f>
        <v>0</v>
      </c>
      <c r="T382" s="59">
        <f>IF(C382="East", IF(B382="Central",F382*'Connecting shares (%)'!$R$16*'Connecting shares (%)'!$F$2/100+H382*'Connecting shares (%)'!$G$2/100*'Connecting shares (%)'!$R$17+J382*'Connecting shares (%)'!$H$2/100*'Connecting shares (%)'!$R$18,0),0)</f>
        <v>0</v>
      </c>
      <c r="U382" s="1">
        <f>IF(C382="East", IF(B382="Decentral",('Connecting shares (%)'!$F$6/100*E382+'Connecting shares (%)'!$G$6/100*G382+'Connecting shares (%)'!$H$6/100*I382)/1000000,0),0)</f>
        <v>0</v>
      </c>
      <c r="V382" s="1">
        <f>IF(C382="East", IF(B382="Decentral",F382*'Connecting shares (%)'!$R$16*'Connecting shares (%)'!$F$6/100+H382*'Connecting shares (%)'!$G$6/100*'Connecting shares (%)'!$R$17+J382*'Connecting shares (%)'!$H$6/100*'Connecting shares (%)'!$R$18,0),0)</f>
        <v>0</v>
      </c>
      <c r="W382" s="1">
        <f>IF(C382="East", IF(B382="Central",('Connecting shares (%)'!$F$4/100*K382+'Connecting shares (%)'!$G$4/100*M382+'Connecting shares (%)'!$H$4/100*O382)/1000000,0),0)</f>
        <v>0</v>
      </c>
      <c r="X382" s="1">
        <f>IF(C382="East", IF(B382="Central",L382*'Connecting shares (%)'!$R$16*'Connecting shares (%)'!$F$4/100+N382*'Connecting shares (%)'!$G$4/100*'Connecting shares (%)'!$R$17+P382*'Connecting shares (%)'!$H$4/100*'Connecting shares (%)'!$R$18,0),0)</f>
        <v>0</v>
      </c>
      <c r="Y382" s="1">
        <f>IF(C382="East", IF(B382="Decentral",('Connecting shares (%)'!$F$4/100*K382+'Connecting shares (%)'!$G$4/100*M382+'Connecting shares (%)'!$H$4/100*O382)/1000000,0),0)</f>
        <v>0</v>
      </c>
      <c r="Z382" s="1">
        <f>IF(C382="East", IF(B382="Decentral",L382*'Connecting shares (%)'!$R$16*'Connecting shares (%)'!$F$8/100+N382*'Connecting shares (%)'!$G$8/100*'Connecting shares (%)'!$R$17+P382*'Connecting shares (%)'!$H$8/100*'Connecting shares (%)'!$R$18,0),0)</f>
        <v>0</v>
      </c>
      <c r="AA382" s="1">
        <f>IF(C382="West", IF(B382="Central",('Connecting shares (%)'!$F$10/100*E382+'Connecting shares (%)'!$G$10/100*G382+'Connecting shares (%)'!$H$10/100*I382)/1000000,0),0)</f>
        <v>0</v>
      </c>
      <c r="AB382" s="1">
        <f>IF(C382="West", IF(B382="Central",F382*'Connecting shares (%)'!$R$16*'Connecting shares (%)'!$F$10/100+H382*'Connecting shares (%)'!$G$10/100*'Connecting shares (%)'!$R$17+J382*'Connecting shares (%)'!$H$10/100*'Connecting shares (%)'!$R$18,0),0)</f>
        <v>0</v>
      </c>
      <c r="AC382" s="1">
        <f>IF(C382="West", IF(B382="Decentral",('Connecting shares (%)'!$F$14/100*E382+'Connecting shares (%)'!$G$14/100*G382+'Connecting shares (%)'!$H$14/100*I382)/1000000,0),0)</f>
        <v>0.13476463999999899</v>
      </c>
      <c r="AD382" s="1">
        <f>IF(C382="west", IF(B382="Decentral",F382*'Connecting shares (%)'!$R$16*'Connecting shares (%)'!$F$14/100+H382*'Connecting shares (%)'!$G$14/100*'Connecting shares (%)'!$R$17+J382*'Connecting shares (%)'!$H$14/100*'Connecting shares (%)'!$R$18,0),0)</f>
        <v>0.206955</v>
      </c>
      <c r="AE382" s="1">
        <f>IF(C382="west", IF(B382="Central",('Connecting shares (%)'!$F$12/100*K382+'Connecting shares (%)'!$G$12/100*M382+'Connecting shares (%)'!$H$12/100*O382)/1000000,0),0)</f>
        <v>0</v>
      </c>
      <c r="AF382" s="1">
        <f>IF(C382="west", IF(B382="Central",L382*'Connecting shares (%)'!$R$16*'Connecting shares (%)'!$F$12/100+N382*'Connecting shares (%)'!$G$12/100*'Connecting shares (%)'!$R$17+P382*'Connecting shares (%)'!$H$12/100*'Connecting shares (%)'!$R$18,0),0)</f>
        <v>0</v>
      </c>
      <c r="AG382" s="1">
        <f>IF(C382="West", IF(B382="Decentral",(K382*'Connecting shares (%)'!$F$16/100+M382*'Connecting shares (%)'!$G$16/100+O382*'Connecting shares (%)'!$H$16/100)/1000000,0),0)</f>
        <v>4.2209610000000002E-2</v>
      </c>
      <c r="AH382" s="1">
        <f>IF(C382="west", IF(B382="Decentral",L382*'Connecting shares (%)'!$R$16*'Connecting shares (%)'!$F$16/100+N382*'Connecting shares (%)'!$G$16/100*'Connecting shares (%)'!$R$17+P382*'Connecting shares (%)'!$H$16/100*'Connecting shares (%)'!$R$18,0),0)</f>
        <v>6.8985000000000005E-2</v>
      </c>
    </row>
    <row r="383" spans="1:34">
      <c r="A383" s="1">
        <v>382</v>
      </c>
      <c r="B383" s="1" t="s">
        <v>19</v>
      </c>
      <c r="C383" s="1" t="s">
        <v>21</v>
      </c>
      <c r="D383" s="1" t="s">
        <v>534</v>
      </c>
      <c r="E383" s="1">
        <v>344721.83999999898</v>
      </c>
      <c r="F383" s="1">
        <v>17</v>
      </c>
      <c r="G383" s="1">
        <v>0</v>
      </c>
      <c r="H383" s="1">
        <v>0</v>
      </c>
      <c r="I383" s="1">
        <v>0</v>
      </c>
      <c r="J383" s="1">
        <v>0</v>
      </c>
      <c r="K383" s="1">
        <v>0</v>
      </c>
      <c r="L383" s="1">
        <v>0</v>
      </c>
      <c r="M383" s="1">
        <v>0</v>
      </c>
      <c r="N383" s="1">
        <v>0</v>
      </c>
      <c r="O383" s="1">
        <v>0</v>
      </c>
      <c r="P383" s="1">
        <v>0</v>
      </c>
      <c r="Q383" s="1">
        <v>2086.34359845986</v>
      </c>
      <c r="R383" s="1">
        <v>79947.5</v>
      </c>
      <c r="S383" s="59">
        <f>IF(C383="East", IF(B383="Central",('Connecting shares (%)'!$F$2/100*E383+'Connecting shares (%)'!$G$2/100*G383+'Connecting shares (%)'!$H$2/100*I383)/1000000,0),0)</f>
        <v>0</v>
      </c>
      <c r="T383" s="59">
        <f>IF(C383="East", IF(B383="Central",F383*'Connecting shares (%)'!$R$16*'Connecting shares (%)'!$F$2/100+H383*'Connecting shares (%)'!$G$2/100*'Connecting shares (%)'!$R$17+J383*'Connecting shares (%)'!$H$2/100*'Connecting shares (%)'!$R$18,0),0)</f>
        <v>0</v>
      </c>
      <c r="U383" s="1">
        <f>IF(C383="East", IF(B383="Decentral",('Connecting shares (%)'!$F$6/100*E383+'Connecting shares (%)'!$G$6/100*G383+'Connecting shares (%)'!$H$6/100*I383)/1000000,0),0)</f>
        <v>0</v>
      </c>
      <c r="V383" s="1">
        <f>IF(C383="East", IF(B383="Decentral",F383*'Connecting shares (%)'!$R$16*'Connecting shares (%)'!$F$6/100+H383*'Connecting shares (%)'!$G$6/100*'Connecting shares (%)'!$R$17+J383*'Connecting shares (%)'!$H$6/100*'Connecting shares (%)'!$R$18,0),0)</f>
        <v>0</v>
      </c>
      <c r="W383" s="1">
        <f>IF(C383="East", IF(B383="Central",('Connecting shares (%)'!$F$4/100*K383+'Connecting shares (%)'!$G$4/100*M383+'Connecting shares (%)'!$H$4/100*O383)/1000000,0),0)</f>
        <v>0</v>
      </c>
      <c r="X383" s="1">
        <f>IF(C383="East", IF(B383="Central",L383*'Connecting shares (%)'!$R$16*'Connecting shares (%)'!$F$4/100+N383*'Connecting shares (%)'!$G$4/100*'Connecting shares (%)'!$R$17+P383*'Connecting shares (%)'!$H$4/100*'Connecting shares (%)'!$R$18,0),0)</f>
        <v>0</v>
      </c>
      <c r="Y383" s="1">
        <f>IF(C383="East", IF(B383="Decentral",('Connecting shares (%)'!$F$4/100*K383+'Connecting shares (%)'!$G$4/100*M383+'Connecting shares (%)'!$H$4/100*O383)/1000000,0),0)</f>
        <v>0</v>
      </c>
      <c r="Z383" s="1">
        <f>IF(C383="East", IF(B383="Decentral",L383*'Connecting shares (%)'!$R$16*'Connecting shares (%)'!$F$8/100+N383*'Connecting shares (%)'!$G$8/100*'Connecting shares (%)'!$R$17+P383*'Connecting shares (%)'!$H$8/100*'Connecting shares (%)'!$R$18,0),0)</f>
        <v>0</v>
      </c>
      <c r="AA383" s="1">
        <f>IF(C383="West", IF(B383="Central",('Connecting shares (%)'!$F$10/100*E383+'Connecting shares (%)'!$G$10/100*G383+'Connecting shares (%)'!$H$10/100*I383)/1000000,0),0)</f>
        <v>0</v>
      </c>
      <c r="AB383" s="1">
        <f>IF(C383="West", IF(B383="Central",F383*'Connecting shares (%)'!$R$16*'Connecting shares (%)'!$F$10/100+H383*'Connecting shares (%)'!$G$10/100*'Connecting shares (%)'!$R$17+J383*'Connecting shares (%)'!$H$10/100*'Connecting shares (%)'!$R$18,0),0)</f>
        <v>0</v>
      </c>
      <c r="AC383" s="1">
        <f>IF(C383="West", IF(B383="Decentral",('Connecting shares (%)'!$F$14/100*E383+'Connecting shares (%)'!$G$14/100*G383+'Connecting shares (%)'!$H$14/100*I383)/1000000,0),0)</f>
        <v>0.344721839999999</v>
      </c>
      <c r="AD383" s="1">
        <f>IF(C383="west", IF(B383="Decentral",F383*'Connecting shares (%)'!$R$16*'Connecting shares (%)'!$F$14/100+H383*'Connecting shares (%)'!$G$14/100*'Connecting shares (%)'!$R$17+J383*'Connecting shares (%)'!$H$14/100*'Connecting shares (%)'!$R$18,0),0)</f>
        <v>0.39091500000000001</v>
      </c>
      <c r="AE383" s="1">
        <f>IF(C383="west", IF(B383="Central",('Connecting shares (%)'!$F$12/100*K383+'Connecting shares (%)'!$G$12/100*M383+'Connecting shares (%)'!$H$12/100*O383)/1000000,0),0)</f>
        <v>0</v>
      </c>
      <c r="AF383" s="1">
        <f>IF(C383="west", IF(B383="Central",L383*'Connecting shares (%)'!$R$16*'Connecting shares (%)'!$F$12/100+N383*'Connecting shares (%)'!$G$12/100*'Connecting shares (%)'!$R$17+P383*'Connecting shares (%)'!$H$12/100*'Connecting shares (%)'!$R$18,0),0)</f>
        <v>0</v>
      </c>
      <c r="AG383" s="1">
        <f>IF(C383="West", IF(B383="Decentral",(K383*'Connecting shares (%)'!$F$16/100+M383*'Connecting shares (%)'!$G$16/100+O383*'Connecting shares (%)'!$H$16/100)/1000000,0),0)</f>
        <v>0</v>
      </c>
      <c r="AH383" s="1">
        <f>IF(C383="west", IF(B383="Decentral",L383*'Connecting shares (%)'!$R$16*'Connecting shares (%)'!$F$16/100+N383*'Connecting shares (%)'!$G$16/100*'Connecting shares (%)'!$R$17+P383*'Connecting shares (%)'!$H$16/100*'Connecting shares (%)'!$R$18,0),0)</f>
        <v>0</v>
      </c>
    </row>
    <row r="384" spans="1:34">
      <c r="A384" s="1">
        <v>383</v>
      </c>
      <c r="B384" s="1" t="s">
        <v>19</v>
      </c>
      <c r="C384" s="1" t="s">
        <v>21</v>
      </c>
      <c r="D384" s="1" t="s">
        <v>533</v>
      </c>
      <c r="E384" s="1">
        <v>901173.929999999</v>
      </c>
      <c r="F384" s="1">
        <v>63</v>
      </c>
      <c r="G384" s="1">
        <v>0</v>
      </c>
      <c r="H384" s="1">
        <v>0</v>
      </c>
      <c r="I384" s="1">
        <v>0</v>
      </c>
      <c r="J384" s="1">
        <v>0</v>
      </c>
      <c r="K384" s="1">
        <v>41709.099999999897</v>
      </c>
      <c r="L384" s="1">
        <v>5</v>
      </c>
      <c r="M384" s="1">
        <v>0</v>
      </c>
      <c r="N384" s="1">
        <v>0</v>
      </c>
      <c r="O384" s="1">
        <v>0</v>
      </c>
      <c r="P384" s="1">
        <v>0</v>
      </c>
      <c r="Q384" s="1">
        <v>7189.5341755111704</v>
      </c>
      <c r="R384" s="1">
        <v>699807</v>
      </c>
      <c r="S384" s="59">
        <f>IF(C384="East", IF(B384="Central",('Connecting shares (%)'!$F$2/100*E384+'Connecting shares (%)'!$G$2/100*G384+'Connecting shares (%)'!$H$2/100*I384)/1000000,0),0)</f>
        <v>0</v>
      </c>
      <c r="T384" s="59">
        <f>IF(C384="East", IF(B384="Central",F384*'Connecting shares (%)'!$R$16*'Connecting shares (%)'!$F$2/100+H384*'Connecting shares (%)'!$G$2/100*'Connecting shares (%)'!$R$17+J384*'Connecting shares (%)'!$H$2/100*'Connecting shares (%)'!$R$18,0),0)</f>
        <v>0</v>
      </c>
      <c r="U384" s="1">
        <f>IF(C384="East", IF(B384="Decentral",('Connecting shares (%)'!$F$6/100*E384+'Connecting shares (%)'!$G$6/100*G384+'Connecting shares (%)'!$H$6/100*I384)/1000000,0),0)</f>
        <v>0</v>
      </c>
      <c r="V384" s="1">
        <f>IF(C384="East", IF(B384="Decentral",F384*'Connecting shares (%)'!$R$16*'Connecting shares (%)'!$F$6/100+H384*'Connecting shares (%)'!$G$6/100*'Connecting shares (%)'!$R$17+J384*'Connecting shares (%)'!$H$6/100*'Connecting shares (%)'!$R$18,0),0)</f>
        <v>0</v>
      </c>
      <c r="W384" s="1">
        <f>IF(C384="East", IF(B384="Central",('Connecting shares (%)'!$F$4/100*K384+'Connecting shares (%)'!$G$4/100*M384+'Connecting shares (%)'!$H$4/100*O384)/1000000,0),0)</f>
        <v>0</v>
      </c>
      <c r="X384" s="1">
        <f>IF(C384="East", IF(B384="Central",L384*'Connecting shares (%)'!$R$16*'Connecting shares (%)'!$F$4/100+N384*'Connecting shares (%)'!$G$4/100*'Connecting shares (%)'!$R$17+P384*'Connecting shares (%)'!$H$4/100*'Connecting shares (%)'!$R$18,0),0)</f>
        <v>0</v>
      </c>
      <c r="Y384" s="1">
        <f>IF(C384="East", IF(B384="Decentral",('Connecting shares (%)'!$F$4/100*K384+'Connecting shares (%)'!$G$4/100*M384+'Connecting shares (%)'!$H$4/100*O384)/1000000,0),0)</f>
        <v>0</v>
      </c>
      <c r="Z384" s="1">
        <f>IF(C384="East", IF(B384="Decentral",L384*'Connecting shares (%)'!$R$16*'Connecting shares (%)'!$F$8/100+N384*'Connecting shares (%)'!$G$8/100*'Connecting shares (%)'!$R$17+P384*'Connecting shares (%)'!$H$8/100*'Connecting shares (%)'!$R$18,0),0)</f>
        <v>0</v>
      </c>
      <c r="AA384" s="1">
        <f>IF(C384="West", IF(B384="Central",('Connecting shares (%)'!$F$10/100*E384+'Connecting shares (%)'!$G$10/100*G384+'Connecting shares (%)'!$H$10/100*I384)/1000000,0),0)</f>
        <v>0</v>
      </c>
      <c r="AB384" s="1">
        <f>IF(C384="West", IF(B384="Central",F384*'Connecting shares (%)'!$R$16*'Connecting shares (%)'!$F$10/100+H384*'Connecting shares (%)'!$G$10/100*'Connecting shares (%)'!$R$17+J384*'Connecting shares (%)'!$H$10/100*'Connecting shares (%)'!$R$18,0),0)</f>
        <v>0</v>
      </c>
      <c r="AC384" s="1">
        <f>IF(C384="West", IF(B384="Decentral",('Connecting shares (%)'!$F$14/100*E384+'Connecting shares (%)'!$G$14/100*G384+'Connecting shares (%)'!$H$14/100*I384)/1000000,0),0)</f>
        <v>0.90117392999999901</v>
      </c>
      <c r="AD384" s="1">
        <f>IF(C384="west", IF(B384="Decentral",F384*'Connecting shares (%)'!$R$16*'Connecting shares (%)'!$F$14/100+H384*'Connecting shares (%)'!$G$14/100*'Connecting shares (%)'!$R$17+J384*'Connecting shares (%)'!$H$14/100*'Connecting shares (%)'!$R$18,0),0)</f>
        <v>1.4486850000000002</v>
      </c>
      <c r="AE384" s="1">
        <f>IF(C384="west", IF(B384="Central",('Connecting shares (%)'!$F$12/100*K384+'Connecting shares (%)'!$G$12/100*M384+'Connecting shares (%)'!$H$12/100*O384)/1000000,0),0)</f>
        <v>0</v>
      </c>
      <c r="AF384" s="1">
        <f>IF(C384="west", IF(B384="Central",L384*'Connecting shares (%)'!$R$16*'Connecting shares (%)'!$F$12/100+N384*'Connecting shares (%)'!$G$12/100*'Connecting shares (%)'!$R$17+P384*'Connecting shares (%)'!$H$12/100*'Connecting shares (%)'!$R$18,0),0)</f>
        <v>0</v>
      </c>
      <c r="AG384" s="1">
        <f>IF(C384="West", IF(B384="Decentral",(K384*'Connecting shares (%)'!$F$16/100+M384*'Connecting shares (%)'!$G$16/100+O384*'Connecting shares (%)'!$H$16/100)/1000000,0),0)</f>
        <v>4.1709099999999895E-2</v>
      </c>
      <c r="AH384" s="1">
        <f>IF(C384="west", IF(B384="Decentral",L384*'Connecting shares (%)'!$R$16*'Connecting shares (%)'!$F$16/100+N384*'Connecting shares (%)'!$G$16/100*'Connecting shares (%)'!$R$17+P384*'Connecting shares (%)'!$H$16/100*'Connecting shares (%)'!$R$18,0),0)</f>
        <v>0.11497500000000001</v>
      </c>
    </row>
    <row r="385" spans="1:34">
      <c r="A385" s="1">
        <v>384</v>
      </c>
      <c r="B385" s="1" t="s">
        <v>19</v>
      </c>
      <c r="C385" s="1" t="s">
        <v>21</v>
      </c>
      <c r="D385" s="1" t="s">
        <v>532</v>
      </c>
      <c r="E385" s="1">
        <v>15234.91</v>
      </c>
      <c r="F385" s="1">
        <v>1</v>
      </c>
      <c r="G385" s="1">
        <v>0</v>
      </c>
      <c r="H385" s="1">
        <v>0</v>
      </c>
      <c r="I385" s="1">
        <v>0</v>
      </c>
      <c r="J385" s="1">
        <v>0</v>
      </c>
      <c r="K385" s="1">
        <v>0</v>
      </c>
      <c r="L385" s="1">
        <v>0</v>
      </c>
      <c r="M385" s="1">
        <v>0</v>
      </c>
      <c r="N385" s="1">
        <v>0</v>
      </c>
      <c r="O385" s="1">
        <v>0</v>
      </c>
      <c r="P385" s="1">
        <v>0</v>
      </c>
      <c r="Q385" s="1">
        <v>1529.84864319539</v>
      </c>
      <c r="R385" s="1">
        <v>71239.5</v>
      </c>
      <c r="S385" s="59">
        <f>IF(C385="East", IF(B385="Central",('Connecting shares (%)'!$F$2/100*E385+'Connecting shares (%)'!$G$2/100*G385+'Connecting shares (%)'!$H$2/100*I385)/1000000,0),0)</f>
        <v>0</v>
      </c>
      <c r="T385" s="59">
        <f>IF(C385="East", IF(B385="Central",F385*'Connecting shares (%)'!$R$16*'Connecting shares (%)'!$F$2/100+H385*'Connecting shares (%)'!$G$2/100*'Connecting shares (%)'!$R$17+J385*'Connecting shares (%)'!$H$2/100*'Connecting shares (%)'!$R$18,0),0)</f>
        <v>0</v>
      </c>
      <c r="U385" s="1">
        <f>IF(C385="East", IF(B385="Decentral",('Connecting shares (%)'!$F$6/100*E385+'Connecting shares (%)'!$G$6/100*G385+'Connecting shares (%)'!$H$6/100*I385)/1000000,0),0)</f>
        <v>0</v>
      </c>
      <c r="V385" s="1">
        <f>IF(C385="East", IF(B385="Decentral",F385*'Connecting shares (%)'!$R$16*'Connecting shares (%)'!$F$6/100+H385*'Connecting shares (%)'!$G$6/100*'Connecting shares (%)'!$R$17+J385*'Connecting shares (%)'!$H$6/100*'Connecting shares (%)'!$R$18,0),0)</f>
        <v>0</v>
      </c>
      <c r="W385" s="1">
        <f>IF(C385="East", IF(B385="Central",('Connecting shares (%)'!$F$4/100*K385+'Connecting shares (%)'!$G$4/100*M385+'Connecting shares (%)'!$H$4/100*O385)/1000000,0),0)</f>
        <v>0</v>
      </c>
      <c r="X385" s="1">
        <f>IF(C385="East", IF(B385="Central",L385*'Connecting shares (%)'!$R$16*'Connecting shares (%)'!$F$4/100+N385*'Connecting shares (%)'!$G$4/100*'Connecting shares (%)'!$R$17+P385*'Connecting shares (%)'!$H$4/100*'Connecting shares (%)'!$R$18,0),0)</f>
        <v>0</v>
      </c>
      <c r="Y385" s="1">
        <f>IF(C385="East", IF(B385="Decentral",('Connecting shares (%)'!$F$4/100*K385+'Connecting shares (%)'!$G$4/100*M385+'Connecting shares (%)'!$H$4/100*O385)/1000000,0),0)</f>
        <v>0</v>
      </c>
      <c r="Z385" s="1">
        <f>IF(C385="East", IF(B385="Decentral",L385*'Connecting shares (%)'!$R$16*'Connecting shares (%)'!$F$8/100+N385*'Connecting shares (%)'!$G$8/100*'Connecting shares (%)'!$R$17+P385*'Connecting shares (%)'!$H$8/100*'Connecting shares (%)'!$R$18,0),0)</f>
        <v>0</v>
      </c>
      <c r="AA385" s="1">
        <f>IF(C385="West", IF(B385="Central",('Connecting shares (%)'!$F$10/100*E385+'Connecting shares (%)'!$G$10/100*G385+'Connecting shares (%)'!$H$10/100*I385)/1000000,0),0)</f>
        <v>0</v>
      </c>
      <c r="AB385" s="1">
        <f>IF(C385="West", IF(B385="Central",F385*'Connecting shares (%)'!$R$16*'Connecting shares (%)'!$F$10/100+H385*'Connecting shares (%)'!$G$10/100*'Connecting shares (%)'!$R$17+J385*'Connecting shares (%)'!$H$10/100*'Connecting shares (%)'!$R$18,0),0)</f>
        <v>0</v>
      </c>
      <c r="AC385" s="1">
        <f>IF(C385="West", IF(B385="Decentral",('Connecting shares (%)'!$F$14/100*E385+'Connecting shares (%)'!$G$14/100*G385+'Connecting shares (%)'!$H$14/100*I385)/1000000,0),0)</f>
        <v>1.5234909999999999E-2</v>
      </c>
      <c r="AD385" s="1">
        <f>IF(C385="west", IF(B385="Decentral",F385*'Connecting shares (%)'!$R$16*'Connecting shares (%)'!$F$14/100+H385*'Connecting shares (%)'!$G$14/100*'Connecting shares (%)'!$R$17+J385*'Connecting shares (%)'!$H$14/100*'Connecting shares (%)'!$R$18,0),0)</f>
        <v>2.2995000000000002E-2</v>
      </c>
      <c r="AE385" s="1">
        <f>IF(C385="west", IF(B385="Central",('Connecting shares (%)'!$F$12/100*K385+'Connecting shares (%)'!$G$12/100*M385+'Connecting shares (%)'!$H$12/100*O385)/1000000,0),0)</f>
        <v>0</v>
      </c>
      <c r="AF385" s="1">
        <f>IF(C385="west", IF(B385="Central",L385*'Connecting shares (%)'!$R$16*'Connecting shares (%)'!$F$12/100+N385*'Connecting shares (%)'!$G$12/100*'Connecting shares (%)'!$R$17+P385*'Connecting shares (%)'!$H$12/100*'Connecting shares (%)'!$R$18,0),0)</f>
        <v>0</v>
      </c>
      <c r="AG385" s="1">
        <f>IF(C385="West", IF(B385="Decentral",(K385*'Connecting shares (%)'!$F$16/100+M385*'Connecting shares (%)'!$G$16/100+O385*'Connecting shares (%)'!$H$16/100)/1000000,0),0)</f>
        <v>0</v>
      </c>
      <c r="AH385" s="1">
        <f>IF(C385="west", IF(B385="Decentral",L385*'Connecting shares (%)'!$R$16*'Connecting shares (%)'!$F$16/100+N385*'Connecting shares (%)'!$G$16/100*'Connecting shares (%)'!$R$17+P385*'Connecting shares (%)'!$H$16/100*'Connecting shares (%)'!$R$18,0),0)</f>
        <v>0</v>
      </c>
    </row>
    <row r="386" spans="1:34">
      <c r="A386" s="1">
        <v>385</v>
      </c>
      <c r="B386" s="1" t="s">
        <v>19</v>
      </c>
      <c r="C386" s="1" t="s">
        <v>21</v>
      </c>
      <c r="D386" s="1" t="s">
        <v>531</v>
      </c>
      <c r="E386" s="1">
        <v>0</v>
      </c>
      <c r="F386" s="1">
        <v>0</v>
      </c>
      <c r="G386" s="1">
        <v>0</v>
      </c>
      <c r="H386" s="1">
        <v>0</v>
      </c>
      <c r="I386" s="1">
        <v>0</v>
      </c>
      <c r="J386" s="1">
        <v>0</v>
      </c>
      <c r="K386" s="1">
        <v>0</v>
      </c>
      <c r="L386" s="1">
        <v>0</v>
      </c>
      <c r="M386" s="1">
        <v>0</v>
      </c>
      <c r="N386" s="1">
        <v>0</v>
      </c>
      <c r="O386" s="1">
        <v>0</v>
      </c>
      <c r="P386" s="1">
        <v>0</v>
      </c>
      <c r="Q386" s="1">
        <v>1431.3082079374001</v>
      </c>
      <c r="R386" s="1">
        <v>14678</v>
      </c>
      <c r="S386" s="59">
        <f>IF(C386="East", IF(B386="Central",('Connecting shares (%)'!$F$2/100*E386+'Connecting shares (%)'!$G$2/100*G386+'Connecting shares (%)'!$H$2/100*I386)/1000000,0),0)</f>
        <v>0</v>
      </c>
      <c r="T386" s="59">
        <f>IF(C386="East", IF(B386="Central",F386*'Connecting shares (%)'!$R$16*'Connecting shares (%)'!$F$2/100+H386*'Connecting shares (%)'!$G$2/100*'Connecting shares (%)'!$R$17+J386*'Connecting shares (%)'!$H$2/100*'Connecting shares (%)'!$R$18,0),0)</f>
        <v>0</v>
      </c>
      <c r="U386" s="1">
        <f>IF(C386="East", IF(B386="Decentral",('Connecting shares (%)'!$F$6/100*E386+'Connecting shares (%)'!$G$6/100*G386+'Connecting shares (%)'!$H$6/100*I386)/1000000,0),0)</f>
        <v>0</v>
      </c>
      <c r="V386" s="1">
        <f>IF(C386="East", IF(B386="Decentral",F386*'Connecting shares (%)'!$R$16*'Connecting shares (%)'!$F$6/100+H386*'Connecting shares (%)'!$G$6/100*'Connecting shares (%)'!$R$17+J386*'Connecting shares (%)'!$H$6/100*'Connecting shares (%)'!$R$18,0),0)</f>
        <v>0</v>
      </c>
      <c r="W386" s="1">
        <f>IF(C386="East", IF(B386="Central",('Connecting shares (%)'!$F$4/100*K386+'Connecting shares (%)'!$G$4/100*M386+'Connecting shares (%)'!$H$4/100*O386)/1000000,0),0)</f>
        <v>0</v>
      </c>
      <c r="X386" s="1">
        <f>IF(C386="East", IF(B386="Central",L386*'Connecting shares (%)'!$R$16*'Connecting shares (%)'!$F$4/100+N386*'Connecting shares (%)'!$G$4/100*'Connecting shares (%)'!$R$17+P386*'Connecting shares (%)'!$H$4/100*'Connecting shares (%)'!$R$18,0),0)</f>
        <v>0</v>
      </c>
      <c r="Y386" s="1">
        <f>IF(C386="East", IF(B386="Decentral",('Connecting shares (%)'!$F$4/100*K386+'Connecting shares (%)'!$G$4/100*M386+'Connecting shares (%)'!$H$4/100*O386)/1000000,0),0)</f>
        <v>0</v>
      </c>
      <c r="Z386" s="1">
        <f>IF(C386="East", IF(B386="Decentral",L386*'Connecting shares (%)'!$R$16*'Connecting shares (%)'!$F$8/100+N386*'Connecting shares (%)'!$G$8/100*'Connecting shares (%)'!$R$17+P386*'Connecting shares (%)'!$H$8/100*'Connecting shares (%)'!$R$18,0),0)</f>
        <v>0</v>
      </c>
      <c r="AA386" s="1">
        <f>IF(C386="West", IF(B386="Central",('Connecting shares (%)'!$F$10/100*E386+'Connecting shares (%)'!$G$10/100*G386+'Connecting shares (%)'!$H$10/100*I386)/1000000,0),0)</f>
        <v>0</v>
      </c>
      <c r="AB386" s="1">
        <f>IF(C386="West", IF(B386="Central",F386*'Connecting shares (%)'!$R$16*'Connecting shares (%)'!$F$10/100+H386*'Connecting shares (%)'!$G$10/100*'Connecting shares (%)'!$R$17+J386*'Connecting shares (%)'!$H$10/100*'Connecting shares (%)'!$R$18,0),0)</f>
        <v>0</v>
      </c>
      <c r="AC386" s="1">
        <f>IF(C386="West", IF(B386="Decentral",('Connecting shares (%)'!$F$14/100*E386+'Connecting shares (%)'!$G$14/100*G386+'Connecting shares (%)'!$H$14/100*I386)/1000000,0),0)</f>
        <v>0</v>
      </c>
      <c r="AD386" s="1">
        <f>IF(C386="west", IF(B386="Decentral",F386*'Connecting shares (%)'!$R$16*'Connecting shares (%)'!$F$14/100+H386*'Connecting shares (%)'!$G$14/100*'Connecting shares (%)'!$R$17+J386*'Connecting shares (%)'!$H$14/100*'Connecting shares (%)'!$R$18,0),0)</f>
        <v>0</v>
      </c>
      <c r="AE386" s="1">
        <f>IF(C386="west", IF(B386="Central",('Connecting shares (%)'!$F$12/100*K386+'Connecting shares (%)'!$G$12/100*M386+'Connecting shares (%)'!$H$12/100*O386)/1000000,0),0)</f>
        <v>0</v>
      </c>
      <c r="AF386" s="1">
        <f>IF(C386="west", IF(B386="Central",L386*'Connecting shares (%)'!$R$16*'Connecting shares (%)'!$F$12/100+N386*'Connecting shares (%)'!$G$12/100*'Connecting shares (%)'!$R$17+P386*'Connecting shares (%)'!$H$12/100*'Connecting shares (%)'!$R$18,0),0)</f>
        <v>0</v>
      </c>
      <c r="AG386" s="1">
        <f>IF(C386="West", IF(B386="Decentral",(K386*'Connecting shares (%)'!$F$16/100+M386*'Connecting shares (%)'!$G$16/100+O386*'Connecting shares (%)'!$H$16/100)/1000000,0),0)</f>
        <v>0</v>
      </c>
      <c r="AH386" s="1">
        <f>IF(C386="west", IF(B386="Decentral",L386*'Connecting shares (%)'!$R$16*'Connecting shares (%)'!$F$16/100+N386*'Connecting shares (%)'!$G$16/100*'Connecting shares (%)'!$R$17+P386*'Connecting shares (%)'!$H$16/100*'Connecting shares (%)'!$R$18,0),0)</f>
        <v>0</v>
      </c>
    </row>
    <row r="387" spans="1:34">
      <c r="A387" s="1">
        <v>386</v>
      </c>
      <c r="B387" s="1" t="s">
        <v>19</v>
      </c>
      <c r="C387" s="1" t="s">
        <v>21</v>
      </c>
      <c r="D387" s="1" t="s">
        <v>529</v>
      </c>
      <c r="E387" s="1">
        <v>118350.06</v>
      </c>
      <c r="F387" s="1">
        <v>9</v>
      </c>
      <c r="G387" s="1">
        <v>0</v>
      </c>
      <c r="H387" s="1">
        <v>0</v>
      </c>
      <c r="I387" s="1">
        <v>0</v>
      </c>
      <c r="J387" s="1">
        <v>0</v>
      </c>
      <c r="K387" s="1">
        <v>0</v>
      </c>
      <c r="L387" s="1">
        <v>0</v>
      </c>
      <c r="M387" s="1">
        <v>0</v>
      </c>
      <c r="N387" s="1">
        <v>0</v>
      </c>
      <c r="O387" s="1">
        <v>0</v>
      </c>
      <c r="P387" s="1">
        <v>0</v>
      </c>
      <c r="Q387" s="1">
        <v>1559.5431286902401</v>
      </c>
      <c r="R387" s="1">
        <v>52713</v>
      </c>
      <c r="S387" s="59">
        <f>IF(C387="East", IF(B387="Central",('Connecting shares (%)'!$F$2/100*E387+'Connecting shares (%)'!$G$2/100*G387+'Connecting shares (%)'!$H$2/100*I387)/1000000,0),0)</f>
        <v>0</v>
      </c>
      <c r="T387" s="59">
        <f>IF(C387="East", IF(B387="Central",F387*'Connecting shares (%)'!$R$16*'Connecting shares (%)'!$F$2/100+H387*'Connecting shares (%)'!$G$2/100*'Connecting shares (%)'!$R$17+J387*'Connecting shares (%)'!$H$2/100*'Connecting shares (%)'!$R$18,0),0)</f>
        <v>0</v>
      </c>
      <c r="U387" s="1">
        <f>IF(C387="East", IF(B387="Decentral",('Connecting shares (%)'!$F$6/100*E387+'Connecting shares (%)'!$G$6/100*G387+'Connecting shares (%)'!$H$6/100*I387)/1000000,0),0)</f>
        <v>0</v>
      </c>
      <c r="V387" s="1">
        <f>IF(C387="East", IF(B387="Decentral",F387*'Connecting shares (%)'!$R$16*'Connecting shares (%)'!$F$6/100+H387*'Connecting shares (%)'!$G$6/100*'Connecting shares (%)'!$R$17+J387*'Connecting shares (%)'!$H$6/100*'Connecting shares (%)'!$R$18,0),0)</f>
        <v>0</v>
      </c>
      <c r="W387" s="1">
        <f>IF(C387="East", IF(B387="Central",('Connecting shares (%)'!$F$4/100*K387+'Connecting shares (%)'!$G$4/100*M387+'Connecting shares (%)'!$H$4/100*O387)/1000000,0),0)</f>
        <v>0</v>
      </c>
      <c r="X387" s="1">
        <f>IF(C387="East", IF(B387="Central",L387*'Connecting shares (%)'!$R$16*'Connecting shares (%)'!$F$4/100+N387*'Connecting shares (%)'!$G$4/100*'Connecting shares (%)'!$R$17+P387*'Connecting shares (%)'!$H$4/100*'Connecting shares (%)'!$R$18,0),0)</f>
        <v>0</v>
      </c>
      <c r="Y387" s="1">
        <f>IF(C387="East", IF(B387="Decentral",('Connecting shares (%)'!$F$4/100*K387+'Connecting shares (%)'!$G$4/100*M387+'Connecting shares (%)'!$H$4/100*O387)/1000000,0),0)</f>
        <v>0</v>
      </c>
      <c r="Z387" s="1">
        <f>IF(C387="East", IF(B387="Decentral",L387*'Connecting shares (%)'!$R$16*'Connecting shares (%)'!$F$8/100+N387*'Connecting shares (%)'!$G$8/100*'Connecting shares (%)'!$R$17+P387*'Connecting shares (%)'!$H$8/100*'Connecting shares (%)'!$R$18,0),0)</f>
        <v>0</v>
      </c>
      <c r="AA387" s="1">
        <f>IF(C387="West", IF(B387="Central",('Connecting shares (%)'!$F$10/100*E387+'Connecting shares (%)'!$G$10/100*G387+'Connecting shares (%)'!$H$10/100*I387)/1000000,0),0)</f>
        <v>0</v>
      </c>
      <c r="AB387" s="1">
        <f>IF(C387="West", IF(B387="Central",F387*'Connecting shares (%)'!$R$16*'Connecting shares (%)'!$F$10/100+H387*'Connecting shares (%)'!$G$10/100*'Connecting shares (%)'!$R$17+J387*'Connecting shares (%)'!$H$10/100*'Connecting shares (%)'!$R$18,0),0)</f>
        <v>0</v>
      </c>
      <c r="AC387" s="1">
        <f>IF(C387="West", IF(B387="Decentral",('Connecting shares (%)'!$F$14/100*E387+'Connecting shares (%)'!$G$14/100*G387+'Connecting shares (%)'!$H$14/100*I387)/1000000,0),0)</f>
        <v>0.11835005999999999</v>
      </c>
      <c r="AD387" s="1">
        <f>IF(C387="west", IF(B387="Decentral",F387*'Connecting shares (%)'!$R$16*'Connecting shares (%)'!$F$14/100+H387*'Connecting shares (%)'!$G$14/100*'Connecting shares (%)'!$R$17+J387*'Connecting shares (%)'!$H$14/100*'Connecting shares (%)'!$R$18,0),0)</f>
        <v>0.206955</v>
      </c>
      <c r="AE387" s="1">
        <f>IF(C387="west", IF(B387="Central",('Connecting shares (%)'!$F$12/100*K387+'Connecting shares (%)'!$G$12/100*M387+'Connecting shares (%)'!$H$12/100*O387)/1000000,0),0)</f>
        <v>0</v>
      </c>
      <c r="AF387" s="1">
        <f>IF(C387="west", IF(B387="Central",L387*'Connecting shares (%)'!$R$16*'Connecting shares (%)'!$F$12/100+N387*'Connecting shares (%)'!$G$12/100*'Connecting shares (%)'!$R$17+P387*'Connecting shares (%)'!$H$12/100*'Connecting shares (%)'!$R$18,0),0)</f>
        <v>0</v>
      </c>
      <c r="AG387" s="1">
        <f>IF(C387="West", IF(B387="Decentral",(K387*'Connecting shares (%)'!$F$16/100+M387*'Connecting shares (%)'!$G$16/100+O387*'Connecting shares (%)'!$H$16/100)/1000000,0),0)</f>
        <v>0</v>
      </c>
      <c r="AH387" s="1">
        <f>IF(C387="west", IF(B387="Decentral",L387*'Connecting shares (%)'!$R$16*'Connecting shares (%)'!$F$16/100+N387*'Connecting shares (%)'!$G$16/100*'Connecting shares (%)'!$R$17+P387*'Connecting shares (%)'!$H$16/100*'Connecting shares (%)'!$R$18,0),0)</f>
        <v>0</v>
      </c>
    </row>
    <row r="388" spans="1:34">
      <c r="A388" s="1">
        <v>387</v>
      </c>
      <c r="B388" s="1" t="s">
        <v>19</v>
      </c>
      <c r="C388" s="1" t="s">
        <v>21</v>
      </c>
      <c r="D388" s="1" t="s">
        <v>530</v>
      </c>
      <c r="E388" s="1">
        <v>0</v>
      </c>
      <c r="F388" s="1">
        <v>0</v>
      </c>
      <c r="G388" s="1">
        <v>0</v>
      </c>
      <c r="H388" s="1">
        <v>0</v>
      </c>
      <c r="I388" s="1">
        <v>0</v>
      </c>
      <c r="J388" s="1">
        <v>0</v>
      </c>
      <c r="K388" s="1">
        <v>0</v>
      </c>
      <c r="L388" s="1">
        <v>0</v>
      </c>
      <c r="M388" s="1">
        <v>0</v>
      </c>
      <c r="N388" s="1">
        <v>0</v>
      </c>
      <c r="O388" s="1">
        <v>0</v>
      </c>
      <c r="P388" s="1">
        <v>0</v>
      </c>
      <c r="Q388" s="1">
        <v>792.48035855590695</v>
      </c>
      <c r="R388" s="1">
        <v>31558</v>
      </c>
      <c r="S388" s="59">
        <f>IF(C388="East", IF(B388="Central",('Connecting shares (%)'!$F$2/100*E388+'Connecting shares (%)'!$G$2/100*G388+'Connecting shares (%)'!$H$2/100*I388)/1000000,0),0)</f>
        <v>0</v>
      </c>
      <c r="T388" s="59">
        <f>IF(C388="East", IF(B388="Central",F388*'Connecting shares (%)'!$R$16*'Connecting shares (%)'!$F$2/100+H388*'Connecting shares (%)'!$G$2/100*'Connecting shares (%)'!$R$17+J388*'Connecting shares (%)'!$H$2/100*'Connecting shares (%)'!$R$18,0),0)</f>
        <v>0</v>
      </c>
      <c r="U388" s="1">
        <f>IF(C388="East", IF(B388="Decentral",('Connecting shares (%)'!$F$6/100*E388+'Connecting shares (%)'!$G$6/100*G388+'Connecting shares (%)'!$H$6/100*I388)/1000000,0),0)</f>
        <v>0</v>
      </c>
      <c r="V388" s="1">
        <f>IF(C388="East", IF(B388="Decentral",F388*'Connecting shares (%)'!$R$16*'Connecting shares (%)'!$F$6/100+H388*'Connecting shares (%)'!$G$6/100*'Connecting shares (%)'!$R$17+J388*'Connecting shares (%)'!$H$6/100*'Connecting shares (%)'!$R$18,0),0)</f>
        <v>0</v>
      </c>
      <c r="W388" s="1">
        <f>IF(C388="East", IF(B388="Central",('Connecting shares (%)'!$F$4/100*K388+'Connecting shares (%)'!$G$4/100*M388+'Connecting shares (%)'!$H$4/100*O388)/1000000,0),0)</f>
        <v>0</v>
      </c>
      <c r="X388" s="1">
        <f>IF(C388="East", IF(B388="Central",L388*'Connecting shares (%)'!$R$16*'Connecting shares (%)'!$F$4/100+N388*'Connecting shares (%)'!$G$4/100*'Connecting shares (%)'!$R$17+P388*'Connecting shares (%)'!$H$4/100*'Connecting shares (%)'!$R$18,0),0)</f>
        <v>0</v>
      </c>
      <c r="Y388" s="1">
        <f>IF(C388="East", IF(B388="Decentral",('Connecting shares (%)'!$F$4/100*K388+'Connecting shares (%)'!$G$4/100*M388+'Connecting shares (%)'!$H$4/100*O388)/1000000,0),0)</f>
        <v>0</v>
      </c>
      <c r="Z388" s="1">
        <f>IF(C388="East", IF(B388="Decentral",L388*'Connecting shares (%)'!$R$16*'Connecting shares (%)'!$F$8/100+N388*'Connecting shares (%)'!$G$8/100*'Connecting shares (%)'!$R$17+P388*'Connecting shares (%)'!$H$8/100*'Connecting shares (%)'!$R$18,0),0)</f>
        <v>0</v>
      </c>
      <c r="AA388" s="1">
        <f>IF(C388="West", IF(B388="Central",('Connecting shares (%)'!$F$10/100*E388+'Connecting shares (%)'!$G$10/100*G388+'Connecting shares (%)'!$H$10/100*I388)/1000000,0),0)</f>
        <v>0</v>
      </c>
      <c r="AB388" s="1">
        <f>IF(C388="West", IF(B388="Central",F388*'Connecting shares (%)'!$R$16*'Connecting shares (%)'!$F$10/100+H388*'Connecting shares (%)'!$G$10/100*'Connecting shares (%)'!$R$17+J388*'Connecting shares (%)'!$H$10/100*'Connecting shares (%)'!$R$18,0),0)</f>
        <v>0</v>
      </c>
      <c r="AC388" s="1">
        <f>IF(C388="West", IF(B388="Decentral",('Connecting shares (%)'!$F$14/100*E388+'Connecting shares (%)'!$G$14/100*G388+'Connecting shares (%)'!$H$14/100*I388)/1000000,0),0)</f>
        <v>0</v>
      </c>
      <c r="AD388" s="1">
        <f>IF(C388="west", IF(B388="Decentral",F388*'Connecting shares (%)'!$R$16*'Connecting shares (%)'!$F$14/100+H388*'Connecting shares (%)'!$G$14/100*'Connecting shares (%)'!$R$17+J388*'Connecting shares (%)'!$H$14/100*'Connecting shares (%)'!$R$18,0),0)</f>
        <v>0</v>
      </c>
      <c r="AE388" s="1">
        <f>IF(C388="west", IF(B388="Central",('Connecting shares (%)'!$F$12/100*K388+'Connecting shares (%)'!$G$12/100*M388+'Connecting shares (%)'!$H$12/100*O388)/1000000,0),0)</f>
        <v>0</v>
      </c>
      <c r="AF388" s="1">
        <f>IF(C388="west", IF(B388="Central",L388*'Connecting shares (%)'!$R$16*'Connecting shares (%)'!$F$12/100+N388*'Connecting shares (%)'!$G$12/100*'Connecting shares (%)'!$R$17+P388*'Connecting shares (%)'!$H$12/100*'Connecting shares (%)'!$R$18,0),0)</f>
        <v>0</v>
      </c>
      <c r="AG388" s="1">
        <f>IF(C388="West", IF(B388="Decentral",(K388*'Connecting shares (%)'!$F$16/100+M388*'Connecting shares (%)'!$G$16/100+O388*'Connecting shares (%)'!$H$16/100)/1000000,0),0)</f>
        <v>0</v>
      </c>
      <c r="AH388" s="1">
        <f>IF(C388="west", IF(B388="Decentral",L388*'Connecting shares (%)'!$R$16*'Connecting shares (%)'!$F$16/100+N388*'Connecting shares (%)'!$G$16/100*'Connecting shares (%)'!$R$17+P388*'Connecting shares (%)'!$H$16/100*'Connecting shares (%)'!$R$18,0),0)</f>
        <v>0</v>
      </c>
    </row>
    <row r="389" spans="1:34">
      <c r="A389" s="1">
        <v>388</v>
      </c>
      <c r="B389" s="1" t="s">
        <v>19</v>
      </c>
      <c r="C389" s="1" t="s">
        <v>21</v>
      </c>
      <c r="D389" s="1" t="s">
        <v>529</v>
      </c>
      <c r="E389" s="1">
        <v>0</v>
      </c>
      <c r="F389" s="1">
        <v>0</v>
      </c>
      <c r="G389" s="1">
        <v>0</v>
      </c>
      <c r="H389" s="1">
        <v>0</v>
      </c>
      <c r="I389" s="1">
        <v>0</v>
      </c>
      <c r="J389" s="1">
        <v>0</v>
      </c>
      <c r="K389" s="1">
        <v>0</v>
      </c>
      <c r="L389" s="1">
        <v>0</v>
      </c>
      <c r="M389" s="1">
        <v>0</v>
      </c>
      <c r="N389" s="1">
        <v>0</v>
      </c>
      <c r="O389" s="1">
        <v>0</v>
      </c>
      <c r="P389" s="1">
        <v>0</v>
      </c>
      <c r="Q389" s="1">
        <v>877.27096410890101</v>
      </c>
      <c r="R389" s="1">
        <v>21308.5</v>
      </c>
      <c r="S389" s="59">
        <f>IF(C389="East", IF(B389="Central",('Connecting shares (%)'!$F$2/100*E389+'Connecting shares (%)'!$G$2/100*G389+'Connecting shares (%)'!$H$2/100*I389)/1000000,0),0)</f>
        <v>0</v>
      </c>
      <c r="T389" s="59">
        <f>IF(C389="East", IF(B389="Central",F389*'Connecting shares (%)'!$R$16*'Connecting shares (%)'!$F$2/100+H389*'Connecting shares (%)'!$G$2/100*'Connecting shares (%)'!$R$17+J389*'Connecting shares (%)'!$H$2/100*'Connecting shares (%)'!$R$18,0),0)</f>
        <v>0</v>
      </c>
      <c r="U389" s="1">
        <f>IF(C389="East", IF(B389="Decentral",('Connecting shares (%)'!$F$6/100*E389+'Connecting shares (%)'!$G$6/100*G389+'Connecting shares (%)'!$H$6/100*I389)/1000000,0),0)</f>
        <v>0</v>
      </c>
      <c r="V389" s="1">
        <f>IF(C389="East", IF(B389="Decentral",F389*'Connecting shares (%)'!$R$16*'Connecting shares (%)'!$F$6/100+H389*'Connecting shares (%)'!$G$6/100*'Connecting shares (%)'!$R$17+J389*'Connecting shares (%)'!$H$6/100*'Connecting shares (%)'!$R$18,0),0)</f>
        <v>0</v>
      </c>
      <c r="W389" s="1">
        <f>IF(C389="East", IF(B389="Central",('Connecting shares (%)'!$F$4/100*K389+'Connecting shares (%)'!$G$4/100*M389+'Connecting shares (%)'!$H$4/100*O389)/1000000,0),0)</f>
        <v>0</v>
      </c>
      <c r="X389" s="1">
        <f>IF(C389="East", IF(B389="Central",L389*'Connecting shares (%)'!$R$16*'Connecting shares (%)'!$F$4/100+N389*'Connecting shares (%)'!$G$4/100*'Connecting shares (%)'!$R$17+P389*'Connecting shares (%)'!$H$4/100*'Connecting shares (%)'!$R$18,0),0)</f>
        <v>0</v>
      </c>
      <c r="Y389" s="1">
        <f>IF(C389="East", IF(B389="Decentral",('Connecting shares (%)'!$F$4/100*K389+'Connecting shares (%)'!$G$4/100*M389+'Connecting shares (%)'!$H$4/100*O389)/1000000,0),0)</f>
        <v>0</v>
      </c>
      <c r="Z389" s="1">
        <f>IF(C389="East", IF(B389="Decentral",L389*'Connecting shares (%)'!$R$16*'Connecting shares (%)'!$F$8/100+N389*'Connecting shares (%)'!$G$8/100*'Connecting shares (%)'!$R$17+P389*'Connecting shares (%)'!$H$8/100*'Connecting shares (%)'!$R$18,0),0)</f>
        <v>0</v>
      </c>
      <c r="AA389" s="1">
        <f>IF(C389="West", IF(B389="Central",('Connecting shares (%)'!$F$10/100*E389+'Connecting shares (%)'!$G$10/100*G389+'Connecting shares (%)'!$H$10/100*I389)/1000000,0),0)</f>
        <v>0</v>
      </c>
      <c r="AB389" s="1">
        <f>IF(C389="West", IF(B389="Central",F389*'Connecting shares (%)'!$R$16*'Connecting shares (%)'!$F$10/100+H389*'Connecting shares (%)'!$G$10/100*'Connecting shares (%)'!$R$17+J389*'Connecting shares (%)'!$H$10/100*'Connecting shares (%)'!$R$18,0),0)</f>
        <v>0</v>
      </c>
      <c r="AC389" s="1">
        <f>IF(C389="West", IF(B389="Decentral",('Connecting shares (%)'!$F$14/100*E389+'Connecting shares (%)'!$G$14/100*G389+'Connecting shares (%)'!$H$14/100*I389)/1000000,0),0)</f>
        <v>0</v>
      </c>
      <c r="AD389" s="1">
        <f>IF(C389="west", IF(B389="Decentral",F389*'Connecting shares (%)'!$R$16*'Connecting shares (%)'!$F$14/100+H389*'Connecting shares (%)'!$G$14/100*'Connecting shares (%)'!$R$17+J389*'Connecting shares (%)'!$H$14/100*'Connecting shares (%)'!$R$18,0),0)</f>
        <v>0</v>
      </c>
      <c r="AE389" s="1">
        <f>IF(C389="west", IF(B389="Central",('Connecting shares (%)'!$F$12/100*K389+'Connecting shares (%)'!$G$12/100*M389+'Connecting shares (%)'!$H$12/100*O389)/1000000,0),0)</f>
        <v>0</v>
      </c>
      <c r="AF389" s="1">
        <f>IF(C389="west", IF(B389="Central",L389*'Connecting shares (%)'!$R$16*'Connecting shares (%)'!$F$12/100+N389*'Connecting shares (%)'!$G$12/100*'Connecting shares (%)'!$R$17+P389*'Connecting shares (%)'!$H$12/100*'Connecting shares (%)'!$R$18,0),0)</f>
        <v>0</v>
      </c>
      <c r="AG389" s="1">
        <f>IF(C389="West", IF(B389="Decentral",(K389*'Connecting shares (%)'!$F$16/100+M389*'Connecting shares (%)'!$G$16/100+O389*'Connecting shares (%)'!$H$16/100)/1000000,0),0)</f>
        <v>0</v>
      </c>
      <c r="AH389" s="1">
        <f>IF(C389="west", IF(B389="Decentral",L389*'Connecting shares (%)'!$R$16*'Connecting shares (%)'!$F$16/100+N389*'Connecting shares (%)'!$G$16/100*'Connecting shares (%)'!$R$17+P389*'Connecting shares (%)'!$H$16/100*'Connecting shares (%)'!$R$18,0),0)</f>
        <v>0</v>
      </c>
    </row>
    <row r="390" spans="1:34">
      <c r="A390" s="1">
        <v>389</v>
      </c>
      <c r="B390" s="1" t="s">
        <v>19</v>
      </c>
      <c r="C390" s="1" t="s">
        <v>21</v>
      </c>
      <c r="D390" s="1" t="s">
        <v>529</v>
      </c>
      <c r="E390" s="1">
        <v>79096.240000000005</v>
      </c>
      <c r="F390" s="1">
        <v>6</v>
      </c>
      <c r="G390" s="1">
        <v>0</v>
      </c>
      <c r="H390" s="1">
        <v>0</v>
      </c>
      <c r="I390" s="1">
        <v>0</v>
      </c>
      <c r="J390" s="1">
        <v>0</v>
      </c>
      <c r="K390" s="1">
        <v>0</v>
      </c>
      <c r="L390" s="1">
        <v>0</v>
      </c>
      <c r="M390" s="1">
        <v>0</v>
      </c>
      <c r="N390" s="1">
        <v>0</v>
      </c>
      <c r="O390" s="1">
        <v>0</v>
      </c>
      <c r="P390" s="1">
        <v>0</v>
      </c>
      <c r="Q390" s="1">
        <v>1552.8680621435899</v>
      </c>
      <c r="R390" s="1">
        <v>126399.5</v>
      </c>
      <c r="S390" s="59">
        <f>IF(C390="East", IF(B390="Central",('Connecting shares (%)'!$F$2/100*E390+'Connecting shares (%)'!$G$2/100*G390+'Connecting shares (%)'!$H$2/100*I390)/1000000,0),0)</f>
        <v>0</v>
      </c>
      <c r="T390" s="59">
        <f>IF(C390="East", IF(B390="Central",F390*'Connecting shares (%)'!$R$16*'Connecting shares (%)'!$F$2/100+H390*'Connecting shares (%)'!$G$2/100*'Connecting shares (%)'!$R$17+J390*'Connecting shares (%)'!$H$2/100*'Connecting shares (%)'!$R$18,0),0)</f>
        <v>0</v>
      </c>
      <c r="U390" s="1">
        <f>IF(C390="East", IF(B390="Decentral",('Connecting shares (%)'!$F$6/100*E390+'Connecting shares (%)'!$G$6/100*G390+'Connecting shares (%)'!$H$6/100*I390)/1000000,0),0)</f>
        <v>0</v>
      </c>
      <c r="V390" s="1">
        <f>IF(C390="East", IF(B390="Decentral",F390*'Connecting shares (%)'!$R$16*'Connecting shares (%)'!$F$6/100+H390*'Connecting shares (%)'!$G$6/100*'Connecting shares (%)'!$R$17+J390*'Connecting shares (%)'!$H$6/100*'Connecting shares (%)'!$R$18,0),0)</f>
        <v>0</v>
      </c>
      <c r="W390" s="1">
        <f>IF(C390="East", IF(B390="Central",('Connecting shares (%)'!$F$4/100*K390+'Connecting shares (%)'!$G$4/100*M390+'Connecting shares (%)'!$H$4/100*O390)/1000000,0),0)</f>
        <v>0</v>
      </c>
      <c r="X390" s="1">
        <f>IF(C390="East", IF(B390="Central",L390*'Connecting shares (%)'!$R$16*'Connecting shares (%)'!$F$4/100+N390*'Connecting shares (%)'!$G$4/100*'Connecting shares (%)'!$R$17+P390*'Connecting shares (%)'!$H$4/100*'Connecting shares (%)'!$R$18,0),0)</f>
        <v>0</v>
      </c>
      <c r="Y390" s="1">
        <f>IF(C390="East", IF(B390="Decentral",('Connecting shares (%)'!$F$4/100*K390+'Connecting shares (%)'!$G$4/100*M390+'Connecting shares (%)'!$H$4/100*O390)/1000000,0),0)</f>
        <v>0</v>
      </c>
      <c r="Z390" s="1">
        <f>IF(C390="East", IF(B390="Decentral",L390*'Connecting shares (%)'!$R$16*'Connecting shares (%)'!$F$8/100+N390*'Connecting shares (%)'!$G$8/100*'Connecting shares (%)'!$R$17+P390*'Connecting shares (%)'!$H$8/100*'Connecting shares (%)'!$R$18,0),0)</f>
        <v>0</v>
      </c>
      <c r="AA390" s="1">
        <f>IF(C390="West", IF(B390="Central",('Connecting shares (%)'!$F$10/100*E390+'Connecting shares (%)'!$G$10/100*G390+'Connecting shares (%)'!$H$10/100*I390)/1000000,0),0)</f>
        <v>0</v>
      </c>
      <c r="AB390" s="1">
        <f>IF(C390="West", IF(B390="Central",F390*'Connecting shares (%)'!$R$16*'Connecting shares (%)'!$F$10/100+H390*'Connecting shares (%)'!$G$10/100*'Connecting shares (%)'!$R$17+J390*'Connecting shares (%)'!$H$10/100*'Connecting shares (%)'!$R$18,0),0)</f>
        <v>0</v>
      </c>
      <c r="AC390" s="1">
        <f>IF(C390="West", IF(B390="Decentral",('Connecting shares (%)'!$F$14/100*E390+'Connecting shares (%)'!$G$14/100*G390+'Connecting shares (%)'!$H$14/100*I390)/1000000,0),0)</f>
        <v>7.9096240000000012E-2</v>
      </c>
      <c r="AD390" s="1">
        <f>IF(C390="west", IF(B390="Decentral",F390*'Connecting shares (%)'!$R$16*'Connecting shares (%)'!$F$14/100+H390*'Connecting shares (%)'!$G$14/100*'Connecting shares (%)'!$R$17+J390*'Connecting shares (%)'!$H$14/100*'Connecting shares (%)'!$R$18,0),0)</f>
        <v>0.13797000000000001</v>
      </c>
      <c r="AE390" s="1">
        <f>IF(C390="west", IF(B390="Central",('Connecting shares (%)'!$F$12/100*K390+'Connecting shares (%)'!$G$12/100*M390+'Connecting shares (%)'!$H$12/100*O390)/1000000,0),0)</f>
        <v>0</v>
      </c>
      <c r="AF390" s="1">
        <f>IF(C390="west", IF(B390="Central",L390*'Connecting shares (%)'!$R$16*'Connecting shares (%)'!$F$12/100+N390*'Connecting shares (%)'!$G$12/100*'Connecting shares (%)'!$R$17+P390*'Connecting shares (%)'!$H$12/100*'Connecting shares (%)'!$R$18,0),0)</f>
        <v>0</v>
      </c>
      <c r="AG390" s="1">
        <f>IF(C390="West", IF(B390="Decentral",(K390*'Connecting shares (%)'!$F$16/100+M390*'Connecting shares (%)'!$G$16/100+O390*'Connecting shares (%)'!$H$16/100)/1000000,0),0)</f>
        <v>0</v>
      </c>
      <c r="AH390" s="1">
        <f>IF(C390="west", IF(B390="Decentral",L390*'Connecting shares (%)'!$R$16*'Connecting shares (%)'!$F$16/100+N390*'Connecting shares (%)'!$G$16/100*'Connecting shares (%)'!$R$17+P390*'Connecting shares (%)'!$H$16/100*'Connecting shares (%)'!$R$18,0),0)</f>
        <v>0</v>
      </c>
    </row>
    <row r="391" spans="1:34">
      <c r="A391" s="1">
        <v>390</v>
      </c>
      <c r="B391" s="1" t="s">
        <v>19</v>
      </c>
      <c r="C391" s="1" t="s">
        <v>21</v>
      </c>
      <c r="D391" s="1" t="s">
        <v>528</v>
      </c>
      <c r="E391" s="1">
        <v>22116.240000000002</v>
      </c>
      <c r="F391" s="1">
        <v>1</v>
      </c>
      <c r="G391" s="1">
        <v>0</v>
      </c>
      <c r="H391" s="1">
        <v>0</v>
      </c>
      <c r="I391" s="1">
        <v>0</v>
      </c>
      <c r="J391" s="1">
        <v>0</v>
      </c>
      <c r="K391" s="1">
        <v>0</v>
      </c>
      <c r="L391" s="1">
        <v>0</v>
      </c>
      <c r="M391" s="1">
        <v>0</v>
      </c>
      <c r="N391" s="1">
        <v>0</v>
      </c>
      <c r="O391" s="1">
        <v>0</v>
      </c>
      <c r="P391" s="1">
        <v>0</v>
      </c>
      <c r="Q391" s="1">
        <v>1176.83266572969</v>
      </c>
      <c r="R391" s="1">
        <v>21420</v>
      </c>
      <c r="S391" s="59">
        <f>IF(C391="East", IF(B391="Central",('Connecting shares (%)'!$F$2/100*E391+'Connecting shares (%)'!$G$2/100*G391+'Connecting shares (%)'!$H$2/100*I391)/1000000,0),0)</f>
        <v>0</v>
      </c>
      <c r="T391" s="59">
        <f>IF(C391="East", IF(B391="Central",F391*'Connecting shares (%)'!$R$16*'Connecting shares (%)'!$F$2/100+H391*'Connecting shares (%)'!$G$2/100*'Connecting shares (%)'!$R$17+J391*'Connecting shares (%)'!$H$2/100*'Connecting shares (%)'!$R$18,0),0)</f>
        <v>0</v>
      </c>
      <c r="U391" s="1">
        <f>IF(C391="East", IF(B391="Decentral",('Connecting shares (%)'!$F$6/100*E391+'Connecting shares (%)'!$G$6/100*G391+'Connecting shares (%)'!$H$6/100*I391)/1000000,0),0)</f>
        <v>0</v>
      </c>
      <c r="V391" s="1">
        <f>IF(C391="East", IF(B391="Decentral",F391*'Connecting shares (%)'!$R$16*'Connecting shares (%)'!$F$6/100+H391*'Connecting shares (%)'!$G$6/100*'Connecting shares (%)'!$R$17+J391*'Connecting shares (%)'!$H$6/100*'Connecting shares (%)'!$R$18,0),0)</f>
        <v>0</v>
      </c>
      <c r="W391" s="1">
        <f>IF(C391="East", IF(B391="Central",('Connecting shares (%)'!$F$4/100*K391+'Connecting shares (%)'!$G$4/100*M391+'Connecting shares (%)'!$H$4/100*O391)/1000000,0),0)</f>
        <v>0</v>
      </c>
      <c r="X391" s="1">
        <f>IF(C391="East", IF(B391="Central",L391*'Connecting shares (%)'!$R$16*'Connecting shares (%)'!$F$4/100+N391*'Connecting shares (%)'!$G$4/100*'Connecting shares (%)'!$R$17+P391*'Connecting shares (%)'!$H$4/100*'Connecting shares (%)'!$R$18,0),0)</f>
        <v>0</v>
      </c>
      <c r="Y391" s="1">
        <f>IF(C391="East", IF(B391="Decentral",('Connecting shares (%)'!$F$4/100*K391+'Connecting shares (%)'!$G$4/100*M391+'Connecting shares (%)'!$H$4/100*O391)/1000000,0),0)</f>
        <v>0</v>
      </c>
      <c r="Z391" s="1">
        <f>IF(C391="East", IF(B391="Decentral",L391*'Connecting shares (%)'!$R$16*'Connecting shares (%)'!$F$8/100+N391*'Connecting shares (%)'!$G$8/100*'Connecting shares (%)'!$R$17+P391*'Connecting shares (%)'!$H$8/100*'Connecting shares (%)'!$R$18,0),0)</f>
        <v>0</v>
      </c>
      <c r="AA391" s="1">
        <f>IF(C391="West", IF(B391="Central",('Connecting shares (%)'!$F$10/100*E391+'Connecting shares (%)'!$G$10/100*G391+'Connecting shares (%)'!$H$10/100*I391)/1000000,0),0)</f>
        <v>0</v>
      </c>
      <c r="AB391" s="1">
        <f>IF(C391="West", IF(B391="Central",F391*'Connecting shares (%)'!$R$16*'Connecting shares (%)'!$F$10/100+H391*'Connecting shares (%)'!$G$10/100*'Connecting shares (%)'!$R$17+J391*'Connecting shares (%)'!$H$10/100*'Connecting shares (%)'!$R$18,0),0)</f>
        <v>0</v>
      </c>
      <c r="AC391" s="1">
        <f>IF(C391="West", IF(B391="Decentral",('Connecting shares (%)'!$F$14/100*E391+'Connecting shares (%)'!$G$14/100*G391+'Connecting shares (%)'!$H$14/100*I391)/1000000,0),0)</f>
        <v>2.2116240000000002E-2</v>
      </c>
      <c r="AD391" s="1">
        <f>IF(C391="west", IF(B391="Decentral",F391*'Connecting shares (%)'!$R$16*'Connecting shares (%)'!$F$14/100+H391*'Connecting shares (%)'!$G$14/100*'Connecting shares (%)'!$R$17+J391*'Connecting shares (%)'!$H$14/100*'Connecting shares (%)'!$R$18,0),0)</f>
        <v>2.2995000000000002E-2</v>
      </c>
      <c r="AE391" s="1">
        <f>IF(C391="west", IF(B391="Central",('Connecting shares (%)'!$F$12/100*K391+'Connecting shares (%)'!$G$12/100*M391+'Connecting shares (%)'!$H$12/100*O391)/1000000,0),0)</f>
        <v>0</v>
      </c>
      <c r="AF391" s="1">
        <f>IF(C391="west", IF(B391="Central",L391*'Connecting shares (%)'!$R$16*'Connecting shares (%)'!$F$12/100+N391*'Connecting shares (%)'!$G$12/100*'Connecting shares (%)'!$R$17+P391*'Connecting shares (%)'!$H$12/100*'Connecting shares (%)'!$R$18,0),0)</f>
        <v>0</v>
      </c>
      <c r="AG391" s="1">
        <f>IF(C391="West", IF(B391="Decentral",(K391*'Connecting shares (%)'!$F$16/100+M391*'Connecting shares (%)'!$G$16/100+O391*'Connecting shares (%)'!$H$16/100)/1000000,0),0)</f>
        <v>0</v>
      </c>
      <c r="AH391" s="1">
        <f>IF(C391="west", IF(B391="Decentral",L391*'Connecting shares (%)'!$R$16*'Connecting shares (%)'!$F$16/100+N391*'Connecting shares (%)'!$G$16/100*'Connecting shares (%)'!$R$17+P391*'Connecting shares (%)'!$H$16/100*'Connecting shares (%)'!$R$18,0),0)</f>
        <v>0</v>
      </c>
    </row>
    <row r="392" spans="1:34">
      <c r="A392" s="1">
        <v>391</v>
      </c>
      <c r="B392" s="1" t="s">
        <v>19</v>
      </c>
      <c r="C392" s="1" t="s">
        <v>22</v>
      </c>
      <c r="D392" s="1" t="s">
        <v>527</v>
      </c>
      <c r="E392" s="1">
        <v>829833.429999999</v>
      </c>
      <c r="F392" s="1">
        <v>59</v>
      </c>
      <c r="G392" s="1">
        <v>0</v>
      </c>
      <c r="H392" s="1">
        <v>0</v>
      </c>
      <c r="I392" s="1">
        <v>0</v>
      </c>
      <c r="J392" s="1">
        <v>0</v>
      </c>
      <c r="K392" s="1">
        <v>156990.399999999</v>
      </c>
      <c r="L392" s="1">
        <v>12</v>
      </c>
      <c r="M392" s="1">
        <v>0</v>
      </c>
      <c r="N392" s="1">
        <v>0</v>
      </c>
      <c r="O392" s="1">
        <v>0</v>
      </c>
      <c r="P392" s="1">
        <v>0</v>
      </c>
      <c r="Q392" s="1">
        <v>5417.9046743879999</v>
      </c>
      <c r="R392" s="1">
        <v>471726</v>
      </c>
      <c r="S392" s="59">
        <f>IF(C392="East", IF(B392="Central",('Connecting shares (%)'!$F$2/100*E392+'Connecting shares (%)'!$G$2/100*G392+'Connecting shares (%)'!$H$2/100*I392)/1000000,0),0)</f>
        <v>0</v>
      </c>
      <c r="T392" s="59">
        <f>IF(C392="East", IF(B392="Central",F392*'Connecting shares (%)'!$R$16*'Connecting shares (%)'!$F$2/100+H392*'Connecting shares (%)'!$G$2/100*'Connecting shares (%)'!$R$17+J392*'Connecting shares (%)'!$H$2/100*'Connecting shares (%)'!$R$18,0),0)</f>
        <v>0</v>
      </c>
      <c r="U392" s="1">
        <f>IF(C392="East", IF(B392="Decentral",('Connecting shares (%)'!$F$6/100*E392+'Connecting shares (%)'!$G$6/100*G392+'Connecting shares (%)'!$H$6/100*I392)/1000000,0),0)</f>
        <v>0.82983342999999898</v>
      </c>
      <c r="V392" s="1">
        <f>IF(C392="East", IF(B392="Decentral",F392*'Connecting shares (%)'!$R$16*'Connecting shares (%)'!$F$6/100+H392*'Connecting shares (%)'!$G$6/100*'Connecting shares (%)'!$R$17+J392*'Connecting shares (%)'!$H$6/100*'Connecting shares (%)'!$R$18,0),0)</f>
        <v>1.356705</v>
      </c>
      <c r="W392" s="1">
        <f>IF(C392="East", IF(B392="Central",('Connecting shares (%)'!$F$4/100*K392+'Connecting shares (%)'!$G$4/100*M392+'Connecting shares (%)'!$H$4/100*O392)/1000000,0),0)</f>
        <v>0</v>
      </c>
      <c r="X392" s="1">
        <f>IF(C392="East", IF(B392="Central",L392*'Connecting shares (%)'!$R$16*'Connecting shares (%)'!$F$4/100+N392*'Connecting shares (%)'!$G$4/100*'Connecting shares (%)'!$R$17+P392*'Connecting shares (%)'!$H$4/100*'Connecting shares (%)'!$R$18,0),0)</f>
        <v>0</v>
      </c>
      <c r="Y392" s="1">
        <f>IF(C392="East", IF(B392="Decentral",('Connecting shares (%)'!$F$4/100*K392+'Connecting shares (%)'!$G$4/100*M392+'Connecting shares (%)'!$H$4/100*O392)/1000000,0),0)</f>
        <v>0.156990399999999</v>
      </c>
      <c r="Z392" s="1">
        <f>IF(C392="East", IF(B392="Decentral",L392*'Connecting shares (%)'!$R$16*'Connecting shares (%)'!$F$8/100+N392*'Connecting shares (%)'!$G$8/100*'Connecting shares (%)'!$R$17+P392*'Connecting shares (%)'!$H$8/100*'Connecting shares (%)'!$R$18,0),0)</f>
        <v>0.27594000000000002</v>
      </c>
      <c r="AA392" s="1">
        <f>IF(C392="West", IF(B392="Central",('Connecting shares (%)'!$F$10/100*E392+'Connecting shares (%)'!$G$10/100*G392+'Connecting shares (%)'!$H$10/100*I392)/1000000,0),0)</f>
        <v>0</v>
      </c>
      <c r="AB392" s="1">
        <f>IF(C392="West", IF(B392="Central",F392*'Connecting shares (%)'!$R$16*'Connecting shares (%)'!$F$10/100+H392*'Connecting shares (%)'!$G$10/100*'Connecting shares (%)'!$R$17+J392*'Connecting shares (%)'!$H$10/100*'Connecting shares (%)'!$R$18,0),0)</f>
        <v>0</v>
      </c>
      <c r="AC392" s="1">
        <f>IF(C392="West", IF(B392="Decentral",('Connecting shares (%)'!$F$14/100*E392+'Connecting shares (%)'!$G$14/100*G392+'Connecting shares (%)'!$H$14/100*I392)/1000000,0),0)</f>
        <v>0</v>
      </c>
      <c r="AD392" s="1">
        <f>IF(C392="west", IF(B392="Decentral",F392*'Connecting shares (%)'!$R$16*'Connecting shares (%)'!$F$14/100+H392*'Connecting shares (%)'!$G$14/100*'Connecting shares (%)'!$R$17+J392*'Connecting shares (%)'!$H$14/100*'Connecting shares (%)'!$R$18,0),0)</f>
        <v>0</v>
      </c>
      <c r="AE392" s="1">
        <f>IF(C392="west", IF(B392="Central",('Connecting shares (%)'!$F$12/100*K392+'Connecting shares (%)'!$G$12/100*M392+'Connecting shares (%)'!$H$12/100*O392)/1000000,0),0)</f>
        <v>0</v>
      </c>
      <c r="AF392" s="1">
        <f>IF(C392="west", IF(B392="Central",L392*'Connecting shares (%)'!$R$16*'Connecting shares (%)'!$F$12/100+N392*'Connecting shares (%)'!$G$12/100*'Connecting shares (%)'!$R$17+P392*'Connecting shares (%)'!$H$12/100*'Connecting shares (%)'!$R$18,0),0)</f>
        <v>0</v>
      </c>
      <c r="AG392" s="1">
        <f>IF(C392="West", IF(B392="Decentral",(K392*'Connecting shares (%)'!$F$16/100+M392*'Connecting shares (%)'!$G$16/100+O392*'Connecting shares (%)'!$H$16/100)/1000000,0),0)</f>
        <v>0</v>
      </c>
      <c r="AH392" s="1">
        <f>IF(C392="west", IF(B392="Decentral",L392*'Connecting shares (%)'!$R$16*'Connecting shares (%)'!$F$16/100+N392*'Connecting shares (%)'!$G$16/100*'Connecting shares (%)'!$R$17+P392*'Connecting shares (%)'!$H$16/100*'Connecting shares (%)'!$R$18,0),0)</f>
        <v>0</v>
      </c>
    </row>
    <row r="393" spans="1:34">
      <c r="A393" s="1">
        <v>392</v>
      </c>
      <c r="B393" s="1" t="s">
        <v>19</v>
      </c>
      <c r="C393" s="1" t="s">
        <v>21</v>
      </c>
      <c r="D393" s="1" t="s">
        <v>76</v>
      </c>
      <c r="E393" s="1">
        <v>0</v>
      </c>
      <c r="F393" s="1">
        <v>0</v>
      </c>
      <c r="G393" s="1">
        <v>0</v>
      </c>
      <c r="H393" s="1">
        <v>0</v>
      </c>
      <c r="I393" s="1">
        <v>0</v>
      </c>
      <c r="J393" s="1">
        <v>0</v>
      </c>
      <c r="K393" s="1">
        <v>0</v>
      </c>
      <c r="L393" s="1">
        <v>0</v>
      </c>
      <c r="M393" s="1">
        <v>0</v>
      </c>
      <c r="N393" s="1">
        <v>0</v>
      </c>
      <c r="O393" s="1">
        <v>0</v>
      </c>
      <c r="P393" s="1">
        <v>0</v>
      </c>
      <c r="Q393" s="1">
        <v>96.952322155135207</v>
      </c>
      <c r="R393" s="1">
        <v>486.5</v>
      </c>
      <c r="S393" s="59">
        <f>IF(C393="East", IF(B393="Central",('Connecting shares (%)'!$F$2/100*E393+'Connecting shares (%)'!$G$2/100*G393+'Connecting shares (%)'!$H$2/100*I393)/1000000,0),0)</f>
        <v>0</v>
      </c>
      <c r="T393" s="59">
        <f>IF(C393="East", IF(B393="Central",F393*'Connecting shares (%)'!$R$16*'Connecting shares (%)'!$F$2/100+H393*'Connecting shares (%)'!$G$2/100*'Connecting shares (%)'!$R$17+J393*'Connecting shares (%)'!$H$2/100*'Connecting shares (%)'!$R$18,0),0)</f>
        <v>0</v>
      </c>
      <c r="U393" s="1">
        <f>IF(C393="East", IF(B393="Decentral",('Connecting shares (%)'!$F$6/100*E393+'Connecting shares (%)'!$G$6/100*G393+'Connecting shares (%)'!$H$6/100*I393)/1000000,0),0)</f>
        <v>0</v>
      </c>
      <c r="V393" s="1">
        <f>IF(C393="East", IF(B393="Decentral",F393*'Connecting shares (%)'!$R$16*'Connecting shares (%)'!$F$6/100+H393*'Connecting shares (%)'!$G$6/100*'Connecting shares (%)'!$R$17+J393*'Connecting shares (%)'!$H$6/100*'Connecting shares (%)'!$R$18,0),0)</f>
        <v>0</v>
      </c>
      <c r="W393" s="1">
        <f>IF(C393="East", IF(B393="Central",('Connecting shares (%)'!$F$4/100*K393+'Connecting shares (%)'!$G$4/100*M393+'Connecting shares (%)'!$H$4/100*O393)/1000000,0),0)</f>
        <v>0</v>
      </c>
      <c r="X393" s="1">
        <f>IF(C393="East", IF(B393="Central",L393*'Connecting shares (%)'!$R$16*'Connecting shares (%)'!$F$4/100+N393*'Connecting shares (%)'!$G$4/100*'Connecting shares (%)'!$R$17+P393*'Connecting shares (%)'!$H$4/100*'Connecting shares (%)'!$R$18,0),0)</f>
        <v>0</v>
      </c>
      <c r="Y393" s="1">
        <f>IF(C393="East", IF(B393="Decentral",('Connecting shares (%)'!$F$4/100*K393+'Connecting shares (%)'!$G$4/100*M393+'Connecting shares (%)'!$H$4/100*O393)/1000000,0),0)</f>
        <v>0</v>
      </c>
      <c r="Z393" s="1">
        <f>IF(C393="East", IF(B393="Decentral",L393*'Connecting shares (%)'!$R$16*'Connecting shares (%)'!$F$8/100+N393*'Connecting shares (%)'!$G$8/100*'Connecting shares (%)'!$R$17+P393*'Connecting shares (%)'!$H$8/100*'Connecting shares (%)'!$R$18,0),0)</f>
        <v>0</v>
      </c>
      <c r="AA393" s="1">
        <f>IF(C393="West", IF(B393="Central",('Connecting shares (%)'!$F$10/100*E393+'Connecting shares (%)'!$G$10/100*G393+'Connecting shares (%)'!$H$10/100*I393)/1000000,0),0)</f>
        <v>0</v>
      </c>
      <c r="AB393" s="1">
        <f>IF(C393="West", IF(B393="Central",F393*'Connecting shares (%)'!$R$16*'Connecting shares (%)'!$F$10/100+H393*'Connecting shares (%)'!$G$10/100*'Connecting shares (%)'!$R$17+J393*'Connecting shares (%)'!$H$10/100*'Connecting shares (%)'!$R$18,0),0)</f>
        <v>0</v>
      </c>
      <c r="AC393" s="1">
        <f>IF(C393="West", IF(B393="Decentral",('Connecting shares (%)'!$F$14/100*E393+'Connecting shares (%)'!$G$14/100*G393+'Connecting shares (%)'!$H$14/100*I393)/1000000,0),0)</f>
        <v>0</v>
      </c>
      <c r="AD393" s="1">
        <f>IF(C393="west", IF(B393="Decentral",F393*'Connecting shares (%)'!$R$16*'Connecting shares (%)'!$F$14/100+H393*'Connecting shares (%)'!$G$14/100*'Connecting shares (%)'!$R$17+J393*'Connecting shares (%)'!$H$14/100*'Connecting shares (%)'!$R$18,0),0)</f>
        <v>0</v>
      </c>
      <c r="AE393" s="1">
        <f>IF(C393="west", IF(B393="Central",('Connecting shares (%)'!$F$12/100*K393+'Connecting shares (%)'!$G$12/100*M393+'Connecting shares (%)'!$H$12/100*O393)/1000000,0),0)</f>
        <v>0</v>
      </c>
      <c r="AF393" s="1">
        <f>IF(C393="west", IF(B393="Central",L393*'Connecting shares (%)'!$R$16*'Connecting shares (%)'!$F$12/100+N393*'Connecting shares (%)'!$G$12/100*'Connecting shares (%)'!$R$17+P393*'Connecting shares (%)'!$H$12/100*'Connecting shares (%)'!$R$18,0),0)</f>
        <v>0</v>
      </c>
      <c r="AG393" s="1">
        <f>IF(C393="West", IF(B393="Decentral",(K393*'Connecting shares (%)'!$F$16/100+M393*'Connecting shares (%)'!$G$16/100+O393*'Connecting shares (%)'!$H$16/100)/1000000,0),0)</f>
        <v>0</v>
      </c>
      <c r="AH393" s="1">
        <f>IF(C393="west", IF(B393="Decentral",L393*'Connecting shares (%)'!$R$16*'Connecting shares (%)'!$F$16/100+N393*'Connecting shares (%)'!$G$16/100*'Connecting shares (%)'!$R$17+P393*'Connecting shares (%)'!$H$16/100*'Connecting shares (%)'!$R$18,0),0)</f>
        <v>0</v>
      </c>
    </row>
    <row r="394" spans="1:34">
      <c r="A394" s="1">
        <v>393</v>
      </c>
      <c r="B394" s="1" t="s">
        <v>19</v>
      </c>
      <c r="C394" s="1" t="s">
        <v>21</v>
      </c>
      <c r="D394" s="1" t="s">
        <v>526</v>
      </c>
      <c r="E394" s="1">
        <v>1153659.08</v>
      </c>
      <c r="F394" s="1">
        <v>73</v>
      </c>
      <c r="G394" s="1">
        <v>0</v>
      </c>
      <c r="H394" s="1">
        <v>0</v>
      </c>
      <c r="I394" s="1">
        <v>0</v>
      </c>
      <c r="J394" s="1">
        <v>0</v>
      </c>
      <c r="K394" s="1">
        <v>0</v>
      </c>
      <c r="L394" s="1">
        <v>0</v>
      </c>
      <c r="M394" s="1">
        <v>75969.460000000006</v>
      </c>
      <c r="N394" s="1">
        <v>1</v>
      </c>
      <c r="O394" s="1">
        <v>0</v>
      </c>
      <c r="P394" s="1">
        <v>0</v>
      </c>
      <c r="Q394" s="1">
        <v>4315.8187065211696</v>
      </c>
      <c r="R394" s="1">
        <v>852298.5</v>
      </c>
      <c r="S394" s="59">
        <f>IF(C394="East", IF(B394="Central",('Connecting shares (%)'!$F$2/100*E394+'Connecting shares (%)'!$G$2/100*G394+'Connecting shares (%)'!$H$2/100*I394)/1000000,0),0)</f>
        <v>0</v>
      </c>
      <c r="T394" s="59">
        <f>IF(C394="East", IF(B394="Central",F394*'Connecting shares (%)'!$R$16*'Connecting shares (%)'!$F$2/100+H394*'Connecting shares (%)'!$G$2/100*'Connecting shares (%)'!$R$17+J394*'Connecting shares (%)'!$H$2/100*'Connecting shares (%)'!$R$18,0),0)</f>
        <v>0</v>
      </c>
      <c r="U394" s="1">
        <f>IF(C394="East", IF(B394="Decentral",('Connecting shares (%)'!$F$6/100*E394+'Connecting shares (%)'!$G$6/100*G394+'Connecting shares (%)'!$H$6/100*I394)/1000000,0),0)</f>
        <v>0</v>
      </c>
      <c r="V394" s="1">
        <f>IF(C394="East", IF(B394="Decentral",F394*'Connecting shares (%)'!$R$16*'Connecting shares (%)'!$F$6/100+H394*'Connecting shares (%)'!$G$6/100*'Connecting shares (%)'!$R$17+J394*'Connecting shares (%)'!$H$6/100*'Connecting shares (%)'!$R$18,0),0)</f>
        <v>0</v>
      </c>
      <c r="W394" s="1">
        <f>IF(C394="East", IF(B394="Central",('Connecting shares (%)'!$F$4/100*K394+'Connecting shares (%)'!$G$4/100*M394+'Connecting shares (%)'!$H$4/100*O394)/1000000,0),0)</f>
        <v>0</v>
      </c>
      <c r="X394" s="1">
        <f>IF(C394="East", IF(B394="Central",L394*'Connecting shares (%)'!$R$16*'Connecting shares (%)'!$F$4/100+N394*'Connecting shares (%)'!$G$4/100*'Connecting shares (%)'!$R$17+P394*'Connecting shares (%)'!$H$4/100*'Connecting shares (%)'!$R$18,0),0)</f>
        <v>0</v>
      </c>
      <c r="Y394" s="1">
        <f>IF(C394="East", IF(B394="Decentral",('Connecting shares (%)'!$F$4/100*K394+'Connecting shares (%)'!$G$4/100*M394+'Connecting shares (%)'!$H$4/100*O394)/1000000,0),0)</f>
        <v>0</v>
      </c>
      <c r="Z394" s="1">
        <f>IF(C394="East", IF(B394="Decentral",L394*'Connecting shares (%)'!$R$16*'Connecting shares (%)'!$F$8/100+N394*'Connecting shares (%)'!$G$8/100*'Connecting shares (%)'!$R$17+P394*'Connecting shares (%)'!$H$8/100*'Connecting shares (%)'!$R$18,0),0)</f>
        <v>0</v>
      </c>
      <c r="AA394" s="1">
        <f>IF(C394="West", IF(B394="Central",('Connecting shares (%)'!$F$10/100*E394+'Connecting shares (%)'!$G$10/100*G394+'Connecting shares (%)'!$H$10/100*I394)/1000000,0),0)</f>
        <v>0</v>
      </c>
      <c r="AB394" s="1">
        <f>IF(C394="West", IF(B394="Central",F394*'Connecting shares (%)'!$R$16*'Connecting shares (%)'!$F$10/100+H394*'Connecting shares (%)'!$G$10/100*'Connecting shares (%)'!$R$17+J394*'Connecting shares (%)'!$H$10/100*'Connecting shares (%)'!$R$18,0),0)</f>
        <v>0</v>
      </c>
      <c r="AC394" s="1">
        <f>IF(C394="West", IF(B394="Decentral",('Connecting shares (%)'!$F$14/100*E394+'Connecting shares (%)'!$G$14/100*G394+'Connecting shares (%)'!$H$14/100*I394)/1000000,0),0)</f>
        <v>1.1536590800000002</v>
      </c>
      <c r="AD394" s="1">
        <f>IF(C394="west", IF(B394="Decentral",F394*'Connecting shares (%)'!$R$16*'Connecting shares (%)'!$F$14/100+H394*'Connecting shares (%)'!$G$14/100*'Connecting shares (%)'!$R$17+J394*'Connecting shares (%)'!$H$14/100*'Connecting shares (%)'!$R$18,0),0)</f>
        <v>1.6786350000000001</v>
      </c>
      <c r="AE394" s="1">
        <f>IF(C394="west", IF(B394="Central",('Connecting shares (%)'!$F$12/100*K394+'Connecting shares (%)'!$G$12/100*M394+'Connecting shares (%)'!$H$12/100*O394)/1000000,0),0)</f>
        <v>0</v>
      </c>
      <c r="AF394" s="1">
        <f>IF(C394="west", IF(B394="Central",L394*'Connecting shares (%)'!$R$16*'Connecting shares (%)'!$F$12/100+N394*'Connecting shares (%)'!$G$12/100*'Connecting shares (%)'!$R$17+P394*'Connecting shares (%)'!$H$12/100*'Connecting shares (%)'!$R$18,0),0)</f>
        <v>0</v>
      </c>
      <c r="AG394" s="1">
        <f>IF(C394="West", IF(B394="Decentral",(K394*'Connecting shares (%)'!$F$16/100+M394*'Connecting shares (%)'!$G$16/100+O394*'Connecting shares (%)'!$H$16/100)/1000000,0),0)</f>
        <v>7.5969460000000003E-2</v>
      </c>
      <c r="AH394" s="1">
        <f>IF(C394="west", IF(B394="Decentral",L394*'Connecting shares (%)'!$R$16*'Connecting shares (%)'!$F$16/100+N394*'Connecting shares (%)'!$G$16/100*'Connecting shares (%)'!$R$17+P394*'Connecting shares (%)'!$H$16/100*'Connecting shares (%)'!$R$18,0),0)</f>
        <v>3.0658999999999999E-2</v>
      </c>
    </row>
    <row r="395" spans="1:34">
      <c r="A395" s="1">
        <v>394</v>
      </c>
      <c r="B395" s="1" t="s">
        <v>19</v>
      </c>
      <c r="C395" s="1" t="s">
        <v>21</v>
      </c>
      <c r="D395" s="1" t="s">
        <v>525</v>
      </c>
      <c r="E395" s="1">
        <v>718792.80999999901</v>
      </c>
      <c r="F395" s="1">
        <v>47</v>
      </c>
      <c r="G395" s="1">
        <v>110484.31</v>
      </c>
      <c r="H395" s="1">
        <v>1</v>
      </c>
      <c r="I395" s="1">
        <v>0</v>
      </c>
      <c r="J395" s="1">
        <v>0</v>
      </c>
      <c r="K395" s="1">
        <v>49318.91</v>
      </c>
      <c r="L395" s="1">
        <v>4</v>
      </c>
      <c r="M395" s="1">
        <v>0</v>
      </c>
      <c r="N395" s="1">
        <v>0</v>
      </c>
      <c r="O395" s="1">
        <v>0</v>
      </c>
      <c r="P395" s="1">
        <v>0</v>
      </c>
      <c r="Q395" s="1">
        <v>6296.1030253661502</v>
      </c>
      <c r="R395" s="1">
        <v>1060980.5</v>
      </c>
      <c r="S395" s="59">
        <f>IF(C395="East", IF(B395="Central",('Connecting shares (%)'!$F$2/100*E395+'Connecting shares (%)'!$G$2/100*G395+'Connecting shares (%)'!$H$2/100*I395)/1000000,0),0)</f>
        <v>0</v>
      </c>
      <c r="T395" s="59">
        <f>IF(C395="East", IF(B395="Central",F395*'Connecting shares (%)'!$R$16*'Connecting shares (%)'!$F$2/100+H395*'Connecting shares (%)'!$G$2/100*'Connecting shares (%)'!$R$17+J395*'Connecting shares (%)'!$H$2/100*'Connecting shares (%)'!$R$18,0),0)</f>
        <v>0</v>
      </c>
      <c r="U395" s="1">
        <f>IF(C395="East", IF(B395="Decentral",('Connecting shares (%)'!$F$6/100*E395+'Connecting shares (%)'!$G$6/100*G395+'Connecting shares (%)'!$H$6/100*I395)/1000000,0),0)</f>
        <v>0</v>
      </c>
      <c r="V395" s="1">
        <f>IF(C395="East", IF(B395="Decentral",F395*'Connecting shares (%)'!$R$16*'Connecting shares (%)'!$F$6/100+H395*'Connecting shares (%)'!$G$6/100*'Connecting shares (%)'!$R$17+J395*'Connecting shares (%)'!$H$6/100*'Connecting shares (%)'!$R$18,0),0)</f>
        <v>0</v>
      </c>
      <c r="W395" s="1">
        <f>IF(C395="East", IF(B395="Central",('Connecting shares (%)'!$F$4/100*K395+'Connecting shares (%)'!$G$4/100*M395+'Connecting shares (%)'!$H$4/100*O395)/1000000,0),0)</f>
        <v>0</v>
      </c>
      <c r="X395" s="1">
        <f>IF(C395="East", IF(B395="Central",L395*'Connecting shares (%)'!$R$16*'Connecting shares (%)'!$F$4/100+N395*'Connecting shares (%)'!$G$4/100*'Connecting shares (%)'!$R$17+P395*'Connecting shares (%)'!$H$4/100*'Connecting shares (%)'!$R$18,0),0)</f>
        <v>0</v>
      </c>
      <c r="Y395" s="1">
        <f>IF(C395="East", IF(B395="Decentral",('Connecting shares (%)'!$F$4/100*K395+'Connecting shares (%)'!$G$4/100*M395+'Connecting shares (%)'!$H$4/100*O395)/1000000,0),0)</f>
        <v>0</v>
      </c>
      <c r="Z395" s="1">
        <f>IF(C395="East", IF(B395="Decentral",L395*'Connecting shares (%)'!$R$16*'Connecting shares (%)'!$F$8/100+N395*'Connecting shares (%)'!$G$8/100*'Connecting shares (%)'!$R$17+P395*'Connecting shares (%)'!$H$8/100*'Connecting shares (%)'!$R$18,0),0)</f>
        <v>0</v>
      </c>
      <c r="AA395" s="1">
        <f>IF(C395="West", IF(B395="Central",('Connecting shares (%)'!$F$10/100*E395+'Connecting shares (%)'!$G$10/100*G395+'Connecting shares (%)'!$H$10/100*I395)/1000000,0),0)</f>
        <v>0</v>
      </c>
      <c r="AB395" s="1">
        <f>IF(C395="West", IF(B395="Central",F395*'Connecting shares (%)'!$R$16*'Connecting shares (%)'!$F$10/100+H395*'Connecting shares (%)'!$G$10/100*'Connecting shares (%)'!$R$17+J395*'Connecting shares (%)'!$H$10/100*'Connecting shares (%)'!$R$18,0),0)</f>
        <v>0</v>
      </c>
      <c r="AC395" s="1">
        <f>IF(C395="West", IF(B395="Decentral",('Connecting shares (%)'!$F$14/100*E395+'Connecting shares (%)'!$G$14/100*G395+'Connecting shares (%)'!$H$14/100*I395)/1000000,0),0)</f>
        <v>0.82927711999999898</v>
      </c>
      <c r="AD395" s="1">
        <f>IF(C395="west", IF(B395="Decentral",F395*'Connecting shares (%)'!$R$16*'Connecting shares (%)'!$F$14/100+H395*'Connecting shares (%)'!$G$14/100*'Connecting shares (%)'!$R$17+J395*'Connecting shares (%)'!$H$14/100*'Connecting shares (%)'!$R$18,0),0)</f>
        <v>1.111424</v>
      </c>
      <c r="AE395" s="1">
        <f>IF(C395="west", IF(B395="Central",('Connecting shares (%)'!$F$12/100*K395+'Connecting shares (%)'!$G$12/100*M395+'Connecting shares (%)'!$H$12/100*O395)/1000000,0),0)</f>
        <v>0</v>
      </c>
      <c r="AF395" s="1">
        <f>IF(C395="west", IF(B395="Central",L395*'Connecting shares (%)'!$R$16*'Connecting shares (%)'!$F$12/100+N395*'Connecting shares (%)'!$G$12/100*'Connecting shares (%)'!$R$17+P395*'Connecting shares (%)'!$H$12/100*'Connecting shares (%)'!$R$18,0),0)</f>
        <v>0</v>
      </c>
      <c r="AG395" s="1">
        <f>IF(C395="West", IF(B395="Decentral",(K395*'Connecting shares (%)'!$F$16/100+M395*'Connecting shares (%)'!$G$16/100+O395*'Connecting shares (%)'!$H$16/100)/1000000,0),0)</f>
        <v>4.9318910000000001E-2</v>
      </c>
      <c r="AH395" s="1">
        <f>IF(C395="west", IF(B395="Decentral",L395*'Connecting shares (%)'!$R$16*'Connecting shares (%)'!$F$16/100+N395*'Connecting shares (%)'!$G$16/100*'Connecting shares (%)'!$R$17+P395*'Connecting shares (%)'!$H$16/100*'Connecting shares (%)'!$R$18,0),0)</f>
        <v>9.1980000000000006E-2</v>
      </c>
    </row>
    <row r="396" spans="1:34">
      <c r="A396" s="1">
        <v>395</v>
      </c>
      <c r="B396" s="1" t="s">
        <v>19</v>
      </c>
      <c r="C396" s="1" t="s">
        <v>21</v>
      </c>
      <c r="D396" s="1" t="s">
        <v>524</v>
      </c>
      <c r="E396" s="1">
        <v>731735.65999999898</v>
      </c>
      <c r="F396" s="1">
        <v>46</v>
      </c>
      <c r="G396" s="1">
        <v>0</v>
      </c>
      <c r="H396" s="1">
        <v>0</v>
      </c>
      <c r="I396" s="1">
        <v>0</v>
      </c>
      <c r="J396" s="1">
        <v>0</v>
      </c>
      <c r="K396" s="1">
        <v>60133.729999999901</v>
      </c>
      <c r="L396" s="1">
        <v>9</v>
      </c>
      <c r="M396" s="1">
        <v>0</v>
      </c>
      <c r="N396" s="1">
        <v>0</v>
      </c>
      <c r="O396" s="1">
        <v>0</v>
      </c>
      <c r="P396" s="1">
        <v>0</v>
      </c>
      <c r="Q396" s="1">
        <v>3280.2093409763702</v>
      </c>
      <c r="R396" s="1">
        <v>588545</v>
      </c>
      <c r="S396" s="59">
        <f>IF(C396="East", IF(B396="Central",('Connecting shares (%)'!$F$2/100*E396+'Connecting shares (%)'!$G$2/100*G396+'Connecting shares (%)'!$H$2/100*I396)/1000000,0),0)</f>
        <v>0</v>
      </c>
      <c r="T396" s="59">
        <f>IF(C396="East", IF(B396="Central",F396*'Connecting shares (%)'!$R$16*'Connecting shares (%)'!$F$2/100+H396*'Connecting shares (%)'!$G$2/100*'Connecting shares (%)'!$R$17+J396*'Connecting shares (%)'!$H$2/100*'Connecting shares (%)'!$R$18,0),0)</f>
        <v>0</v>
      </c>
      <c r="U396" s="1">
        <f>IF(C396="East", IF(B396="Decentral",('Connecting shares (%)'!$F$6/100*E396+'Connecting shares (%)'!$G$6/100*G396+'Connecting shares (%)'!$H$6/100*I396)/1000000,0),0)</f>
        <v>0</v>
      </c>
      <c r="V396" s="1">
        <f>IF(C396="East", IF(B396="Decentral",F396*'Connecting shares (%)'!$R$16*'Connecting shares (%)'!$F$6/100+H396*'Connecting shares (%)'!$G$6/100*'Connecting shares (%)'!$R$17+J396*'Connecting shares (%)'!$H$6/100*'Connecting shares (%)'!$R$18,0),0)</f>
        <v>0</v>
      </c>
      <c r="W396" s="1">
        <f>IF(C396="East", IF(B396="Central",('Connecting shares (%)'!$F$4/100*K396+'Connecting shares (%)'!$G$4/100*M396+'Connecting shares (%)'!$H$4/100*O396)/1000000,0),0)</f>
        <v>0</v>
      </c>
      <c r="X396" s="1">
        <f>IF(C396="East", IF(B396="Central",L396*'Connecting shares (%)'!$R$16*'Connecting shares (%)'!$F$4/100+N396*'Connecting shares (%)'!$G$4/100*'Connecting shares (%)'!$R$17+P396*'Connecting shares (%)'!$H$4/100*'Connecting shares (%)'!$R$18,0),0)</f>
        <v>0</v>
      </c>
      <c r="Y396" s="1">
        <f>IF(C396="East", IF(B396="Decentral",('Connecting shares (%)'!$F$4/100*K396+'Connecting shares (%)'!$G$4/100*M396+'Connecting shares (%)'!$H$4/100*O396)/1000000,0),0)</f>
        <v>0</v>
      </c>
      <c r="Z396" s="1">
        <f>IF(C396="East", IF(B396="Decentral",L396*'Connecting shares (%)'!$R$16*'Connecting shares (%)'!$F$8/100+N396*'Connecting shares (%)'!$G$8/100*'Connecting shares (%)'!$R$17+P396*'Connecting shares (%)'!$H$8/100*'Connecting shares (%)'!$R$18,0),0)</f>
        <v>0</v>
      </c>
      <c r="AA396" s="1">
        <f>IF(C396="West", IF(B396="Central",('Connecting shares (%)'!$F$10/100*E396+'Connecting shares (%)'!$G$10/100*G396+'Connecting shares (%)'!$H$10/100*I396)/1000000,0),0)</f>
        <v>0</v>
      </c>
      <c r="AB396" s="1">
        <f>IF(C396="West", IF(B396="Central",F396*'Connecting shares (%)'!$R$16*'Connecting shares (%)'!$F$10/100+H396*'Connecting shares (%)'!$G$10/100*'Connecting shares (%)'!$R$17+J396*'Connecting shares (%)'!$H$10/100*'Connecting shares (%)'!$R$18,0),0)</f>
        <v>0</v>
      </c>
      <c r="AC396" s="1">
        <f>IF(C396="West", IF(B396="Decentral",('Connecting shares (%)'!$F$14/100*E396+'Connecting shares (%)'!$G$14/100*G396+'Connecting shares (%)'!$H$14/100*I396)/1000000,0),0)</f>
        <v>0.73173565999999901</v>
      </c>
      <c r="AD396" s="1">
        <f>IF(C396="west", IF(B396="Decentral",F396*'Connecting shares (%)'!$R$16*'Connecting shares (%)'!$F$14/100+H396*'Connecting shares (%)'!$G$14/100*'Connecting shares (%)'!$R$17+J396*'Connecting shares (%)'!$H$14/100*'Connecting shares (%)'!$R$18,0),0)</f>
        <v>1.0577700000000001</v>
      </c>
      <c r="AE396" s="1">
        <f>IF(C396="west", IF(B396="Central",('Connecting shares (%)'!$F$12/100*K396+'Connecting shares (%)'!$G$12/100*M396+'Connecting shares (%)'!$H$12/100*O396)/1000000,0),0)</f>
        <v>0</v>
      </c>
      <c r="AF396" s="1">
        <f>IF(C396="west", IF(B396="Central",L396*'Connecting shares (%)'!$R$16*'Connecting shares (%)'!$F$12/100+N396*'Connecting shares (%)'!$G$12/100*'Connecting shares (%)'!$R$17+P396*'Connecting shares (%)'!$H$12/100*'Connecting shares (%)'!$R$18,0),0)</f>
        <v>0</v>
      </c>
      <c r="AG396" s="1">
        <f>IF(C396="West", IF(B396="Decentral",(K396*'Connecting shares (%)'!$F$16/100+M396*'Connecting shares (%)'!$G$16/100+O396*'Connecting shares (%)'!$H$16/100)/1000000,0),0)</f>
        <v>6.0133729999999892E-2</v>
      </c>
      <c r="AH396" s="1">
        <f>IF(C396="west", IF(B396="Decentral",L396*'Connecting shares (%)'!$R$16*'Connecting shares (%)'!$F$16/100+N396*'Connecting shares (%)'!$G$16/100*'Connecting shares (%)'!$R$17+P396*'Connecting shares (%)'!$H$16/100*'Connecting shares (%)'!$R$18,0),0)</f>
        <v>0.206955</v>
      </c>
    </row>
    <row r="397" spans="1:34">
      <c r="A397" s="1">
        <v>396</v>
      </c>
      <c r="B397" s="1" t="s">
        <v>20</v>
      </c>
      <c r="C397" s="1" t="s">
        <v>21</v>
      </c>
      <c r="D397" s="1" t="s">
        <v>413</v>
      </c>
      <c r="E397" s="1">
        <v>647158.41999999899</v>
      </c>
      <c r="F397" s="1">
        <v>33</v>
      </c>
      <c r="G397" s="1">
        <v>0</v>
      </c>
      <c r="H397" s="1">
        <v>0</v>
      </c>
      <c r="I397" s="1">
        <v>0</v>
      </c>
      <c r="J397" s="1">
        <v>0</v>
      </c>
      <c r="K397" s="1">
        <v>63227.4399999999</v>
      </c>
      <c r="L397" s="1">
        <v>3</v>
      </c>
      <c r="M397" s="1">
        <v>102155.06</v>
      </c>
      <c r="N397" s="1">
        <v>1</v>
      </c>
      <c r="O397" s="1">
        <v>0</v>
      </c>
      <c r="P397" s="1">
        <v>0</v>
      </c>
      <c r="Q397" s="1">
        <v>10414.777808912</v>
      </c>
      <c r="R397" s="1">
        <v>3776303</v>
      </c>
      <c r="S397" s="59">
        <f>IF(C397="East", IF(B397="Central",('Connecting shares (%)'!$F$2/100*E397+'Connecting shares (%)'!$G$2/100*G397+'Connecting shares (%)'!$H$2/100*I397)/1000000,0),0)</f>
        <v>0</v>
      </c>
      <c r="T397" s="59">
        <f>IF(C397="East", IF(B397="Central",F397*'Connecting shares (%)'!$R$16*'Connecting shares (%)'!$F$2/100+H397*'Connecting shares (%)'!$G$2/100*'Connecting shares (%)'!$R$17+J397*'Connecting shares (%)'!$H$2/100*'Connecting shares (%)'!$R$18,0),0)</f>
        <v>0</v>
      </c>
      <c r="U397" s="1">
        <f>IF(C397="East", IF(B397="Decentral",('Connecting shares (%)'!$F$6/100*E397+'Connecting shares (%)'!$G$6/100*G397+'Connecting shares (%)'!$H$6/100*I397)/1000000,0),0)</f>
        <v>0</v>
      </c>
      <c r="V397" s="1">
        <f>IF(C397="East", IF(B397="Decentral",F397*'Connecting shares (%)'!$R$16*'Connecting shares (%)'!$F$6/100+H397*'Connecting shares (%)'!$G$6/100*'Connecting shares (%)'!$R$17+J397*'Connecting shares (%)'!$H$6/100*'Connecting shares (%)'!$R$18,0),0)</f>
        <v>0</v>
      </c>
      <c r="W397" s="1">
        <f>IF(C397="East", IF(B397="Central",('Connecting shares (%)'!$F$4/100*K397+'Connecting shares (%)'!$G$4/100*M397+'Connecting shares (%)'!$H$4/100*O397)/1000000,0),0)</f>
        <v>0</v>
      </c>
      <c r="X397" s="1">
        <f>IF(C397="East", IF(B397="Central",L397*'Connecting shares (%)'!$R$16*'Connecting shares (%)'!$F$4/100+N397*'Connecting shares (%)'!$G$4/100*'Connecting shares (%)'!$R$17+P397*'Connecting shares (%)'!$H$4/100*'Connecting shares (%)'!$R$18,0),0)</f>
        <v>0</v>
      </c>
      <c r="Y397" s="1">
        <f>IF(C397="East", IF(B397="Decentral",('Connecting shares (%)'!$F$4/100*K397+'Connecting shares (%)'!$G$4/100*M397+'Connecting shares (%)'!$H$4/100*O397)/1000000,0),0)</f>
        <v>0</v>
      </c>
      <c r="Z397" s="1">
        <f>IF(C397="East", IF(B397="Decentral",L397*'Connecting shares (%)'!$R$16*'Connecting shares (%)'!$F$8/100+N397*'Connecting shares (%)'!$G$8/100*'Connecting shares (%)'!$R$17+P397*'Connecting shares (%)'!$H$8/100*'Connecting shares (%)'!$R$18,0),0)</f>
        <v>0</v>
      </c>
      <c r="AA397" s="1">
        <f>IF(C397="West", IF(B397="Central",('Connecting shares (%)'!$F$10/100*E397+'Connecting shares (%)'!$G$10/100*G397+'Connecting shares (%)'!$H$10/100*I397)/1000000,0),0)</f>
        <v>0.64715841999999901</v>
      </c>
      <c r="AB397" s="1">
        <f>IF(C397="West", IF(B397="Central",F397*'Connecting shares (%)'!$R$16*'Connecting shares (%)'!$F$10/100+H397*'Connecting shares (%)'!$G$10/100*'Connecting shares (%)'!$R$17+J397*'Connecting shares (%)'!$H$10/100*'Connecting shares (%)'!$R$18,0),0)</f>
        <v>0.75883499999999993</v>
      </c>
      <c r="AC397" s="1">
        <f>IF(C397="West", IF(B397="Decentral",('Connecting shares (%)'!$F$14/100*E397+'Connecting shares (%)'!$G$14/100*G397+'Connecting shares (%)'!$H$14/100*I397)/1000000,0),0)</f>
        <v>0</v>
      </c>
      <c r="AD397" s="1">
        <f>IF(C397="west", IF(B397="Decentral",F397*'Connecting shares (%)'!$R$16*'Connecting shares (%)'!$F$14/100+H397*'Connecting shares (%)'!$G$14/100*'Connecting shares (%)'!$R$17+J397*'Connecting shares (%)'!$H$14/100*'Connecting shares (%)'!$R$18,0),0)</f>
        <v>0</v>
      </c>
      <c r="AE397" s="1">
        <f>IF(C397="west", IF(B397="Central",('Connecting shares (%)'!$F$12/100*K397+'Connecting shares (%)'!$G$12/100*M397+'Connecting shares (%)'!$H$12/100*O397)/1000000,0),0)</f>
        <v>0.16538249999999988</v>
      </c>
      <c r="AF397" s="1">
        <f>IF(C397="west", IF(B397="Central",L397*'Connecting shares (%)'!$R$16*'Connecting shares (%)'!$F$12/100+N397*'Connecting shares (%)'!$G$12/100*'Connecting shares (%)'!$R$17+P397*'Connecting shares (%)'!$H$12/100*'Connecting shares (%)'!$R$18,0),0)</f>
        <v>9.964400000000001E-2</v>
      </c>
      <c r="AG397" s="1">
        <f>IF(C397="West", IF(B397="Decentral",(K397*'Connecting shares (%)'!$F$16/100+M397*'Connecting shares (%)'!$G$16/100+O397*'Connecting shares (%)'!$H$16/100)/1000000,0),0)</f>
        <v>0</v>
      </c>
      <c r="AH397" s="1">
        <f>IF(C397="west", IF(B397="Decentral",L397*'Connecting shares (%)'!$R$16*'Connecting shares (%)'!$F$16/100+N397*'Connecting shares (%)'!$G$16/100*'Connecting shares (%)'!$R$17+P397*'Connecting shares (%)'!$H$16/100*'Connecting shares (%)'!$R$18,0),0)</f>
        <v>0</v>
      </c>
    </row>
    <row r="398" spans="1:34">
      <c r="A398" s="1">
        <v>397</v>
      </c>
      <c r="B398" s="1" t="s">
        <v>19</v>
      </c>
      <c r="C398" s="1" t="s">
        <v>21</v>
      </c>
      <c r="D398" s="1" t="s">
        <v>523</v>
      </c>
      <c r="E398" s="1">
        <v>1800720.59</v>
      </c>
      <c r="F398" s="1">
        <v>99</v>
      </c>
      <c r="G398" s="1">
        <v>0</v>
      </c>
      <c r="H398" s="1">
        <v>0</v>
      </c>
      <c r="I398" s="1">
        <v>0</v>
      </c>
      <c r="J398" s="1">
        <v>0</v>
      </c>
      <c r="K398" s="1">
        <v>151770.98000000001</v>
      </c>
      <c r="L398" s="1">
        <v>8</v>
      </c>
      <c r="M398" s="1">
        <v>261149.14</v>
      </c>
      <c r="N398" s="1">
        <v>2</v>
      </c>
      <c r="O398" s="1">
        <v>0</v>
      </c>
      <c r="P398" s="1">
        <v>0</v>
      </c>
      <c r="Q398" s="1">
        <v>8934.2663954039908</v>
      </c>
      <c r="R398" s="1">
        <v>3584732.5</v>
      </c>
      <c r="S398" s="59">
        <f>IF(C398="East", IF(B398="Central",('Connecting shares (%)'!$F$2/100*E398+'Connecting shares (%)'!$G$2/100*G398+'Connecting shares (%)'!$H$2/100*I398)/1000000,0),0)</f>
        <v>0</v>
      </c>
      <c r="T398" s="59">
        <f>IF(C398="East", IF(B398="Central",F398*'Connecting shares (%)'!$R$16*'Connecting shares (%)'!$F$2/100+H398*'Connecting shares (%)'!$G$2/100*'Connecting shares (%)'!$R$17+J398*'Connecting shares (%)'!$H$2/100*'Connecting shares (%)'!$R$18,0),0)</f>
        <v>0</v>
      </c>
      <c r="U398" s="1">
        <f>IF(C398="East", IF(B398="Decentral",('Connecting shares (%)'!$F$6/100*E398+'Connecting shares (%)'!$G$6/100*G398+'Connecting shares (%)'!$H$6/100*I398)/1000000,0),0)</f>
        <v>0</v>
      </c>
      <c r="V398" s="1">
        <f>IF(C398="East", IF(B398="Decentral",F398*'Connecting shares (%)'!$R$16*'Connecting shares (%)'!$F$6/100+H398*'Connecting shares (%)'!$G$6/100*'Connecting shares (%)'!$R$17+J398*'Connecting shares (%)'!$H$6/100*'Connecting shares (%)'!$R$18,0),0)</f>
        <v>0</v>
      </c>
      <c r="W398" s="1">
        <f>IF(C398="East", IF(B398="Central",('Connecting shares (%)'!$F$4/100*K398+'Connecting shares (%)'!$G$4/100*M398+'Connecting shares (%)'!$H$4/100*O398)/1000000,0),0)</f>
        <v>0</v>
      </c>
      <c r="X398" s="1">
        <f>IF(C398="East", IF(B398="Central",L398*'Connecting shares (%)'!$R$16*'Connecting shares (%)'!$F$4/100+N398*'Connecting shares (%)'!$G$4/100*'Connecting shares (%)'!$R$17+P398*'Connecting shares (%)'!$H$4/100*'Connecting shares (%)'!$R$18,0),0)</f>
        <v>0</v>
      </c>
      <c r="Y398" s="1">
        <f>IF(C398="East", IF(B398="Decentral",('Connecting shares (%)'!$F$4/100*K398+'Connecting shares (%)'!$G$4/100*M398+'Connecting shares (%)'!$H$4/100*O398)/1000000,0),0)</f>
        <v>0</v>
      </c>
      <c r="Z398" s="1">
        <f>IF(C398="East", IF(B398="Decentral",L398*'Connecting shares (%)'!$R$16*'Connecting shares (%)'!$F$8/100+N398*'Connecting shares (%)'!$G$8/100*'Connecting shares (%)'!$R$17+P398*'Connecting shares (%)'!$H$8/100*'Connecting shares (%)'!$R$18,0),0)</f>
        <v>0</v>
      </c>
      <c r="AA398" s="1">
        <f>IF(C398="West", IF(B398="Central",('Connecting shares (%)'!$F$10/100*E398+'Connecting shares (%)'!$G$10/100*G398+'Connecting shares (%)'!$H$10/100*I398)/1000000,0),0)</f>
        <v>0</v>
      </c>
      <c r="AB398" s="1">
        <f>IF(C398="West", IF(B398="Central",F398*'Connecting shares (%)'!$R$16*'Connecting shares (%)'!$F$10/100+H398*'Connecting shares (%)'!$G$10/100*'Connecting shares (%)'!$R$17+J398*'Connecting shares (%)'!$H$10/100*'Connecting shares (%)'!$R$18,0),0)</f>
        <v>0</v>
      </c>
      <c r="AC398" s="1">
        <f>IF(C398="West", IF(B398="Decentral",('Connecting shares (%)'!$F$14/100*E398+'Connecting shares (%)'!$G$14/100*G398+'Connecting shares (%)'!$H$14/100*I398)/1000000,0),0)</f>
        <v>1.8007205900000001</v>
      </c>
      <c r="AD398" s="1">
        <f>IF(C398="west", IF(B398="Decentral",F398*'Connecting shares (%)'!$R$16*'Connecting shares (%)'!$F$14/100+H398*'Connecting shares (%)'!$G$14/100*'Connecting shares (%)'!$R$17+J398*'Connecting shares (%)'!$H$14/100*'Connecting shares (%)'!$R$18,0),0)</f>
        <v>2.2765050000000002</v>
      </c>
      <c r="AE398" s="1">
        <f>IF(C398="west", IF(B398="Central",('Connecting shares (%)'!$F$12/100*K398+'Connecting shares (%)'!$G$12/100*M398+'Connecting shares (%)'!$H$12/100*O398)/1000000,0),0)</f>
        <v>0</v>
      </c>
      <c r="AF398" s="1">
        <f>IF(C398="west", IF(B398="Central",L398*'Connecting shares (%)'!$R$16*'Connecting shares (%)'!$F$12/100+N398*'Connecting shares (%)'!$G$12/100*'Connecting shares (%)'!$R$17+P398*'Connecting shares (%)'!$H$12/100*'Connecting shares (%)'!$R$18,0),0)</f>
        <v>0</v>
      </c>
      <c r="AG398" s="1">
        <f>IF(C398="West", IF(B398="Decentral",(K398*'Connecting shares (%)'!$F$16/100+M398*'Connecting shares (%)'!$G$16/100+O398*'Connecting shares (%)'!$H$16/100)/1000000,0),0)</f>
        <v>0.41292012</v>
      </c>
      <c r="AH398" s="1">
        <f>IF(C398="west", IF(B398="Decentral",L398*'Connecting shares (%)'!$R$16*'Connecting shares (%)'!$F$16/100+N398*'Connecting shares (%)'!$G$16/100*'Connecting shares (%)'!$R$17+P398*'Connecting shares (%)'!$H$16/100*'Connecting shares (%)'!$R$18,0),0)</f>
        <v>0.245278</v>
      </c>
    </row>
    <row r="399" spans="1:34">
      <c r="A399" s="1">
        <v>398</v>
      </c>
      <c r="B399" s="1" t="s">
        <v>19</v>
      </c>
      <c r="C399" s="1" t="s">
        <v>21</v>
      </c>
      <c r="D399" s="1" t="s">
        <v>522</v>
      </c>
      <c r="E399" s="1">
        <v>13092.309999999899</v>
      </c>
      <c r="F399" s="1">
        <v>1</v>
      </c>
      <c r="G399" s="1">
        <v>0</v>
      </c>
      <c r="H399" s="1">
        <v>0</v>
      </c>
      <c r="I399" s="1">
        <v>0</v>
      </c>
      <c r="J399" s="1">
        <v>0</v>
      </c>
      <c r="K399" s="1">
        <v>0</v>
      </c>
      <c r="L399" s="1">
        <v>0</v>
      </c>
      <c r="M399" s="1">
        <v>0</v>
      </c>
      <c r="N399" s="1">
        <v>0</v>
      </c>
      <c r="O399" s="1">
        <v>0</v>
      </c>
      <c r="P399" s="1">
        <v>0</v>
      </c>
      <c r="Q399" s="1">
        <v>302.15237079345701</v>
      </c>
      <c r="R399" s="1">
        <v>3369</v>
      </c>
      <c r="S399" s="59">
        <f>IF(C399="East", IF(B399="Central",('Connecting shares (%)'!$F$2/100*E399+'Connecting shares (%)'!$G$2/100*G399+'Connecting shares (%)'!$H$2/100*I399)/1000000,0),0)</f>
        <v>0</v>
      </c>
      <c r="T399" s="59">
        <f>IF(C399="East", IF(B399="Central",F399*'Connecting shares (%)'!$R$16*'Connecting shares (%)'!$F$2/100+H399*'Connecting shares (%)'!$G$2/100*'Connecting shares (%)'!$R$17+J399*'Connecting shares (%)'!$H$2/100*'Connecting shares (%)'!$R$18,0),0)</f>
        <v>0</v>
      </c>
      <c r="U399" s="1">
        <f>IF(C399="East", IF(B399="Decentral",('Connecting shares (%)'!$F$6/100*E399+'Connecting shares (%)'!$G$6/100*G399+'Connecting shares (%)'!$H$6/100*I399)/1000000,0),0)</f>
        <v>0</v>
      </c>
      <c r="V399" s="1">
        <f>IF(C399="East", IF(B399="Decentral",F399*'Connecting shares (%)'!$R$16*'Connecting shares (%)'!$F$6/100+H399*'Connecting shares (%)'!$G$6/100*'Connecting shares (%)'!$R$17+J399*'Connecting shares (%)'!$H$6/100*'Connecting shares (%)'!$R$18,0),0)</f>
        <v>0</v>
      </c>
      <c r="W399" s="1">
        <f>IF(C399="East", IF(B399="Central",('Connecting shares (%)'!$F$4/100*K399+'Connecting shares (%)'!$G$4/100*M399+'Connecting shares (%)'!$H$4/100*O399)/1000000,0),0)</f>
        <v>0</v>
      </c>
      <c r="X399" s="1">
        <f>IF(C399="East", IF(B399="Central",L399*'Connecting shares (%)'!$R$16*'Connecting shares (%)'!$F$4/100+N399*'Connecting shares (%)'!$G$4/100*'Connecting shares (%)'!$R$17+P399*'Connecting shares (%)'!$H$4/100*'Connecting shares (%)'!$R$18,0),0)</f>
        <v>0</v>
      </c>
      <c r="Y399" s="1">
        <f>IF(C399="East", IF(B399="Decentral",('Connecting shares (%)'!$F$4/100*K399+'Connecting shares (%)'!$G$4/100*M399+'Connecting shares (%)'!$H$4/100*O399)/1000000,0),0)</f>
        <v>0</v>
      </c>
      <c r="Z399" s="1">
        <f>IF(C399="East", IF(B399="Decentral",L399*'Connecting shares (%)'!$R$16*'Connecting shares (%)'!$F$8/100+N399*'Connecting shares (%)'!$G$8/100*'Connecting shares (%)'!$R$17+P399*'Connecting shares (%)'!$H$8/100*'Connecting shares (%)'!$R$18,0),0)</f>
        <v>0</v>
      </c>
      <c r="AA399" s="1">
        <f>IF(C399="West", IF(B399="Central",('Connecting shares (%)'!$F$10/100*E399+'Connecting shares (%)'!$G$10/100*G399+'Connecting shares (%)'!$H$10/100*I399)/1000000,0),0)</f>
        <v>0</v>
      </c>
      <c r="AB399" s="1">
        <f>IF(C399="West", IF(B399="Central",F399*'Connecting shares (%)'!$R$16*'Connecting shares (%)'!$F$10/100+H399*'Connecting shares (%)'!$G$10/100*'Connecting shares (%)'!$R$17+J399*'Connecting shares (%)'!$H$10/100*'Connecting shares (%)'!$R$18,0),0)</f>
        <v>0</v>
      </c>
      <c r="AC399" s="1">
        <f>IF(C399="West", IF(B399="Decentral",('Connecting shares (%)'!$F$14/100*E399+'Connecting shares (%)'!$G$14/100*G399+'Connecting shares (%)'!$H$14/100*I399)/1000000,0),0)</f>
        <v>1.3092309999999899E-2</v>
      </c>
      <c r="AD399" s="1">
        <f>IF(C399="west", IF(B399="Decentral",F399*'Connecting shares (%)'!$R$16*'Connecting shares (%)'!$F$14/100+H399*'Connecting shares (%)'!$G$14/100*'Connecting shares (%)'!$R$17+J399*'Connecting shares (%)'!$H$14/100*'Connecting shares (%)'!$R$18,0),0)</f>
        <v>2.2995000000000002E-2</v>
      </c>
      <c r="AE399" s="1">
        <f>IF(C399="west", IF(B399="Central",('Connecting shares (%)'!$F$12/100*K399+'Connecting shares (%)'!$G$12/100*M399+'Connecting shares (%)'!$H$12/100*O399)/1000000,0),0)</f>
        <v>0</v>
      </c>
      <c r="AF399" s="1">
        <f>IF(C399="west", IF(B399="Central",L399*'Connecting shares (%)'!$R$16*'Connecting shares (%)'!$F$12/100+N399*'Connecting shares (%)'!$G$12/100*'Connecting shares (%)'!$R$17+P399*'Connecting shares (%)'!$H$12/100*'Connecting shares (%)'!$R$18,0),0)</f>
        <v>0</v>
      </c>
      <c r="AG399" s="1">
        <f>IF(C399="West", IF(B399="Decentral",(K399*'Connecting shares (%)'!$F$16/100+M399*'Connecting shares (%)'!$G$16/100+O399*'Connecting shares (%)'!$H$16/100)/1000000,0),0)</f>
        <v>0</v>
      </c>
      <c r="AH399" s="1">
        <f>IF(C399="west", IF(B399="Decentral",L399*'Connecting shares (%)'!$R$16*'Connecting shares (%)'!$F$16/100+N399*'Connecting shares (%)'!$G$16/100*'Connecting shares (%)'!$R$17+P399*'Connecting shares (%)'!$H$16/100*'Connecting shares (%)'!$R$18,0),0)</f>
        <v>0</v>
      </c>
    </row>
    <row r="400" spans="1:34">
      <c r="A400" s="1">
        <v>399</v>
      </c>
      <c r="B400" s="1" t="s">
        <v>19</v>
      </c>
      <c r="C400" s="1" t="s">
        <v>21</v>
      </c>
      <c r="D400" s="1" t="s">
        <v>521</v>
      </c>
      <c r="E400" s="1">
        <v>232142.04</v>
      </c>
      <c r="F400" s="1">
        <v>23</v>
      </c>
      <c r="G400" s="1">
        <v>0</v>
      </c>
      <c r="H400" s="1">
        <v>0</v>
      </c>
      <c r="I400" s="1">
        <v>0</v>
      </c>
      <c r="J400" s="1">
        <v>0</v>
      </c>
      <c r="K400" s="1">
        <v>6261.92</v>
      </c>
      <c r="L400" s="1">
        <v>1</v>
      </c>
      <c r="M400" s="1">
        <v>0</v>
      </c>
      <c r="N400" s="1">
        <v>0</v>
      </c>
      <c r="O400" s="1">
        <v>0</v>
      </c>
      <c r="P400" s="1">
        <v>0</v>
      </c>
      <c r="Q400" s="1">
        <v>1052.64657050658</v>
      </c>
      <c r="R400" s="1">
        <v>51700</v>
      </c>
      <c r="S400" s="59">
        <f>IF(C400="East", IF(B400="Central",('Connecting shares (%)'!$F$2/100*E400+'Connecting shares (%)'!$G$2/100*G400+'Connecting shares (%)'!$H$2/100*I400)/1000000,0),0)</f>
        <v>0</v>
      </c>
      <c r="T400" s="59">
        <f>IF(C400="East", IF(B400="Central",F400*'Connecting shares (%)'!$R$16*'Connecting shares (%)'!$F$2/100+H400*'Connecting shares (%)'!$G$2/100*'Connecting shares (%)'!$R$17+J400*'Connecting shares (%)'!$H$2/100*'Connecting shares (%)'!$R$18,0),0)</f>
        <v>0</v>
      </c>
      <c r="U400" s="1">
        <f>IF(C400="East", IF(B400="Decentral",('Connecting shares (%)'!$F$6/100*E400+'Connecting shares (%)'!$G$6/100*G400+'Connecting shares (%)'!$H$6/100*I400)/1000000,0),0)</f>
        <v>0</v>
      </c>
      <c r="V400" s="1">
        <f>IF(C400="East", IF(B400="Decentral",F400*'Connecting shares (%)'!$R$16*'Connecting shares (%)'!$F$6/100+H400*'Connecting shares (%)'!$G$6/100*'Connecting shares (%)'!$R$17+J400*'Connecting shares (%)'!$H$6/100*'Connecting shares (%)'!$R$18,0),0)</f>
        <v>0</v>
      </c>
      <c r="W400" s="1">
        <f>IF(C400="East", IF(B400="Central",('Connecting shares (%)'!$F$4/100*K400+'Connecting shares (%)'!$G$4/100*M400+'Connecting shares (%)'!$H$4/100*O400)/1000000,0),0)</f>
        <v>0</v>
      </c>
      <c r="X400" s="1">
        <f>IF(C400="East", IF(B400="Central",L400*'Connecting shares (%)'!$R$16*'Connecting shares (%)'!$F$4/100+N400*'Connecting shares (%)'!$G$4/100*'Connecting shares (%)'!$R$17+P400*'Connecting shares (%)'!$H$4/100*'Connecting shares (%)'!$R$18,0),0)</f>
        <v>0</v>
      </c>
      <c r="Y400" s="1">
        <f>IF(C400="East", IF(B400="Decentral",('Connecting shares (%)'!$F$4/100*K400+'Connecting shares (%)'!$G$4/100*M400+'Connecting shares (%)'!$H$4/100*O400)/1000000,0),0)</f>
        <v>0</v>
      </c>
      <c r="Z400" s="1">
        <f>IF(C400="East", IF(B400="Decentral",L400*'Connecting shares (%)'!$R$16*'Connecting shares (%)'!$F$8/100+N400*'Connecting shares (%)'!$G$8/100*'Connecting shares (%)'!$R$17+P400*'Connecting shares (%)'!$H$8/100*'Connecting shares (%)'!$R$18,0),0)</f>
        <v>0</v>
      </c>
      <c r="AA400" s="1">
        <f>IF(C400="West", IF(B400="Central",('Connecting shares (%)'!$F$10/100*E400+'Connecting shares (%)'!$G$10/100*G400+'Connecting shares (%)'!$H$10/100*I400)/1000000,0),0)</f>
        <v>0</v>
      </c>
      <c r="AB400" s="1">
        <f>IF(C400="West", IF(B400="Central",F400*'Connecting shares (%)'!$R$16*'Connecting shares (%)'!$F$10/100+H400*'Connecting shares (%)'!$G$10/100*'Connecting shares (%)'!$R$17+J400*'Connecting shares (%)'!$H$10/100*'Connecting shares (%)'!$R$18,0),0)</f>
        <v>0</v>
      </c>
      <c r="AC400" s="1">
        <f>IF(C400="West", IF(B400="Decentral",('Connecting shares (%)'!$F$14/100*E400+'Connecting shares (%)'!$G$14/100*G400+'Connecting shares (%)'!$H$14/100*I400)/1000000,0),0)</f>
        <v>0.23214204000000002</v>
      </c>
      <c r="AD400" s="1">
        <f>IF(C400="west", IF(B400="Decentral",F400*'Connecting shares (%)'!$R$16*'Connecting shares (%)'!$F$14/100+H400*'Connecting shares (%)'!$G$14/100*'Connecting shares (%)'!$R$17+J400*'Connecting shares (%)'!$H$14/100*'Connecting shares (%)'!$R$18,0),0)</f>
        <v>0.52888500000000005</v>
      </c>
      <c r="AE400" s="1">
        <f>IF(C400="west", IF(B400="Central",('Connecting shares (%)'!$F$12/100*K400+'Connecting shares (%)'!$G$12/100*M400+'Connecting shares (%)'!$H$12/100*O400)/1000000,0),0)</f>
        <v>0</v>
      </c>
      <c r="AF400" s="1">
        <f>IF(C400="west", IF(B400="Central",L400*'Connecting shares (%)'!$R$16*'Connecting shares (%)'!$F$12/100+N400*'Connecting shares (%)'!$G$12/100*'Connecting shares (%)'!$R$17+P400*'Connecting shares (%)'!$H$12/100*'Connecting shares (%)'!$R$18,0),0)</f>
        <v>0</v>
      </c>
      <c r="AG400" s="1">
        <f>IF(C400="West", IF(B400="Decentral",(K400*'Connecting shares (%)'!$F$16/100+M400*'Connecting shares (%)'!$G$16/100+O400*'Connecting shares (%)'!$H$16/100)/1000000,0),0)</f>
        <v>6.2619199999999998E-3</v>
      </c>
      <c r="AH400" s="1">
        <f>IF(C400="west", IF(B400="Decentral",L400*'Connecting shares (%)'!$R$16*'Connecting shares (%)'!$F$16/100+N400*'Connecting shares (%)'!$G$16/100*'Connecting shares (%)'!$R$17+P400*'Connecting shares (%)'!$H$16/100*'Connecting shares (%)'!$R$18,0),0)</f>
        <v>2.2995000000000002E-2</v>
      </c>
    </row>
    <row r="401" spans="1:34">
      <c r="A401" s="1">
        <v>400</v>
      </c>
      <c r="B401" s="1" t="s">
        <v>19</v>
      </c>
      <c r="C401" s="1" t="s">
        <v>21</v>
      </c>
      <c r="D401" s="1" t="s">
        <v>520</v>
      </c>
      <c r="E401" s="1">
        <v>1944545.9299999899</v>
      </c>
      <c r="F401" s="1">
        <v>129</v>
      </c>
      <c r="G401" s="1">
        <v>0</v>
      </c>
      <c r="H401" s="1">
        <v>0</v>
      </c>
      <c r="I401" s="1">
        <v>0</v>
      </c>
      <c r="J401" s="1">
        <v>0</v>
      </c>
      <c r="K401" s="1">
        <v>198469.33</v>
      </c>
      <c r="L401" s="1">
        <v>20</v>
      </c>
      <c r="M401" s="1">
        <v>0</v>
      </c>
      <c r="N401" s="1">
        <v>0</v>
      </c>
      <c r="O401" s="1">
        <v>0</v>
      </c>
      <c r="P401" s="1">
        <v>0</v>
      </c>
      <c r="Q401" s="1">
        <v>5664.4814960900503</v>
      </c>
      <c r="R401" s="1">
        <v>831849</v>
      </c>
      <c r="S401" s="59">
        <f>IF(C401="East", IF(B401="Central",('Connecting shares (%)'!$F$2/100*E401+'Connecting shares (%)'!$G$2/100*G401+'Connecting shares (%)'!$H$2/100*I401)/1000000,0),0)</f>
        <v>0</v>
      </c>
      <c r="T401" s="59">
        <f>IF(C401="East", IF(B401="Central",F401*'Connecting shares (%)'!$R$16*'Connecting shares (%)'!$F$2/100+H401*'Connecting shares (%)'!$G$2/100*'Connecting shares (%)'!$R$17+J401*'Connecting shares (%)'!$H$2/100*'Connecting shares (%)'!$R$18,0),0)</f>
        <v>0</v>
      </c>
      <c r="U401" s="1">
        <f>IF(C401="East", IF(B401="Decentral",('Connecting shares (%)'!$F$6/100*E401+'Connecting shares (%)'!$G$6/100*G401+'Connecting shares (%)'!$H$6/100*I401)/1000000,0),0)</f>
        <v>0</v>
      </c>
      <c r="V401" s="1">
        <f>IF(C401="East", IF(B401="Decentral",F401*'Connecting shares (%)'!$R$16*'Connecting shares (%)'!$F$6/100+H401*'Connecting shares (%)'!$G$6/100*'Connecting shares (%)'!$R$17+J401*'Connecting shares (%)'!$H$6/100*'Connecting shares (%)'!$R$18,0),0)</f>
        <v>0</v>
      </c>
      <c r="W401" s="1">
        <f>IF(C401="East", IF(B401="Central",('Connecting shares (%)'!$F$4/100*K401+'Connecting shares (%)'!$G$4/100*M401+'Connecting shares (%)'!$H$4/100*O401)/1000000,0),0)</f>
        <v>0</v>
      </c>
      <c r="X401" s="1">
        <f>IF(C401="East", IF(B401="Central",L401*'Connecting shares (%)'!$R$16*'Connecting shares (%)'!$F$4/100+N401*'Connecting shares (%)'!$G$4/100*'Connecting shares (%)'!$R$17+P401*'Connecting shares (%)'!$H$4/100*'Connecting shares (%)'!$R$18,0),0)</f>
        <v>0</v>
      </c>
      <c r="Y401" s="1">
        <f>IF(C401="East", IF(B401="Decentral",('Connecting shares (%)'!$F$4/100*K401+'Connecting shares (%)'!$G$4/100*M401+'Connecting shares (%)'!$H$4/100*O401)/1000000,0),0)</f>
        <v>0</v>
      </c>
      <c r="Z401" s="1">
        <f>IF(C401="East", IF(B401="Decentral",L401*'Connecting shares (%)'!$R$16*'Connecting shares (%)'!$F$8/100+N401*'Connecting shares (%)'!$G$8/100*'Connecting shares (%)'!$R$17+P401*'Connecting shares (%)'!$H$8/100*'Connecting shares (%)'!$R$18,0),0)</f>
        <v>0</v>
      </c>
      <c r="AA401" s="1">
        <f>IF(C401="West", IF(B401="Central",('Connecting shares (%)'!$F$10/100*E401+'Connecting shares (%)'!$G$10/100*G401+'Connecting shares (%)'!$H$10/100*I401)/1000000,0),0)</f>
        <v>0</v>
      </c>
      <c r="AB401" s="1">
        <f>IF(C401="West", IF(B401="Central",F401*'Connecting shares (%)'!$R$16*'Connecting shares (%)'!$F$10/100+H401*'Connecting shares (%)'!$G$10/100*'Connecting shares (%)'!$R$17+J401*'Connecting shares (%)'!$H$10/100*'Connecting shares (%)'!$R$18,0),0)</f>
        <v>0</v>
      </c>
      <c r="AC401" s="1">
        <f>IF(C401="West", IF(B401="Decentral",('Connecting shares (%)'!$F$14/100*E401+'Connecting shares (%)'!$G$14/100*G401+'Connecting shares (%)'!$H$14/100*I401)/1000000,0),0)</f>
        <v>1.9445459299999899</v>
      </c>
      <c r="AD401" s="1">
        <f>IF(C401="west", IF(B401="Decentral",F401*'Connecting shares (%)'!$R$16*'Connecting shares (%)'!$F$14/100+H401*'Connecting shares (%)'!$G$14/100*'Connecting shares (%)'!$R$17+J401*'Connecting shares (%)'!$H$14/100*'Connecting shares (%)'!$R$18,0),0)</f>
        <v>2.9663549999999996</v>
      </c>
      <c r="AE401" s="1">
        <f>IF(C401="west", IF(B401="Central",('Connecting shares (%)'!$F$12/100*K401+'Connecting shares (%)'!$G$12/100*M401+'Connecting shares (%)'!$H$12/100*O401)/1000000,0),0)</f>
        <v>0</v>
      </c>
      <c r="AF401" s="1">
        <f>IF(C401="west", IF(B401="Central",L401*'Connecting shares (%)'!$R$16*'Connecting shares (%)'!$F$12/100+N401*'Connecting shares (%)'!$G$12/100*'Connecting shares (%)'!$R$17+P401*'Connecting shares (%)'!$H$12/100*'Connecting shares (%)'!$R$18,0),0)</f>
        <v>0</v>
      </c>
      <c r="AG401" s="1">
        <f>IF(C401="West", IF(B401="Decentral",(K401*'Connecting shares (%)'!$F$16/100+M401*'Connecting shares (%)'!$G$16/100+O401*'Connecting shares (%)'!$H$16/100)/1000000,0),0)</f>
        <v>0.19846933</v>
      </c>
      <c r="AH401" s="1">
        <f>IF(C401="west", IF(B401="Decentral",L401*'Connecting shares (%)'!$R$16*'Connecting shares (%)'!$F$16/100+N401*'Connecting shares (%)'!$G$16/100*'Connecting shares (%)'!$R$17+P401*'Connecting shares (%)'!$H$16/100*'Connecting shares (%)'!$R$18,0),0)</f>
        <v>0.45990000000000003</v>
      </c>
    </row>
    <row r="402" spans="1:34">
      <c r="A402" s="1">
        <v>401</v>
      </c>
      <c r="B402" s="1" t="s">
        <v>19</v>
      </c>
      <c r="C402" s="1" t="s">
        <v>21</v>
      </c>
      <c r="D402" s="1" t="s">
        <v>519</v>
      </c>
      <c r="E402" s="1">
        <v>1442283.6499999899</v>
      </c>
      <c r="F402" s="1">
        <v>94</v>
      </c>
      <c r="G402" s="1">
        <v>0</v>
      </c>
      <c r="H402" s="1">
        <v>0</v>
      </c>
      <c r="I402" s="1">
        <v>0</v>
      </c>
      <c r="J402" s="1">
        <v>0</v>
      </c>
      <c r="K402" s="1">
        <v>78910.239999999903</v>
      </c>
      <c r="L402" s="1">
        <v>11</v>
      </c>
      <c r="M402" s="1">
        <v>62733.33</v>
      </c>
      <c r="N402" s="1">
        <v>1</v>
      </c>
      <c r="O402" s="1">
        <v>0</v>
      </c>
      <c r="P402" s="1">
        <v>0</v>
      </c>
      <c r="Q402" s="1">
        <v>6326.5982862623496</v>
      </c>
      <c r="R402" s="1">
        <v>1349678</v>
      </c>
      <c r="S402" s="59">
        <f>IF(C402="East", IF(B402="Central",('Connecting shares (%)'!$F$2/100*E402+'Connecting shares (%)'!$G$2/100*G402+'Connecting shares (%)'!$H$2/100*I402)/1000000,0),0)</f>
        <v>0</v>
      </c>
      <c r="T402" s="59">
        <f>IF(C402="East", IF(B402="Central",F402*'Connecting shares (%)'!$R$16*'Connecting shares (%)'!$F$2/100+H402*'Connecting shares (%)'!$G$2/100*'Connecting shares (%)'!$R$17+J402*'Connecting shares (%)'!$H$2/100*'Connecting shares (%)'!$R$18,0),0)</f>
        <v>0</v>
      </c>
      <c r="U402" s="1">
        <f>IF(C402="East", IF(B402="Decentral",('Connecting shares (%)'!$F$6/100*E402+'Connecting shares (%)'!$G$6/100*G402+'Connecting shares (%)'!$H$6/100*I402)/1000000,0),0)</f>
        <v>0</v>
      </c>
      <c r="V402" s="1">
        <f>IF(C402="East", IF(B402="Decentral",F402*'Connecting shares (%)'!$R$16*'Connecting shares (%)'!$F$6/100+H402*'Connecting shares (%)'!$G$6/100*'Connecting shares (%)'!$R$17+J402*'Connecting shares (%)'!$H$6/100*'Connecting shares (%)'!$R$18,0),0)</f>
        <v>0</v>
      </c>
      <c r="W402" s="1">
        <f>IF(C402="East", IF(B402="Central",('Connecting shares (%)'!$F$4/100*K402+'Connecting shares (%)'!$G$4/100*M402+'Connecting shares (%)'!$H$4/100*O402)/1000000,0),0)</f>
        <v>0</v>
      </c>
      <c r="X402" s="1">
        <f>IF(C402="East", IF(B402="Central",L402*'Connecting shares (%)'!$R$16*'Connecting shares (%)'!$F$4/100+N402*'Connecting shares (%)'!$G$4/100*'Connecting shares (%)'!$R$17+P402*'Connecting shares (%)'!$H$4/100*'Connecting shares (%)'!$R$18,0),0)</f>
        <v>0</v>
      </c>
      <c r="Y402" s="1">
        <f>IF(C402="East", IF(B402="Decentral",('Connecting shares (%)'!$F$4/100*K402+'Connecting shares (%)'!$G$4/100*M402+'Connecting shares (%)'!$H$4/100*O402)/1000000,0),0)</f>
        <v>0</v>
      </c>
      <c r="Z402" s="1">
        <f>IF(C402="East", IF(B402="Decentral",L402*'Connecting shares (%)'!$R$16*'Connecting shares (%)'!$F$8/100+N402*'Connecting shares (%)'!$G$8/100*'Connecting shares (%)'!$R$17+P402*'Connecting shares (%)'!$H$8/100*'Connecting shares (%)'!$R$18,0),0)</f>
        <v>0</v>
      </c>
      <c r="AA402" s="1">
        <f>IF(C402="West", IF(B402="Central",('Connecting shares (%)'!$F$10/100*E402+'Connecting shares (%)'!$G$10/100*G402+'Connecting shares (%)'!$H$10/100*I402)/1000000,0),0)</f>
        <v>0</v>
      </c>
      <c r="AB402" s="1">
        <f>IF(C402="West", IF(B402="Central",F402*'Connecting shares (%)'!$R$16*'Connecting shares (%)'!$F$10/100+H402*'Connecting shares (%)'!$G$10/100*'Connecting shares (%)'!$R$17+J402*'Connecting shares (%)'!$H$10/100*'Connecting shares (%)'!$R$18,0),0)</f>
        <v>0</v>
      </c>
      <c r="AC402" s="1">
        <f>IF(C402="West", IF(B402="Decentral",('Connecting shares (%)'!$F$14/100*E402+'Connecting shares (%)'!$G$14/100*G402+'Connecting shares (%)'!$H$14/100*I402)/1000000,0),0)</f>
        <v>1.4422836499999898</v>
      </c>
      <c r="AD402" s="1">
        <f>IF(C402="west", IF(B402="Decentral",F402*'Connecting shares (%)'!$R$16*'Connecting shares (%)'!$F$14/100+H402*'Connecting shares (%)'!$G$14/100*'Connecting shares (%)'!$R$17+J402*'Connecting shares (%)'!$H$14/100*'Connecting shares (%)'!$R$18,0),0)</f>
        <v>2.16153</v>
      </c>
      <c r="AE402" s="1">
        <f>IF(C402="west", IF(B402="Central",('Connecting shares (%)'!$F$12/100*K402+'Connecting shares (%)'!$G$12/100*M402+'Connecting shares (%)'!$H$12/100*O402)/1000000,0),0)</f>
        <v>0</v>
      </c>
      <c r="AF402" s="1">
        <f>IF(C402="west", IF(B402="Central",L402*'Connecting shares (%)'!$R$16*'Connecting shares (%)'!$F$12/100+N402*'Connecting shares (%)'!$G$12/100*'Connecting shares (%)'!$R$17+P402*'Connecting shares (%)'!$H$12/100*'Connecting shares (%)'!$R$18,0),0)</f>
        <v>0</v>
      </c>
      <c r="AG402" s="1">
        <f>IF(C402="West", IF(B402="Decentral",(K402*'Connecting shares (%)'!$F$16/100+M402*'Connecting shares (%)'!$G$16/100+O402*'Connecting shares (%)'!$H$16/100)/1000000,0),0)</f>
        <v>0.14164356999999989</v>
      </c>
      <c r="AH402" s="1">
        <f>IF(C402="west", IF(B402="Decentral",L402*'Connecting shares (%)'!$R$16*'Connecting shares (%)'!$F$16/100+N402*'Connecting shares (%)'!$G$16/100*'Connecting shares (%)'!$R$17+P402*'Connecting shares (%)'!$H$16/100*'Connecting shares (%)'!$R$18,0),0)</f>
        <v>0.28360400000000002</v>
      </c>
    </row>
    <row r="403" spans="1:34">
      <c r="A403" s="1">
        <v>402</v>
      </c>
      <c r="B403" s="1" t="s">
        <v>20</v>
      </c>
      <c r="C403" s="1" t="s">
        <v>21</v>
      </c>
      <c r="D403" s="1" t="s">
        <v>518</v>
      </c>
      <c r="E403" s="1">
        <v>312935.56</v>
      </c>
      <c r="F403" s="1">
        <v>18</v>
      </c>
      <c r="G403" s="1">
        <v>0</v>
      </c>
      <c r="H403" s="1">
        <v>0</v>
      </c>
      <c r="I403" s="1">
        <v>0</v>
      </c>
      <c r="J403" s="1">
        <v>0</v>
      </c>
      <c r="K403" s="1">
        <v>28796.18</v>
      </c>
      <c r="L403" s="1">
        <v>2</v>
      </c>
      <c r="M403" s="1">
        <v>0</v>
      </c>
      <c r="N403" s="1">
        <v>0</v>
      </c>
      <c r="O403" s="1">
        <v>0</v>
      </c>
      <c r="P403" s="1">
        <v>0</v>
      </c>
      <c r="Q403" s="1">
        <v>4809.5257746334701</v>
      </c>
      <c r="R403" s="1">
        <v>1214960.5</v>
      </c>
      <c r="S403" s="59">
        <f>IF(C403="East", IF(B403="Central",('Connecting shares (%)'!$F$2/100*E403+'Connecting shares (%)'!$G$2/100*G403+'Connecting shares (%)'!$H$2/100*I403)/1000000,0),0)</f>
        <v>0</v>
      </c>
      <c r="T403" s="59">
        <f>IF(C403="East", IF(B403="Central",F403*'Connecting shares (%)'!$R$16*'Connecting shares (%)'!$F$2/100+H403*'Connecting shares (%)'!$G$2/100*'Connecting shares (%)'!$R$17+J403*'Connecting shares (%)'!$H$2/100*'Connecting shares (%)'!$R$18,0),0)</f>
        <v>0</v>
      </c>
      <c r="U403" s="1">
        <f>IF(C403="East", IF(B403="Decentral",('Connecting shares (%)'!$F$6/100*E403+'Connecting shares (%)'!$G$6/100*G403+'Connecting shares (%)'!$H$6/100*I403)/1000000,0),0)</f>
        <v>0</v>
      </c>
      <c r="V403" s="1">
        <f>IF(C403="East", IF(B403="Decentral",F403*'Connecting shares (%)'!$R$16*'Connecting shares (%)'!$F$6/100+H403*'Connecting shares (%)'!$G$6/100*'Connecting shares (%)'!$R$17+J403*'Connecting shares (%)'!$H$6/100*'Connecting shares (%)'!$R$18,0),0)</f>
        <v>0</v>
      </c>
      <c r="W403" s="1">
        <f>IF(C403="East", IF(B403="Central",('Connecting shares (%)'!$F$4/100*K403+'Connecting shares (%)'!$G$4/100*M403+'Connecting shares (%)'!$H$4/100*O403)/1000000,0),0)</f>
        <v>0</v>
      </c>
      <c r="X403" s="1">
        <f>IF(C403="East", IF(B403="Central",L403*'Connecting shares (%)'!$R$16*'Connecting shares (%)'!$F$4/100+N403*'Connecting shares (%)'!$G$4/100*'Connecting shares (%)'!$R$17+P403*'Connecting shares (%)'!$H$4/100*'Connecting shares (%)'!$R$18,0),0)</f>
        <v>0</v>
      </c>
      <c r="Y403" s="1">
        <f>IF(C403="East", IF(B403="Decentral",('Connecting shares (%)'!$F$4/100*K403+'Connecting shares (%)'!$G$4/100*M403+'Connecting shares (%)'!$H$4/100*O403)/1000000,0),0)</f>
        <v>0</v>
      </c>
      <c r="Z403" s="1">
        <f>IF(C403="East", IF(B403="Decentral",L403*'Connecting shares (%)'!$R$16*'Connecting shares (%)'!$F$8/100+N403*'Connecting shares (%)'!$G$8/100*'Connecting shares (%)'!$R$17+P403*'Connecting shares (%)'!$H$8/100*'Connecting shares (%)'!$R$18,0),0)</f>
        <v>0</v>
      </c>
      <c r="AA403" s="1">
        <f>IF(C403="West", IF(B403="Central",('Connecting shares (%)'!$F$10/100*E403+'Connecting shares (%)'!$G$10/100*G403+'Connecting shares (%)'!$H$10/100*I403)/1000000,0),0)</f>
        <v>0.31293556</v>
      </c>
      <c r="AB403" s="1">
        <f>IF(C403="West", IF(B403="Central",F403*'Connecting shares (%)'!$R$16*'Connecting shares (%)'!$F$10/100+H403*'Connecting shares (%)'!$G$10/100*'Connecting shares (%)'!$R$17+J403*'Connecting shares (%)'!$H$10/100*'Connecting shares (%)'!$R$18,0),0)</f>
        <v>0.41391</v>
      </c>
      <c r="AC403" s="1">
        <f>IF(C403="West", IF(B403="Decentral",('Connecting shares (%)'!$F$14/100*E403+'Connecting shares (%)'!$G$14/100*G403+'Connecting shares (%)'!$H$14/100*I403)/1000000,0),0)</f>
        <v>0</v>
      </c>
      <c r="AD403" s="1">
        <f>IF(C403="west", IF(B403="Decentral",F403*'Connecting shares (%)'!$R$16*'Connecting shares (%)'!$F$14/100+H403*'Connecting shares (%)'!$G$14/100*'Connecting shares (%)'!$R$17+J403*'Connecting shares (%)'!$H$14/100*'Connecting shares (%)'!$R$18,0),0)</f>
        <v>0</v>
      </c>
      <c r="AE403" s="1">
        <f>IF(C403="west", IF(B403="Central",('Connecting shares (%)'!$F$12/100*K403+'Connecting shares (%)'!$G$12/100*M403+'Connecting shares (%)'!$H$12/100*O403)/1000000,0),0)</f>
        <v>2.8796180000000001E-2</v>
      </c>
      <c r="AF403" s="1">
        <f>IF(C403="west", IF(B403="Central",L403*'Connecting shares (%)'!$R$16*'Connecting shares (%)'!$F$12/100+N403*'Connecting shares (%)'!$G$12/100*'Connecting shares (%)'!$R$17+P403*'Connecting shares (%)'!$H$12/100*'Connecting shares (%)'!$R$18,0),0)</f>
        <v>4.5990000000000003E-2</v>
      </c>
      <c r="AG403" s="1">
        <f>IF(C403="West", IF(B403="Decentral",(K403*'Connecting shares (%)'!$F$16/100+M403*'Connecting shares (%)'!$G$16/100+O403*'Connecting shares (%)'!$H$16/100)/1000000,0),0)</f>
        <v>0</v>
      </c>
      <c r="AH403" s="1">
        <f>IF(C403="west", IF(B403="Decentral",L403*'Connecting shares (%)'!$R$16*'Connecting shares (%)'!$F$16/100+N403*'Connecting shares (%)'!$G$16/100*'Connecting shares (%)'!$R$17+P403*'Connecting shares (%)'!$H$16/100*'Connecting shares (%)'!$R$18,0),0)</f>
        <v>0</v>
      </c>
    </row>
    <row r="404" spans="1:34">
      <c r="A404" s="1">
        <v>403</v>
      </c>
      <c r="B404" s="1" t="s">
        <v>19</v>
      </c>
      <c r="C404" s="1" t="s">
        <v>21</v>
      </c>
      <c r="D404" s="1" t="s">
        <v>517</v>
      </c>
      <c r="E404" s="1">
        <v>658136.049999999</v>
      </c>
      <c r="F404" s="1">
        <v>39</v>
      </c>
      <c r="G404" s="1">
        <v>0</v>
      </c>
      <c r="H404" s="1">
        <v>0</v>
      </c>
      <c r="I404" s="1">
        <v>0</v>
      </c>
      <c r="J404" s="1">
        <v>0</v>
      </c>
      <c r="K404" s="1">
        <v>0</v>
      </c>
      <c r="L404" s="1">
        <v>0</v>
      </c>
      <c r="M404" s="1">
        <v>0</v>
      </c>
      <c r="N404" s="1">
        <v>0</v>
      </c>
      <c r="O404" s="1">
        <v>0</v>
      </c>
      <c r="P404" s="1">
        <v>0</v>
      </c>
      <c r="Q404" s="1">
        <v>2784.7298483291002</v>
      </c>
      <c r="R404" s="1">
        <v>437778</v>
      </c>
      <c r="S404" s="59">
        <f>IF(C404="East", IF(B404="Central",('Connecting shares (%)'!$F$2/100*E404+'Connecting shares (%)'!$G$2/100*G404+'Connecting shares (%)'!$H$2/100*I404)/1000000,0),0)</f>
        <v>0</v>
      </c>
      <c r="T404" s="59">
        <f>IF(C404="East", IF(B404="Central",F404*'Connecting shares (%)'!$R$16*'Connecting shares (%)'!$F$2/100+H404*'Connecting shares (%)'!$G$2/100*'Connecting shares (%)'!$R$17+J404*'Connecting shares (%)'!$H$2/100*'Connecting shares (%)'!$R$18,0),0)</f>
        <v>0</v>
      </c>
      <c r="U404" s="1">
        <f>IF(C404="East", IF(B404="Decentral",('Connecting shares (%)'!$F$6/100*E404+'Connecting shares (%)'!$G$6/100*G404+'Connecting shares (%)'!$H$6/100*I404)/1000000,0),0)</f>
        <v>0</v>
      </c>
      <c r="V404" s="1">
        <f>IF(C404="East", IF(B404="Decentral",F404*'Connecting shares (%)'!$R$16*'Connecting shares (%)'!$F$6/100+H404*'Connecting shares (%)'!$G$6/100*'Connecting shares (%)'!$R$17+J404*'Connecting shares (%)'!$H$6/100*'Connecting shares (%)'!$R$18,0),0)</f>
        <v>0</v>
      </c>
      <c r="W404" s="1">
        <f>IF(C404="East", IF(B404="Central",('Connecting shares (%)'!$F$4/100*K404+'Connecting shares (%)'!$G$4/100*M404+'Connecting shares (%)'!$H$4/100*O404)/1000000,0),0)</f>
        <v>0</v>
      </c>
      <c r="X404" s="1">
        <f>IF(C404="East", IF(B404="Central",L404*'Connecting shares (%)'!$R$16*'Connecting shares (%)'!$F$4/100+N404*'Connecting shares (%)'!$G$4/100*'Connecting shares (%)'!$R$17+P404*'Connecting shares (%)'!$H$4/100*'Connecting shares (%)'!$R$18,0),0)</f>
        <v>0</v>
      </c>
      <c r="Y404" s="1">
        <f>IF(C404="East", IF(B404="Decentral",('Connecting shares (%)'!$F$4/100*K404+'Connecting shares (%)'!$G$4/100*M404+'Connecting shares (%)'!$H$4/100*O404)/1000000,0),0)</f>
        <v>0</v>
      </c>
      <c r="Z404" s="1">
        <f>IF(C404="East", IF(B404="Decentral",L404*'Connecting shares (%)'!$R$16*'Connecting shares (%)'!$F$8/100+N404*'Connecting shares (%)'!$G$8/100*'Connecting shares (%)'!$R$17+P404*'Connecting shares (%)'!$H$8/100*'Connecting shares (%)'!$R$18,0),0)</f>
        <v>0</v>
      </c>
      <c r="AA404" s="1">
        <f>IF(C404="West", IF(B404="Central",('Connecting shares (%)'!$F$10/100*E404+'Connecting shares (%)'!$G$10/100*G404+'Connecting shares (%)'!$H$10/100*I404)/1000000,0),0)</f>
        <v>0</v>
      </c>
      <c r="AB404" s="1">
        <f>IF(C404="West", IF(B404="Central",F404*'Connecting shares (%)'!$R$16*'Connecting shares (%)'!$F$10/100+H404*'Connecting shares (%)'!$G$10/100*'Connecting shares (%)'!$R$17+J404*'Connecting shares (%)'!$H$10/100*'Connecting shares (%)'!$R$18,0),0)</f>
        <v>0</v>
      </c>
      <c r="AC404" s="1">
        <f>IF(C404="West", IF(B404="Decentral",('Connecting shares (%)'!$F$14/100*E404+'Connecting shares (%)'!$G$14/100*G404+'Connecting shares (%)'!$H$14/100*I404)/1000000,0),0)</f>
        <v>0.65813604999999897</v>
      </c>
      <c r="AD404" s="1">
        <f>IF(C404="west", IF(B404="Decentral",F404*'Connecting shares (%)'!$R$16*'Connecting shares (%)'!$F$14/100+H404*'Connecting shares (%)'!$G$14/100*'Connecting shares (%)'!$R$17+J404*'Connecting shares (%)'!$H$14/100*'Connecting shares (%)'!$R$18,0),0)</f>
        <v>0.89680500000000007</v>
      </c>
      <c r="AE404" s="1">
        <f>IF(C404="west", IF(B404="Central",('Connecting shares (%)'!$F$12/100*K404+'Connecting shares (%)'!$G$12/100*M404+'Connecting shares (%)'!$H$12/100*O404)/1000000,0),0)</f>
        <v>0</v>
      </c>
      <c r="AF404" s="1">
        <f>IF(C404="west", IF(B404="Central",L404*'Connecting shares (%)'!$R$16*'Connecting shares (%)'!$F$12/100+N404*'Connecting shares (%)'!$G$12/100*'Connecting shares (%)'!$R$17+P404*'Connecting shares (%)'!$H$12/100*'Connecting shares (%)'!$R$18,0),0)</f>
        <v>0</v>
      </c>
      <c r="AG404" s="1">
        <f>IF(C404="West", IF(B404="Decentral",(K404*'Connecting shares (%)'!$F$16/100+M404*'Connecting shares (%)'!$G$16/100+O404*'Connecting shares (%)'!$H$16/100)/1000000,0),0)</f>
        <v>0</v>
      </c>
      <c r="AH404" s="1">
        <f>IF(C404="west", IF(B404="Decentral",L404*'Connecting shares (%)'!$R$16*'Connecting shares (%)'!$F$16/100+N404*'Connecting shares (%)'!$G$16/100*'Connecting shares (%)'!$R$17+P404*'Connecting shares (%)'!$H$16/100*'Connecting shares (%)'!$R$18,0),0)</f>
        <v>0</v>
      </c>
    </row>
    <row r="405" spans="1:34">
      <c r="A405" s="1">
        <v>404</v>
      </c>
      <c r="B405" s="1" t="s">
        <v>19</v>
      </c>
      <c r="C405" s="1" t="s">
        <v>21</v>
      </c>
      <c r="D405" s="1" t="s">
        <v>516</v>
      </c>
      <c r="E405" s="1">
        <v>821855.67</v>
      </c>
      <c r="F405" s="1">
        <v>52</v>
      </c>
      <c r="G405" s="1">
        <v>0</v>
      </c>
      <c r="H405" s="1">
        <v>0</v>
      </c>
      <c r="I405" s="1">
        <v>0</v>
      </c>
      <c r="J405" s="1">
        <v>0</v>
      </c>
      <c r="K405" s="1">
        <v>114045.62</v>
      </c>
      <c r="L405" s="1">
        <v>5</v>
      </c>
      <c r="M405" s="1">
        <v>71965.009999999893</v>
      </c>
      <c r="N405" s="1">
        <v>1</v>
      </c>
      <c r="O405" s="1">
        <v>0</v>
      </c>
      <c r="P405" s="1">
        <v>0</v>
      </c>
      <c r="Q405" s="1">
        <v>7445.9871976781897</v>
      </c>
      <c r="R405" s="1">
        <v>1793958.5</v>
      </c>
      <c r="S405" s="59">
        <f>IF(C405="East", IF(B405="Central",('Connecting shares (%)'!$F$2/100*E405+'Connecting shares (%)'!$G$2/100*G405+'Connecting shares (%)'!$H$2/100*I405)/1000000,0),0)</f>
        <v>0</v>
      </c>
      <c r="T405" s="59">
        <f>IF(C405="East", IF(B405="Central",F405*'Connecting shares (%)'!$R$16*'Connecting shares (%)'!$F$2/100+H405*'Connecting shares (%)'!$G$2/100*'Connecting shares (%)'!$R$17+J405*'Connecting shares (%)'!$H$2/100*'Connecting shares (%)'!$R$18,0),0)</f>
        <v>0</v>
      </c>
      <c r="U405" s="1">
        <f>IF(C405="East", IF(B405="Decentral",('Connecting shares (%)'!$F$6/100*E405+'Connecting shares (%)'!$G$6/100*G405+'Connecting shares (%)'!$H$6/100*I405)/1000000,0),0)</f>
        <v>0</v>
      </c>
      <c r="V405" s="1">
        <f>IF(C405="East", IF(B405="Decentral",F405*'Connecting shares (%)'!$R$16*'Connecting shares (%)'!$F$6/100+H405*'Connecting shares (%)'!$G$6/100*'Connecting shares (%)'!$R$17+J405*'Connecting shares (%)'!$H$6/100*'Connecting shares (%)'!$R$18,0),0)</f>
        <v>0</v>
      </c>
      <c r="W405" s="1">
        <f>IF(C405="East", IF(B405="Central",('Connecting shares (%)'!$F$4/100*K405+'Connecting shares (%)'!$G$4/100*M405+'Connecting shares (%)'!$H$4/100*O405)/1000000,0),0)</f>
        <v>0</v>
      </c>
      <c r="X405" s="1">
        <f>IF(C405="East", IF(B405="Central",L405*'Connecting shares (%)'!$R$16*'Connecting shares (%)'!$F$4/100+N405*'Connecting shares (%)'!$G$4/100*'Connecting shares (%)'!$R$17+P405*'Connecting shares (%)'!$H$4/100*'Connecting shares (%)'!$R$18,0),0)</f>
        <v>0</v>
      </c>
      <c r="Y405" s="1">
        <f>IF(C405="East", IF(B405="Decentral",('Connecting shares (%)'!$F$4/100*K405+'Connecting shares (%)'!$G$4/100*M405+'Connecting shares (%)'!$H$4/100*O405)/1000000,0),0)</f>
        <v>0</v>
      </c>
      <c r="Z405" s="1">
        <f>IF(C405="East", IF(B405="Decentral",L405*'Connecting shares (%)'!$R$16*'Connecting shares (%)'!$F$8/100+N405*'Connecting shares (%)'!$G$8/100*'Connecting shares (%)'!$R$17+P405*'Connecting shares (%)'!$H$8/100*'Connecting shares (%)'!$R$18,0),0)</f>
        <v>0</v>
      </c>
      <c r="AA405" s="1">
        <f>IF(C405="West", IF(B405="Central",('Connecting shares (%)'!$F$10/100*E405+'Connecting shares (%)'!$G$10/100*G405+'Connecting shares (%)'!$H$10/100*I405)/1000000,0),0)</f>
        <v>0</v>
      </c>
      <c r="AB405" s="1">
        <f>IF(C405="West", IF(B405="Central",F405*'Connecting shares (%)'!$R$16*'Connecting shares (%)'!$F$10/100+H405*'Connecting shares (%)'!$G$10/100*'Connecting shares (%)'!$R$17+J405*'Connecting shares (%)'!$H$10/100*'Connecting shares (%)'!$R$18,0),0)</f>
        <v>0</v>
      </c>
      <c r="AC405" s="1">
        <f>IF(C405="West", IF(B405="Decentral",('Connecting shares (%)'!$F$14/100*E405+'Connecting shares (%)'!$G$14/100*G405+'Connecting shares (%)'!$H$14/100*I405)/1000000,0),0)</f>
        <v>0.82185567000000004</v>
      </c>
      <c r="AD405" s="1">
        <f>IF(C405="west", IF(B405="Decentral",F405*'Connecting shares (%)'!$R$16*'Connecting shares (%)'!$F$14/100+H405*'Connecting shares (%)'!$G$14/100*'Connecting shares (%)'!$R$17+J405*'Connecting shares (%)'!$H$14/100*'Connecting shares (%)'!$R$18,0),0)</f>
        <v>1.19574</v>
      </c>
      <c r="AE405" s="1">
        <f>IF(C405="west", IF(B405="Central",('Connecting shares (%)'!$F$12/100*K405+'Connecting shares (%)'!$G$12/100*M405+'Connecting shares (%)'!$H$12/100*O405)/1000000,0),0)</f>
        <v>0</v>
      </c>
      <c r="AF405" s="1">
        <f>IF(C405="west", IF(B405="Central",L405*'Connecting shares (%)'!$R$16*'Connecting shares (%)'!$F$12/100+N405*'Connecting shares (%)'!$G$12/100*'Connecting shares (%)'!$R$17+P405*'Connecting shares (%)'!$H$12/100*'Connecting shares (%)'!$R$18,0),0)</f>
        <v>0</v>
      </c>
      <c r="AG405" s="1">
        <f>IF(C405="West", IF(B405="Decentral",(K405*'Connecting shares (%)'!$F$16/100+M405*'Connecting shares (%)'!$G$16/100+O405*'Connecting shares (%)'!$H$16/100)/1000000,0),0)</f>
        <v>0.1860106299999999</v>
      </c>
      <c r="AH405" s="1">
        <f>IF(C405="west", IF(B405="Decentral",L405*'Connecting shares (%)'!$R$16*'Connecting shares (%)'!$F$16/100+N405*'Connecting shares (%)'!$G$16/100*'Connecting shares (%)'!$R$17+P405*'Connecting shares (%)'!$H$16/100*'Connecting shares (%)'!$R$18,0),0)</f>
        <v>0.14563400000000001</v>
      </c>
    </row>
    <row r="406" spans="1:34">
      <c r="A406" s="1">
        <v>405</v>
      </c>
      <c r="B406" s="1" t="s">
        <v>19</v>
      </c>
      <c r="C406" s="1" t="s">
        <v>21</v>
      </c>
      <c r="D406" s="1" t="s">
        <v>515</v>
      </c>
      <c r="E406" s="1">
        <v>0</v>
      </c>
      <c r="F406" s="1">
        <v>0</v>
      </c>
      <c r="G406" s="1">
        <v>0</v>
      </c>
      <c r="H406" s="1">
        <v>0</v>
      </c>
      <c r="I406" s="1">
        <v>0</v>
      </c>
      <c r="J406" s="1">
        <v>0</v>
      </c>
      <c r="K406" s="1">
        <v>87432.51</v>
      </c>
      <c r="L406" s="1">
        <v>16</v>
      </c>
      <c r="M406" s="1">
        <v>0</v>
      </c>
      <c r="N406" s="1">
        <v>0</v>
      </c>
      <c r="O406" s="1">
        <v>0</v>
      </c>
      <c r="P406" s="1">
        <v>0</v>
      </c>
      <c r="Q406" s="1">
        <v>1028.65729216707</v>
      </c>
      <c r="R406" s="1">
        <v>35263</v>
      </c>
      <c r="S406" s="59">
        <f>IF(C406="East", IF(B406="Central",('Connecting shares (%)'!$F$2/100*E406+'Connecting shares (%)'!$G$2/100*G406+'Connecting shares (%)'!$H$2/100*I406)/1000000,0),0)</f>
        <v>0</v>
      </c>
      <c r="T406" s="59">
        <f>IF(C406="East", IF(B406="Central",F406*'Connecting shares (%)'!$R$16*'Connecting shares (%)'!$F$2/100+H406*'Connecting shares (%)'!$G$2/100*'Connecting shares (%)'!$R$17+J406*'Connecting shares (%)'!$H$2/100*'Connecting shares (%)'!$R$18,0),0)</f>
        <v>0</v>
      </c>
      <c r="U406" s="1">
        <f>IF(C406="East", IF(B406="Decentral",('Connecting shares (%)'!$F$6/100*E406+'Connecting shares (%)'!$G$6/100*G406+'Connecting shares (%)'!$H$6/100*I406)/1000000,0),0)</f>
        <v>0</v>
      </c>
      <c r="V406" s="1">
        <f>IF(C406="East", IF(B406="Decentral",F406*'Connecting shares (%)'!$R$16*'Connecting shares (%)'!$F$6/100+H406*'Connecting shares (%)'!$G$6/100*'Connecting shares (%)'!$R$17+J406*'Connecting shares (%)'!$H$6/100*'Connecting shares (%)'!$R$18,0),0)</f>
        <v>0</v>
      </c>
      <c r="W406" s="1">
        <f>IF(C406="East", IF(B406="Central",('Connecting shares (%)'!$F$4/100*K406+'Connecting shares (%)'!$G$4/100*M406+'Connecting shares (%)'!$H$4/100*O406)/1000000,0),0)</f>
        <v>0</v>
      </c>
      <c r="X406" s="1">
        <f>IF(C406="East", IF(B406="Central",L406*'Connecting shares (%)'!$R$16*'Connecting shares (%)'!$F$4/100+N406*'Connecting shares (%)'!$G$4/100*'Connecting shares (%)'!$R$17+P406*'Connecting shares (%)'!$H$4/100*'Connecting shares (%)'!$R$18,0),0)</f>
        <v>0</v>
      </c>
      <c r="Y406" s="1">
        <f>IF(C406="East", IF(B406="Decentral",('Connecting shares (%)'!$F$4/100*K406+'Connecting shares (%)'!$G$4/100*M406+'Connecting shares (%)'!$H$4/100*O406)/1000000,0),0)</f>
        <v>0</v>
      </c>
      <c r="Z406" s="1">
        <f>IF(C406="East", IF(B406="Decentral",L406*'Connecting shares (%)'!$R$16*'Connecting shares (%)'!$F$8/100+N406*'Connecting shares (%)'!$G$8/100*'Connecting shares (%)'!$R$17+P406*'Connecting shares (%)'!$H$8/100*'Connecting shares (%)'!$R$18,0),0)</f>
        <v>0</v>
      </c>
      <c r="AA406" s="1">
        <f>IF(C406="West", IF(B406="Central",('Connecting shares (%)'!$F$10/100*E406+'Connecting shares (%)'!$G$10/100*G406+'Connecting shares (%)'!$H$10/100*I406)/1000000,0),0)</f>
        <v>0</v>
      </c>
      <c r="AB406" s="1">
        <f>IF(C406="West", IF(B406="Central",F406*'Connecting shares (%)'!$R$16*'Connecting shares (%)'!$F$10/100+H406*'Connecting shares (%)'!$G$10/100*'Connecting shares (%)'!$R$17+J406*'Connecting shares (%)'!$H$10/100*'Connecting shares (%)'!$R$18,0),0)</f>
        <v>0</v>
      </c>
      <c r="AC406" s="1">
        <f>IF(C406="West", IF(B406="Decentral",('Connecting shares (%)'!$F$14/100*E406+'Connecting shares (%)'!$G$14/100*G406+'Connecting shares (%)'!$H$14/100*I406)/1000000,0),0)</f>
        <v>0</v>
      </c>
      <c r="AD406" s="1">
        <f>IF(C406="west", IF(B406="Decentral",F406*'Connecting shares (%)'!$R$16*'Connecting shares (%)'!$F$14/100+H406*'Connecting shares (%)'!$G$14/100*'Connecting shares (%)'!$R$17+J406*'Connecting shares (%)'!$H$14/100*'Connecting shares (%)'!$R$18,0),0)</f>
        <v>0</v>
      </c>
      <c r="AE406" s="1">
        <f>IF(C406="west", IF(B406="Central",('Connecting shares (%)'!$F$12/100*K406+'Connecting shares (%)'!$G$12/100*M406+'Connecting shares (%)'!$H$12/100*O406)/1000000,0),0)</f>
        <v>0</v>
      </c>
      <c r="AF406" s="1">
        <f>IF(C406="west", IF(B406="Central",L406*'Connecting shares (%)'!$R$16*'Connecting shares (%)'!$F$12/100+N406*'Connecting shares (%)'!$G$12/100*'Connecting shares (%)'!$R$17+P406*'Connecting shares (%)'!$H$12/100*'Connecting shares (%)'!$R$18,0),0)</f>
        <v>0</v>
      </c>
      <c r="AG406" s="1">
        <f>IF(C406="West", IF(B406="Decentral",(K406*'Connecting shares (%)'!$F$16/100+M406*'Connecting shares (%)'!$G$16/100+O406*'Connecting shares (%)'!$H$16/100)/1000000,0),0)</f>
        <v>8.7432509999999991E-2</v>
      </c>
      <c r="AH406" s="1">
        <f>IF(C406="west", IF(B406="Decentral",L406*'Connecting shares (%)'!$R$16*'Connecting shares (%)'!$F$16/100+N406*'Connecting shares (%)'!$G$16/100*'Connecting shares (%)'!$R$17+P406*'Connecting shares (%)'!$H$16/100*'Connecting shares (%)'!$R$18,0),0)</f>
        <v>0.36792000000000002</v>
      </c>
    </row>
    <row r="407" spans="1:34">
      <c r="A407" s="1">
        <v>406</v>
      </c>
      <c r="B407" s="1" t="s">
        <v>19</v>
      </c>
      <c r="C407" s="1" t="s">
        <v>21</v>
      </c>
      <c r="D407" s="1" t="s">
        <v>514</v>
      </c>
      <c r="E407" s="1">
        <v>360910.57</v>
      </c>
      <c r="F407" s="1">
        <v>21</v>
      </c>
      <c r="G407" s="1">
        <v>0</v>
      </c>
      <c r="H407" s="1">
        <v>0</v>
      </c>
      <c r="I407" s="1">
        <v>0</v>
      </c>
      <c r="J407" s="1">
        <v>0</v>
      </c>
      <c r="K407" s="1">
        <v>0</v>
      </c>
      <c r="L407" s="1">
        <v>0</v>
      </c>
      <c r="M407" s="1">
        <v>0</v>
      </c>
      <c r="N407" s="1">
        <v>0</v>
      </c>
      <c r="O407" s="1">
        <v>0</v>
      </c>
      <c r="P407" s="1">
        <v>0</v>
      </c>
      <c r="Q407" s="1">
        <v>3342.6809464570101</v>
      </c>
      <c r="R407" s="1">
        <v>319823</v>
      </c>
      <c r="S407" s="59">
        <f>IF(C407="East", IF(B407="Central",('Connecting shares (%)'!$F$2/100*E407+'Connecting shares (%)'!$G$2/100*G407+'Connecting shares (%)'!$H$2/100*I407)/1000000,0),0)</f>
        <v>0</v>
      </c>
      <c r="T407" s="59">
        <f>IF(C407="East", IF(B407="Central",F407*'Connecting shares (%)'!$R$16*'Connecting shares (%)'!$F$2/100+H407*'Connecting shares (%)'!$G$2/100*'Connecting shares (%)'!$R$17+J407*'Connecting shares (%)'!$H$2/100*'Connecting shares (%)'!$R$18,0),0)</f>
        <v>0</v>
      </c>
      <c r="U407" s="1">
        <f>IF(C407="East", IF(B407="Decentral",('Connecting shares (%)'!$F$6/100*E407+'Connecting shares (%)'!$G$6/100*G407+'Connecting shares (%)'!$H$6/100*I407)/1000000,0),0)</f>
        <v>0</v>
      </c>
      <c r="V407" s="1">
        <f>IF(C407="East", IF(B407="Decentral",F407*'Connecting shares (%)'!$R$16*'Connecting shares (%)'!$F$6/100+H407*'Connecting shares (%)'!$G$6/100*'Connecting shares (%)'!$R$17+J407*'Connecting shares (%)'!$H$6/100*'Connecting shares (%)'!$R$18,0),0)</f>
        <v>0</v>
      </c>
      <c r="W407" s="1">
        <f>IF(C407="East", IF(B407="Central",('Connecting shares (%)'!$F$4/100*K407+'Connecting shares (%)'!$G$4/100*M407+'Connecting shares (%)'!$H$4/100*O407)/1000000,0),0)</f>
        <v>0</v>
      </c>
      <c r="X407" s="1">
        <f>IF(C407="East", IF(B407="Central",L407*'Connecting shares (%)'!$R$16*'Connecting shares (%)'!$F$4/100+N407*'Connecting shares (%)'!$G$4/100*'Connecting shares (%)'!$R$17+P407*'Connecting shares (%)'!$H$4/100*'Connecting shares (%)'!$R$18,0),0)</f>
        <v>0</v>
      </c>
      <c r="Y407" s="1">
        <f>IF(C407="East", IF(B407="Decentral",('Connecting shares (%)'!$F$4/100*K407+'Connecting shares (%)'!$G$4/100*M407+'Connecting shares (%)'!$H$4/100*O407)/1000000,0),0)</f>
        <v>0</v>
      </c>
      <c r="Z407" s="1">
        <f>IF(C407="East", IF(B407="Decentral",L407*'Connecting shares (%)'!$R$16*'Connecting shares (%)'!$F$8/100+N407*'Connecting shares (%)'!$G$8/100*'Connecting shares (%)'!$R$17+P407*'Connecting shares (%)'!$H$8/100*'Connecting shares (%)'!$R$18,0),0)</f>
        <v>0</v>
      </c>
      <c r="AA407" s="1">
        <f>IF(C407="West", IF(B407="Central",('Connecting shares (%)'!$F$10/100*E407+'Connecting shares (%)'!$G$10/100*G407+'Connecting shares (%)'!$H$10/100*I407)/1000000,0),0)</f>
        <v>0</v>
      </c>
      <c r="AB407" s="1">
        <f>IF(C407="West", IF(B407="Central",F407*'Connecting shares (%)'!$R$16*'Connecting shares (%)'!$F$10/100+H407*'Connecting shares (%)'!$G$10/100*'Connecting shares (%)'!$R$17+J407*'Connecting shares (%)'!$H$10/100*'Connecting shares (%)'!$R$18,0),0)</f>
        <v>0</v>
      </c>
      <c r="AC407" s="1">
        <f>IF(C407="West", IF(B407="Decentral",('Connecting shares (%)'!$F$14/100*E407+'Connecting shares (%)'!$G$14/100*G407+'Connecting shares (%)'!$H$14/100*I407)/1000000,0),0)</f>
        <v>0.36091056999999999</v>
      </c>
      <c r="AD407" s="1">
        <f>IF(C407="west", IF(B407="Decentral",F407*'Connecting shares (%)'!$R$16*'Connecting shares (%)'!$F$14/100+H407*'Connecting shares (%)'!$G$14/100*'Connecting shares (%)'!$R$17+J407*'Connecting shares (%)'!$H$14/100*'Connecting shares (%)'!$R$18,0),0)</f>
        <v>0.48289500000000002</v>
      </c>
      <c r="AE407" s="1">
        <f>IF(C407="west", IF(B407="Central",('Connecting shares (%)'!$F$12/100*K407+'Connecting shares (%)'!$G$12/100*M407+'Connecting shares (%)'!$H$12/100*O407)/1000000,0),0)</f>
        <v>0</v>
      </c>
      <c r="AF407" s="1">
        <f>IF(C407="west", IF(B407="Central",L407*'Connecting shares (%)'!$R$16*'Connecting shares (%)'!$F$12/100+N407*'Connecting shares (%)'!$G$12/100*'Connecting shares (%)'!$R$17+P407*'Connecting shares (%)'!$H$12/100*'Connecting shares (%)'!$R$18,0),0)</f>
        <v>0</v>
      </c>
      <c r="AG407" s="1">
        <f>IF(C407="West", IF(B407="Decentral",(K407*'Connecting shares (%)'!$F$16/100+M407*'Connecting shares (%)'!$G$16/100+O407*'Connecting shares (%)'!$H$16/100)/1000000,0),0)</f>
        <v>0</v>
      </c>
      <c r="AH407" s="1">
        <f>IF(C407="west", IF(B407="Decentral",L407*'Connecting shares (%)'!$R$16*'Connecting shares (%)'!$F$16/100+N407*'Connecting shares (%)'!$G$16/100*'Connecting shares (%)'!$R$17+P407*'Connecting shares (%)'!$H$16/100*'Connecting shares (%)'!$R$18,0),0)</f>
        <v>0</v>
      </c>
    </row>
    <row r="408" spans="1:34">
      <c r="A408" s="1">
        <v>407</v>
      </c>
      <c r="B408" s="1" t="s">
        <v>19</v>
      </c>
      <c r="C408" s="1" t="s">
        <v>21</v>
      </c>
      <c r="D408" s="1" t="s">
        <v>513</v>
      </c>
      <c r="E408" s="1">
        <v>473918.52</v>
      </c>
      <c r="F408" s="1">
        <v>36</v>
      </c>
      <c r="G408" s="1">
        <v>81156.199999999895</v>
      </c>
      <c r="H408" s="1">
        <v>1</v>
      </c>
      <c r="I408" s="1">
        <v>0</v>
      </c>
      <c r="J408" s="1">
        <v>0</v>
      </c>
      <c r="K408" s="1">
        <v>58174.049999999901</v>
      </c>
      <c r="L408" s="1">
        <v>11</v>
      </c>
      <c r="M408" s="1">
        <v>0</v>
      </c>
      <c r="N408" s="1">
        <v>0</v>
      </c>
      <c r="O408" s="1">
        <v>0</v>
      </c>
      <c r="P408" s="1">
        <v>0</v>
      </c>
      <c r="Q408" s="1">
        <v>5144.7374875158903</v>
      </c>
      <c r="R408" s="1">
        <v>635000.5</v>
      </c>
      <c r="S408" s="59">
        <f>IF(C408="East", IF(B408="Central",('Connecting shares (%)'!$F$2/100*E408+'Connecting shares (%)'!$G$2/100*G408+'Connecting shares (%)'!$H$2/100*I408)/1000000,0),0)</f>
        <v>0</v>
      </c>
      <c r="T408" s="59">
        <f>IF(C408="East", IF(B408="Central",F408*'Connecting shares (%)'!$R$16*'Connecting shares (%)'!$F$2/100+H408*'Connecting shares (%)'!$G$2/100*'Connecting shares (%)'!$R$17+J408*'Connecting shares (%)'!$H$2/100*'Connecting shares (%)'!$R$18,0),0)</f>
        <v>0</v>
      </c>
      <c r="U408" s="1">
        <f>IF(C408="East", IF(B408="Decentral",('Connecting shares (%)'!$F$6/100*E408+'Connecting shares (%)'!$G$6/100*G408+'Connecting shares (%)'!$H$6/100*I408)/1000000,0),0)</f>
        <v>0</v>
      </c>
      <c r="V408" s="1">
        <f>IF(C408="East", IF(B408="Decentral",F408*'Connecting shares (%)'!$R$16*'Connecting shares (%)'!$F$6/100+H408*'Connecting shares (%)'!$G$6/100*'Connecting shares (%)'!$R$17+J408*'Connecting shares (%)'!$H$6/100*'Connecting shares (%)'!$R$18,0),0)</f>
        <v>0</v>
      </c>
      <c r="W408" s="1">
        <f>IF(C408="East", IF(B408="Central",('Connecting shares (%)'!$F$4/100*K408+'Connecting shares (%)'!$G$4/100*M408+'Connecting shares (%)'!$H$4/100*O408)/1000000,0),0)</f>
        <v>0</v>
      </c>
      <c r="X408" s="1">
        <f>IF(C408="East", IF(B408="Central",L408*'Connecting shares (%)'!$R$16*'Connecting shares (%)'!$F$4/100+N408*'Connecting shares (%)'!$G$4/100*'Connecting shares (%)'!$R$17+P408*'Connecting shares (%)'!$H$4/100*'Connecting shares (%)'!$R$18,0),0)</f>
        <v>0</v>
      </c>
      <c r="Y408" s="1">
        <f>IF(C408="East", IF(B408="Decentral",('Connecting shares (%)'!$F$4/100*K408+'Connecting shares (%)'!$G$4/100*M408+'Connecting shares (%)'!$H$4/100*O408)/1000000,0),0)</f>
        <v>0</v>
      </c>
      <c r="Z408" s="1">
        <f>IF(C408="East", IF(B408="Decentral",L408*'Connecting shares (%)'!$R$16*'Connecting shares (%)'!$F$8/100+N408*'Connecting shares (%)'!$G$8/100*'Connecting shares (%)'!$R$17+P408*'Connecting shares (%)'!$H$8/100*'Connecting shares (%)'!$R$18,0),0)</f>
        <v>0</v>
      </c>
      <c r="AA408" s="1">
        <f>IF(C408="West", IF(B408="Central",('Connecting shares (%)'!$F$10/100*E408+'Connecting shares (%)'!$G$10/100*G408+'Connecting shares (%)'!$H$10/100*I408)/1000000,0),0)</f>
        <v>0</v>
      </c>
      <c r="AB408" s="1">
        <f>IF(C408="West", IF(B408="Central",F408*'Connecting shares (%)'!$R$16*'Connecting shares (%)'!$F$10/100+H408*'Connecting shares (%)'!$G$10/100*'Connecting shares (%)'!$R$17+J408*'Connecting shares (%)'!$H$10/100*'Connecting shares (%)'!$R$18,0),0)</f>
        <v>0</v>
      </c>
      <c r="AC408" s="1">
        <f>IF(C408="West", IF(B408="Decentral",('Connecting shares (%)'!$F$14/100*E408+'Connecting shares (%)'!$G$14/100*G408+'Connecting shares (%)'!$H$14/100*I408)/1000000,0),0)</f>
        <v>0.55507472000000002</v>
      </c>
      <c r="AD408" s="1">
        <f>IF(C408="west", IF(B408="Decentral",F408*'Connecting shares (%)'!$R$16*'Connecting shares (%)'!$F$14/100+H408*'Connecting shares (%)'!$G$14/100*'Connecting shares (%)'!$R$17+J408*'Connecting shares (%)'!$H$14/100*'Connecting shares (%)'!$R$18,0),0)</f>
        <v>0.85847899999999999</v>
      </c>
      <c r="AE408" s="1">
        <f>IF(C408="west", IF(B408="Central",('Connecting shares (%)'!$F$12/100*K408+'Connecting shares (%)'!$G$12/100*M408+'Connecting shares (%)'!$H$12/100*O408)/1000000,0),0)</f>
        <v>0</v>
      </c>
      <c r="AF408" s="1">
        <f>IF(C408="west", IF(B408="Central",L408*'Connecting shares (%)'!$R$16*'Connecting shares (%)'!$F$12/100+N408*'Connecting shares (%)'!$G$12/100*'Connecting shares (%)'!$R$17+P408*'Connecting shares (%)'!$H$12/100*'Connecting shares (%)'!$R$18,0),0)</f>
        <v>0</v>
      </c>
      <c r="AG408" s="1">
        <f>IF(C408="West", IF(B408="Decentral",(K408*'Connecting shares (%)'!$F$16/100+M408*'Connecting shares (%)'!$G$16/100+O408*'Connecting shares (%)'!$H$16/100)/1000000,0),0)</f>
        <v>5.8174049999999901E-2</v>
      </c>
      <c r="AH408" s="1">
        <f>IF(C408="west", IF(B408="Decentral",L408*'Connecting shares (%)'!$R$16*'Connecting shares (%)'!$F$16/100+N408*'Connecting shares (%)'!$G$16/100*'Connecting shares (%)'!$R$17+P408*'Connecting shares (%)'!$H$16/100*'Connecting shares (%)'!$R$18,0),0)</f>
        <v>0.25294500000000003</v>
      </c>
    </row>
    <row r="409" spans="1:34">
      <c r="A409" s="1">
        <v>408</v>
      </c>
      <c r="B409" s="1" t="s">
        <v>19</v>
      </c>
      <c r="C409" s="1" t="s">
        <v>21</v>
      </c>
      <c r="D409" s="1" t="s">
        <v>512</v>
      </c>
      <c r="E409" s="1">
        <v>1271349.8700000001</v>
      </c>
      <c r="F409" s="1">
        <v>81</v>
      </c>
      <c r="G409" s="1">
        <v>0</v>
      </c>
      <c r="H409" s="1">
        <v>0</v>
      </c>
      <c r="I409" s="1">
        <v>0</v>
      </c>
      <c r="J409" s="1">
        <v>0</v>
      </c>
      <c r="K409" s="1">
        <v>19098.66</v>
      </c>
      <c r="L409" s="1">
        <v>4</v>
      </c>
      <c r="M409" s="1">
        <v>0</v>
      </c>
      <c r="N409" s="1">
        <v>0</v>
      </c>
      <c r="O409" s="1">
        <v>0</v>
      </c>
      <c r="P409" s="1">
        <v>0</v>
      </c>
      <c r="Q409" s="1">
        <v>4169.7136710692002</v>
      </c>
      <c r="R409" s="1">
        <v>597172.5</v>
      </c>
      <c r="S409" s="59">
        <f>IF(C409="East", IF(B409="Central",('Connecting shares (%)'!$F$2/100*E409+'Connecting shares (%)'!$G$2/100*G409+'Connecting shares (%)'!$H$2/100*I409)/1000000,0),0)</f>
        <v>0</v>
      </c>
      <c r="T409" s="59">
        <f>IF(C409="East", IF(B409="Central",F409*'Connecting shares (%)'!$R$16*'Connecting shares (%)'!$F$2/100+H409*'Connecting shares (%)'!$G$2/100*'Connecting shares (%)'!$R$17+J409*'Connecting shares (%)'!$H$2/100*'Connecting shares (%)'!$R$18,0),0)</f>
        <v>0</v>
      </c>
      <c r="U409" s="1">
        <f>IF(C409="East", IF(B409="Decentral",('Connecting shares (%)'!$F$6/100*E409+'Connecting shares (%)'!$G$6/100*G409+'Connecting shares (%)'!$H$6/100*I409)/1000000,0),0)</f>
        <v>0</v>
      </c>
      <c r="V409" s="1">
        <f>IF(C409="East", IF(B409="Decentral",F409*'Connecting shares (%)'!$R$16*'Connecting shares (%)'!$F$6/100+H409*'Connecting shares (%)'!$G$6/100*'Connecting shares (%)'!$R$17+J409*'Connecting shares (%)'!$H$6/100*'Connecting shares (%)'!$R$18,0),0)</f>
        <v>0</v>
      </c>
      <c r="W409" s="1">
        <f>IF(C409="East", IF(B409="Central",('Connecting shares (%)'!$F$4/100*K409+'Connecting shares (%)'!$G$4/100*M409+'Connecting shares (%)'!$H$4/100*O409)/1000000,0),0)</f>
        <v>0</v>
      </c>
      <c r="X409" s="1">
        <f>IF(C409="East", IF(B409="Central",L409*'Connecting shares (%)'!$R$16*'Connecting shares (%)'!$F$4/100+N409*'Connecting shares (%)'!$G$4/100*'Connecting shares (%)'!$R$17+P409*'Connecting shares (%)'!$H$4/100*'Connecting shares (%)'!$R$18,0),0)</f>
        <v>0</v>
      </c>
      <c r="Y409" s="1">
        <f>IF(C409="East", IF(B409="Decentral",('Connecting shares (%)'!$F$4/100*K409+'Connecting shares (%)'!$G$4/100*M409+'Connecting shares (%)'!$H$4/100*O409)/1000000,0),0)</f>
        <v>0</v>
      </c>
      <c r="Z409" s="1">
        <f>IF(C409="East", IF(B409="Decentral",L409*'Connecting shares (%)'!$R$16*'Connecting shares (%)'!$F$8/100+N409*'Connecting shares (%)'!$G$8/100*'Connecting shares (%)'!$R$17+P409*'Connecting shares (%)'!$H$8/100*'Connecting shares (%)'!$R$18,0),0)</f>
        <v>0</v>
      </c>
      <c r="AA409" s="1">
        <f>IF(C409="West", IF(B409="Central",('Connecting shares (%)'!$F$10/100*E409+'Connecting shares (%)'!$G$10/100*G409+'Connecting shares (%)'!$H$10/100*I409)/1000000,0),0)</f>
        <v>0</v>
      </c>
      <c r="AB409" s="1">
        <f>IF(C409="West", IF(B409="Central",F409*'Connecting shares (%)'!$R$16*'Connecting shares (%)'!$F$10/100+H409*'Connecting shares (%)'!$G$10/100*'Connecting shares (%)'!$R$17+J409*'Connecting shares (%)'!$H$10/100*'Connecting shares (%)'!$R$18,0),0)</f>
        <v>0</v>
      </c>
      <c r="AC409" s="1">
        <f>IF(C409="West", IF(B409="Decentral",('Connecting shares (%)'!$F$14/100*E409+'Connecting shares (%)'!$G$14/100*G409+'Connecting shares (%)'!$H$14/100*I409)/1000000,0),0)</f>
        <v>1.2713498700000001</v>
      </c>
      <c r="AD409" s="1">
        <f>IF(C409="west", IF(B409="Decentral",F409*'Connecting shares (%)'!$R$16*'Connecting shares (%)'!$F$14/100+H409*'Connecting shares (%)'!$G$14/100*'Connecting shares (%)'!$R$17+J409*'Connecting shares (%)'!$H$14/100*'Connecting shares (%)'!$R$18,0),0)</f>
        <v>1.8625950000000002</v>
      </c>
      <c r="AE409" s="1">
        <f>IF(C409="west", IF(B409="Central",('Connecting shares (%)'!$F$12/100*K409+'Connecting shares (%)'!$G$12/100*M409+'Connecting shares (%)'!$H$12/100*O409)/1000000,0),0)</f>
        <v>0</v>
      </c>
      <c r="AF409" s="1">
        <f>IF(C409="west", IF(B409="Central",L409*'Connecting shares (%)'!$R$16*'Connecting shares (%)'!$F$12/100+N409*'Connecting shares (%)'!$G$12/100*'Connecting shares (%)'!$R$17+P409*'Connecting shares (%)'!$H$12/100*'Connecting shares (%)'!$R$18,0),0)</f>
        <v>0</v>
      </c>
      <c r="AG409" s="1">
        <f>IF(C409="West", IF(B409="Decentral",(K409*'Connecting shares (%)'!$F$16/100+M409*'Connecting shares (%)'!$G$16/100+O409*'Connecting shares (%)'!$H$16/100)/1000000,0),0)</f>
        <v>1.909866E-2</v>
      </c>
      <c r="AH409" s="1">
        <f>IF(C409="west", IF(B409="Decentral",L409*'Connecting shares (%)'!$R$16*'Connecting shares (%)'!$F$16/100+N409*'Connecting shares (%)'!$G$16/100*'Connecting shares (%)'!$R$17+P409*'Connecting shares (%)'!$H$16/100*'Connecting shares (%)'!$R$18,0),0)</f>
        <v>9.1980000000000006E-2</v>
      </c>
    </row>
    <row r="410" spans="1:34">
      <c r="A410" s="1">
        <v>409</v>
      </c>
      <c r="B410" s="1" t="s">
        <v>19</v>
      </c>
      <c r="C410" s="1" t="s">
        <v>21</v>
      </c>
      <c r="D410" s="1" t="s">
        <v>511</v>
      </c>
      <c r="E410" s="1">
        <v>3189816.73</v>
      </c>
      <c r="F410" s="1">
        <v>218</v>
      </c>
      <c r="G410" s="1">
        <v>0</v>
      </c>
      <c r="H410" s="1">
        <v>0</v>
      </c>
      <c r="I410" s="1">
        <v>0</v>
      </c>
      <c r="J410" s="1">
        <v>0</v>
      </c>
      <c r="K410" s="1">
        <v>362563.03999999899</v>
      </c>
      <c r="L410" s="1">
        <v>66</v>
      </c>
      <c r="M410" s="1">
        <v>0</v>
      </c>
      <c r="N410" s="1">
        <v>0</v>
      </c>
      <c r="O410" s="1">
        <v>0</v>
      </c>
      <c r="P410" s="1">
        <v>0</v>
      </c>
      <c r="Q410" s="1">
        <v>6415.9437554711303</v>
      </c>
      <c r="R410" s="1">
        <v>1432745</v>
      </c>
      <c r="S410" s="59">
        <f>IF(C410="East", IF(B410="Central",('Connecting shares (%)'!$F$2/100*E410+'Connecting shares (%)'!$G$2/100*G410+'Connecting shares (%)'!$H$2/100*I410)/1000000,0),0)</f>
        <v>0</v>
      </c>
      <c r="T410" s="59">
        <f>IF(C410="East", IF(B410="Central",F410*'Connecting shares (%)'!$R$16*'Connecting shares (%)'!$F$2/100+H410*'Connecting shares (%)'!$G$2/100*'Connecting shares (%)'!$R$17+J410*'Connecting shares (%)'!$H$2/100*'Connecting shares (%)'!$R$18,0),0)</f>
        <v>0</v>
      </c>
      <c r="U410" s="1">
        <f>IF(C410="East", IF(B410="Decentral",('Connecting shares (%)'!$F$6/100*E410+'Connecting shares (%)'!$G$6/100*G410+'Connecting shares (%)'!$H$6/100*I410)/1000000,0),0)</f>
        <v>0</v>
      </c>
      <c r="V410" s="1">
        <f>IF(C410="East", IF(B410="Decentral",F410*'Connecting shares (%)'!$R$16*'Connecting shares (%)'!$F$6/100+H410*'Connecting shares (%)'!$G$6/100*'Connecting shares (%)'!$R$17+J410*'Connecting shares (%)'!$H$6/100*'Connecting shares (%)'!$R$18,0),0)</f>
        <v>0</v>
      </c>
      <c r="W410" s="1">
        <f>IF(C410="East", IF(B410="Central",('Connecting shares (%)'!$F$4/100*K410+'Connecting shares (%)'!$G$4/100*M410+'Connecting shares (%)'!$H$4/100*O410)/1000000,0),0)</f>
        <v>0</v>
      </c>
      <c r="X410" s="1">
        <f>IF(C410="East", IF(B410="Central",L410*'Connecting shares (%)'!$R$16*'Connecting shares (%)'!$F$4/100+N410*'Connecting shares (%)'!$G$4/100*'Connecting shares (%)'!$R$17+P410*'Connecting shares (%)'!$H$4/100*'Connecting shares (%)'!$R$18,0),0)</f>
        <v>0</v>
      </c>
      <c r="Y410" s="1">
        <f>IF(C410="East", IF(B410="Decentral",('Connecting shares (%)'!$F$4/100*K410+'Connecting shares (%)'!$G$4/100*M410+'Connecting shares (%)'!$H$4/100*O410)/1000000,0),0)</f>
        <v>0</v>
      </c>
      <c r="Z410" s="1">
        <f>IF(C410="East", IF(B410="Decentral",L410*'Connecting shares (%)'!$R$16*'Connecting shares (%)'!$F$8/100+N410*'Connecting shares (%)'!$G$8/100*'Connecting shares (%)'!$R$17+P410*'Connecting shares (%)'!$H$8/100*'Connecting shares (%)'!$R$18,0),0)</f>
        <v>0</v>
      </c>
      <c r="AA410" s="1">
        <f>IF(C410="West", IF(B410="Central",('Connecting shares (%)'!$F$10/100*E410+'Connecting shares (%)'!$G$10/100*G410+'Connecting shares (%)'!$H$10/100*I410)/1000000,0),0)</f>
        <v>0</v>
      </c>
      <c r="AB410" s="1">
        <f>IF(C410="West", IF(B410="Central",F410*'Connecting shares (%)'!$R$16*'Connecting shares (%)'!$F$10/100+H410*'Connecting shares (%)'!$G$10/100*'Connecting shares (%)'!$R$17+J410*'Connecting shares (%)'!$H$10/100*'Connecting shares (%)'!$R$18,0),0)</f>
        <v>0</v>
      </c>
      <c r="AC410" s="1">
        <f>IF(C410="West", IF(B410="Decentral",('Connecting shares (%)'!$F$14/100*E410+'Connecting shares (%)'!$G$14/100*G410+'Connecting shares (%)'!$H$14/100*I410)/1000000,0),0)</f>
        <v>3.18981673</v>
      </c>
      <c r="AD410" s="1">
        <f>IF(C410="west", IF(B410="Decentral",F410*'Connecting shares (%)'!$R$16*'Connecting shares (%)'!$F$14/100+H410*'Connecting shares (%)'!$G$14/100*'Connecting shares (%)'!$R$17+J410*'Connecting shares (%)'!$H$14/100*'Connecting shares (%)'!$R$18,0),0)</f>
        <v>5.0129100000000006</v>
      </c>
      <c r="AE410" s="1">
        <f>IF(C410="west", IF(B410="Central",('Connecting shares (%)'!$F$12/100*K410+'Connecting shares (%)'!$G$12/100*M410+'Connecting shares (%)'!$H$12/100*O410)/1000000,0),0)</f>
        <v>0</v>
      </c>
      <c r="AF410" s="1">
        <f>IF(C410="west", IF(B410="Central",L410*'Connecting shares (%)'!$R$16*'Connecting shares (%)'!$F$12/100+N410*'Connecting shares (%)'!$G$12/100*'Connecting shares (%)'!$R$17+P410*'Connecting shares (%)'!$H$12/100*'Connecting shares (%)'!$R$18,0),0)</f>
        <v>0</v>
      </c>
      <c r="AG410" s="1">
        <f>IF(C410="West", IF(B410="Decentral",(K410*'Connecting shares (%)'!$F$16/100+M410*'Connecting shares (%)'!$G$16/100+O410*'Connecting shares (%)'!$H$16/100)/1000000,0),0)</f>
        <v>0.36256303999999895</v>
      </c>
      <c r="AH410" s="1">
        <f>IF(C410="west", IF(B410="Decentral",L410*'Connecting shares (%)'!$R$16*'Connecting shares (%)'!$F$16/100+N410*'Connecting shares (%)'!$G$16/100*'Connecting shares (%)'!$R$17+P410*'Connecting shares (%)'!$H$16/100*'Connecting shares (%)'!$R$18,0),0)</f>
        <v>1.5176699999999999</v>
      </c>
    </row>
    <row r="411" spans="1:34">
      <c r="A411" s="1">
        <v>410</v>
      </c>
      <c r="B411" s="1" t="s">
        <v>19</v>
      </c>
      <c r="C411" s="1" t="s">
        <v>21</v>
      </c>
      <c r="D411" s="1" t="s">
        <v>510</v>
      </c>
      <c r="E411" s="1">
        <v>0</v>
      </c>
      <c r="F411" s="1">
        <v>0</v>
      </c>
      <c r="G411" s="1">
        <v>0</v>
      </c>
      <c r="H411" s="1">
        <v>0</v>
      </c>
      <c r="I411" s="1">
        <v>0</v>
      </c>
      <c r="J411" s="1">
        <v>0</v>
      </c>
      <c r="K411" s="1">
        <v>0</v>
      </c>
      <c r="L411" s="1">
        <v>0</v>
      </c>
      <c r="M411" s="1">
        <v>0</v>
      </c>
      <c r="N411" s="1">
        <v>0</v>
      </c>
      <c r="O411" s="1">
        <v>0</v>
      </c>
      <c r="P411" s="1">
        <v>0</v>
      </c>
      <c r="Q411" s="1">
        <v>2202.1527130465902</v>
      </c>
      <c r="R411" s="1">
        <v>247891</v>
      </c>
      <c r="S411" s="59">
        <f>IF(C411="East", IF(B411="Central",('Connecting shares (%)'!$F$2/100*E411+'Connecting shares (%)'!$G$2/100*G411+'Connecting shares (%)'!$H$2/100*I411)/1000000,0),0)</f>
        <v>0</v>
      </c>
      <c r="T411" s="59">
        <f>IF(C411="East", IF(B411="Central",F411*'Connecting shares (%)'!$R$16*'Connecting shares (%)'!$F$2/100+H411*'Connecting shares (%)'!$G$2/100*'Connecting shares (%)'!$R$17+J411*'Connecting shares (%)'!$H$2/100*'Connecting shares (%)'!$R$18,0),0)</f>
        <v>0</v>
      </c>
      <c r="U411" s="1">
        <f>IF(C411="East", IF(B411="Decentral",('Connecting shares (%)'!$F$6/100*E411+'Connecting shares (%)'!$G$6/100*G411+'Connecting shares (%)'!$H$6/100*I411)/1000000,0),0)</f>
        <v>0</v>
      </c>
      <c r="V411" s="1">
        <f>IF(C411="East", IF(B411="Decentral",F411*'Connecting shares (%)'!$R$16*'Connecting shares (%)'!$F$6/100+H411*'Connecting shares (%)'!$G$6/100*'Connecting shares (%)'!$R$17+J411*'Connecting shares (%)'!$H$6/100*'Connecting shares (%)'!$R$18,0),0)</f>
        <v>0</v>
      </c>
      <c r="W411" s="1">
        <f>IF(C411="East", IF(B411="Central",('Connecting shares (%)'!$F$4/100*K411+'Connecting shares (%)'!$G$4/100*M411+'Connecting shares (%)'!$H$4/100*O411)/1000000,0),0)</f>
        <v>0</v>
      </c>
      <c r="X411" s="1">
        <f>IF(C411="East", IF(B411="Central",L411*'Connecting shares (%)'!$R$16*'Connecting shares (%)'!$F$4/100+N411*'Connecting shares (%)'!$G$4/100*'Connecting shares (%)'!$R$17+P411*'Connecting shares (%)'!$H$4/100*'Connecting shares (%)'!$R$18,0),0)</f>
        <v>0</v>
      </c>
      <c r="Y411" s="1">
        <f>IF(C411="East", IF(B411="Decentral",('Connecting shares (%)'!$F$4/100*K411+'Connecting shares (%)'!$G$4/100*M411+'Connecting shares (%)'!$H$4/100*O411)/1000000,0),0)</f>
        <v>0</v>
      </c>
      <c r="Z411" s="1">
        <f>IF(C411="East", IF(B411="Decentral",L411*'Connecting shares (%)'!$R$16*'Connecting shares (%)'!$F$8/100+N411*'Connecting shares (%)'!$G$8/100*'Connecting shares (%)'!$R$17+P411*'Connecting shares (%)'!$H$8/100*'Connecting shares (%)'!$R$18,0),0)</f>
        <v>0</v>
      </c>
      <c r="AA411" s="1">
        <f>IF(C411="West", IF(B411="Central",('Connecting shares (%)'!$F$10/100*E411+'Connecting shares (%)'!$G$10/100*G411+'Connecting shares (%)'!$H$10/100*I411)/1000000,0),0)</f>
        <v>0</v>
      </c>
      <c r="AB411" s="1">
        <f>IF(C411="West", IF(B411="Central",F411*'Connecting shares (%)'!$R$16*'Connecting shares (%)'!$F$10/100+H411*'Connecting shares (%)'!$G$10/100*'Connecting shares (%)'!$R$17+J411*'Connecting shares (%)'!$H$10/100*'Connecting shares (%)'!$R$18,0),0)</f>
        <v>0</v>
      </c>
      <c r="AC411" s="1">
        <f>IF(C411="West", IF(B411="Decentral",('Connecting shares (%)'!$F$14/100*E411+'Connecting shares (%)'!$G$14/100*G411+'Connecting shares (%)'!$H$14/100*I411)/1000000,0),0)</f>
        <v>0</v>
      </c>
      <c r="AD411" s="1">
        <f>IF(C411="west", IF(B411="Decentral",F411*'Connecting shares (%)'!$R$16*'Connecting shares (%)'!$F$14/100+H411*'Connecting shares (%)'!$G$14/100*'Connecting shares (%)'!$R$17+J411*'Connecting shares (%)'!$H$14/100*'Connecting shares (%)'!$R$18,0),0)</f>
        <v>0</v>
      </c>
      <c r="AE411" s="1">
        <f>IF(C411="west", IF(B411="Central",('Connecting shares (%)'!$F$12/100*K411+'Connecting shares (%)'!$G$12/100*M411+'Connecting shares (%)'!$H$12/100*O411)/1000000,0),0)</f>
        <v>0</v>
      </c>
      <c r="AF411" s="1">
        <f>IF(C411="west", IF(B411="Central",L411*'Connecting shares (%)'!$R$16*'Connecting shares (%)'!$F$12/100+N411*'Connecting shares (%)'!$G$12/100*'Connecting shares (%)'!$R$17+P411*'Connecting shares (%)'!$H$12/100*'Connecting shares (%)'!$R$18,0),0)</f>
        <v>0</v>
      </c>
      <c r="AG411" s="1">
        <f>IF(C411="West", IF(B411="Decentral",(K411*'Connecting shares (%)'!$F$16/100+M411*'Connecting shares (%)'!$G$16/100+O411*'Connecting shares (%)'!$H$16/100)/1000000,0),0)</f>
        <v>0</v>
      </c>
      <c r="AH411" s="1">
        <f>IF(C411="west", IF(B411="Decentral",L411*'Connecting shares (%)'!$R$16*'Connecting shares (%)'!$F$16/100+N411*'Connecting shares (%)'!$G$16/100*'Connecting shares (%)'!$R$17+P411*'Connecting shares (%)'!$H$16/100*'Connecting shares (%)'!$R$18,0),0)</f>
        <v>0</v>
      </c>
    </row>
    <row r="412" spans="1:34">
      <c r="A412" s="1">
        <v>411</v>
      </c>
      <c r="B412" s="1" t="s">
        <v>19</v>
      </c>
      <c r="C412" s="1" t="s">
        <v>21</v>
      </c>
      <c r="D412" s="1" t="s">
        <v>509</v>
      </c>
      <c r="E412" s="1">
        <v>2833392.64</v>
      </c>
      <c r="F412" s="1">
        <v>183</v>
      </c>
      <c r="G412" s="1">
        <v>50462.029999999897</v>
      </c>
      <c r="H412" s="1">
        <v>1</v>
      </c>
      <c r="I412" s="1">
        <v>0</v>
      </c>
      <c r="J412" s="1">
        <v>0</v>
      </c>
      <c r="K412" s="1">
        <v>422387.53</v>
      </c>
      <c r="L412" s="1">
        <v>25</v>
      </c>
      <c r="M412" s="1">
        <v>501171.73</v>
      </c>
      <c r="N412" s="1">
        <v>5</v>
      </c>
      <c r="O412" s="1">
        <v>0</v>
      </c>
      <c r="P412" s="1">
        <v>0</v>
      </c>
      <c r="Q412" s="1">
        <v>5826.6761951973904</v>
      </c>
      <c r="R412" s="1">
        <v>1690595</v>
      </c>
      <c r="S412" s="59">
        <f>IF(C412="East", IF(B412="Central",('Connecting shares (%)'!$F$2/100*E412+'Connecting shares (%)'!$G$2/100*G412+'Connecting shares (%)'!$H$2/100*I412)/1000000,0),0)</f>
        <v>0</v>
      </c>
      <c r="T412" s="59">
        <f>IF(C412="East", IF(B412="Central",F412*'Connecting shares (%)'!$R$16*'Connecting shares (%)'!$F$2/100+H412*'Connecting shares (%)'!$G$2/100*'Connecting shares (%)'!$R$17+J412*'Connecting shares (%)'!$H$2/100*'Connecting shares (%)'!$R$18,0),0)</f>
        <v>0</v>
      </c>
      <c r="U412" s="1">
        <f>IF(C412="East", IF(B412="Decentral",('Connecting shares (%)'!$F$6/100*E412+'Connecting shares (%)'!$G$6/100*G412+'Connecting shares (%)'!$H$6/100*I412)/1000000,0),0)</f>
        <v>0</v>
      </c>
      <c r="V412" s="1">
        <f>IF(C412="East", IF(B412="Decentral",F412*'Connecting shares (%)'!$R$16*'Connecting shares (%)'!$F$6/100+H412*'Connecting shares (%)'!$G$6/100*'Connecting shares (%)'!$R$17+J412*'Connecting shares (%)'!$H$6/100*'Connecting shares (%)'!$R$18,0),0)</f>
        <v>0</v>
      </c>
      <c r="W412" s="1">
        <f>IF(C412="East", IF(B412="Central",('Connecting shares (%)'!$F$4/100*K412+'Connecting shares (%)'!$G$4/100*M412+'Connecting shares (%)'!$H$4/100*O412)/1000000,0),0)</f>
        <v>0</v>
      </c>
      <c r="X412" s="1">
        <f>IF(C412="East", IF(B412="Central",L412*'Connecting shares (%)'!$R$16*'Connecting shares (%)'!$F$4/100+N412*'Connecting shares (%)'!$G$4/100*'Connecting shares (%)'!$R$17+P412*'Connecting shares (%)'!$H$4/100*'Connecting shares (%)'!$R$18,0),0)</f>
        <v>0</v>
      </c>
      <c r="Y412" s="1">
        <f>IF(C412="East", IF(B412="Decentral",('Connecting shares (%)'!$F$4/100*K412+'Connecting shares (%)'!$G$4/100*M412+'Connecting shares (%)'!$H$4/100*O412)/1000000,0),0)</f>
        <v>0</v>
      </c>
      <c r="Z412" s="1">
        <f>IF(C412="East", IF(B412="Decentral",L412*'Connecting shares (%)'!$R$16*'Connecting shares (%)'!$F$8/100+N412*'Connecting shares (%)'!$G$8/100*'Connecting shares (%)'!$R$17+P412*'Connecting shares (%)'!$H$8/100*'Connecting shares (%)'!$R$18,0),0)</f>
        <v>0</v>
      </c>
      <c r="AA412" s="1">
        <f>IF(C412="West", IF(B412="Central",('Connecting shares (%)'!$F$10/100*E412+'Connecting shares (%)'!$G$10/100*G412+'Connecting shares (%)'!$H$10/100*I412)/1000000,0),0)</f>
        <v>0</v>
      </c>
      <c r="AB412" s="1">
        <f>IF(C412="West", IF(B412="Central",F412*'Connecting shares (%)'!$R$16*'Connecting shares (%)'!$F$10/100+H412*'Connecting shares (%)'!$G$10/100*'Connecting shares (%)'!$R$17+J412*'Connecting shares (%)'!$H$10/100*'Connecting shares (%)'!$R$18,0),0)</f>
        <v>0</v>
      </c>
      <c r="AC412" s="1">
        <f>IF(C412="West", IF(B412="Decentral",('Connecting shares (%)'!$F$14/100*E412+'Connecting shares (%)'!$G$14/100*G412+'Connecting shares (%)'!$H$14/100*I412)/1000000,0),0)</f>
        <v>2.8838546699999998</v>
      </c>
      <c r="AD412" s="1">
        <f>IF(C412="west", IF(B412="Decentral",F412*'Connecting shares (%)'!$R$16*'Connecting shares (%)'!$F$14/100+H412*'Connecting shares (%)'!$G$14/100*'Connecting shares (%)'!$R$17+J412*'Connecting shares (%)'!$H$14/100*'Connecting shares (%)'!$R$18,0),0)</f>
        <v>4.2387440000000005</v>
      </c>
      <c r="AE412" s="1">
        <f>IF(C412="west", IF(B412="Central",('Connecting shares (%)'!$F$12/100*K412+'Connecting shares (%)'!$G$12/100*M412+'Connecting shares (%)'!$H$12/100*O412)/1000000,0),0)</f>
        <v>0</v>
      </c>
      <c r="AF412" s="1">
        <f>IF(C412="west", IF(B412="Central",L412*'Connecting shares (%)'!$R$16*'Connecting shares (%)'!$F$12/100+N412*'Connecting shares (%)'!$G$12/100*'Connecting shares (%)'!$R$17+P412*'Connecting shares (%)'!$H$12/100*'Connecting shares (%)'!$R$18,0),0)</f>
        <v>0</v>
      </c>
      <c r="AG412" s="1">
        <f>IF(C412="West", IF(B412="Decentral",(K412*'Connecting shares (%)'!$F$16/100+M412*'Connecting shares (%)'!$G$16/100+O412*'Connecting shares (%)'!$H$16/100)/1000000,0),0)</f>
        <v>0.92355925999999999</v>
      </c>
      <c r="AH412" s="1">
        <f>IF(C412="west", IF(B412="Decentral",L412*'Connecting shares (%)'!$R$16*'Connecting shares (%)'!$F$16/100+N412*'Connecting shares (%)'!$G$16/100*'Connecting shares (%)'!$R$17+P412*'Connecting shares (%)'!$H$16/100*'Connecting shares (%)'!$R$18,0),0)</f>
        <v>0.72816999999999998</v>
      </c>
    </row>
    <row r="413" spans="1:34">
      <c r="A413" s="1">
        <v>412</v>
      </c>
      <c r="B413" s="1" t="s">
        <v>19</v>
      </c>
      <c r="C413" s="1" t="s">
        <v>21</v>
      </c>
      <c r="D413" s="1" t="s">
        <v>508</v>
      </c>
      <c r="E413" s="1">
        <v>788891.81999999902</v>
      </c>
      <c r="F413" s="1">
        <v>40</v>
      </c>
      <c r="G413" s="1">
        <v>54974.9</v>
      </c>
      <c r="H413" s="1">
        <v>1</v>
      </c>
      <c r="I413" s="1">
        <v>0</v>
      </c>
      <c r="J413" s="1">
        <v>0</v>
      </c>
      <c r="K413" s="1">
        <v>152867.959999999</v>
      </c>
      <c r="L413" s="1">
        <v>10</v>
      </c>
      <c r="M413" s="1">
        <v>0</v>
      </c>
      <c r="N413" s="1">
        <v>0</v>
      </c>
      <c r="O413" s="1">
        <v>0</v>
      </c>
      <c r="P413" s="1">
        <v>0</v>
      </c>
      <c r="Q413" s="1">
        <v>5504.35946822192</v>
      </c>
      <c r="R413" s="1">
        <v>1266901</v>
      </c>
      <c r="S413" s="59">
        <f>IF(C413="East", IF(B413="Central",('Connecting shares (%)'!$F$2/100*E413+'Connecting shares (%)'!$G$2/100*G413+'Connecting shares (%)'!$H$2/100*I413)/1000000,0),0)</f>
        <v>0</v>
      </c>
      <c r="T413" s="59">
        <f>IF(C413="East", IF(B413="Central",F413*'Connecting shares (%)'!$R$16*'Connecting shares (%)'!$F$2/100+H413*'Connecting shares (%)'!$G$2/100*'Connecting shares (%)'!$R$17+J413*'Connecting shares (%)'!$H$2/100*'Connecting shares (%)'!$R$18,0),0)</f>
        <v>0</v>
      </c>
      <c r="U413" s="1">
        <f>IF(C413="East", IF(B413="Decentral",('Connecting shares (%)'!$F$6/100*E413+'Connecting shares (%)'!$G$6/100*G413+'Connecting shares (%)'!$H$6/100*I413)/1000000,0),0)</f>
        <v>0</v>
      </c>
      <c r="V413" s="1">
        <f>IF(C413="East", IF(B413="Decentral",F413*'Connecting shares (%)'!$R$16*'Connecting shares (%)'!$F$6/100+H413*'Connecting shares (%)'!$G$6/100*'Connecting shares (%)'!$R$17+J413*'Connecting shares (%)'!$H$6/100*'Connecting shares (%)'!$R$18,0),0)</f>
        <v>0</v>
      </c>
      <c r="W413" s="1">
        <f>IF(C413="East", IF(B413="Central",('Connecting shares (%)'!$F$4/100*K413+'Connecting shares (%)'!$G$4/100*M413+'Connecting shares (%)'!$H$4/100*O413)/1000000,0),0)</f>
        <v>0</v>
      </c>
      <c r="X413" s="1">
        <f>IF(C413="East", IF(B413="Central",L413*'Connecting shares (%)'!$R$16*'Connecting shares (%)'!$F$4/100+N413*'Connecting shares (%)'!$G$4/100*'Connecting shares (%)'!$R$17+P413*'Connecting shares (%)'!$H$4/100*'Connecting shares (%)'!$R$18,0),0)</f>
        <v>0</v>
      </c>
      <c r="Y413" s="1">
        <f>IF(C413="East", IF(B413="Decentral",('Connecting shares (%)'!$F$4/100*K413+'Connecting shares (%)'!$G$4/100*M413+'Connecting shares (%)'!$H$4/100*O413)/1000000,0),0)</f>
        <v>0</v>
      </c>
      <c r="Z413" s="1">
        <f>IF(C413="East", IF(B413="Decentral",L413*'Connecting shares (%)'!$R$16*'Connecting shares (%)'!$F$8/100+N413*'Connecting shares (%)'!$G$8/100*'Connecting shares (%)'!$R$17+P413*'Connecting shares (%)'!$H$8/100*'Connecting shares (%)'!$R$18,0),0)</f>
        <v>0</v>
      </c>
      <c r="AA413" s="1">
        <f>IF(C413="West", IF(B413="Central",('Connecting shares (%)'!$F$10/100*E413+'Connecting shares (%)'!$G$10/100*G413+'Connecting shares (%)'!$H$10/100*I413)/1000000,0),0)</f>
        <v>0</v>
      </c>
      <c r="AB413" s="1">
        <f>IF(C413="West", IF(B413="Central",F413*'Connecting shares (%)'!$R$16*'Connecting shares (%)'!$F$10/100+H413*'Connecting shares (%)'!$G$10/100*'Connecting shares (%)'!$R$17+J413*'Connecting shares (%)'!$H$10/100*'Connecting shares (%)'!$R$18,0),0)</f>
        <v>0</v>
      </c>
      <c r="AC413" s="1">
        <f>IF(C413="West", IF(B413="Decentral",('Connecting shares (%)'!$F$14/100*E413+'Connecting shares (%)'!$G$14/100*G413+'Connecting shares (%)'!$H$14/100*I413)/1000000,0),0)</f>
        <v>0.84386671999999907</v>
      </c>
      <c r="AD413" s="1">
        <f>IF(C413="west", IF(B413="Decentral",F413*'Connecting shares (%)'!$R$16*'Connecting shares (%)'!$F$14/100+H413*'Connecting shares (%)'!$G$14/100*'Connecting shares (%)'!$R$17+J413*'Connecting shares (%)'!$H$14/100*'Connecting shares (%)'!$R$18,0),0)</f>
        <v>0.95045900000000005</v>
      </c>
      <c r="AE413" s="1">
        <f>IF(C413="west", IF(B413="Central",('Connecting shares (%)'!$F$12/100*K413+'Connecting shares (%)'!$G$12/100*M413+'Connecting shares (%)'!$H$12/100*O413)/1000000,0),0)</f>
        <v>0</v>
      </c>
      <c r="AF413" s="1">
        <f>IF(C413="west", IF(B413="Central",L413*'Connecting shares (%)'!$R$16*'Connecting shares (%)'!$F$12/100+N413*'Connecting shares (%)'!$G$12/100*'Connecting shares (%)'!$R$17+P413*'Connecting shares (%)'!$H$12/100*'Connecting shares (%)'!$R$18,0),0)</f>
        <v>0</v>
      </c>
      <c r="AG413" s="1">
        <f>IF(C413="West", IF(B413="Decentral",(K413*'Connecting shares (%)'!$F$16/100+M413*'Connecting shares (%)'!$G$16/100+O413*'Connecting shares (%)'!$H$16/100)/1000000,0),0)</f>
        <v>0.152867959999999</v>
      </c>
      <c r="AH413" s="1">
        <f>IF(C413="west", IF(B413="Decentral",L413*'Connecting shares (%)'!$R$16*'Connecting shares (%)'!$F$16/100+N413*'Connecting shares (%)'!$G$16/100*'Connecting shares (%)'!$R$17+P413*'Connecting shares (%)'!$H$16/100*'Connecting shares (%)'!$R$18,0),0)</f>
        <v>0.22995000000000002</v>
      </c>
    </row>
    <row r="414" spans="1:34">
      <c r="A414" s="1">
        <v>413</v>
      </c>
      <c r="B414" s="1" t="s">
        <v>19</v>
      </c>
      <c r="C414" s="1" t="s">
        <v>21</v>
      </c>
      <c r="D414" s="1" t="s">
        <v>507</v>
      </c>
      <c r="E414" s="1">
        <v>322081.77</v>
      </c>
      <c r="F414" s="1">
        <v>19</v>
      </c>
      <c r="G414" s="1">
        <v>0</v>
      </c>
      <c r="H414" s="1">
        <v>0</v>
      </c>
      <c r="I414" s="1">
        <v>0</v>
      </c>
      <c r="J414" s="1">
        <v>0</v>
      </c>
      <c r="K414" s="1">
        <v>238745.71</v>
      </c>
      <c r="L414" s="1">
        <v>9</v>
      </c>
      <c r="M414" s="1">
        <v>189728.84</v>
      </c>
      <c r="N414" s="1">
        <v>2</v>
      </c>
      <c r="O414" s="1">
        <v>0</v>
      </c>
      <c r="P414" s="1">
        <v>0</v>
      </c>
      <c r="Q414" s="1">
        <v>7735.4227872392103</v>
      </c>
      <c r="R414" s="1">
        <v>1723825.5</v>
      </c>
      <c r="S414" s="59">
        <f>IF(C414="East", IF(B414="Central",('Connecting shares (%)'!$F$2/100*E414+'Connecting shares (%)'!$G$2/100*G414+'Connecting shares (%)'!$H$2/100*I414)/1000000,0),0)</f>
        <v>0</v>
      </c>
      <c r="T414" s="59">
        <f>IF(C414="East", IF(B414="Central",F414*'Connecting shares (%)'!$R$16*'Connecting shares (%)'!$F$2/100+H414*'Connecting shares (%)'!$G$2/100*'Connecting shares (%)'!$R$17+J414*'Connecting shares (%)'!$H$2/100*'Connecting shares (%)'!$R$18,0),0)</f>
        <v>0</v>
      </c>
      <c r="U414" s="1">
        <f>IF(C414="East", IF(B414="Decentral",('Connecting shares (%)'!$F$6/100*E414+'Connecting shares (%)'!$G$6/100*G414+'Connecting shares (%)'!$H$6/100*I414)/1000000,0),0)</f>
        <v>0</v>
      </c>
      <c r="V414" s="1">
        <f>IF(C414="East", IF(B414="Decentral",F414*'Connecting shares (%)'!$R$16*'Connecting shares (%)'!$F$6/100+H414*'Connecting shares (%)'!$G$6/100*'Connecting shares (%)'!$R$17+J414*'Connecting shares (%)'!$H$6/100*'Connecting shares (%)'!$R$18,0),0)</f>
        <v>0</v>
      </c>
      <c r="W414" s="1">
        <f>IF(C414="East", IF(B414="Central",('Connecting shares (%)'!$F$4/100*K414+'Connecting shares (%)'!$G$4/100*M414+'Connecting shares (%)'!$H$4/100*O414)/1000000,0),0)</f>
        <v>0</v>
      </c>
      <c r="X414" s="1">
        <f>IF(C414="East", IF(B414="Central",L414*'Connecting shares (%)'!$R$16*'Connecting shares (%)'!$F$4/100+N414*'Connecting shares (%)'!$G$4/100*'Connecting shares (%)'!$R$17+P414*'Connecting shares (%)'!$H$4/100*'Connecting shares (%)'!$R$18,0),0)</f>
        <v>0</v>
      </c>
      <c r="Y414" s="1">
        <f>IF(C414="East", IF(B414="Decentral",('Connecting shares (%)'!$F$4/100*K414+'Connecting shares (%)'!$G$4/100*M414+'Connecting shares (%)'!$H$4/100*O414)/1000000,0),0)</f>
        <v>0</v>
      </c>
      <c r="Z414" s="1">
        <f>IF(C414="East", IF(B414="Decentral",L414*'Connecting shares (%)'!$R$16*'Connecting shares (%)'!$F$8/100+N414*'Connecting shares (%)'!$G$8/100*'Connecting shares (%)'!$R$17+P414*'Connecting shares (%)'!$H$8/100*'Connecting shares (%)'!$R$18,0),0)</f>
        <v>0</v>
      </c>
      <c r="AA414" s="1">
        <f>IF(C414="West", IF(B414="Central",('Connecting shares (%)'!$F$10/100*E414+'Connecting shares (%)'!$G$10/100*G414+'Connecting shares (%)'!$H$10/100*I414)/1000000,0),0)</f>
        <v>0</v>
      </c>
      <c r="AB414" s="1">
        <f>IF(C414="West", IF(B414="Central",F414*'Connecting shares (%)'!$R$16*'Connecting shares (%)'!$F$10/100+H414*'Connecting shares (%)'!$G$10/100*'Connecting shares (%)'!$R$17+J414*'Connecting shares (%)'!$H$10/100*'Connecting shares (%)'!$R$18,0),0)</f>
        <v>0</v>
      </c>
      <c r="AC414" s="1">
        <f>IF(C414="West", IF(B414="Decentral",('Connecting shares (%)'!$F$14/100*E414+'Connecting shares (%)'!$G$14/100*G414+'Connecting shares (%)'!$H$14/100*I414)/1000000,0),0)</f>
        <v>0.32208177000000004</v>
      </c>
      <c r="AD414" s="1">
        <f>IF(C414="west", IF(B414="Decentral",F414*'Connecting shares (%)'!$R$16*'Connecting shares (%)'!$F$14/100+H414*'Connecting shares (%)'!$G$14/100*'Connecting shares (%)'!$R$17+J414*'Connecting shares (%)'!$H$14/100*'Connecting shares (%)'!$R$18,0),0)</f>
        <v>0.4369050000000001</v>
      </c>
      <c r="AE414" s="1">
        <f>IF(C414="west", IF(B414="Central",('Connecting shares (%)'!$F$12/100*K414+'Connecting shares (%)'!$G$12/100*M414+'Connecting shares (%)'!$H$12/100*O414)/1000000,0),0)</f>
        <v>0</v>
      </c>
      <c r="AF414" s="1">
        <f>IF(C414="west", IF(B414="Central",L414*'Connecting shares (%)'!$R$16*'Connecting shares (%)'!$F$12/100+N414*'Connecting shares (%)'!$G$12/100*'Connecting shares (%)'!$R$17+P414*'Connecting shares (%)'!$H$12/100*'Connecting shares (%)'!$R$18,0),0)</f>
        <v>0</v>
      </c>
      <c r="AG414" s="1">
        <f>IF(C414="West", IF(B414="Decentral",(K414*'Connecting shares (%)'!$F$16/100+M414*'Connecting shares (%)'!$G$16/100+O414*'Connecting shares (%)'!$H$16/100)/1000000,0),0)</f>
        <v>0.42847455000000001</v>
      </c>
      <c r="AH414" s="1">
        <f>IF(C414="west", IF(B414="Decentral",L414*'Connecting shares (%)'!$R$16*'Connecting shares (%)'!$F$16/100+N414*'Connecting shares (%)'!$G$16/100*'Connecting shares (%)'!$R$17+P414*'Connecting shares (%)'!$H$16/100*'Connecting shares (%)'!$R$18,0),0)</f>
        <v>0.26827299999999998</v>
      </c>
    </row>
    <row r="415" spans="1:34">
      <c r="A415" s="1">
        <v>414</v>
      </c>
      <c r="B415" s="1" t="s">
        <v>19</v>
      </c>
      <c r="C415" s="1" t="s">
        <v>21</v>
      </c>
      <c r="D415" s="1" t="s">
        <v>506</v>
      </c>
      <c r="E415" s="1">
        <v>92145.13</v>
      </c>
      <c r="F415" s="1">
        <v>7</v>
      </c>
      <c r="G415" s="1">
        <v>0</v>
      </c>
      <c r="H415" s="1">
        <v>0</v>
      </c>
      <c r="I415" s="1">
        <v>0</v>
      </c>
      <c r="J415" s="1">
        <v>0</v>
      </c>
      <c r="K415" s="1">
        <v>0</v>
      </c>
      <c r="L415" s="1">
        <v>0</v>
      </c>
      <c r="M415" s="1">
        <v>0</v>
      </c>
      <c r="N415" s="1">
        <v>0</v>
      </c>
      <c r="O415" s="1">
        <v>0</v>
      </c>
      <c r="P415" s="1">
        <v>0</v>
      </c>
      <c r="Q415" s="1">
        <v>874.76994219413405</v>
      </c>
      <c r="R415" s="1">
        <v>19905.5</v>
      </c>
      <c r="S415" s="59">
        <f>IF(C415="East", IF(B415="Central",('Connecting shares (%)'!$F$2/100*E415+'Connecting shares (%)'!$G$2/100*G415+'Connecting shares (%)'!$H$2/100*I415)/1000000,0),0)</f>
        <v>0</v>
      </c>
      <c r="T415" s="59">
        <f>IF(C415="East", IF(B415="Central",F415*'Connecting shares (%)'!$R$16*'Connecting shares (%)'!$F$2/100+H415*'Connecting shares (%)'!$G$2/100*'Connecting shares (%)'!$R$17+J415*'Connecting shares (%)'!$H$2/100*'Connecting shares (%)'!$R$18,0),0)</f>
        <v>0</v>
      </c>
      <c r="U415" s="1">
        <f>IF(C415="East", IF(B415="Decentral",('Connecting shares (%)'!$F$6/100*E415+'Connecting shares (%)'!$G$6/100*G415+'Connecting shares (%)'!$H$6/100*I415)/1000000,0),0)</f>
        <v>0</v>
      </c>
      <c r="V415" s="1">
        <f>IF(C415="East", IF(B415="Decentral",F415*'Connecting shares (%)'!$R$16*'Connecting shares (%)'!$F$6/100+H415*'Connecting shares (%)'!$G$6/100*'Connecting shares (%)'!$R$17+J415*'Connecting shares (%)'!$H$6/100*'Connecting shares (%)'!$R$18,0),0)</f>
        <v>0</v>
      </c>
      <c r="W415" s="1">
        <f>IF(C415="East", IF(B415="Central",('Connecting shares (%)'!$F$4/100*K415+'Connecting shares (%)'!$G$4/100*M415+'Connecting shares (%)'!$H$4/100*O415)/1000000,0),0)</f>
        <v>0</v>
      </c>
      <c r="X415" s="1">
        <f>IF(C415="East", IF(B415="Central",L415*'Connecting shares (%)'!$R$16*'Connecting shares (%)'!$F$4/100+N415*'Connecting shares (%)'!$G$4/100*'Connecting shares (%)'!$R$17+P415*'Connecting shares (%)'!$H$4/100*'Connecting shares (%)'!$R$18,0),0)</f>
        <v>0</v>
      </c>
      <c r="Y415" s="1">
        <f>IF(C415="East", IF(B415="Decentral",('Connecting shares (%)'!$F$4/100*K415+'Connecting shares (%)'!$G$4/100*M415+'Connecting shares (%)'!$H$4/100*O415)/1000000,0),0)</f>
        <v>0</v>
      </c>
      <c r="Z415" s="1">
        <f>IF(C415="East", IF(B415="Decentral",L415*'Connecting shares (%)'!$R$16*'Connecting shares (%)'!$F$8/100+N415*'Connecting shares (%)'!$G$8/100*'Connecting shares (%)'!$R$17+P415*'Connecting shares (%)'!$H$8/100*'Connecting shares (%)'!$R$18,0),0)</f>
        <v>0</v>
      </c>
      <c r="AA415" s="1">
        <f>IF(C415="West", IF(B415="Central",('Connecting shares (%)'!$F$10/100*E415+'Connecting shares (%)'!$G$10/100*G415+'Connecting shares (%)'!$H$10/100*I415)/1000000,0),0)</f>
        <v>0</v>
      </c>
      <c r="AB415" s="1">
        <f>IF(C415="West", IF(B415="Central",F415*'Connecting shares (%)'!$R$16*'Connecting shares (%)'!$F$10/100+H415*'Connecting shares (%)'!$G$10/100*'Connecting shares (%)'!$R$17+J415*'Connecting shares (%)'!$H$10/100*'Connecting shares (%)'!$R$18,0),0)</f>
        <v>0</v>
      </c>
      <c r="AC415" s="1">
        <f>IF(C415="West", IF(B415="Decentral",('Connecting shares (%)'!$F$14/100*E415+'Connecting shares (%)'!$G$14/100*G415+'Connecting shares (%)'!$H$14/100*I415)/1000000,0),0)</f>
        <v>9.2145130000000006E-2</v>
      </c>
      <c r="AD415" s="1">
        <f>IF(C415="west", IF(B415="Decentral",F415*'Connecting shares (%)'!$R$16*'Connecting shares (%)'!$F$14/100+H415*'Connecting shares (%)'!$G$14/100*'Connecting shares (%)'!$R$17+J415*'Connecting shares (%)'!$H$14/100*'Connecting shares (%)'!$R$18,0),0)</f>
        <v>0.16096500000000002</v>
      </c>
      <c r="AE415" s="1">
        <f>IF(C415="west", IF(B415="Central",('Connecting shares (%)'!$F$12/100*K415+'Connecting shares (%)'!$G$12/100*M415+'Connecting shares (%)'!$H$12/100*O415)/1000000,0),0)</f>
        <v>0</v>
      </c>
      <c r="AF415" s="1">
        <f>IF(C415="west", IF(B415="Central",L415*'Connecting shares (%)'!$R$16*'Connecting shares (%)'!$F$12/100+N415*'Connecting shares (%)'!$G$12/100*'Connecting shares (%)'!$R$17+P415*'Connecting shares (%)'!$H$12/100*'Connecting shares (%)'!$R$18,0),0)</f>
        <v>0</v>
      </c>
      <c r="AG415" s="1">
        <f>IF(C415="West", IF(B415="Decentral",(K415*'Connecting shares (%)'!$F$16/100+M415*'Connecting shares (%)'!$G$16/100+O415*'Connecting shares (%)'!$H$16/100)/1000000,0),0)</f>
        <v>0</v>
      </c>
      <c r="AH415" s="1">
        <f>IF(C415="west", IF(B415="Decentral",L415*'Connecting shares (%)'!$R$16*'Connecting shares (%)'!$F$16/100+N415*'Connecting shares (%)'!$G$16/100*'Connecting shares (%)'!$R$17+P415*'Connecting shares (%)'!$H$16/100*'Connecting shares (%)'!$R$18,0),0)</f>
        <v>0</v>
      </c>
    </row>
    <row r="416" spans="1:34">
      <c r="A416" s="1">
        <v>415</v>
      </c>
      <c r="B416" s="1" t="s">
        <v>19</v>
      </c>
      <c r="C416" s="1" t="s">
        <v>21</v>
      </c>
      <c r="D416" s="1" t="s">
        <v>505</v>
      </c>
      <c r="E416" s="1">
        <v>185880.96999999901</v>
      </c>
      <c r="F416" s="1">
        <v>11</v>
      </c>
      <c r="G416" s="1">
        <v>0</v>
      </c>
      <c r="H416" s="1">
        <v>0</v>
      </c>
      <c r="I416" s="1">
        <v>0</v>
      </c>
      <c r="J416" s="1">
        <v>0</v>
      </c>
      <c r="K416" s="1">
        <v>0</v>
      </c>
      <c r="L416" s="1">
        <v>0</v>
      </c>
      <c r="M416" s="1">
        <v>0</v>
      </c>
      <c r="N416" s="1">
        <v>0</v>
      </c>
      <c r="O416" s="1">
        <v>0</v>
      </c>
      <c r="P416" s="1">
        <v>0</v>
      </c>
      <c r="Q416" s="1">
        <v>981.95390339519895</v>
      </c>
      <c r="R416" s="1">
        <v>17968.5</v>
      </c>
      <c r="S416" s="59">
        <f>IF(C416="East", IF(B416="Central",('Connecting shares (%)'!$F$2/100*E416+'Connecting shares (%)'!$G$2/100*G416+'Connecting shares (%)'!$H$2/100*I416)/1000000,0),0)</f>
        <v>0</v>
      </c>
      <c r="T416" s="59">
        <f>IF(C416="East", IF(B416="Central",F416*'Connecting shares (%)'!$R$16*'Connecting shares (%)'!$F$2/100+H416*'Connecting shares (%)'!$G$2/100*'Connecting shares (%)'!$R$17+J416*'Connecting shares (%)'!$H$2/100*'Connecting shares (%)'!$R$18,0),0)</f>
        <v>0</v>
      </c>
      <c r="U416" s="1">
        <f>IF(C416="East", IF(B416="Decentral",('Connecting shares (%)'!$F$6/100*E416+'Connecting shares (%)'!$G$6/100*G416+'Connecting shares (%)'!$H$6/100*I416)/1000000,0),0)</f>
        <v>0</v>
      </c>
      <c r="V416" s="1">
        <f>IF(C416="East", IF(B416="Decentral",F416*'Connecting shares (%)'!$R$16*'Connecting shares (%)'!$F$6/100+H416*'Connecting shares (%)'!$G$6/100*'Connecting shares (%)'!$R$17+J416*'Connecting shares (%)'!$H$6/100*'Connecting shares (%)'!$R$18,0),0)</f>
        <v>0</v>
      </c>
      <c r="W416" s="1">
        <f>IF(C416="East", IF(B416="Central",('Connecting shares (%)'!$F$4/100*K416+'Connecting shares (%)'!$G$4/100*M416+'Connecting shares (%)'!$H$4/100*O416)/1000000,0),0)</f>
        <v>0</v>
      </c>
      <c r="X416" s="1">
        <f>IF(C416="East", IF(B416="Central",L416*'Connecting shares (%)'!$R$16*'Connecting shares (%)'!$F$4/100+N416*'Connecting shares (%)'!$G$4/100*'Connecting shares (%)'!$R$17+P416*'Connecting shares (%)'!$H$4/100*'Connecting shares (%)'!$R$18,0),0)</f>
        <v>0</v>
      </c>
      <c r="Y416" s="1">
        <f>IF(C416="East", IF(B416="Decentral",('Connecting shares (%)'!$F$4/100*K416+'Connecting shares (%)'!$G$4/100*M416+'Connecting shares (%)'!$H$4/100*O416)/1000000,0),0)</f>
        <v>0</v>
      </c>
      <c r="Z416" s="1">
        <f>IF(C416="East", IF(B416="Decentral",L416*'Connecting shares (%)'!$R$16*'Connecting shares (%)'!$F$8/100+N416*'Connecting shares (%)'!$G$8/100*'Connecting shares (%)'!$R$17+P416*'Connecting shares (%)'!$H$8/100*'Connecting shares (%)'!$R$18,0),0)</f>
        <v>0</v>
      </c>
      <c r="AA416" s="1">
        <f>IF(C416="West", IF(B416="Central",('Connecting shares (%)'!$F$10/100*E416+'Connecting shares (%)'!$G$10/100*G416+'Connecting shares (%)'!$H$10/100*I416)/1000000,0),0)</f>
        <v>0</v>
      </c>
      <c r="AB416" s="1">
        <f>IF(C416="West", IF(B416="Central",F416*'Connecting shares (%)'!$R$16*'Connecting shares (%)'!$F$10/100+H416*'Connecting shares (%)'!$G$10/100*'Connecting shares (%)'!$R$17+J416*'Connecting shares (%)'!$H$10/100*'Connecting shares (%)'!$R$18,0),0)</f>
        <v>0</v>
      </c>
      <c r="AC416" s="1">
        <f>IF(C416="West", IF(B416="Decentral",('Connecting shares (%)'!$F$14/100*E416+'Connecting shares (%)'!$G$14/100*G416+'Connecting shares (%)'!$H$14/100*I416)/1000000,0),0)</f>
        <v>0.18588096999999901</v>
      </c>
      <c r="AD416" s="1">
        <f>IF(C416="west", IF(B416="Decentral",F416*'Connecting shares (%)'!$R$16*'Connecting shares (%)'!$F$14/100+H416*'Connecting shares (%)'!$G$14/100*'Connecting shares (%)'!$R$17+J416*'Connecting shares (%)'!$H$14/100*'Connecting shares (%)'!$R$18,0),0)</f>
        <v>0.25294500000000003</v>
      </c>
      <c r="AE416" s="1">
        <f>IF(C416="west", IF(B416="Central",('Connecting shares (%)'!$F$12/100*K416+'Connecting shares (%)'!$G$12/100*M416+'Connecting shares (%)'!$H$12/100*O416)/1000000,0),0)</f>
        <v>0</v>
      </c>
      <c r="AF416" s="1">
        <f>IF(C416="west", IF(B416="Central",L416*'Connecting shares (%)'!$R$16*'Connecting shares (%)'!$F$12/100+N416*'Connecting shares (%)'!$G$12/100*'Connecting shares (%)'!$R$17+P416*'Connecting shares (%)'!$H$12/100*'Connecting shares (%)'!$R$18,0),0)</f>
        <v>0</v>
      </c>
      <c r="AG416" s="1">
        <f>IF(C416="West", IF(B416="Decentral",(K416*'Connecting shares (%)'!$F$16/100+M416*'Connecting shares (%)'!$G$16/100+O416*'Connecting shares (%)'!$H$16/100)/1000000,0),0)</f>
        <v>0</v>
      </c>
      <c r="AH416" s="1">
        <f>IF(C416="west", IF(B416="Decentral",L416*'Connecting shares (%)'!$R$16*'Connecting shares (%)'!$F$16/100+N416*'Connecting shares (%)'!$G$16/100*'Connecting shares (%)'!$R$17+P416*'Connecting shares (%)'!$H$16/100*'Connecting shares (%)'!$R$18,0),0)</f>
        <v>0</v>
      </c>
    </row>
    <row r="417" spans="1:34">
      <c r="A417" s="1">
        <v>416</v>
      </c>
      <c r="B417" s="1" t="s">
        <v>19</v>
      </c>
      <c r="C417" s="1" t="s">
        <v>21</v>
      </c>
      <c r="D417" s="1" t="s">
        <v>473</v>
      </c>
      <c r="E417" s="1">
        <v>8029723.8300000103</v>
      </c>
      <c r="F417" s="1">
        <v>493</v>
      </c>
      <c r="G417" s="1">
        <v>53507.349999999897</v>
      </c>
      <c r="H417" s="1">
        <v>1</v>
      </c>
      <c r="I417" s="1">
        <v>0</v>
      </c>
      <c r="J417" s="1">
        <v>0</v>
      </c>
      <c r="K417" s="1">
        <v>3201658.85</v>
      </c>
      <c r="L417" s="1">
        <v>173</v>
      </c>
      <c r="M417" s="1">
        <v>3527294.73999999</v>
      </c>
      <c r="N417" s="1">
        <v>38</v>
      </c>
      <c r="O417" s="1">
        <v>748823.68999999901</v>
      </c>
      <c r="P417" s="1">
        <v>2</v>
      </c>
      <c r="Q417" s="1">
        <v>18242.387329535199</v>
      </c>
      <c r="R417" s="1">
        <v>9923718.5</v>
      </c>
      <c r="S417" s="59">
        <f>IF(C417="East", IF(B417="Central",('Connecting shares (%)'!$F$2/100*E417+'Connecting shares (%)'!$G$2/100*G417+'Connecting shares (%)'!$H$2/100*I417)/1000000,0),0)</f>
        <v>0</v>
      </c>
      <c r="T417" s="59">
        <f>IF(C417="East", IF(B417="Central",F417*'Connecting shares (%)'!$R$16*'Connecting shares (%)'!$F$2/100+H417*'Connecting shares (%)'!$G$2/100*'Connecting shares (%)'!$R$17+J417*'Connecting shares (%)'!$H$2/100*'Connecting shares (%)'!$R$18,0),0)</f>
        <v>0</v>
      </c>
      <c r="U417" s="1">
        <f>IF(C417="East", IF(B417="Decentral",('Connecting shares (%)'!$F$6/100*E417+'Connecting shares (%)'!$G$6/100*G417+'Connecting shares (%)'!$H$6/100*I417)/1000000,0),0)</f>
        <v>0</v>
      </c>
      <c r="V417" s="1">
        <f>IF(C417="East", IF(B417="Decentral",F417*'Connecting shares (%)'!$R$16*'Connecting shares (%)'!$F$6/100+H417*'Connecting shares (%)'!$G$6/100*'Connecting shares (%)'!$R$17+J417*'Connecting shares (%)'!$H$6/100*'Connecting shares (%)'!$R$18,0),0)</f>
        <v>0</v>
      </c>
      <c r="W417" s="1">
        <f>IF(C417="East", IF(B417="Central",('Connecting shares (%)'!$F$4/100*K417+'Connecting shares (%)'!$G$4/100*M417+'Connecting shares (%)'!$H$4/100*O417)/1000000,0),0)</f>
        <v>0</v>
      </c>
      <c r="X417" s="1">
        <f>IF(C417="East", IF(B417="Central",L417*'Connecting shares (%)'!$R$16*'Connecting shares (%)'!$F$4/100+N417*'Connecting shares (%)'!$G$4/100*'Connecting shares (%)'!$R$17+P417*'Connecting shares (%)'!$H$4/100*'Connecting shares (%)'!$R$18,0),0)</f>
        <v>0</v>
      </c>
      <c r="Y417" s="1">
        <f>IF(C417="East", IF(B417="Decentral",('Connecting shares (%)'!$F$4/100*K417+'Connecting shares (%)'!$G$4/100*M417+'Connecting shares (%)'!$H$4/100*O417)/1000000,0),0)</f>
        <v>0</v>
      </c>
      <c r="Z417" s="1">
        <f>IF(C417="East", IF(B417="Decentral",L417*'Connecting shares (%)'!$R$16*'Connecting shares (%)'!$F$8/100+N417*'Connecting shares (%)'!$G$8/100*'Connecting shares (%)'!$R$17+P417*'Connecting shares (%)'!$H$8/100*'Connecting shares (%)'!$R$18,0),0)</f>
        <v>0</v>
      </c>
      <c r="AA417" s="1">
        <f>IF(C417="West", IF(B417="Central",('Connecting shares (%)'!$F$10/100*E417+'Connecting shares (%)'!$G$10/100*G417+'Connecting shares (%)'!$H$10/100*I417)/1000000,0),0)</f>
        <v>0</v>
      </c>
      <c r="AB417" s="1">
        <f>IF(C417="West", IF(B417="Central",F417*'Connecting shares (%)'!$R$16*'Connecting shares (%)'!$F$10/100+H417*'Connecting shares (%)'!$G$10/100*'Connecting shares (%)'!$R$17+J417*'Connecting shares (%)'!$H$10/100*'Connecting shares (%)'!$R$18,0),0)</f>
        <v>0</v>
      </c>
      <c r="AC417" s="1">
        <f>IF(C417="West", IF(B417="Decentral",('Connecting shares (%)'!$F$14/100*E417+'Connecting shares (%)'!$G$14/100*G417+'Connecting shares (%)'!$H$14/100*I417)/1000000,0),0)</f>
        <v>8.0832311800000092</v>
      </c>
      <c r="AD417" s="1">
        <f>IF(C417="west", IF(B417="Decentral",F417*'Connecting shares (%)'!$R$16*'Connecting shares (%)'!$F$14/100+H417*'Connecting shares (%)'!$G$14/100*'Connecting shares (%)'!$R$17+J417*'Connecting shares (%)'!$H$14/100*'Connecting shares (%)'!$R$18,0),0)</f>
        <v>11.367194000000001</v>
      </c>
      <c r="AE417" s="1">
        <f>IF(C417="west", IF(B417="Central",('Connecting shares (%)'!$F$12/100*K417+'Connecting shares (%)'!$G$12/100*M417+'Connecting shares (%)'!$H$12/100*O417)/1000000,0),0)</f>
        <v>0</v>
      </c>
      <c r="AF417" s="1">
        <f>IF(C417="west", IF(B417="Central",L417*'Connecting shares (%)'!$R$16*'Connecting shares (%)'!$F$12/100+N417*'Connecting shares (%)'!$G$12/100*'Connecting shares (%)'!$R$17+P417*'Connecting shares (%)'!$H$12/100*'Connecting shares (%)'!$R$18,0),0)</f>
        <v>0</v>
      </c>
      <c r="AG417" s="1">
        <f>IF(C417="West", IF(B417="Decentral",(K417*'Connecting shares (%)'!$F$16/100+M417*'Connecting shares (%)'!$G$16/100+O417*'Connecting shares (%)'!$H$16/100)/1000000,0),0)</f>
        <v>7.47777727999999</v>
      </c>
      <c r="AH417" s="1">
        <f>IF(C417="west", IF(B417="Decentral",L417*'Connecting shares (%)'!$R$16*'Connecting shares (%)'!$F$16/100+N417*'Connecting shares (%)'!$G$16/100*'Connecting shares (%)'!$R$17+P417*'Connecting shares (%)'!$H$16/100*'Connecting shares (%)'!$R$18,0),0)</f>
        <v>5.2044950000000005</v>
      </c>
    </row>
    <row r="418" spans="1:34">
      <c r="A418" s="1">
        <v>417</v>
      </c>
      <c r="B418" s="1" t="s">
        <v>19</v>
      </c>
      <c r="C418" s="1" t="s">
        <v>21</v>
      </c>
      <c r="D418" s="1" t="s">
        <v>498</v>
      </c>
      <c r="E418" s="1">
        <v>972816.54</v>
      </c>
      <c r="F418" s="1">
        <v>66</v>
      </c>
      <c r="G418" s="1">
        <v>0</v>
      </c>
      <c r="H418" s="1">
        <v>0</v>
      </c>
      <c r="I418" s="1">
        <v>0</v>
      </c>
      <c r="J418" s="1">
        <v>0</v>
      </c>
      <c r="K418" s="1">
        <v>96202.059999999896</v>
      </c>
      <c r="L418" s="1">
        <v>12</v>
      </c>
      <c r="M418" s="1">
        <v>76673.88</v>
      </c>
      <c r="N418" s="1">
        <v>1</v>
      </c>
      <c r="O418" s="1">
        <v>0</v>
      </c>
      <c r="P418" s="1">
        <v>0</v>
      </c>
      <c r="Q418" s="1">
        <v>7148.56642308956</v>
      </c>
      <c r="R418" s="1">
        <v>1998132.5</v>
      </c>
      <c r="S418" s="59">
        <f>IF(C418="East", IF(B418="Central",('Connecting shares (%)'!$F$2/100*E418+'Connecting shares (%)'!$G$2/100*G418+'Connecting shares (%)'!$H$2/100*I418)/1000000,0),0)</f>
        <v>0</v>
      </c>
      <c r="T418" s="59">
        <f>IF(C418="East", IF(B418="Central",F418*'Connecting shares (%)'!$R$16*'Connecting shares (%)'!$F$2/100+H418*'Connecting shares (%)'!$G$2/100*'Connecting shares (%)'!$R$17+J418*'Connecting shares (%)'!$H$2/100*'Connecting shares (%)'!$R$18,0),0)</f>
        <v>0</v>
      </c>
      <c r="U418" s="1">
        <f>IF(C418="East", IF(B418="Decentral",('Connecting shares (%)'!$F$6/100*E418+'Connecting shares (%)'!$G$6/100*G418+'Connecting shares (%)'!$H$6/100*I418)/1000000,0),0)</f>
        <v>0</v>
      </c>
      <c r="V418" s="1">
        <f>IF(C418="East", IF(B418="Decentral",F418*'Connecting shares (%)'!$R$16*'Connecting shares (%)'!$F$6/100+H418*'Connecting shares (%)'!$G$6/100*'Connecting shares (%)'!$R$17+J418*'Connecting shares (%)'!$H$6/100*'Connecting shares (%)'!$R$18,0),0)</f>
        <v>0</v>
      </c>
      <c r="W418" s="1">
        <f>IF(C418="East", IF(B418="Central",('Connecting shares (%)'!$F$4/100*K418+'Connecting shares (%)'!$G$4/100*M418+'Connecting shares (%)'!$H$4/100*O418)/1000000,0),0)</f>
        <v>0</v>
      </c>
      <c r="X418" s="1">
        <f>IF(C418="East", IF(B418="Central",L418*'Connecting shares (%)'!$R$16*'Connecting shares (%)'!$F$4/100+N418*'Connecting shares (%)'!$G$4/100*'Connecting shares (%)'!$R$17+P418*'Connecting shares (%)'!$H$4/100*'Connecting shares (%)'!$R$18,0),0)</f>
        <v>0</v>
      </c>
      <c r="Y418" s="1">
        <f>IF(C418="East", IF(B418="Decentral",('Connecting shares (%)'!$F$4/100*K418+'Connecting shares (%)'!$G$4/100*M418+'Connecting shares (%)'!$H$4/100*O418)/1000000,0),0)</f>
        <v>0</v>
      </c>
      <c r="Z418" s="1">
        <f>IF(C418="East", IF(B418="Decentral",L418*'Connecting shares (%)'!$R$16*'Connecting shares (%)'!$F$8/100+N418*'Connecting shares (%)'!$G$8/100*'Connecting shares (%)'!$R$17+P418*'Connecting shares (%)'!$H$8/100*'Connecting shares (%)'!$R$18,0),0)</f>
        <v>0</v>
      </c>
      <c r="AA418" s="1">
        <f>IF(C418="West", IF(B418="Central",('Connecting shares (%)'!$F$10/100*E418+'Connecting shares (%)'!$G$10/100*G418+'Connecting shares (%)'!$H$10/100*I418)/1000000,0),0)</f>
        <v>0</v>
      </c>
      <c r="AB418" s="1">
        <f>IF(C418="West", IF(B418="Central",F418*'Connecting shares (%)'!$R$16*'Connecting shares (%)'!$F$10/100+H418*'Connecting shares (%)'!$G$10/100*'Connecting shares (%)'!$R$17+J418*'Connecting shares (%)'!$H$10/100*'Connecting shares (%)'!$R$18,0),0)</f>
        <v>0</v>
      </c>
      <c r="AC418" s="1">
        <f>IF(C418="West", IF(B418="Decentral",('Connecting shares (%)'!$F$14/100*E418+'Connecting shares (%)'!$G$14/100*G418+'Connecting shares (%)'!$H$14/100*I418)/1000000,0),0)</f>
        <v>0.97281654000000006</v>
      </c>
      <c r="AD418" s="1">
        <f>IF(C418="west", IF(B418="Decentral",F418*'Connecting shares (%)'!$R$16*'Connecting shares (%)'!$F$14/100+H418*'Connecting shares (%)'!$G$14/100*'Connecting shares (%)'!$R$17+J418*'Connecting shares (%)'!$H$14/100*'Connecting shares (%)'!$R$18,0),0)</f>
        <v>1.5176699999999999</v>
      </c>
      <c r="AE418" s="1">
        <f>IF(C418="west", IF(B418="Central",('Connecting shares (%)'!$F$12/100*K418+'Connecting shares (%)'!$G$12/100*M418+'Connecting shares (%)'!$H$12/100*O418)/1000000,0),0)</f>
        <v>0</v>
      </c>
      <c r="AF418" s="1">
        <f>IF(C418="west", IF(B418="Central",L418*'Connecting shares (%)'!$R$16*'Connecting shares (%)'!$F$12/100+N418*'Connecting shares (%)'!$G$12/100*'Connecting shares (%)'!$R$17+P418*'Connecting shares (%)'!$H$12/100*'Connecting shares (%)'!$R$18,0),0)</f>
        <v>0</v>
      </c>
      <c r="AG418" s="1">
        <f>IF(C418="West", IF(B418="Decentral",(K418*'Connecting shares (%)'!$F$16/100+M418*'Connecting shares (%)'!$G$16/100+O418*'Connecting shares (%)'!$H$16/100)/1000000,0),0)</f>
        <v>0.17287593999999989</v>
      </c>
      <c r="AH418" s="1">
        <f>IF(C418="west", IF(B418="Decentral",L418*'Connecting shares (%)'!$R$16*'Connecting shares (%)'!$F$16/100+N418*'Connecting shares (%)'!$G$16/100*'Connecting shares (%)'!$R$17+P418*'Connecting shares (%)'!$H$16/100*'Connecting shares (%)'!$R$18,0),0)</f>
        <v>0.30659900000000001</v>
      </c>
    </row>
    <row r="419" spans="1:34">
      <c r="A419" s="1">
        <v>418</v>
      </c>
      <c r="B419" s="1" t="s">
        <v>20</v>
      </c>
      <c r="C419" s="1" t="s">
        <v>21</v>
      </c>
      <c r="D419" s="1" t="s">
        <v>504</v>
      </c>
      <c r="E419" s="1">
        <v>1305659.8199999901</v>
      </c>
      <c r="F419" s="1">
        <v>94</v>
      </c>
      <c r="G419" s="1">
        <v>0</v>
      </c>
      <c r="H419" s="1">
        <v>0</v>
      </c>
      <c r="I419" s="1">
        <v>0</v>
      </c>
      <c r="J419" s="1">
        <v>0</v>
      </c>
      <c r="K419" s="1">
        <v>91173.43</v>
      </c>
      <c r="L419" s="1">
        <v>11</v>
      </c>
      <c r="M419" s="1">
        <v>0</v>
      </c>
      <c r="N419" s="1">
        <v>0</v>
      </c>
      <c r="O419" s="1">
        <v>0</v>
      </c>
      <c r="P419" s="1">
        <v>0</v>
      </c>
      <c r="Q419" s="1">
        <v>4886.2021066381803</v>
      </c>
      <c r="R419" s="1">
        <v>1222001</v>
      </c>
      <c r="S419" s="59">
        <f>IF(C419="East", IF(B419="Central",('Connecting shares (%)'!$F$2/100*E419+'Connecting shares (%)'!$G$2/100*G419+'Connecting shares (%)'!$H$2/100*I419)/1000000,0),0)</f>
        <v>0</v>
      </c>
      <c r="T419" s="59">
        <f>IF(C419="East", IF(B419="Central",F419*'Connecting shares (%)'!$R$16*'Connecting shares (%)'!$F$2/100+H419*'Connecting shares (%)'!$G$2/100*'Connecting shares (%)'!$R$17+J419*'Connecting shares (%)'!$H$2/100*'Connecting shares (%)'!$R$18,0),0)</f>
        <v>0</v>
      </c>
      <c r="U419" s="1">
        <f>IF(C419="East", IF(B419="Decentral",('Connecting shares (%)'!$F$6/100*E419+'Connecting shares (%)'!$G$6/100*G419+'Connecting shares (%)'!$H$6/100*I419)/1000000,0),0)</f>
        <v>0</v>
      </c>
      <c r="V419" s="1">
        <f>IF(C419="East", IF(B419="Decentral",F419*'Connecting shares (%)'!$R$16*'Connecting shares (%)'!$F$6/100+H419*'Connecting shares (%)'!$G$6/100*'Connecting shares (%)'!$R$17+J419*'Connecting shares (%)'!$H$6/100*'Connecting shares (%)'!$R$18,0),0)</f>
        <v>0</v>
      </c>
      <c r="W419" s="1">
        <f>IF(C419="East", IF(B419="Central",('Connecting shares (%)'!$F$4/100*K419+'Connecting shares (%)'!$G$4/100*M419+'Connecting shares (%)'!$H$4/100*O419)/1000000,0),0)</f>
        <v>0</v>
      </c>
      <c r="X419" s="1">
        <f>IF(C419="East", IF(B419="Central",L419*'Connecting shares (%)'!$R$16*'Connecting shares (%)'!$F$4/100+N419*'Connecting shares (%)'!$G$4/100*'Connecting shares (%)'!$R$17+P419*'Connecting shares (%)'!$H$4/100*'Connecting shares (%)'!$R$18,0),0)</f>
        <v>0</v>
      </c>
      <c r="Y419" s="1">
        <f>IF(C419="East", IF(B419="Decentral",('Connecting shares (%)'!$F$4/100*K419+'Connecting shares (%)'!$G$4/100*M419+'Connecting shares (%)'!$H$4/100*O419)/1000000,0),0)</f>
        <v>0</v>
      </c>
      <c r="Z419" s="1">
        <f>IF(C419="East", IF(B419="Decentral",L419*'Connecting shares (%)'!$R$16*'Connecting shares (%)'!$F$8/100+N419*'Connecting shares (%)'!$G$8/100*'Connecting shares (%)'!$R$17+P419*'Connecting shares (%)'!$H$8/100*'Connecting shares (%)'!$R$18,0),0)</f>
        <v>0</v>
      </c>
      <c r="AA419" s="1">
        <f>IF(C419="West", IF(B419="Central",('Connecting shares (%)'!$F$10/100*E419+'Connecting shares (%)'!$G$10/100*G419+'Connecting shares (%)'!$H$10/100*I419)/1000000,0),0)</f>
        <v>1.30565981999999</v>
      </c>
      <c r="AB419" s="1">
        <f>IF(C419="West", IF(B419="Central",F419*'Connecting shares (%)'!$R$16*'Connecting shares (%)'!$F$10/100+H419*'Connecting shares (%)'!$G$10/100*'Connecting shares (%)'!$R$17+J419*'Connecting shares (%)'!$H$10/100*'Connecting shares (%)'!$R$18,0),0)</f>
        <v>2.16153</v>
      </c>
      <c r="AC419" s="1">
        <f>IF(C419="West", IF(B419="Decentral",('Connecting shares (%)'!$F$14/100*E419+'Connecting shares (%)'!$G$14/100*G419+'Connecting shares (%)'!$H$14/100*I419)/1000000,0),0)</f>
        <v>0</v>
      </c>
      <c r="AD419" s="1">
        <f>IF(C419="west", IF(B419="Decentral",F419*'Connecting shares (%)'!$R$16*'Connecting shares (%)'!$F$14/100+H419*'Connecting shares (%)'!$G$14/100*'Connecting shares (%)'!$R$17+J419*'Connecting shares (%)'!$H$14/100*'Connecting shares (%)'!$R$18,0),0)</f>
        <v>0</v>
      </c>
      <c r="AE419" s="1">
        <f>IF(C419="west", IF(B419="Central",('Connecting shares (%)'!$F$12/100*K419+'Connecting shares (%)'!$G$12/100*M419+'Connecting shares (%)'!$H$12/100*O419)/1000000,0),0)</f>
        <v>9.117343E-2</v>
      </c>
      <c r="AF419" s="1">
        <f>IF(C419="west", IF(B419="Central",L419*'Connecting shares (%)'!$R$16*'Connecting shares (%)'!$F$12/100+N419*'Connecting shares (%)'!$G$12/100*'Connecting shares (%)'!$R$17+P419*'Connecting shares (%)'!$H$12/100*'Connecting shares (%)'!$R$18,0),0)</f>
        <v>0.25294500000000003</v>
      </c>
      <c r="AG419" s="1">
        <f>IF(C419="West", IF(B419="Decentral",(K419*'Connecting shares (%)'!$F$16/100+M419*'Connecting shares (%)'!$G$16/100+O419*'Connecting shares (%)'!$H$16/100)/1000000,0),0)</f>
        <v>0</v>
      </c>
      <c r="AH419" s="1">
        <f>IF(C419="west", IF(B419="Decentral",L419*'Connecting shares (%)'!$R$16*'Connecting shares (%)'!$F$16/100+N419*'Connecting shares (%)'!$G$16/100*'Connecting shares (%)'!$R$17+P419*'Connecting shares (%)'!$H$16/100*'Connecting shares (%)'!$R$18,0),0)</f>
        <v>0</v>
      </c>
    </row>
    <row r="420" spans="1:34">
      <c r="A420" s="1">
        <v>419</v>
      </c>
      <c r="B420" s="1" t="s">
        <v>19</v>
      </c>
      <c r="C420" s="1" t="s">
        <v>21</v>
      </c>
      <c r="D420" s="1" t="s">
        <v>503</v>
      </c>
      <c r="E420" s="1">
        <v>2671082.1499999901</v>
      </c>
      <c r="F420" s="1">
        <v>165</v>
      </c>
      <c r="G420" s="1">
        <v>0</v>
      </c>
      <c r="H420" s="1">
        <v>0</v>
      </c>
      <c r="I420" s="1">
        <v>0</v>
      </c>
      <c r="J420" s="1">
        <v>0</v>
      </c>
      <c r="K420" s="1">
        <v>1383884.48</v>
      </c>
      <c r="L420" s="1">
        <v>117</v>
      </c>
      <c r="M420" s="1">
        <v>666486.12</v>
      </c>
      <c r="N420" s="1">
        <v>8</v>
      </c>
      <c r="O420" s="1">
        <v>0</v>
      </c>
      <c r="P420" s="1">
        <v>0</v>
      </c>
      <c r="Q420" s="1">
        <v>7587.84916256428</v>
      </c>
      <c r="R420" s="1">
        <v>3458417</v>
      </c>
      <c r="S420" s="59">
        <f>IF(C420="East", IF(B420="Central",('Connecting shares (%)'!$F$2/100*E420+'Connecting shares (%)'!$G$2/100*G420+'Connecting shares (%)'!$H$2/100*I420)/1000000,0),0)</f>
        <v>0</v>
      </c>
      <c r="T420" s="59">
        <f>IF(C420="East", IF(B420="Central",F420*'Connecting shares (%)'!$R$16*'Connecting shares (%)'!$F$2/100+H420*'Connecting shares (%)'!$G$2/100*'Connecting shares (%)'!$R$17+J420*'Connecting shares (%)'!$H$2/100*'Connecting shares (%)'!$R$18,0),0)</f>
        <v>0</v>
      </c>
      <c r="U420" s="1">
        <f>IF(C420="East", IF(B420="Decentral",('Connecting shares (%)'!$F$6/100*E420+'Connecting shares (%)'!$G$6/100*G420+'Connecting shares (%)'!$H$6/100*I420)/1000000,0),0)</f>
        <v>0</v>
      </c>
      <c r="V420" s="1">
        <f>IF(C420="East", IF(B420="Decentral",F420*'Connecting shares (%)'!$R$16*'Connecting shares (%)'!$F$6/100+H420*'Connecting shares (%)'!$G$6/100*'Connecting shares (%)'!$R$17+J420*'Connecting shares (%)'!$H$6/100*'Connecting shares (%)'!$R$18,0),0)</f>
        <v>0</v>
      </c>
      <c r="W420" s="1">
        <f>IF(C420="East", IF(B420="Central",('Connecting shares (%)'!$F$4/100*K420+'Connecting shares (%)'!$G$4/100*M420+'Connecting shares (%)'!$H$4/100*O420)/1000000,0),0)</f>
        <v>0</v>
      </c>
      <c r="X420" s="1">
        <f>IF(C420="East", IF(B420="Central",L420*'Connecting shares (%)'!$R$16*'Connecting shares (%)'!$F$4/100+N420*'Connecting shares (%)'!$G$4/100*'Connecting shares (%)'!$R$17+P420*'Connecting shares (%)'!$H$4/100*'Connecting shares (%)'!$R$18,0),0)</f>
        <v>0</v>
      </c>
      <c r="Y420" s="1">
        <f>IF(C420="East", IF(B420="Decentral",('Connecting shares (%)'!$F$4/100*K420+'Connecting shares (%)'!$G$4/100*M420+'Connecting shares (%)'!$H$4/100*O420)/1000000,0),0)</f>
        <v>0</v>
      </c>
      <c r="Z420" s="1">
        <f>IF(C420="East", IF(B420="Decentral",L420*'Connecting shares (%)'!$R$16*'Connecting shares (%)'!$F$8/100+N420*'Connecting shares (%)'!$G$8/100*'Connecting shares (%)'!$R$17+P420*'Connecting shares (%)'!$H$8/100*'Connecting shares (%)'!$R$18,0),0)</f>
        <v>0</v>
      </c>
      <c r="AA420" s="1">
        <f>IF(C420="West", IF(B420="Central",('Connecting shares (%)'!$F$10/100*E420+'Connecting shares (%)'!$G$10/100*G420+'Connecting shares (%)'!$H$10/100*I420)/1000000,0),0)</f>
        <v>0</v>
      </c>
      <c r="AB420" s="1">
        <f>IF(C420="West", IF(B420="Central",F420*'Connecting shares (%)'!$R$16*'Connecting shares (%)'!$F$10/100+H420*'Connecting shares (%)'!$G$10/100*'Connecting shares (%)'!$R$17+J420*'Connecting shares (%)'!$H$10/100*'Connecting shares (%)'!$R$18,0),0)</f>
        <v>0</v>
      </c>
      <c r="AC420" s="1">
        <f>IF(C420="West", IF(B420="Decentral",('Connecting shares (%)'!$F$14/100*E420+'Connecting shares (%)'!$G$14/100*G420+'Connecting shares (%)'!$H$14/100*I420)/1000000,0),0)</f>
        <v>2.6710821499999899</v>
      </c>
      <c r="AD420" s="1">
        <f>IF(C420="west", IF(B420="Decentral",F420*'Connecting shares (%)'!$R$16*'Connecting shares (%)'!$F$14/100+H420*'Connecting shares (%)'!$G$14/100*'Connecting shares (%)'!$R$17+J420*'Connecting shares (%)'!$H$14/100*'Connecting shares (%)'!$R$18,0),0)</f>
        <v>3.7941750000000001</v>
      </c>
      <c r="AE420" s="1">
        <f>IF(C420="west", IF(B420="Central",('Connecting shares (%)'!$F$12/100*K420+'Connecting shares (%)'!$G$12/100*M420+'Connecting shares (%)'!$H$12/100*O420)/1000000,0),0)</f>
        <v>0</v>
      </c>
      <c r="AF420" s="1">
        <f>IF(C420="west", IF(B420="Central",L420*'Connecting shares (%)'!$R$16*'Connecting shares (%)'!$F$12/100+N420*'Connecting shares (%)'!$G$12/100*'Connecting shares (%)'!$R$17+P420*'Connecting shares (%)'!$H$12/100*'Connecting shares (%)'!$R$18,0),0)</f>
        <v>0</v>
      </c>
      <c r="AG420" s="1">
        <f>IF(C420="West", IF(B420="Decentral",(K420*'Connecting shares (%)'!$F$16/100+M420*'Connecting shares (%)'!$G$16/100+O420*'Connecting shares (%)'!$H$16/100)/1000000,0),0)</f>
        <v>2.0503705999999999</v>
      </c>
      <c r="AH420" s="1">
        <f>IF(C420="west", IF(B420="Decentral",L420*'Connecting shares (%)'!$R$16*'Connecting shares (%)'!$F$16/100+N420*'Connecting shares (%)'!$G$16/100*'Connecting shares (%)'!$R$17+P420*'Connecting shares (%)'!$H$16/100*'Connecting shares (%)'!$R$18,0),0)</f>
        <v>2.9356870000000002</v>
      </c>
    </row>
    <row r="421" spans="1:34">
      <c r="A421" s="1">
        <v>420</v>
      </c>
      <c r="B421" s="1" t="s">
        <v>19</v>
      </c>
      <c r="C421" s="1" t="s">
        <v>21</v>
      </c>
      <c r="D421" s="1" t="s">
        <v>502</v>
      </c>
      <c r="E421" s="1">
        <v>449945.03999999899</v>
      </c>
      <c r="F421" s="1">
        <v>24</v>
      </c>
      <c r="G421" s="1">
        <v>0</v>
      </c>
      <c r="H421" s="1">
        <v>0</v>
      </c>
      <c r="I421" s="1">
        <v>0</v>
      </c>
      <c r="J421" s="1">
        <v>0</v>
      </c>
      <c r="K421" s="1">
        <v>0</v>
      </c>
      <c r="L421" s="1">
        <v>0</v>
      </c>
      <c r="M421" s="1">
        <v>0</v>
      </c>
      <c r="N421" s="1">
        <v>0</v>
      </c>
      <c r="O421" s="1">
        <v>0</v>
      </c>
      <c r="P421" s="1">
        <v>0</v>
      </c>
      <c r="Q421" s="1">
        <v>4473.9922389363601</v>
      </c>
      <c r="R421" s="1">
        <v>699798.5</v>
      </c>
      <c r="S421" s="59">
        <f>IF(C421="East", IF(B421="Central",('Connecting shares (%)'!$F$2/100*E421+'Connecting shares (%)'!$G$2/100*G421+'Connecting shares (%)'!$H$2/100*I421)/1000000,0),0)</f>
        <v>0</v>
      </c>
      <c r="T421" s="59">
        <f>IF(C421="East", IF(B421="Central",F421*'Connecting shares (%)'!$R$16*'Connecting shares (%)'!$F$2/100+H421*'Connecting shares (%)'!$G$2/100*'Connecting shares (%)'!$R$17+J421*'Connecting shares (%)'!$H$2/100*'Connecting shares (%)'!$R$18,0),0)</f>
        <v>0</v>
      </c>
      <c r="U421" s="1">
        <f>IF(C421="East", IF(B421="Decentral",('Connecting shares (%)'!$F$6/100*E421+'Connecting shares (%)'!$G$6/100*G421+'Connecting shares (%)'!$H$6/100*I421)/1000000,0),0)</f>
        <v>0</v>
      </c>
      <c r="V421" s="1">
        <f>IF(C421="East", IF(B421="Decentral",F421*'Connecting shares (%)'!$R$16*'Connecting shares (%)'!$F$6/100+H421*'Connecting shares (%)'!$G$6/100*'Connecting shares (%)'!$R$17+J421*'Connecting shares (%)'!$H$6/100*'Connecting shares (%)'!$R$18,0),0)</f>
        <v>0</v>
      </c>
      <c r="W421" s="1">
        <f>IF(C421="East", IF(B421="Central",('Connecting shares (%)'!$F$4/100*K421+'Connecting shares (%)'!$G$4/100*M421+'Connecting shares (%)'!$H$4/100*O421)/1000000,0),0)</f>
        <v>0</v>
      </c>
      <c r="X421" s="1">
        <f>IF(C421="East", IF(B421="Central",L421*'Connecting shares (%)'!$R$16*'Connecting shares (%)'!$F$4/100+N421*'Connecting shares (%)'!$G$4/100*'Connecting shares (%)'!$R$17+P421*'Connecting shares (%)'!$H$4/100*'Connecting shares (%)'!$R$18,0),0)</f>
        <v>0</v>
      </c>
      <c r="Y421" s="1">
        <f>IF(C421="East", IF(B421="Decentral",('Connecting shares (%)'!$F$4/100*K421+'Connecting shares (%)'!$G$4/100*M421+'Connecting shares (%)'!$H$4/100*O421)/1000000,0),0)</f>
        <v>0</v>
      </c>
      <c r="Z421" s="1">
        <f>IF(C421="East", IF(B421="Decentral",L421*'Connecting shares (%)'!$R$16*'Connecting shares (%)'!$F$8/100+N421*'Connecting shares (%)'!$G$8/100*'Connecting shares (%)'!$R$17+P421*'Connecting shares (%)'!$H$8/100*'Connecting shares (%)'!$R$18,0),0)</f>
        <v>0</v>
      </c>
      <c r="AA421" s="1">
        <f>IF(C421="West", IF(B421="Central",('Connecting shares (%)'!$F$10/100*E421+'Connecting shares (%)'!$G$10/100*G421+'Connecting shares (%)'!$H$10/100*I421)/1000000,0),0)</f>
        <v>0</v>
      </c>
      <c r="AB421" s="1">
        <f>IF(C421="West", IF(B421="Central",F421*'Connecting shares (%)'!$R$16*'Connecting shares (%)'!$F$10/100+H421*'Connecting shares (%)'!$G$10/100*'Connecting shares (%)'!$R$17+J421*'Connecting shares (%)'!$H$10/100*'Connecting shares (%)'!$R$18,0),0)</f>
        <v>0</v>
      </c>
      <c r="AC421" s="1">
        <f>IF(C421="West", IF(B421="Decentral",('Connecting shares (%)'!$F$14/100*E421+'Connecting shares (%)'!$G$14/100*G421+'Connecting shares (%)'!$H$14/100*I421)/1000000,0),0)</f>
        <v>0.44994503999999896</v>
      </c>
      <c r="AD421" s="1">
        <f>IF(C421="west", IF(B421="Decentral",F421*'Connecting shares (%)'!$R$16*'Connecting shares (%)'!$F$14/100+H421*'Connecting shares (%)'!$G$14/100*'Connecting shares (%)'!$R$17+J421*'Connecting shares (%)'!$H$14/100*'Connecting shares (%)'!$R$18,0),0)</f>
        <v>0.55188000000000004</v>
      </c>
      <c r="AE421" s="1">
        <f>IF(C421="west", IF(B421="Central",('Connecting shares (%)'!$F$12/100*K421+'Connecting shares (%)'!$G$12/100*M421+'Connecting shares (%)'!$H$12/100*O421)/1000000,0),0)</f>
        <v>0</v>
      </c>
      <c r="AF421" s="1">
        <f>IF(C421="west", IF(B421="Central",L421*'Connecting shares (%)'!$R$16*'Connecting shares (%)'!$F$12/100+N421*'Connecting shares (%)'!$G$12/100*'Connecting shares (%)'!$R$17+P421*'Connecting shares (%)'!$H$12/100*'Connecting shares (%)'!$R$18,0),0)</f>
        <v>0</v>
      </c>
      <c r="AG421" s="1">
        <f>IF(C421="West", IF(B421="Decentral",(K421*'Connecting shares (%)'!$F$16/100+M421*'Connecting shares (%)'!$G$16/100+O421*'Connecting shares (%)'!$H$16/100)/1000000,0),0)</f>
        <v>0</v>
      </c>
      <c r="AH421" s="1">
        <f>IF(C421="west", IF(B421="Decentral",L421*'Connecting shares (%)'!$R$16*'Connecting shares (%)'!$F$16/100+N421*'Connecting shares (%)'!$G$16/100*'Connecting shares (%)'!$R$17+P421*'Connecting shares (%)'!$H$16/100*'Connecting shares (%)'!$R$18,0),0)</f>
        <v>0</v>
      </c>
    </row>
    <row r="422" spans="1:34">
      <c r="A422" s="1">
        <v>421</v>
      </c>
      <c r="B422" s="1" t="s">
        <v>19</v>
      </c>
      <c r="C422" s="1" t="s">
        <v>21</v>
      </c>
      <c r="D422" s="1" t="s">
        <v>501</v>
      </c>
      <c r="E422" s="1">
        <v>762121.22999999905</v>
      </c>
      <c r="F422" s="1">
        <v>52</v>
      </c>
      <c r="G422" s="1">
        <v>0</v>
      </c>
      <c r="H422" s="1">
        <v>0</v>
      </c>
      <c r="I422" s="1">
        <v>0</v>
      </c>
      <c r="J422" s="1">
        <v>0</v>
      </c>
      <c r="K422" s="1">
        <v>63594.23</v>
      </c>
      <c r="L422" s="1">
        <v>2</v>
      </c>
      <c r="M422" s="1">
        <v>0</v>
      </c>
      <c r="N422" s="1">
        <v>0</v>
      </c>
      <c r="O422" s="1">
        <v>0</v>
      </c>
      <c r="P422" s="1">
        <v>0</v>
      </c>
      <c r="Q422" s="1">
        <v>2799.1198464501199</v>
      </c>
      <c r="R422" s="1">
        <v>335187.5</v>
      </c>
      <c r="S422" s="59">
        <f>IF(C422="East", IF(B422="Central",('Connecting shares (%)'!$F$2/100*E422+'Connecting shares (%)'!$G$2/100*G422+'Connecting shares (%)'!$H$2/100*I422)/1000000,0),0)</f>
        <v>0</v>
      </c>
      <c r="T422" s="59">
        <f>IF(C422="East", IF(B422="Central",F422*'Connecting shares (%)'!$R$16*'Connecting shares (%)'!$F$2/100+H422*'Connecting shares (%)'!$G$2/100*'Connecting shares (%)'!$R$17+J422*'Connecting shares (%)'!$H$2/100*'Connecting shares (%)'!$R$18,0),0)</f>
        <v>0</v>
      </c>
      <c r="U422" s="1">
        <f>IF(C422="East", IF(B422="Decentral",('Connecting shares (%)'!$F$6/100*E422+'Connecting shares (%)'!$G$6/100*G422+'Connecting shares (%)'!$H$6/100*I422)/1000000,0),0)</f>
        <v>0</v>
      </c>
      <c r="V422" s="1">
        <f>IF(C422="East", IF(B422="Decentral",F422*'Connecting shares (%)'!$R$16*'Connecting shares (%)'!$F$6/100+H422*'Connecting shares (%)'!$G$6/100*'Connecting shares (%)'!$R$17+J422*'Connecting shares (%)'!$H$6/100*'Connecting shares (%)'!$R$18,0),0)</f>
        <v>0</v>
      </c>
      <c r="W422" s="1">
        <f>IF(C422="East", IF(B422="Central",('Connecting shares (%)'!$F$4/100*K422+'Connecting shares (%)'!$G$4/100*M422+'Connecting shares (%)'!$H$4/100*O422)/1000000,0),0)</f>
        <v>0</v>
      </c>
      <c r="X422" s="1">
        <f>IF(C422="East", IF(B422="Central",L422*'Connecting shares (%)'!$R$16*'Connecting shares (%)'!$F$4/100+N422*'Connecting shares (%)'!$G$4/100*'Connecting shares (%)'!$R$17+P422*'Connecting shares (%)'!$H$4/100*'Connecting shares (%)'!$R$18,0),0)</f>
        <v>0</v>
      </c>
      <c r="Y422" s="1">
        <f>IF(C422="East", IF(B422="Decentral",('Connecting shares (%)'!$F$4/100*K422+'Connecting shares (%)'!$G$4/100*M422+'Connecting shares (%)'!$H$4/100*O422)/1000000,0),0)</f>
        <v>0</v>
      </c>
      <c r="Z422" s="1">
        <f>IF(C422="East", IF(B422="Decentral",L422*'Connecting shares (%)'!$R$16*'Connecting shares (%)'!$F$8/100+N422*'Connecting shares (%)'!$G$8/100*'Connecting shares (%)'!$R$17+P422*'Connecting shares (%)'!$H$8/100*'Connecting shares (%)'!$R$18,0),0)</f>
        <v>0</v>
      </c>
      <c r="AA422" s="1">
        <f>IF(C422="West", IF(B422="Central",('Connecting shares (%)'!$F$10/100*E422+'Connecting shares (%)'!$G$10/100*G422+'Connecting shares (%)'!$H$10/100*I422)/1000000,0),0)</f>
        <v>0</v>
      </c>
      <c r="AB422" s="1">
        <f>IF(C422="West", IF(B422="Central",F422*'Connecting shares (%)'!$R$16*'Connecting shares (%)'!$F$10/100+H422*'Connecting shares (%)'!$G$10/100*'Connecting shares (%)'!$R$17+J422*'Connecting shares (%)'!$H$10/100*'Connecting shares (%)'!$R$18,0),0)</f>
        <v>0</v>
      </c>
      <c r="AC422" s="1">
        <f>IF(C422="West", IF(B422="Decentral",('Connecting shares (%)'!$F$14/100*E422+'Connecting shares (%)'!$G$14/100*G422+'Connecting shares (%)'!$H$14/100*I422)/1000000,0),0)</f>
        <v>0.76212122999999909</v>
      </c>
      <c r="AD422" s="1">
        <f>IF(C422="west", IF(B422="Decentral",F422*'Connecting shares (%)'!$R$16*'Connecting shares (%)'!$F$14/100+H422*'Connecting shares (%)'!$G$14/100*'Connecting shares (%)'!$R$17+J422*'Connecting shares (%)'!$H$14/100*'Connecting shares (%)'!$R$18,0),0)</f>
        <v>1.19574</v>
      </c>
      <c r="AE422" s="1">
        <f>IF(C422="west", IF(B422="Central",('Connecting shares (%)'!$F$12/100*K422+'Connecting shares (%)'!$G$12/100*M422+'Connecting shares (%)'!$H$12/100*O422)/1000000,0),0)</f>
        <v>0</v>
      </c>
      <c r="AF422" s="1">
        <f>IF(C422="west", IF(B422="Central",L422*'Connecting shares (%)'!$R$16*'Connecting shares (%)'!$F$12/100+N422*'Connecting shares (%)'!$G$12/100*'Connecting shares (%)'!$R$17+P422*'Connecting shares (%)'!$H$12/100*'Connecting shares (%)'!$R$18,0),0)</f>
        <v>0</v>
      </c>
      <c r="AG422" s="1">
        <f>IF(C422="West", IF(B422="Decentral",(K422*'Connecting shares (%)'!$F$16/100+M422*'Connecting shares (%)'!$G$16/100+O422*'Connecting shares (%)'!$H$16/100)/1000000,0),0)</f>
        <v>6.3594230000000002E-2</v>
      </c>
      <c r="AH422" s="1">
        <f>IF(C422="west", IF(B422="Decentral",L422*'Connecting shares (%)'!$R$16*'Connecting shares (%)'!$F$16/100+N422*'Connecting shares (%)'!$G$16/100*'Connecting shares (%)'!$R$17+P422*'Connecting shares (%)'!$H$16/100*'Connecting shares (%)'!$R$18,0),0)</f>
        <v>4.5990000000000003E-2</v>
      </c>
    </row>
    <row r="423" spans="1:34">
      <c r="A423" s="1">
        <v>422</v>
      </c>
      <c r="B423" s="1" t="s">
        <v>19</v>
      </c>
      <c r="C423" s="1" t="s">
        <v>21</v>
      </c>
      <c r="D423" s="1" t="s">
        <v>500</v>
      </c>
      <c r="E423" s="1">
        <v>492881.739999999</v>
      </c>
      <c r="F423" s="1">
        <v>33</v>
      </c>
      <c r="G423" s="1">
        <v>125949.95</v>
      </c>
      <c r="H423" s="1">
        <v>2</v>
      </c>
      <c r="I423" s="1">
        <v>0</v>
      </c>
      <c r="J423" s="1">
        <v>0</v>
      </c>
      <c r="K423" s="1">
        <v>23869.91</v>
      </c>
      <c r="L423" s="1">
        <v>3</v>
      </c>
      <c r="M423" s="1">
        <v>0</v>
      </c>
      <c r="N423" s="1">
        <v>0</v>
      </c>
      <c r="O423" s="1">
        <v>0</v>
      </c>
      <c r="P423" s="1">
        <v>0</v>
      </c>
      <c r="Q423" s="1">
        <v>1266.87498936251</v>
      </c>
      <c r="R423" s="1">
        <v>72664</v>
      </c>
      <c r="S423" s="59">
        <f>IF(C423="East", IF(B423="Central",('Connecting shares (%)'!$F$2/100*E423+'Connecting shares (%)'!$G$2/100*G423+'Connecting shares (%)'!$H$2/100*I423)/1000000,0),0)</f>
        <v>0</v>
      </c>
      <c r="T423" s="59">
        <f>IF(C423="East", IF(B423="Central",F423*'Connecting shares (%)'!$R$16*'Connecting shares (%)'!$F$2/100+H423*'Connecting shares (%)'!$G$2/100*'Connecting shares (%)'!$R$17+J423*'Connecting shares (%)'!$H$2/100*'Connecting shares (%)'!$R$18,0),0)</f>
        <v>0</v>
      </c>
      <c r="U423" s="1">
        <f>IF(C423="East", IF(B423="Decentral",('Connecting shares (%)'!$F$6/100*E423+'Connecting shares (%)'!$G$6/100*G423+'Connecting shares (%)'!$H$6/100*I423)/1000000,0),0)</f>
        <v>0</v>
      </c>
      <c r="V423" s="1">
        <f>IF(C423="East", IF(B423="Decentral",F423*'Connecting shares (%)'!$R$16*'Connecting shares (%)'!$F$6/100+H423*'Connecting shares (%)'!$G$6/100*'Connecting shares (%)'!$R$17+J423*'Connecting shares (%)'!$H$6/100*'Connecting shares (%)'!$R$18,0),0)</f>
        <v>0</v>
      </c>
      <c r="W423" s="1">
        <f>IF(C423="East", IF(B423="Central",('Connecting shares (%)'!$F$4/100*K423+'Connecting shares (%)'!$G$4/100*M423+'Connecting shares (%)'!$H$4/100*O423)/1000000,0),0)</f>
        <v>0</v>
      </c>
      <c r="X423" s="1">
        <f>IF(C423="East", IF(B423="Central",L423*'Connecting shares (%)'!$R$16*'Connecting shares (%)'!$F$4/100+N423*'Connecting shares (%)'!$G$4/100*'Connecting shares (%)'!$R$17+P423*'Connecting shares (%)'!$H$4/100*'Connecting shares (%)'!$R$18,0),0)</f>
        <v>0</v>
      </c>
      <c r="Y423" s="1">
        <f>IF(C423="East", IF(B423="Decentral",('Connecting shares (%)'!$F$4/100*K423+'Connecting shares (%)'!$G$4/100*M423+'Connecting shares (%)'!$H$4/100*O423)/1000000,0),0)</f>
        <v>0</v>
      </c>
      <c r="Z423" s="1">
        <f>IF(C423="East", IF(B423="Decentral",L423*'Connecting shares (%)'!$R$16*'Connecting shares (%)'!$F$8/100+N423*'Connecting shares (%)'!$G$8/100*'Connecting shares (%)'!$R$17+P423*'Connecting shares (%)'!$H$8/100*'Connecting shares (%)'!$R$18,0),0)</f>
        <v>0</v>
      </c>
      <c r="AA423" s="1">
        <f>IF(C423="West", IF(B423="Central",('Connecting shares (%)'!$F$10/100*E423+'Connecting shares (%)'!$G$10/100*G423+'Connecting shares (%)'!$H$10/100*I423)/1000000,0),0)</f>
        <v>0</v>
      </c>
      <c r="AB423" s="1">
        <f>IF(C423="West", IF(B423="Central",F423*'Connecting shares (%)'!$R$16*'Connecting shares (%)'!$F$10/100+H423*'Connecting shares (%)'!$G$10/100*'Connecting shares (%)'!$R$17+J423*'Connecting shares (%)'!$H$10/100*'Connecting shares (%)'!$R$18,0),0)</f>
        <v>0</v>
      </c>
      <c r="AC423" s="1">
        <f>IF(C423="West", IF(B423="Decentral",('Connecting shares (%)'!$F$14/100*E423+'Connecting shares (%)'!$G$14/100*G423+'Connecting shares (%)'!$H$14/100*I423)/1000000,0),0)</f>
        <v>0.61883168999999905</v>
      </c>
      <c r="AD423" s="1">
        <f>IF(C423="west", IF(B423="Decentral",F423*'Connecting shares (%)'!$R$16*'Connecting shares (%)'!$F$14/100+H423*'Connecting shares (%)'!$G$14/100*'Connecting shares (%)'!$R$17+J423*'Connecting shares (%)'!$H$14/100*'Connecting shares (%)'!$R$18,0),0)</f>
        <v>0.82015299999999991</v>
      </c>
      <c r="AE423" s="1">
        <f>IF(C423="west", IF(B423="Central",('Connecting shares (%)'!$F$12/100*K423+'Connecting shares (%)'!$G$12/100*M423+'Connecting shares (%)'!$H$12/100*O423)/1000000,0),0)</f>
        <v>0</v>
      </c>
      <c r="AF423" s="1">
        <f>IF(C423="west", IF(B423="Central",L423*'Connecting shares (%)'!$R$16*'Connecting shares (%)'!$F$12/100+N423*'Connecting shares (%)'!$G$12/100*'Connecting shares (%)'!$R$17+P423*'Connecting shares (%)'!$H$12/100*'Connecting shares (%)'!$R$18,0),0)</f>
        <v>0</v>
      </c>
      <c r="AG423" s="1">
        <f>IF(C423="West", IF(B423="Decentral",(K423*'Connecting shares (%)'!$F$16/100+M423*'Connecting shares (%)'!$G$16/100+O423*'Connecting shares (%)'!$H$16/100)/1000000,0),0)</f>
        <v>2.3869910000000001E-2</v>
      </c>
      <c r="AH423" s="1">
        <f>IF(C423="west", IF(B423="Decentral",L423*'Connecting shares (%)'!$R$16*'Connecting shares (%)'!$F$16/100+N423*'Connecting shares (%)'!$G$16/100*'Connecting shares (%)'!$R$17+P423*'Connecting shares (%)'!$H$16/100*'Connecting shares (%)'!$R$18,0),0)</f>
        <v>6.8985000000000005E-2</v>
      </c>
    </row>
    <row r="424" spans="1:34">
      <c r="A424" s="1">
        <v>423</v>
      </c>
      <c r="B424" s="1" t="s">
        <v>19</v>
      </c>
      <c r="C424" s="1" t="s">
        <v>21</v>
      </c>
      <c r="D424" s="1" t="s">
        <v>499</v>
      </c>
      <c r="E424" s="1">
        <v>1704914.1499999899</v>
      </c>
      <c r="F424" s="1">
        <v>105</v>
      </c>
      <c r="G424" s="1">
        <v>0</v>
      </c>
      <c r="H424" s="1">
        <v>0</v>
      </c>
      <c r="I424" s="1">
        <v>0</v>
      </c>
      <c r="J424" s="1">
        <v>0</v>
      </c>
      <c r="K424" s="1">
        <v>315527.38999999902</v>
      </c>
      <c r="L424" s="1">
        <v>19</v>
      </c>
      <c r="M424" s="1">
        <v>165890.34</v>
      </c>
      <c r="N424" s="1">
        <v>3</v>
      </c>
      <c r="O424" s="1">
        <v>0</v>
      </c>
      <c r="P424" s="1">
        <v>0</v>
      </c>
      <c r="Q424" s="1">
        <v>6652.7611871053696</v>
      </c>
      <c r="R424" s="1">
        <v>1310173.5</v>
      </c>
      <c r="S424" s="59">
        <f>IF(C424="East", IF(B424="Central",('Connecting shares (%)'!$F$2/100*E424+'Connecting shares (%)'!$G$2/100*G424+'Connecting shares (%)'!$H$2/100*I424)/1000000,0),0)</f>
        <v>0</v>
      </c>
      <c r="T424" s="59">
        <f>IF(C424="East", IF(B424="Central",F424*'Connecting shares (%)'!$R$16*'Connecting shares (%)'!$F$2/100+H424*'Connecting shares (%)'!$G$2/100*'Connecting shares (%)'!$R$17+J424*'Connecting shares (%)'!$H$2/100*'Connecting shares (%)'!$R$18,0),0)</f>
        <v>0</v>
      </c>
      <c r="U424" s="1">
        <f>IF(C424="East", IF(B424="Decentral",('Connecting shares (%)'!$F$6/100*E424+'Connecting shares (%)'!$G$6/100*G424+'Connecting shares (%)'!$H$6/100*I424)/1000000,0),0)</f>
        <v>0</v>
      </c>
      <c r="V424" s="1">
        <f>IF(C424="East", IF(B424="Decentral",F424*'Connecting shares (%)'!$R$16*'Connecting shares (%)'!$F$6/100+H424*'Connecting shares (%)'!$G$6/100*'Connecting shares (%)'!$R$17+J424*'Connecting shares (%)'!$H$6/100*'Connecting shares (%)'!$R$18,0),0)</f>
        <v>0</v>
      </c>
      <c r="W424" s="1">
        <f>IF(C424="East", IF(B424="Central",('Connecting shares (%)'!$F$4/100*K424+'Connecting shares (%)'!$G$4/100*M424+'Connecting shares (%)'!$H$4/100*O424)/1000000,0),0)</f>
        <v>0</v>
      </c>
      <c r="X424" s="1">
        <f>IF(C424="East", IF(B424="Central",L424*'Connecting shares (%)'!$R$16*'Connecting shares (%)'!$F$4/100+N424*'Connecting shares (%)'!$G$4/100*'Connecting shares (%)'!$R$17+P424*'Connecting shares (%)'!$H$4/100*'Connecting shares (%)'!$R$18,0),0)</f>
        <v>0</v>
      </c>
      <c r="Y424" s="1">
        <f>IF(C424="East", IF(B424="Decentral",('Connecting shares (%)'!$F$4/100*K424+'Connecting shares (%)'!$G$4/100*M424+'Connecting shares (%)'!$H$4/100*O424)/1000000,0),0)</f>
        <v>0</v>
      </c>
      <c r="Z424" s="1">
        <f>IF(C424="East", IF(B424="Decentral",L424*'Connecting shares (%)'!$R$16*'Connecting shares (%)'!$F$8/100+N424*'Connecting shares (%)'!$G$8/100*'Connecting shares (%)'!$R$17+P424*'Connecting shares (%)'!$H$8/100*'Connecting shares (%)'!$R$18,0),0)</f>
        <v>0</v>
      </c>
      <c r="AA424" s="1">
        <f>IF(C424="West", IF(B424="Central",('Connecting shares (%)'!$F$10/100*E424+'Connecting shares (%)'!$G$10/100*G424+'Connecting shares (%)'!$H$10/100*I424)/1000000,0),0)</f>
        <v>0</v>
      </c>
      <c r="AB424" s="1">
        <f>IF(C424="West", IF(B424="Central",F424*'Connecting shares (%)'!$R$16*'Connecting shares (%)'!$F$10/100+H424*'Connecting shares (%)'!$G$10/100*'Connecting shares (%)'!$R$17+J424*'Connecting shares (%)'!$H$10/100*'Connecting shares (%)'!$R$18,0),0)</f>
        <v>0</v>
      </c>
      <c r="AC424" s="1">
        <f>IF(C424="West", IF(B424="Decentral",('Connecting shares (%)'!$F$14/100*E424+'Connecting shares (%)'!$G$14/100*G424+'Connecting shares (%)'!$H$14/100*I424)/1000000,0),0)</f>
        <v>1.7049141499999898</v>
      </c>
      <c r="AD424" s="1">
        <f>IF(C424="west", IF(B424="Decentral",F424*'Connecting shares (%)'!$R$16*'Connecting shares (%)'!$F$14/100+H424*'Connecting shares (%)'!$G$14/100*'Connecting shares (%)'!$R$17+J424*'Connecting shares (%)'!$H$14/100*'Connecting shares (%)'!$R$18,0),0)</f>
        <v>2.4144750000000004</v>
      </c>
      <c r="AE424" s="1">
        <f>IF(C424="west", IF(B424="Central",('Connecting shares (%)'!$F$12/100*K424+'Connecting shares (%)'!$G$12/100*M424+'Connecting shares (%)'!$H$12/100*O424)/1000000,0),0)</f>
        <v>0</v>
      </c>
      <c r="AF424" s="1">
        <f>IF(C424="west", IF(B424="Central",L424*'Connecting shares (%)'!$R$16*'Connecting shares (%)'!$F$12/100+N424*'Connecting shares (%)'!$G$12/100*'Connecting shares (%)'!$R$17+P424*'Connecting shares (%)'!$H$12/100*'Connecting shares (%)'!$R$18,0),0)</f>
        <v>0</v>
      </c>
      <c r="AG424" s="1">
        <f>IF(C424="West", IF(B424="Decentral",(K424*'Connecting shares (%)'!$F$16/100+M424*'Connecting shares (%)'!$G$16/100+O424*'Connecting shares (%)'!$H$16/100)/1000000,0),0)</f>
        <v>0.48141772999999904</v>
      </c>
      <c r="AH424" s="1">
        <f>IF(C424="west", IF(B424="Decentral",L424*'Connecting shares (%)'!$R$16*'Connecting shares (%)'!$F$16/100+N424*'Connecting shares (%)'!$G$16/100*'Connecting shares (%)'!$R$17+P424*'Connecting shares (%)'!$H$16/100*'Connecting shares (%)'!$R$18,0),0)</f>
        <v>0.52888200000000007</v>
      </c>
    </row>
    <row r="425" spans="1:34">
      <c r="A425" s="1">
        <v>424</v>
      </c>
      <c r="B425" s="1" t="s">
        <v>20</v>
      </c>
      <c r="C425" s="1" t="s">
        <v>21</v>
      </c>
      <c r="D425" s="1" t="s">
        <v>428</v>
      </c>
      <c r="E425" s="1">
        <v>5038900.68</v>
      </c>
      <c r="F425" s="1">
        <v>344</v>
      </c>
      <c r="G425" s="1">
        <v>264624.53999999899</v>
      </c>
      <c r="H425" s="1">
        <v>4</v>
      </c>
      <c r="I425" s="1">
        <v>0</v>
      </c>
      <c r="J425" s="1">
        <v>0</v>
      </c>
      <c r="K425" s="1">
        <v>766706.89</v>
      </c>
      <c r="L425" s="1">
        <v>134</v>
      </c>
      <c r="M425" s="1">
        <v>314149.32</v>
      </c>
      <c r="N425" s="1">
        <v>3</v>
      </c>
      <c r="O425" s="1">
        <v>519164.28999999899</v>
      </c>
      <c r="P425" s="1">
        <v>1</v>
      </c>
      <c r="Q425" s="1">
        <v>4707.42003654376</v>
      </c>
      <c r="R425" s="1">
        <v>1190159.5</v>
      </c>
      <c r="S425" s="59">
        <f>IF(C425="East", IF(B425="Central",('Connecting shares (%)'!$F$2/100*E425+'Connecting shares (%)'!$G$2/100*G425+'Connecting shares (%)'!$H$2/100*I425)/1000000,0),0)</f>
        <v>0</v>
      </c>
      <c r="T425" s="59">
        <f>IF(C425="East", IF(B425="Central",F425*'Connecting shares (%)'!$R$16*'Connecting shares (%)'!$F$2/100+H425*'Connecting shares (%)'!$G$2/100*'Connecting shares (%)'!$R$17+J425*'Connecting shares (%)'!$H$2/100*'Connecting shares (%)'!$R$18,0),0)</f>
        <v>0</v>
      </c>
      <c r="U425" s="1">
        <f>IF(C425="East", IF(B425="Decentral",('Connecting shares (%)'!$F$6/100*E425+'Connecting shares (%)'!$G$6/100*G425+'Connecting shares (%)'!$H$6/100*I425)/1000000,0),0)</f>
        <v>0</v>
      </c>
      <c r="V425" s="1">
        <f>IF(C425="East", IF(B425="Decentral",F425*'Connecting shares (%)'!$R$16*'Connecting shares (%)'!$F$6/100+H425*'Connecting shares (%)'!$G$6/100*'Connecting shares (%)'!$R$17+J425*'Connecting shares (%)'!$H$6/100*'Connecting shares (%)'!$R$18,0),0)</f>
        <v>0</v>
      </c>
      <c r="W425" s="1">
        <f>IF(C425="East", IF(B425="Central",('Connecting shares (%)'!$F$4/100*K425+'Connecting shares (%)'!$G$4/100*M425+'Connecting shares (%)'!$H$4/100*O425)/1000000,0),0)</f>
        <v>0</v>
      </c>
      <c r="X425" s="1">
        <f>IF(C425="East", IF(B425="Central",L425*'Connecting shares (%)'!$R$16*'Connecting shares (%)'!$F$4/100+N425*'Connecting shares (%)'!$G$4/100*'Connecting shares (%)'!$R$17+P425*'Connecting shares (%)'!$H$4/100*'Connecting shares (%)'!$R$18,0),0)</f>
        <v>0</v>
      </c>
      <c r="Y425" s="1">
        <f>IF(C425="East", IF(B425="Decentral",('Connecting shares (%)'!$F$4/100*K425+'Connecting shares (%)'!$G$4/100*M425+'Connecting shares (%)'!$H$4/100*O425)/1000000,0),0)</f>
        <v>0</v>
      </c>
      <c r="Z425" s="1">
        <f>IF(C425="East", IF(B425="Decentral",L425*'Connecting shares (%)'!$R$16*'Connecting shares (%)'!$F$8/100+N425*'Connecting shares (%)'!$G$8/100*'Connecting shares (%)'!$R$17+P425*'Connecting shares (%)'!$H$8/100*'Connecting shares (%)'!$R$18,0),0)</f>
        <v>0</v>
      </c>
      <c r="AA425" s="1">
        <f>IF(C425="West", IF(B425="Central",('Connecting shares (%)'!$F$10/100*E425+'Connecting shares (%)'!$G$10/100*G425+'Connecting shares (%)'!$H$10/100*I425)/1000000,0),0)</f>
        <v>5.3035252199999992</v>
      </c>
      <c r="AB425" s="1">
        <f>IF(C425="West", IF(B425="Central",F425*'Connecting shares (%)'!$R$16*'Connecting shares (%)'!$F$10/100+H425*'Connecting shares (%)'!$G$10/100*'Connecting shares (%)'!$R$17+J425*'Connecting shares (%)'!$H$10/100*'Connecting shares (%)'!$R$18,0),0)</f>
        <v>8.0329160000000002</v>
      </c>
      <c r="AC425" s="1">
        <f>IF(C425="West", IF(B425="Decentral",('Connecting shares (%)'!$F$14/100*E425+'Connecting shares (%)'!$G$14/100*G425+'Connecting shares (%)'!$H$14/100*I425)/1000000,0),0)</f>
        <v>0</v>
      </c>
      <c r="AD425" s="1">
        <f>IF(C425="west", IF(B425="Decentral",F425*'Connecting shares (%)'!$R$16*'Connecting shares (%)'!$F$14/100+H425*'Connecting shares (%)'!$G$14/100*'Connecting shares (%)'!$R$17+J425*'Connecting shares (%)'!$H$14/100*'Connecting shares (%)'!$R$18,0),0)</f>
        <v>0</v>
      </c>
      <c r="AE425" s="1">
        <f>IF(C425="west", IF(B425="Central",('Connecting shares (%)'!$F$12/100*K425+'Connecting shares (%)'!$G$12/100*M425+'Connecting shares (%)'!$H$12/100*O425)/1000000,0),0)</f>
        <v>1.6000204999999992</v>
      </c>
      <c r="AF425" s="1">
        <f>IF(C425="west", IF(B425="Central",L425*'Connecting shares (%)'!$R$16*'Connecting shares (%)'!$F$12/100+N425*'Connecting shares (%)'!$G$12/100*'Connecting shares (%)'!$R$17+P425*'Connecting shares (%)'!$H$12/100*'Connecting shares (%)'!$R$18,0),0)</f>
        <v>3.2039660000000003</v>
      </c>
      <c r="AG425" s="1">
        <f>IF(C425="West", IF(B425="Decentral",(K425*'Connecting shares (%)'!$F$16/100+M425*'Connecting shares (%)'!$G$16/100+O425*'Connecting shares (%)'!$H$16/100)/1000000,0),0)</f>
        <v>0</v>
      </c>
      <c r="AH425" s="1">
        <f>IF(C425="west", IF(B425="Decentral",L425*'Connecting shares (%)'!$R$16*'Connecting shares (%)'!$F$16/100+N425*'Connecting shares (%)'!$G$16/100*'Connecting shares (%)'!$R$17+P425*'Connecting shares (%)'!$H$16/100*'Connecting shares (%)'!$R$18,0),0)</f>
        <v>0</v>
      </c>
    </row>
    <row r="426" spans="1:34">
      <c r="A426" s="1">
        <v>425</v>
      </c>
      <c r="B426" s="1" t="s">
        <v>19</v>
      </c>
      <c r="C426" s="1" t="s">
        <v>21</v>
      </c>
      <c r="D426" s="1" t="s">
        <v>498</v>
      </c>
      <c r="E426" s="1">
        <v>0</v>
      </c>
      <c r="F426" s="1">
        <v>0</v>
      </c>
      <c r="G426" s="1">
        <v>0</v>
      </c>
      <c r="H426" s="1">
        <v>0</v>
      </c>
      <c r="I426" s="1">
        <v>0</v>
      </c>
      <c r="J426" s="1">
        <v>0</v>
      </c>
      <c r="K426" s="1">
        <v>0</v>
      </c>
      <c r="L426" s="1">
        <v>0</v>
      </c>
      <c r="M426" s="1">
        <v>0</v>
      </c>
      <c r="N426" s="1">
        <v>0</v>
      </c>
      <c r="O426" s="1">
        <v>0</v>
      </c>
      <c r="P426" s="1">
        <v>0</v>
      </c>
      <c r="Q426" s="1">
        <v>940.07795873569103</v>
      </c>
      <c r="R426" s="1">
        <v>48915</v>
      </c>
      <c r="S426" s="59">
        <f>IF(C426="East", IF(B426="Central",('Connecting shares (%)'!$F$2/100*E426+'Connecting shares (%)'!$G$2/100*G426+'Connecting shares (%)'!$H$2/100*I426)/1000000,0),0)</f>
        <v>0</v>
      </c>
      <c r="T426" s="59">
        <f>IF(C426="East", IF(B426="Central",F426*'Connecting shares (%)'!$R$16*'Connecting shares (%)'!$F$2/100+H426*'Connecting shares (%)'!$G$2/100*'Connecting shares (%)'!$R$17+J426*'Connecting shares (%)'!$H$2/100*'Connecting shares (%)'!$R$18,0),0)</f>
        <v>0</v>
      </c>
      <c r="U426" s="1">
        <f>IF(C426="East", IF(B426="Decentral",('Connecting shares (%)'!$F$6/100*E426+'Connecting shares (%)'!$G$6/100*G426+'Connecting shares (%)'!$H$6/100*I426)/1000000,0),0)</f>
        <v>0</v>
      </c>
      <c r="V426" s="1">
        <f>IF(C426="East", IF(B426="Decentral",F426*'Connecting shares (%)'!$R$16*'Connecting shares (%)'!$F$6/100+H426*'Connecting shares (%)'!$G$6/100*'Connecting shares (%)'!$R$17+J426*'Connecting shares (%)'!$H$6/100*'Connecting shares (%)'!$R$18,0),0)</f>
        <v>0</v>
      </c>
      <c r="W426" s="1">
        <f>IF(C426="East", IF(B426="Central",('Connecting shares (%)'!$F$4/100*K426+'Connecting shares (%)'!$G$4/100*M426+'Connecting shares (%)'!$H$4/100*O426)/1000000,0),0)</f>
        <v>0</v>
      </c>
      <c r="X426" s="1">
        <f>IF(C426="East", IF(B426="Central",L426*'Connecting shares (%)'!$R$16*'Connecting shares (%)'!$F$4/100+N426*'Connecting shares (%)'!$G$4/100*'Connecting shares (%)'!$R$17+P426*'Connecting shares (%)'!$H$4/100*'Connecting shares (%)'!$R$18,0),0)</f>
        <v>0</v>
      </c>
      <c r="Y426" s="1">
        <f>IF(C426="East", IF(B426="Decentral",('Connecting shares (%)'!$F$4/100*K426+'Connecting shares (%)'!$G$4/100*M426+'Connecting shares (%)'!$H$4/100*O426)/1000000,0),0)</f>
        <v>0</v>
      </c>
      <c r="Z426" s="1">
        <f>IF(C426="East", IF(B426="Decentral",L426*'Connecting shares (%)'!$R$16*'Connecting shares (%)'!$F$8/100+N426*'Connecting shares (%)'!$G$8/100*'Connecting shares (%)'!$R$17+P426*'Connecting shares (%)'!$H$8/100*'Connecting shares (%)'!$R$18,0),0)</f>
        <v>0</v>
      </c>
      <c r="AA426" s="1">
        <f>IF(C426="West", IF(B426="Central",('Connecting shares (%)'!$F$10/100*E426+'Connecting shares (%)'!$G$10/100*G426+'Connecting shares (%)'!$H$10/100*I426)/1000000,0),0)</f>
        <v>0</v>
      </c>
      <c r="AB426" s="1">
        <f>IF(C426="West", IF(B426="Central",F426*'Connecting shares (%)'!$R$16*'Connecting shares (%)'!$F$10/100+H426*'Connecting shares (%)'!$G$10/100*'Connecting shares (%)'!$R$17+J426*'Connecting shares (%)'!$H$10/100*'Connecting shares (%)'!$R$18,0),0)</f>
        <v>0</v>
      </c>
      <c r="AC426" s="1">
        <f>IF(C426="West", IF(B426="Decentral",('Connecting shares (%)'!$F$14/100*E426+'Connecting shares (%)'!$G$14/100*G426+'Connecting shares (%)'!$H$14/100*I426)/1000000,0),0)</f>
        <v>0</v>
      </c>
      <c r="AD426" s="1">
        <f>IF(C426="west", IF(B426="Decentral",F426*'Connecting shares (%)'!$R$16*'Connecting shares (%)'!$F$14/100+H426*'Connecting shares (%)'!$G$14/100*'Connecting shares (%)'!$R$17+J426*'Connecting shares (%)'!$H$14/100*'Connecting shares (%)'!$R$18,0),0)</f>
        <v>0</v>
      </c>
      <c r="AE426" s="1">
        <f>IF(C426="west", IF(B426="Central",('Connecting shares (%)'!$F$12/100*K426+'Connecting shares (%)'!$G$12/100*M426+'Connecting shares (%)'!$H$12/100*O426)/1000000,0),0)</f>
        <v>0</v>
      </c>
      <c r="AF426" s="1">
        <f>IF(C426="west", IF(B426="Central",L426*'Connecting shares (%)'!$R$16*'Connecting shares (%)'!$F$12/100+N426*'Connecting shares (%)'!$G$12/100*'Connecting shares (%)'!$R$17+P426*'Connecting shares (%)'!$H$12/100*'Connecting shares (%)'!$R$18,0),0)</f>
        <v>0</v>
      </c>
      <c r="AG426" s="1">
        <f>IF(C426="West", IF(B426="Decentral",(K426*'Connecting shares (%)'!$F$16/100+M426*'Connecting shares (%)'!$G$16/100+O426*'Connecting shares (%)'!$H$16/100)/1000000,0),0)</f>
        <v>0</v>
      </c>
      <c r="AH426" s="1">
        <f>IF(C426="west", IF(B426="Decentral",L426*'Connecting shares (%)'!$R$16*'Connecting shares (%)'!$F$16/100+N426*'Connecting shares (%)'!$G$16/100*'Connecting shares (%)'!$R$17+P426*'Connecting shares (%)'!$H$16/100*'Connecting shares (%)'!$R$18,0),0)</f>
        <v>0</v>
      </c>
    </row>
    <row r="427" spans="1:34">
      <c r="A427" s="1">
        <v>426</v>
      </c>
      <c r="B427" s="1" t="s">
        <v>20</v>
      </c>
      <c r="C427" s="1" t="s">
        <v>21</v>
      </c>
      <c r="D427" s="1" t="s">
        <v>497</v>
      </c>
      <c r="E427" s="1">
        <v>1041977.48</v>
      </c>
      <c r="F427" s="1">
        <v>67</v>
      </c>
      <c r="G427" s="1">
        <v>0</v>
      </c>
      <c r="H427" s="1">
        <v>0</v>
      </c>
      <c r="I427" s="1">
        <v>0</v>
      </c>
      <c r="J427" s="1">
        <v>0</v>
      </c>
      <c r="K427" s="1">
        <v>83391.539999999994</v>
      </c>
      <c r="L427" s="1">
        <v>8</v>
      </c>
      <c r="M427" s="1">
        <v>50873.66</v>
      </c>
      <c r="N427" s="1">
        <v>1</v>
      </c>
      <c r="O427" s="1">
        <v>0</v>
      </c>
      <c r="P427" s="1">
        <v>0</v>
      </c>
      <c r="Q427" s="1">
        <v>8620.8650888920602</v>
      </c>
      <c r="R427" s="1">
        <v>4321513</v>
      </c>
      <c r="S427" s="59">
        <f>IF(C427="East", IF(B427="Central",('Connecting shares (%)'!$F$2/100*E427+'Connecting shares (%)'!$G$2/100*G427+'Connecting shares (%)'!$H$2/100*I427)/1000000,0),0)</f>
        <v>0</v>
      </c>
      <c r="T427" s="59">
        <f>IF(C427="East", IF(B427="Central",F427*'Connecting shares (%)'!$R$16*'Connecting shares (%)'!$F$2/100+H427*'Connecting shares (%)'!$G$2/100*'Connecting shares (%)'!$R$17+J427*'Connecting shares (%)'!$H$2/100*'Connecting shares (%)'!$R$18,0),0)</f>
        <v>0</v>
      </c>
      <c r="U427" s="1">
        <f>IF(C427="East", IF(B427="Decentral",('Connecting shares (%)'!$F$6/100*E427+'Connecting shares (%)'!$G$6/100*G427+'Connecting shares (%)'!$H$6/100*I427)/1000000,0),0)</f>
        <v>0</v>
      </c>
      <c r="V427" s="1">
        <f>IF(C427="East", IF(B427="Decentral",F427*'Connecting shares (%)'!$R$16*'Connecting shares (%)'!$F$6/100+H427*'Connecting shares (%)'!$G$6/100*'Connecting shares (%)'!$R$17+J427*'Connecting shares (%)'!$H$6/100*'Connecting shares (%)'!$R$18,0),0)</f>
        <v>0</v>
      </c>
      <c r="W427" s="1">
        <f>IF(C427="East", IF(B427="Central",('Connecting shares (%)'!$F$4/100*K427+'Connecting shares (%)'!$G$4/100*M427+'Connecting shares (%)'!$H$4/100*O427)/1000000,0),0)</f>
        <v>0</v>
      </c>
      <c r="X427" s="1">
        <f>IF(C427="East", IF(B427="Central",L427*'Connecting shares (%)'!$R$16*'Connecting shares (%)'!$F$4/100+N427*'Connecting shares (%)'!$G$4/100*'Connecting shares (%)'!$R$17+P427*'Connecting shares (%)'!$H$4/100*'Connecting shares (%)'!$R$18,0),0)</f>
        <v>0</v>
      </c>
      <c r="Y427" s="1">
        <f>IF(C427="East", IF(B427="Decentral",('Connecting shares (%)'!$F$4/100*K427+'Connecting shares (%)'!$G$4/100*M427+'Connecting shares (%)'!$H$4/100*O427)/1000000,0),0)</f>
        <v>0</v>
      </c>
      <c r="Z427" s="1">
        <f>IF(C427="East", IF(B427="Decentral",L427*'Connecting shares (%)'!$R$16*'Connecting shares (%)'!$F$8/100+N427*'Connecting shares (%)'!$G$8/100*'Connecting shares (%)'!$R$17+P427*'Connecting shares (%)'!$H$8/100*'Connecting shares (%)'!$R$18,0),0)</f>
        <v>0</v>
      </c>
      <c r="AA427" s="1">
        <f>IF(C427="West", IF(B427="Central",('Connecting shares (%)'!$F$10/100*E427+'Connecting shares (%)'!$G$10/100*G427+'Connecting shares (%)'!$H$10/100*I427)/1000000,0),0)</f>
        <v>1.0419774799999999</v>
      </c>
      <c r="AB427" s="1">
        <f>IF(C427="West", IF(B427="Central",F427*'Connecting shares (%)'!$R$16*'Connecting shares (%)'!$F$10/100+H427*'Connecting shares (%)'!$G$10/100*'Connecting shares (%)'!$R$17+J427*'Connecting shares (%)'!$H$10/100*'Connecting shares (%)'!$R$18,0),0)</f>
        <v>1.5406650000000002</v>
      </c>
      <c r="AC427" s="1">
        <f>IF(C427="West", IF(B427="Decentral",('Connecting shares (%)'!$F$14/100*E427+'Connecting shares (%)'!$G$14/100*G427+'Connecting shares (%)'!$H$14/100*I427)/1000000,0),0)</f>
        <v>0</v>
      </c>
      <c r="AD427" s="1">
        <f>IF(C427="west", IF(B427="Decentral",F427*'Connecting shares (%)'!$R$16*'Connecting shares (%)'!$F$14/100+H427*'Connecting shares (%)'!$G$14/100*'Connecting shares (%)'!$R$17+J427*'Connecting shares (%)'!$H$14/100*'Connecting shares (%)'!$R$18,0),0)</f>
        <v>0</v>
      </c>
      <c r="AE427" s="1">
        <f>IF(C427="west", IF(B427="Central",('Connecting shares (%)'!$F$12/100*K427+'Connecting shares (%)'!$G$12/100*M427+'Connecting shares (%)'!$H$12/100*O427)/1000000,0),0)</f>
        <v>0.1342652</v>
      </c>
      <c r="AF427" s="1">
        <f>IF(C427="west", IF(B427="Central",L427*'Connecting shares (%)'!$R$16*'Connecting shares (%)'!$F$12/100+N427*'Connecting shares (%)'!$G$12/100*'Connecting shares (%)'!$R$17+P427*'Connecting shares (%)'!$H$12/100*'Connecting shares (%)'!$R$18,0),0)</f>
        <v>0.214619</v>
      </c>
      <c r="AG427" s="1">
        <f>IF(C427="West", IF(B427="Decentral",(K427*'Connecting shares (%)'!$F$16/100+M427*'Connecting shares (%)'!$G$16/100+O427*'Connecting shares (%)'!$H$16/100)/1000000,0),0)</f>
        <v>0</v>
      </c>
      <c r="AH427" s="1">
        <f>IF(C427="west", IF(B427="Decentral",L427*'Connecting shares (%)'!$R$16*'Connecting shares (%)'!$F$16/100+N427*'Connecting shares (%)'!$G$16/100*'Connecting shares (%)'!$R$17+P427*'Connecting shares (%)'!$H$16/100*'Connecting shares (%)'!$R$18,0),0)</f>
        <v>0</v>
      </c>
    </row>
    <row r="428" spans="1:34">
      <c r="A428" s="1">
        <v>427</v>
      </c>
      <c r="B428" s="1" t="s">
        <v>19</v>
      </c>
      <c r="C428" s="1" t="s">
        <v>21</v>
      </c>
      <c r="D428" s="1" t="s">
        <v>496</v>
      </c>
      <c r="E428" s="1">
        <v>5767791.98999999</v>
      </c>
      <c r="F428" s="1">
        <v>379</v>
      </c>
      <c r="G428" s="1">
        <v>0</v>
      </c>
      <c r="H428" s="1">
        <v>0</v>
      </c>
      <c r="I428" s="1">
        <v>0</v>
      </c>
      <c r="J428" s="1">
        <v>0</v>
      </c>
      <c r="K428" s="1">
        <v>671818.07</v>
      </c>
      <c r="L428" s="1">
        <v>67</v>
      </c>
      <c r="M428" s="1">
        <v>672461.14</v>
      </c>
      <c r="N428" s="1">
        <v>5</v>
      </c>
      <c r="O428" s="1">
        <v>0</v>
      </c>
      <c r="P428" s="1">
        <v>0</v>
      </c>
      <c r="Q428" s="1">
        <v>11293.396182414501</v>
      </c>
      <c r="R428" s="1">
        <v>3234446</v>
      </c>
      <c r="S428" s="59">
        <f>IF(C428="East", IF(B428="Central",('Connecting shares (%)'!$F$2/100*E428+'Connecting shares (%)'!$G$2/100*G428+'Connecting shares (%)'!$H$2/100*I428)/1000000,0),0)</f>
        <v>0</v>
      </c>
      <c r="T428" s="59">
        <f>IF(C428="East", IF(B428="Central",F428*'Connecting shares (%)'!$R$16*'Connecting shares (%)'!$F$2/100+H428*'Connecting shares (%)'!$G$2/100*'Connecting shares (%)'!$R$17+J428*'Connecting shares (%)'!$H$2/100*'Connecting shares (%)'!$R$18,0),0)</f>
        <v>0</v>
      </c>
      <c r="U428" s="1">
        <f>IF(C428="East", IF(B428="Decentral",('Connecting shares (%)'!$F$6/100*E428+'Connecting shares (%)'!$G$6/100*G428+'Connecting shares (%)'!$H$6/100*I428)/1000000,0),0)</f>
        <v>0</v>
      </c>
      <c r="V428" s="1">
        <f>IF(C428="East", IF(B428="Decentral",F428*'Connecting shares (%)'!$R$16*'Connecting shares (%)'!$F$6/100+H428*'Connecting shares (%)'!$G$6/100*'Connecting shares (%)'!$R$17+J428*'Connecting shares (%)'!$H$6/100*'Connecting shares (%)'!$R$18,0),0)</f>
        <v>0</v>
      </c>
      <c r="W428" s="1">
        <f>IF(C428="East", IF(B428="Central",('Connecting shares (%)'!$F$4/100*K428+'Connecting shares (%)'!$G$4/100*M428+'Connecting shares (%)'!$H$4/100*O428)/1000000,0),0)</f>
        <v>0</v>
      </c>
      <c r="X428" s="1">
        <f>IF(C428="East", IF(B428="Central",L428*'Connecting shares (%)'!$R$16*'Connecting shares (%)'!$F$4/100+N428*'Connecting shares (%)'!$G$4/100*'Connecting shares (%)'!$R$17+P428*'Connecting shares (%)'!$H$4/100*'Connecting shares (%)'!$R$18,0),0)</f>
        <v>0</v>
      </c>
      <c r="Y428" s="1">
        <f>IF(C428="East", IF(B428="Decentral",('Connecting shares (%)'!$F$4/100*K428+'Connecting shares (%)'!$G$4/100*M428+'Connecting shares (%)'!$H$4/100*O428)/1000000,0),0)</f>
        <v>0</v>
      </c>
      <c r="Z428" s="1">
        <f>IF(C428="East", IF(B428="Decentral",L428*'Connecting shares (%)'!$R$16*'Connecting shares (%)'!$F$8/100+N428*'Connecting shares (%)'!$G$8/100*'Connecting shares (%)'!$R$17+P428*'Connecting shares (%)'!$H$8/100*'Connecting shares (%)'!$R$18,0),0)</f>
        <v>0</v>
      </c>
      <c r="AA428" s="1">
        <f>IF(C428="West", IF(B428="Central",('Connecting shares (%)'!$F$10/100*E428+'Connecting shares (%)'!$G$10/100*G428+'Connecting shares (%)'!$H$10/100*I428)/1000000,0),0)</f>
        <v>0</v>
      </c>
      <c r="AB428" s="1">
        <f>IF(C428="West", IF(B428="Central",F428*'Connecting shares (%)'!$R$16*'Connecting shares (%)'!$F$10/100+H428*'Connecting shares (%)'!$G$10/100*'Connecting shares (%)'!$R$17+J428*'Connecting shares (%)'!$H$10/100*'Connecting shares (%)'!$R$18,0),0)</f>
        <v>0</v>
      </c>
      <c r="AC428" s="1">
        <f>IF(C428="West", IF(B428="Decentral",('Connecting shares (%)'!$F$14/100*E428+'Connecting shares (%)'!$G$14/100*G428+'Connecting shares (%)'!$H$14/100*I428)/1000000,0),0)</f>
        <v>5.7677919899999903</v>
      </c>
      <c r="AD428" s="1">
        <f>IF(C428="west", IF(B428="Decentral",F428*'Connecting shares (%)'!$R$16*'Connecting shares (%)'!$F$14/100+H428*'Connecting shares (%)'!$G$14/100*'Connecting shares (%)'!$R$17+J428*'Connecting shares (%)'!$H$14/100*'Connecting shares (%)'!$R$18,0),0)</f>
        <v>8.7151050000000012</v>
      </c>
      <c r="AE428" s="1">
        <f>IF(C428="west", IF(B428="Central",('Connecting shares (%)'!$F$12/100*K428+'Connecting shares (%)'!$G$12/100*M428+'Connecting shares (%)'!$H$12/100*O428)/1000000,0),0)</f>
        <v>0</v>
      </c>
      <c r="AF428" s="1">
        <f>IF(C428="west", IF(B428="Central",L428*'Connecting shares (%)'!$R$16*'Connecting shares (%)'!$F$12/100+N428*'Connecting shares (%)'!$G$12/100*'Connecting shares (%)'!$R$17+P428*'Connecting shares (%)'!$H$12/100*'Connecting shares (%)'!$R$18,0),0)</f>
        <v>0</v>
      </c>
      <c r="AG428" s="1">
        <f>IF(C428="West", IF(B428="Decentral",(K428*'Connecting shares (%)'!$F$16/100+M428*'Connecting shares (%)'!$G$16/100+O428*'Connecting shares (%)'!$H$16/100)/1000000,0),0)</f>
        <v>1.3442792100000001</v>
      </c>
      <c r="AH428" s="1">
        <f>IF(C428="west", IF(B428="Decentral",L428*'Connecting shares (%)'!$R$16*'Connecting shares (%)'!$F$16/100+N428*'Connecting shares (%)'!$G$16/100*'Connecting shares (%)'!$R$17+P428*'Connecting shares (%)'!$H$16/100*'Connecting shares (%)'!$R$18,0),0)</f>
        <v>1.6939600000000001</v>
      </c>
    </row>
    <row r="429" spans="1:34">
      <c r="A429" s="1">
        <v>428</v>
      </c>
      <c r="B429" s="1" t="s">
        <v>19</v>
      </c>
      <c r="C429" s="1" t="s">
        <v>21</v>
      </c>
      <c r="D429" s="1" t="s">
        <v>495</v>
      </c>
      <c r="E429" s="1">
        <v>0</v>
      </c>
      <c r="F429" s="1">
        <v>0</v>
      </c>
      <c r="G429" s="1">
        <v>0</v>
      </c>
      <c r="H429" s="1">
        <v>0</v>
      </c>
      <c r="I429" s="1">
        <v>0</v>
      </c>
      <c r="J429" s="1">
        <v>0</v>
      </c>
      <c r="K429" s="1">
        <v>0</v>
      </c>
      <c r="L429" s="1">
        <v>0</v>
      </c>
      <c r="M429" s="1">
        <v>0</v>
      </c>
      <c r="N429" s="1">
        <v>0</v>
      </c>
      <c r="O429" s="1">
        <v>0</v>
      </c>
      <c r="P429" s="1">
        <v>0</v>
      </c>
      <c r="Q429" s="1">
        <v>254.438606358844</v>
      </c>
      <c r="R429" s="1">
        <v>4094</v>
      </c>
      <c r="S429" s="59">
        <f>IF(C429="East", IF(B429="Central",('Connecting shares (%)'!$F$2/100*E429+'Connecting shares (%)'!$G$2/100*G429+'Connecting shares (%)'!$H$2/100*I429)/1000000,0),0)</f>
        <v>0</v>
      </c>
      <c r="T429" s="59">
        <f>IF(C429="East", IF(B429="Central",F429*'Connecting shares (%)'!$R$16*'Connecting shares (%)'!$F$2/100+H429*'Connecting shares (%)'!$G$2/100*'Connecting shares (%)'!$R$17+J429*'Connecting shares (%)'!$H$2/100*'Connecting shares (%)'!$R$18,0),0)</f>
        <v>0</v>
      </c>
      <c r="U429" s="1">
        <f>IF(C429="East", IF(B429="Decentral",('Connecting shares (%)'!$F$6/100*E429+'Connecting shares (%)'!$G$6/100*G429+'Connecting shares (%)'!$H$6/100*I429)/1000000,0),0)</f>
        <v>0</v>
      </c>
      <c r="V429" s="1">
        <f>IF(C429="East", IF(B429="Decentral",F429*'Connecting shares (%)'!$R$16*'Connecting shares (%)'!$F$6/100+H429*'Connecting shares (%)'!$G$6/100*'Connecting shares (%)'!$R$17+J429*'Connecting shares (%)'!$H$6/100*'Connecting shares (%)'!$R$18,0),0)</f>
        <v>0</v>
      </c>
      <c r="W429" s="1">
        <f>IF(C429="East", IF(B429="Central",('Connecting shares (%)'!$F$4/100*K429+'Connecting shares (%)'!$G$4/100*M429+'Connecting shares (%)'!$H$4/100*O429)/1000000,0),0)</f>
        <v>0</v>
      </c>
      <c r="X429" s="1">
        <f>IF(C429="East", IF(B429="Central",L429*'Connecting shares (%)'!$R$16*'Connecting shares (%)'!$F$4/100+N429*'Connecting shares (%)'!$G$4/100*'Connecting shares (%)'!$R$17+P429*'Connecting shares (%)'!$H$4/100*'Connecting shares (%)'!$R$18,0),0)</f>
        <v>0</v>
      </c>
      <c r="Y429" s="1">
        <f>IF(C429="East", IF(B429="Decentral",('Connecting shares (%)'!$F$4/100*K429+'Connecting shares (%)'!$G$4/100*M429+'Connecting shares (%)'!$H$4/100*O429)/1000000,0),0)</f>
        <v>0</v>
      </c>
      <c r="Z429" s="1">
        <f>IF(C429="East", IF(B429="Decentral",L429*'Connecting shares (%)'!$R$16*'Connecting shares (%)'!$F$8/100+N429*'Connecting shares (%)'!$G$8/100*'Connecting shares (%)'!$R$17+P429*'Connecting shares (%)'!$H$8/100*'Connecting shares (%)'!$R$18,0),0)</f>
        <v>0</v>
      </c>
      <c r="AA429" s="1">
        <f>IF(C429="West", IF(B429="Central",('Connecting shares (%)'!$F$10/100*E429+'Connecting shares (%)'!$G$10/100*G429+'Connecting shares (%)'!$H$10/100*I429)/1000000,0),0)</f>
        <v>0</v>
      </c>
      <c r="AB429" s="1">
        <f>IF(C429="West", IF(B429="Central",F429*'Connecting shares (%)'!$R$16*'Connecting shares (%)'!$F$10/100+H429*'Connecting shares (%)'!$G$10/100*'Connecting shares (%)'!$R$17+J429*'Connecting shares (%)'!$H$10/100*'Connecting shares (%)'!$R$18,0),0)</f>
        <v>0</v>
      </c>
      <c r="AC429" s="1">
        <f>IF(C429="West", IF(B429="Decentral",('Connecting shares (%)'!$F$14/100*E429+'Connecting shares (%)'!$G$14/100*G429+'Connecting shares (%)'!$H$14/100*I429)/1000000,0),0)</f>
        <v>0</v>
      </c>
      <c r="AD429" s="1">
        <f>IF(C429="west", IF(B429="Decentral",F429*'Connecting shares (%)'!$R$16*'Connecting shares (%)'!$F$14/100+H429*'Connecting shares (%)'!$G$14/100*'Connecting shares (%)'!$R$17+J429*'Connecting shares (%)'!$H$14/100*'Connecting shares (%)'!$R$18,0),0)</f>
        <v>0</v>
      </c>
      <c r="AE429" s="1">
        <f>IF(C429="west", IF(B429="Central",('Connecting shares (%)'!$F$12/100*K429+'Connecting shares (%)'!$G$12/100*M429+'Connecting shares (%)'!$H$12/100*O429)/1000000,0),0)</f>
        <v>0</v>
      </c>
      <c r="AF429" s="1">
        <f>IF(C429="west", IF(B429="Central",L429*'Connecting shares (%)'!$R$16*'Connecting shares (%)'!$F$12/100+N429*'Connecting shares (%)'!$G$12/100*'Connecting shares (%)'!$R$17+P429*'Connecting shares (%)'!$H$12/100*'Connecting shares (%)'!$R$18,0),0)</f>
        <v>0</v>
      </c>
      <c r="AG429" s="1">
        <f>IF(C429="West", IF(B429="Decentral",(K429*'Connecting shares (%)'!$F$16/100+M429*'Connecting shares (%)'!$G$16/100+O429*'Connecting shares (%)'!$H$16/100)/1000000,0),0)</f>
        <v>0</v>
      </c>
      <c r="AH429" s="1">
        <f>IF(C429="west", IF(B429="Decentral",L429*'Connecting shares (%)'!$R$16*'Connecting shares (%)'!$F$16/100+N429*'Connecting shares (%)'!$G$16/100*'Connecting shares (%)'!$R$17+P429*'Connecting shares (%)'!$H$16/100*'Connecting shares (%)'!$R$18,0),0)</f>
        <v>0</v>
      </c>
    </row>
    <row r="430" spans="1:34">
      <c r="A430" s="1">
        <v>429</v>
      </c>
      <c r="B430" s="1" t="s">
        <v>19</v>
      </c>
      <c r="C430" s="1" t="s">
        <v>21</v>
      </c>
      <c r="D430" s="1" t="s">
        <v>494</v>
      </c>
      <c r="E430" s="1">
        <v>0</v>
      </c>
      <c r="F430" s="1">
        <v>0</v>
      </c>
      <c r="G430" s="1">
        <v>0</v>
      </c>
      <c r="H430" s="1">
        <v>0</v>
      </c>
      <c r="I430" s="1">
        <v>0</v>
      </c>
      <c r="J430" s="1">
        <v>0</v>
      </c>
      <c r="K430" s="1">
        <v>0</v>
      </c>
      <c r="L430" s="1">
        <v>0</v>
      </c>
      <c r="M430" s="1">
        <v>0</v>
      </c>
      <c r="N430" s="1">
        <v>0</v>
      </c>
      <c r="O430" s="1">
        <v>0</v>
      </c>
      <c r="P430" s="1">
        <v>0</v>
      </c>
      <c r="Q430" s="1">
        <v>371.09220000004501</v>
      </c>
      <c r="R430" s="1">
        <v>7677.5</v>
      </c>
      <c r="S430" s="59">
        <f>IF(C430="East", IF(B430="Central",('Connecting shares (%)'!$F$2/100*E430+'Connecting shares (%)'!$G$2/100*G430+'Connecting shares (%)'!$H$2/100*I430)/1000000,0),0)</f>
        <v>0</v>
      </c>
      <c r="T430" s="59">
        <f>IF(C430="East", IF(B430="Central",F430*'Connecting shares (%)'!$R$16*'Connecting shares (%)'!$F$2/100+H430*'Connecting shares (%)'!$G$2/100*'Connecting shares (%)'!$R$17+J430*'Connecting shares (%)'!$H$2/100*'Connecting shares (%)'!$R$18,0),0)</f>
        <v>0</v>
      </c>
      <c r="U430" s="1">
        <f>IF(C430="East", IF(B430="Decentral",('Connecting shares (%)'!$F$6/100*E430+'Connecting shares (%)'!$G$6/100*G430+'Connecting shares (%)'!$H$6/100*I430)/1000000,0),0)</f>
        <v>0</v>
      </c>
      <c r="V430" s="1">
        <f>IF(C430="East", IF(B430="Decentral",F430*'Connecting shares (%)'!$R$16*'Connecting shares (%)'!$F$6/100+H430*'Connecting shares (%)'!$G$6/100*'Connecting shares (%)'!$R$17+J430*'Connecting shares (%)'!$H$6/100*'Connecting shares (%)'!$R$18,0),0)</f>
        <v>0</v>
      </c>
      <c r="W430" s="1">
        <f>IF(C430="East", IF(B430="Central",('Connecting shares (%)'!$F$4/100*K430+'Connecting shares (%)'!$G$4/100*M430+'Connecting shares (%)'!$H$4/100*O430)/1000000,0),0)</f>
        <v>0</v>
      </c>
      <c r="X430" s="1">
        <f>IF(C430="East", IF(B430="Central",L430*'Connecting shares (%)'!$R$16*'Connecting shares (%)'!$F$4/100+N430*'Connecting shares (%)'!$G$4/100*'Connecting shares (%)'!$R$17+P430*'Connecting shares (%)'!$H$4/100*'Connecting shares (%)'!$R$18,0),0)</f>
        <v>0</v>
      </c>
      <c r="Y430" s="1">
        <f>IF(C430="East", IF(B430="Decentral",('Connecting shares (%)'!$F$4/100*K430+'Connecting shares (%)'!$G$4/100*M430+'Connecting shares (%)'!$H$4/100*O430)/1000000,0),0)</f>
        <v>0</v>
      </c>
      <c r="Z430" s="1">
        <f>IF(C430="East", IF(B430="Decentral",L430*'Connecting shares (%)'!$R$16*'Connecting shares (%)'!$F$8/100+N430*'Connecting shares (%)'!$G$8/100*'Connecting shares (%)'!$R$17+P430*'Connecting shares (%)'!$H$8/100*'Connecting shares (%)'!$R$18,0),0)</f>
        <v>0</v>
      </c>
      <c r="AA430" s="1">
        <f>IF(C430="West", IF(B430="Central",('Connecting shares (%)'!$F$10/100*E430+'Connecting shares (%)'!$G$10/100*G430+'Connecting shares (%)'!$H$10/100*I430)/1000000,0),0)</f>
        <v>0</v>
      </c>
      <c r="AB430" s="1">
        <f>IF(C430="West", IF(B430="Central",F430*'Connecting shares (%)'!$R$16*'Connecting shares (%)'!$F$10/100+H430*'Connecting shares (%)'!$G$10/100*'Connecting shares (%)'!$R$17+J430*'Connecting shares (%)'!$H$10/100*'Connecting shares (%)'!$R$18,0),0)</f>
        <v>0</v>
      </c>
      <c r="AC430" s="1">
        <f>IF(C430="West", IF(B430="Decentral",('Connecting shares (%)'!$F$14/100*E430+'Connecting shares (%)'!$G$14/100*G430+'Connecting shares (%)'!$H$14/100*I430)/1000000,0),0)</f>
        <v>0</v>
      </c>
      <c r="AD430" s="1">
        <f>IF(C430="west", IF(B430="Decentral",F430*'Connecting shares (%)'!$R$16*'Connecting shares (%)'!$F$14/100+H430*'Connecting shares (%)'!$G$14/100*'Connecting shares (%)'!$R$17+J430*'Connecting shares (%)'!$H$14/100*'Connecting shares (%)'!$R$18,0),0)</f>
        <v>0</v>
      </c>
      <c r="AE430" s="1">
        <f>IF(C430="west", IF(B430="Central",('Connecting shares (%)'!$F$12/100*K430+'Connecting shares (%)'!$G$12/100*M430+'Connecting shares (%)'!$H$12/100*O430)/1000000,0),0)</f>
        <v>0</v>
      </c>
      <c r="AF430" s="1">
        <f>IF(C430="west", IF(B430="Central",L430*'Connecting shares (%)'!$R$16*'Connecting shares (%)'!$F$12/100+N430*'Connecting shares (%)'!$G$12/100*'Connecting shares (%)'!$R$17+P430*'Connecting shares (%)'!$H$12/100*'Connecting shares (%)'!$R$18,0),0)</f>
        <v>0</v>
      </c>
      <c r="AG430" s="1">
        <f>IF(C430="West", IF(B430="Decentral",(K430*'Connecting shares (%)'!$F$16/100+M430*'Connecting shares (%)'!$G$16/100+O430*'Connecting shares (%)'!$H$16/100)/1000000,0),0)</f>
        <v>0</v>
      </c>
      <c r="AH430" s="1">
        <f>IF(C430="west", IF(B430="Decentral",L430*'Connecting shares (%)'!$R$16*'Connecting shares (%)'!$F$16/100+N430*'Connecting shares (%)'!$G$16/100*'Connecting shares (%)'!$R$17+P430*'Connecting shares (%)'!$H$16/100*'Connecting shares (%)'!$R$18,0),0)</f>
        <v>0</v>
      </c>
    </row>
    <row r="431" spans="1:34">
      <c r="A431" s="1">
        <v>430</v>
      </c>
      <c r="B431" s="1" t="s">
        <v>19</v>
      </c>
      <c r="C431" s="1" t="s">
        <v>21</v>
      </c>
      <c r="D431" s="1" t="s">
        <v>493</v>
      </c>
      <c r="E431" s="1">
        <v>1568543.8799999901</v>
      </c>
      <c r="F431" s="1">
        <v>98</v>
      </c>
      <c r="G431" s="1">
        <v>0</v>
      </c>
      <c r="H431" s="1">
        <v>0</v>
      </c>
      <c r="I431" s="1">
        <v>0</v>
      </c>
      <c r="J431" s="1">
        <v>0</v>
      </c>
      <c r="K431" s="1">
        <v>255020.929999999</v>
      </c>
      <c r="L431" s="1">
        <v>21</v>
      </c>
      <c r="M431" s="1">
        <v>215832.59</v>
      </c>
      <c r="N431" s="1">
        <v>3</v>
      </c>
      <c r="O431" s="1">
        <v>0</v>
      </c>
      <c r="P431" s="1">
        <v>0</v>
      </c>
      <c r="Q431" s="1">
        <v>5830.2741216253198</v>
      </c>
      <c r="R431" s="1">
        <v>1503346.5</v>
      </c>
      <c r="S431" s="59">
        <f>IF(C431="East", IF(B431="Central",('Connecting shares (%)'!$F$2/100*E431+'Connecting shares (%)'!$G$2/100*G431+'Connecting shares (%)'!$H$2/100*I431)/1000000,0),0)</f>
        <v>0</v>
      </c>
      <c r="T431" s="59">
        <f>IF(C431="East", IF(B431="Central",F431*'Connecting shares (%)'!$R$16*'Connecting shares (%)'!$F$2/100+H431*'Connecting shares (%)'!$G$2/100*'Connecting shares (%)'!$R$17+J431*'Connecting shares (%)'!$H$2/100*'Connecting shares (%)'!$R$18,0),0)</f>
        <v>0</v>
      </c>
      <c r="U431" s="1">
        <f>IF(C431="East", IF(B431="Decentral",('Connecting shares (%)'!$F$6/100*E431+'Connecting shares (%)'!$G$6/100*G431+'Connecting shares (%)'!$H$6/100*I431)/1000000,0),0)</f>
        <v>0</v>
      </c>
      <c r="V431" s="1">
        <f>IF(C431="East", IF(B431="Decentral",F431*'Connecting shares (%)'!$R$16*'Connecting shares (%)'!$F$6/100+H431*'Connecting shares (%)'!$G$6/100*'Connecting shares (%)'!$R$17+J431*'Connecting shares (%)'!$H$6/100*'Connecting shares (%)'!$R$18,0),0)</f>
        <v>0</v>
      </c>
      <c r="W431" s="1">
        <f>IF(C431="East", IF(B431="Central",('Connecting shares (%)'!$F$4/100*K431+'Connecting shares (%)'!$G$4/100*M431+'Connecting shares (%)'!$H$4/100*O431)/1000000,0),0)</f>
        <v>0</v>
      </c>
      <c r="X431" s="1">
        <f>IF(C431="East", IF(B431="Central",L431*'Connecting shares (%)'!$R$16*'Connecting shares (%)'!$F$4/100+N431*'Connecting shares (%)'!$G$4/100*'Connecting shares (%)'!$R$17+P431*'Connecting shares (%)'!$H$4/100*'Connecting shares (%)'!$R$18,0),0)</f>
        <v>0</v>
      </c>
      <c r="Y431" s="1">
        <f>IF(C431="East", IF(B431="Decentral",('Connecting shares (%)'!$F$4/100*K431+'Connecting shares (%)'!$G$4/100*M431+'Connecting shares (%)'!$H$4/100*O431)/1000000,0),0)</f>
        <v>0</v>
      </c>
      <c r="Z431" s="1">
        <f>IF(C431="East", IF(B431="Decentral",L431*'Connecting shares (%)'!$R$16*'Connecting shares (%)'!$F$8/100+N431*'Connecting shares (%)'!$G$8/100*'Connecting shares (%)'!$R$17+P431*'Connecting shares (%)'!$H$8/100*'Connecting shares (%)'!$R$18,0),0)</f>
        <v>0</v>
      </c>
      <c r="AA431" s="1">
        <f>IF(C431="West", IF(B431="Central",('Connecting shares (%)'!$F$10/100*E431+'Connecting shares (%)'!$G$10/100*G431+'Connecting shares (%)'!$H$10/100*I431)/1000000,0),0)</f>
        <v>0</v>
      </c>
      <c r="AB431" s="1">
        <f>IF(C431="West", IF(B431="Central",F431*'Connecting shares (%)'!$R$16*'Connecting shares (%)'!$F$10/100+H431*'Connecting shares (%)'!$G$10/100*'Connecting shares (%)'!$R$17+J431*'Connecting shares (%)'!$H$10/100*'Connecting shares (%)'!$R$18,0),0)</f>
        <v>0</v>
      </c>
      <c r="AC431" s="1">
        <f>IF(C431="West", IF(B431="Decentral",('Connecting shares (%)'!$F$14/100*E431+'Connecting shares (%)'!$G$14/100*G431+'Connecting shares (%)'!$H$14/100*I431)/1000000,0),0)</f>
        <v>1.56854387999999</v>
      </c>
      <c r="AD431" s="1">
        <f>IF(C431="west", IF(B431="Decentral",F431*'Connecting shares (%)'!$R$16*'Connecting shares (%)'!$F$14/100+H431*'Connecting shares (%)'!$G$14/100*'Connecting shares (%)'!$R$17+J431*'Connecting shares (%)'!$H$14/100*'Connecting shares (%)'!$R$18,0),0)</f>
        <v>2.2535100000000003</v>
      </c>
      <c r="AE431" s="1">
        <f>IF(C431="west", IF(B431="Central",('Connecting shares (%)'!$F$12/100*K431+'Connecting shares (%)'!$G$12/100*M431+'Connecting shares (%)'!$H$12/100*O431)/1000000,0),0)</f>
        <v>0</v>
      </c>
      <c r="AF431" s="1">
        <f>IF(C431="west", IF(B431="Central",L431*'Connecting shares (%)'!$R$16*'Connecting shares (%)'!$F$12/100+N431*'Connecting shares (%)'!$G$12/100*'Connecting shares (%)'!$R$17+P431*'Connecting shares (%)'!$H$12/100*'Connecting shares (%)'!$R$18,0),0)</f>
        <v>0</v>
      </c>
      <c r="AG431" s="1">
        <f>IF(C431="West", IF(B431="Decentral",(K431*'Connecting shares (%)'!$F$16/100+M431*'Connecting shares (%)'!$G$16/100+O431*'Connecting shares (%)'!$H$16/100)/1000000,0),0)</f>
        <v>0.47085351999999897</v>
      </c>
      <c r="AH431" s="1">
        <f>IF(C431="west", IF(B431="Decentral",L431*'Connecting shares (%)'!$R$16*'Connecting shares (%)'!$F$16/100+N431*'Connecting shares (%)'!$G$16/100*'Connecting shares (%)'!$R$17+P431*'Connecting shares (%)'!$H$16/100*'Connecting shares (%)'!$R$18,0),0)</f>
        <v>0.57487200000000005</v>
      </c>
    </row>
    <row r="432" spans="1:34">
      <c r="A432" s="1">
        <v>431</v>
      </c>
      <c r="B432" s="1" t="s">
        <v>19</v>
      </c>
      <c r="C432" s="1" t="s">
        <v>21</v>
      </c>
      <c r="D432" s="1" t="s">
        <v>492</v>
      </c>
      <c r="E432" s="1">
        <v>0</v>
      </c>
      <c r="F432" s="1">
        <v>0</v>
      </c>
      <c r="G432" s="1">
        <v>0</v>
      </c>
      <c r="H432" s="1">
        <v>0</v>
      </c>
      <c r="I432" s="1">
        <v>0</v>
      </c>
      <c r="J432" s="1">
        <v>0</v>
      </c>
      <c r="K432" s="1">
        <v>0</v>
      </c>
      <c r="L432" s="1">
        <v>0</v>
      </c>
      <c r="M432" s="1">
        <v>0</v>
      </c>
      <c r="N432" s="1">
        <v>0</v>
      </c>
      <c r="O432" s="1">
        <v>0</v>
      </c>
      <c r="P432" s="1">
        <v>0</v>
      </c>
      <c r="Q432" s="1">
        <v>1235.4653195655101</v>
      </c>
      <c r="R432" s="1">
        <v>21905.5</v>
      </c>
      <c r="S432" s="59">
        <f>IF(C432="East", IF(B432="Central",('Connecting shares (%)'!$F$2/100*E432+'Connecting shares (%)'!$G$2/100*G432+'Connecting shares (%)'!$H$2/100*I432)/1000000,0),0)</f>
        <v>0</v>
      </c>
      <c r="T432" s="59">
        <f>IF(C432="East", IF(B432="Central",F432*'Connecting shares (%)'!$R$16*'Connecting shares (%)'!$F$2/100+H432*'Connecting shares (%)'!$G$2/100*'Connecting shares (%)'!$R$17+J432*'Connecting shares (%)'!$H$2/100*'Connecting shares (%)'!$R$18,0),0)</f>
        <v>0</v>
      </c>
      <c r="U432" s="1">
        <f>IF(C432="East", IF(B432="Decentral",('Connecting shares (%)'!$F$6/100*E432+'Connecting shares (%)'!$G$6/100*G432+'Connecting shares (%)'!$H$6/100*I432)/1000000,0),0)</f>
        <v>0</v>
      </c>
      <c r="V432" s="1">
        <f>IF(C432="East", IF(B432="Decentral",F432*'Connecting shares (%)'!$R$16*'Connecting shares (%)'!$F$6/100+H432*'Connecting shares (%)'!$G$6/100*'Connecting shares (%)'!$R$17+J432*'Connecting shares (%)'!$H$6/100*'Connecting shares (%)'!$R$18,0),0)</f>
        <v>0</v>
      </c>
      <c r="W432" s="1">
        <f>IF(C432="East", IF(B432="Central",('Connecting shares (%)'!$F$4/100*K432+'Connecting shares (%)'!$G$4/100*M432+'Connecting shares (%)'!$H$4/100*O432)/1000000,0),0)</f>
        <v>0</v>
      </c>
      <c r="X432" s="1">
        <f>IF(C432="East", IF(B432="Central",L432*'Connecting shares (%)'!$R$16*'Connecting shares (%)'!$F$4/100+N432*'Connecting shares (%)'!$G$4/100*'Connecting shares (%)'!$R$17+P432*'Connecting shares (%)'!$H$4/100*'Connecting shares (%)'!$R$18,0),0)</f>
        <v>0</v>
      </c>
      <c r="Y432" s="1">
        <f>IF(C432="East", IF(B432="Decentral",('Connecting shares (%)'!$F$4/100*K432+'Connecting shares (%)'!$G$4/100*M432+'Connecting shares (%)'!$H$4/100*O432)/1000000,0),0)</f>
        <v>0</v>
      </c>
      <c r="Z432" s="1">
        <f>IF(C432="East", IF(B432="Decentral",L432*'Connecting shares (%)'!$R$16*'Connecting shares (%)'!$F$8/100+N432*'Connecting shares (%)'!$G$8/100*'Connecting shares (%)'!$R$17+P432*'Connecting shares (%)'!$H$8/100*'Connecting shares (%)'!$R$18,0),0)</f>
        <v>0</v>
      </c>
      <c r="AA432" s="1">
        <f>IF(C432="West", IF(B432="Central",('Connecting shares (%)'!$F$10/100*E432+'Connecting shares (%)'!$G$10/100*G432+'Connecting shares (%)'!$H$10/100*I432)/1000000,0),0)</f>
        <v>0</v>
      </c>
      <c r="AB432" s="1">
        <f>IF(C432="West", IF(B432="Central",F432*'Connecting shares (%)'!$R$16*'Connecting shares (%)'!$F$10/100+H432*'Connecting shares (%)'!$G$10/100*'Connecting shares (%)'!$R$17+J432*'Connecting shares (%)'!$H$10/100*'Connecting shares (%)'!$R$18,0),0)</f>
        <v>0</v>
      </c>
      <c r="AC432" s="1">
        <f>IF(C432="West", IF(B432="Decentral",('Connecting shares (%)'!$F$14/100*E432+'Connecting shares (%)'!$G$14/100*G432+'Connecting shares (%)'!$H$14/100*I432)/1000000,0),0)</f>
        <v>0</v>
      </c>
      <c r="AD432" s="1">
        <f>IF(C432="west", IF(B432="Decentral",F432*'Connecting shares (%)'!$R$16*'Connecting shares (%)'!$F$14/100+H432*'Connecting shares (%)'!$G$14/100*'Connecting shares (%)'!$R$17+J432*'Connecting shares (%)'!$H$14/100*'Connecting shares (%)'!$R$18,0),0)</f>
        <v>0</v>
      </c>
      <c r="AE432" s="1">
        <f>IF(C432="west", IF(B432="Central",('Connecting shares (%)'!$F$12/100*K432+'Connecting shares (%)'!$G$12/100*M432+'Connecting shares (%)'!$H$12/100*O432)/1000000,0),0)</f>
        <v>0</v>
      </c>
      <c r="AF432" s="1">
        <f>IF(C432="west", IF(B432="Central",L432*'Connecting shares (%)'!$R$16*'Connecting shares (%)'!$F$12/100+N432*'Connecting shares (%)'!$G$12/100*'Connecting shares (%)'!$R$17+P432*'Connecting shares (%)'!$H$12/100*'Connecting shares (%)'!$R$18,0),0)</f>
        <v>0</v>
      </c>
      <c r="AG432" s="1">
        <f>IF(C432="West", IF(B432="Decentral",(K432*'Connecting shares (%)'!$F$16/100+M432*'Connecting shares (%)'!$G$16/100+O432*'Connecting shares (%)'!$H$16/100)/1000000,0),0)</f>
        <v>0</v>
      </c>
      <c r="AH432" s="1">
        <f>IF(C432="west", IF(B432="Decentral",L432*'Connecting shares (%)'!$R$16*'Connecting shares (%)'!$F$16/100+N432*'Connecting shares (%)'!$G$16/100*'Connecting shares (%)'!$R$17+P432*'Connecting shares (%)'!$H$16/100*'Connecting shares (%)'!$R$18,0),0)</f>
        <v>0</v>
      </c>
    </row>
    <row r="433" spans="1:34">
      <c r="A433" s="1">
        <v>432</v>
      </c>
      <c r="B433" s="1" t="s">
        <v>19</v>
      </c>
      <c r="C433" s="1" t="s">
        <v>21</v>
      </c>
      <c r="D433" s="1" t="s">
        <v>491</v>
      </c>
      <c r="E433" s="1">
        <v>0</v>
      </c>
      <c r="F433" s="1">
        <v>0</v>
      </c>
      <c r="G433" s="1">
        <v>0</v>
      </c>
      <c r="H433" s="1">
        <v>0</v>
      </c>
      <c r="I433" s="1">
        <v>0</v>
      </c>
      <c r="J433" s="1">
        <v>0</v>
      </c>
      <c r="K433" s="1">
        <v>0</v>
      </c>
      <c r="L433" s="1">
        <v>0</v>
      </c>
      <c r="M433" s="1">
        <v>0</v>
      </c>
      <c r="N433" s="1">
        <v>0</v>
      </c>
      <c r="O433" s="1">
        <v>0</v>
      </c>
      <c r="P433" s="1">
        <v>0</v>
      </c>
      <c r="Q433" s="1">
        <v>160.17558876062699</v>
      </c>
      <c r="R433" s="1">
        <v>474</v>
      </c>
      <c r="S433" s="59">
        <f>IF(C433="East", IF(B433="Central",('Connecting shares (%)'!$F$2/100*E433+'Connecting shares (%)'!$G$2/100*G433+'Connecting shares (%)'!$H$2/100*I433)/1000000,0),0)</f>
        <v>0</v>
      </c>
      <c r="T433" s="59">
        <f>IF(C433="East", IF(B433="Central",F433*'Connecting shares (%)'!$R$16*'Connecting shares (%)'!$F$2/100+H433*'Connecting shares (%)'!$G$2/100*'Connecting shares (%)'!$R$17+J433*'Connecting shares (%)'!$H$2/100*'Connecting shares (%)'!$R$18,0),0)</f>
        <v>0</v>
      </c>
      <c r="U433" s="1">
        <f>IF(C433="East", IF(B433="Decentral",('Connecting shares (%)'!$F$6/100*E433+'Connecting shares (%)'!$G$6/100*G433+'Connecting shares (%)'!$H$6/100*I433)/1000000,0),0)</f>
        <v>0</v>
      </c>
      <c r="V433" s="1">
        <f>IF(C433="East", IF(B433="Decentral",F433*'Connecting shares (%)'!$R$16*'Connecting shares (%)'!$F$6/100+H433*'Connecting shares (%)'!$G$6/100*'Connecting shares (%)'!$R$17+J433*'Connecting shares (%)'!$H$6/100*'Connecting shares (%)'!$R$18,0),0)</f>
        <v>0</v>
      </c>
      <c r="W433" s="1">
        <f>IF(C433="East", IF(B433="Central",('Connecting shares (%)'!$F$4/100*K433+'Connecting shares (%)'!$G$4/100*M433+'Connecting shares (%)'!$H$4/100*O433)/1000000,0),0)</f>
        <v>0</v>
      </c>
      <c r="X433" s="1">
        <f>IF(C433="East", IF(B433="Central",L433*'Connecting shares (%)'!$R$16*'Connecting shares (%)'!$F$4/100+N433*'Connecting shares (%)'!$G$4/100*'Connecting shares (%)'!$R$17+P433*'Connecting shares (%)'!$H$4/100*'Connecting shares (%)'!$R$18,0),0)</f>
        <v>0</v>
      </c>
      <c r="Y433" s="1">
        <f>IF(C433="East", IF(B433="Decentral",('Connecting shares (%)'!$F$4/100*K433+'Connecting shares (%)'!$G$4/100*M433+'Connecting shares (%)'!$H$4/100*O433)/1000000,0),0)</f>
        <v>0</v>
      </c>
      <c r="Z433" s="1">
        <f>IF(C433="East", IF(B433="Decentral",L433*'Connecting shares (%)'!$R$16*'Connecting shares (%)'!$F$8/100+N433*'Connecting shares (%)'!$G$8/100*'Connecting shares (%)'!$R$17+P433*'Connecting shares (%)'!$H$8/100*'Connecting shares (%)'!$R$18,0),0)</f>
        <v>0</v>
      </c>
      <c r="AA433" s="1">
        <f>IF(C433="West", IF(B433="Central",('Connecting shares (%)'!$F$10/100*E433+'Connecting shares (%)'!$G$10/100*G433+'Connecting shares (%)'!$H$10/100*I433)/1000000,0),0)</f>
        <v>0</v>
      </c>
      <c r="AB433" s="1">
        <f>IF(C433="West", IF(B433="Central",F433*'Connecting shares (%)'!$R$16*'Connecting shares (%)'!$F$10/100+H433*'Connecting shares (%)'!$G$10/100*'Connecting shares (%)'!$R$17+J433*'Connecting shares (%)'!$H$10/100*'Connecting shares (%)'!$R$18,0),0)</f>
        <v>0</v>
      </c>
      <c r="AC433" s="1">
        <f>IF(C433="West", IF(B433="Decentral",('Connecting shares (%)'!$F$14/100*E433+'Connecting shares (%)'!$G$14/100*G433+'Connecting shares (%)'!$H$14/100*I433)/1000000,0),0)</f>
        <v>0</v>
      </c>
      <c r="AD433" s="1">
        <f>IF(C433="west", IF(B433="Decentral",F433*'Connecting shares (%)'!$R$16*'Connecting shares (%)'!$F$14/100+H433*'Connecting shares (%)'!$G$14/100*'Connecting shares (%)'!$R$17+J433*'Connecting shares (%)'!$H$14/100*'Connecting shares (%)'!$R$18,0),0)</f>
        <v>0</v>
      </c>
      <c r="AE433" s="1">
        <f>IF(C433="west", IF(B433="Central",('Connecting shares (%)'!$F$12/100*K433+'Connecting shares (%)'!$G$12/100*M433+'Connecting shares (%)'!$H$12/100*O433)/1000000,0),0)</f>
        <v>0</v>
      </c>
      <c r="AF433" s="1">
        <f>IF(C433="west", IF(B433="Central",L433*'Connecting shares (%)'!$R$16*'Connecting shares (%)'!$F$12/100+N433*'Connecting shares (%)'!$G$12/100*'Connecting shares (%)'!$R$17+P433*'Connecting shares (%)'!$H$12/100*'Connecting shares (%)'!$R$18,0),0)</f>
        <v>0</v>
      </c>
      <c r="AG433" s="1">
        <f>IF(C433="West", IF(B433="Decentral",(K433*'Connecting shares (%)'!$F$16/100+M433*'Connecting shares (%)'!$G$16/100+O433*'Connecting shares (%)'!$H$16/100)/1000000,0),0)</f>
        <v>0</v>
      </c>
      <c r="AH433" s="1">
        <f>IF(C433="west", IF(B433="Decentral",L433*'Connecting shares (%)'!$R$16*'Connecting shares (%)'!$F$16/100+N433*'Connecting shares (%)'!$G$16/100*'Connecting shares (%)'!$R$17+P433*'Connecting shares (%)'!$H$16/100*'Connecting shares (%)'!$R$18,0),0)</f>
        <v>0</v>
      </c>
    </row>
    <row r="434" spans="1:34">
      <c r="A434" s="1">
        <v>433</v>
      </c>
      <c r="B434" s="1" t="s">
        <v>19</v>
      </c>
      <c r="C434" s="1" t="s">
        <v>21</v>
      </c>
      <c r="D434" s="1" t="s">
        <v>490</v>
      </c>
      <c r="E434" s="1">
        <v>478285.22999999899</v>
      </c>
      <c r="F434" s="1">
        <v>32</v>
      </c>
      <c r="G434" s="1">
        <v>0</v>
      </c>
      <c r="H434" s="1">
        <v>0</v>
      </c>
      <c r="I434" s="1">
        <v>0</v>
      </c>
      <c r="J434" s="1">
        <v>0</v>
      </c>
      <c r="K434" s="1">
        <v>103635.28</v>
      </c>
      <c r="L434" s="1">
        <v>7</v>
      </c>
      <c r="M434" s="1">
        <v>0</v>
      </c>
      <c r="N434" s="1">
        <v>0</v>
      </c>
      <c r="O434" s="1">
        <v>0</v>
      </c>
      <c r="P434" s="1">
        <v>0</v>
      </c>
      <c r="Q434" s="1">
        <v>2837.3138071304702</v>
      </c>
      <c r="R434" s="1">
        <v>454914.5</v>
      </c>
      <c r="S434" s="59">
        <f>IF(C434="East", IF(B434="Central",('Connecting shares (%)'!$F$2/100*E434+'Connecting shares (%)'!$G$2/100*G434+'Connecting shares (%)'!$H$2/100*I434)/1000000,0),0)</f>
        <v>0</v>
      </c>
      <c r="T434" s="59">
        <f>IF(C434="East", IF(B434="Central",F434*'Connecting shares (%)'!$R$16*'Connecting shares (%)'!$F$2/100+H434*'Connecting shares (%)'!$G$2/100*'Connecting shares (%)'!$R$17+J434*'Connecting shares (%)'!$H$2/100*'Connecting shares (%)'!$R$18,0),0)</f>
        <v>0</v>
      </c>
      <c r="U434" s="1">
        <f>IF(C434="East", IF(B434="Decentral",('Connecting shares (%)'!$F$6/100*E434+'Connecting shares (%)'!$G$6/100*G434+'Connecting shares (%)'!$H$6/100*I434)/1000000,0),0)</f>
        <v>0</v>
      </c>
      <c r="V434" s="1">
        <f>IF(C434="East", IF(B434="Decentral",F434*'Connecting shares (%)'!$R$16*'Connecting shares (%)'!$F$6/100+H434*'Connecting shares (%)'!$G$6/100*'Connecting shares (%)'!$R$17+J434*'Connecting shares (%)'!$H$6/100*'Connecting shares (%)'!$R$18,0),0)</f>
        <v>0</v>
      </c>
      <c r="W434" s="1">
        <f>IF(C434="East", IF(B434="Central",('Connecting shares (%)'!$F$4/100*K434+'Connecting shares (%)'!$G$4/100*M434+'Connecting shares (%)'!$H$4/100*O434)/1000000,0),0)</f>
        <v>0</v>
      </c>
      <c r="X434" s="1">
        <f>IF(C434="East", IF(B434="Central",L434*'Connecting shares (%)'!$R$16*'Connecting shares (%)'!$F$4/100+N434*'Connecting shares (%)'!$G$4/100*'Connecting shares (%)'!$R$17+P434*'Connecting shares (%)'!$H$4/100*'Connecting shares (%)'!$R$18,0),0)</f>
        <v>0</v>
      </c>
      <c r="Y434" s="1">
        <f>IF(C434="East", IF(B434="Decentral",('Connecting shares (%)'!$F$4/100*K434+'Connecting shares (%)'!$G$4/100*M434+'Connecting shares (%)'!$H$4/100*O434)/1000000,0),0)</f>
        <v>0</v>
      </c>
      <c r="Z434" s="1">
        <f>IF(C434="East", IF(B434="Decentral",L434*'Connecting shares (%)'!$R$16*'Connecting shares (%)'!$F$8/100+N434*'Connecting shares (%)'!$G$8/100*'Connecting shares (%)'!$R$17+P434*'Connecting shares (%)'!$H$8/100*'Connecting shares (%)'!$R$18,0),0)</f>
        <v>0</v>
      </c>
      <c r="AA434" s="1">
        <f>IF(C434="West", IF(B434="Central",('Connecting shares (%)'!$F$10/100*E434+'Connecting shares (%)'!$G$10/100*G434+'Connecting shares (%)'!$H$10/100*I434)/1000000,0),0)</f>
        <v>0</v>
      </c>
      <c r="AB434" s="1">
        <f>IF(C434="West", IF(B434="Central",F434*'Connecting shares (%)'!$R$16*'Connecting shares (%)'!$F$10/100+H434*'Connecting shares (%)'!$G$10/100*'Connecting shares (%)'!$R$17+J434*'Connecting shares (%)'!$H$10/100*'Connecting shares (%)'!$R$18,0),0)</f>
        <v>0</v>
      </c>
      <c r="AC434" s="1">
        <f>IF(C434="West", IF(B434="Decentral",('Connecting shares (%)'!$F$14/100*E434+'Connecting shares (%)'!$G$14/100*G434+'Connecting shares (%)'!$H$14/100*I434)/1000000,0),0)</f>
        <v>0.47828522999999901</v>
      </c>
      <c r="AD434" s="1">
        <f>IF(C434="west", IF(B434="Decentral",F434*'Connecting shares (%)'!$R$16*'Connecting shares (%)'!$F$14/100+H434*'Connecting shares (%)'!$G$14/100*'Connecting shares (%)'!$R$17+J434*'Connecting shares (%)'!$H$14/100*'Connecting shares (%)'!$R$18,0),0)</f>
        <v>0.73584000000000005</v>
      </c>
      <c r="AE434" s="1">
        <f>IF(C434="west", IF(B434="Central",('Connecting shares (%)'!$F$12/100*K434+'Connecting shares (%)'!$G$12/100*M434+'Connecting shares (%)'!$H$12/100*O434)/1000000,0),0)</f>
        <v>0</v>
      </c>
      <c r="AF434" s="1">
        <f>IF(C434="west", IF(B434="Central",L434*'Connecting shares (%)'!$R$16*'Connecting shares (%)'!$F$12/100+N434*'Connecting shares (%)'!$G$12/100*'Connecting shares (%)'!$R$17+P434*'Connecting shares (%)'!$H$12/100*'Connecting shares (%)'!$R$18,0),0)</f>
        <v>0</v>
      </c>
      <c r="AG434" s="1">
        <f>IF(C434="West", IF(B434="Decentral",(K434*'Connecting shares (%)'!$F$16/100+M434*'Connecting shares (%)'!$G$16/100+O434*'Connecting shares (%)'!$H$16/100)/1000000,0),0)</f>
        <v>0.10363528</v>
      </c>
      <c r="AH434" s="1">
        <f>IF(C434="west", IF(B434="Decentral",L434*'Connecting shares (%)'!$R$16*'Connecting shares (%)'!$F$16/100+N434*'Connecting shares (%)'!$G$16/100*'Connecting shares (%)'!$R$17+P434*'Connecting shares (%)'!$H$16/100*'Connecting shares (%)'!$R$18,0),0)</f>
        <v>0.16096500000000002</v>
      </c>
    </row>
    <row r="435" spans="1:34">
      <c r="A435" s="1">
        <v>434</v>
      </c>
      <c r="B435" s="1" t="s">
        <v>19</v>
      </c>
      <c r="C435" s="1" t="s">
        <v>21</v>
      </c>
      <c r="D435" s="1" t="s">
        <v>489</v>
      </c>
      <c r="E435" s="1">
        <v>1238824.0900000001</v>
      </c>
      <c r="F435" s="1">
        <v>77</v>
      </c>
      <c r="G435" s="1">
        <v>54130.3</v>
      </c>
      <c r="H435" s="1">
        <v>1</v>
      </c>
      <c r="I435" s="1">
        <v>0</v>
      </c>
      <c r="J435" s="1">
        <v>0</v>
      </c>
      <c r="K435" s="1">
        <v>90192.16</v>
      </c>
      <c r="L435" s="1">
        <v>9</v>
      </c>
      <c r="M435" s="1">
        <v>0</v>
      </c>
      <c r="N435" s="1">
        <v>0</v>
      </c>
      <c r="O435" s="1">
        <v>0</v>
      </c>
      <c r="P435" s="1">
        <v>0</v>
      </c>
      <c r="Q435" s="1">
        <v>4674.82589839922</v>
      </c>
      <c r="R435" s="1">
        <v>627630.5</v>
      </c>
      <c r="S435" s="59">
        <f>IF(C435="East", IF(B435="Central",('Connecting shares (%)'!$F$2/100*E435+'Connecting shares (%)'!$G$2/100*G435+'Connecting shares (%)'!$H$2/100*I435)/1000000,0),0)</f>
        <v>0</v>
      </c>
      <c r="T435" s="59">
        <f>IF(C435="East", IF(B435="Central",F435*'Connecting shares (%)'!$R$16*'Connecting shares (%)'!$F$2/100+H435*'Connecting shares (%)'!$G$2/100*'Connecting shares (%)'!$R$17+J435*'Connecting shares (%)'!$H$2/100*'Connecting shares (%)'!$R$18,0),0)</f>
        <v>0</v>
      </c>
      <c r="U435" s="1">
        <f>IF(C435="East", IF(B435="Decentral",('Connecting shares (%)'!$F$6/100*E435+'Connecting shares (%)'!$G$6/100*G435+'Connecting shares (%)'!$H$6/100*I435)/1000000,0),0)</f>
        <v>0</v>
      </c>
      <c r="V435" s="1">
        <f>IF(C435="East", IF(B435="Decentral",F435*'Connecting shares (%)'!$R$16*'Connecting shares (%)'!$F$6/100+H435*'Connecting shares (%)'!$G$6/100*'Connecting shares (%)'!$R$17+J435*'Connecting shares (%)'!$H$6/100*'Connecting shares (%)'!$R$18,0),0)</f>
        <v>0</v>
      </c>
      <c r="W435" s="1">
        <f>IF(C435="East", IF(B435="Central",('Connecting shares (%)'!$F$4/100*K435+'Connecting shares (%)'!$G$4/100*M435+'Connecting shares (%)'!$H$4/100*O435)/1000000,0),0)</f>
        <v>0</v>
      </c>
      <c r="X435" s="1">
        <f>IF(C435="East", IF(B435="Central",L435*'Connecting shares (%)'!$R$16*'Connecting shares (%)'!$F$4/100+N435*'Connecting shares (%)'!$G$4/100*'Connecting shares (%)'!$R$17+P435*'Connecting shares (%)'!$H$4/100*'Connecting shares (%)'!$R$18,0),0)</f>
        <v>0</v>
      </c>
      <c r="Y435" s="1">
        <f>IF(C435="East", IF(B435="Decentral",('Connecting shares (%)'!$F$4/100*K435+'Connecting shares (%)'!$G$4/100*M435+'Connecting shares (%)'!$H$4/100*O435)/1000000,0),0)</f>
        <v>0</v>
      </c>
      <c r="Z435" s="1">
        <f>IF(C435="East", IF(B435="Decentral",L435*'Connecting shares (%)'!$R$16*'Connecting shares (%)'!$F$8/100+N435*'Connecting shares (%)'!$G$8/100*'Connecting shares (%)'!$R$17+P435*'Connecting shares (%)'!$H$8/100*'Connecting shares (%)'!$R$18,0),0)</f>
        <v>0</v>
      </c>
      <c r="AA435" s="1">
        <f>IF(C435="West", IF(B435="Central",('Connecting shares (%)'!$F$10/100*E435+'Connecting shares (%)'!$G$10/100*G435+'Connecting shares (%)'!$H$10/100*I435)/1000000,0),0)</f>
        <v>0</v>
      </c>
      <c r="AB435" s="1">
        <f>IF(C435="West", IF(B435="Central",F435*'Connecting shares (%)'!$R$16*'Connecting shares (%)'!$F$10/100+H435*'Connecting shares (%)'!$G$10/100*'Connecting shares (%)'!$R$17+J435*'Connecting shares (%)'!$H$10/100*'Connecting shares (%)'!$R$18,0),0)</f>
        <v>0</v>
      </c>
      <c r="AC435" s="1">
        <f>IF(C435="West", IF(B435="Decentral",('Connecting shares (%)'!$F$14/100*E435+'Connecting shares (%)'!$G$14/100*G435+'Connecting shares (%)'!$H$14/100*I435)/1000000,0),0)</f>
        <v>1.2929543900000002</v>
      </c>
      <c r="AD435" s="1">
        <f>IF(C435="west", IF(B435="Decentral",F435*'Connecting shares (%)'!$R$16*'Connecting shares (%)'!$F$14/100+H435*'Connecting shares (%)'!$G$14/100*'Connecting shares (%)'!$R$17+J435*'Connecting shares (%)'!$H$14/100*'Connecting shares (%)'!$R$18,0),0)</f>
        <v>1.801274</v>
      </c>
      <c r="AE435" s="1">
        <f>IF(C435="west", IF(B435="Central",('Connecting shares (%)'!$F$12/100*K435+'Connecting shares (%)'!$G$12/100*M435+'Connecting shares (%)'!$H$12/100*O435)/1000000,0),0)</f>
        <v>0</v>
      </c>
      <c r="AF435" s="1">
        <f>IF(C435="west", IF(B435="Central",L435*'Connecting shares (%)'!$R$16*'Connecting shares (%)'!$F$12/100+N435*'Connecting shares (%)'!$G$12/100*'Connecting shares (%)'!$R$17+P435*'Connecting shares (%)'!$H$12/100*'Connecting shares (%)'!$R$18,0),0)</f>
        <v>0</v>
      </c>
      <c r="AG435" s="1">
        <f>IF(C435="West", IF(B435="Decentral",(K435*'Connecting shares (%)'!$F$16/100+M435*'Connecting shares (%)'!$G$16/100+O435*'Connecting shares (%)'!$H$16/100)/1000000,0),0)</f>
        <v>9.0192160000000007E-2</v>
      </c>
      <c r="AH435" s="1">
        <f>IF(C435="west", IF(B435="Decentral",L435*'Connecting shares (%)'!$R$16*'Connecting shares (%)'!$F$16/100+N435*'Connecting shares (%)'!$G$16/100*'Connecting shares (%)'!$R$17+P435*'Connecting shares (%)'!$H$16/100*'Connecting shares (%)'!$R$18,0),0)</f>
        <v>0.206955</v>
      </c>
    </row>
    <row r="436" spans="1:34">
      <c r="A436" s="1">
        <v>435</v>
      </c>
      <c r="B436" s="1" t="s">
        <v>19</v>
      </c>
      <c r="C436" s="1" t="s">
        <v>21</v>
      </c>
      <c r="D436" s="1" t="s">
        <v>488</v>
      </c>
      <c r="E436" s="1">
        <v>3031786.17</v>
      </c>
      <c r="F436" s="1">
        <v>184</v>
      </c>
      <c r="G436" s="1">
        <v>0</v>
      </c>
      <c r="H436" s="1">
        <v>0</v>
      </c>
      <c r="I436" s="1">
        <v>0</v>
      </c>
      <c r="J436" s="1">
        <v>0</v>
      </c>
      <c r="K436" s="1">
        <v>100339.66</v>
      </c>
      <c r="L436" s="1">
        <v>10</v>
      </c>
      <c r="M436" s="1">
        <v>85337.759999999893</v>
      </c>
      <c r="N436" s="1">
        <v>1</v>
      </c>
      <c r="O436" s="1">
        <v>0</v>
      </c>
      <c r="P436" s="1">
        <v>0</v>
      </c>
      <c r="Q436" s="1">
        <v>5829.2119924705403</v>
      </c>
      <c r="R436" s="1">
        <v>1565119.5</v>
      </c>
      <c r="S436" s="59">
        <f>IF(C436="East", IF(B436="Central",('Connecting shares (%)'!$F$2/100*E436+'Connecting shares (%)'!$G$2/100*G436+'Connecting shares (%)'!$H$2/100*I436)/1000000,0),0)</f>
        <v>0</v>
      </c>
      <c r="T436" s="59">
        <f>IF(C436="East", IF(B436="Central",F436*'Connecting shares (%)'!$R$16*'Connecting shares (%)'!$F$2/100+H436*'Connecting shares (%)'!$G$2/100*'Connecting shares (%)'!$R$17+J436*'Connecting shares (%)'!$H$2/100*'Connecting shares (%)'!$R$18,0),0)</f>
        <v>0</v>
      </c>
      <c r="U436" s="1">
        <f>IF(C436="East", IF(B436="Decentral",('Connecting shares (%)'!$F$6/100*E436+'Connecting shares (%)'!$G$6/100*G436+'Connecting shares (%)'!$H$6/100*I436)/1000000,0),0)</f>
        <v>0</v>
      </c>
      <c r="V436" s="1">
        <f>IF(C436="East", IF(B436="Decentral",F436*'Connecting shares (%)'!$R$16*'Connecting shares (%)'!$F$6/100+H436*'Connecting shares (%)'!$G$6/100*'Connecting shares (%)'!$R$17+J436*'Connecting shares (%)'!$H$6/100*'Connecting shares (%)'!$R$18,0),0)</f>
        <v>0</v>
      </c>
      <c r="W436" s="1">
        <f>IF(C436="East", IF(B436="Central",('Connecting shares (%)'!$F$4/100*K436+'Connecting shares (%)'!$G$4/100*M436+'Connecting shares (%)'!$H$4/100*O436)/1000000,0),0)</f>
        <v>0</v>
      </c>
      <c r="X436" s="1">
        <f>IF(C436="East", IF(B436="Central",L436*'Connecting shares (%)'!$R$16*'Connecting shares (%)'!$F$4/100+N436*'Connecting shares (%)'!$G$4/100*'Connecting shares (%)'!$R$17+P436*'Connecting shares (%)'!$H$4/100*'Connecting shares (%)'!$R$18,0),0)</f>
        <v>0</v>
      </c>
      <c r="Y436" s="1">
        <f>IF(C436="East", IF(B436="Decentral",('Connecting shares (%)'!$F$4/100*K436+'Connecting shares (%)'!$G$4/100*M436+'Connecting shares (%)'!$H$4/100*O436)/1000000,0),0)</f>
        <v>0</v>
      </c>
      <c r="Z436" s="1">
        <f>IF(C436="East", IF(B436="Decentral",L436*'Connecting shares (%)'!$R$16*'Connecting shares (%)'!$F$8/100+N436*'Connecting shares (%)'!$G$8/100*'Connecting shares (%)'!$R$17+P436*'Connecting shares (%)'!$H$8/100*'Connecting shares (%)'!$R$18,0),0)</f>
        <v>0</v>
      </c>
      <c r="AA436" s="1">
        <f>IF(C436="West", IF(B436="Central",('Connecting shares (%)'!$F$10/100*E436+'Connecting shares (%)'!$G$10/100*G436+'Connecting shares (%)'!$H$10/100*I436)/1000000,0),0)</f>
        <v>0</v>
      </c>
      <c r="AB436" s="1">
        <f>IF(C436="West", IF(B436="Central",F436*'Connecting shares (%)'!$R$16*'Connecting shares (%)'!$F$10/100+H436*'Connecting shares (%)'!$G$10/100*'Connecting shares (%)'!$R$17+J436*'Connecting shares (%)'!$H$10/100*'Connecting shares (%)'!$R$18,0),0)</f>
        <v>0</v>
      </c>
      <c r="AC436" s="1">
        <f>IF(C436="West", IF(B436="Decentral",('Connecting shares (%)'!$F$14/100*E436+'Connecting shares (%)'!$G$14/100*G436+'Connecting shares (%)'!$H$14/100*I436)/1000000,0),0)</f>
        <v>3.0317861699999997</v>
      </c>
      <c r="AD436" s="1">
        <f>IF(C436="west", IF(B436="Decentral",F436*'Connecting shares (%)'!$R$16*'Connecting shares (%)'!$F$14/100+H436*'Connecting shares (%)'!$G$14/100*'Connecting shares (%)'!$R$17+J436*'Connecting shares (%)'!$H$14/100*'Connecting shares (%)'!$R$18,0),0)</f>
        <v>4.2310800000000004</v>
      </c>
      <c r="AE436" s="1">
        <f>IF(C436="west", IF(B436="Central",('Connecting shares (%)'!$F$12/100*K436+'Connecting shares (%)'!$G$12/100*M436+'Connecting shares (%)'!$H$12/100*O436)/1000000,0),0)</f>
        <v>0</v>
      </c>
      <c r="AF436" s="1">
        <f>IF(C436="west", IF(B436="Central",L436*'Connecting shares (%)'!$R$16*'Connecting shares (%)'!$F$12/100+N436*'Connecting shares (%)'!$G$12/100*'Connecting shares (%)'!$R$17+P436*'Connecting shares (%)'!$H$12/100*'Connecting shares (%)'!$R$18,0),0)</f>
        <v>0</v>
      </c>
      <c r="AG436" s="1">
        <f>IF(C436="West", IF(B436="Decentral",(K436*'Connecting shares (%)'!$F$16/100+M436*'Connecting shares (%)'!$G$16/100+O436*'Connecting shares (%)'!$H$16/100)/1000000,0),0)</f>
        <v>0.1856774199999999</v>
      </c>
      <c r="AH436" s="1">
        <f>IF(C436="west", IF(B436="Decentral",L436*'Connecting shares (%)'!$R$16*'Connecting shares (%)'!$F$16/100+N436*'Connecting shares (%)'!$G$16/100*'Connecting shares (%)'!$R$17+P436*'Connecting shares (%)'!$H$16/100*'Connecting shares (%)'!$R$18,0),0)</f>
        <v>0.26060900000000004</v>
      </c>
    </row>
    <row r="437" spans="1:34">
      <c r="A437" s="1">
        <v>436</v>
      </c>
      <c r="B437" s="1" t="s">
        <v>20</v>
      </c>
      <c r="C437" s="1" t="s">
        <v>21</v>
      </c>
      <c r="D437" s="1" t="s">
        <v>477</v>
      </c>
      <c r="E437" s="1">
        <v>2929564.75999999</v>
      </c>
      <c r="F437" s="1">
        <v>208</v>
      </c>
      <c r="G437" s="1">
        <v>65751.27</v>
      </c>
      <c r="H437" s="1">
        <v>1</v>
      </c>
      <c r="I437" s="1">
        <v>0</v>
      </c>
      <c r="J437" s="1">
        <v>0</v>
      </c>
      <c r="K437" s="1">
        <v>374735.95999999897</v>
      </c>
      <c r="L437" s="1">
        <v>34</v>
      </c>
      <c r="M437" s="1">
        <v>79289.86</v>
      </c>
      <c r="N437" s="1">
        <v>1</v>
      </c>
      <c r="O437" s="1">
        <v>0</v>
      </c>
      <c r="P437" s="1">
        <v>0</v>
      </c>
      <c r="Q437" s="1">
        <v>13165.9915129604</v>
      </c>
      <c r="R437" s="1">
        <v>3548739.5</v>
      </c>
      <c r="S437" s="59">
        <f>IF(C437="East", IF(B437="Central",('Connecting shares (%)'!$F$2/100*E437+'Connecting shares (%)'!$G$2/100*G437+'Connecting shares (%)'!$H$2/100*I437)/1000000,0),0)</f>
        <v>0</v>
      </c>
      <c r="T437" s="59">
        <f>IF(C437="East", IF(B437="Central",F437*'Connecting shares (%)'!$R$16*'Connecting shares (%)'!$F$2/100+H437*'Connecting shares (%)'!$G$2/100*'Connecting shares (%)'!$R$17+J437*'Connecting shares (%)'!$H$2/100*'Connecting shares (%)'!$R$18,0),0)</f>
        <v>0</v>
      </c>
      <c r="U437" s="1">
        <f>IF(C437="East", IF(B437="Decentral",('Connecting shares (%)'!$F$6/100*E437+'Connecting shares (%)'!$G$6/100*G437+'Connecting shares (%)'!$H$6/100*I437)/1000000,0),0)</f>
        <v>0</v>
      </c>
      <c r="V437" s="1">
        <f>IF(C437="East", IF(B437="Decentral",F437*'Connecting shares (%)'!$R$16*'Connecting shares (%)'!$F$6/100+H437*'Connecting shares (%)'!$G$6/100*'Connecting shares (%)'!$R$17+J437*'Connecting shares (%)'!$H$6/100*'Connecting shares (%)'!$R$18,0),0)</f>
        <v>0</v>
      </c>
      <c r="W437" s="1">
        <f>IF(C437="East", IF(B437="Central",('Connecting shares (%)'!$F$4/100*K437+'Connecting shares (%)'!$G$4/100*M437+'Connecting shares (%)'!$H$4/100*O437)/1000000,0),0)</f>
        <v>0</v>
      </c>
      <c r="X437" s="1">
        <f>IF(C437="East", IF(B437="Central",L437*'Connecting shares (%)'!$R$16*'Connecting shares (%)'!$F$4/100+N437*'Connecting shares (%)'!$G$4/100*'Connecting shares (%)'!$R$17+P437*'Connecting shares (%)'!$H$4/100*'Connecting shares (%)'!$R$18,0),0)</f>
        <v>0</v>
      </c>
      <c r="Y437" s="1">
        <f>IF(C437="East", IF(B437="Decentral",('Connecting shares (%)'!$F$4/100*K437+'Connecting shares (%)'!$G$4/100*M437+'Connecting shares (%)'!$H$4/100*O437)/1000000,0),0)</f>
        <v>0</v>
      </c>
      <c r="Z437" s="1">
        <f>IF(C437="East", IF(B437="Decentral",L437*'Connecting shares (%)'!$R$16*'Connecting shares (%)'!$F$8/100+N437*'Connecting shares (%)'!$G$8/100*'Connecting shares (%)'!$R$17+P437*'Connecting shares (%)'!$H$8/100*'Connecting shares (%)'!$R$18,0),0)</f>
        <v>0</v>
      </c>
      <c r="AA437" s="1">
        <f>IF(C437="West", IF(B437="Central",('Connecting shares (%)'!$F$10/100*E437+'Connecting shares (%)'!$G$10/100*G437+'Connecting shares (%)'!$H$10/100*I437)/1000000,0),0)</f>
        <v>2.9953160299999899</v>
      </c>
      <c r="AB437" s="1">
        <f>IF(C437="West", IF(B437="Central",F437*'Connecting shares (%)'!$R$16*'Connecting shares (%)'!$F$10/100+H437*'Connecting shares (%)'!$G$10/100*'Connecting shares (%)'!$R$17+J437*'Connecting shares (%)'!$H$10/100*'Connecting shares (%)'!$R$18,0),0)</f>
        <v>4.8136190000000001</v>
      </c>
      <c r="AC437" s="1">
        <f>IF(C437="West", IF(B437="Decentral",('Connecting shares (%)'!$F$14/100*E437+'Connecting shares (%)'!$G$14/100*G437+'Connecting shares (%)'!$H$14/100*I437)/1000000,0),0)</f>
        <v>0</v>
      </c>
      <c r="AD437" s="1">
        <f>IF(C437="west", IF(B437="Decentral",F437*'Connecting shares (%)'!$R$16*'Connecting shares (%)'!$F$14/100+H437*'Connecting shares (%)'!$G$14/100*'Connecting shares (%)'!$R$17+J437*'Connecting shares (%)'!$H$14/100*'Connecting shares (%)'!$R$18,0),0)</f>
        <v>0</v>
      </c>
      <c r="AE437" s="1">
        <f>IF(C437="west", IF(B437="Central",('Connecting shares (%)'!$F$12/100*K437+'Connecting shares (%)'!$G$12/100*M437+'Connecting shares (%)'!$H$12/100*O437)/1000000,0),0)</f>
        <v>0.45402581999999897</v>
      </c>
      <c r="AF437" s="1">
        <f>IF(C437="west", IF(B437="Central",L437*'Connecting shares (%)'!$R$16*'Connecting shares (%)'!$F$12/100+N437*'Connecting shares (%)'!$G$12/100*'Connecting shares (%)'!$R$17+P437*'Connecting shares (%)'!$H$12/100*'Connecting shares (%)'!$R$18,0),0)</f>
        <v>0.81248900000000002</v>
      </c>
      <c r="AG437" s="1">
        <f>IF(C437="West", IF(B437="Decentral",(K437*'Connecting shares (%)'!$F$16/100+M437*'Connecting shares (%)'!$G$16/100+O437*'Connecting shares (%)'!$H$16/100)/1000000,0),0)</f>
        <v>0</v>
      </c>
      <c r="AH437" s="1">
        <f>IF(C437="west", IF(B437="Decentral",L437*'Connecting shares (%)'!$R$16*'Connecting shares (%)'!$F$16/100+N437*'Connecting shares (%)'!$G$16/100*'Connecting shares (%)'!$R$17+P437*'Connecting shares (%)'!$H$16/100*'Connecting shares (%)'!$R$18,0),0)</f>
        <v>0</v>
      </c>
    </row>
    <row r="438" spans="1:34">
      <c r="A438" s="1">
        <v>437</v>
      </c>
      <c r="B438" s="1" t="s">
        <v>20</v>
      </c>
      <c r="C438" s="1" t="s">
        <v>21</v>
      </c>
      <c r="D438" s="1" t="s">
        <v>487</v>
      </c>
      <c r="E438" s="1">
        <v>283764.21999999997</v>
      </c>
      <c r="F438" s="1">
        <v>17</v>
      </c>
      <c r="G438" s="1">
        <v>0</v>
      </c>
      <c r="H438" s="1">
        <v>0</v>
      </c>
      <c r="I438" s="1">
        <v>0</v>
      </c>
      <c r="J438" s="1">
        <v>0</v>
      </c>
      <c r="K438" s="1">
        <v>0</v>
      </c>
      <c r="L438" s="1">
        <v>0</v>
      </c>
      <c r="M438" s="1">
        <v>0</v>
      </c>
      <c r="N438" s="1">
        <v>0</v>
      </c>
      <c r="O438" s="1">
        <v>0</v>
      </c>
      <c r="P438" s="1">
        <v>0</v>
      </c>
      <c r="Q438" s="1">
        <v>3938.9551361404801</v>
      </c>
      <c r="R438" s="1">
        <v>467976</v>
      </c>
      <c r="S438" s="59">
        <f>IF(C438="East", IF(B438="Central",('Connecting shares (%)'!$F$2/100*E438+'Connecting shares (%)'!$G$2/100*G438+'Connecting shares (%)'!$H$2/100*I438)/1000000,0),0)</f>
        <v>0</v>
      </c>
      <c r="T438" s="59">
        <f>IF(C438="East", IF(B438="Central",F438*'Connecting shares (%)'!$R$16*'Connecting shares (%)'!$F$2/100+H438*'Connecting shares (%)'!$G$2/100*'Connecting shares (%)'!$R$17+J438*'Connecting shares (%)'!$H$2/100*'Connecting shares (%)'!$R$18,0),0)</f>
        <v>0</v>
      </c>
      <c r="U438" s="1">
        <f>IF(C438="East", IF(B438="Decentral",('Connecting shares (%)'!$F$6/100*E438+'Connecting shares (%)'!$G$6/100*G438+'Connecting shares (%)'!$H$6/100*I438)/1000000,0),0)</f>
        <v>0</v>
      </c>
      <c r="V438" s="1">
        <f>IF(C438="East", IF(B438="Decentral",F438*'Connecting shares (%)'!$R$16*'Connecting shares (%)'!$F$6/100+H438*'Connecting shares (%)'!$G$6/100*'Connecting shares (%)'!$R$17+J438*'Connecting shares (%)'!$H$6/100*'Connecting shares (%)'!$R$18,0),0)</f>
        <v>0</v>
      </c>
      <c r="W438" s="1">
        <f>IF(C438="East", IF(B438="Central",('Connecting shares (%)'!$F$4/100*K438+'Connecting shares (%)'!$G$4/100*M438+'Connecting shares (%)'!$H$4/100*O438)/1000000,0),0)</f>
        <v>0</v>
      </c>
      <c r="X438" s="1">
        <f>IF(C438="East", IF(B438="Central",L438*'Connecting shares (%)'!$R$16*'Connecting shares (%)'!$F$4/100+N438*'Connecting shares (%)'!$G$4/100*'Connecting shares (%)'!$R$17+P438*'Connecting shares (%)'!$H$4/100*'Connecting shares (%)'!$R$18,0),0)</f>
        <v>0</v>
      </c>
      <c r="Y438" s="1">
        <f>IF(C438="East", IF(B438="Decentral",('Connecting shares (%)'!$F$4/100*K438+'Connecting shares (%)'!$G$4/100*M438+'Connecting shares (%)'!$H$4/100*O438)/1000000,0),0)</f>
        <v>0</v>
      </c>
      <c r="Z438" s="1">
        <f>IF(C438="East", IF(B438="Decentral",L438*'Connecting shares (%)'!$R$16*'Connecting shares (%)'!$F$8/100+N438*'Connecting shares (%)'!$G$8/100*'Connecting shares (%)'!$R$17+P438*'Connecting shares (%)'!$H$8/100*'Connecting shares (%)'!$R$18,0),0)</f>
        <v>0</v>
      </c>
      <c r="AA438" s="1">
        <f>IF(C438="West", IF(B438="Central",('Connecting shares (%)'!$F$10/100*E438+'Connecting shares (%)'!$G$10/100*G438+'Connecting shares (%)'!$H$10/100*I438)/1000000,0),0)</f>
        <v>0.28376421999999996</v>
      </c>
      <c r="AB438" s="1">
        <f>IF(C438="West", IF(B438="Central",F438*'Connecting shares (%)'!$R$16*'Connecting shares (%)'!$F$10/100+H438*'Connecting shares (%)'!$G$10/100*'Connecting shares (%)'!$R$17+J438*'Connecting shares (%)'!$H$10/100*'Connecting shares (%)'!$R$18,0),0)</f>
        <v>0.39091500000000001</v>
      </c>
      <c r="AC438" s="1">
        <f>IF(C438="West", IF(B438="Decentral",('Connecting shares (%)'!$F$14/100*E438+'Connecting shares (%)'!$G$14/100*G438+'Connecting shares (%)'!$H$14/100*I438)/1000000,0),0)</f>
        <v>0</v>
      </c>
      <c r="AD438" s="1">
        <f>IF(C438="west", IF(B438="Decentral",F438*'Connecting shares (%)'!$R$16*'Connecting shares (%)'!$F$14/100+H438*'Connecting shares (%)'!$G$14/100*'Connecting shares (%)'!$R$17+J438*'Connecting shares (%)'!$H$14/100*'Connecting shares (%)'!$R$18,0),0)</f>
        <v>0</v>
      </c>
      <c r="AE438" s="1">
        <f>IF(C438="west", IF(B438="Central",('Connecting shares (%)'!$F$12/100*K438+'Connecting shares (%)'!$G$12/100*M438+'Connecting shares (%)'!$H$12/100*O438)/1000000,0),0)</f>
        <v>0</v>
      </c>
      <c r="AF438" s="1">
        <f>IF(C438="west", IF(B438="Central",L438*'Connecting shares (%)'!$R$16*'Connecting shares (%)'!$F$12/100+N438*'Connecting shares (%)'!$G$12/100*'Connecting shares (%)'!$R$17+P438*'Connecting shares (%)'!$H$12/100*'Connecting shares (%)'!$R$18,0),0)</f>
        <v>0</v>
      </c>
      <c r="AG438" s="1">
        <f>IF(C438="West", IF(B438="Decentral",(K438*'Connecting shares (%)'!$F$16/100+M438*'Connecting shares (%)'!$G$16/100+O438*'Connecting shares (%)'!$H$16/100)/1000000,0),0)</f>
        <v>0</v>
      </c>
      <c r="AH438" s="1">
        <f>IF(C438="west", IF(B438="Decentral",L438*'Connecting shares (%)'!$R$16*'Connecting shares (%)'!$F$16/100+N438*'Connecting shares (%)'!$G$16/100*'Connecting shares (%)'!$R$17+P438*'Connecting shares (%)'!$H$16/100*'Connecting shares (%)'!$R$18,0),0)</f>
        <v>0</v>
      </c>
    </row>
    <row r="439" spans="1:34">
      <c r="A439" s="1">
        <v>438</v>
      </c>
      <c r="B439" s="1" t="s">
        <v>19</v>
      </c>
      <c r="C439" s="1" t="s">
        <v>21</v>
      </c>
      <c r="D439" s="1" t="s">
        <v>486</v>
      </c>
      <c r="E439" s="1">
        <v>0</v>
      </c>
      <c r="F439" s="1">
        <v>0</v>
      </c>
      <c r="G439" s="1">
        <v>0</v>
      </c>
      <c r="H439" s="1">
        <v>0</v>
      </c>
      <c r="I439" s="1">
        <v>0</v>
      </c>
      <c r="J439" s="1">
        <v>0</v>
      </c>
      <c r="K439" s="1">
        <v>0</v>
      </c>
      <c r="L439" s="1">
        <v>0</v>
      </c>
      <c r="M439" s="1">
        <v>0</v>
      </c>
      <c r="N439" s="1">
        <v>0</v>
      </c>
      <c r="O439" s="1">
        <v>0</v>
      </c>
      <c r="P439" s="1">
        <v>0</v>
      </c>
      <c r="Q439" s="1">
        <v>306.33696409427898</v>
      </c>
      <c r="R439" s="1">
        <v>4585</v>
      </c>
      <c r="S439" s="59">
        <f>IF(C439="East", IF(B439="Central",('Connecting shares (%)'!$F$2/100*E439+'Connecting shares (%)'!$G$2/100*G439+'Connecting shares (%)'!$H$2/100*I439)/1000000,0),0)</f>
        <v>0</v>
      </c>
      <c r="T439" s="59">
        <f>IF(C439="East", IF(B439="Central",F439*'Connecting shares (%)'!$R$16*'Connecting shares (%)'!$F$2/100+H439*'Connecting shares (%)'!$G$2/100*'Connecting shares (%)'!$R$17+J439*'Connecting shares (%)'!$H$2/100*'Connecting shares (%)'!$R$18,0),0)</f>
        <v>0</v>
      </c>
      <c r="U439" s="1">
        <f>IF(C439="East", IF(B439="Decentral",('Connecting shares (%)'!$F$6/100*E439+'Connecting shares (%)'!$G$6/100*G439+'Connecting shares (%)'!$H$6/100*I439)/1000000,0),0)</f>
        <v>0</v>
      </c>
      <c r="V439" s="1">
        <f>IF(C439="East", IF(B439="Decentral",F439*'Connecting shares (%)'!$R$16*'Connecting shares (%)'!$F$6/100+H439*'Connecting shares (%)'!$G$6/100*'Connecting shares (%)'!$R$17+J439*'Connecting shares (%)'!$H$6/100*'Connecting shares (%)'!$R$18,0),0)</f>
        <v>0</v>
      </c>
      <c r="W439" s="1">
        <f>IF(C439="East", IF(B439="Central",('Connecting shares (%)'!$F$4/100*K439+'Connecting shares (%)'!$G$4/100*M439+'Connecting shares (%)'!$H$4/100*O439)/1000000,0),0)</f>
        <v>0</v>
      </c>
      <c r="X439" s="1">
        <f>IF(C439="East", IF(B439="Central",L439*'Connecting shares (%)'!$R$16*'Connecting shares (%)'!$F$4/100+N439*'Connecting shares (%)'!$G$4/100*'Connecting shares (%)'!$R$17+P439*'Connecting shares (%)'!$H$4/100*'Connecting shares (%)'!$R$18,0),0)</f>
        <v>0</v>
      </c>
      <c r="Y439" s="1">
        <f>IF(C439="East", IF(B439="Decentral",('Connecting shares (%)'!$F$4/100*K439+'Connecting shares (%)'!$G$4/100*M439+'Connecting shares (%)'!$H$4/100*O439)/1000000,0),0)</f>
        <v>0</v>
      </c>
      <c r="Z439" s="1">
        <f>IF(C439="East", IF(B439="Decentral",L439*'Connecting shares (%)'!$R$16*'Connecting shares (%)'!$F$8/100+N439*'Connecting shares (%)'!$G$8/100*'Connecting shares (%)'!$R$17+P439*'Connecting shares (%)'!$H$8/100*'Connecting shares (%)'!$R$18,0),0)</f>
        <v>0</v>
      </c>
      <c r="AA439" s="1">
        <f>IF(C439="West", IF(B439="Central",('Connecting shares (%)'!$F$10/100*E439+'Connecting shares (%)'!$G$10/100*G439+'Connecting shares (%)'!$H$10/100*I439)/1000000,0),0)</f>
        <v>0</v>
      </c>
      <c r="AB439" s="1">
        <f>IF(C439="West", IF(B439="Central",F439*'Connecting shares (%)'!$R$16*'Connecting shares (%)'!$F$10/100+H439*'Connecting shares (%)'!$G$10/100*'Connecting shares (%)'!$R$17+J439*'Connecting shares (%)'!$H$10/100*'Connecting shares (%)'!$R$18,0),0)</f>
        <v>0</v>
      </c>
      <c r="AC439" s="1">
        <f>IF(C439="West", IF(B439="Decentral",('Connecting shares (%)'!$F$14/100*E439+'Connecting shares (%)'!$G$14/100*G439+'Connecting shares (%)'!$H$14/100*I439)/1000000,0),0)</f>
        <v>0</v>
      </c>
      <c r="AD439" s="1">
        <f>IF(C439="west", IF(B439="Decentral",F439*'Connecting shares (%)'!$R$16*'Connecting shares (%)'!$F$14/100+H439*'Connecting shares (%)'!$G$14/100*'Connecting shares (%)'!$R$17+J439*'Connecting shares (%)'!$H$14/100*'Connecting shares (%)'!$R$18,0),0)</f>
        <v>0</v>
      </c>
      <c r="AE439" s="1">
        <f>IF(C439="west", IF(B439="Central",('Connecting shares (%)'!$F$12/100*K439+'Connecting shares (%)'!$G$12/100*M439+'Connecting shares (%)'!$H$12/100*O439)/1000000,0),0)</f>
        <v>0</v>
      </c>
      <c r="AF439" s="1">
        <f>IF(C439="west", IF(B439="Central",L439*'Connecting shares (%)'!$R$16*'Connecting shares (%)'!$F$12/100+N439*'Connecting shares (%)'!$G$12/100*'Connecting shares (%)'!$R$17+P439*'Connecting shares (%)'!$H$12/100*'Connecting shares (%)'!$R$18,0),0)</f>
        <v>0</v>
      </c>
      <c r="AG439" s="1">
        <f>IF(C439="West", IF(B439="Decentral",(K439*'Connecting shares (%)'!$F$16/100+M439*'Connecting shares (%)'!$G$16/100+O439*'Connecting shares (%)'!$H$16/100)/1000000,0),0)</f>
        <v>0</v>
      </c>
      <c r="AH439" s="1">
        <f>IF(C439="west", IF(B439="Decentral",L439*'Connecting shares (%)'!$R$16*'Connecting shares (%)'!$F$16/100+N439*'Connecting shares (%)'!$G$16/100*'Connecting shares (%)'!$R$17+P439*'Connecting shares (%)'!$H$16/100*'Connecting shares (%)'!$R$18,0),0)</f>
        <v>0</v>
      </c>
    </row>
    <row r="440" spans="1:34">
      <c r="A440" s="1">
        <v>439</v>
      </c>
      <c r="B440" s="1" t="s">
        <v>19</v>
      </c>
      <c r="C440" s="1" t="s">
        <v>21</v>
      </c>
      <c r="D440" s="1" t="s">
        <v>485</v>
      </c>
      <c r="E440" s="1">
        <v>315614.929999999</v>
      </c>
      <c r="F440" s="1">
        <v>23</v>
      </c>
      <c r="G440" s="1">
        <v>0</v>
      </c>
      <c r="H440" s="1">
        <v>0</v>
      </c>
      <c r="I440" s="1">
        <v>0</v>
      </c>
      <c r="J440" s="1">
        <v>0</v>
      </c>
      <c r="K440" s="1">
        <v>5577.6099999999897</v>
      </c>
      <c r="L440" s="1">
        <v>1</v>
      </c>
      <c r="M440" s="1">
        <v>0</v>
      </c>
      <c r="N440" s="1">
        <v>0</v>
      </c>
      <c r="O440" s="1">
        <v>0</v>
      </c>
      <c r="P440" s="1">
        <v>0</v>
      </c>
      <c r="Q440" s="1">
        <v>2555.6771941040702</v>
      </c>
      <c r="R440" s="1">
        <v>310270.5</v>
      </c>
      <c r="S440" s="59">
        <f>IF(C440="East", IF(B440="Central",('Connecting shares (%)'!$F$2/100*E440+'Connecting shares (%)'!$G$2/100*G440+'Connecting shares (%)'!$H$2/100*I440)/1000000,0),0)</f>
        <v>0</v>
      </c>
      <c r="T440" s="59">
        <f>IF(C440="East", IF(B440="Central",F440*'Connecting shares (%)'!$R$16*'Connecting shares (%)'!$F$2/100+H440*'Connecting shares (%)'!$G$2/100*'Connecting shares (%)'!$R$17+J440*'Connecting shares (%)'!$H$2/100*'Connecting shares (%)'!$R$18,0),0)</f>
        <v>0</v>
      </c>
      <c r="U440" s="1">
        <f>IF(C440="East", IF(B440="Decentral",('Connecting shares (%)'!$F$6/100*E440+'Connecting shares (%)'!$G$6/100*G440+'Connecting shares (%)'!$H$6/100*I440)/1000000,0),0)</f>
        <v>0</v>
      </c>
      <c r="V440" s="1">
        <f>IF(C440="East", IF(B440="Decentral",F440*'Connecting shares (%)'!$R$16*'Connecting shares (%)'!$F$6/100+H440*'Connecting shares (%)'!$G$6/100*'Connecting shares (%)'!$R$17+J440*'Connecting shares (%)'!$H$6/100*'Connecting shares (%)'!$R$18,0),0)</f>
        <v>0</v>
      </c>
      <c r="W440" s="1">
        <f>IF(C440="East", IF(B440="Central",('Connecting shares (%)'!$F$4/100*K440+'Connecting shares (%)'!$G$4/100*M440+'Connecting shares (%)'!$H$4/100*O440)/1000000,0),0)</f>
        <v>0</v>
      </c>
      <c r="X440" s="1">
        <f>IF(C440="East", IF(B440="Central",L440*'Connecting shares (%)'!$R$16*'Connecting shares (%)'!$F$4/100+N440*'Connecting shares (%)'!$G$4/100*'Connecting shares (%)'!$R$17+P440*'Connecting shares (%)'!$H$4/100*'Connecting shares (%)'!$R$18,0),0)</f>
        <v>0</v>
      </c>
      <c r="Y440" s="1">
        <f>IF(C440="East", IF(B440="Decentral",('Connecting shares (%)'!$F$4/100*K440+'Connecting shares (%)'!$G$4/100*M440+'Connecting shares (%)'!$H$4/100*O440)/1000000,0),0)</f>
        <v>0</v>
      </c>
      <c r="Z440" s="1">
        <f>IF(C440="East", IF(B440="Decentral",L440*'Connecting shares (%)'!$R$16*'Connecting shares (%)'!$F$8/100+N440*'Connecting shares (%)'!$G$8/100*'Connecting shares (%)'!$R$17+P440*'Connecting shares (%)'!$H$8/100*'Connecting shares (%)'!$R$18,0),0)</f>
        <v>0</v>
      </c>
      <c r="AA440" s="1">
        <f>IF(C440="West", IF(B440="Central",('Connecting shares (%)'!$F$10/100*E440+'Connecting shares (%)'!$G$10/100*G440+'Connecting shares (%)'!$H$10/100*I440)/1000000,0),0)</f>
        <v>0</v>
      </c>
      <c r="AB440" s="1">
        <f>IF(C440="West", IF(B440="Central",F440*'Connecting shares (%)'!$R$16*'Connecting shares (%)'!$F$10/100+H440*'Connecting shares (%)'!$G$10/100*'Connecting shares (%)'!$R$17+J440*'Connecting shares (%)'!$H$10/100*'Connecting shares (%)'!$R$18,0),0)</f>
        <v>0</v>
      </c>
      <c r="AC440" s="1">
        <f>IF(C440="West", IF(B440="Decentral",('Connecting shares (%)'!$F$14/100*E440+'Connecting shares (%)'!$G$14/100*G440+'Connecting shares (%)'!$H$14/100*I440)/1000000,0),0)</f>
        <v>0.31561492999999902</v>
      </c>
      <c r="AD440" s="1">
        <f>IF(C440="west", IF(B440="Decentral",F440*'Connecting shares (%)'!$R$16*'Connecting shares (%)'!$F$14/100+H440*'Connecting shares (%)'!$G$14/100*'Connecting shares (%)'!$R$17+J440*'Connecting shares (%)'!$H$14/100*'Connecting shares (%)'!$R$18,0),0)</f>
        <v>0.52888500000000005</v>
      </c>
      <c r="AE440" s="1">
        <f>IF(C440="west", IF(B440="Central",('Connecting shares (%)'!$F$12/100*K440+'Connecting shares (%)'!$G$12/100*M440+'Connecting shares (%)'!$H$12/100*O440)/1000000,0),0)</f>
        <v>0</v>
      </c>
      <c r="AF440" s="1">
        <f>IF(C440="west", IF(B440="Central",L440*'Connecting shares (%)'!$R$16*'Connecting shares (%)'!$F$12/100+N440*'Connecting shares (%)'!$G$12/100*'Connecting shares (%)'!$R$17+P440*'Connecting shares (%)'!$H$12/100*'Connecting shares (%)'!$R$18,0),0)</f>
        <v>0</v>
      </c>
      <c r="AG440" s="1">
        <f>IF(C440="West", IF(B440="Decentral",(K440*'Connecting shares (%)'!$F$16/100+M440*'Connecting shares (%)'!$G$16/100+O440*'Connecting shares (%)'!$H$16/100)/1000000,0),0)</f>
        <v>5.5776099999999898E-3</v>
      </c>
      <c r="AH440" s="1">
        <f>IF(C440="west", IF(B440="Decentral",L440*'Connecting shares (%)'!$R$16*'Connecting shares (%)'!$F$16/100+N440*'Connecting shares (%)'!$G$16/100*'Connecting shares (%)'!$R$17+P440*'Connecting shares (%)'!$H$16/100*'Connecting shares (%)'!$R$18,0),0)</f>
        <v>2.2995000000000002E-2</v>
      </c>
    </row>
    <row r="441" spans="1:34">
      <c r="A441" s="1">
        <v>440</v>
      </c>
      <c r="B441" s="1" t="s">
        <v>20</v>
      </c>
      <c r="C441" s="1" t="s">
        <v>21</v>
      </c>
      <c r="D441" s="1" t="s">
        <v>445</v>
      </c>
      <c r="E441" s="1">
        <v>4447973.5199999996</v>
      </c>
      <c r="F441" s="1">
        <v>287</v>
      </c>
      <c r="G441" s="1">
        <v>0</v>
      </c>
      <c r="H441" s="1">
        <v>0</v>
      </c>
      <c r="I441" s="1">
        <v>0</v>
      </c>
      <c r="J441" s="1">
        <v>0</v>
      </c>
      <c r="K441" s="1">
        <v>1434519.66</v>
      </c>
      <c r="L441" s="1">
        <v>144</v>
      </c>
      <c r="M441" s="1">
        <v>404889.80999999901</v>
      </c>
      <c r="N441" s="1">
        <v>6</v>
      </c>
      <c r="O441" s="1">
        <v>0</v>
      </c>
      <c r="P441" s="1">
        <v>0</v>
      </c>
      <c r="Q441" s="1">
        <v>5994.9070783832803</v>
      </c>
      <c r="R441" s="1">
        <v>1523872</v>
      </c>
      <c r="S441" s="59">
        <f>IF(C441="East", IF(B441="Central",('Connecting shares (%)'!$F$2/100*E441+'Connecting shares (%)'!$G$2/100*G441+'Connecting shares (%)'!$H$2/100*I441)/1000000,0),0)</f>
        <v>0</v>
      </c>
      <c r="T441" s="59">
        <f>IF(C441="East", IF(B441="Central",F441*'Connecting shares (%)'!$R$16*'Connecting shares (%)'!$F$2/100+H441*'Connecting shares (%)'!$G$2/100*'Connecting shares (%)'!$R$17+J441*'Connecting shares (%)'!$H$2/100*'Connecting shares (%)'!$R$18,0),0)</f>
        <v>0</v>
      </c>
      <c r="U441" s="1">
        <f>IF(C441="East", IF(B441="Decentral",('Connecting shares (%)'!$F$6/100*E441+'Connecting shares (%)'!$G$6/100*G441+'Connecting shares (%)'!$H$6/100*I441)/1000000,0),0)</f>
        <v>0</v>
      </c>
      <c r="V441" s="1">
        <f>IF(C441="East", IF(B441="Decentral",F441*'Connecting shares (%)'!$R$16*'Connecting shares (%)'!$F$6/100+H441*'Connecting shares (%)'!$G$6/100*'Connecting shares (%)'!$R$17+J441*'Connecting shares (%)'!$H$6/100*'Connecting shares (%)'!$R$18,0),0)</f>
        <v>0</v>
      </c>
      <c r="W441" s="1">
        <f>IF(C441="East", IF(B441="Central",('Connecting shares (%)'!$F$4/100*K441+'Connecting shares (%)'!$G$4/100*M441+'Connecting shares (%)'!$H$4/100*O441)/1000000,0),0)</f>
        <v>0</v>
      </c>
      <c r="X441" s="1">
        <f>IF(C441="East", IF(B441="Central",L441*'Connecting shares (%)'!$R$16*'Connecting shares (%)'!$F$4/100+N441*'Connecting shares (%)'!$G$4/100*'Connecting shares (%)'!$R$17+P441*'Connecting shares (%)'!$H$4/100*'Connecting shares (%)'!$R$18,0),0)</f>
        <v>0</v>
      </c>
      <c r="Y441" s="1">
        <f>IF(C441="East", IF(B441="Decentral",('Connecting shares (%)'!$F$4/100*K441+'Connecting shares (%)'!$G$4/100*M441+'Connecting shares (%)'!$H$4/100*O441)/1000000,0),0)</f>
        <v>0</v>
      </c>
      <c r="Z441" s="1">
        <f>IF(C441="East", IF(B441="Decentral",L441*'Connecting shares (%)'!$R$16*'Connecting shares (%)'!$F$8/100+N441*'Connecting shares (%)'!$G$8/100*'Connecting shares (%)'!$R$17+P441*'Connecting shares (%)'!$H$8/100*'Connecting shares (%)'!$R$18,0),0)</f>
        <v>0</v>
      </c>
      <c r="AA441" s="1">
        <f>IF(C441="West", IF(B441="Central",('Connecting shares (%)'!$F$10/100*E441+'Connecting shares (%)'!$G$10/100*G441+'Connecting shares (%)'!$H$10/100*I441)/1000000,0),0)</f>
        <v>4.4479735199999997</v>
      </c>
      <c r="AB441" s="1">
        <f>IF(C441="West", IF(B441="Central",F441*'Connecting shares (%)'!$R$16*'Connecting shares (%)'!$F$10/100+H441*'Connecting shares (%)'!$G$10/100*'Connecting shares (%)'!$R$17+J441*'Connecting shares (%)'!$H$10/100*'Connecting shares (%)'!$R$18,0),0)</f>
        <v>6.5995650000000001</v>
      </c>
      <c r="AC441" s="1">
        <f>IF(C441="West", IF(B441="Decentral",('Connecting shares (%)'!$F$14/100*E441+'Connecting shares (%)'!$G$14/100*G441+'Connecting shares (%)'!$H$14/100*I441)/1000000,0),0)</f>
        <v>0</v>
      </c>
      <c r="AD441" s="1">
        <f>IF(C441="west", IF(B441="Decentral",F441*'Connecting shares (%)'!$R$16*'Connecting shares (%)'!$F$14/100+H441*'Connecting shares (%)'!$G$14/100*'Connecting shares (%)'!$R$17+J441*'Connecting shares (%)'!$H$14/100*'Connecting shares (%)'!$R$18,0),0)</f>
        <v>0</v>
      </c>
      <c r="AE441" s="1">
        <f>IF(C441="west", IF(B441="Central",('Connecting shares (%)'!$F$12/100*K441+'Connecting shares (%)'!$G$12/100*M441+'Connecting shares (%)'!$H$12/100*O441)/1000000,0),0)</f>
        <v>1.8394094699999988</v>
      </c>
      <c r="AF441" s="1">
        <f>IF(C441="west", IF(B441="Central",L441*'Connecting shares (%)'!$R$16*'Connecting shares (%)'!$F$12/100+N441*'Connecting shares (%)'!$G$12/100*'Connecting shares (%)'!$R$17+P441*'Connecting shares (%)'!$H$12/100*'Connecting shares (%)'!$R$18,0),0)</f>
        <v>3.495234</v>
      </c>
      <c r="AG441" s="1">
        <f>IF(C441="West", IF(B441="Decentral",(K441*'Connecting shares (%)'!$F$16/100+M441*'Connecting shares (%)'!$G$16/100+O441*'Connecting shares (%)'!$H$16/100)/1000000,0),0)</f>
        <v>0</v>
      </c>
      <c r="AH441" s="1">
        <f>IF(C441="west", IF(B441="Decentral",L441*'Connecting shares (%)'!$R$16*'Connecting shares (%)'!$F$16/100+N441*'Connecting shares (%)'!$G$16/100*'Connecting shares (%)'!$R$17+P441*'Connecting shares (%)'!$H$16/100*'Connecting shares (%)'!$R$18,0),0)</f>
        <v>0</v>
      </c>
    </row>
    <row r="442" spans="1:34">
      <c r="A442" s="1">
        <v>441</v>
      </c>
      <c r="B442" s="1" t="s">
        <v>19</v>
      </c>
      <c r="C442" s="1" t="s">
        <v>21</v>
      </c>
      <c r="D442" s="1" t="s">
        <v>484</v>
      </c>
      <c r="E442" s="1">
        <v>308674.42</v>
      </c>
      <c r="F442" s="1">
        <v>20</v>
      </c>
      <c r="G442" s="1">
        <v>0</v>
      </c>
      <c r="H442" s="1">
        <v>0</v>
      </c>
      <c r="I442" s="1">
        <v>0</v>
      </c>
      <c r="J442" s="1">
        <v>0</v>
      </c>
      <c r="K442" s="1">
        <v>21803</v>
      </c>
      <c r="L442" s="1">
        <v>1</v>
      </c>
      <c r="M442" s="1">
        <v>0</v>
      </c>
      <c r="N442" s="1">
        <v>0</v>
      </c>
      <c r="O442" s="1">
        <v>0</v>
      </c>
      <c r="P442" s="1">
        <v>0</v>
      </c>
      <c r="Q442" s="1">
        <v>2463.1134651910802</v>
      </c>
      <c r="R442" s="1">
        <v>187198</v>
      </c>
      <c r="S442" s="59">
        <f>IF(C442="East", IF(B442="Central",('Connecting shares (%)'!$F$2/100*E442+'Connecting shares (%)'!$G$2/100*G442+'Connecting shares (%)'!$H$2/100*I442)/1000000,0),0)</f>
        <v>0</v>
      </c>
      <c r="T442" s="59">
        <f>IF(C442="East", IF(B442="Central",F442*'Connecting shares (%)'!$R$16*'Connecting shares (%)'!$F$2/100+H442*'Connecting shares (%)'!$G$2/100*'Connecting shares (%)'!$R$17+J442*'Connecting shares (%)'!$H$2/100*'Connecting shares (%)'!$R$18,0),0)</f>
        <v>0</v>
      </c>
      <c r="U442" s="1">
        <f>IF(C442="East", IF(B442="Decentral",('Connecting shares (%)'!$F$6/100*E442+'Connecting shares (%)'!$G$6/100*G442+'Connecting shares (%)'!$H$6/100*I442)/1000000,0),0)</f>
        <v>0</v>
      </c>
      <c r="V442" s="1">
        <f>IF(C442="East", IF(B442="Decentral",F442*'Connecting shares (%)'!$R$16*'Connecting shares (%)'!$F$6/100+H442*'Connecting shares (%)'!$G$6/100*'Connecting shares (%)'!$R$17+J442*'Connecting shares (%)'!$H$6/100*'Connecting shares (%)'!$R$18,0),0)</f>
        <v>0</v>
      </c>
      <c r="W442" s="1">
        <f>IF(C442="East", IF(B442="Central",('Connecting shares (%)'!$F$4/100*K442+'Connecting shares (%)'!$G$4/100*M442+'Connecting shares (%)'!$H$4/100*O442)/1000000,0),0)</f>
        <v>0</v>
      </c>
      <c r="X442" s="1">
        <f>IF(C442="East", IF(B442="Central",L442*'Connecting shares (%)'!$R$16*'Connecting shares (%)'!$F$4/100+N442*'Connecting shares (%)'!$G$4/100*'Connecting shares (%)'!$R$17+P442*'Connecting shares (%)'!$H$4/100*'Connecting shares (%)'!$R$18,0),0)</f>
        <v>0</v>
      </c>
      <c r="Y442" s="1">
        <f>IF(C442="East", IF(B442="Decentral",('Connecting shares (%)'!$F$4/100*K442+'Connecting shares (%)'!$G$4/100*M442+'Connecting shares (%)'!$H$4/100*O442)/1000000,0),0)</f>
        <v>0</v>
      </c>
      <c r="Z442" s="1">
        <f>IF(C442="East", IF(B442="Decentral",L442*'Connecting shares (%)'!$R$16*'Connecting shares (%)'!$F$8/100+N442*'Connecting shares (%)'!$G$8/100*'Connecting shares (%)'!$R$17+P442*'Connecting shares (%)'!$H$8/100*'Connecting shares (%)'!$R$18,0),0)</f>
        <v>0</v>
      </c>
      <c r="AA442" s="1">
        <f>IF(C442="West", IF(B442="Central",('Connecting shares (%)'!$F$10/100*E442+'Connecting shares (%)'!$G$10/100*G442+'Connecting shares (%)'!$H$10/100*I442)/1000000,0),0)</f>
        <v>0</v>
      </c>
      <c r="AB442" s="1">
        <f>IF(C442="West", IF(B442="Central",F442*'Connecting shares (%)'!$R$16*'Connecting shares (%)'!$F$10/100+H442*'Connecting shares (%)'!$G$10/100*'Connecting shares (%)'!$R$17+J442*'Connecting shares (%)'!$H$10/100*'Connecting shares (%)'!$R$18,0),0)</f>
        <v>0</v>
      </c>
      <c r="AC442" s="1">
        <f>IF(C442="West", IF(B442="Decentral",('Connecting shares (%)'!$F$14/100*E442+'Connecting shares (%)'!$G$14/100*G442+'Connecting shares (%)'!$H$14/100*I442)/1000000,0),0)</f>
        <v>0.30867442</v>
      </c>
      <c r="AD442" s="1">
        <f>IF(C442="west", IF(B442="Decentral",F442*'Connecting shares (%)'!$R$16*'Connecting shares (%)'!$F$14/100+H442*'Connecting shares (%)'!$G$14/100*'Connecting shares (%)'!$R$17+J442*'Connecting shares (%)'!$H$14/100*'Connecting shares (%)'!$R$18,0),0)</f>
        <v>0.45990000000000003</v>
      </c>
      <c r="AE442" s="1">
        <f>IF(C442="west", IF(B442="Central",('Connecting shares (%)'!$F$12/100*K442+'Connecting shares (%)'!$G$12/100*M442+'Connecting shares (%)'!$H$12/100*O442)/1000000,0),0)</f>
        <v>0</v>
      </c>
      <c r="AF442" s="1">
        <f>IF(C442="west", IF(B442="Central",L442*'Connecting shares (%)'!$R$16*'Connecting shares (%)'!$F$12/100+N442*'Connecting shares (%)'!$G$12/100*'Connecting shares (%)'!$R$17+P442*'Connecting shares (%)'!$H$12/100*'Connecting shares (%)'!$R$18,0),0)</f>
        <v>0</v>
      </c>
      <c r="AG442" s="1">
        <f>IF(C442="West", IF(B442="Decentral",(K442*'Connecting shares (%)'!$F$16/100+M442*'Connecting shares (%)'!$G$16/100+O442*'Connecting shares (%)'!$H$16/100)/1000000,0),0)</f>
        <v>2.1802999999999999E-2</v>
      </c>
      <c r="AH442" s="1">
        <f>IF(C442="west", IF(B442="Decentral",L442*'Connecting shares (%)'!$R$16*'Connecting shares (%)'!$F$16/100+N442*'Connecting shares (%)'!$G$16/100*'Connecting shares (%)'!$R$17+P442*'Connecting shares (%)'!$H$16/100*'Connecting shares (%)'!$R$18,0),0)</f>
        <v>2.2995000000000002E-2</v>
      </c>
    </row>
    <row r="443" spans="1:34">
      <c r="A443" s="1">
        <v>442</v>
      </c>
      <c r="B443" s="1" t="s">
        <v>19</v>
      </c>
      <c r="C443" s="1" t="s">
        <v>21</v>
      </c>
      <c r="D443" s="1" t="s">
        <v>330</v>
      </c>
      <c r="E443" s="1">
        <v>2696932.55</v>
      </c>
      <c r="F443" s="1">
        <v>183</v>
      </c>
      <c r="G443" s="1">
        <v>0</v>
      </c>
      <c r="H443" s="1">
        <v>0</v>
      </c>
      <c r="I443" s="1">
        <v>0</v>
      </c>
      <c r="J443" s="1">
        <v>0</v>
      </c>
      <c r="K443" s="1">
        <v>207171.37</v>
      </c>
      <c r="L443" s="1">
        <v>20</v>
      </c>
      <c r="M443" s="1">
        <v>119115.11</v>
      </c>
      <c r="N443" s="1">
        <v>2</v>
      </c>
      <c r="O443" s="1">
        <v>0</v>
      </c>
      <c r="P443" s="1">
        <v>0</v>
      </c>
      <c r="Q443" s="1">
        <v>4952.67682866012</v>
      </c>
      <c r="R443" s="1">
        <v>1516534</v>
      </c>
      <c r="S443" s="59">
        <f>IF(C443="East", IF(B443="Central",('Connecting shares (%)'!$F$2/100*E443+'Connecting shares (%)'!$G$2/100*G443+'Connecting shares (%)'!$H$2/100*I443)/1000000,0),0)</f>
        <v>0</v>
      </c>
      <c r="T443" s="59">
        <f>IF(C443="East", IF(B443="Central",F443*'Connecting shares (%)'!$R$16*'Connecting shares (%)'!$F$2/100+H443*'Connecting shares (%)'!$G$2/100*'Connecting shares (%)'!$R$17+J443*'Connecting shares (%)'!$H$2/100*'Connecting shares (%)'!$R$18,0),0)</f>
        <v>0</v>
      </c>
      <c r="U443" s="1">
        <f>IF(C443="East", IF(B443="Decentral",('Connecting shares (%)'!$F$6/100*E443+'Connecting shares (%)'!$G$6/100*G443+'Connecting shares (%)'!$H$6/100*I443)/1000000,0),0)</f>
        <v>0</v>
      </c>
      <c r="V443" s="1">
        <f>IF(C443="East", IF(B443="Decentral",F443*'Connecting shares (%)'!$R$16*'Connecting shares (%)'!$F$6/100+H443*'Connecting shares (%)'!$G$6/100*'Connecting shares (%)'!$R$17+J443*'Connecting shares (%)'!$H$6/100*'Connecting shares (%)'!$R$18,0),0)</f>
        <v>0</v>
      </c>
      <c r="W443" s="1">
        <f>IF(C443="East", IF(B443="Central",('Connecting shares (%)'!$F$4/100*K443+'Connecting shares (%)'!$G$4/100*M443+'Connecting shares (%)'!$H$4/100*O443)/1000000,0),0)</f>
        <v>0</v>
      </c>
      <c r="X443" s="1">
        <f>IF(C443="East", IF(B443="Central",L443*'Connecting shares (%)'!$R$16*'Connecting shares (%)'!$F$4/100+N443*'Connecting shares (%)'!$G$4/100*'Connecting shares (%)'!$R$17+P443*'Connecting shares (%)'!$H$4/100*'Connecting shares (%)'!$R$18,0),0)</f>
        <v>0</v>
      </c>
      <c r="Y443" s="1">
        <f>IF(C443="East", IF(B443="Decentral",('Connecting shares (%)'!$F$4/100*K443+'Connecting shares (%)'!$G$4/100*M443+'Connecting shares (%)'!$H$4/100*O443)/1000000,0),0)</f>
        <v>0</v>
      </c>
      <c r="Z443" s="1">
        <f>IF(C443="East", IF(B443="Decentral",L443*'Connecting shares (%)'!$R$16*'Connecting shares (%)'!$F$8/100+N443*'Connecting shares (%)'!$G$8/100*'Connecting shares (%)'!$R$17+P443*'Connecting shares (%)'!$H$8/100*'Connecting shares (%)'!$R$18,0),0)</f>
        <v>0</v>
      </c>
      <c r="AA443" s="1">
        <f>IF(C443="West", IF(B443="Central",('Connecting shares (%)'!$F$10/100*E443+'Connecting shares (%)'!$G$10/100*G443+'Connecting shares (%)'!$H$10/100*I443)/1000000,0),0)</f>
        <v>0</v>
      </c>
      <c r="AB443" s="1">
        <f>IF(C443="West", IF(B443="Central",F443*'Connecting shares (%)'!$R$16*'Connecting shares (%)'!$F$10/100+H443*'Connecting shares (%)'!$G$10/100*'Connecting shares (%)'!$R$17+J443*'Connecting shares (%)'!$H$10/100*'Connecting shares (%)'!$R$18,0),0)</f>
        <v>0</v>
      </c>
      <c r="AC443" s="1">
        <f>IF(C443="West", IF(B443="Decentral",('Connecting shares (%)'!$F$14/100*E443+'Connecting shares (%)'!$G$14/100*G443+'Connecting shares (%)'!$H$14/100*I443)/1000000,0),0)</f>
        <v>2.6969325499999997</v>
      </c>
      <c r="AD443" s="1">
        <f>IF(C443="west", IF(B443="Decentral",F443*'Connecting shares (%)'!$R$16*'Connecting shares (%)'!$F$14/100+H443*'Connecting shares (%)'!$G$14/100*'Connecting shares (%)'!$R$17+J443*'Connecting shares (%)'!$H$14/100*'Connecting shares (%)'!$R$18,0),0)</f>
        <v>4.2080850000000005</v>
      </c>
      <c r="AE443" s="1">
        <f>IF(C443="west", IF(B443="Central",('Connecting shares (%)'!$F$12/100*K443+'Connecting shares (%)'!$G$12/100*M443+'Connecting shares (%)'!$H$12/100*O443)/1000000,0),0)</f>
        <v>0</v>
      </c>
      <c r="AF443" s="1">
        <f>IF(C443="west", IF(B443="Central",L443*'Connecting shares (%)'!$R$16*'Connecting shares (%)'!$F$12/100+N443*'Connecting shares (%)'!$G$12/100*'Connecting shares (%)'!$R$17+P443*'Connecting shares (%)'!$H$12/100*'Connecting shares (%)'!$R$18,0),0)</f>
        <v>0</v>
      </c>
      <c r="AG443" s="1">
        <f>IF(C443="West", IF(B443="Decentral",(K443*'Connecting shares (%)'!$F$16/100+M443*'Connecting shares (%)'!$G$16/100+O443*'Connecting shares (%)'!$H$16/100)/1000000,0),0)</f>
        <v>0.32628647999999999</v>
      </c>
      <c r="AH443" s="1">
        <f>IF(C443="west", IF(B443="Decentral",L443*'Connecting shares (%)'!$R$16*'Connecting shares (%)'!$F$16/100+N443*'Connecting shares (%)'!$G$16/100*'Connecting shares (%)'!$R$17+P443*'Connecting shares (%)'!$H$16/100*'Connecting shares (%)'!$R$18,0),0)</f>
        <v>0.52121800000000007</v>
      </c>
    </row>
    <row r="444" spans="1:34">
      <c r="A444" s="1">
        <v>443</v>
      </c>
      <c r="B444" s="1" t="s">
        <v>20</v>
      </c>
      <c r="C444" s="1" t="s">
        <v>21</v>
      </c>
      <c r="D444" s="1" t="s">
        <v>444</v>
      </c>
      <c r="E444" s="1">
        <v>14784.92</v>
      </c>
      <c r="F444" s="1">
        <v>1</v>
      </c>
      <c r="G444" s="1">
        <v>0</v>
      </c>
      <c r="H444" s="1">
        <v>0</v>
      </c>
      <c r="I444" s="1">
        <v>0</v>
      </c>
      <c r="J444" s="1">
        <v>0</v>
      </c>
      <c r="K444" s="1">
        <v>0</v>
      </c>
      <c r="L444" s="1">
        <v>0</v>
      </c>
      <c r="M444" s="1">
        <v>0</v>
      </c>
      <c r="N444" s="1">
        <v>0</v>
      </c>
      <c r="O444" s="1">
        <v>0</v>
      </c>
      <c r="P444" s="1">
        <v>0</v>
      </c>
      <c r="Q444" s="1">
        <v>1775.29038497601</v>
      </c>
      <c r="R444" s="1">
        <v>72120</v>
      </c>
      <c r="S444" s="59">
        <f>IF(C444="East", IF(B444="Central",('Connecting shares (%)'!$F$2/100*E444+'Connecting shares (%)'!$G$2/100*G444+'Connecting shares (%)'!$H$2/100*I444)/1000000,0),0)</f>
        <v>0</v>
      </c>
      <c r="T444" s="59">
        <f>IF(C444="East", IF(B444="Central",F444*'Connecting shares (%)'!$R$16*'Connecting shares (%)'!$F$2/100+H444*'Connecting shares (%)'!$G$2/100*'Connecting shares (%)'!$R$17+J444*'Connecting shares (%)'!$H$2/100*'Connecting shares (%)'!$R$18,0),0)</f>
        <v>0</v>
      </c>
      <c r="U444" s="1">
        <f>IF(C444="East", IF(B444="Decentral",('Connecting shares (%)'!$F$6/100*E444+'Connecting shares (%)'!$G$6/100*G444+'Connecting shares (%)'!$H$6/100*I444)/1000000,0),0)</f>
        <v>0</v>
      </c>
      <c r="V444" s="1">
        <f>IF(C444="East", IF(B444="Decentral",F444*'Connecting shares (%)'!$R$16*'Connecting shares (%)'!$F$6/100+H444*'Connecting shares (%)'!$G$6/100*'Connecting shares (%)'!$R$17+J444*'Connecting shares (%)'!$H$6/100*'Connecting shares (%)'!$R$18,0),0)</f>
        <v>0</v>
      </c>
      <c r="W444" s="1">
        <f>IF(C444="East", IF(B444="Central",('Connecting shares (%)'!$F$4/100*K444+'Connecting shares (%)'!$G$4/100*M444+'Connecting shares (%)'!$H$4/100*O444)/1000000,0),0)</f>
        <v>0</v>
      </c>
      <c r="X444" s="1">
        <f>IF(C444="East", IF(B444="Central",L444*'Connecting shares (%)'!$R$16*'Connecting shares (%)'!$F$4/100+N444*'Connecting shares (%)'!$G$4/100*'Connecting shares (%)'!$R$17+P444*'Connecting shares (%)'!$H$4/100*'Connecting shares (%)'!$R$18,0),0)</f>
        <v>0</v>
      </c>
      <c r="Y444" s="1">
        <f>IF(C444="East", IF(B444="Decentral",('Connecting shares (%)'!$F$4/100*K444+'Connecting shares (%)'!$G$4/100*M444+'Connecting shares (%)'!$H$4/100*O444)/1000000,0),0)</f>
        <v>0</v>
      </c>
      <c r="Z444" s="1">
        <f>IF(C444="East", IF(B444="Decentral",L444*'Connecting shares (%)'!$R$16*'Connecting shares (%)'!$F$8/100+N444*'Connecting shares (%)'!$G$8/100*'Connecting shares (%)'!$R$17+P444*'Connecting shares (%)'!$H$8/100*'Connecting shares (%)'!$R$18,0),0)</f>
        <v>0</v>
      </c>
      <c r="AA444" s="1">
        <f>IF(C444="West", IF(B444="Central",('Connecting shares (%)'!$F$10/100*E444+'Connecting shares (%)'!$G$10/100*G444+'Connecting shares (%)'!$H$10/100*I444)/1000000,0),0)</f>
        <v>1.478492E-2</v>
      </c>
      <c r="AB444" s="1">
        <f>IF(C444="West", IF(B444="Central",F444*'Connecting shares (%)'!$R$16*'Connecting shares (%)'!$F$10/100+H444*'Connecting shares (%)'!$G$10/100*'Connecting shares (%)'!$R$17+J444*'Connecting shares (%)'!$H$10/100*'Connecting shares (%)'!$R$18,0),0)</f>
        <v>2.2995000000000002E-2</v>
      </c>
      <c r="AC444" s="1">
        <f>IF(C444="West", IF(B444="Decentral",('Connecting shares (%)'!$F$14/100*E444+'Connecting shares (%)'!$G$14/100*G444+'Connecting shares (%)'!$H$14/100*I444)/1000000,0),0)</f>
        <v>0</v>
      </c>
      <c r="AD444" s="1">
        <f>IF(C444="west", IF(B444="Decentral",F444*'Connecting shares (%)'!$R$16*'Connecting shares (%)'!$F$14/100+H444*'Connecting shares (%)'!$G$14/100*'Connecting shares (%)'!$R$17+J444*'Connecting shares (%)'!$H$14/100*'Connecting shares (%)'!$R$18,0),0)</f>
        <v>0</v>
      </c>
      <c r="AE444" s="1">
        <f>IF(C444="west", IF(B444="Central",('Connecting shares (%)'!$F$12/100*K444+'Connecting shares (%)'!$G$12/100*M444+'Connecting shares (%)'!$H$12/100*O444)/1000000,0),0)</f>
        <v>0</v>
      </c>
      <c r="AF444" s="1">
        <f>IF(C444="west", IF(B444="Central",L444*'Connecting shares (%)'!$R$16*'Connecting shares (%)'!$F$12/100+N444*'Connecting shares (%)'!$G$12/100*'Connecting shares (%)'!$R$17+P444*'Connecting shares (%)'!$H$12/100*'Connecting shares (%)'!$R$18,0),0)</f>
        <v>0</v>
      </c>
      <c r="AG444" s="1">
        <f>IF(C444="West", IF(B444="Decentral",(K444*'Connecting shares (%)'!$F$16/100+M444*'Connecting shares (%)'!$G$16/100+O444*'Connecting shares (%)'!$H$16/100)/1000000,0),0)</f>
        <v>0</v>
      </c>
      <c r="AH444" s="1">
        <f>IF(C444="west", IF(B444="Decentral",L444*'Connecting shares (%)'!$R$16*'Connecting shares (%)'!$F$16/100+N444*'Connecting shares (%)'!$G$16/100*'Connecting shares (%)'!$R$17+P444*'Connecting shares (%)'!$H$16/100*'Connecting shares (%)'!$R$18,0),0)</f>
        <v>0</v>
      </c>
    </row>
    <row r="445" spans="1:34">
      <c r="A445" s="1">
        <v>444</v>
      </c>
      <c r="B445" s="1" t="s">
        <v>20</v>
      </c>
      <c r="C445" s="1" t="s">
        <v>21</v>
      </c>
      <c r="D445" s="1" t="s">
        <v>483</v>
      </c>
      <c r="E445" s="1">
        <v>713516.66</v>
      </c>
      <c r="F445" s="1">
        <v>45</v>
      </c>
      <c r="G445" s="1">
        <v>0</v>
      </c>
      <c r="H445" s="1">
        <v>0</v>
      </c>
      <c r="I445" s="1">
        <v>0</v>
      </c>
      <c r="J445" s="1">
        <v>0</v>
      </c>
      <c r="K445" s="1">
        <v>17693.529999999901</v>
      </c>
      <c r="L445" s="1">
        <v>1</v>
      </c>
      <c r="M445" s="1">
        <v>0</v>
      </c>
      <c r="N445" s="1">
        <v>0</v>
      </c>
      <c r="O445" s="1">
        <v>0</v>
      </c>
      <c r="P445" s="1">
        <v>0</v>
      </c>
      <c r="Q445" s="1">
        <v>6073.9504472393601</v>
      </c>
      <c r="R445" s="1">
        <v>1517162</v>
      </c>
      <c r="S445" s="59">
        <f>IF(C445="East", IF(B445="Central",('Connecting shares (%)'!$F$2/100*E445+'Connecting shares (%)'!$G$2/100*G445+'Connecting shares (%)'!$H$2/100*I445)/1000000,0),0)</f>
        <v>0</v>
      </c>
      <c r="T445" s="59">
        <f>IF(C445="East", IF(B445="Central",F445*'Connecting shares (%)'!$R$16*'Connecting shares (%)'!$F$2/100+H445*'Connecting shares (%)'!$G$2/100*'Connecting shares (%)'!$R$17+J445*'Connecting shares (%)'!$H$2/100*'Connecting shares (%)'!$R$18,0),0)</f>
        <v>0</v>
      </c>
      <c r="U445" s="1">
        <f>IF(C445="East", IF(B445="Decentral",('Connecting shares (%)'!$F$6/100*E445+'Connecting shares (%)'!$G$6/100*G445+'Connecting shares (%)'!$H$6/100*I445)/1000000,0),0)</f>
        <v>0</v>
      </c>
      <c r="V445" s="1">
        <f>IF(C445="East", IF(B445="Decentral",F445*'Connecting shares (%)'!$R$16*'Connecting shares (%)'!$F$6/100+H445*'Connecting shares (%)'!$G$6/100*'Connecting shares (%)'!$R$17+J445*'Connecting shares (%)'!$H$6/100*'Connecting shares (%)'!$R$18,0),0)</f>
        <v>0</v>
      </c>
      <c r="W445" s="1">
        <f>IF(C445="East", IF(B445="Central",('Connecting shares (%)'!$F$4/100*K445+'Connecting shares (%)'!$G$4/100*M445+'Connecting shares (%)'!$H$4/100*O445)/1000000,0),0)</f>
        <v>0</v>
      </c>
      <c r="X445" s="1">
        <f>IF(C445="East", IF(B445="Central",L445*'Connecting shares (%)'!$R$16*'Connecting shares (%)'!$F$4/100+N445*'Connecting shares (%)'!$G$4/100*'Connecting shares (%)'!$R$17+P445*'Connecting shares (%)'!$H$4/100*'Connecting shares (%)'!$R$18,0),0)</f>
        <v>0</v>
      </c>
      <c r="Y445" s="1">
        <f>IF(C445="East", IF(B445="Decentral",('Connecting shares (%)'!$F$4/100*K445+'Connecting shares (%)'!$G$4/100*M445+'Connecting shares (%)'!$H$4/100*O445)/1000000,0),0)</f>
        <v>0</v>
      </c>
      <c r="Z445" s="1">
        <f>IF(C445="East", IF(B445="Decentral",L445*'Connecting shares (%)'!$R$16*'Connecting shares (%)'!$F$8/100+N445*'Connecting shares (%)'!$G$8/100*'Connecting shares (%)'!$R$17+P445*'Connecting shares (%)'!$H$8/100*'Connecting shares (%)'!$R$18,0),0)</f>
        <v>0</v>
      </c>
      <c r="AA445" s="1">
        <f>IF(C445="West", IF(B445="Central",('Connecting shares (%)'!$F$10/100*E445+'Connecting shares (%)'!$G$10/100*G445+'Connecting shares (%)'!$H$10/100*I445)/1000000,0),0)</f>
        <v>0.71351666000000002</v>
      </c>
      <c r="AB445" s="1">
        <f>IF(C445="West", IF(B445="Central",F445*'Connecting shares (%)'!$R$16*'Connecting shares (%)'!$F$10/100+H445*'Connecting shares (%)'!$G$10/100*'Connecting shares (%)'!$R$17+J445*'Connecting shares (%)'!$H$10/100*'Connecting shares (%)'!$R$18,0),0)</f>
        <v>1.034775</v>
      </c>
      <c r="AC445" s="1">
        <f>IF(C445="West", IF(B445="Decentral",('Connecting shares (%)'!$F$14/100*E445+'Connecting shares (%)'!$G$14/100*G445+'Connecting shares (%)'!$H$14/100*I445)/1000000,0),0)</f>
        <v>0</v>
      </c>
      <c r="AD445" s="1">
        <f>IF(C445="west", IF(B445="Decentral",F445*'Connecting shares (%)'!$R$16*'Connecting shares (%)'!$F$14/100+H445*'Connecting shares (%)'!$G$14/100*'Connecting shares (%)'!$R$17+J445*'Connecting shares (%)'!$H$14/100*'Connecting shares (%)'!$R$18,0),0)</f>
        <v>0</v>
      </c>
      <c r="AE445" s="1">
        <f>IF(C445="west", IF(B445="Central",('Connecting shares (%)'!$F$12/100*K445+'Connecting shares (%)'!$G$12/100*M445+'Connecting shares (%)'!$H$12/100*O445)/1000000,0),0)</f>
        <v>1.7693529999999902E-2</v>
      </c>
      <c r="AF445" s="1">
        <f>IF(C445="west", IF(B445="Central",L445*'Connecting shares (%)'!$R$16*'Connecting shares (%)'!$F$12/100+N445*'Connecting shares (%)'!$G$12/100*'Connecting shares (%)'!$R$17+P445*'Connecting shares (%)'!$H$12/100*'Connecting shares (%)'!$R$18,0),0)</f>
        <v>2.2995000000000002E-2</v>
      </c>
      <c r="AG445" s="1">
        <f>IF(C445="West", IF(B445="Decentral",(K445*'Connecting shares (%)'!$F$16/100+M445*'Connecting shares (%)'!$G$16/100+O445*'Connecting shares (%)'!$H$16/100)/1000000,0),0)</f>
        <v>0</v>
      </c>
      <c r="AH445" s="1">
        <f>IF(C445="west", IF(B445="Decentral",L445*'Connecting shares (%)'!$R$16*'Connecting shares (%)'!$F$16/100+N445*'Connecting shares (%)'!$G$16/100*'Connecting shares (%)'!$R$17+P445*'Connecting shares (%)'!$H$16/100*'Connecting shares (%)'!$R$18,0),0)</f>
        <v>0</v>
      </c>
    </row>
    <row r="446" spans="1:34">
      <c r="A446" s="1">
        <v>445</v>
      </c>
      <c r="B446" s="1" t="s">
        <v>20</v>
      </c>
      <c r="C446" s="1" t="s">
        <v>21</v>
      </c>
      <c r="D446" s="1" t="s">
        <v>482</v>
      </c>
      <c r="E446" s="1">
        <v>1123997.1299999999</v>
      </c>
      <c r="F446" s="1">
        <v>77</v>
      </c>
      <c r="G446" s="1">
        <v>0</v>
      </c>
      <c r="H446" s="1">
        <v>0</v>
      </c>
      <c r="I446" s="1">
        <v>0</v>
      </c>
      <c r="J446" s="1">
        <v>0</v>
      </c>
      <c r="K446" s="1">
        <v>140671.32</v>
      </c>
      <c r="L446" s="1">
        <v>16</v>
      </c>
      <c r="M446" s="1">
        <v>0</v>
      </c>
      <c r="N446" s="1">
        <v>0</v>
      </c>
      <c r="O446" s="1">
        <v>0</v>
      </c>
      <c r="P446" s="1">
        <v>0</v>
      </c>
      <c r="Q446" s="1">
        <v>8522.3123426816892</v>
      </c>
      <c r="R446" s="1">
        <v>1752137</v>
      </c>
      <c r="S446" s="59">
        <f>IF(C446="East", IF(B446="Central",('Connecting shares (%)'!$F$2/100*E446+'Connecting shares (%)'!$G$2/100*G446+'Connecting shares (%)'!$H$2/100*I446)/1000000,0),0)</f>
        <v>0</v>
      </c>
      <c r="T446" s="59">
        <f>IF(C446="East", IF(B446="Central",F446*'Connecting shares (%)'!$R$16*'Connecting shares (%)'!$F$2/100+H446*'Connecting shares (%)'!$G$2/100*'Connecting shares (%)'!$R$17+J446*'Connecting shares (%)'!$H$2/100*'Connecting shares (%)'!$R$18,0),0)</f>
        <v>0</v>
      </c>
      <c r="U446" s="1">
        <f>IF(C446="East", IF(B446="Decentral",('Connecting shares (%)'!$F$6/100*E446+'Connecting shares (%)'!$G$6/100*G446+'Connecting shares (%)'!$H$6/100*I446)/1000000,0),0)</f>
        <v>0</v>
      </c>
      <c r="V446" s="1">
        <f>IF(C446="East", IF(B446="Decentral",F446*'Connecting shares (%)'!$R$16*'Connecting shares (%)'!$F$6/100+H446*'Connecting shares (%)'!$G$6/100*'Connecting shares (%)'!$R$17+J446*'Connecting shares (%)'!$H$6/100*'Connecting shares (%)'!$R$18,0),0)</f>
        <v>0</v>
      </c>
      <c r="W446" s="1">
        <f>IF(C446="East", IF(B446="Central",('Connecting shares (%)'!$F$4/100*K446+'Connecting shares (%)'!$G$4/100*M446+'Connecting shares (%)'!$H$4/100*O446)/1000000,0),0)</f>
        <v>0</v>
      </c>
      <c r="X446" s="1">
        <f>IF(C446="East", IF(B446="Central",L446*'Connecting shares (%)'!$R$16*'Connecting shares (%)'!$F$4/100+N446*'Connecting shares (%)'!$G$4/100*'Connecting shares (%)'!$R$17+P446*'Connecting shares (%)'!$H$4/100*'Connecting shares (%)'!$R$18,0),0)</f>
        <v>0</v>
      </c>
      <c r="Y446" s="1">
        <f>IF(C446="East", IF(B446="Decentral",('Connecting shares (%)'!$F$4/100*K446+'Connecting shares (%)'!$G$4/100*M446+'Connecting shares (%)'!$H$4/100*O446)/1000000,0),0)</f>
        <v>0</v>
      </c>
      <c r="Z446" s="1">
        <f>IF(C446="East", IF(B446="Decentral",L446*'Connecting shares (%)'!$R$16*'Connecting shares (%)'!$F$8/100+N446*'Connecting shares (%)'!$G$8/100*'Connecting shares (%)'!$R$17+P446*'Connecting shares (%)'!$H$8/100*'Connecting shares (%)'!$R$18,0),0)</f>
        <v>0</v>
      </c>
      <c r="AA446" s="1">
        <f>IF(C446="West", IF(B446="Central",('Connecting shares (%)'!$F$10/100*E446+'Connecting shares (%)'!$G$10/100*G446+'Connecting shares (%)'!$H$10/100*I446)/1000000,0),0)</f>
        <v>1.1239971299999998</v>
      </c>
      <c r="AB446" s="1">
        <f>IF(C446="West", IF(B446="Central",F446*'Connecting shares (%)'!$R$16*'Connecting shares (%)'!$F$10/100+H446*'Connecting shares (%)'!$G$10/100*'Connecting shares (%)'!$R$17+J446*'Connecting shares (%)'!$H$10/100*'Connecting shares (%)'!$R$18,0),0)</f>
        <v>1.770615</v>
      </c>
      <c r="AC446" s="1">
        <f>IF(C446="West", IF(B446="Decentral",('Connecting shares (%)'!$F$14/100*E446+'Connecting shares (%)'!$G$14/100*G446+'Connecting shares (%)'!$H$14/100*I446)/1000000,0),0)</f>
        <v>0</v>
      </c>
      <c r="AD446" s="1">
        <f>IF(C446="west", IF(B446="Decentral",F446*'Connecting shares (%)'!$R$16*'Connecting shares (%)'!$F$14/100+H446*'Connecting shares (%)'!$G$14/100*'Connecting shares (%)'!$R$17+J446*'Connecting shares (%)'!$H$14/100*'Connecting shares (%)'!$R$18,0),0)</f>
        <v>0</v>
      </c>
      <c r="AE446" s="1">
        <f>IF(C446="west", IF(B446="Central",('Connecting shares (%)'!$F$12/100*K446+'Connecting shares (%)'!$G$12/100*M446+'Connecting shares (%)'!$H$12/100*O446)/1000000,0),0)</f>
        <v>0.14067132000000002</v>
      </c>
      <c r="AF446" s="1">
        <f>IF(C446="west", IF(B446="Central",L446*'Connecting shares (%)'!$R$16*'Connecting shares (%)'!$F$12/100+N446*'Connecting shares (%)'!$G$12/100*'Connecting shares (%)'!$R$17+P446*'Connecting shares (%)'!$H$12/100*'Connecting shares (%)'!$R$18,0),0)</f>
        <v>0.36792000000000002</v>
      </c>
      <c r="AG446" s="1">
        <f>IF(C446="West", IF(B446="Decentral",(K446*'Connecting shares (%)'!$F$16/100+M446*'Connecting shares (%)'!$G$16/100+O446*'Connecting shares (%)'!$H$16/100)/1000000,0),0)</f>
        <v>0</v>
      </c>
      <c r="AH446" s="1">
        <f>IF(C446="west", IF(B446="Decentral",L446*'Connecting shares (%)'!$R$16*'Connecting shares (%)'!$F$16/100+N446*'Connecting shares (%)'!$G$16/100*'Connecting shares (%)'!$R$17+P446*'Connecting shares (%)'!$H$16/100*'Connecting shares (%)'!$R$18,0),0)</f>
        <v>0</v>
      </c>
    </row>
    <row r="447" spans="1:34">
      <c r="A447" s="1">
        <v>446</v>
      </c>
      <c r="B447" s="1" t="s">
        <v>19</v>
      </c>
      <c r="C447" s="1" t="s">
        <v>21</v>
      </c>
      <c r="D447" s="1" t="s">
        <v>481</v>
      </c>
      <c r="E447" s="1">
        <v>2876854.39</v>
      </c>
      <c r="F447" s="1">
        <v>179</v>
      </c>
      <c r="G447" s="1">
        <v>0</v>
      </c>
      <c r="H447" s="1">
        <v>0</v>
      </c>
      <c r="I447" s="1">
        <v>0</v>
      </c>
      <c r="J447" s="1">
        <v>0</v>
      </c>
      <c r="K447" s="1">
        <v>540414.98</v>
      </c>
      <c r="L447" s="1">
        <v>51</v>
      </c>
      <c r="M447" s="1">
        <v>270603.82</v>
      </c>
      <c r="N447" s="1">
        <v>3</v>
      </c>
      <c r="O447" s="1">
        <v>0</v>
      </c>
      <c r="P447" s="1">
        <v>0</v>
      </c>
      <c r="Q447" s="1">
        <v>14270.525056390001</v>
      </c>
      <c r="R447" s="1">
        <v>4593304</v>
      </c>
      <c r="S447" s="59">
        <f>IF(C447="East", IF(B447="Central",('Connecting shares (%)'!$F$2/100*E447+'Connecting shares (%)'!$G$2/100*G447+'Connecting shares (%)'!$H$2/100*I447)/1000000,0),0)</f>
        <v>0</v>
      </c>
      <c r="T447" s="59">
        <f>IF(C447="East", IF(B447="Central",F447*'Connecting shares (%)'!$R$16*'Connecting shares (%)'!$F$2/100+H447*'Connecting shares (%)'!$G$2/100*'Connecting shares (%)'!$R$17+J447*'Connecting shares (%)'!$H$2/100*'Connecting shares (%)'!$R$18,0),0)</f>
        <v>0</v>
      </c>
      <c r="U447" s="1">
        <f>IF(C447="East", IF(B447="Decentral",('Connecting shares (%)'!$F$6/100*E447+'Connecting shares (%)'!$G$6/100*G447+'Connecting shares (%)'!$H$6/100*I447)/1000000,0),0)</f>
        <v>0</v>
      </c>
      <c r="V447" s="1">
        <f>IF(C447="East", IF(B447="Decentral",F447*'Connecting shares (%)'!$R$16*'Connecting shares (%)'!$F$6/100+H447*'Connecting shares (%)'!$G$6/100*'Connecting shares (%)'!$R$17+J447*'Connecting shares (%)'!$H$6/100*'Connecting shares (%)'!$R$18,0),0)</f>
        <v>0</v>
      </c>
      <c r="W447" s="1">
        <f>IF(C447="East", IF(B447="Central",('Connecting shares (%)'!$F$4/100*K447+'Connecting shares (%)'!$G$4/100*M447+'Connecting shares (%)'!$H$4/100*O447)/1000000,0),0)</f>
        <v>0</v>
      </c>
      <c r="X447" s="1">
        <f>IF(C447="East", IF(B447="Central",L447*'Connecting shares (%)'!$R$16*'Connecting shares (%)'!$F$4/100+N447*'Connecting shares (%)'!$G$4/100*'Connecting shares (%)'!$R$17+P447*'Connecting shares (%)'!$H$4/100*'Connecting shares (%)'!$R$18,0),0)</f>
        <v>0</v>
      </c>
      <c r="Y447" s="1">
        <f>IF(C447="East", IF(B447="Decentral",('Connecting shares (%)'!$F$4/100*K447+'Connecting shares (%)'!$G$4/100*M447+'Connecting shares (%)'!$H$4/100*O447)/1000000,0),0)</f>
        <v>0</v>
      </c>
      <c r="Z447" s="1">
        <f>IF(C447="East", IF(B447="Decentral",L447*'Connecting shares (%)'!$R$16*'Connecting shares (%)'!$F$8/100+N447*'Connecting shares (%)'!$G$8/100*'Connecting shares (%)'!$R$17+P447*'Connecting shares (%)'!$H$8/100*'Connecting shares (%)'!$R$18,0),0)</f>
        <v>0</v>
      </c>
      <c r="AA447" s="1">
        <f>IF(C447="West", IF(B447="Central",('Connecting shares (%)'!$F$10/100*E447+'Connecting shares (%)'!$G$10/100*G447+'Connecting shares (%)'!$H$10/100*I447)/1000000,0),0)</f>
        <v>0</v>
      </c>
      <c r="AB447" s="1">
        <f>IF(C447="West", IF(B447="Central",F447*'Connecting shares (%)'!$R$16*'Connecting shares (%)'!$F$10/100+H447*'Connecting shares (%)'!$G$10/100*'Connecting shares (%)'!$R$17+J447*'Connecting shares (%)'!$H$10/100*'Connecting shares (%)'!$R$18,0),0)</f>
        <v>0</v>
      </c>
      <c r="AC447" s="1">
        <f>IF(C447="West", IF(B447="Decentral",('Connecting shares (%)'!$F$14/100*E447+'Connecting shares (%)'!$G$14/100*G447+'Connecting shares (%)'!$H$14/100*I447)/1000000,0),0)</f>
        <v>2.8768543900000001</v>
      </c>
      <c r="AD447" s="1">
        <f>IF(C447="west", IF(B447="Decentral",F447*'Connecting shares (%)'!$R$16*'Connecting shares (%)'!$F$14/100+H447*'Connecting shares (%)'!$G$14/100*'Connecting shares (%)'!$R$17+J447*'Connecting shares (%)'!$H$14/100*'Connecting shares (%)'!$R$18,0),0)</f>
        <v>4.1161050000000001</v>
      </c>
      <c r="AE447" s="1">
        <f>IF(C447="west", IF(B447="Central",('Connecting shares (%)'!$F$12/100*K447+'Connecting shares (%)'!$G$12/100*M447+'Connecting shares (%)'!$H$12/100*O447)/1000000,0),0)</f>
        <v>0</v>
      </c>
      <c r="AF447" s="1">
        <f>IF(C447="west", IF(B447="Central",L447*'Connecting shares (%)'!$R$16*'Connecting shares (%)'!$F$12/100+N447*'Connecting shares (%)'!$G$12/100*'Connecting shares (%)'!$R$17+P447*'Connecting shares (%)'!$H$12/100*'Connecting shares (%)'!$R$18,0),0)</f>
        <v>0</v>
      </c>
      <c r="AG447" s="1">
        <f>IF(C447="West", IF(B447="Decentral",(K447*'Connecting shares (%)'!$F$16/100+M447*'Connecting shares (%)'!$G$16/100+O447*'Connecting shares (%)'!$H$16/100)/1000000,0),0)</f>
        <v>0.81101880000000004</v>
      </c>
      <c r="AH447" s="1">
        <f>IF(C447="west", IF(B447="Decentral",L447*'Connecting shares (%)'!$R$16*'Connecting shares (%)'!$F$16/100+N447*'Connecting shares (%)'!$G$16/100*'Connecting shares (%)'!$R$17+P447*'Connecting shares (%)'!$H$16/100*'Connecting shares (%)'!$R$18,0),0)</f>
        <v>1.2647220000000001</v>
      </c>
    </row>
    <row r="448" spans="1:34">
      <c r="A448" s="1">
        <v>447</v>
      </c>
      <c r="B448" s="1" t="s">
        <v>19</v>
      </c>
      <c r="C448" s="1" t="s">
        <v>21</v>
      </c>
      <c r="D448" s="1" t="s">
        <v>480</v>
      </c>
      <c r="E448" s="1">
        <v>1247549.53</v>
      </c>
      <c r="F448" s="1">
        <v>86</v>
      </c>
      <c r="G448" s="1">
        <v>51282.55</v>
      </c>
      <c r="H448" s="1">
        <v>1</v>
      </c>
      <c r="I448" s="1">
        <v>0</v>
      </c>
      <c r="J448" s="1">
        <v>0</v>
      </c>
      <c r="K448" s="1">
        <v>179063.3</v>
      </c>
      <c r="L448" s="1">
        <v>21</v>
      </c>
      <c r="M448" s="1">
        <v>0</v>
      </c>
      <c r="N448" s="1">
        <v>0</v>
      </c>
      <c r="O448" s="1">
        <v>0</v>
      </c>
      <c r="P448" s="1">
        <v>0</v>
      </c>
      <c r="Q448" s="1">
        <v>10234.6605171335</v>
      </c>
      <c r="R448" s="1">
        <v>1807238.5</v>
      </c>
      <c r="S448" s="59">
        <f>IF(C448="East", IF(B448="Central",('Connecting shares (%)'!$F$2/100*E448+'Connecting shares (%)'!$G$2/100*G448+'Connecting shares (%)'!$H$2/100*I448)/1000000,0),0)</f>
        <v>0</v>
      </c>
      <c r="T448" s="59">
        <f>IF(C448="East", IF(B448="Central",F448*'Connecting shares (%)'!$R$16*'Connecting shares (%)'!$F$2/100+H448*'Connecting shares (%)'!$G$2/100*'Connecting shares (%)'!$R$17+J448*'Connecting shares (%)'!$H$2/100*'Connecting shares (%)'!$R$18,0),0)</f>
        <v>0</v>
      </c>
      <c r="U448" s="1">
        <f>IF(C448="East", IF(B448="Decentral",('Connecting shares (%)'!$F$6/100*E448+'Connecting shares (%)'!$G$6/100*G448+'Connecting shares (%)'!$H$6/100*I448)/1000000,0),0)</f>
        <v>0</v>
      </c>
      <c r="V448" s="1">
        <f>IF(C448="East", IF(B448="Decentral",F448*'Connecting shares (%)'!$R$16*'Connecting shares (%)'!$F$6/100+H448*'Connecting shares (%)'!$G$6/100*'Connecting shares (%)'!$R$17+J448*'Connecting shares (%)'!$H$6/100*'Connecting shares (%)'!$R$18,0),0)</f>
        <v>0</v>
      </c>
      <c r="W448" s="1">
        <f>IF(C448="East", IF(B448="Central",('Connecting shares (%)'!$F$4/100*K448+'Connecting shares (%)'!$G$4/100*M448+'Connecting shares (%)'!$H$4/100*O448)/1000000,0),0)</f>
        <v>0</v>
      </c>
      <c r="X448" s="1">
        <f>IF(C448="East", IF(B448="Central",L448*'Connecting shares (%)'!$R$16*'Connecting shares (%)'!$F$4/100+N448*'Connecting shares (%)'!$G$4/100*'Connecting shares (%)'!$R$17+P448*'Connecting shares (%)'!$H$4/100*'Connecting shares (%)'!$R$18,0),0)</f>
        <v>0</v>
      </c>
      <c r="Y448" s="1">
        <f>IF(C448="East", IF(B448="Decentral",('Connecting shares (%)'!$F$4/100*K448+'Connecting shares (%)'!$G$4/100*M448+'Connecting shares (%)'!$H$4/100*O448)/1000000,0),0)</f>
        <v>0</v>
      </c>
      <c r="Z448" s="1">
        <f>IF(C448="East", IF(B448="Decentral",L448*'Connecting shares (%)'!$R$16*'Connecting shares (%)'!$F$8/100+N448*'Connecting shares (%)'!$G$8/100*'Connecting shares (%)'!$R$17+P448*'Connecting shares (%)'!$H$8/100*'Connecting shares (%)'!$R$18,0),0)</f>
        <v>0</v>
      </c>
      <c r="AA448" s="1">
        <f>IF(C448="West", IF(B448="Central",('Connecting shares (%)'!$F$10/100*E448+'Connecting shares (%)'!$G$10/100*G448+'Connecting shares (%)'!$H$10/100*I448)/1000000,0),0)</f>
        <v>0</v>
      </c>
      <c r="AB448" s="1">
        <f>IF(C448="West", IF(B448="Central",F448*'Connecting shares (%)'!$R$16*'Connecting shares (%)'!$F$10/100+H448*'Connecting shares (%)'!$G$10/100*'Connecting shares (%)'!$R$17+J448*'Connecting shares (%)'!$H$10/100*'Connecting shares (%)'!$R$18,0),0)</f>
        <v>0</v>
      </c>
      <c r="AC448" s="1">
        <f>IF(C448="West", IF(B448="Decentral",('Connecting shares (%)'!$F$14/100*E448+'Connecting shares (%)'!$G$14/100*G448+'Connecting shares (%)'!$H$14/100*I448)/1000000,0),0)</f>
        <v>1.2988320800000002</v>
      </c>
      <c r="AD448" s="1">
        <f>IF(C448="west", IF(B448="Decentral",F448*'Connecting shares (%)'!$R$16*'Connecting shares (%)'!$F$14/100+H448*'Connecting shares (%)'!$G$14/100*'Connecting shares (%)'!$R$17+J448*'Connecting shares (%)'!$H$14/100*'Connecting shares (%)'!$R$18,0),0)</f>
        <v>2.008229</v>
      </c>
      <c r="AE448" s="1">
        <f>IF(C448="west", IF(B448="Central",('Connecting shares (%)'!$F$12/100*K448+'Connecting shares (%)'!$G$12/100*M448+'Connecting shares (%)'!$H$12/100*O448)/1000000,0),0)</f>
        <v>0</v>
      </c>
      <c r="AF448" s="1">
        <f>IF(C448="west", IF(B448="Central",L448*'Connecting shares (%)'!$R$16*'Connecting shares (%)'!$F$12/100+N448*'Connecting shares (%)'!$G$12/100*'Connecting shares (%)'!$R$17+P448*'Connecting shares (%)'!$H$12/100*'Connecting shares (%)'!$R$18,0),0)</f>
        <v>0</v>
      </c>
      <c r="AG448" s="1">
        <f>IF(C448="West", IF(B448="Decentral",(K448*'Connecting shares (%)'!$F$16/100+M448*'Connecting shares (%)'!$G$16/100+O448*'Connecting shares (%)'!$H$16/100)/1000000,0),0)</f>
        <v>0.17906329999999998</v>
      </c>
      <c r="AH448" s="1">
        <f>IF(C448="west", IF(B448="Decentral",L448*'Connecting shares (%)'!$R$16*'Connecting shares (%)'!$F$16/100+N448*'Connecting shares (%)'!$G$16/100*'Connecting shares (%)'!$R$17+P448*'Connecting shares (%)'!$H$16/100*'Connecting shares (%)'!$R$18,0),0)</f>
        <v>0.48289500000000002</v>
      </c>
    </row>
    <row r="449" spans="1:34">
      <c r="A449" s="1">
        <v>448</v>
      </c>
      <c r="B449" s="1" t="s">
        <v>20</v>
      </c>
      <c r="C449" s="1" t="s">
        <v>21</v>
      </c>
      <c r="D449" s="1" t="s">
        <v>479</v>
      </c>
      <c r="E449" s="1">
        <v>1891835.01</v>
      </c>
      <c r="F449" s="1">
        <v>123</v>
      </c>
      <c r="G449" s="1">
        <v>0</v>
      </c>
      <c r="H449" s="1">
        <v>0</v>
      </c>
      <c r="I449" s="1">
        <v>0</v>
      </c>
      <c r="J449" s="1">
        <v>0</v>
      </c>
      <c r="K449" s="1">
        <v>907570.25</v>
      </c>
      <c r="L449" s="1">
        <v>55</v>
      </c>
      <c r="M449" s="1">
        <v>1531014.0999999901</v>
      </c>
      <c r="N449" s="1">
        <v>16</v>
      </c>
      <c r="O449" s="1">
        <v>0</v>
      </c>
      <c r="P449" s="1">
        <v>0</v>
      </c>
      <c r="Q449" s="1">
        <v>23061.328111016199</v>
      </c>
      <c r="R449" s="1">
        <v>8359569</v>
      </c>
      <c r="S449" s="59">
        <f>IF(C449="East", IF(B449="Central",('Connecting shares (%)'!$F$2/100*E449+'Connecting shares (%)'!$G$2/100*G449+'Connecting shares (%)'!$H$2/100*I449)/1000000,0),0)</f>
        <v>0</v>
      </c>
      <c r="T449" s="59">
        <f>IF(C449="East", IF(B449="Central",F449*'Connecting shares (%)'!$R$16*'Connecting shares (%)'!$F$2/100+H449*'Connecting shares (%)'!$G$2/100*'Connecting shares (%)'!$R$17+J449*'Connecting shares (%)'!$H$2/100*'Connecting shares (%)'!$R$18,0),0)</f>
        <v>0</v>
      </c>
      <c r="U449" s="1">
        <f>IF(C449="East", IF(B449="Decentral",('Connecting shares (%)'!$F$6/100*E449+'Connecting shares (%)'!$G$6/100*G449+'Connecting shares (%)'!$H$6/100*I449)/1000000,0),0)</f>
        <v>0</v>
      </c>
      <c r="V449" s="1">
        <f>IF(C449="East", IF(B449="Decentral",F449*'Connecting shares (%)'!$R$16*'Connecting shares (%)'!$F$6/100+H449*'Connecting shares (%)'!$G$6/100*'Connecting shares (%)'!$R$17+J449*'Connecting shares (%)'!$H$6/100*'Connecting shares (%)'!$R$18,0),0)</f>
        <v>0</v>
      </c>
      <c r="W449" s="1">
        <f>IF(C449="East", IF(B449="Central",('Connecting shares (%)'!$F$4/100*K449+'Connecting shares (%)'!$G$4/100*M449+'Connecting shares (%)'!$H$4/100*O449)/1000000,0),0)</f>
        <v>0</v>
      </c>
      <c r="X449" s="1">
        <f>IF(C449="East", IF(B449="Central",L449*'Connecting shares (%)'!$R$16*'Connecting shares (%)'!$F$4/100+N449*'Connecting shares (%)'!$G$4/100*'Connecting shares (%)'!$R$17+P449*'Connecting shares (%)'!$H$4/100*'Connecting shares (%)'!$R$18,0),0)</f>
        <v>0</v>
      </c>
      <c r="Y449" s="1">
        <f>IF(C449="East", IF(B449="Decentral",('Connecting shares (%)'!$F$4/100*K449+'Connecting shares (%)'!$G$4/100*M449+'Connecting shares (%)'!$H$4/100*O449)/1000000,0),0)</f>
        <v>0</v>
      </c>
      <c r="Z449" s="1">
        <f>IF(C449="East", IF(B449="Decentral",L449*'Connecting shares (%)'!$R$16*'Connecting shares (%)'!$F$8/100+N449*'Connecting shares (%)'!$G$8/100*'Connecting shares (%)'!$R$17+P449*'Connecting shares (%)'!$H$8/100*'Connecting shares (%)'!$R$18,0),0)</f>
        <v>0</v>
      </c>
      <c r="AA449" s="1">
        <f>IF(C449="West", IF(B449="Central",('Connecting shares (%)'!$F$10/100*E449+'Connecting shares (%)'!$G$10/100*G449+'Connecting shares (%)'!$H$10/100*I449)/1000000,0),0)</f>
        <v>1.8918350100000001</v>
      </c>
      <c r="AB449" s="1">
        <f>IF(C449="West", IF(B449="Central",F449*'Connecting shares (%)'!$R$16*'Connecting shares (%)'!$F$10/100+H449*'Connecting shares (%)'!$G$10/100*'Connecting shares (%)'!$R$17+J449*'Connecting shares (%)'!$H$10/100*'Connecting shares (%)'!$R$18,0),0)</f>
        <v>2.8283849999999999</v>
      </c>
      <c r="AC449" s="1">
        <f>IF(C449="West", IF(B449="Decentral",('Connecting shares (%)'!$F$14/100*E449+'Connecting shares (%)'!$G$14/100*G449+'Connecting shares (%)'!$H$14/100*I449)/1000000,0),0)</f>
        <v>0</v>
      </c>
      <c r="AD449" s="1">
        <f>IF(C449="west", IF(B449="Decentral",F449*'Connecting shares (%)'!$R$16*'Connecting shares (%)'!$F$14/100+H449*'Connecting shares (%)'!$G$14/100*'Connecting shares (%)'!$R$17+J449*'Connecting shares (%)'!$H$14/100*'Connecting shares (%)'!$R$18,0),0)</f>
        <v>0</v>
      </c>
      <c r="AE449" s="1">
        <f>IF(C449="west", IF(B449="Central",('Connecting shares (%)'!$F$12/100*K449+'Connecting shares (%)'!$G$12/100*M449+'Connecting shares (%)'!$H$12/100*O449)/1000000,0),0)</f>
        <v>2.4385843499999904</v>
      </c>
      <c r="AF449" s="1">
        <f>IF(C449="west", IF(B449="Central",L449*'Connecting shares (%)'!$R$16*'Connecting shares (%)'!$F$12/100+N449*'Connecting shares (%)'!$G$12/100*'Connecting shares (%)'!$R$17+P449*'Connecting shares (%)'!$H$12/100*'Connecting shares (%)'!$R$18,0),0)</f>
        <v>1.7552690000000002</v>
      </c>
      <c r="AG449" s="1">
        <f>IF(C449="West", IF(B449="Decentral",(K449*'Connecting shares (%)'!$F$16/100+M449*'Connecting shares (%)'!$G$16/100+O449*'Connecting shares (%)'!$H$16/100)/1000000,0),0)</f>
        <v>0</v>
      </c>
      <c r="AH449" s="1">
        <f>IF(C449="west", IF(B449="Decentral",L449*'Connecting shares (%)'!$R$16*'Connecting shares (%)'!$F$16/100+N449*'Connecting shares (%)'!$G$16/100*'Connecting shares (%)'!$R$17+P449*'Connecting shares (%)'!$H$16/100*'Connecting shares (%)'!$R$18,0),0)</f>
        <v>0</v>
      </c>
    </row>
    <row r="450" spans="1:34">
      <c r="A450" s="1">
        <v>449</v>
      </c>
      <c r="B450" s="1" t="s">
        <v>20</v>
      </c>
      <c r="C450" s="1" t="s">
        <v>21</v>
      </c>
      <c r="D450" s="1" t="s">
        <v>478</v>
      </c>
      <c r="E450" s="1">
        <v>457664.49999999901</v>
      </c>
      <c r="F450" s="1">
        <v>30</v>
      </c>
      <c r="G450" s="1">
        <v>0</v>
      </c>
      <c r="H450" s="1">
        <v>0</v>
      </c>
      <c r="I450" s="1">
        <v>0</v>
      </c>
      <c r="J450" s="1">
        <v>0</v>
      </c>
      <c r="K450" s="1">
        <v>110315.289999999</v>
      </c>
      <c r="L450" s="1">
        <v>3</v>
      </c>
      <c r="M450" s="1">
        <v>0</v>
      </c>
      <c r="N450" s="1">
        <v>0</v>
      </c>
      <c r="O450" s="1">
        <v>0</v>
      </c>
      <c r="P450" s="1">
        <v>0</v>
      </c>
      <c r="Q450" s="1">
        <v>4639.4656533365996</v>
      </c>
      <c r="R450" s="1">
        <v>830912</v>
      </c>
      <c r="S450" s="59">
        <f>IF(C450="East", IF(B450="Central",('Connecting shares (%)'!$F$2/100*E450+'Connecting shares (%)'!$G$2/100*G450+'Connecting shares (%)'!$H$2/100*I450)/1000000,0),0)</f>
        <v>0</v>
      </c>
      <c r="T450" s="59">
        <f>IF(C450="East", IF(B450="Central",F450*'Connecting shares (%)'!$R$16*'Connecting shares (%)'!$F$2/100+H450*'Connecting shares (%)'!$G$2/100*'Connecting shares (%)'!$R$17+J450*'Connecting shares (%)'!$H$2/100*'Connecting shares (%)'!$R$18,0),0)</f>
        <v>0</v>
      </c>
      <c r="U450" s="1">
        <f>IF(C450="East", IF(B450="Decentral",('Connecting shares (%)'!$F$6/100*E450+'Connecting shares (%)'!$G$6/100*G450+'Connecting shares (%)'!$H$6/100*I450)/1000000,0),0)</f>
        <v>0</v>
      </c>
      <c r="V450" s="1">
        <f>IF(C450="East", IF(B450="Decentral",F450*'Connecting shares (%)'!$R$16*'Connecting shares (%)'!$F$6/100+H450*'Connecting shares (%)'!$G$6/100*'Connecting shares (%)'!$R$17+J450*'Connecting shares (%)'!$H$6/100*'Connecting shares (%)'!$R$18,0),0)</f>
        <v>0</v>
      </c>
      <c r="W450" s="1">
        <f>IF(C450="East", IF(B450="Central",('Connecting shares (%)'!$F$4/100*K450+'Connecting shares (%)'!$G$4/100*M450+'Connecting shares (%)'!$H$4/100*O450)/1000000,0),0)</f>
        <v>0</v>
      </c>
      <c r="X450" s="1">
        <f>IF(C450="East", IF(B450="Central",L450*'Connecting shares (%)'!$R$16*'Connecting shares (%)'!$F$4/100+N450*'Connecting shares (%)'!$G$4/100*'Connecting shares (%)'!$R$17+P450*'Connecting shares (%)'!$H$4/100*'Connecting shares (%)'!$R$18,0),0)</f>
        <v>0</v>
      </c>
      <c r="Y450" s="1">
        <f>IF(C450="East", IF(B450="Decentral",('Connecting shares (%)'!$F$4/100*K450+'Connecting shares (%)'!$G$4/100*M450+'Connecting shares (%)'!$H$4/100*O450)/1000000,0),0)</f>
        <v>0</v>
      </c>
      <c r="Z450" s="1">
        <f>IF(C450="East", IF(B450="Decentral",L450*'Connecting shares (%)'!$R$16*'Connecting shares (%)'!$F$8/100+N450*'Connecting shares (%)'!$G$8/100*'Connecting shares (%)'!$R$17+P450*'Connecting shares (%)'!$H$8/100*'Connecting shares (%)'!$R$18,0),0)</f>
        <v>0</v>
      </c>
      <c r="AA450" s="1">
        <f>IF(C450="West", IF(B450="Central",('Connecting shares (%)'!$F$10/100*E450+'Connecting shares (%)'!$G$10/100*G450+'Connecting shares (%)'!$H$10/100*I450)/1000000,0),0)</f>
        <v>0.45766449999999903</v>
      </c>
      <c r="AB450" s="1">
        <f>IF(C450="West", IF(B450="Central",F450*'Connecting shares (%)'!$R$16*'Connecting shares (%)'!$F$10/100+H450*'Connecting shares (%)'!$G$10/100*'Connecting shares (%)'!$R$17+J450*'Connecting shares (%)'!$H$10/100*'Connecting shares (%)'!$R$18,0),0)</f>
        <v>0.68985000000000019</v>
      </c>
      <c r="AC450" s="1">
        <f>IF(C450="West", IF(B450="Decentral",('Connecting shares (%)'!$F$14/100*E450+'Connecting shares (%)'!$G$14/100*G450+'Connecting shares (%)'!$H$14/100*I450)/1000000,0),0)</f>
        <v>0</v>
      </c>
      <c r="AD450" s="1">
        <f>IF(C450="west", IF(B450="Decentral",F450*'Connecting shares (%)'!$R$16*'Connecting shares (%)'!$F$14/100+H450*'Connecting shares (%)'!$G$14/100*'Connecting shares (%)'!$R$17+J450*'Connecting shares (%)'!$H$14/100*'Connecting shares (%)'!$R$18,0),0)</f>
        <v>0</v>
      </c>
      <c r="AE450" s="1">
        <f>IF(C450="west", IF(B450="Central",('Connecting shares (%)'!$F$12/100*K450+'Connecting shares (%)'!$G$12/100*M450+'Connecting shares (%)'!$H$12/100*O450)/1000000,0),0)</f>
        <v>0.110315289999999</v>
      </c>
      <c r="AF450" s="1">
        <f>IF(C450="west", IF(B450="Central",L450*'Connecting shares (%)'!$R$16*'Connecting shares (%)'!$F$12/100+N450*'Connecting shares (%)'!$G$12/100*'Connecting shares (%)'!$R$17+P450*'Connecting shares (%)'!$H$12/100*'Connecting shares (%)'!$R$18,0),0)</f>
        <v>6.8985000000000005E-2</v>
      </c>
      <c r="AG450" s="1">
        <f>IF(C450="West", IF(B450="Decentral",(K450*'Connecting shares (%)'!$F$16/100+M450*'Connecting shares (%)'!$G$16/100+O450*'Connecting shares (%)'!$H$16/100)/1000000,0),0)</f>
        <v>0</v>
      </c>
      <c r="AH450" s="1">
        <f>IF(C450="west", IF(B450="Decentral",L450*'Connecting shares (%)'!$R$16*'Connecting shares (%)'!$F$16/100+N450*'Connecting shares (%)'!$G$16/100*'Connecting shares (%)'!$R$17+P450*'Connecting shares (%)'!$H$16/100*'Connecting shares (%)'!$R$18,0),0)</f>
        <v>0</v>
      </c>
    </row>
    <row r="451" spans="1:34">
      <c r="A451" s="1">
        <v>450</v>
      </c>
      <c r="B451" s="1" t="s">
        <v>19</v>
      </c>
      <c r="C451" s="1" t="s">
        <v>21</v>
      </c>
      <c r="D451" s="1" t="s">
        <v>477</v>
      </c>
      <c r="E451" s="1">
        <v>0</v>
      </c>
      <c r="F451" s="1">
        <v>0</v>
      </c>
      <c r="G451" s="1">
        <v>0</v>
      </c>
      <c r="H451" s="1">
        <v>0</v>
      </c>
      <c r="I451" s="1">
        <v>0</v>
      </c>
      <c r="J451" s="1">
        <v>0</v>
      </c>
      <c r="K451" s="1">
        <v>0</v>
      </c>
      <c r="L451" s="1">
        <v>0</v>
      </c>
      <c r="M451" s="1">
        <v>0</v>
      </c>
      <c r="N451" s="1">
        <v>0</v>
      </c>
      <c r="O451" s="1">
        <v>0</v>
      </c>
      <c r="P451" s="1">
        <v>0</v>
      </c>
      <c r="Q451" s="1">
        <v>1242.65305919459</v>
      </c>
      <c r="R451" s="1">
        <v>39429.5</v>
      </c>
      <c r="S451" s="59">
        <f>IF(C451="East", IF(B451="Central",('Connecting shares (%)'!$F$2/100*E451+'Connecting shares (%)'!$G$2/100*G451+'Connecting shares (%)'!$H$2/100*I451)/1000000,0),0)</f>
        <v>0</v>
      </c>
      <c r="T451" s="59">
        <f>IF(C451="East", IF(B451="Central",F451*'Connecting shares (%)'!$R$16*'Connecting shares (%)'!$F$2/100+H451*'Connecting shares (%)'!$G$2/100*'Connecting shares (%)'!$R$17+J451*'Connecting shares (%)'!$H$2/100*'Connecting shares (%)'!$R$18,0),0)</f>
        <v>0</v>
      </c>
      <c r="U451" s="1">
        <f>IF(C451="East", IF(B451="Decentral",('Connecting shares (%)'!$F$6/100*E451+'Connecting shares (%)'!$G$6/100*G451+'Connecting shares (%)'!$H$6/100*I451)/1000000,0),0)</f>
        <v>0</v>
      </c>
      <c r="V451" s="1">
        <f>IF(C451="East", IF(B451="Decentral",F451*'Connecting shares (%)'!$R$16*'Connecting shares (%)'!$F$6/100+H451*'Connecting shares (%)'!$G$6/100*'Connecting shares (%)'!$R$17+J451*'Connecting shares (%)'!$H$6/100*'Connecting shares (%)'!$R$18,0),0)</f>
        <v>0</v>
      </c>
      <c r="W451" s="1">
        <f>IF(C451="East", IF(B451="Central",('Connecting shares (%)'!$F$4/100*K451+'Connecting shares (%)'!$G$4/100*M451+'Connecting shares (%)'!$H$4/100*O451)/1000000,0),0)</f>
        <v>0</v>
      </c>
      <c r="X451" s="1">
        <f>IF(C451="East", IF(B451="Central",L451*'Connecting shares (%)'!$R$16*'Connecting shares (%)'!$F$4/100+N451*'Connecting shares (%)'!$G$4/100*'Connecting shares (%)'!$R$17+P451*'Connecting shares (%)'!$H$4/100*'Connecting shares (%)'!$R$18,0),0)</f>
        <v>0</v>
      </c>
      <c r="Y451" s="1">
        <f>IF(C451="East", IF(B451="Decentral",('Connecting shares (%)'!$F$4/100*K451+'Connecting shares (%)'!$G$4/100*M451+'Connecting shares (%)'!$H$4/100*O451)/1000000,0),0)</f>
        <v>0</v>
      </c>
      <c r="Z451" s="1">
        <f>IF(C451="East", IF(B451="Decentral",L451*'Connecting shares (%)'!$R$16*'Connecting shares (%)'!$F$8/100+N451*'Connecting shares (%)'!$G$8/100*'Connecting shares (%)'!$R$17+P451*'Connecting shares (%)'!$H$8/100*'Connecting shares (%)'!$R$18,0),0)</f>
        <v>0</v>
      </c>
      <c r="AA451" s="1">
        <f>IF(C451="West", IF(B451="Central",('Connecting shares (%)'!$F$10/100*E451+'Connecting shares (%)'!$G$10/100*G451+'Connecting shares (%)'!$H$10/100*I451)/1000000,0),0)</f>
        <v>0</v>
      </c>
      <c r="AB451" s="1">
        <f>IF(C451="West", IF(B451="Central",F451*'Connecting shares (%)'!$R$16*'Connecting shares (%)'!$F$10/100+H451*'Connecting shares (%)'!$G$10/100*'Connecting shares (%)'!$R$17+J451*'Connecting shares (%)'!$H$10/100*'Connecting shares (%)'!$R$18,0),0)</f>
        <v>0</v>
      </c>
      <c r="AC451" s="1">
        <f>IF(C451="West", IF(B451="Decentral",('Connecting shares (%)'!$F$14/100*E451+'Connecting shares (%)'!$G$14/100*G451+'Connecting shares (%)'!$H$14/100*I451)/1000000,0),0)</f>
        <v>0</v>
      </c>
      <c r="AD451" s="1">
        <f>IF(C451="west", IF(B451="Decentral",F451*'Connecting shares (%)'!$R$16*'Connecting shares (%)'!$F$14/100+H451*'Connecting shares (%)'!$G$14/100*'Connecting shares (%)'!$R$17+J451*'Connecting shares (%)'!$H$14/100*'Connecting shares (%)'!$R$18,0),0)</f>
        <v>0</v>
      </c>
      <c r="AE451" s="1">
        <f>IF(C451="west", IF(B451="Central",('Connecting shares (%)'!$F$12/100*K451+'Connecting shares (%)'!$G$12/100*M451+'Connecting shares (%)'!$H$12/100*O451)/1000000,0),0)</f>
        <v>0</v>
      </c>
      <c r="AF451" s="1">
        <f>IF(C451="west", IF(B451="Central",L451*'Connecting shares (%)'!$R$16*'Connecting shares (%)'!$F$12/100+N451*'Connecting shares (%)'!$G$12/100*'Connecting shares (%)'!$R$17+P451*'Connecting shares (%)'!$H$12/100*'Connecting shares (%)'!$R$18,0),0)</f>
        <v>0</v>
      </c>
      <c r="AG451" s="1">
        <f>IF(C451="West", IF(B451="Decentral",(K451*'Connecting shares (%)'!$F$16/100+M451*'Connecting shares (%)'!$G$16/100+O451*'Connecting shares (%)'!$H$16/100)/1000000,0),0)</f>
        <v>0</v>
      </c>
      <c r="AH451" s="1">
        <f>IF(C451="west", IF(B451="Decentral",L451*'Connecting shares (%)'!$R$16*'Connecting shares (%)'!$F$16/100+N451*'Connecting shares (%)'!$G$16/100*'Connecting shares (%)'!$R$17+P451*'Connecting shares (%)'!$H$16/100*'Connecting shares (%)'!$R$18,0),0)</f>
        <v>0</v>
      </c>
    </row>
    <row r="452" spans="1:34">
      <c r="A452" s="1">
        <v>451</v>
      </c>
      <c r="B452" s="1" t="s">
        <v>20</v>
      </c>
      <c r="C452" s="1" t="s">
        <v>21</v>
      </c>
      <c r="D452" s="1" t="s">
        <v>476</v>
      </c>
      <c r="E452" s="1">
        <v>763138.55</v>
      </c>
      <c r="F452" s="1">
        <v>53</v>
      </c>
      <c r="G452" s="1">
        <v>0</v>
      </c>
      <c r="H452" s="1">
        <v>0</v>
      </c>
      <c r="I452" s="1">
        <v>0</v>
      </c>
      <c r="J452" s="1">
        <v>0</v>
      </c>
      <c r="K452" s="1">
        <v>29667.9399999999</v>
      </c>
      <c r="L452" s="1">
        <v>1</v>
      </c>
      <c r="M452" s="1">
        <v>0</v>
      </c>
      <c r="N452" s="1">
        <v>0</v>
      </c>
      <c r="O452" s="1">
        <v>0</v>
      </c>
      <c r="P452" s="1">
        <v>0</v>
      </c>
      <c r="Q452" s="1">
        <v>4742.2068571228401</v>
      </c>
      <c r="R452" s="1">
        <v>1082673.5</v>
      </c>
      <c r="S452" s="59">
        <f>IF(C452="East", IF(B452="Central",('Connecting shares (%)'!$F$2/100*E452+'Connecting shares (%)'!$G$2/100*G452+'Connecting shares (%)'!$H$2/100*I452)/1000000,0),0)</f>
        <v>0</v>
      </c>
      <c r="T452" s="59">
        <f>IF(C452="East", IF(B452="Central",F452*'Connecting shares (%)'!$R$16*'Connecting shares (%)'!$F$2/100+H452*'Connecting shares (%)'!$G$2/100*'Connecting shares (%)'!$R$17+J452*'Connecting shares (%)'!$H$2/100*'Connecting shares (%)'!$R$18,0),0)</f>
        <v>0</v>
      </c>
      <c r="U452" s="1">
        <f>IF(C452="East", IF(B452="Decentral",('Connecting shares (%)'!$F$6/100*E452+'Connecting shares (%)'!$G$6/100*G452+'Connecting shares (%)'!$H$6/100*I452)/1000000,0),0)</f>
        <v>0</v>
      </c>
      <c r="V452" s="1">
        <f>IF(C452="East", IF(B452="Decentral",F452*'Connecting shares (%)'!$R$16*'Connecting shares (%)'!$F$6/100+H452*'Connecting shares (%)'!$G$6/100*'Connecting shares (%)'!$R$17+J452*'Connecting shares (%)'!$H$6/100*'Connecting shares (%)'!$R$18,0),0)</f>
        <v>0</v>
      </c>
      <c r="W452" s="1">
        <f>IF(C452="East", IF(B452="Central",('Connecting shares (%)'!$F$4/100*K452+'Connecting shares (%)'!$G$4/100*M452+'Connecting shares (%)'!$H$4/100*O452)/1000000,0),0)</f>
        <v>0</v>
      </c>
      <c r="X452" s="1">
        <f>IF(C452="East", IF(B452="Central",L452*'Connecting shares (%)'!$R$16*'Connecting shares (%)'!$F$4/100+N452*'Connecting shares (%)'!$G$4/100*'Connecting shares (%)'!$R$17+P452*'Connecting shares (%)'!$H$4/100*'Connecting shares (%)'!$R$18,0),0)</f>
        <v>0</v>
      </c>
      <c r="Y452" s="1">
        <f>IF(C452="East", IF(B452="Decentral",('Connecting shares (%)'!$F$4/100*K452+'Connecting shares (%)'!$G$4/100*M452+'Connecting shares (%)'!$H$4/100*O452)/1000000,0),0)</f>
        <v>0</v>
      </c>
      <c r="Z452" s="1">
        <f>IF(C452="East", IF(B452="Decentral",L452*'Connecting shares (%)'!$R$16*'Connecting shares (%)'!$F$8/100+N452*'Connecting shares (%)'!$G$8/100*'Connecting shares (%)'!$R$17+P452*'Connecting shares (%)'!$H$8/100*'Connecting shares (%)'!$R$18,0),0)</f>
        <v>0</v>
      </c>
      <c r="AA452" s="1">
        <f>IF(C452="West", IF(B452="Central",('Connecting shares (%)'!$F$10/100*E452+'Connecting shares (%)'!$G$10/100*G452+'Connecting shares (%)'!$H$10/100*I452)/1000000,0),0)</f>
        <v>0.76313855000000008</v>
      </c>
      <c r="AB452" s="1">
        <f>IF(C452="West", IF(B452="Central",F452*'Connecting shares (%)'!$R$16*'Connecting shares (%)'!$F$10/100+H452*'Connecting shares (%)'!$G$10/100*'Connecting shares (%)'!$R$17+J452*'Connecting shares (%)'!$H$10/100*'Connecting shares (%)'!$R$18,0),0)</f>
        <v>1.2187350000000001</v>
      </c>
      <c r="AC452" s="1">
        <f>IF(C452="West", IF(B452="Decentral",('Connecting shares (%)'!$F$14/100*E452+'Connecting shares (%)'!$G$14/100*G452+'Connecting shares (%)'!$H$14/100*I452)/1000000,0),0)</f>
        <v>0</v>
      </c>
      <c r="AD452" s="1">
        <f>IF(C452="west", IF(B452="Decentral",F452*'Connecting shares (%)'!$R$16*'Connecting shares (%)'!$F$14/100+H452*'Connecting shares (%)'!$G$14/100*'Connecting shares (%)'!$R$17+J452*'Connecting shares (%)'!$H$14/100*'Connecting shares (%)'!$R$18,0),0)</f>
        <v>0</v>
      </c>
      <c r="AE452" s="1">
        <f>IF(C452="west", IF(B452="Central",('Connecting shares (%)'!$F$12/100*K452+'Connecting shares (%)'!$G$12/100*M452+'Connecting shares (%)'!$H$12/100*O452)/1000000,0),0)</f>
        <v>2.96679399999999E-2</v>
      </c>
      <c r="AF452" s="1">
        <f>IF(C452="west", IF(B452="Central",L452*'Connecting shares (%)'!$R$16*'Connecting shares (%)'!$F$12/100+N452*'Connecting shares (%)'!$G$12/100*'Connecting shares (%)'!$R$17+P452*'Connecting shares (%)'!$H$12/100*'Connecting shares (%)'!$R$18,0),0)</f>
        <v>2.2995000000000002E-2</v>
      </c>
      <c r="AG452" s="1">
        <f>IF(C452="West", IF(B452="Decentral",(K452*'Connecting shares (%)'!$F$16/100+M452*'Connecting shares (%)'!$G$16/100+O452*'Connecting shares (%)'!$H$16/100)/1000000,0),0)</f>
        <v>0</v>
      </c>
      <c r="AH452" s="1">
        <f>IF(C452="west", IF(B452="Decentral",L452*'Connecting shares (%)'!$R$16*'Connecting shares (%)'!$F$16/100+N452*'Connecting shares (%)'!$G$16/100*'Connecting shares (%)'!$R$17+P452*'Connecting shares (%)'!$H$16/100*'Connecting shares (%)'!$R$18,0),0)</f>
        <v>0</v>
      </c>
    </row>
    <row r="453" spans="1:34">
      <c r="A453" s="1">
        <v>452</v>
      </c>
      <c r="B453" s="1" t="s">
        <v>19</v>
      </c>
      <c r="C453" s="1" t="s">
        <v>21</v>
      </c>
      <c r="D453" s="1" t="s">
        <v>475</v>
      </c>
      <c r="E453" s="1">
        <v>895958.58</v>
      </c>
      <c r="F453" s="1">
        <v>68</v>
      </c>
      <c r="G453" s="1">
        <v>0</v>
      </c>
      <c r="H453" s="1">
        <v>0</v>
      </c>
      <c r="I453" s="1">
        <v>0</v>
      </c>
      <c r="J453" s="1">
        <v>0</v>
      </c>
      <c r="K453" s="1">
        <v>93331.75</v>
      </c>
      <c r="L453" s="1">
        <v>5</v>
      </c>
      <c r="M453" s="1">
        <v>0</v>
      </c>
      <c r="N453" s="1">
        <v>0</v>
      </c>
      <c r="O453" s="1">
        <v>0</v>
      </c>
      <c r="P453" s="1">
        <v>0</v>
      </c>
      <c r="Q453" s="1">
        <v>3705.8370200365598</v>
      </c>
      <c r="R453" s="1">
        <v>963661</v>
      </c>
      <c r="S453" s="59">
        <f>IF(C453="East", IF(B453="Central",('Connecting shares (%)'!$F$2/100*E453+'Connecting shares (%)'!$G$2/100*G453+'Connecting shares (%)'!$H$2/100*I453)/1000000,0),0)</f>
        <v>0</v>
      </c>
      <c r="T453" s="59">
        <f>IF(C453="East", IF(B453="Central",F453*'Connecting shares (%)'!$R$16*'Connecting shares (%)'!$F$2/100+H453*'Connecting shares (%)'!$G$2/100*'Connecting shares (%)'!$R$17+J453*'Connecting shares (%)'!$H$2/100*'Connecting shares (%)'!$R$18,0),0)</f>
        <v>0</v>
      </c>
      <c r="U453" s="1">
        <f>IF(C453="East", IF(B453="Decentral",('Connecting shares (%)'!$F$6/100*E453+'Connecting shares (%)'!$G$6/100*G453+'Connecting shares (%)'!$H$6/100*I453)/1000000,0),0)</f>
        <v>0</v>
      </c>
      <c r="V453" s="1">
        <f>IF(C453="East", IF(B453="Decentral",F453*'Connecting shares (%)'!$R$16*'Connecting shares (%)'!$F$6/100+H453*'Connecting shares (%)'!$G$6/100*'Connecting shares (%)'!$R$17+J453*'Connecting shares (%)'!$H$6/100*'Connecting shares (%)'!$R$18,0),0)</f>
        <v>0</v>
      </c>
      <c r="W453" s="1">
        <f>IF(C453="East", IF(B453="Central",('Connecting shares (%)'!$F$4/100*K453+'Connecting shares (%)'!$G$4/100*M453+'Connecting shares (%)'!$H$4/100*O453)/1000000,0),0)</f>
        <v>0</v>
      </c>
      <c r="X453" s="1">
        <f>IF(C453="East", IF(B453="Central",L453*'Connecting shares (%)'!$R$16*'Connecting shares (%)'!$F$4/100+N453*'Connecting shares (%)'!$G$4/100*'Connecting shares (%)'!$R$17+P453*'Connecting shares (%)'!$H$4/100*'Connecting shares (%)'!$R$18,0),0)</f>
        <v>0</v>
      </c>
      <c r="Y453" s="1">
        <f>IF(C453="East", IF(B453="Decentral",('Connecting shares (%)'!$F$4/100*K453+'Connecting shares (%)'!$G$4/100*M453+'Connecting shares (%)'!$H$4/100*O453)/1000000,0),0)</f>
        <v>0</v>
      </c>
      <c r="Z453" s="1">
        <f>IF(C453="East", IF(B453="Decentral",L453*'Connecting shares (%)'!$R$16*'Connecting shares (%)'!$F$8/100+N453*'Connecting shares (%)'!$G$8/100*'Connecting shares (%)'!$R$17+P453*'Connecting shares (%)'!$H$8/100*'Connecting shares (%)'!$R$18,0),0)</f>
        <v>0</v>
      </c>
      <c r="AA453" s="1">
        <f>IF(C453="West", IF(B453="Central",('Connecting shares (%)'!$F$10/100*E453+'Connecting shares (%)'!$G$10/100*G453+'Connecting shares (%)'!$H$10/100*I453)/1000000,0),0)</f>
        <v>0</v>
      </c>
      <c r="AB453" s="1">
        <f>IF(C453="West", IF(B453="Central",F453*'Connecting shares (%)'!$R$16*'Connecting shares (%)'!$F$10/100+H453*'Connecting shares (%)'!$G$10/100*'Connecting shares (%)'!$R$17+J453*'Connecting shares (%)'!$H$10/100*'Connecting shares (%)'!$R$18,0),0)</f>
        <v>0</v>
      </c>
      <c r="AC453" s="1">
        <f>IF(C453="West", IF(B453="Decentral",('Connecting shares (%)'!$F$14/100*E453+'Connecting shares (%)'!$G$14/100*G453+'Connecting shares (%)'!$H$14/100*I453)/1000000,0),0)</f>
        <v>0.89595857999999995</v>
      </c>
      <c r="AD453" s="1">
        <f>IF(C453="west", IF(B453="Decentral",F453*'Connecting shares (%)'!$R$16*'Connecting shares (%)'!$F$14/100+H453*'Connecting shares (%)'!$G$14/100*'Connecting shares (%)'!$R$17+J453*'Connecting shares (%)'!$H$14/100*'Connecting shares (%)'!$R$18,0),0)</f>
        <v>1.56366</v>
      </c>
      <c r="AE453" s="1">
        <f>IF(C453="west", IF(B453="Central",('Connecting shares (%)'!$F$12/100*K453+'Connecting shares (%)'!$G$12/100*M453+'Connecting shares (%)'!$H$12/100*O453)/1000000,0),0)</f>
        <v>0</v>
      </c>
      <c r="AF453" s="1">
        <f>IF(C453="west", IF(B453="Central",L453*'Connecting shares (%)'!$R$16*'Connecting shares (%)'!$F$12/100+N453*'Connecting shares (%)'!$G$12/100*'Connecting shares (%)'!$R$17+P453*'Connecting shares (%)'!$H$12/100*'Connecting shares (%)'!$R$18,0),0)</f>
        <v>0</v>
      </c>
      <c r="AG453" s="1">
        <f>IF(C453="West", IF(B453="Decentral",(K453*'Connecting shares (%)'!$F$16/100+M453*'Connecting shares (%)'!$G$16/100+O453*'Connecting shares (%)'!$H$16/100)/1000000,0),0)</f>
        <v>9.3331750000000005E-2</v>
      </c>
      <c r="AH453" s="1">
        <f>IF(C453="west", IF(B453="Decentral",L453*'Connecting shares (%)'!$R$16*'Connecting shares (%)'!$F$16/100+N453*'Connecting shares (%)'!$G$16/100*'Connecting shares (%)'!$R$17+P453*'Connecting shares (%)'!$H$16/100*'Connecting shares (%)'!$R$18,0),0)</f>
        <v>0.11497500000000001</v>
      </c>
    </row>
    <row r="454" spans="1:34">
      <c r="A454" s="1">
        <v>453</v>
      </c>
      <c r="B454" s="1" t="s">
        <v>19</v>
      </c>
      <c r="C454" s="1" t="s">
        <v>21</v>
      </c>
      <c r="D454" s="1" t="s">
        <v>474</v>
      </c>
      <c r="E454" s="1">
        <v>0</v>
      </c>
      <c r="F454" s="1">
        <v>0</v>
      </c>
      <c r="G454" s="1">
        <v>0</v>
      </c>
      <c r="H454" s="1">
        <v>0</v>
      </c>
      <c r="I454" s="1">
        <v>0</v>
      </c>
      <c r="J454" s="1">
        <v>0</v>
      </c>
      <c r="K454" s="1">
        <v>0</v>
      </c>
      <c r="L454" s="1">
        <v>0</v>
      </c>
      <c r="M454" s="1">
        <v>0</v>
      </c>
      <c r="N454" s="1">
        <v>0</v>
      </c>
      <c r="O454" s="1">
        <v>0</v>
      </c>
      <c r="P454" s="1">
        <v>0</v>
      </c>
      <c r="Q454" s="1">
        <v>112.700969467278</v>
      </c>
      <c r="R454" s="1">
        <v>673.5</v>
      </c>
      <c r="S454" s="59">
        <f>IF(C454="East", IF(B454="Central",('Connecting shares (%)'!$F$2/100*E454+'Connecting shares (%)'!$G$2/100*G454+'Connecting shares (%)'!$H$2/100*I454)/1000000,0),0)</f>
        <v>0</v>
      </c>
      <c r="T454" s="59">
        <f>IF(C454="East", IF(B454="Central",F454*'Connecting shares (%)'!$R$16*'Connecting shares (%)'!$F$2/100+H454*'Connecting shares (%)'!$G$2/100*'Connecting shares (%)'!$R$17+J454*'Connecting shares (%)'!$H$2/100*'Connecting shares (%)'!$R$18,0),0)</f>
        <v>0</v>
      </c>
      <c r="U454" s="1">
        <f>IF(C454="East", IF(B454="Decentral",('Connecting shares (%)'!$F$6/100*E454+'Connecting shares (%)'!$G$6/100*G454+'Connecting shares (%)'!$H$6/100*I454)/1000000,0),0)</f>
        <v>0</v>
      </c>
      <c r="V454" s="1">
        <f>IF(C454="East", IF(B454="Decentral",F454*'Connecting shares (%)'!$R$16*'Connecting shares (%)'!$F$6/100+H454*'Connecting shares (%)'!$G$6/100*'Connecting shares (%)'!$R$17+J454*'Connecting shares (%)'!$H$6/100*'Connecting shares (%)'!$R$18,0),0)</f>
        <v>0</v>
      </c>
      <c r="W454" s="1">
        <f>IF(C454="East", IF(B454="Central",('Connecting shares (%)'!$F$4/100*K454+'Connecting shares (%)'!$G$4/100*M454+'Connecting shares (%)'!$H$4/100*O454)/1000000,0),0)</f>
        <v>0</v>
      </c>
      <c r="X454" s="1">
        <f>IF(C454="East", IF(B454="Central",L454*'Connecting shares (%)'!$R$16*'Connecting shares (%)'!$F$4/100+N454*'Connecting shares (%)'!$G$4/100*'Connecting shares (%)'!$R$17+P454*'Connecting shares (%)'!$H$4/100*'Connecting shares (%)'!$R$18,0),0)</f>
        <v>0</v>
      </c>
      <c r="Y454" s="1">
        <f>IF(C454="East", IF(B454="Decentral",('Connecting shares (%)'!$F$4/100*K454+'Connecting shares (%)'!$G$4/100*M454+'Connecting shares (%)'!$H$4/100*O454)/1000000,0),0)</f>
        <v>0</v>
      </c>
      <c r="Z454" s="1">
        <f>IF(C454="East", IF(B454="Decentral",L454*'Connecting shares (%)'!$R$16*'Connecting shares (%)'!$F$8/100+N454*'Connecting shares (%)'!$G$8/100*'Connecting shares (%)'!$R$17+P454*'Connecting shares (%)'!$H$8/100*'Connecting shares (%)'!$R$18,0),0)</f>
        <v>0</v>
      </c>
      <c r="AA454" s="1">
        <f>IF(C454="West", IF(B454="Central",('Connecting shares (%)'!$F$10/100*E454+'Connecting shares (%)'!$G$10/100*G454+'Connecting shares (%)'!$H$10/100*I454)/1000000,0),0)</f>
        <v>0</v>
      </c>
      <c r="AB454" s="1">
        <f>IF(C454="West", IF(B454="Central",F454*'Connecting shares (%)'!$R$16*'Connecting shares (%)'!$F$10/100+H454*'Connecting shares (%)'!$G$10/100*'Connecting shares (%)'!$R$17+J454*'Connecting shares (%)'!$H$10/100*'Connecting shares (%)'!$R$18,0),0)</f>
        <v>0</v>
      </c>
      <c r="AC454" s="1">
        <f>IF(C454="West", IF(B454="Decentral",('Connecting shares (%)'!$F$14/100*E454+'Connecting shares (%)'!$G$14/100*G454+'Connecting shares (%)'!$H$14/100*I454)/1000000,0),0)</f>
        <v>0</v>
      </c>
      <c r="AD454" s="1">
        <f>IF(C454="west", IF(B454="Decentral",F454*'Connecting shares (%)'!$R$16*'Connecting shares (%)'!$F$14/100+H454*'Connecting shares (%)'!$G$14/100*'Connecting shares (%)'!$R$17+J454*'Connecting shares (%)'!$H$14/100*'Connecting shares (%)'!$R$18,0),0)</f>
        <v>0</v>
      </c>
      <c r="AE454" s="1">
        <f>IF(C454="west", IF(B454="Central",('Connecting shares (%)'!$F$12/100*K454+'Connecting shares (%)'!$G$12/100*M454+'Connecting shares (%)'!$H$12/100*O454)/1000000,0),0)</f>
        <v>0</v>
      </c>
      <c r="AF454" s="1">
        <f>IF(C454="west", IF(B454="Central",L454*'Connecting shares (%)'!$R$16*'Connecting shares (%)'!$F$12/100+N454*'Connecting shares (%)'!$G$12/100*'Connecting shares (%)'!$R$17+P454*'Connecting shares (%)'!$H$12/100*'Connecting shares (%)'!$R$18,0),0)</f>
        <v>0</v>
      </c>
      <c r="AG454" s="1">
        <f>IF(C454="West", IF(B454="Decentral",(K454*'Connecting shares (%)'!$F$16/100+M454*'Connecting shares (%)'!$G$16/100+O454*'Connecting shares (%)'!$H$16/100)/1000000,0),0)</f>
        <v>0</v>
      </c>
      <c r="AH454" s="1">
        <f>IF(C454="west", IF(B454="Decentral",L454*'Connecting shares (%)'!$R$16*'Connecting shares (%)'!$F$16/100+N454*'Connecting shares (%)'!$G$16/100*'Connecting shares (%)'!$R$17+P454*'Connecting shares (%)'!$H$16/100*'Connecting shares (%)'!$R$18,0),0)</f>
        <v>0</v>
      </c>
    </row>
    <row r="455" spans="1:34">
      <c r="A455" s="1">
        <v>454</v>
      </c>
      <c r="B455" s="1" t="s">
        <v>19</v>
      </c>
      <c r="C455" s="1" t="s">
        <v>21</v>
      </c>
      <c r="D455" s="1" t="s">
        <v>473</v>
      </c>
      <c r="E455" s="1">
        <v>386914.33999999898</v>
      </c>
      <c r="F455" s="1">
        <v>23</v>
      </c>
      <c r="G455" s="1">
        <v>0</v>
      </c>
      <c r="H455" s="1">
        <v>0</v>
      </c>
      <c r="I455" s="1">
        <v>0</v>
      </c>
      <c r="J455" s="1">
        <v>0</v>
      </c>
      <c r="K455" s="1">
        <v>243011.519999999</v>
      </c>
      <c r="L455" s="1">
        <v>20</v>
      </c>
      <c r="M455" s="1">
        <v>0</v>
      </c>
      <c r="N455" s="1">
        <v>0</v>
      </c>
      <c r="O455" s="1">
        <v>0</v>
      </c>
      <c r="P455" s="1">
        <v>0</v>
      </c>
      <c r="Q455" s="1">
        <v>2052.0247367209399</v>
      </c>
      <c r="R455" s="1">
        <v>246686.5</v>
      </c>
      <c r="S455" s="59">
        <f>IF(C455="East", IF(B455="Central",('Connecting shares (%)'!$F$2/100*E455+'Connecting shares (%)'!$G$2/100*G455+'Connecting shares (%)'!$H$2/100*I455)/1000000,0),0)</f>
        <v>0</v>
      </c>
      <c r="T455" s="59">
        <f>IF(C455="East", IF(B455="Central",F455*'Connecting shares (%)'!$R$16*'Connecting shares (%)'!$F$2/100+H455*'Connecting shares (%)'!$G$2/100*'Connecting shares (%)'!$R$17+J455*'Connecting shares (%)'!$H$2/100*'Connecting shares (%)'!$R$18,0),0)</f>
        <v>0</v>
      </c>
      <c r="U455" s="1">
        <f>IF(C455="East", IF(B455="Decentral",('Connecting shares (%)'!$F$6/100*E455+'Connecting shares (%)'!$G$6/100*G455+'Connecting shares (%)'!$H$6/100*I455)/1000000,0),0)</f>
        <v>0</v>
      </c>
      <c r="V455" s="1">
        <f>IF(C455="East", IF(B455="Decentral",F455*'Connecting shares (%)'!$R$16*'Connecting shares (%)'!$F$6/100+H455*'Connecting shares (%)'!$G$6/100*'Connecting shares (%)'!$R$17+J455*'Connecting shares (%)'!$H$6/100*'Connecting shares (%)'!$R$18,0),0)</f>
        <v>0</v>
      </c>
      <c r="W455" s="1">
        <f>IF(C455="East", IF(B455="Central",('Connecting shares (%)'!$F$4/100*K455+'Connecting shares (%)'!$G$4/100*M455+'Connecting shares (%)'!$H$4/100*O455)/1000000,0),0)</f>
        <v>0</v>
      </c>
      <c r="X455" s="1">
        <f>IF(C455="East", IF(B455="Central",L455*'Connecting shares (%)'!$R$16*'Connecting shares (%)'!$F$4/100+N455*'Connecting shares (%)'!$G$4/100*'Connecting shares (%)'!$R$17+P455*'Connecting shares (%)'!$H$4/100*'Connecting shares (%)'!$R$18,0),0)</f>
        <v>0</v>
      </c>
      <c r="Y455" s="1">
        <f>IF(C455="East", IF(B455="Decentral",('Connecting shares (%)'!$F$4/100*K455+'Connecting shares (%)'!$G$4/100*M455+'Connecting shares (%)'!$H$4/100*O455)/1000000,0),0)</f>
        <v>0</v>
      </c>
      <c r="Z455" s="1">
        <f>IF(C455="East", IF(B455="Decentral",L455*'Connecting shares (%)'!$R$16*'Connecting shares (%)'!$F$8/100+N455*'Connecting shares (%)'!$G$8/100*'Connecting shares (%)'!$R$17+P455*'Connecting shares (%)'!$H$8/100*'Connecting shares (%)'!$R$18,0),0)</f>
        <v>0</v>
      </c>
      <c r="AA455" s="1">
        <f>IF(C455="West", IF(B455="Central",('Connecting shares (%)'!$F$10/100*E455+'Connecting shares (%)'!$G$10/100*G455+'Connecting shares (%)'!$H$10/100*I455)/1000000,0),0)</f>
        <v>0</v>
      </c>
      <c r="AB455" s="1">
        <f>IF(C455="West", IF(B455="Central",F455*'Connecting shares (%)'!$R$16*'Connecting shares (%)'!$F$10/100+H455*'Connecting shares (%)'!$G$10/100*'Connecting shares (%)'!$R$17+J455*'Connecting shares (%)'!$H$10/100*'Connecting shares (%)'!$R$18,0),0)</f>
        <v>0</v>
      </c>
      <c r="AC455" s="1">
        <f>IF(C455="West", IF(B455="Decentral",('Connecting shares (%)'!$F$14/100*E455+'Connecting shares (%)'!$G$14/100*G455+'Connecting shares (%)'!$H$14/100*I455)/1000000,0),0)</f>
        <v>0.38691433999999897</v>
      </c>
      <c r="AD455" s="1">
        <f>IF(C455="west", IF(B455="Decentral",F455*'Connecting shares (%)'!$R$16*'Connecting shares (%)'!$F$14/100+H455*'Connecting shares (%)'!$G$14/100*'Connecting shares (%)'!$R$17+J455*'Connecting shares (%)'!$H$14/100*'Connecting shares (%)'!$R$18,0),0)</f>
        <v>0.52888500000000005</v>
      </c>
      <c r="AE455" s="1">
        <f>IF(C455="west", IF(B455="Central",('Connecting shares (%)'!$F$12/100*K455+'Connecting shares (%)'!$G$12/100*M455+'Connecting shares (%)'!$H$12/100*O455)/1000000,0),0)</f>
        <v>0</v>
      </c>
      <c r="AF455" s="1">
        <f>IF(C455="west", IF(B455="Central",L455*'Connecting shares (%)'!$R$16*'Connecting shares (%)'!$F$12/100+N455*'Connecting shares (%)'!$G$12/100*'Connecting shares (%)'!$R$17+P455*'Connecting shares (%)'!$H$12/100*'Connecting shares (%)'!$R$18,0),0)</f>
        <v>0</v>
      </c>
      <c r="AG455" s="1">
        <f>IF(C455="West", IF(B455="Decentral",(K455*'Connecting shares (%)'!$F$16/100+M455*'Connecting shares (%)'!$G$16/100+O455*'Connecting shares (%)'!$H$16/100)/1000000,0),0)</f>
        <v>0.24301151999999901</v>
      </c>
      <c r="AH455" s="1">
        <f>IF(C455="west", IF(B455="Decentral",L455*'Connecting shares (%)'!$R$16*'Connecting shares (%)'!$F$16/100+N455*'Connecting shares (%)'!$G$16/100*'Connecting shares (%)'!$R$17+P455*'Connecting shares (%)'!$H$16/100*'Connecting shares (%)'!$R$18,0),0)</f>
        <v>0.45990000000000003</v>
      </c>
    </row>
    <row r="456" spans="1:34">
      <c r="A456" s="1">
        <v>455</v>
      </c>
      <c r="B456" s="1" t="s">
        <v>19</v>
      </c>
      <c r="C456" s="1" t="s">
        <v>21</v>
      </c>
      <c r="D456" s="1" t="s">
        <v>71</v>
      </c>
      <c r="E456" s="1">
        <v>0</v>
      </c>
      <c r="F456" s="1">
        <v>0</v>
      </c>
      <c r="G456" s="1">
        <v>0</v>
      </c>
      <c r="H456" s="1">
        <v>0</v>
      </c>
      <c r="I456" s="1">
        <v>0</v>
      </c>
      <c r="J456" s="1">
        <v>0</v>
      </c>
      <c r="K456" s="1">
        <v>0</v>
      </c>
      <c r="L456" s="1">
        <v>0</v>
      </c>
      <c r="M456" s="1">
        <v>0</v>
      </c>
      <c r="N456" s="1">
        <v>0</v>
      </c>
      <c r="O456" s="1">
        <v>0</v>
      </c>
      <c r="P456" s="1">
        <v>0</v>
      </c>
      <c r="Q456" s="1">
        <v>349.81490160680198</v>
      </c>
      <c r="R456" s="1">
        <v>7981.5</v>
      </c>
      <c r="S456" s="59">
        <f>IF(C456="East", IF(B456="Central",('Connecting shares (%)'!$F$2/100*E456+'Connecting shares (%)'!$G$2/100*G456+'Connecting shares (%)'!$H$2/100*I456)/1000000,0),0)</f>
        <v>0</v>
      </c>
      <c r="T456" s="59">
        <f>IF(C456="East", IF(B456="Central",F456*'Connecting shares (%)'!$R$16*'Connecting shares (%)'!$F$2/100+H456*'Connecting shares (%)'!$G$2/100*'Connecting shares (%)'!$R$17+J456*'Connecting shares (%)'!$H$2/100*'Connecting shares (%)'!$R$18,0),0)</f>
        <v>0</v>
      </c>
      <c r="U456" s="1">
        <f>IF(C456="East", IF(B456="Decentral",('Connecting shares (%)'!$F$6/100*E456+'Connecting shares (%)'!$G$6/100*G456+'Connecting shares (%)'!$H$6/100*I456)/1000000,0),0)</f>
        <v>0</v>
      </c>
      <c r="V456" s="1">
        <f>IF(C456="East", IF(B456="Decentral",F456*'Connecting shares (%)'!$R$16*'Connecting shares (%)'!$F$6/100+H456*'Connecting shares (%)'!$G$6/100*'Connecting shares (%)'!$R$17+J456*'Connecting shares (%)'!$H$6/100*'Connecting shares (%)'!$R$18,0),0)</f>
        <v>0</v>
      </c>
      <c r="W456" s="1">
        <f>IF(C456="East", IF(B456="Central",('Connecting shares (%)'!$F$4/100*K456+'Connecting shares (%)'!$G$4/100*M456+'Connecting shares (%)'!$H$4/100*O456)/1000000,0),0)</f>
        <v>0</v>
      </c>
      <c r="X456" s="1">
        <f>IF(C456="East", IF(B456="Central",L456*'Connecting shares (%)'!$R$16*'Connecting shares (%)'!$F$4/100+N456*'Connecting shares (%)'!$G$4/100*'Connecting shares (%)'!$R$17+P456*'Connecting shares (%)'!$H$4/100*'Connecting shares (%)'!$R$18,0),0)</f>
        <v>0</v>
      </c>
      <c r="Y456" s="1">
        <f>IF(C456="East", IF(B456="Decentral",('Connecting shares (%)'!$F$4/100*K456+'Connecting shares (%)'!$G$4/100*M456+'Connecting shares (%)'!$H$4/100*O456)/1000000,0),0)</f>
        <v>0</v>
      </c>
      <c r="Z456" s="1">
        <f>IF(C456="East", IF(B456="Decentral",L456*'Connecting shares (%)'!$R$16*'Connecting shares (%)'!$F$8/100+N456*'Connecting shares (%)'!$G$8/100*'Connecting shares (%)'!$R$17+P456*'Connecting shares (%)'!$H$8/100*'Connecting shares (%)'!$R$18,0),0)</f>
        <v>0</v>
      </c>
      <c r="AA456" s="1">
        <f>IF(C456="West", IF(B456="Central",('Connecting shares (%)'!$F$10/100*E456+'Connecting shares (%)'!$G$10/100*G456+'Connecting shares (%)'!$H$10/100*I456)/1000000,0),0)</f>
        <v>0</v>
      </c>
      <c r="AB456" s="1">
        <f>IF(C456="West", IF(B456="Central",F456*'Connecting shares (%)'!$R$16*'Connecting shares (%)'!$F$10/100+H456*'Connecting shares (%)'!$G$10/100*'Connecting shares (%)'!$R$17+J456*'Connecting shares (%)'!$H$10/100*'Connecting shares (%)'!$R$18,0),0)</f>
        <v>0</v>
      </c>
      <c r="AC456" s="1">
        <f>IF(C456="West", IF(B456="Decentral",('Connecting shares (%)'!$F$14/100*E456+'Connecting shares (%)'!$G$14/100*G456+'Connecting shares (%)'!$H$14/100*I456)/1000000,0),0)</f>
        <v>0</v>
      </c>
      <c r="AD456" s="1">
        <f>IF(C456="west", IF(B456="Decentral",F456*'Connecting shares (%)'!$R$16*'Connecting shares (%)'!$F$14/100+H456*'Connecting shares (%)'!$G$14/100*'Connecting shares (%)'!$R$17+J456*'Connecting shares (%)'!$H$14/100*'Connecting shares (%)'!$R$18,0),0)</f>
        <v>0</v>
      </c>
      <c r="AE456" s="1">
        <f>IF(C456="west", IF(B456="Central",('Connecting shares (%)'!$F$12/100*K456+'Connecting shares (%)'!$G$12/100*M456+'Connecting shares (%)'!$H$12/100*O456)/1000000,0),0)</f>
        <v>0</v>
      </c>
      <c r="AF456" s="1">
        <f>IF(C456="west", IF(B456="Central",L456*'Connecting shares (%)'!$R$16*'Connecting shares (%)'!$F$12/100+N456*'Connecting shares (%)'!$G$12/100*'Connecting shares (%)'!$R$17+P456*'Connecting shares (%)'!$H$12/100*'Connecting shares (%)'!$R$18,0),0)</f>
        <v>0</v>
      </c>
      <c r="AG456" s="1">
        <f>IF(C456="West", IF(B456="Decentral",(K456*'Connecting shares (%)'!$F$16/100+M456*'Connecting shares (%)'!$G$16/100+O456*'Connecting shares (%)'!$H$16/100)/1000000,0),0)</f>
        <v>0</v>
      </c>
      <c r="AH456" s="1">
        <f>IF(C456="west", IF(B456="Decentral",L456*'Connecting shares (%)'!$R$16*'Connecting shares (%)'!$F$16/100+N456*'Connecting shares (%)'!$G$16/100*'Connecting shares (%)'!$R$17+P456*'Connecting shares (%)'!$H$16/100*'Connecting shares (%)'!$R$18,0),0)</f>
        <v>0</v>
      </c>
    </row>
    <row r="457" spans="1:34">
      <c r="A457" s="1">
        <v>456</v>
      </c>
      <c r="B457" s="1" t="s">
        <v>19</v>
      </c>
      <c r="C457" s="1" t="s">
        <v>21</v>
      </c>
      <c r="D457" s="1" t="s">
        <v>472</v>
      </c>
      <c r="E457" s="1">
        <v>28428.59</v>
      </c>
      <c r="F457" s="1">
        <v>3</v>
      </c>
      <c r="G457" s="1">
        <v>0</v>
      </c>
      <c r="H457" s="1">
        <v>0</v>
      </c>
      <c r="I457" s="1">
        <v>0</v>
      </c>
      <c r="J457" s="1">
        <v>0</v>
      </c>
      <c r="K457" s="1">
        <v>15988.86</v>
      </c>
      <c r="L457" s="1">
        <v>1</v>
      </c>
      <c r="M457" s="1">
        <v>0</v>
      </c>
      <c r="N457" s="1">
        <v>0</v>
      </c>
      <c r="O457" s="1">
        <v>0</v>
      </c>
      <c r="P457" s="1">
        <v>0</v>
      </c>
      <c r="Q457" s="1">
        <v>603.01026236444</v>
      </c>
      <c r="R457" s="1">
        <v>7197</v>
      </c>
      <c r="S457" s="59">
        <f>IF(C457="East", IF(B457="Central",('Connecting shares (%)'!$F$2/100*E457+'Connecting shares (%)'!$G$2/100*G457+'Connecting shares (%)'!$H$2/100*I457)/1000000,0),0)</f>
        <v>0</v>
      </c>
      <c r="T457" s="59">
        <f>IF(C457="East", IF(B457="Central",F457*'Connecting shares (%)'!$R$16*'Connecting shares (%)'!$F$2/100+H457*'Connecting shares (%)'!$G$2/100*'Connecting shares (%)'!$R$17+J457*'Connecting shares (%)'!$H$2/100*'Connecting shares (%)'!$R$18,0),0)</f>
        <v>0</v>
      </c>
      <c r="U457" s="1">
        <f>IF(C457="East", IF(B457="Decentral",('Connecting shares (%)'!$F$6/100*E457+'Connecting shares (%)'!$G$6/100*G457+'Connecting shares (%)'!$H$6/100*I457)/1000000,0),0)</f>
        <v>0</v>
      </c>
      <c r="V457" s="1">
        <f>IF(C457="East", IF(B457="Decentral",F457*'Connecting shares (%)'!$R$16*'Connecting shares (%)'!$F$6/100+H457*'Connecting shares (%)'!$G$6/100*'Connecting shares (%)'!$R$17+J457*'Connecting shares (%)'!$H$6/100*'Connecting shares (%)'!$R$18,0),0)</f>
        <v>0</v>
      </c>
      <c r="W457" s="1">
        <f>IF(C457="East", IF(B457="Central",('Connecting shares (%)'!$F$4/100*K457+'Connecting shares (%)'!$G$4/100*M457+'Connecting shares (%)'!$H$4/100*O457)/1000000,0),0)</f>
        <v>0</v>
      </c>
      <c r="X457" s="1">
        <f>IF(C457="East", IF(B457="Central",L457*'Connecting shares (%)'!$R$16*'Connecting shares (%)'!$F$4/100+N457*'Connecting shares (%)'!$G$4/100*'Connecting shares (%)'!$R$17+P457*'Connecting shares (%)'!$H$4/100*'Connecting shares (%)'!$R$18,0),0)</f>
        <v>0</v>
      </c>
      <c r="Y457" s="1">
        <f>IF(C457="East", IF(B457="Decentral",('Connecting shares (%)'!$F$4/100*K457+'Connecting shares (%)'!$G$4/100*M457+'Connecting shares (%)'!$H$4/100*O457)/1000000,0),0)</f>
        <v>0</v>
      </c>
      <c r="Z457" s="1">
        <f>IF(C457="East", IF(B457="Decentral",L457*'Connecting shares (%)'!$R$16*'Connecting shares (%)'!$F$8/100+N457*'Connecting shares (%)'!$G$8/100*'Connecting shares (%)'!$R$17+P457*'Connecting shares (%)'!$H$8/100*'Connecting shares (%)'!$R$18,0),0)</f>
        <v>0</v>
      </c>
      <c r="AA457" s="1">
        <f>IF(C457="West", IF(B457="Central",('Connecting shares (%)'!$F$10/100*E457+'Connecting shares (%)'!$G$10/100*G457+'Connecting shares (%)'!$H$10/100*I457)/1000000,0),0)</f>
        <v>0</v>
      </c>
      <c r="AB457" s="1">
        <f>IF(C457="West", IF(B457="Central",F457*'Connecting shares (%)'!$R$16*'Connecting shares (%)'!$F$10/100+H457*'Connecting shares (%)'!$G$10/100*'Connecting shares (%)'!$R$17+J457*'Connecting shares (%)'!$H$10/100*'Connecting shares (%)'!$R$18,0),0)</f>
        <v>0</v>
      </c>
      <c r="AC457" s="1">
        <f>IF(C457="West", IF(B457="Decentral",('Connecting shares (%)'!$F$14/100*E457+'Connecting shares (%)'!$G$14/100*G457+'Connecting shares (%)'!$H$14/100*I457)/1000000,0),0)</f>
        <v>2.842859E-2</v>
      </c>
      <c r="AD457" s="1">
        <f>IF(C457="west", IF(B457="Decentral",F457*'Connecting shares (%)'!$R$16*'Connecting shares (%)'!$F$14/100+H457*'Connecting shares (%)'!$G$14/100*'Connecting shares (%)'!$R$17+J457*'Connecting shares (%)'!$H$14/100*'Connecting shares (%)'!$R$18,0),0)</f>
        <v>6.8985000000000005E-2</v>
      </c>
      <c r="AE457" s="1">
        <f>IF(C457="west", IF(B457="Central",('Connecting shares (%)'!$F$12/100*K457+'Connecting shares (%)'!$G$12/100*M457+'Connecting shares (%)'!$H$12/100*O457)/1000000,0),0)</f>
        <v>0</v>
      </c>
      <c r="AF457" s="1">
        <f>IF(C457="west", IF(B457="Central",L457*'Connecting shares (%)'!$R$16*'Connecting shares (%)'!$F$12/100+N457*'Connecting shares (%)'!$G$12/100*'Connecting shares (%)'!$R$17+P457*'Connecting shares (%)'!$H$12/100*'Connecting shares (%)'!$R$18,0),0)</f>
        <v>0</v>
      </c>
      <c r="AG457" s="1">
        <f>IF(C457="West", IF(B457="Decentral",(K457*'Connecting shares (%)'!$F$16/100+M457*'Connecting shares (%)'!$G$16/100+O457*'Connecting shares (%)'!$H$16/100)/1000000,0),0)</f>
        <v>1.5988860000000001E-2</v>
      </c>
      <c r="AH457" s="1">
        <f>IF(C457="west", IF(B457="Decentral",L457*'Connecting shares (%)'!$R$16*'Connecting shares (%)'!$F$16/100+N457*'Connecting shares (%)'!$G$16/100*'Connecting shares (%)'!$R$17+P457*'Connecting shares (%)'!$H$16/100*'Connecting shares (%)'!$R$18,0),0)</f>
        <v>2.2995000000000002E-2</v>
      </c>
    </row>
    <row r="458" spans="1:34">
      <c r="A458" s="1">
        <v>457</v>
      </c>
      <c r="B458" s="1" t="s">
        <v>20</v>
      </c>
      <c r="C458" s="1" t="s">
        <v>21</v>
      </c>
      <c r="D458" s="1" t="s">
        <v>471</v>
      </c>
      <c r="E458" s="1">
        <v>340462.31</v>
      </c>
      <c r="F458" s="1">
        <v>25</v>
      </c>
      <c r="G458" s="1">
        <v>0</v>
      </c>
      <c r="H458" s="1">
        <v>0</v>
      </c>
      <c r="I458" s="1">
        <v>0</v>
      </c>
      <c r="J458" s="1">
        <v>0</v>
      </c>
      <c r="K458" s="1">
        <v>30379.68</v>
      </c>
      <c r="L458" s="1">
        <v>3</v>
      </c>
      <c r="M458" s="1">
        <v>0</v>
      </c>
      <c r="N458" s="1">
        <v>0</v>
      </c>
      <c r="O458" s="1">
        <v>0</v>
      </c>
      <c r="P458" s="1">
        <v>0</v>
      </c>
      <c r="Q458" s="1">
        <v>2241.8217117362901</v>
      </c>
      <c r="R458" s="1">
        <v>112288.5</v>
      </c>
      <c r="S458" s="59">
        <f>IF(C458="East", IF(B458="Central",('Connecting shares (%)'!$F$2/100*E458+'Connecting shares (%)'!$G$2/100*G458+'Connecting shares (%)'!$H$2/100*I458)/1000000,0),0)</f>
        <v>0</v>
      </c>
      <c r="T458" s="59">
        <f>IF(C458="East", IF(B458="Central",F458*'Connecting shares (%)'!$R$16*'Connecting shares (%)'!$F$2/100+H458*'Connecting shares (%)'!$G$2/100*'Connecting shares (%)'!$R$17+J458*'Connecting shares (%)'!$H$2/100*'Connecting shares (%)'!$R$18,0),0)</f>
        <v>0</v>
      </c>
      <c r="U458" s="1">
        <f>IF(C458="East", IF(B458="Decentral",('Connecting shares (%)'!$F$6/100*E458+'Connecting shares (%)'!$G$6/100*G458+'Connecting shares (%)'!$H$6/100*I458)/1000000,0),0)</f>
        <v>0</v>
      </c>
      <c r="V458" s="1">
        <f>IF(C458="East", IF(B458="Decentral",F458*'Connecting shares (%)'!$R$16*'Connecting shares (%)'!$F$6/100+H458*'Connecting shares (%)'!$G$6/100*'Connecting shares (%)'!$R$17+J458*'Connecting shares (%)'!$H$6/100*'Connecting shares (%)'!$R$18,0),0)</f>
        <v>0</v>
      </c>
      <c r="W458" s="1">
        <f>IF(C458="East", IF(B458="Central",('Connecting shares (%)'!$F$4/100*K458+'Connecting shares (%)'!$G$4/100*M458+'Connecting shares (%)'!$H$4/100*O458)/1000000,0),0)</f>
        <v>0</v>
      </c>
      <c r="X458" s="1">
        <f>IF(C458="East", IF(B458="Central",L458*'Connecting shares (%)'!$R$16*'Connecting shares (%)'!$F$4/100+N458*'Connecting shares (%)'!$G$4/100*'Connecting shares (%)'!$R$17+P458*'Connecting shares (%)'!$H$4/100*'Connecting shares (%)'!$R$18,0),0)</f>
        <v>0</v>
      </c>
      <c r="Y458" s="1">
        <f>IF(C458="East", IF(B458="Decentral",('Connecting shares (%)'!$F$4/100*K458+'Connecting shares (%)'!$G$4/100*M458+'Connecting shares (%)'!$H$4/100*O458)/1000000,0),0)</f>
        <v>0</v>
      </c>
      <c r="Z458" s="1">
        <f>IF(C458="East", IF(B458="Decentral",L458*'Connecting shares (%)'!$R$16*'Connecting shares (%)'!$F$8/100+N458*'Connecting shares (%)'!$G$8/100*'Connecting shares (%)'!$R$17+P458*'Connecting shares (%)'!$H$8/100*'Connecting shares (%)'!$R$18,0),0)</f>
        <v>0</v>
      </c>
      <c r="AA458" s="1">
        <f>IF(C458="West", IF(B458="Central",('Connecting shares (%)'!$F$10/100*E458+'Connecting shares (%)'!$G$10/100*G458+'Connecting shares (%)'!$H$10/100*I458)/1000000,0),0)</f>
        <v>0.34046230999999999</v>
      </c>
      <c r="AB458" s="1">
        <f>IF(C458="West", IF(B458="Central",F458*'Connecting shares (%)'!$R$16*'Connecting shares (%)'!$F$10/100+H458*'Connecting shares (%)'!$G$10/100*'Connecting shares (%)'!$R$17+J458*'Connecting shares (%)'!$H$10/100*'Connecting shares (%)'!$R$18,0),0)</f>
        <v>0.57487500000000002</v>
      </c>
      <c r="AC458" s="1">
        <f>IF(C458="West", IF(B458="Decentral",('Connecting shares (%)'!$F$14/100*E458+'Connecting shares (%)'!$G$14/100*G458+'Connecting shares (%)'!$H$14/100*I458)/1000000,0),0)</f>
        <v>0</v>
      </c>
      <c r="AD458" s="1">
        <f>IF(C458="west", IF(B458="Decentral",F458*'Connecting shares (%)'!$R$16*'Connecting shares (%)'!$F$14/100+H458*'Connecting shares (%)'!$G$14/100*'Connecting shares (%)'!$R$17+J458*'Connecting shares (%)'!$H$14/100*'Connecting shares (%)'!$R$18,0),0)</f>
        <v>0</v>
      </c>
      <c r="AE458" s="1">
        <f>IF(C458="west", IF(B458="Central",('Connecting shares (%)'!$F$12/100*K458+'Connecting shares (%)'!$G$12/100*M458+'Connecting shares (%)'!$H$12/100*O458)/1000000,0),0)</f>
        <v>3.0379679999999999E-2</v>
      </c>
      <c r="AF458" s="1">
        <f>IF(C458="west", IF(B458="Central",L458*'Connecting shares (%)'!$R$16*'Connecting shares (%)'!$F$12/100+N458*'Connecting shares (%)'!$G$12/100*'Connecting shares (%)'!$R$17+P458*'Connecting shares (%)'!$H$12/100*'Connecting shares (%)'!$R$18,0),0)</f>
        <v>6.8985000000000005E-2</v>
      </c>
      <c r="AG458" s="1">
        <f>IF(C458="West", IF(B458="Decentral",(K458*'Connecting shares (%)'!$F$16/100+M458*'Connecting shares (%)'!$G$16/100+O458*'Connecting shares (%)'!$H$16/100)/1000000,0),0)</f>
        <v>0</v>
      </c>
      <c r="AH458" s="1">
        <f>IF(C458="west", IF(B458="Decentral",L458*'Connecting shares (%)'!$R$16*'Connecting shares (%)'!$F$16/100+N458*'Connecting shares (%)'!$G$16/100*'Connecting shares (%)'!$R$17+P458*'Connecting shares (%)'!$H$16/100*'Connecting shares (%)'!$R$18,0),0)</f>
        <v>0</v>
      </c>
    </row>
    <row r="459" spans="1:34">
      <c r="A459" s="1">
        <v>458</v>
      </c>
      <c r="B459" s="1" t="s">
        <v>19</v>
      </c>
      <c r="C459" s="1" t="s">
        <v>21</v>
      </c>
      <c r="D459" s="1" t="s">
        <v>42</v>
      </c>
      <c r="E459" s="1">
        <v>0</v>
      </c>
      <c r="F459" s="1">
        <v>0</v>
      </c>
      <c r="G459" s="1">
        <v>0</v>
      </c>
      <c r="H459" s="1">
        <v>0</v>
      </c>
      <c r="I459" s="1">
        <v>0</v>
      </c>
      <c r="J459" s="1">
        <v>0</v>
      </c>
      <c r="K459" s="1">
        <v>0</v>
      </c>
      <c r="L459" s="1">
        <v>0</v>
      </c>
      <c r="M459" s="1">
        <v>0</v>
      </c>
      <c r="N459" s="1">
        <v>0</v>
      </c>
      <c r="O459" s="1">
        <v>0</v>
      </c>
      <c r="P459" s="1">
        <v>0</v>
      </c>
      <c r="Q459" s="1">
        <v>755.50935742205104</v>
      </c>
      <c r="R459" s="1">
        <v>23201</v>
      </c>
      <c r="S459" s="59">
        <f>IF(C459="East", IF(B459="Central",('Connecting shares (%)'!$F$2/100*E459+'Connecting shares (%)'!$G$2/100*G459+'Connecting shares (%)'!$H$2/100*I459)/1000000,0),0)</f>
        <v>0</v>
      </c>
      <c r="T459" s="59">
        <f>IF(C459="East", IF(B459="Central",F459*'Connecting shares (%)'!$R$16*'Connecting shares (%)'!$F$2/100+H459*'Connecting shares (%)'!$G$2/100*'Connecting shares (%)'!$R$17+J459*'Connecting shares (%)'!$H$2/100*'Connecting shares (%)'!$R$18,0),0)</f>
        <v>0</v>
      </c>
      <c r="U459" s="1">
        <f>IF(C459="East", IF(B459="Decentral",('Connecting shares (%)'!$F$6/100*E459+'Connecting shares (%)'!$G$6/100*G459+'Connecting shares (%)'!$H$6/100*I459)/1000000,0),0)</f>
        <v>0</v>
      </c>
      <c r="V459" s="1">
        <f>IF(C459="East", IF(B459="Decentral",F459*'Connecting shares (%)'!$R$16*'Connecting shares (%)'!$F$6/100+H459*'Connecting shares (%)'!$G$6/100*'Connecting shares (%)'!$R$17+J459*'Connecting shares (%)'!$H$6/100*'Connecting shares (%)'!$R$18,0),0)</f>
        <v>0</v>
      </c>
      <c r="W459" s="1">
        <f>IF(C459="East", IF(B459="Central",('Connecting shares (%)'!$F$4/100*K459+'Connecting shares (%)'!$G$4/100*M459+'Connecting shares (%)'!$H$4/100*O459)/1000000,0),0)</f>
        <v>0</v>
      </c>
      <c r="X459" s="1">
        <f>IF(C459="East", IF(B459="Central",L459*'Connecting shares (%)'!$R$16*'Connecting shares (%)'!$F$4/100+N459*'Connecting shares (%)'!$G$4/100*'Connecting shares (%)'!$R$17+P459*'Connecting shares (%)'!$H$4/100*'Connecting shares (%)'!$R$18,0),0)</f>
        <v>0</v>
      </c>
      <c r="Y459" s="1">
        <f>IF(C459="East", IF(B459="Decentral",('Connecting shares (%)'!$F$4/100*K459+'Connecting shares (%)'!$G$4/100*M459+'Connecting shares (%)'!$H$4/100*O459)/1000000,0),0)</f>
        <v>0</v>
      </c>
      <c r="Z459" s="1">
        <f>IF(C459="East", IF(B459="Decentral",L459*'Connecting shares (%)'!$R$16*'Connecting shares (%)'!$F$8/100+N459*'Connecting shares (%)'!$G$8/100*'Connecting shares (%)'!$R$17+P459*'Connecting shares (%)'!$H$8/100*'Connecting shares (%)'!$R$18,0),0)</f>
        <v>0</v>
      </c>
      <c r="AA459" s="1">
        <f>IF(C459="West", IF(B459="Central",('Connecting shares (%)'!$F$10/100*E459+'Connecting shares (%)'!$G$10/100*G459+'Connecting shares (%)'!$H$10/100*I459)/1000000,0),0)</f>
        <v>0</v>
      </c>
      <c r="AB459" s="1">
        <f>IF(C459="West", IF(B459="Central",F459*'Connecting shares (%)'!$R$16*'Connecting shares (%)'!$F$10/100+H459*'Connecting shares (%)'!$G$10/100*'Connecting shares (%)'!$R$17+J459*'Connecting shares (%)'!$H$10/100*'Connecting shares (%)'!$R$18,0),0)</f>
        <v>0</v>
      </c>
      <c r="AC459" s="1">
        <f>IF(C459="West", IF(B459="Decentral",('Connecting shares (%)'!$F$14/100*E459+'Connecting shares (%)'!$G$14/100*G459+'Connecting shares (%)'!$H$14/100*I459)/1000000,0),0)</f>
        <v>0</v>
      </c>
      <c r="AD459" s="1">
        <f>IF(C459="west", IF(B459="Decentral",F459*'Connecting shares (%)'!$R$16*'Connecting shares (%)'!$F$14/100+H459*'Connecting shares (%)'!$G$14/100*'Connecting shares (%)'!$R$17+J459*'Connecting shares (%)'!$H$14/100*'Connecting shares (%)'!$R$18,0),0)</f>
        <v>0</v>
      </c>
      <c r="AE459" s="1">
        <f>IF(C459="west", IF(B459="Central",('Connecting shares (%)'!$F$12/100*K459+'Connecting shares (%)'!$G$12/100*M459+'Connecting shares (%)'!$H$12/100*O459)/1000000,0),0)</f>
        <v>0</v>
      </c>
      <c r="AF459" s="1">
        <f>IF(C459="west", IF(B459="Central",L459*'Connecting shares (%)'!$R$16*'Connecting shares (%)'!$F$12/100+N459*'Connecting shares (%)'!$G$12/100*'Connecting shares (%)'!$R$17+P459*'Connecting shares (%)'!$H$12/100*'Connecting shares (%)'!$R$18,0),0)</f>
        <v>0</v>
      </c>
      <c r="AG459" s="1">
        <f>IF(C459="West", IF(B459="Decentral",(K459*'Connecting shares (%)'!$F$16/100+M459*'Connecting shares (%)'!$G$16/100+O459*'Connecting shares (%)'!$H$16/100)/1000000,0),0)</f>
        <v>0</v>
      </c>
      <c r="AH459" s="1">
        <f>IF(C459="west", IF(B459="Decentral",L459*'Connecting shares (%)'!$R$16*'Connecting shares (%)'!$F$16/100+N459*'Connecting shares (%)'!$G$16/100*'Connecting shares (%)'!$R$17+P459*'Connecting shares (%)'!$H$16/100*'Connecting shares (%)'!$R$18,0),0)</f>
        <v>0</v>
      </c>
    </row>
    <row r="460" spans="1:34">
      <c r="A460" s="1">
        <v>459</v>
      </c>
      <c r="B460" s="1" t="s">
        <v>19</v>
      </c>
      <c r="C460" s="1" t="s">
        <v>21</v>
      </c>
      <c r="D460" s="1" t="s">
        <v>42</v>
      </c>
      <c r="E460" s="1">
        <v>0</v>
      </c>
      <c r="F460" s="1">
        <v>0</v>
      </c>
      <c r="G460" s="1">
        <v>0</v>
      </c>
      <c r="H460" s="1">
        <v>0</v>
      </c>
      <c r="I460" s="1">
        <v>0</v>
      </c>
      <c r="J460" s="1">
        <v>0</v>
      </c>
      <c r="K460" s="1">
        <v>0</v>
      </c>
      <c r="L460" s="1">
        <v>0</v>
      </c>
      <c r="M460" s="1">
        <v>0</v>
      </c>
      <c r="N460" s="1">
        <v>0</v>
      </c>
      <c r="O460" s="1">
        <v>0</v>
      </c>
      <c r="P460" s="1">
        <v>0</v>
      </c>
      <c r="Q460" s="1">
        <v>349.61205105331101</v>
      </c>
      <c r="R460" s="1">
        <v>3712</v>
      </c>
      <c r="S460" s="59">
        <f>IF(C460="East", IF(B460="Central",('Connecting shares (%)'!$F$2/100*E460+'Connecting shares (%)'!$G$2/100*G460+'Connecting shares (%)'!$H$2/100*I460)/1000000,0),0)</f>
        <v>0</v>
      </c>
      <c r="T460" s="59">
        <f>IF(C460="East", IF(B460="Central",F460*'Connecting shares (%)'!$R$16*'Connecting shares (%)'!$F$2/100+H460*'Connecting shares (%)'!$G$2/100*'Connecting shares (%)'!$R$17+J460*'Connecting shares (%)'!$H$2/100*'Connecting shares (%)'!$R$18,0),0)</f>
        <v>0</v>
      </c>
      <c r="U460" s="1">
        <f>IF(C460="East", IF(B460="Decentral",('Connecting shares (%)'!$F$6/100*E460+'Connecting shares (%)'!$G$6/100*G460+'Connecting shares (%)'!$H$6/100*I460)/1000000,0),0)</f>
        <v>0</v>
      </c>
      <c r="V460" s="1">
        <f>IF(C460="East", IF(B460="Decentral",F460*'Connecting shares (%)'!$R$16*'Connecting shares (%)'!$F$6/100+H460*'Connecting shares (%)'!$G$6/100*'Connecting shares (%)'!$R$17+J460*'Connecting shares (%)'!$H$6/100*'Connecting shares (%)'!$R$18,0),0)</f>
        <v>0</v>
      </c>
      <c r="W460" s="1">
        <f>IF(C460="East", IF(B460="Central",('Connecting shares (%)'!$F$4/100*K460+'Connecting shares (%)'!$G$4/100*M460+'Connecting shares (%)'!$H$4/100*O460)/1000000,0),0)</f>
        <v>0</v>
      </c>
      <c r="X460" s="1">
        <f>IF(C460="East", IF(B460="Central",L460*'Connecting shares (%)'!$R$16*'Connecting shares (%)'!$F$4/100+N460*'Connecting shares (%)'!$G$4/100*'Connecting shares (%)'!$R$17+P460*'Connecting shares (%)'!$H$4/100*'Connecting shares (%)'!$R$18,0),0)</f>
        <v>0</v>
      </c>
      <c r="Y460" s="1">
        <f>IF(C460="East", IF(B460="Decentral",('Connecting shares (%)'!$F$4/100*K460+'Connecting shares (%)'!$G$4/100*M460+'Connecting shares (%)'!$H$4/100*O460)/1000000,0),0)</f>
        <v>0</v>
      </c>
      <c r="Z460" s="1">
        <f>IF(C460="East", IF(B460="Decentral",L460*'Connecting shares (%)'!$R$16*'Connecting shares (%)'!$F$8/100+N460*'Connecting shares (%)'!$G$8/100*'Connecting shares (%)'!$R$17+P460*'Connecting shares (%)'!$H$8/100*'Connecting shares (%)'!$R$18,0),0)</f>
        <v>0</v>
      </c>
      <c r="AA460" s="1">
        <f>IF(C460="West", IF(B460="Central",('Connecting shares (%)'!$F$10/100*E460+'Connecting shares (%)'!$G$10/100*G460+'Connecting shares (%)'!$H$10/100*I460)/1000000,0),0)</f>
        <v>0</v>
      </c>
      <c r="AB460" s="1">
        <f>IF(C460="West", IF(B460="Central",F460*'Connecting shares (%)'!$R$16*'Connecting shares (%)'!$F$10/100+H460*'Connecting shares (%)'!$G$10/100*'Connecting shares (%)'!$R$17+J460*'Connecting shares (%)'!$H$10/100*'Connecting shares (%)'!$R$18,0),0)</f>
        <v>0</v>
      </c>
      <c r="AC460" s="1">
        <f>IF(C460="West", IF(B460="Decentral",('Connecting shares (%)'!$F$14/100*E460+'Connecting shares (%)'!$G$14/100*G460+'Connecting shares (%)'!$H$14/100*I460)/1000000,0),0)</f>
        <v>0</v>
      </c>
      <c r="AD460" s="1">
        <f>IF(C460="west", IF(B460="Decentral",F460*'Connecting shares (%)'!$R$16*'Connecting shares (%)'!$F$14/100+H460*'Connecting shares (%)'!$G$14/100*'Connecting shares (%)'!$R$17+J460*'Connecting shares (%)'!$H$14/100*'Connecting shares (%)'!$R$18,0),0)</f>
        <v>0</v>
      </c>
      <c r="AE460" s="1">
        <f>IF(C460="west", IF(B460="Central",('Connecting shares (%)'!$F$12/100*K460+'Connecting shares (%)'!$G$12/100*M460+'Connecting shares (%)'!$H$12/100*O460)/1000000,0),0)</f>
        <v>0</v>
      </c>
      <c r="AF460" s="1">
        <f>IF(C460="west", IF(B460="Central",L460*'Connecting shares (%)'!$R$16*'Connecting shares (%)'!$F$12/100+N460*'Connecting shares (%)'!$G$12/100*'Connecting shares (%)'!$R$17+P460*'Connecting shares (%)'!$H$12/100*'Connecting shares (%)'!$R$18,0),0)</f>
        <v>0</v>
      </c>
      <c r="AG460" s="1">
        <f>IF(C460="West", IF(B460="Decentral",(K460*'Connecting shares (%)'!$F$16/100+M460*'Connecting shares (%)'!$G$16/100+O460*'Connecting shares (%)'!$H$16/100)/1000000,0),0)</f>
        <v>0</v>
      </c>
      <c r="AH460" s="1">
        <f>IF(C460="west", IF(B460="Decentral",L460*'Connecting shares (%)'!$R$16*'Connecting shares (%)'!$F$16/100+N460*'Connecting shares (%)'!$G$16/100*'Connecting shares (%)'!$R$17+P460*'Connecting shares (%)'!$H$16/100*'Connecting shares (%)'!$R$18,0),0)</f>
        <v>0</v>
      </c>
    </row>
    <row r="461" spans="1:34">
      <c r="A461" s="1">
        <v>460</v>
      </c>
      <c r="B461" s="1" t="s">
        <v>19</v>
      </c>
      <c r="C461" s="1" t="s">
        <v>21</v>
      </c>
      <c r="D461" s="1" t="s">
        <v>470</v>
      </c>
      <c r="E461" s="1">
        <v>791788.81</v>
      </c>
      <c r="F461" s="1">
        <v>52</v>
      </c>
      <c r="G461" s="1">
        <v>0</v>
      </c>
      <c r="H461" s="1">
        <v>0</v>
      </c>
      <c r="I461" s="1">
        <v>0</v>
      </c>
      <c r="J461" s="1">
        <v>0</v>
      </c>
      <c r="K461" s="1">
        <v>56473.35</v>
      </c>
      <c r="L461" s="1">
        <v>4</v>
      </c>
      <c r="M461" s="1">
        <v>0</v>
      </c>
      <c r="N461" s="1">
        <v>0</v>
      </c>
      <c r="O461" s="1">
        <v>0</v>
      </c>
      <c r="P461" s="1">
        <v>0</v>
      </c>
      <c r="Q461" s="1">
        <v>6445.9903394847897</v>
      </c>
      <c r="R461" s="1">
        <v>1617910</v>
      </c>
      <c r="S461" s="59">
        <f>IF(C461="East", IF(B461="Central",('Connecting shares (%)'!$F$2/100*E461+'Connecting shares (%)'!$G$2/100*G461+'Connecting shares (%)'!$H$2/100*I461)/1000000,0),0)</f>
        <v>0</v>
      </c>
      <c r="T461" s="59">
        <f>IF(C461="East", IF(B461="Central",F461*'Connecting shares (%)'!$R$16*'Connecting shares (%)'!$F$2/100+H461*'Connecting shares (%)'!$G$2/100*'Connecting shares (%)'!$R$17+J461*'Connecting shares (%)'!$H$2/100*'Connecting shares (%)'!$R$18,0),0)</f>
        <v>0</v>
      </c>
      <c r="U461" s="1">
        <f>IF(C461="East", IF(B461="Decentral",('Connecting shares (%)'!$F$6/100*E461+'Connecting shares (%)'!$G$6/100*G461+'Connecting shares (%)'!$H$6/100*I461)/1000000,0),0)</f>
        <v>0</v>
      </c>
      <c r="V461" s="1">
        <f>IF(C461="East", IF(B461="Decentral",F461*'Connecting shares (%)'!$R$16*'Connecting shares (%)'!$F$6/100+H461*'Connecting shares (%)'!$G$6/100*'Connecting shares (%)'!$R$17+J461*'Connecting shares (%)'!$H$6/100*'Connecting shares (%)'!$R$18,0),0)</f>
        <v>0</v>
      </c>
      <c r="W461" s="1">
        <f>IF(C461="East", IF(B461="Central",('Connecting shares (%)'!$F$4/100*K461+'Connecting shares (%)'!$G$4/100*M461+'Connecting shares (%)'!$H$4/100*O461)/1000000,0),0)</f>
        <v>0</v>
      </c>
      <c r="X461" s="1">
        <f>IF(C461="East", IF(B461="Central",L461*'Connecting shares (%)'!$R$16*'Connecting shares (%)'!$F$4/100+N461*'Connecting shares (%)'!$G$4/100*'Connecting shares (%)'!$R$17+P461*'Connecting shares (%)'!$H$4/100*'Connecting shares (%)'!$R$18,0),0)</f>
        <v>0</v>
      </c>
      <c r="Y461" s="1">
        <f>IF(C461="East", IF(B461="Decentral",('Connecting shares (%)'!$F$4/100*K461+'Connecting shares (%)'!$G$4/100*M461+'Connecting shares (%)'!$H$4/100*O461)/1000000,0),0)</f>
        <v>0</v>
      </c>
      <c r="Z461" s="1">
        <f>IF(C461="East", IF(B461="Decentral",L461*'Connecting shares (%)'!$R$16*'Connecting shares (%)'!$F$8/100+N461*'Connecting shares (%)'!$G$8/100*'Connecting shares (%)'!$R$17+P461*'Connecting shares (%)'!$H$8/100*'Connecting shares (%)'!$R$18,0),0)</f>
        <v>0</v>
      </c>
      <c r="AA461" s="1">
        <f>IF(C461="West", IF(B461="Central",('Connecting shares (%)'!$F$10/100*E461+'Connecting shares (%)'!$G$10/100*G461+'Connecting shares (%)'!$H$10/100*I461)/1000000,0),0)</f>
        <v>0</v>
      </c>
      <c r="AB461" s="1">
        <f>IF(C461="West", IF(B461="Central",F461*'Connecting shares (%)'!$R$16*'Connecting shares (%)'!$F$10/100+H461*'Connecting shares (%)'!$G$10/100*'Connecting shares (%)'!$R$17+J461*'Connecting shares (%)'!$H$10/100*'Connecting shares (%)'!$R$18,0),0)</f>
        <v>0</v>
      </c>
      <c r="AC461" s="1">
        <f>IF(C461="West", IF(B461="Decentral",('Connecting shares (%)'!$F$14/100*E461+'Connecting shares (%)'!$G$14/100*G461+'Connecting shares (%)'!$H$14/100*I461)/1000000,0),0)</f>
        <v>0.79178881000000001</v>
      </c>
      <c r="AD461" s="1">
        <f>IF(C461="west", IF(B461="Decentral",F461*'Connecting shares (%)'!$R$16*'Connecting shares (%)'!$F$14/100+H461*'Connecting shares (%)'!$G$14/100*'Connecting shares (%)'!$R$17+J461*'Connecting shares (%)'!$H$14/100*'Connecting shares (%)'!$R$18,0),0)</f>
        <v>1.19574</v>
      </c>
      <c r="AE461" s="1">
        <f>IF(C461="west", IF(B461="Central",('Connecting shares (%)'!$F$12/100*K461+'Connecting shares (%)'!$G$12/100*M461+'Connecting shares (%)'!$H$12/100*O461)/1000000,0),0)</f>
        <v>0</v>
      </c>
      <c r="AF461" s="1">
        <f>IF(C461="west", IF(B461="Central",L461*'Connecting shares (%)'!$R$16*'Connecting shares (%)'!$F$12/100+N461*'Connecting shares (%)'!$G$12/100*'Connecting shares (%)'!$R$17+P461*'Connecting shares (%)'!$H$12/100*'Connecting shares (%)'!$R$18,0),0)</f>
        <v>0</v>
      </c>
      <c r="AG461" s="1">
        <f>IF(C461="West", IF(B461="Decentral",(K461*'Connecting shares (%)'!$F$16/100+M461*'Connecting shares (%)'!$G$16/100+O461*'Connecting shares (%)'!$H$16/100)/1000000,0),0)</f>
        <v>5.6473349999999999E-2</v>
      </c>
      <c r="AH461" s="1">
        <f>IF(C461="west", IF(B461="Decentral",L461*'Connecting shares (%)'!$R$16*'Connecting shares (%)'!$F$16/100+N461*'Connecting shares (%)'!$G$16/100*'Connecting shares (%)'!$R$17+P461*'Connecting shares (%)'!$H$16/100*'Connecting shares (%)'!$R$18,0),0)</f>
        <v>9.1980000000000006E-2</v>
      </c>
    </row>
    <row r="462" spans="1:34">
      <c r="A462" s="1">
        <v>461</v>
      </c>
      <c r="B462" s="1" t="s">
        <v>19</v>
      </c>
      <c r="C462" s="1" t="s">
        <v>21</v>
      </c>
      <c r="D462" s="1" t="s">
        <v>469</v>
      </c>
      <c r="E462" s="1">
        <v>904824.71</v>
      </c>
      <c r="F462" s="1">
        <v>62</v>
      </c>
      <c r="G462" s="1">
        <v>0</v>
      </c>
      <c r="H462" s="1">
        <v>0</v>
      </c>
      <c r="I462" s="1">
        <v>0</v>
      </c>
      <c r="J462" s="1">
        <v>0</v>
      </c>
      <c r="K462" s="1">
        <v>181012.19999999899</v>
      </c>
      <c r="L462" s="1">
        <v>24</v>
      </c>
      <c r="M462" s="1">
        <v>0</v>
      </c>
      <c r="N462" s="1">
        <v>0</v>
      </c>
      <c r="O462" s="1">
        <v>0</v>
      </c>
      <c r="P462" s="1">
        <v>0</v>
      </c>
      <c r="Q462" s="1">
        <v>3245.3436329952001</v>
      </c>
      <c r="R462" s="1">
        <v>729529</v>
      </c>
      <c r="S462" s="59">
        <f>IF(C462="East", IF(B462="Central",('Connecting shares (%)'!$F$2/100*E462+'Connecting shares (%)'!$G$2/100*G462+'Connecting shares (%)'!$H$2/100*I462)/1000000,0),0)</f>
        <v>0</v>
      </c>
      <c r="T462" s="59">
        <f>IF(C462="East", IF(B462="Central",F462*'Connecting shares (%)'!$R$16*'Connecting shares (%)'!$F$2/100+H462*'Connecting shares (%)'!$G$2/100*'Connecting shares (%)'!$R$17+J462*'Connecting shares (%)'!$H$2/100*'Connecting shares (%)'!$R$18,0),0)</f>
        <v>0</v>
      </c>
      <c r="U462" s="1">
        <f>IF(C462="East", IF(B462="Decentral",('Connecting shares (%)'!$F$6/100*E462+'Connecting shares (%)'!$G$6/100*G462+'Connecting shares (%)'!$H$6/100*I462)/1000000,0),0)</f>
        <v>0</v>
      </c>
      <c r="V462" s="1">
        <f>IF(C462="East", IF(B462="Decentral",F462*'Connecting shares (%)'!$R$16*'Connecting shares (%)'!$F$6/100+H462*'Connecting shares (%)'!$G$6/100*'Connecting shares (%)'!$R$17+J462*'Connecting shares (%)'!$H$6/100*'Connecting shares (%)'!$R$18,0),0)</f>
        <v>0</v>
      </c>
      <c r="W462" s="1">
        <f>IF(C462="East", IF(B462="Central",('Connecting shares (%)'!$F$4/100*K462+'Connecting shares (%)'!$G$4/100*M462+'Connecting shares (%)'!$H$4/100*O462)/1000000,0),0)</f>
        <v>0</v>
      </c>
      <c r="X462" s="1">
        <f>IF(C462="East", IF(B462="Central",L462*'Connecting shares (%)'!$R$16*'Connecting shares (%)'!$F$4/100+N462*'Connecting shares (%)'!$G$4/100*'Connecting shares (%)'!$R$17+P462*'Connecting shares (%)'!$H$4/100*'Connecting shares (%)'!$R$18,0),0)</f>
        <v>0</v>
      </c>
      <c r="Y462" s="1">
        <f>IF(C462="East", IF(B462="Decentral",('Connecting shares (%)'!$F$4/100*K462+'Connecting shares (%)'!$G$4/100*M462+'Connecting shares (%)'!$H$4/100*O462)/1000000,0),0)</f>
        <v>0</v>
      </c>
      <c r="Z462" s="1">
        <f>IF(C462="East", IF(B462="Decentral",L462*'Connecting shares (%)'!$R$16*'Connecting shares (%)'!$F$8/100+N462*'Connecting shares (%)'!$G$8/100*'Connecting shares (%)'!$R$17+P462*'Connecting shares (%)'!$H$8/100*'Connecting shares (%)'!$R$18,0),0)</f>
        <v>0</v>
      </c>
      <c r="AA462" s="1">
        <f>IF(C462="West", IF(B462="Central",('Connecting shares (%)'!$F$10/100*E462+'Connecting shares (%)'!$G$10/100*G462+'Connecting shares (%)'!$H$10/100*I462)/1000000,0),0)</f>
        <v>0</v>
      </c>
      <c r="AB462" s="1">
        <f>IF(C462="West", IF(B462="Central",F462*'Connecting shares (%)'!$R$16*'Connecting shares (%)'!$F$10/100+H462*'Connecting shares (%)'!$G$10/100*'Connecting shares (%)'!$R$17+J462*'Connecting shares (%)'!$H$10/100*'Connecting shares (%)'!$R$18,0),0)</f>
        <v>0</v>
      </c>
      <c r="AC462" s="1">
        <f>IF(C462="West", IF(B462="Decentral",('Connecting shares (%)'!$F$14/100*E462+'Connecting shares (%)'!$G$14/100*G462+'Connecting shares (%)'!$H$14/100*I462)/1000000,0),0)</f>
        <v>0.90482470999999998</v>
      </c>
      <c r="AD462" s="1">
        <f>IF(C462="west", IF(B462="Decentral",F462*'Connecting shares (%)'!$R$16*'Connecting shares (%)'!$F$14/100+H462*'Connecting shares (%)'!$G$14/100*'Connecting shares (%)'!$R$17+J462*'Connecting shares (%)'!$H$14/100*'Connecting shares (%)'!$R$18,0),0)</f>
        <v>1.4256900000000001</v>
      </c>
      <c r="AE462" s="1">
        <f>IF(C462="west", IF(B462="Central",('Connecting shares (%)'!$F$12/100*K462+'Connecting shares (%)'!$G$12/100*M462+'Connecting shares (%)'!$H$12/100*O462)/1000000,0),0)</f>
        <v>0</v>
      </c>
      <c r="AF462" s="1">
        <f>IF(C462="west", IF(B462="Central",L462*'Connecting shares (%)'!$R$16*'Connecting shares (%)'!$F$12/100+N462*'Connecting shares (%)'!$G$12/100*'Connecting shares (%)'!$R$17+P462*'Connecting shares (%)'!$H$12/100*'Connecting shares (%)'!$R$18,0),0)</f>
        <v>0</v>
      </c>
      <c r="AG462" s="1">
        <f>IF(C462="West", IF(B462="Decentral",(K462*'Connecting shares (%)'!$F$16/100+M462*'Connecting shares (%)'!$G$16/100+O462*'Connecting shares (%)'!$H$16/100)/1000000,0),0)</f>
        <v>0.18101219999999899</v>
      </c>
      <c r="AH462" s="1">
        <f>IF(C462="west", IF(B462="Decentral",L462*'Connecting shares (%)'!$R$16*'Connecting shares (%)'!$F$16/100+N462*'Connecting shares (%)'!$G$16/100*'Connecting shares (%)'!$R$17+P462*'Connecting shares (%)'!$H$16/100*'Connecting shares (%)'!$R$18,0),0)</f>
        <v>0.55188000000000004</v>
      </c>
    </row>
    <row r="463" spans="1:34">
      <c r="A463" s="1">
        <v>462</v>
      </c>
      <c r="B463" s="1" t="s">
        <v>19</v>
      </c>
      <c r="C463" s="1" t="s">
        <v>21</v>
      </c>
      <c r="D463" s="1" t="s">
        <v>468</v>
      </c>
      <c r="E463" s="1">
        <v>0</v>
      </c>
      <c r="F463" s="1">
        <v>0</v>
      </c>
      <c r="G463" s="1">
        <v>0</v>
      </c>
      <c r="H463" s="1">
        <v>0</v>
      </c>
      <c r="I463" s="1">
        <v>0</v>
      </c>
      <c r="J463" s="1">
        <v>0</v>
      </c>
      <c r="K463" s="1">
        <v>0</v>
      </c>
      <c r="L463" s="1">
        <v>0</v>
      </c>
      <c r="M463" s="1">
        <v>0</v>
      </c>
      <c r="N463" s="1">
        <v>0</v>
      </c>
      <c r="O463" s="1">
        <v>0</v>
      </c>
      <c r="P463" s="1">
        <v>0</v>
      </c>
      <c r="Q463" s="1">
        <v>138.877359301387</v>
      </c>
      <c r="R463" s="1">
        <v>1191.5</v>
      </c>
      <c r="S463" s="59">
        <f>IF(C463="East", IF(B463="Central",('Connecting shares (%)'!$F$2/100*E463+'Connecting shares (%)'!$G$2/100*G463+'Connecting shares (%)'!$H$2/100*I463)/1000000,0),0)</f>
        <v>0</v>
      </c>
      <c r="T463" s="59">
        <f>IF(C463="East", IF(B463="Central",F463*'Connecting shares (%)'!$R$16*'Connecting shares (%)'!$F$2/100+H463*'Connecting shares (%)'!$G$2/100*'Connecting shares (%)'!$R$17+J463*'Connecting shares (%)'!$H$2/100*'Connecting shares (%)'!$R$18,0),0)</f>
        <v>0</v>
      </c>
      <c r="U463" s="1">
        <f>IF(C463="East", IF(B463="Decentral",('Connecting shares (%)'!$F$6/100*E463+'Connecting shares (%)'!$G$6/100*G463+'Connecting shares (%)'!$H$6/100*I463)/1000000,0),0)</f>
        <v>0</v>
      </c>
      <c r="V463" s="1">
        <f>IF(C463="East", IF(B463="Decentral",F463*'Connecting shares (%)'!$R$16*'Connecting shares (%)'!$F$6/100+H463*'Connecting shares (%)'!$G$6/100*'Connecting shares (%)'!$R$17+J463*'Connecting shares (%)'!$H$6/100*'Connecting shares (%)'!$R$18,0),0)</f>
        <v>0</v>
      </c>
      <c r="W463" s="1">
        <f>IF(C463="East", IF(B463="Central",('Connecting shares (%)'!$F$4/100*K463+'Connecting shares (%)'!$G$4/100*M463+'Connecting shares (%)'!$H$4/100*O463)/1000000,0),0)</f>
        <v>0</v>
      </c>
      <c r="X463" s="1">
        <f>IF(C463="East", IF(B463="Central",L463*'Connecting shares (%)'!$R$16*'Connecting shares (%)'!$F$4/100+N463*'Connecting shares (%)'!$G$4/100*'Connecting shares (%)'!$R$17+P463*'Connecting shares (%)'!$H$4/100*'Connecting shares (%)'!$R$18,0),0)</f>
        <v>0</v>
      </c>
      <c r="Y463" s="1">
        <f>IF(C463="East", IF(B463="Decentral",('Connecting shares (%)'!$F$4/100*K463+'Connecting shares (%)'!$G$4/100*M463+'Connecting shares (%)'!$H$4/100*O463)/1000000,0),0)</f>
        <v>0</v>
      </c>
      <c r="Z463" s="1">
        <f>IF(C463="East", IF(B463="Decentral",L463*'Connecting shares (%)'!$R$16*'Connecting shares (%)'!$F$8/100+N463*'Connecting shares (%)'!$G$8/100*'Connecting shares (%)'!$R$17+P463*'Connecting shares (%)'!$H$8/100*'Connecting shares (%)'!$R$18,0),0)</f>
        <v>0</v>
      </c>
      <c r="AA463" s="1">
        <f>IF(C463="West", IF(B463="Central",('Connecting shares (%)'!$F$10/100*E463+'Connecting shares (%)'!$G$10/100*G463+'Connecting shares (%)'!$H$10/100*I463)/1000000,0),0)</f>
        <v>0</v>
      </c>
      <c r="AB463" s="1">
        <f>IF(C463="West", IF(B463="Central",F463*'Connecting shares (%)'!$R$16*'Connecting shares (%)'!$F$10/100+H463*'Connecting shares (%)'!$G$10/100*'Connecting shares (%)'!$R$17+J463*'Connecting shares (%)'!$H$10/100*'Connecting shares (%)'!$R$18,0),0)</f>
        <v>0</v>
      </c>
      <c r="AC463" s="1">
        <f>IF(C463="West", IF(B463="Decentral",('Connecting shares (%)'!$F$14/100*E463+'Connecting shares (%)'!$G$14/100*G463+'Connecting shares (%)'!$H$14/100*I463)/1000000,0),0)</f>
        <v>0</v>
      </c>
      <c r="AD463" s="1">
        <f>IF(C463="west", IF(B463="Decentral",F463*'Connecting shares (%)'!$R$16*'Connecting shares (%)'!$F$14/100+H463*'Connecting shares (%)'!$G$14/100*'Connecting shares (%)'!$R$17+J463*'Connecting shares (%)'!$H$14/100*'Connecting shares (%)'!$R$18,0),0)</f>
        <v>0</v>
      </c>
      <c r="AE463" s="1">
        <f>IF(C463="west", IF(B463="Central",('Connecting shares (%)'!$F$12/100*K463+'Connecting shares (%)'!$G$12/100*M463+'Connecting shares (%)'!$H$12/100*O463)/1000000,0),0)</f>
        <v>0</v>
      </c>
      <c r="AF463" s="1">
        <f>IF(C463="west", IF(B463="Central",L463*'Connecting shares (%)'!$R$16*'Connecting shares (%)'!$F$12/100+N463*'Connecting shares (%)'!$G$12/100*'Connecting shares (%)'!$R$17+P463*'Connecting shares (%)'!$H$12/100*'Connecting shares (%)'!$R$18,0),0)</f>
        <v>0</v>
      </c>
      <c r="AG463" s="1">
        <f>IF(C463="West", IF(B463="Decentral",(K463*'Connecting shares (%)'!$F$16/100+M463*'Connecting shares (%)'!$G$16/100+O463*'Connecting shares (%)'!$H$16/100)/1000000,0),0)</f>
        <v>0</v>
      </c>
      <c r="AH463" s="1">
        <f>IF(C463="west", IF(B463="Decentral",L463*'Connecting shares (%)'!$R$16*'Connecting shares (%)'!$F$16/100+N463*'Connecting shares (%)'!$G$16/100*'Connecting shares (%)'!$R$17+P463*'Connecting shares (%)'!$H$16/100*'Connecting shares (%)'!$R$18,0),0)</f>
        <v>0</v>
      </c>
    </row>
    <row r="464" spans="1:34">
      <c r="A464" s="1">
        <v>463</v>
      </c>
      <c r="B464" s="1" t="s">
        <v>19</v>
      </c>
      <c r="C464" s="1" t="s">
        <v>21</v>
      </c>
      <c r="D464" s="1" t="s">
        <v>467</v>
      </c>
      <c r="E464" s="1">
        <v>536168.35</v>
      </c>
      <c r="F464" s="1">
        <v>37</v>
      </c>
      <c r="G464" s="1">
        <v>54901.449999999903</v>
      </c>
      <c r="H464" s="1">
        <v>1</v>
      </c>
      <c r="I464" s="1">
        <v>0</v>
      </c>
      <c r="J464" s="1">
        <v>0</v>
      </c>
      <c r="K464" s="1">
        <v>38514.18</v>
      </c>
      <c r="L464" s="1">
        <v>4</v>
      </c>
      <c r="M464" s="1">
        <v>78698.529999999897</v>
      </c>
      <c r="N464" s="1">
        <v>1</v>
      </c>
      <c r="O464" s="1">
        <v>0</v>
      </c>
      <c r="P464" s="1">
        <v>0</v>
      </c>
      <c r="Q464" s="1">
        <v>9626.6747894845794</v>
      </c>
      <c r="R464" s="1">
        <v>1988391.5</v>
      </c>
      <c r="S464" s="59">
        <f>IF(C464="East", IF(B464="Central",('Connecting shares (%)'!$F$2/100*E464+'Connecting shares (%)'!$G$2/100*G464+'Connecting shares (%)'!$H$2/100*I464)/1000000,0),0)</f>
        <v>0</v>
      </c>
      <c r="T464" s="59">
        <f>IF(C464="East", IF(B464="Central",F464*'Connecting shares (%)'!$R$16*'Connecting shares (%)'!$F$2/100+H464*'Connecting shares (%)'!$G$2/100*'Connecting shares (%)'!$R$17+J464*'Connecting shares (%)'!$H$2/100*'Connecting shares (%)'!$R$18,0),0)</f>
        <v>0</v>
      </c>
      <c r="U464" s="1">
        <f>IF(C464="East", IF(B464="Decentral",('Connecting shares (%)'!$F$6/100*E464+'Connecting shares (%)'!$G$6/100*G464+'Connecting shares (%)'!$H$6/100*I464)/1000000,0),0)</f>
        <v>0</v>
      </c>
      <c r="V464" s="1">
        <f>IF(C464="East", IF(B464="Decentral",F464*'Connecting shares (%)'!$R$16*'Connecting shares (%)'!$F$6/100+H464*'Connecting shares (%)'!$G$6/100*'Connecting shares (%)'!$R$17+J464*'Connecting shares (%)'!$H$6/100*'Connecting shares (%)'!$R$18,0),0)</f>
        <v>0</v>
      </c>
      <c r="W464" s="1">
        <f>IF(C464="East", IF(B464="Central",('Connecting shares (%)'!$F$4/100*K464+'Connecting shares (%)'!$G$4/100*M464+'Connecting shares (%)'!$H$4/100*O464)/1000000,0),0)</f>
        <v>0</v>
      </c>
      <c r="X464" s="1">
        <f>IF(C464="East", IF(B464="Central",L464*'Connecting shares (%)'!$R$16*'Connecting shares (%)'!$F$4/100+N464*'Connecting shares (%)'!$G$4/100*'Connecting shares (%)'!$R$17+P464*'Connecting shares (%)'!$H$4/100*'Connecting shares (%)'!$R$18,0),0)</f>
        <v>0</v>
      </c>
      <c r="Y464" s="1">
        <f>IF(C464="East", IF(B464="Decentral",('Connecting shares (%)'!$F$4/100*K464+'Connecting shares (%)'!$G$4/100*M464+'Connecting shares (%)'!$H$4/100*O464)/1000000,0),0)</f>
        <v>0</v>
      </c>
      <c r="Z464" s="1">
        <f>IF(C464="East", IF(B464="Decentral",L464*'Connecting shares (%)'!$R$16*'Connecting shares (%)'!$F$8/100+N464*'Connecting shares (%)'!$G$8/100*'Connecting shares (%)'!$R$17+P464*'Connecting shares (%)'!$H$8/100*'Connecting shares (%)'!$R$18,0),0)</f>
        <v>0</v>
      </c>
      <c r="AA464" s="1">
        <f>IF(C464="West", IF(B464="Central",('Connecting shares (%)'!$F$10/100*E464+'Connecting shares (%)'!$G$10/100*G464+'Connecting shares (%)'!$H$10/100*I464)/1000000,0),0)</f>
        <v>0</v>
      </c>
      <c r="AB464" s="1">
        <f>IF(C464="West", IF(B464="Central",F464*'Connecting shares (%)'!$R$16*'Connecting shares (%)'!$F$10/100+H464*'Connecting shares (%)'!$G$10/100*'Connecting shares (%)'!$R$17+J464*'Connecting shares (%)'!$H$10/100*'Connecting shares (%)'!$R$18,0),0)</f>
        <v>0</v>
      </c>
      <c r="AC464" s="1">
        <f>IF(C464="West", IF(B464="Decentral",('Connecting shares (%)'!$F$14/100*E464+'Connecting shares (%)'!$G$14/100*G464+'Connecting shares (%)'!$H$14/100*I464)/1000000,0),0)</f>
        <v>0.59106979999999998</v>
      </c>
      <c r="AD464" s="1">
        <f>IF(C464="west", IF(B464="Decentral",F464*'Connecting shares (%)'!$R$16*'Connecting shares (%)'!$F$14/100+H464*'Connecting shares (%)'!$G$14/100*'Connecting shares (%)'!$R$17+J464*'Connecting shares (%)'!$H$14/100*'Connecting shares (%)'!$R$18,0),0)</f>
        <v>0.88147400000000009</v>
      </c>
      <c r="AE464" s="1">
        <f>IF(C464="west", IF(B464="Central",('Connecting shares (%)'!$F$12/100*K464+'Connecting shares (%)'!$G$12/100*M464+'Connecting shares (%)'!$H$12/100*O464)/1000000,0),0)</f>
        <v>0</v>
      </c>
      <c r="AF464" s="1">
        <f>IF(C464="west", IF(B464="Central",L464*'Connecting shares (%)'!$R$16*'Connecting shares (%)'!$F$12/100+N464*'Connecting shares (%)'!$G$12/100*'Connecting shares (%)'!$R$17+P464*'Connecting shares (%)'!$H$12/100*'Connecting shares (%)'!$R$18,0),0)</f>
        <v>0</v>
      </c>
      <c r="AG464" s="1">
        <f>IF(C464="West", IF(B464="Decentral",(K464*'Connecting shares (%)'!$F$16/100+M464*'Connecting shares (%)'!$G$16/100+O464*'Connecting shares (%)'!$H$16/100)/1000000,0),0)</f>
        <v>0.1172127099999999</v>
      </c>
      <c r="AH464" s="1">
        <f>IF(C464="west", IF(B464="Decentral",L464*'Connecting shares (%)'!$R$16*'Connecting shares (%)'!$F$16/100+N464*'Connecting shares (%)'!$G$16/100*'Connecting shares (%)'!$R$17+P464*'Connecting shares (%)'!$H$16/100*'Connecting shares (%)'!$R$18,0),0)</f>
        <v>0.122639</v>
      </c>
    </row>
    <row r="465" spans="1:34">
      <c r="A465" s="1">
        <v>464</v>
      </c>
      <c r="B465" s="1" t="s">
        <v>19</v>
      </c>
      <c r="C465" s="1" t="s">
        <v>21</v>
      </c>
      <c r="D465" s="1" t="s">
        <v>303</v>
      </c>
      <c r="E465" s="1">
        <v>128405.56</v>
      </c>
      <c r="F465" s="1">
        <v>6</v>
      </c>
      <c r="G465" s="1">
        <v>0</v>
      </c>
      <c r="H465" s="1">
        <v>0</v>
      </c>
      <c r="I465" s="1">
        <v>0</v>
      </c>
      <c r="J465" s="1">
        <v>0</v>
      </c>
      <c r="K465" s="1">
        <v>14768.449999999901</v>
      </c>
      <c r="L465" s="1">
        <v>3</v>
      </c>
      <c r="M465" s="1">
        <v>0</v>
      </c>
      <c r="N465" s="1">
        <v>0</v>
      </c>
      <c r="O465" s="1">
        <v>0</v>
      </c>
      <c r="P465" s="1">
        <v>0</v>
      </c>
      <c r="Q465" s="1">
        <v>5067.7071474004697</v>
      </c>
      <c r="R465" s="1">
        <v>1032129.5</v>
      </c>
      <c r="S465" s="59">
        <f>IF(C465="East", IF(B465="Central",('Connecting shares (%)'!$F$2/100*E465+'Connecting shares (%)'!$G$2/100*G465+'Connecting shares (%)'!$H$2/100*I465)/1000000,0),0)</f>
        <v>0</v>
      </c>
      <c r="T465" s="59">
        <f>IF(C465="East", IF(B465="Central",F465*'Connecting shares (%)'!$R$16*'Connecting shares (%)'!$F$2/100+H465*'Connecting shares (%)'!$G$2/100*'Connecting shares (%)'!$R$17+J465*'Connecting shares (%)'!$H$2/100*'Connecting shares (%)'!$R$18,0),0)</f>
        <v>0</v>
      </c>
      <c r="U465" s="1">
        <f>IF(C465="East", IF(B465="Decentral",('Connecting shares (%)'!$F$6/100*E465+'Connecting shares (%)'!$G$6/100*G465+'Connecting shares (%)'!$H$6/100*I465)/1000000,0),0)</f>
        <v>0</v>
      </c>
      <c r="V465" s="1">
        <f>IF(C465="East", IF(B465="Decentral",F465*'Connecting shares (%)'!$R$16*'Connecting shares (%)'!$F$6/100+H465*'Connecting shares (%)'!$G$6/100*'Connecting shares (%)'!$R$17+J465*'Connecting shares (%)'!$H$6/100*'Connecting shares (%)'!$R$18,0),0)</f>
        <v>0</v>
      </c>
      <c r="W465" s="1">
        <f>IF(C465="East", IF(B465="Central",('Connecting shares (%)'!$F$4/100*K465+'Connecting shares (%)'!$G$4/100*M465+'Connecting shares (%)'!$H$4/100*O465)/1000000,0),0)</f>
        <v>0</v>
      </c>
      <c r="X465" s="1">
        <f>IF(C465="East", IF(B465="Central",L465*'Connecting shares (%)'!$R$16*'Connecting shares (%)'!$F$4/100+N465*'Connecting shares (%)'!$G$4/100*'Connecting shares (%)'!$R$17+P465*'Connecting shares (%)'!$H$4/100*'Connecting shares (%)'!$R$18,0),0)</f>
        <v>0</v>
      </c>
      <c r="Y465" s="1">
        <f>IF(C465="East", IF(B465="Decentral",('Connecting shares (%)'!$F$4/100*K465+'Connecting shares (%)'!$G$4/100*M465+'Connecting shares (%)'!$H$4/100*O465)/1000000,0),0)</f>
        <v>0</v>
      </c>
      <c r="Z465" s="1">
        <f>IF(C465="East", IF(B465="Decentral",L465*'Connecting shares (%)'!$R$16*'Connecting shares (%)'!$F$8/100+N465*'Connecting shares (%)'!$G$8/100*'Connecting shares (%)'!$R$17+P465*'Connecting shares (%)'!$H$8/100*'Connecting shares (%)'!$R$18,0),0)</f>
        <v>0</v>
      </c>
      <c r="AA465" s="1">
        <f>IF(C465="West", IF(B465="Central",('Connecting shares (%)'!$F$10/100*E465+'Connecting shares (%)'!$G$10/100*G465+'Connecting shares (%)'!$H$10/100*I465)/1000000,0),0)</f>
        <v>0</v>
      </c>
      <c r="AB465" s="1">
        <f>IF(C465="West", IF(B465="Central",F465*'Connecting shares (%)'!$R$16*'Connecting shares (%)'!$F$10/100+H465*'Connecting shares (%)'!$G$10/100*'Connecting shares (%)'!$R$17+J465*'Connecting shares (%)'!$H$10/100*'Connecting shares (%)'!$R$18,0),0)</f>
        <v>0</v>
      </c>
      <c r="AC465" s="1">
        <f>IF(C465="West", IF(B465="Decentral",('Connecting shares (%)'!$F$14/100*E465+'Connecting shares (%)'!$G$14/100*G465+'Connecting shares (%)'!$H$14/100*I465)/1000000,0),0)</f>
        <v>0.12840556</v>
      </c>
      <c r="AD465" s="1">
        <f>IF(C465="west", IF(B465="Decentral",F465*'Connecting shares (%)'!$R$16*'Connecting shares (%)'!$F$14/100+H465*'Connecting shares (%)'!$G$14/100*'Connecting shares (%)'!$R$17+J465*'Connecting shares (%)'!$H$14/100*'Connecting shares (%)'!$R$18,0),0)</f>
        <v>0.13797000000000001</v>
      </c>
      <c r="AE465" s="1">
        <f>IF(C465="west", IF(B465="Central",('Connecting shares (%)'!$F$12/100*K465+'Connecting shares (%)'!$G$12/100*M465+'Connecting shares (%)'!$H$12/100*O465)/1000000,0),0)</f>
        <v>0</v>
      </c>
      <c r="AF465" s="1">
        <f>IF(C465="west", IF(B465="Central",L465*'Connecting shares (%)'!$R$16*'Connecting shares (%)'!$F$12/100+N465*'Connecting shares (%)'!$G$12/100*'Connecting shares (%)'!$R$17+P465*'Connecting shares (%)'!$H$12/100*'Connecting shares (%)'!$R$18,0),0)</f>
        <v>0</v>
      </c>
      <c r="AG465" s="1">
        <f>IF(C465="West", IF(B465="Decentral",(K465*'Connecting shares (%)'!$F$16/100+M465*'Connecting shares (%)'!$G$16/100+O465*'Connecting shares (%)'!$H$16/100)/1000000,0),0)</f>
        <v>1.47684499999999E-2</v>
      </c>
      <c r="AH465" s="1">
        <f>IF(C465="west", IF(B465="Decentral",L465*'Connecting shares (%)'!$R$16*'Connecting shares (%)'!$F$16/100+N465*'Connecting shares (%)'!$G$16/100*'Connecting shares (%)'!$R$17+P465*'Connecting shares (%)'!$H$16/100*'Connecting shares (%)'!$R$18,0),0)</f>
        <v>6.8985000000000005E-2</v>
      </c>
    </row>
    <row r="466" spans="1:34">
      <c r="A466" s="1">
        <v>465</v>
      </c>
      <c r="B466" s="1" t="s">
        <v>19</v>
      </c>
      <c r="C466" s="1" t="s">
        <v>21</v>
      </c>
      <c r="D466" s="1" t="s">
        <v>466</v>
      </c>
      <c r="E466" s="1">
        <v>201631.59</v>
      </c>
      <c r="F466" s="1">
        <v>13</v>
      </c>
      <c r="G466" s="1">
        <v>0</v>
      </c>
      <c r="H466" s="1">
        <v>0</v>
      </c>
      <c r="I466" s="1">
        <v>0</v>
      </c>
      <c r="J466" s="1">
        <v>0</v>
      </c>
      <c r="K466" s="1">
        <v>67535.11</v>
      </c>
      <c r="L466" s="1">
        <v>8</v>
      </c>
      <c r="M466" s="1">
        <v>0</v>
      </c>
      <c r="N466" s="1">
        <v>0</v>
      </c>
      <c r="O466" s="1">
        <v>0</v>
      </c>
      <c r="P466" s="1">
        <v>0</v>
      </c>
      <c r="Q466" s="1">
        <v>3504.9196527446402</v>
      </c>
      <c r="R466" s="1">
        <v>701939</v>
      </c>
      <c r="S466" s="59">
        <f>IF(C466="East", IF(B466="Central",('Connecting shares (%)'!$F$2/100*E466+'Connecting shares (%)'!$G$2/100*G466+'Connecting shares (%)'!$H$2/100*I466)/1000000,0),0)</f>
        <v>0</v>
      </c>
      <c r="T466" s="59">
        <f>IF(C466="East", IF(B466="Central",F466*'Connecting shares (%)'!$R$16*'Connecting shares (%)'!$F$2/100+H466*'Connecting shares (%)'!$G$2/100*'Connecting shares (%)'!$R$17+J466*'Connecting shares (%)'!$H$2/100*'Connecting shares (%)'!$R$18,0),0)</f>
        <v>0</v>
      </c>
      <c r="U466" s="1">
        <f>IF(C466="East", IF(B466="Decentral",('Connecting shares (%)'!$F$6/100*E466+'Connecting shares (%)'!$G$6/100*G466+'Connecting shares (%)'!$H$6/100*I466)/1000000,0),0)</f>
        <v>0</v>
      </c>
      <c r="V466" s="1">
        <f>IF(C466="East", IF(B466="Decentral",F466*'Connecting shares (%)'!$R$16*'Connecting shares (%)'!$F$6/100+H466*'Connecting shares (%)'!$G$6/100*'Connecting shares (%)'!$R$17+J466*'Connecting shares (%)'!$H$6/100*'Connecting shares (%)'!$R$18,0),0)</f>
        <v>0</v>
      </c>
      <c r="W466" s="1">
        <f>IF(C466="East", IF(B466="Central",('Connecting shares (%)'!$F$4/100*K466+'Connecting shares (%)'!$G$4/100*M466+'Connecting shares (%)'!$H$4/100*O466)/1000000,0),0)</f>
        <v>0</v>
      </c>
      <c r="X466" s="1">
        <f>IF(C466="East", IF(B466="Central",L466*'Connecting shares (%)'!$R$16*'Connecting shares (%)'!$F$4/100+N466*'Connecting shares (%)'!$G$4/100*'Connecting shares (%)'!$R$17+P466*'Connecting shares (%)'!$H$4/100*'Connecting shares (%)'!$R$18,0),0)</f>
        <v>0</v>
      </c>
      <c r="Y466" s="1">
        <f>IF(C466="East", IF(B466="Decentral",('Connecting shares (%)'!$F$4/100*K466+'Connecting shares (%)'!$G$4/100*M466+'Connecting shares (%)'!$H$4/100*O466)/1000000,0),0)</f>
        <v>0</v>
      </c>
      <c r="Z466" s="1">
        <f>IF(C466="East", IF(B466="Decentral",L466*'Connecting shares (%)'!$R$16*'Connecting shares (%)'!$F$8/100+N466*'Connecting shares (%)'!$G$8/100*'Connecting shares (%)'!$R$17+P466*'Connecting shares (%)'!$H$8/100*'Connecting shares (%)'!$R$18,0),0)</f>
        <v>0</v>
      </c>
      <c r="AA466" s="1">
        <f>IF(C466="West", IF(B466="Central",('Connecting shares (%)'!$F$10/100*E466+'Connecting shares (%)'!$G$10/100*G466+'Connecting shares (%)'!$H$10/100*I466)/1000000,0),0)</f>
        <v>0</v>
      </c>
      <c r="AB466" s="1">
        <f>IF(C466="West", IF(B466="Central",F466*'Connecting shares (%)'!$R$16*'Connecting shares (%)'!$F$10/100+H466*'Connecting shares (%)'!$G$10/100*'Connecting shares (%)'!$R$17+J466*'Connecting shares (%)'!$H$10/100*'Connecting shares (%)'!$R$18,0),0)</f>
        <v>0</v>
      </c>
      <c r="AC466" s="1">
        <f>IF(C466="West", IF(B466="Decentral",('Connecting shares (%)'!$F$14/100*E466+'Connecting shares (%)'!$G$14/100*G466+'Connecting shares (%)'!$H$14/100*I466)/1000000,0),0)</f>
        <v>0.20163159</v>
      </c>
      <c r="AD466" s="1">
        <f>IF(C466="west", IF(B466="Decentral",F466*'Connecting shares (%)'!$R$16*'Connecting shares (%)'!$F$14/100+H466*'Connecting shares (%)'!$G$14/100*'Connecting shares (%)'!$R$17+J466*'Connecting shares (%)'!$H$14/100*'Connecting shares (%)'!$R$18,0),0)</f>
        <v>0.29893500000000001</v>
      </c>
      <c r="AE466" s="1">
        <f>IF(C466="west", IF(B466="Central",('Connecting shares (%)'!$F$12/100*K466+'Connecting shares (%)'!$G$12/100*M466+'Connecting shares (%)'!$H$12/100*O466)/1000000,0),0)</f>
        <v>0</v>
      </c>
      <c r="AF466" s="1">
        <f>IF(C466="west", IF(B466="Central",L466*'Connecting shares (%)'!$R$16*'Connecting shares (%)'!$F$12/100+N466*'Connecting shares (%)'!$G$12/100*'Connecting shares (%)'!$R$17+P466*'Connecting shares (%)'!$H$12/100*'Connecting shares (%)'!$R$18,0),0)</f>
        <v>0</v>
      </c>
      <c r="AG466" s="1">
        <f>IF(C466="West", IF(B466="Decentral",(K466*'Connecting shares (%)'!$F$16/100+M466*'Connecting shares (%)'!$G$16/100+O466*'Connecting shares (%)'!$H$16/100)/1000000,0),0)</f>
        <v>6.7535109999999995E-2</v>
      </c>
      <c r="AH466" s="1">
        <f>IF(C466="west", IF(B466="Decentral",L466*'Connecting shares (%)'!$R$16*'Connecting shares (%)'!$F$16/100+N466*'Connecting shares (%)'!$G$16/100*'Connecting shares (%)'!$R$17+P466*'Connecting shares (%)'!$H$16/100*'Connecting shares (%)'!$R$18,0),0)</f>
        <v>0.18396000000000001</v>
      </c>
    </row>
    <row r="467" spans="1:34">
      <c r="A467" s="1">
        <v>466</v>
      </c>
      <c r="B467" s="1" t="s">
        <v>19</v>
      </c>
      <c r="C467" s="1" t="s">
        <v>21</v>
      </c>
      <c r="D467" s="1" t="s">
        <v>465</v>
      </c>
      <c r="E467" s="1">
        <v>354549.76000000001</v>
      </c>
      <c r="F467" s="1">
        <v>23</v>
      </c>
      <c r="G467" s="1">
        <v>0</v>
      </c>
      <c r="H467" s="1">
        <v>0</v>
      </c>
      <c r="I467" s="1">
        <v>0</v>
      </c>
      <c r="J467" s="1">
        <v>0</v>
      </c>
      <c r="K467" s="1">
        <v>37097.58</v>
      </c>
      <c r="L467" s="1">
        <v>1</v>
      </c>
      <c r="M467" s="1">
        <v>0</v>
      </c>
      <c r="N467" s="1">
        <v>0</v>
      </c>
      <c r="O467" s="1">
        <v>0</v>
      </c>
      <c r="P467" s="1">
        <v>0</v>
      </c>
      <c r="Q467" s="1">
        <v>2939.9357392208999</v>
      </c>
      <c r="R467" s="1">
        <v>462106</v>
      </c>
      <c r="S467" s="59">
        <f>IF(C467="East", IF(B467="Central",('Connecting shares (%)'!$F$2/100*E467+'Connecting shares (%)'!$G$2/100*G467+'Connecting shares (%)'!$H$2/100*I467)/1000000,0),0)</f>
        <v>0</v>
      </c>
      <c r="T467" s="59">
        <f>IF(C467="East", IF(B467="Central",F467*'Connecting shares (%)'!$R$16*'Connecting shares (%)'!$F$2/100+H467*'Connecting shares (%)'!$G$2/100*'Connecting shares (%)'!$R$17+J467*'Connecting shares (%)'!$H$2/100*'Connecting shares (%)'!$R$18,0),0)</f>
        <v>0</v>
      </c>
      <c r="U467" s="1">
        <f>IF(C467="East", IF(B467="Decentral",('Connecting shares (%)'!$F$6/100*E467+'Connecting shares (%)'!$G$6/100*G467+'Connecting shares (%)'!$H$6/100*I467)/1000000,0),0)</f>
        <v>0</v>
      </c>
      <c r="V467" s="1">
        <f>IF(C467="East", IF(B467="Decentral",F467*'Connecting shares (%)'!$R$16*'Connecting shares (%)'!$F$6/100+H467*'Connecting shares (%)'!$G$6/100*'Connecting shares (%)'!$R$17+J467*'Connecting shares (%)'!$H$6/100*'Connecting shares (%)'!$R$18,0),0)</f>
        <v>0</v>
      </c>
      <c r="W467" s="1">
        <f>IF(C467="East", IF(B467="Central",('Connecting shares (%)'!$F$4/100*K467+'Connecting shares (%)'!$G$4/100*M467+'Connecting shares (%)'!$H$4/100*O467)/1000000,0),0)</f>
        <v>0</v>
      </c>
      <c r="X467" s="1">
        <f>IF(C467="East", IF(B467="Central",L467*'Connecting shares (%)'!$R$16*'Connecting shares (%)'!$F$4/100+N467*'Connecting shares (%)'!$G$4/100*'Connecting shares (%)'!$R$17+P467*'Connecting shares (%)'!$H$4/100*'Connecting shares (%)'!$R$18,0),0)</f>
        <v>0</v>
      </c>
      <c r="Y467" s="1">
        <f>IF(C467="East", IF(B467="Decentral",('Connecting shares (%)'!$F$4/100*K467+'Connecting shares (%)'!$G$4/100*M467+'Connecting shares (%)'!$H$4/100*O467)/1000000,0),0)</f>
        <v>0</v>
      </c>
      <c r="Z467" s="1">
        <f>IF(C467="East", IF(B467="Decentral",L467*'Connecting shares (%)'!$R$16*'Connecting shares (%)'!$F$8/100+N467*'Connecting shares (%)'!$G$8/100*'Connecting shares (%)'!$R$17+P467*'Connecting shares (%)'!$H$8/100*'Connecting shares (%)'!$R$18,0),0)</f>
        <v>0</v>
      </c>
      <c r="AA467" s="1">
        <f>IF(C467="West", IF(B467="Central",('Connecting shares (%)'!$F$10/100*E467+'Connecting shares (%)'!$G$10/100*G467+'Connecting shares (%)'!$H$10/100*I467)/1000000,0),0)</f>
        <v>0</v>
      </c>
      <c r="AB467" s="1">
        <f>IF(C467="West", IF(B467="Central",F467*'Connecting shares (%)'!$R$16*'Connecting shares (%)'!$F$10/100+H467*'Connecting shares (%)'!$G$10/100*'Connecting shares (%)'!$R$17+J467*'Connecting shares (%)'!$H$10/100*'Connecting shares (%)'!$R$18,0),0)</f>
        <v>0</v>
      </c>
      <c r="AC467" s="1">
        <f>IF(C467="West", IF(B467="Decentral",('Connecting shares (%)'!$F$14/100*E467+'Connecting shares (%)'!$G$14/100*G467+'Connecting shares (%)'!$H$14/100*I467)/1000000,0),0)</f>
        <v>0.35454975999999999</v>
      </c>
      <c r="AD467" s="1">
        <f>IF(C467="west", IF(B467="Decentral",F467*'Connecting shares (%)'!$R$16*'Connecting shares (%)'!$F$14/100+H467*'Connecting shares (%)'!$G$14/100*'Connecting shares (%)'!$R$17+J467*'Connecting shares (%)'!$H$14/100*'Connecting shares (%)'!$R$18,0),0)</f>
        <v>0.52888500000000005</v>
      </c>
      <c r="AE467" s="1">
        <f>IF(C467="west", IF(B467="Central",('Connecting shares (%)'!$F$12/100*K467+'Connecting shares (%)'!$G$12/100*M467+'Connecting shares (%)'!$H$12/100*O467)/1000000,0),0)</f>
        <v>0</v>
      </c>
      <c r="AF467" s="1">
        <f>IF(C467="west", IF(B467="Central",L467*'Connecting shares (%)'!$R$16*'Connecting shares (%)'!$F$12/100+N467*'Connecting shares (%)'!$G$12/100*'Connecting shares (%)'!$R$17+P467*'Connecting shares (%)'!$H$12/100*'Connecting shares (%)'!$R$18,0),0)</f>
        <v>0</v>
      </c>
      <c r="AG467" s="1">
        <f>IF(C467="West", IF(B467="Decentral",(K467*'Connecting shares (%)'!$F$16/100+M467*'Connecting shares (%)'!$G$16/100+O467*'Connecting shares (%)'!$H$16/100)/1000000,0),0)</f>
        <v>3.7097580000000005E-2</v>
      </c>
      <c r="AH467" s="1">
        <f>IF(C467="west", IF(B467="Decentral",L467*'Connecting shares (%)'!$R$16*'Connecting shares (%)'!$F$16/100+N467*'Connecting shares (%)'!$G$16/100*'Connecting shares (%)'!$R$17+P467*'Connecting shares (%)'!$H$16/100*'Connecting shares (%)'!$R$18,0),0)</f>
        <v>2.2995000000000002E-2</v>
      </c>
    </row>
    <row r="468" spans="1:34">
      <c r="A468" s="1">
        <v>467</v>
      </c>
      <c r="B468" s="1" t="s">
        <v>20</v>
      </c>
      <c r="C468" s="1" t="s">
        <v>21</v>
      </c>
      <c r="D468" s="1" t="s">
        <v>464</v>
      </c>
      <c r="E468" s="1">
        <v>78040.989999999903</v>
      </c>
      <c r="F468" s="1">
        <v>6</v>
      </c>
      <c r="G468" s="1">
        <v>50638.019999999902</v>
      </c>
      <c r="H468" s="1">
        <v>1</v>
      </c>
      <c r="I468" s="1">
        <v>0</v>
      </c>
      <c r="J468" s="1">
        <v>0</v>
      </c>
      <c r="K468" s="1">
        <v>0</v>
      </c>
      <c r="L468" s="1">
        <v>0</v>
      </c>
      <c r="M468" s="1">
        <v>0</v>
      </c>
      <c r="N468" s="1">
        <v>0</v>
      </c>
      <c r="O468" s="1">
        <v>0</v>
      </c>
      <c r="P468" s="1">
        <v>0</v>
      </c>
      <c r="Q468" s="1">
        <v>7307.9519365525703</v>
      </c>
      <c r="R468" s="1">
        <v>1605624</v>
      </c>
      <c r="S468" s="59">
        <f>IF(C468="East", IF(B468="Central",('Connecting shares (%)'!$F$2/100*E468+'Connecting shares (%)'!$G$2/100*G468+'Connecting shares (%)'!$H$2/100*I468)/1000000,0),0)</f>
        <v>0</v>
      </c>
      <c r="T468" s="59">
        <f>IF(C468="East", IF(B468="Central",F468*'Connecting shares (%)'!$R$16*'Connecting shares (%)'!$F$2/100+H468*'Connecting shares (%)'!$G$2/100*'Connecting shares (%)'!$R$17+J468*'Connecting shares (%)'!$H$2/100*'Connecting shares (%)'!$R$18,0),0)</f>
        <v>0</v>
      </c>
      <c r="U468" s="1">
        <f>IF(C468="East", IF(B468="Decentral",('Connecting shares (%)'!$F$6/100*E468+'Connecting shares (%)'!$G$6/100*G468+'Connecting shares (%)'!$H$6/100*I468)/1000000,0),0)</f>
        <v>0</v>
      </c>
      <c r="V468" s="1">
        <f>IF(C468="East", IF(B468="Decentral",F468*'Connecting shares (%)'!$R$16*'Connecting shares (%)'!$F$6/100+H468*'Connecting shares (%)'!$G$6/100*'Connecting shares (%)'!$R$17+J468*'Connecting shares (%)'!$H$6/100*'Connecting shares (%)'!$R$18,0),0)</f>
        <v>0</v>
      </c>
      <c r="W468" s="1">
        <f>IF(C468="East", IF(B468="Central",('Connecting shares (%)'!$F$4/100*K468+'Connecting shares (%)'!$G$4/100*M468+'Connecting shares (%)'!$H$4/100*O468)/1000000,0),0)</f>
        <v>0</v>
      </c>
      <c r="X468" s="1">
        <f>IF(C468="East", IF(B468="Central",L468*'Connecting shares (%)'!$R$16*'Connecting shares (%)'!$F$4/100+N468*'Connecting shares (%)'!$G$4/100*'Connecting shares (%)'!$R$17+P468*'Connecting shares (%)'!$H$4/100*'Connecting shares (%)'!$R$18,0),0)</f>
        <v>0</v>
      </c>
      <c r="Y468" s="1">
        <f>IF(C468="East", IF(B468="Decentral",('Connecting shares (%)'!$F$4/100*K468+'Connecting shares (%)'!$G$4/100*M468+'Connecting shares (%)'!$H$4/100*O468)/1000000,0),0)</f>
        <v>0</v>
      </c>
      <c r="Z468" s="1">
        <f>IF(C468="East", IF(B468="Decentral",L468*'Connecting shares (%)'!$R$16*'Connecting shares (%)'!$F$8/100+N468*'Connecting shares (%)'!$G$8/100*'Connecting shares (%)'!$R$17+P468*'Connecting shares (%)'!$H$8/100*'Connecting shares (%)'!$R$18,0),0)</f>
        <v>0</v>
      </c>
      <c r="AA468" s="1">
        <f>IF(C468="West", IF(B468="Central",('Connecting shares (%)'!$F$10/100*E468+'Connecting shares (%)'!$G$10/100*G468+'Connecting shares (%)'!$H$10/100*I468)/1000000,0),0)</f>
        <v>0.12867900999999982</v>
      </c>
      <c r="AB468" s="1">
        <f>IF(C468="West", IF(B468="Central",F468*'Connecting shares (%)'!$R$16*'Connecting shares (%)'!$F$10/100+H468*'Connecting shares (%)'!$G$10/100*'Connecting shares (%)'!$R$17+J468*'Connecting shares (%)'!$H$10/100*'Connecting shares (%)'!$R$18,0),0)</f>
        <v>0.168629</v>
      </c>
      <c r="AC468" s="1">
        <f>IF(C468="West", IF(B468="Decentral",('Connecting shares (%)'!$F$14/100*E468+'Connecting shares (%)'!$G$14/100*G468+'Connecting shares (%)'!$H$14/100*I468)/1000000,0),0)</f>
        <v>0</v>
      </c>
      <c r="AD468" s="1">
        <f>IF(C468="west", IF(B468="Decentral",F468*'Connecting shares (%)'!$R$16*'Connecting shares (%)'!$F$14/100+H468*'Connecting shares (%)'!$G$14/100*'Connecting shares (%)'!$R$17+J468*'Connecting shares (%)'!$H$14/100*'Connecting shares (%)'!$R$18,0),0)</f>
        <v>0</v>
      </c>
      <c r="AE468" s="1">
        <f>IF(C468="west", IF(B468="Central",('Connecting shares (%)'!$F$12/100*K468+'Connecting shares (%)'!$G$12/100*M468+'Connecting shares (%)'!$H$12/100*O468)/1000000,0),0)</f>
        <v>0</v>
      </c>
      <c r="AF468" s="1">
        <f>IF(C468="west", IF(B468="Central",L468*'Connecting shares (%)'!$R$16*'Connecting shares (%)'!$F$12/100+N468*'Connecting shares (%)'!$G$12/100*'Connecting shares (%)'!$R$17+P468*'Connecting shares (%)'!$H$12/100*'Connecting shares (%)'!$R$18,0),0)</f>
        <v>0</v>
      </c>
      <c r="AG468" s="1">
        <f>IF(C468="West", IF(B468="Decentral",(K468*'Connecting shares (%)'!$F$16/100+M468*'Connecting shares (%)'!$G$16/100+O468*'Connecting shares (%)'!$H$16/100)/1000000,0),0)</f>
        <v>0</v>
      </c>
      <c r="AH468" s="1">
        <f>IF(C468="west", IF(B468="Decentral",L468*'Connecting shares (%)'!$R$16*'Connecting shares (%)'!$F$16/100+N468*'Connecting shares (%)'!$G$16/100*'Connecting shares (%)'!$R$17+P468*'Connecting shares (%)'!$H$16/100*'Connecting shares (%)'!$R$18,0),0)</f>
        <v>0</v>
      </c>
    </row>
    <row r="469" spans="1:34">
      <c r="A469" s="1">
        <v>468</v>
      </c>
      <c r="B469" s="1" t="s">
        <v>20</v>
      </c>
      <c r="C469" s="1" t="s">
        <v>21</v>
      </c>
      <c r="D469" s="1" t="s">
        <v>463</v>
      </c>
      <c r="E469" s="1">
        <v>414924.69</v>
      </c>
      <c r="F469" s="1">
        <v>30</v>
      </c>
      <c r="G469" s="1">
        <v>0</v>
      </c>
      <c r="H469" s="1">
        <v>0</v>
      </c>
      <c r="I469" s="1">
        <v>0</v>
      </c>
      <c r="J469" s="1">
        <v>0</v>
      </c>
      <c r="K469" s="1">
        <v>0</v>
      </c>
      <c r="L469" s="1">
        <v>0</v>
      </c>
      <c r="M469" s="1">
        <v>0</v>
      </c>
      <c r="N469" s="1">
        <v>0</v>
      </c>
      <c r="O469" s="1">
        <v>0</v>
      </c>
      <c r="P469" s="1">
        <v>0</v>
      </c>
      <c r="Q469" s="1">
        <v>5388.8780931581496</v>
      </c>
      <c r="R469" s="1">
        <v>823294.5</v>
      </c>
      <c r="S469" s="59">
        <f>IF(C469="East", IF(B469="Central",('Connecting shares (%)'!$F$2/100*E469+'Connecting shares (%)'!$G$2/100*G469+'Connecting shares (%)'!$H$2/100*I469)/1000000,0),0)</f>
        <v>0</v>
      </c>
      <c r="T469" s="59">
        <f>IF(C469="East", IF(B469="Central",F469*'Connecting shares (%)'!$R$16*'Connecting shares (%)'!$F$2/100+H469*'Connecting shares (%)'!$G$2/100*'Connecting shares (%)'!$R$17+J469*'Connecting shares (%)'!$H$2/100*'Connecting shares (%)'!$R$18,0),0)</f>
        <v>0</v>
      </c>
      <c r="U469" s="1">
        <f>IF(C469="East", IF(B469="Decentral",('Connecting shares (%)'!$F$6/100*E469+'Connecting shares (%)'!$G$6/100*G469+'Connecting shares (%)'!$H$6/100*I469)/1000000,0),0)</f>
        <v>0</v>
      </c>
      <c r="V469" s="1">
        <f>IF(C469="East", IF(B469="Decentral",F469*'Connecting shares (%)'!$R$16*'Connecting shares (%)'!$F$6/100+H469*'Connecting shares (%)'!$G$6/100*'Connecting shares (%)'!$R$17+J469*'Connecting shares (%)'!$H$6/100*'Connecting shares (%)'!$R$18,0),0)</f>
        <v>0</v>
      </c>
      <c r="W469" s="1">
        <f>IF(C469="East", IF(B469="Central",('Connecting shares (%)'!$F$4/100*K469+'Connecting shares (%)'!$G$4/100*M469+'Connecting shares (%)'!$H$4/100*O469)/1000000,0),0)</f>
        <v>0</v>
      </c>
      <c r="X469" s="1">
        <f>IF(C469="East", IF(B469="Central",L469*'Connecting shares (%)'!$R$16*'Connecting shares (%)'!$F$4/100+N469*'Connecting shares (%)'!$G$4/100*'Connecting shares (%)'!$R$17+P469*'Connecting shares (%)'!$H$4/100*'Connecting shares (%)'!$R$18,0),0)</f>
        <v>0</v>
      </c>
      <c r="Y469" s="1">
        <f>IF(C469="East", IF(B469="Decentral",('Connecting shares (%)'!$F$4/100*K469+'Connecting shares (%)'!$G$4/100*M469+'Connecting shares (%)'!$H$4/100*O469)/1000000,0),0)</f>
        <v>0</v>
      </c>
      <c r="Z469" s="1">
        <f>IF(C469="East", IF(B469="Decentral",L469*'Connecting shares (%)'!$R$16*'Connecting shares (%)'!$F$8/100+N469*'Connecting shares (%)'!$G$8/100*'Connecting shares (%)'!$R$17+P469*'Connecting shares (%)'!$H$8/100*'Connecting shares (%)'!$R$18,0),0)</f>
        <v>0</v>
      </c>
      <c r="AA469" s="1">
        <f>IF(C469="West", IF(B469="Central",('Connecting shares (%)'!$F$10/100*E469+'Connecting shares (%)'!$G$10/100*G469+'Connecting shares (%)'!$H$10/100*I469)/1000000,0),0)</f>
        <v>0.41492468999999998</v>
      </c>
      <c r="AB469" s="1">
        <f>IF(C469="West", IF(B469="Central",F469*'Connecting shares (%)'!$R$16*'Connecting shares (%)'!$F$10/100+H469*'Connecting shares (%)'!$G$10/100*'Connecting shares (%)'!$R$17+J469*'Connecting shares (%)'!$H$10/100*'Connecting shares (%)'!$R$18,0),0)</f>
        <v>0.68985000000000019</v>
      </c>
      <c r="AC469" s="1">
        <f>IF(C469="West", IF(B469="Decentral",('Connecting shares (%)'!$F$14/100*E469+'Connecting shares (%)'!$G$14/100*G469+'Connecting shares (%)'!$H$14/100*I469)/1000000,0),0)</f>
        <v>0</v>
      </c>
      <c r="AD469" s="1">
        <f>IF(C469="west", IF(B469="Decentral",F469*'Connecting shares (%)'!$R$16*'Connecting shares (%)'!$F$14/100+H469*'Connecting shares (%)'!$G$14/100*'Connecting shares (%)'!$R$17+J469*'Connecting shares (%)'!$H$14/100*'Connecting shares (%)'!$R$18,0),0)</f>
        <v>0</v>
      </c>
      <c r="AE469" s="1">
        <f>IF(C469="west", IF(B469="Central",('Connecting shares (%)'!$F$12/100*K469+'Connecting shares (%)'!$G$12/100*M469+'Connecting shares (%)'!$H$12/100*O469)/1000000,0),0)</f>
        <v>0</v>
      </c>
      <c r="AF469" s="1">
        <f>IF(C469="west", IF(B469="Central",L469*'Connecting shares (%)'!$R$16*'Connecting shares (%)'!$F$12/100+N469*'Connecting shares (%)'!$G$12/100*'Connecting shares (%)'!$R$17+P469*'Connecting shares (%)'!$H$12/100*'Connecting shares (%)'!$R$18,0),0)</f>
        <v>0</v>
      </c>
      <c r="AG469" s="1">
        <f>IF(C469="West", IF(B469="Decentral",(K469*'Connecting shares (%)'!$F$16/100+M469*'Connecting shares (%)'!$G$16/100+O469*'Connecting shares (%)'!$H$16/100)/1000000,0),0)</f>
        <v>0</v>
      </c>
      <c r="AH469" s="1">
        <f>IF(C469="west", IF(B469="Decentral",L469*'Connecting shares (%)'!$R$16*'Connecting shares (%)'!$F$16/100+N469*'Connecting shares (%)'!$G$16/100*'Connecting shares (%)'!$R$17+P469*'Connecting shares (%)'!$H$16/100*'Connecting shares (%)'!$R$18,0),0)</f>
        <v>0</v>
      </c>
    </row>
    <row r="470" spans="1:34">
      <c r="A470" s="1">
        <v>469</v>
      </c>
      <c r="B470" s="1" t="s">
        <v>20</v>
      </c>
      <c r="C470" s="1" t="s">
        <v>21</v>
      </c>
      <c r="D470" s="1" t="s">
        <v>46</v>
      </c>
      <c r="E470" s="1">
        <v>1362523.65</v>
      </c>
      <c r="F470" s="1">
        <v>91</v>
      </c>
      <c r="G470" s="1">
        <v>0</v>
      </c>
      <c r="H470" s="1">
        <v>0</v>
      </c>
      <c r="I470" s="1">
        <v>0</v>
      </c>
      <c r="J470" s="1">
        <v>0</v>
      </c>
      <c r="K470" s="1">
        <v>332923.09999999899</v>
      </c>
      <c r="L470" s="1">
        <v>20</v>
      </c>
      <c r="M470" s="1">
        <v>55597.65</v>
      </c>
      <c r="N470" s="1">
        <v>1</v>
      </c>
      <c r="O470" s="1">
        <v>0</v>
      </c>
      <c r="P470" s="1">
        <v>0</v>
      </c>
      <c r="Q470" s="1">
        <v>18203.1034392865</v>
      </c>
      <c r="R470" s="1">
        <v>7397685.5</v>
      </c>
      <c r="S470" s="59">
        <f>IF(C470="East", IF(B470="Central",('Connecting shares (%)'!$F$2/100*E470+'Connecting shares (%)'!$G$2/100*G470+'Connecting shares (%)'!$H$2/100*I470)/1000000,0),0)</f>
        <v>0</v>
      </c>
      <c r="T470" s="59">
        <f>IF(C470="East", IF(B470="Central",F470*'Connecting shares (%)'!$R$16*'Connecting shares (%)'!$F$2/100+H470*'Connecting shares (%)'!$G$2/100*'Connecting shares (%)'!$R$17+J470*'Connecting shares (%)'!$H$2/100*'Connecting shares (%)'!$R$18,0),0)</f>
        <v>0</v>
      </c>
      <c r="U470" s="1">
        <f>IF(C470="East", IF(B470="Decentral",('Connecting shares (%)'!$F$6/100*E470+'Connecting shares (%)'!$G$6/100*G470+'Connecting shares (%)'!$H$6/100*I470)/1000000,0),0)</f>
        <v>0</v>
      </c>
      <c r="V470" s="1">
        <f>IF(C470="East", IF(B470="Decentral",F470*'Connecting shares (%)'!$R$16*'Connecting shares (%)'!$F$6/100+H470*'Connecting shares (%)'!$G$6/100*'Connecting shares (%)'!$R$17+J470*'Connecting shares (%)'!$H$6/100*'Connecting shares (%)'!$R$18,0),0)</f>
        <v>0</v>
      </c>
      <c r="W470" s="1">
        <f>IF(C470="East", IF(B470="Central",('Connecting shares (%)'!$F$4/100*K470+'Connecting shares (%)'!$G$4/100*M470+'Connecting shares (%)'!$H$4/100*O470)/1000000,0),0)</f>
        <v>0</v>
      </c>
      <c r="X470" s="1">
        <f>IF(C470="East", IF(B470="Central",L470*'Connecting shares (%)'!$R$16*'Connecting shares (%)'!$F$4/100+N470*'Connecting shares (%)'!$G$4/100*'Connecting shares (%)'!$R$17+P470*'Connecting shares (%)'!$H$4/100*'Connecting shares (%)'!$R$18,0),0)</f>
        <v>0</v>
      </c>
      <c r="Y470" s="1">
        <f>IF(C470="East", IF(B470="Decentral",('Connecting shares (%)'!$F$4/100*K470+'Connecting shares (%)'!$G$4/100*M470+'Connecting shares (%)'!$H$4/100*O470)/1000000,0),0)</f>
        <v>0</v>
      </c>
      <c r="Z470" s="1">
        <f>IF(C470="East", IF(B470="Decentral",L470*'Connecting shares (%)'!$R$16*'Connecting shares (%)'!$F$8/100+N470*'Connecting shares (%)'!$G$8/100*'Connecting shares (%)'!$R$17+P470*'Connecting shares (%)'!$H$8/100*'Connecting shares (%)'!$R$18,0),0)</f>
        <v>0</v>
      </c>
      <c r="AA470" s="1">
        <f>IF(C470="West", IF(B470="Central",('Connecting shares (%)'!$F$10/100*E470+'Connecting shares (%)'!$G$10/100*G470+'Connecting shares (%)'!$H$10/100*I470)/1000000,0),0)</f>
        <v>1.36252365</v>
      </c>
      <c r="AB470" s="1">
        <f>IF(C470="West", IF(B470="Central",F470*'Connecting shares (%)'!$R$16*'Connecting shares (%)'!$F$10/100+H470*'Connecting shares (%)'!$G$10/100*'Connecting shares (%)'!$R$17+J470*'Connecting shares (%)'!$H$10/100*'Connecting shares (%)'!$R$18,0),0)</f>
        <v>2.0925450000000003</v>
      </c>
      <c r="AC470" s="1">
        <f>IF(C470="West", IF(B470="Decentral",('Connecting shares (%)'!$F$14/100*E470+'Connecting shares (%)'!$G$14/100*G470+'Connecting shares (%)'!$H$14/100*I470)/1000000,0),0)</f>
        <v>0</v>
      </c>
      <c r="AD470" s="1">
        <f>IF(C470="west", IF(B470="Decentral",F470*'Connecting shares (%)'!$R$16*'Connecting shares (%)'!$F$14/100+H470*'Connecting shares (%)'!$G$14/100*'Connecting shares (%)'!$R$17+J470*'Connecting shares (%)'!$H$14/100*'Connecting shares (%)'!$R$18,0),0)</f>
        <v>0</v>
      </c>
      <c r="AE470" s="1">
        <f>IF(C470="west", IF(B470="Central",('Connecting shares (%)'!$F$12/100*K470+'Connecting shares (%)'!$G$12/100*M470+'Connecting shares (%)'!$H$12/100*O470)/1000000,0),0)</f>
        <v>0.38852074999999903</v>
      </c>
      <c r="AF470" s="1">
        <f>IF(C470="west", IF(B470="Central",L470*'Connecting shares (%)'!$R$16*'Connecting shares (%)'!$F$12/100+N470*'Connecting shares (%)'!$G$12/100*'Connecting shares (%)'!$R$17+P470*'Connecting shares (%)'!$H$12/100*'Connecting shares (%)'!$R$18,0),0)</f>
        <v>0.49055900000000002</v>
      </c>
      <c r="AG470" s="1">
        <f>IF(C470="West", IF(B470="Decentral",(K470*'Connecting shares (%)'!$F$16/100+M470*'Connecting shares (%)'!$G$16/100+O470*'Connecting shares (%)'!$H$16/100)/1000000,0),0)</f>
        <v>0</v>
      </c>
      <c r="AH470" s="1">
        <f>IF(C470="west", IF(B470="Decentral",L470*'Connecting shares (%)'!$R$16*'Connecting shares (%)'!$F$16/100+N470*'Connecting shares (%)'!$G$16/100*'Connecting shares (%)'!$R$17+P470*'Connecting shares (%)'!$H$16/100*'Connecting shares (%)'!$R$18,0),0)</f>
        <v>0</v>
      </c>
    </row>
    <row r="471" spans="1:34">
      <c r="A471" s="1">
        <v>470</v>
      </c>
      <c r="B471" s="1" t="s">
        <v>20</v>
      </c>
      <c r="C471" s="1" t="s">
        <v>21</v>
      </c>
      <c r="D471" s="1" t="s">
        <v>445</v>
      </c>
      <c r="E471" s="1">
        <v>543636.57999999903</v>
      </c>
      <c r="F471" s="1">
        <v>32</v>
      </c>
      <c r="G471" s="1">
        <v>0</v>
      </c>
      <c r="H471" s="1">
        <v>0</v>
      </c>
      <c r="I471" s="1">
        <v>0</v>
      </c>
      <c r="J471" s="1">
        <v>0</v>
      </c>
      <c r="K471" s="1">
        <v>0</v>
      </c>
      <c r="L471" s="1">
        <v>0</v>
      </c>
      <c r="M471" s="1">
        <v>0</v>
      </c>
      <c r="N471" s="1">
        <v>0</v>
      </c>
      <c r="O471" s="1">
        <v>0</v>
      </c>
      <c r="P471" s="1">
        <v>0</v>
      </c>
      <c r="Q471" s="1">
        <v>6729.5082519753996</v>
      </c>
      <c r="R471" s="1">
        <v>1840409.5</v>
      </c>
      <c r="S471" s="59">
        <f>IF(C471="East", IF(B471="Central",('Connecting shares (%)'!$F$2/100*E471+'Connecting shares (%)'!$G$2/100*G471+'Connecting shares (%)'!$H$2/100*I471)/1000000,0),0)</f>
        <v>0</v>
      </c>
      <c r="T471" s="59">
        <f>IF(C471="East", IF(B471="Central",F471*'Connecting shares (%)'!$R$16*'Connecting shares (%)'!$F$2/100+H471*'Connecting shares (%)'!$G$2/100*'Connecting shares (%)'!$R$17+J471*'Connecting shares (%)'!$H$2/100*'Connecting shares (%)'!$R$18,0),0)</f>
        <v>0</v>
      </c>
      <c r="U471" s="1">
        <f>IF(C471="East", IF(B471="Decentral",('Connecting shares (%)'!$F$6/100*E471+'Connecting shares (%)'!$G$6/100*G471+'Connecting shares (%)'!$H$6/100*I471)/1000000,0),0)</f>
        <v>0</v>
      </c>
      <c r="V471" s="1">
        <f>IF(C471="East", IF(B471="Decentral",F471*'Connecting shares (%)'!$R$16*'Connecting shares (%)'!$F$6/100+H471*'Connecting shares (%)'!$G$6/100*'Connecting shares (%)'!$R$17+J471*'Connecting shares (%)'!$H$6/100*'Connecting shares (%)'!$R$18,0),0)</f>
        <v>0</v>
      </c>
      <c r="W471" s="1">
        <f>IF(C471="East", IF(B471="Central",('Connecting shares (%)'!$F$4/100*K471+'Connecting shares (%)'!$G$4/100*M471+'Connecting shares (%)'!$H$4/100*O471)/1000000,0),0)</f>
        <v>0</v>
      </c>
      <c r="X471" s="1">
        <f>IF(C471="East", IF(B471="Central",L471*'Connecting shares (%)'!$R$16*'Connecting shares (%)'!$F$4/100+N471*'Connecting shares (%)'!$G$4/100*'Connecting shares (%)'!$R$17+P471*'Connecting shares (%)'!$H$4/100*'Connecting shares (%)'!$R$18,0),0)</f>
        <v>0</v>
      </c>
      <c r="Y471" s="1">
        <f>IF(C471="East", IF(B471="Decentral",('Connecting shares (%)'!$F$4/100*K471+'Connecting shares (%)'!$G$4/100*M471+'Connecting shares (%)'!$H$4/100*O471)/1000000,0),0)</f>
        <v>0</v>
      </c>
      <c r="Z471" s="1">
        <f>IF(C471="East", IF(B471="Decentral",L471*'Connecting shares (%)'!$R$16*'Connecting shares (%)'!$F$8/100+N471*'Connecting shares (%)'!$G$8/100*'Connecting shares (%)'!$R$17+P471*'Connecting shares (%)'!$H$8/100*'Connecting shares (%)'!$R$18,0),0)</f>
        <v>0</v>
      </c>
      <c r="AA471" s="1">
        <f>IF(C471="West", IF(B471="Central",('Connecting shares (%)'!$F$10/100*E471+'Connecting shares (%)'!$G$10/100*G471+'Connecting shares (%)'!$H$10/100*I471)/1000000,0),0)</f>
        <v>0.54363657999999904</v>
      </c>
      <c r="AB471" s="1">
        <f>IF(C471="West", IF(B471="Central",F471*'Connecting shares (%)'!$R$16*'Connecting shares (%)'!$F$10/100+H471*'Connecting shares (%)'!$G$10/100*'Connecting shares (%)'!$R$17+J471*'Connecting shares (%)'!$H$10/100*'Connecting shares (%)'!$R$18,0),0)</f>
        <v>0.73584000000000005</v>
      </c>
      <c r="AC471" s="1">
        <f>IF(C471="West", IF(B471="Decentral",('Connecting shares (%)'!$F$14/100*E471+'Connecting shares (%)'!$G$14/100*G471+'Connecting shares (%)'!$H$14/100*I471)/1000000,0),0)</f>
        <v>0</v>
      </c>
      <c r="AD471" s="1">
        <f>IF(C471="west", IF(B471="Decentral",F471*'Connecting shares (%)'!$R$16*'Connecting shares (%)'!$F$14/100+H471*'Connecting shares (%)'!$G$14/100*'Connecting shares (%)'!$R$17+J471*'Connecting shares (%)'!$H$14/100*'Connecting shares (%)'!$R$18,0),0)</f>
        <v>0</v>
      </c>
      <c r="AE471" s="1">
        <f>IF(C471="west", IF(B471="Central",('Connecting shares (%)'!$F$12/100*K471+'Connecting shares (%)'!$G$12/100*M471+'Connecting shares (%)'!$H$12/100*O471)/1000000,0),0)</f>
        <v>0</v>
      </c>
      <c r="AF471" s="1">
        <f>IF(C471="west", IF(B471="Central",L471*'Connecting shares (%)'!$R$16*'Connecting shares (%)'!$F$12/100+N471*'Connecting shares (%)'!$G$12/100*'Connecting shares (%)'!$R$17+P471*'Connecting shares (%)'!$H$12/100*'Connecting shares (%)'!$R$18,0),0)</f>
        <v>0</v>
      </c>
      <c r="AG471" s="1">
        <f>IF(C471="West", IF(B471="Decentral",(K471*'Connecting shares (%)'!$F$16/100+M471*'Connecting shares (%)'!$G$16/100+O471*'Connecting shares (%)'!$H$16/100)/1000000,0),0)</f>
        <v>0</v>
      </c>
      <c r="AH471" s="1">
        <f>IF(C471="west", IF(B471="Decentral",L471*'Connecting shares (%)'!$R$16*'Connecting shares (%)'!$F$16/100+N471*'Connecting shares (%)'!$G$16/100*'Connecting shares (%)'!$R$17+P471*'Connecting shares (%)'!$H$16/100*'Connecting shares (%)'!$R$18,0),0)</f>
        <v>0</v>
      </c>
    </row>
    <row r="472" spans="1:34">
      <c r="A472" s="1">
        <v>471</v>
      </c>
      <c r="B472" s="1" t="s">
        <v>19</v>
      </c>
      <c r="C472" s="1" t="s">
        <v>21</v>
      </c>
      <c r="D472" s="1" t="s">
        <v>462</v>
      </c>
      <c r="E472" s="1">
        <v>133655.39000000001</v>
      </c>
      <c r="F472" s="1">
        <v>7</v>
      </c>
      <c r="G472" s="1">
        <v>0</v>
      </c>
      <c r="H472" s="1">
        <v>0</v>
      </c>
      <c r="I472" s="1">
        <v>0</v>
      </c>
      <c r="J472" s="1">
        <v>0</v>
      </c>
      <c r="K472" s="1">
        <v>72119.070000000007</v>
      </c>
      <c r="L472" s="1">
        <v>3</v>
      </c>
      <c r="M472" s="1">
        <v>0</v>
      </c>
      <c r="N472" s="1">
        <v>0</v>
      </c>
      <c r="O472" s="1">
        <v>0</v>
      </c>
      <c r="P472" s="1">
        <v>0</v>
      </c>
      <c r="Q472" s="1">
        <v>996.84593964687497</v>
      </c>
      <c r="R472" s="1">
        <v>31646</v>
      </c>
      <c r="S472" s="59">
        <f>IF(C472="East", IF(B472="Central",('Connecting shares (%)'!$F$2/100*E472+'Connecting shares (%)'!$G$2/100*G472+'Connecting shares (%)'!$H$2/100*I472)/1000000,0),0)</f>
        <v>0</v>
      </c>
      <c r="T472" s="59">
        <f>IF(C472="East", IF(B472="Central",F472*'Connecting shares (%)'!$R$16*'Connecting shares (%)'!$F$2/100+H472*'Connecting shares (%)'!$G$2/100*'Connecting shares (%)'!$R$17+J472*'Connecting shares (%)'!$H$2/100*'Connecting shares (%)'!$R$18,0),0)</f>
        <v>0</v>
      </c>
      <c r="U472" s="1">
        <f>IF(C472="East", IF(B472="Decentral",('Connecting shares (%)'!$F$6/100*E472+'Connecting shares (%)'!$G$6/100*G472+'Connecting shares (%)'!$H$6/100*I472)/1000000,0),0)</f>
        <v>0</v>
      </c>
      <c r="V472" s="1">
        <f>IF(C472="East", IF(B472="Decentral",F472*'Connecting shares (%)'!$R$16*'Connecting shares (%)'!$F$6/100+H472*'Connecting shares (%)'!$G$6/100*'Connecting shares (%)'!$R$17+J472*'Connecting shares (%)'!$H$6/100*'Connecting shares (%)'!$R$18,0),0)</f>
        <v>0</v>
      </c>
      <c r="W472" s="1">
        <f>IF(C472="East", IF(B472="Central",('Connecting shares (%)'!$F$4/100*K472+'Connecting shares (%)'!$G$4/100*M472+'Connecting shares (%)'!$H$4/100*O472)/1000000,0),0)</f>
        <v>0</v>
      </c>
      <c r="X472" s="1">
        <f>IF(C472="East", IF(B472="Central",L472*'Connecting shares (%)'!$R$16*'Connecting shares (%)'!$F$4/100+N472*'Connecting shares (%)'!$G$4/100*'Connecting shares (%)'!$R$17+P472*'Connecting shares (%)'!$H$4/100*'Connecting shares (%)'!$R$18,0),0)</f>
        <v>0</v>
      </c>
      <c r="Y472" s="1">
        <f>IF(C472="East", IF(B472="Decentral",('Connecting shares (%)'!$F$4/100*K472+'Connecting shares (%)'!$G$4/100*M472+'Connecting shares (%)'!$H$4/100*O472)/1000000,0),0)</f>
        <v>0</v>
      </c>
      <c r="Z472" s="1">
        <f>IF(C472="East", IF(B472="Decentral",L472*'Connecting shares (%)'!$R$16*'Connecting shares (%)'!$F$8/100+N472*'Connecting shares (%)'!$G$8/100*'Connecting shares (%)'!$R$17+P472*'Connecting shares (%)'!$H$8/100*'Connecting shares (%)'!$R$18,0),0)</f>
        <v>0</v>
      </c>
      <c r="AA472" s="1">
        <f>IF(C472="West", IF(B472="Central",('Connecting shares (%)'!$F$10/100*E472+'Connecting shares (%)'!$G$10/100*G472+'Connecting shares (%)'!$H$10/100*I472)/1000000,0),0)</f>
        <v>0</v>
      </c>
      <c r="AB472" s="1">
        <f>IF(C472="West", IF(B472="Central",F472*'Connecting shares (%)'!$R$16*'Connecting shares (%)'!$F$10/100+H472*'Connecting shares (%)'!$G$10/100*'Connecting shares (%)'!$R$17+J472*'Connecting shares (%)'!$H$10/100*'Connecting shares (%)'!$R$18,0),0)</f>
        <v>0</v>
      </c>
      <c r="AC472" s="1">
        <f>IF(C472="West", IF(B472="Decentral",('Connecting shares (%)'!$F$14/100*E472+'Connecting shares (%)'!$G$14/100*G472+'Connecting shares (%)'!$H$14/100*I472)/1000000,0),0)</f>
        <v>0.13365539000000001</v>
      </c>
      <c r="AD472" s="1">
        <f>IF(C472="west", IF(B472="Decentral",F472*'Connecting shares (%)'!$R$16*'Connecting shares (%)'!$F$14/100+H472*'Connecting shares (%)'!$G$14/100*'Connecting shares (%)'!$R$17+J472*'Connecting shares (%)'!$H$14/100*'Connecting shares (%)'!$R$18,0),0)</f>
        <v>0.16096500000000002</v>
      </c>
      <c r="AE472" s="1">
        <f>IF(C472="west", IF(B472="Central",('Connecting shares (%)'!$F$12/100*K472+'Connecting shares (%)'!$G$12/100*M472+'Connecting shares (%)'!$H$12/100*O472)/1000000,0),0)</f>
        <v>0</v>
      </c>
      <c r="AF472" s="1">
        <f>IF(C472="west", IF(B472="Central",L472*'Connecting shares (%)'!$R$16*'Connecting shares (%)'!$F$12/100+N472*'Connecting shares (%)'!$G$12/100*'Connecting shares (%)'!$R$17+P472*'Connecting shares (%)'!$H$12/100*'Connecting shares (%)'!$R$18,0),0)</f>
        <v>0</v>
      </c>
      <c r="AG472" s="1">
        <f>IF(C472="West", IF(B472="Decentral",(K472*'Connecting shares (%)'!$F$16/100+M472*'Connecting shares (%)'!$G$16/100+O472*'Connecting shares (%)'!$H$16/100)/1000000,0),0)</f>
        <v>7.2119070000000007E-2</v>
      </c>
      <c r="AH472" s="1">
        <f>IF(C472="west", IF(B472="Decentral",L472*'Connecting shares (%)'!$R$16*'Connecting shares (%)'!$F$16/100+N472*'Connecting shares (%)'!$G$16/100*'Connecting shares (%)'!$R$17+P472*'Connecting shares (%)'!$H$16/100*'Connecting shares (%)'!$R$18,0),0)</f>
        <v>6.8985000000000005E-2</v>
      </c>
    </row>
    <row r="473" spans="1:34">
      <c r="A473" s="1">
        <v>472</v>
      </c>
      <c r="B473" s="1" t="s">
        <v>20</v>
      </c>
      <c r="C473" s="1" t="s">
        <v>21</v>
      </c>
      <c r="D473" s="1" t="s">
        <v>461</v>
      </c>
      <c r="E473" s="1">
        <v>252644.87</v>
      </c>
      <c r="F473" s="1">
        <v>17</v>
      </c>
      <c r="G473" s="1">
        <v>0</v>
      </c>
      <c r="H473" s="1">
        <v>0</v>
      </c>
      <c r="I473" s="1">
        <v>0</v>
      </c>
      <c r="J473" s="1">
        <v>0</v>
      </c>
      <c r="K473" s="1">
        <v>31941.3499999999</v>
      </c>
      <c r="L473" s="1">
        <v>2</v>
      </c>
      <c r="M473" s="1">
        <v>0</v>
      </c>
      <c r="N473" s="1">
        <v>0</v>
      </c>
      <c r="O473" s="1">
        <v>0</v>
      </c>
      <c r="P473" s="1">
        <v>0</v>
      </c>
      <c r="Q473" s="1">
        <v>6133.5996437449503</v>
      </c>
      <c r="R473" s="1">
        <v>1415756.5</v>
      </c>
      <c r="S473" s="59">
        <f>IF(C473="East", IF(B473="Central",('Connecting shares (%)'!$F$2/100*E473+'Connecting shares (%)'!$G$2/100*G473+'Connecting shares (%)'!$H$2/100*I473)/1000000,0),0)</f>
        <v>0</v>
      </c>
      <c r="T473" s="59">
        <f>IF(C473="East", IF(B473="Central",F473*'Connecting shares (%)'!$R$16*'Connecting shares (%)'!$F$2/100+H473*'Connecting shares (%)'!$G$2/100*'Connecting shares (%)'!$R$17+J473*'Connecting shares (%)'!$H$2/100*'Connecting shares (%)'!$R$18,0),0)</f>
        <v>0</v>
      </c>
      <c r="U473" s="1">
        <f>IF(C473="East", IF(B473="Decentral",('Connecting shares (%)'!$F$6/100*E473+'Connecting shares (%)'!$G$6/100*G473+'Connecting shares (%)'!$H$6/100*I473)/1000000,0),0)</f>
        <v>0</v>
      </c>
      <c r="V473" s="1">
        <f>IF(C473="East", IF(B473="Decentral",F473*'Connecting shares (%)'!$R$16*'Connecting shares (%)'!$F$6/100+H473*'Connecting shares (%)'!$G$6/100*'Connecting shares (%)'!$R$17+J473*'Connecting shares (%)'!$H$6/100*'Connecting shares (%)'!$R$18,0),0)</f>
        <v>0</v>
      </c>
      <c r="W473" s="1">
        <f>IF(C473="East", IF(B473="Central",('Connecting shares (%)'!$F$4/100*K473+'Connecting shares (%)'!$G$4/100*M473+'Connecting shares (%)'!$H$4/100*O473)/1000000,0),0)</f>
        <v>0</v>
      </c>
      <c r="X473" s="1">
        <f>IF(C473="East", IF(B473="Central",L473*'Connecting shares (%)'!$R$16*'Connecting shares (%)'!$F$4/100+N473*'Connecting shares (%)'!$G$4/100*'Connecting shares (%)'!$R$17+P473*'Connecting shares (%)'!$H$4/100*'Connecting shares (%)'!$R$18,0),0)</f>
        <v>0</v>
      </c>
      <c r="Y473" s="1">
        <f>IF(C473="East", IF(B473="Decentral",('Connecting shares (%)'!$F$4/100*K473+'Connecting shares (%)'!$G$4/100*M473+'Connecting shares (%)'!$H$4/100*O473)/1000000,0),0)</f>
        <v>0</v>
      </c>
      <c r="Z473" s="1">
        <f>IF(C473="East", IF(B473="Decentral",L473*'Connecting shares (%)'!$R$16*'Connecting shares (%)'!$F$8/100+N473*'Connecting shares (%)'!$G$8/100*'Connecting shares (%)'!$R$17+P473*'Connecting shares (%)'!$H$8/100*'Connecting shares (%)'!$R$18,0),0)</f>
        <v>0</v>
      </c>
      <c r="AA473" s="1">
        <f>IF(C473="West", IF(B473="Central",('Connecting shares (%)'!$F$10/100*E473+'Connecting shares (%)'!$G$10/100*G473+'Connecting shares (%)'!$H$10/100*I473)/1000000,0),0)</f>
        <v>0.25264487000000002</v>
      </c>
      <c r="AB473" s="1">
        <f>IF(C473="West", IF(B473="Central",F473*'Connecting shares (%)'!$R$16*'Connecting shares (%)'!$F$10/100+H473*'Connecting shares (%)'!$G$10/100*'Connecting shares (%)'!$R$17+J473*'Connecting shares (%)'!$H$10/100*'Connecting shares (%)'!$R$18,0),0)</f>
        <v>0.39091500000000001</v>
      </c>
      <c r="AC473" s="1">
        <f>IF(C473="West", IF(B473="Decentral",('Connecting shares (%)'!$F$14/100*E473+'Connecting shares (%)'!$G$14/100*G473+'Connecting shares (%)'!$H$14/100*I473)/1000000,0),0)</f>
        <v>0</v>
      </c>
      <c r="AD473" s="1">
        <f>IF(C473="west", IF(B473="Decentral",F473*'Connecting shares (%)'!$R$16*'Connecting shares (%)'!$F$14/100+H473*'Connecting shares (%)'!$G$14/100*'Connecting shares (%)'!$R$17+J473*'Connecting shares (%)'!$H$14/100*'Connecting shares (%)'!$R$18,0),0)</f>
        <v>0</v>
      </c>
      <c r="AE473" s="1">
        <f>IF(C473="west", IF(B473="Central",('Connecting shares (%)'!$F$12/100*K473+'Connecting shares (%)'!$G$12/100*M473+'Connecting shares (%)'!$H$12/100*O473)/1000000,0),0)</f>
        <v>3.1941349999999903E-2</v>
      </c>
      <c r="AF473" s="1">
        <f>IF(C473="west", IF(B473="Central",L473*'Connecting shares (%)'!$R$16*'Connecting shares (%)'!$F$12/100+N473*'Connecting shares (%)'!$G$12/100*'Connecting shares (%)'!$R$17+P473*'Connecting shares (%)'!$H$12/100*'Connecting shares (%)'!$R$18,0),0)</f>
        <v>4.5990000000000003E-2</v>
      </c>
      <c r="AG473" s="1">
        <f>IF(C473="West", IF(B473="Decentral",(K473*'Connecting shares (%)'!$F$16/100+M473*'Connecting shares (%)'!$G$16/100+O473*'Connecting shares (%)'!$H$16/100)/1000000,0),0)</f>
        <v>0</v>
      </c>
      <c r="AH473" s="1">
        <f>IF(C473="west", IF(B473="Decentral",L473*'Connecting shares (%)'!$R$16*'Connecting shares (%)'!$F$16/100+N473*'Connecting shares (%)'!$G$16/100*'Connecting shares (%)'!$R$17+P473*'Connecting shares (%)'!$H$16/100*'Connecting shares (%)'!$R$18,0),0)</f>
        <v>0</v>
      </c>
    </row>
    <row r="474" spans="1:34">
      <c r="A474" s="1">
        <v>473</v>
      </c>
      <c r="B474" s="1" t="s">
        <v>19</v>
      </c>
      <c r="C474" s="1" t="s">
        <v>21</v>
      </c>
      <c r="D474" s="1" t="s">
        <v>460</v>
      </c>
      <c r="E474" s="1">
        <v>1061319.1399999999</v>
      </c>
      <c r="F474" s="1">
        <v>60</v>
      </c>
      <c r="G474" s="1">
        <v>64752.65</v>
      </c>
      <c r="H474" s="1">
        <v>1</v>
      </c>
      <c r="I474" s="1">
        <v>0</v>
      </c>
      <c r="J474" s="1">
        <v>0</v>
      </c>
      <c r="K474" s="1">
        <v>485330.03999999899</v>
      </c>
      <c r="L474" s="1">
        <v>16</v>
      </c>
      <c r="M474" s="1">
        <v>236744.239999999</v>
      </c>
      <c r="N474" s="1">
        <v>3</v>
      </c>
      <c r="O474" s="1">
        <v>0</v>
      </c>
      <c r="P474" s="1">
        <v>0</v>
      </c>
      <c r="Q474" s="1">
        <v>3520.46652337156</v>
      </c>
      <c r="R474" s="1">
        <v>334761.5</v>
      </c>
      <c r="S474" s="59">
        <f>IF(C474="East", IF(B474="Central",('Connecting shares (%)'!$F$2/100*E474+'Connecting shares (%)'!$G$2/100*G474+'Connecting shares (%)'!$H$2/100*I474)/1000000,0),0)</f>
        <v>0</v>
      </c>
      <c r="T474" s="59">
        <f>IF(C474="East", IF(B474="Central",F474*'Connecting shares (%)'!$R$16*'Connecting shares (%)'!$F$2/100+H474*'Connecting shares (%)'!$G$2/100*'Connecting shares (%)'!$R$17+J474*'Connecting shares (%)'!$H$2/100*'Connecting shares (%)'!$R$18,0),0)</f>
        <v>0</v>
      </c>
      <c r="U474" s="1">
        <f>IF(C474="East", IF(B474="Decentral",('Connecting shares (%)'!$F$6/100*E474+'Connecting shares (%)'!$G$6/100*G474+'Connecting shares (%)'!$H$6/100*I474)/1000000,0),0)</f>
        <v>0</v>
      </c>
      <c r="V474" s="1">
        <f>IF(C474="East", IF(B474="Decentral",F474*'Connecting shares (%)'!$R$16*'Connecting shares (%)'!$F$6/100+H474*'Connecting shares (%)'!$G$6/100*'Connecting shares (%)'!$R$17+J474*'Connecting shares (%)'!$H$6/100*'Connecting shares (%)'!$R$18,0),0)</f>
        <v>0</v>
      </c>
      <c r="W474" s="1">
        <f>IF(C474="East", IF(B474="Central",('Connecting shares (%)'!$F$4/100*K474+'Connecting shares (%)'!$G$4/100*M474+'Connecting shares (%)'!$H$4/100*O474)/1000000,0),0)</f>
        <v>0</v>
      </c>
      <c r="X474" s="1">
        <f>IF(C474="East", IF(B474="Central",L474*'Connecting shares (%)'!$R$16*'Connecting shares (%)'!$F$4/100+N474*'Connecting shares (%)'!$G$4/100*'Connecting shares (%)'!$R$17+P474*'Connecting shares (%)'!$H$4/100*'Connecting shares (%)'!$R$18,0),0)</f>
        <v>0</v>
      </c>
      <c r="Y474" s="1">
        <f>IF(C474="East", IF(B474="Decentral",('Connecting shares (%)'!$F$4/100*K474+'Connecting shares (%)'!$G$4/100*M474+'Connecting shares (%)'!$H$4/100*O474)/1000000,0),0)</f>
        <v>0</v>
      </c>
      <c r="Z474" s="1">
        <f>IF(C474="East", IF(B474="Decentral",L474*'Connecting shares (%)'!$R$16*'Connecting shares (%)'!$F$8/100+N474*'Connecting shares (%)'!$G$8/100*'Connecting shares (%)'!$R$17+P474*'Connecting shares (%)'!$H$8/100*'Connecting shares (%)'!$R$18,0),0)</f>
        <v>0</v>
      </c>
      <c r="AA474" s="1">
        <f>IF(C474="West", IF(B474="Central",('Connecting shares (%)'!$F$10/100*E474+'Connecting shares (%)'!$G$10/100*G474+'Connecting shares (%)'!$H$10/100*I474)/1000000,0),0)</f>
        <v>0</v>
      </c>
      <c r="AB474" s="1">
        <f>IF(C474="West", IF(B474="Central",F474*'Connecting shares (%)'!$R$16*'Connecting shares (%)'!$F$10/100+H474*'Connecting shares (%)'!$G$10/100*'Connecting shares (%)'!$R$17+J474*'Connecting shares (%)'!$H$10/100*'Connecting shares (%)'!$R$18,0),0)</f>
        <v>0</v>
      </c>
      <c r="AC474" s="1">
        <f>IF(C474="West", IF(B474="Decentral",('Connecting shares (%)'!$F$14/100*E474+'Connecting shares (%)'!$G$14/100*G474+'Connecting shares (%)'!$H$14/100*I474)/1000000,0),0)</f>
        <v>1.1260717899999999</v>
      </c>
      <c r="AD474" s="1">
        <f>IF(C474="west", IF(B474="Decentral",F474*'Connecting shares (%)'!$R$16*'Connecting shares (%)'!$F$14/100+H474*'Connecting shares (%)'!$G$14/100*'Connecting shares (%)'!$R$17+J474*'Connecting shares (%)'!$H$14/100*'Connecting shares (%)'!$R$18,0),0)</f>
        <v>1.4103590000000004</v>
      </c>
      <c r="AE474" s="1">
        <f>IF(C474="west", IF(B474="Central",('Connecting shares (%)'!$F$12/100*K474+'Connecting shares (%)'!$G$12/100*M474+'Connecting shares (%)'!$H$12/100*O474)/1000000,0),0)</f>
        <v>0</v>
      </c>
      <c r="AF474" s="1">
        <f>IF(C474="west", IF(B474="Central",L474*'Connecting shares (%)'!$R$16*'Connecting shares (%)'!$F$12/100+N474*'Connecting shares (%)'!$G$12/100*'Connecting shares (%)'!$R$17+P474*'Connecting shares (%)'!$H$12/100*'Connecting shares (%)'!$R$18,0),0)</f>
        <v>0</v>
      </c>
      <c r="AG474" s="1">
        <f>IF(C474="West", IF(B474="Decentral",(K474*'Connecting shares (%)'!$F$16/100+M474*'Connecting shares (%)'!$G$16/100+O474*'Connecting shares (%)'!$H$16/100)/1000000,0),0)</f>
        <v>0.72207427999999796</v>
      </c>
      <c r="AH474" s="1">
        <f>IF(C474="west", IF(B474="Decentral",L474*'Connecting shares (%)'!$R$16*'Connecting shares (%)'!$F$16/100+N474*'Connecting shares (%)'!$G$16/100*'Connecting shares (%)'!$R$17+P474*'Connecting shares (%)'!$H$16/100*'Connecting shares (%)'!$R$18,0),0)</f>
        <v>0.459897</v>
      </c>
    </row>
    <row r="475" spans="1:34">
      <c r="A475" s="1">
        <v>474</v>
      </c>
      <c r="B475" s="1" t="s">
        <v>20</v>
      </c>
      <c r="C475" s="1" t="s">
        <v>21</v>
      </c>
      <c r="D475" s="1" t="s">
        <v>459</v>
      </c>
      <c r="E475" s="1">
        <v>62651.15</v>
      </c>
      <c r="F475" s="1">
        <v>3</v>
      </c>
      <c r="G475" s="1">
        <v>0</v>
      </c>
      <c r="H475" s="1">
        <v>0</v>
      </c>
      <c r="I475" s="1">
        <v>0</v>
      </c>
      <c r="J475" s="1">
        <v>0</v>
      </c>
      <c r="K475" s="1">
        <v>0</v>
      </c>
      <c r="L475" s="1">
        <v>0</v>
      </c>
      <c r="M475" s="1">
        <v>0</v>
      </c>
      <c r="N475" s="1">
        <v>0</v>
      </c>
      <c r="O475" s="1">
        <v>0</v>
      </c>
      <c r="P475" s="1">
        <v>0</v>
      </c>
      <c r="Q475" s="1">
        <v>3930.6072579862998</v>
      </c>
      <c r="R475" s="1">
        <v>612250.5</v>
      </c>
      <c r="S475" s="59">
        <f>IF(C475="East", IF(B475="Central",('Connecting shares (%)'!$F$2/100*E475+'Connecting shares (%)'!$G$2/100*G475+'Connecting shares (%)'!$H$2/100*I475)/1000000,0),0)</f>
        <v>0</v>
      </c>
      <c r="T475" s="59">
        <f>IF(C475="East", IF(B475="Central",F475*'Connecting shares (%)'!$R$16*'Connecting shares (%)'!$F$2/100+H475*'Connecting shares (%)'!$G$2/100*'Connecting shares (%)'!$R$17+J475*'Connecting shares (%)'!$H$2/100*'Connecting shares (%)'!$R$18,0),0)</f>
        <v>0</v>
      </c>
      <c r="U475" s="1">
        <f>IF(C475="East", IF(B475="Decentral",('Connecting shares (%)'!$F$6/100*E475+'Connecting shares (%)'!$G$6/100*G475+'Connecting shares (%)'!$H$6/100*I475)/1000000,0),0)</f>
        <v>0</v>
      </c>
      <c r="V475" s="1">
        <f>IF(C475="East", IF(B475="Decentral",F475*'Connecting shares (%)'!$R$16*'Connecting shares (%)'!$F$6/100+H475*'Connecting shares (%)'!$G$6/100*'Connecting shares (%)'!$R$17+J475*'Connecting shares (%)'!$H$6/100*'Connecting shares (%)'!$R$18,0),0)</f>
        <v>0</v>
      </c>
      <c r="W475" s="1">
        <f>IF(C475="East", IF(B475="Central",('Connecting shares (%)'!$F$4/100*K475+'Connecting shares (%)'!$G$4/100*M475+'Connecting shares (%)'!$H$4/100*O475)/1000000,0),0)</f>
        <v>0</v>
      </c>
      <c r="X475" s="1">
        <f>IF(C475="East", IF(B475="Central",L475*'Connecting shares (%)'!$R$16*'Connecting shares (%)'!$F$4/100+N475*'Connecting shares (%)'!$G$4/100*'Connecting shares (%)'!$R$17+P475*'Connecting shares (%)'!$H$4/100*'Connecting shares (%)'!$R$18,0),0)</f>
        <v>0</v>
      </c>
      <c r="Y475" s="1">
        <f>IF(C475="East", IF(B475="Decentral",('Connecting shares (%)'!$F$4/100*K475+'Connecting shares (%)'!$G$4/100*M475+'Connecting shares (%)'!$H$4/100*O475)/1000000,0),0)</f>
        <v>0</v>
      </c>
      <c r="Z475" s="1">
        <f>IF(C475="East", IF(B475="Decentral",L475*'Connecting shares (%)'!$R$16*'Connecting shares (%)'!$F$8/100+N475*'Connecting shares (%)'!$G$8/100*'Connecting shares (%)'!$R$17+P475*'Connecting shares (%)'!$H$8/100*'Connecting shares (%)'!$R$18,0),0)</f>
        <v>0</v>
      </c>
      <c r="AA475" s="1">
        <f>IF(C475="West", IF(B475="Central",('Connecting shares (%)'!$F$10/100*E475+'Connecting shares (%)'!$G$10/100*G475+'Connecting shares (%)'!$H$10/100*I475)/1000000,0),0)</f>
        <v>6.2651150000000003E-2</v>
      </c>
      <c r="AB475" s="1">
        <f>IF(C475="West", IF(B475="Central",F475*'Connecting shares (%)'!$R$16*'Connecting shares (%)'!$F$10/100+H475*'Connecting shares (%)'!$G$10/100*'Connecting shares (%)'!$R$17+J475*'Connecting shares (%)'!$H$10/100*'Connecting shares (%)'!$R$18,0),0)</f>
        <v>6.8985000000000005E-2</v>
      </c>
      <c r="AC475" s="1">
        <f>IF(C475="West", IF(B475="Decentral",('Connecting shares (%)'!$F$14/100*E475+'Connecting shares (%)'!$G$14/100*G475+'Connecting shares (%)'!$H$14/100*I475)/1000000,0),0)</f>
        <v>0</v>
      </c>
      <c r="AD475" s="1">
        <f>IF(C475="west", IF(B475="Decentral",F475*'Connecting shares (%)'!$R$16*'Connecting shares (%)'!$F$14/100+H475*'Connecting shares (%)'!$G$14/100*'Connecting shares (%)'!$R$17+J475*'Connecting shares (%)'!$H$14/100*'Connecting shares (%)'!$R$18,0),0)</f>
        <v>0</v>
      </c>
      <c r="AE475" s="1">
        <f>IF(C475="west", IF(B475="Central",('Connecting shares (%)'!$F$12/100*K475+'Connecting shares (%)'!$G$12/100*M475+'Connecting shares (%)'!$H$12/100*O475)/1000000,0),0)</f>
        <v>0</v>
      </c>
      <c r="AF475" s="1">
        <f>IF(C475="west", IF(B475="Central",L475*'Connecting shares (%)'!$R$16*'Connecting shares (%)'!$F$12/100+N475*'Connecting shares (%)'!$G$12/100*'Connecting shares (%)'!$R$17+P475*'Connecting shares (%)'!$H$12/100*'Connecting shares (%)'!$R$18,0),0)</f>
        <v>0</v>
      </c>
      <c r="AG475" s="1">
        <f>IF(C475="West", IF(B475="Decentral",(K475*'Connecting shares (%)'!$F$16/100+M475*'Connecting shares (%)'!$G$16/100+O475*'Connecting shares (%)'!$H$16/100)/1000000,0),0)</f>
        <v>0</v>
      </c>
      <c r="AH475" s="1">
        <f>IF(C475="west", IF(B475="Decentral",L475*'Connecting shares (%)'!$R$16*'Connecting shares (%)'!$F$16/100+N475*'Connecting shares (%)'!$G$16/100*'Connecting shares (%)'!$R$17+P475*'Connecting shares (%)'!$H$16/100*'Connecting shares (%)'!$R$18,0),0)</f>
        <v>0</v>
      </c>
    </row>
    <row r="476" spans="1:34">
      <c r="A476" s="1">
        <v>475</v>
      </c>
      <c r="B476" s="1" t="s">
        <v>20</v>
      </c>
      <c r="C476" s="1" t="s">
        <v>21</v>
      </c>
      <c r="D476" s="1" t="s">
        <v>458</v>
      </c>
      <c r="E476" s="1">
        <v>101233.24</v>
      </c>
      <c r="F476" s="1">
        <v>7</v>
      </c>
      <c r="G476" s="1">
        <v>0</v>
      </c>
      <c r="H476" s="1">
        <v>0</v>
      </c>
      <c r="I476" s="1">
        <v>0</v>
      </c>
      <c r="J476" s="1">
        <v>0</v>
      </c>
      <c r="K476" s="1">
        <v>0</v>
      </c>
      <c r="L476" s="1">
        <v>0</v>
      </c>
      <c r="M476" s="1">
        <v>0</v>
      </c>
      <c r="N476" s="1">
        <v>0</v>
      </c>
      <c r="O476" s="1">
        <v>0</v>
      </c>
      <c r="P476" s="1">
        <v>0</v>
      </c>
      <c r="Q476" s="1">
        <v>2021.64958203166</v>
      </c>
      <c r="R476" s="1">
        <v>195751.5</v>
      </c>
      <c r="S476" s="59">
        <f>IF(C476="East", IF(B476="Central",('Connecting shares (%)'!$F$2/100*E476+'Connecting shares (%)'!$G$2/100*G476+'Connecting shares (%)'!$H$2/100*I476)/1000000,0),0)</f>
        <v>0</v>
      </c>
      <c r="T476" s="59">
        <f>IF(C476="East", IF(B476="Central",F476*'Connecting shares (%)'!$R$16*'Connecting shares (%)'!$F$2/100+H476*'Connecting shares (%)'!$G$2/100*'Connecting shares (%)'!$R$17+J476*'Connecting shares (%)'!$H$2/100*'Connecting shares (%)'!$R$18,0),0)</f>
        <v>0</v>
      </c>
      <c r="U476" s="1">
        <f>IF(C476="East", IF(B476="Decentral",('Connecting shares (%)'!$F$6/100*E476+'Connecting shares (%)'!$G$6/100*G476+'Connecting shares (%)'!$H$6/100*I476)/1000000,0),0)</f>
        <v>0</v>
      </c>
      <c r="V476" s="1">
        <f>IF(C476="East", IF(B476="Decentral",F476*'Connecting shares (%)'!$R$16*'Connecting shares (%)'!$F$6/100+H476*'Connecting shares (%)'!$G$6/100*'Connecting shares (%)'!$R$17+J476*'Connecting shares (%)'!$H$6/100*'Connecting shares (%)'!$R$18,0),0)</f>
        <v>0</v>
      </c>
      <c r="W476" s="1">
        <f>IF(C476="East", IF(B476="Central",('Connecting shares (%)'!$F$4/100*K476+'Connecting shares (%)'!$G$4/100*M476+'Connecting shares (%)'!$H$4/100*O476)/1000000,0),0)</f>
        <v>0</v>
      </c>
      <c r="X476" s="1">
        <f>IF(C476="East", IF(B476="Central",L476*'Connecting shares (%)'!$R$16*'Connecting shares (%)'!$F$4/100+N476*'Connecting shares (%)'!$G$4/100*'Connecting shares (%)'!$R$17+P476*'Connecting shares (%)'!$H$4/100*'Connecting shares (%)'!$R$18,0),0)</f>
        <v>0</v>
      </c>
      <c r="Y476" s="1">
        <f>IF(C476="East", IF(B476="Decentral",('Connecting shares (%)'!$F$4/100*K476+'Connecting shares (%)'!$G$4/100*M476+'Connecting shares (%)'!$H$4/100*O476)/1000000,0),0)</f>
        <v>0</v>
      </c>
      <c r="Z476" s="1">
        <f>IF(C476="East", IF(B476="Decentral",L476*'Connecting shares (%)'!$R$16*'Connecting shares (%)'!$F$8/100+N476*'Connecting shares (%)'!$G$8/100*'Connecting shares (%)'!$R$17+P476*'Connecting shares (%)'!$H$8/100*'Connecting shares (%)'!$R$18,0),0)</f>
        <v>0</v>
      </c>
      <c r="AA476" s="1">
        <f>IF(C476="West", IF(B476="Central",('Connecting shares (%)'!$F$10/100*E476+'Connecting shares (%)'!$G$10/100*G476+'Connecting shares (%)'!$H$10/100*I476)/1000000,0),0)</f>
        <v>0.10123324</v>
      </c>
      <c r="AB476" s="1">
        <f>IF(C476="West", IF(B476="Central",F476*'Connecting shares (%)'!$R$16*'Connecting shares (%)'!$F$10/100+H476*'Connecting shares (%)'!$G$10/100*'Connecting shares (%)'!$R$17+J476*'Connecting shares (%)'!$H$10/100*'Connecting shares (%)'!$R$18,0),0)</f>
        <v>0.16096500000000002</v>
      </c>
      <c r="AC476" s="1">
        <f>IF(C476="West", IF(B476="Decentral",('Connecting shares (%)'!$F$14/100*E476+'Connecting shares (%)'!$G$14/100*G476+'Connecting shares (%)'!$H$14/100*I476)/1000000,0),0)</f>
        <v>0</v>
      </c>
      <c r="AD476" s="1">
        <f>IF(C476="west", IF(B476="Decentral",F476*'Connecting shares (%)'!$R$16*'Connecting shares (%)'!$F$14/100+H476*'Connecting shares (%)'!$G$14/100*'Connecting shares (%)'!$R$17+J476*'Connecting shares (%)'!$H$14/100*'Connecting shares (%)'!$R$18,0),0)</f>
        <v>0</v>
      </c>
      <c r="AE476" s="1">
        <f>IF(C476="west", IF(B476="Central",('Connecting shares (%)'!$F$12/100*K476+'Connecting shares (%)'!$G$12/100*M476+'Connecting shares (%)'!$H$12/100*O476)/1000000,0),0)</f>
        <v>0</v>
      </c>
      <c r="AF476" s="1">
        <f>IF(C476="west", IF(B476="Central",L476*'Connecting shares (%)'!$R$16*'Connecting shares (%)'!$F$12/100+N476*'Connecting shares (%)'!$G$12/100*'Connecting shares (%)'!$R$17+P476*'Connecting shares (%)'!$H$12/100*'Connecting shares (%)'!$R$18,0),0)</f>
        <v>0</v>
      </c>
      <c r="AG476" s="1">
        <f>IF(C476="West", IF(B476="Decentral",(K476*'Connecting shares (%)'!$F$16/100+M476*'Connecting shares (%)'!$G$16/100+O476*'Connecting shares (%)'!$H$16/100)/1000000,0),0)</f>
        <v>0</v>
      </c>
      <c r="AH476" s="1">
        <f>IF(C476="west", IF(B476="Decentral",L476*'Connecting shares (%)'!$R$16*'Connecting shares (%)'!$F$16/100+N476*'Connecting shares (%)'!$G$16/100*'Connecting shares (%)'!$R$17+P476*'Connecting shares (%)'!$H$16/100*'Connecting shares (%)'!$R$18,0),0)</f>
        <v>0</v>
      </c>
    </row>
    <row r="477" spans="1:34">
      <c r="A477" s="1">
        <v>476</v>
      </c>
      <c r="B477" s="1" t="s">
        <v>20</v>
      </c>
      <c r="C477" s="1" t="s">
        <v>21</v>
      </c>
      <c r="D477" s="1" t="s">
        <v>457</v>
      </c>
      <c r="E477" s="1">
        <v>208167.68999999901</v>
      </c>
      <c r="F477" s="1">
        <v>16</v>
      </c>
      <c r="G477" s="1">
        <v>0</v>
      </c>
      <c r="H477" s="1">
        <v>0</v>
      </c>
      <c r="I477" s="1">
        <v>0</v>
      </c>
      <c r="J477" s="1">
        <v>0</v>
      </c>
      <c r="K477" s="1">
        <v>0</v>
      </c>
      <c r="L477" s="1">
        <v>0</v>
      </c>
      <c r="M477" s="1">
        <v>0</v>
      </c>
      <c r="N477" s="1">
        <v>0</v>
      </c>
      <c r="O477" s="1">
        <v>0</v>
      </c>
      <c r="P477" s="1">
        <v>0</v>
      </c>
      <c r="Q477" s="1">
        <v>1955.28157208877</v>
      </c>
      <c r="R477" s="1">
        <v>238927.5</v>
      </c>
      <c r="S477" s="59">
        <f>IF(C477="East", IF(B477="Central",('Connecting shares (%)'!$F$2/100*E477+'Connecting shares (%)'!$G$2/100*G477+'Connecting shares (%)'!$H$2/100*I477)/1000000,0),0)</f>
        <v>0</v>
      </c>
      <c r="T477" s="59">
        <f>IF(C477="East", IF(B477="Central",F477*'Connecting shares (%)'!$R$16*'Connecting shares (%)'!$F$2/100+H477*'Connecting shares (%)'!$G$2/100*'Connecting shares (%)'!$R$17+J477*'Connecting shares (%)'!$H$2/100*'Connecting shares (%)'!$R$18,0),0)</f>
        <v>0</v>
      </c>
      <c r="U477" s="1">
        <f>IF(C477="East", IF(B477="Decentral",('Connecting shares (%)'!$F$6/100*E477+'Connecting shares (%)'!$G$6/100*G477+'Connecting shares (%)'!$H$6/100*I477)/1000000,0),0)</f>
        <v>0</v>
      </c>
      <c r="V477" s="1">
        <f>IF(C477="East", IF(B477="Decentral",F477*'Connecting shares (%)'!$R$16*'Connecting shares (%)'!$F$6/100+H477*'Connecting shares (%)'!$G$6/100*'Connecting shares (%)'!$R$17+J477*'Connecting shares (%)'!$H$6/100*'Connecting shares (%)'!$R$18,0),0)</f>
        <v>0</v>
      </c>
      <c r="W477" s="1">
        <f>IF(C477="East", IF(B477="Central",('Connecting shares (%)'!$F$4/100*K477+'Connecting shares (%)'!$G$4/100*M477+'Connecting shares (%)'!$H$4/100*O477)/1000000,0),0)</f>
        <v>0</v>
      </c>
      <c r="X477" s="1">
        <f>IF(C477="East", IF(B477="Central",L477*'Connecting shares (%)'!$R$16*'Connecting shares (%)'!$F$4/100+N477*'Connecting shares (%)'!$G$4/100*'Connecting shares (%)'!$R$17+P477*'Connecting shares (%)'!$H$4/100*'Connecting shares (%)'!$R$18,0),0)</f>
        <v>0</v>
      </c>
      <c r="Y477" s="1">
        <f>IF(C477="East", IF(B477="Decentral",('Connecting shares (%)'!$F$4/100*K477+'Connecting shares (%)'!$G$4/100*M477+'Connecting shares (%)'!$H$4/100*O477)/1000000,0),0)</f>
        <v>0</v>
      </c>
      <c r="Z477" s="1">
        <f>IF(C477="East", IF(B477="Decentral",L477*'Connecting shares (%)'!$R$16*'Connecting shares (%)'!$F$8/100+N477*'Connecting shares (%)'!$G$8/100*'Connecting shares (%)'!$R$17+P477*'Connecting shares (%)'!$H$8/100*'Connecting shares (%)'!$R$18,0),0)</f>
        <v>0</v>
      </c>
      <c r="AA477" s="1">
        <f>IF(C477="West", IF(B477="Central",('Connecting shares (%)'!$F$10/100*E477+'Connecting shares (%)'!$G$10/100*G477+'Connecting shares (%)'!$H$10/100*I477)/1000000,0),0)</f>
        <v>0.20816768999999902</v>
      </c>
      <c r="AB477" s="1">
        <f>IF(C477="West", IF(B477="Central",F477*'Connecting shares (%)'!$R$16*'Connecting shares (%)'!$F$10/100+H477*'Connecting shares (%)'!$G$10/100*'Connecting shares (%)'!$R$17+J477*'Connecting shares (%)'!$H$10/100*'Connecting shares (%)'!$R$18,0),0)</f>
        <v>0.36792000000000002</v>
      </c>
      <c r="AC477" s="1">
        <f>IF(C477="West", IF(B477="Decentral",('Connecting shares (%)'!$F$14/100*E477+'Connecting shares (%)'!$G$14/100*G477+'Connecting shares (%)'!$H$14/100*I477)/1000000,0),0)</f>
        <v>0</v>
      </c>
      <c r="AD477" s="1">
        <f>IF(C477="west", IF(B477="Decentral",F477*'Connecting shares (%)'!$R$16*'Connecting shares (%)'!$F$14/100+H477*'Connecting shares (%)'!$G$14/100*'Connecting shares (%)'!$R$17+J477*'Connecting shares (%)'!$H$14/100*'Connecting shares (%)'!$R$18,0),0)</f>
        <v>0</v>
      </c>
      <c r="AE477" s="1">
        <f>IF(C477="west", IF(B477="Central",('Connecting shares (%)'!$F$12/100*K477+'Connecting shares (%)'!$G$12/100*M477+'Connecting shares (%)'!$H$12/100*O477)/1000000,0),0)</f>
        <v>0</v>
      </c>
      <c r="AF477" s="1">
        <f>IF(C477="west", IF(B477="Central",L477*'Connecting shares (%)'!$R$16*'Connecting shares (%)'!$F$12/100+N477*'Connecting shares (%)'!$G$12/100*'Connecting shares (%)'!$R$17+P477*'Connecting shares (%)'!$H$12/100*'Connecting shares (%)'!$R$18,0),0)</f>
        <v>0</v>
      </c>
      <c r="AG477" s="1">
        <f>IF(C477="West", IF(B477="Decentral",(K477*'Connecting shares (%)'!$F$16/100+M477*'Connecting shares (%)'!$G$16/100+O477*'Connecting shares (%)'!$H$16/100)/1000000,0),0)</f>
        <v>0</v>
      </c>
      <c r="AH477" s="1">
        <f>IF(C477="west", IF(B477="Decentral",L477*'Connecting shares (%)'!$R$16*'Connecting shares (%)'!$F$16/100+N477*'Connecting shares (%)'!$G$16/100*'Connecting shares (%)'!$R$17+P477*'Connecting shares (%)'!$H$16/100*'Connecting shares (%)'!$R$18,0),0)</f>
        <v>0</v>
      </c>
    </row>
    <row r="478" spans="1:34">
      <c r="A478" s="1">
        <v>477</v>
      </c>
      <c r="B478" s="1" t="s">
        <v>20</v>
      </c>
      <c r="C478" s="1" t="s">
        <v>21</v>
      </c>
      <c r="D478" s="1" t="s">
        <v>455</v>
      </c>
      <c r="E478" s="1">
        <v>0</v>
      </c>
      <c r="F478" s="1">
        <v>0</v>
      </c>
      <c r="G478" s="1">
        <v>0</v>
      </c>
      <c r="H478" s="1">
        <v>0</v>
      </c>
      <c r="I478" s="1">
        <v>0</v>
      </c>
      <c r="J478" s="1">
        <v>0</v>
      </c>
      <c r="K478" s="1">
        <v>0</v>
      </c>
      <c r="L478" s="1">
        <v>0</v>
      </c>
      <c r="M478" s="1">
        <v>0</v>
      </c>
      <c r="N478" s="1">
        <v>0</v>
      </c>
      <c r="O478" s="1">
        <v>0</v>
      </c>
      <c r="P478" s="1">
        <v>0</v>
      </c>
      <c r="Q478" s="1">
        <v>688.98129530229699</v>
      </c>
      <c r="R478" s="1">
        <v>11812.5</v>
      </c>
      <c r="S478" s="59">
        <f>IF(C478="East", IF(B478="Central",('Connecting shares (%)'!$F$2/100*E478+'Connecting shares (%)'!$G$2/100*G478+'Connecting shares (%)'!$H$2/100*I478)/1000000,0),0)</f>
        <v>0</v>
      </c>
      <c r="T478" s="59">
        <f>IF(C478="East", IF(B478="Central",F478*'Connecting shares (%)'!$R$16*'Connecting shares (%)'!$F$2/100+H478*'Connecting shares (%)'!$G$2/100*'Connecting shares (%)'!$R$17+J478*'Connecting shares (%)'!$H$2/100*'Connecting shares (%)'!$R$18,0),0)</f>
        <v>0</v>
      </c>
      <c r="U478" s="1">
        <f>IF(C478="East", IF(B478="Decentral",('Connecting shares (%)'!$F$6/100*E478+'Connecting shares (%)'!$G$6/100*G478+'Connecting shares (%)'!$H$6/100*I478)/1000000,0),0)</f>
        <v>0</v>
      </c>
      <c r="V478" s="1">
        <f>IF(C478="East", IF(B478="Decentral",F478*'Connecting shares (%)'!$R$16*'Connecting shares (%)'!$F$6/100+H478*'Connecting shares (%)'!$G$6/100*'Connecting shares (%)'!$R$17+J478*'Connecting shares (%)'!$H$6/100*'Connecting shares (%)'!$R$18,0),0)</f>
        <v>0</v>
      </c>
      <c r="W478" s="1">
        <f>IF(C478="East", IF(B478="Central",('Connecting shares (%)'!$F$4/100*K478+'Connecting shares (%)'!$G$4/100*M478+'Connecting shares (%)'!$H$4/100*O478)/1000000,0),0)</f>
        <v>0</v>
      </c>
      <c r="X478" s="1">
        <f>IF(C478="East", IF(B478="Central",L478*'Connecting shares (%)'!$R$16*'Connecting shares (%)'!$F$4/100+N478*'Connecting shares (%)'!$G$4/100*'Connecting shares (%)'!$R$17+P478*'Connecting shares (%)'!$H$4/100*'Connecting shares (%)'!$R$18,0),0)</f>
        <v>0</v>
      </c>
      <c r="Y478" s="1">
        <f>IF(C478="East", IF(B478="Decentral",('Connecting shares (%)'!$F$4/100*K478+'Connecting shares (%)'!$G$4/100*M478+'Connecting shares (%)'!$H$4/100*O478)/1000000,0),0)</f>
        <v>0</v>
      </c>
      <c r="Z478" s="1">
        <f>IF(C478="East", IF(B478="Decentral",L478*'Connecting shares (%)'!$R$16*'Connecting shares (%)'!$F$8/100+N478*'Connecting shares (%)'!$G$8/100*'Connecting shares (%)'!$R$17+P478*'Connecting shares (%)'!$H$8/100*'Connecting shares (%)'!$R$18,0),0)</f>
        <v>0</v>
      </c>
      <c r="AA478" s="1">
        <f>IF(C478="West", IF(B478="Central",('Connecting shares (%)'!$F$10/100*E478+'Connecting shares (%)'!$G$10/100*G478+'Connecting shares (%)'!$H$10/100*I478)/1000000,0),0)</f>
        <v>0</v>
      </c>
      <c r="AB478" s="1">
        <f>IF(C478="West", IF(B478="Central",F478*'Connecting shares (%)'!$R$16*'Connecting shares (%)'!$F$10/100+H478*'Connecting shares (%)'!$G$10/100*'Connecting shares (%)'!$R$17+J478*'Connecting shares (%)'!$H$10/100*'Connecting shares (%)'!$R$18,0),0)</f>
        <v>0</v>
      </c>
      <c r="AC478" s="1">
        <f>IF(C478="West", IF(B478="Decentral",('Connecting shares (%)'!$F$14/100*E478+'Connecting shares (%)'!$G$14/100*G478+'Connecting shares (%)'!$H$14/100*I478)/1000000,0),0)</f>
        <v>0</v>
      </c>
      <c r="AD478" s="1">
        <f>IF(C478="west", IF(B478="Decentral",F478*'Connecting shares (%)'!$R$16*'Connecting shares (%)'!$F$14/100+H478*'Connecting shares (%)'!$G$14/100*'Connecting shares (%)'!$R$17+J478*'Connecting shares (%)'!$H$14/100*'Connecting shares (%)'!$R$18,0),0)</f>
        <v>0</v>
      </c>
      <c r="AE478" s="1">
        <f>IF(C478="west", IF(B478="Central",('Connecting shares (%)'!$F$12/100*K478+'Connecting shares (%)'!$G$12/100*M478+'Connecting shares (%)'!$H$12/100*O478)/1000000,0),0)</f>
        <v>0</v>
      </c>
      <c r="AF478" s="1">
        <f>IF(C478="west", IF(B478="Central",L478*'Connecting shares (%)'!$R$16*'Connecting shares (%)'!$F$12/100+N478*'Connecting shares (%)'!$G$12/100*'Connecting shares (%)'!$R$17+P478*'Connecting shares (%)'!$H$12/100*'Connecting shares (%)'!$R$18,0),0)</f>
        <v>0</v>
      </c>
      <c r="AG478" s="1">
        <f>IF(C478="West", IF(B478="Decentral",(K478*'Connecting shares (%)'!$F$16/100+M478*'Connecting shares (%)'!$G$16/100+O478*'Connecting shares (%)'!$H$16/100)/1000000,0),0)</f>
        <v>0</v>
      </c>
      <c r="AH478" s="1">
        <f>IF(C478="west", IF(B478="Decentral",L478*'Connecting shares (%)'!$R$16*'Connecting shares (%)'!$F$16/100+N478*'Connecting shares (%)'!$G$16/100*'Connecting shares (%)'!$R$17+P478*'Connecting shares (%)'!$H$16/100*'Connecting shares (%)'!$R$18,0),0)</f>
        <v>0</v>
      </c>
    </row>
    <row r="479" spans="1:34">
      <c r="A479" s="1">
        <v>478</v>
      </c>
      <c r="B479" s="1" t="s">
        <v>20</v>
      </c>
      <c r="C479" s="1" t="s">
        <v>21</v>
      </c>
      <c r="D479" s="1" t="s">
        <v>456</v>
      </c>
      <c r="E479" s="1">
        <v>16736.68</v>
      </c>
      <c r="F479" s="1">
        <v>1</v>
      </c>
      <c r="G479" s="1">
        <v>0</v>
      </c>
      <c r="H479" s="1">
        <v>0</v>
      </c>
      <c r="I479" s="1">
        <v>0</v>
      </c>
      <c r="J479" s="1">
        <v>0</v>
      </c>
      <c r="K479" s="1">
        <v>0</v>
      </c>
      <c r="L479" s="1">
        <v>0</v>
      </c>
      <c r="M479" s="1">
        <v>0</v>
      </c>
      <c r="N479" s="1">
        <v>0</v>
      </c>
      <c r="O479" s="1">
        <v>0</v>
      </c>
      <c r="P479" s="1">
        <v>0</v>
      </c>
      <c r="Q479" s="1">
        <v>3056.9870284889298</v>
      </c>
      <c r="R479" s="1">
        <v>204354.5</v>
      </c>
      <c r="S479" s="59">
        <f>IF(C479="East", IF(B479="Central",('Connecting shares (%)'!$F$2/100*E479+'Connecting shares (%)'!$G$2/100*G479+'Connecting shares (%)'!$H$2/100*I479)/1000000,0),0)</f>
        <v>0</v>
      </c>
      <c r="T479" s="59">
        <f>IF(C479="East", IF(B479="Central",F479*'Connecting shares (%)'!$R$16*'Connecting shares (%)'!$F$2/100+H479*'Connecting shares (%)'!$G$2/100*'Connecting shares (%)'!$R$17+J479*'Connecting shares (%)'!$H$2/100*'Connecting shares (%)'!$R$18,0),0)</f>
        <v>0</v>
      </c>
      <c r="U479" s="1">
        <f>IF(C479="East", IF(B479="Decentral",('Connecting shares (%)'!$F$6/100*E479+'Connecting shares (%)'!$G$6/100*G479+'Connecting shares (%)'!$H$6/100*I479)/1000000,0),0)</f>
        <v>0</v>
      </c>
      <c r="V479" s="1">
        <f>IF(C479="East", IF(B479="Decentral",F479*'Connecting shares (%)'!$R$16*'Connecting shares (%)'!$F$6/100+H479*'Connecting shares (%)'!$G$6/100*'Connecting shares (%)'!$R$17+J479*'Connecting shares (%)'!$H$6/100*'Connecting shares (%)'!$R$18,0),0)</f>
        <v>0</v>
      </c>
      <c r="W479" s="1">
        <f>IF(C479="East", IF(B479="Central",('Connecting shares (%)'!$F$4/100*K479+'Connecting shares (%)'!$G$4/100*M479+'Connecting shares (%)'!$H$4/100*O479)/1000000,0),0)</f>
        <v>0</v>
      </c>
      <c r="X479" s="1">
        <f>IF(C479="East", IF(B479="Central",L479*'Connecting shares (%)'!$R$16*'Connecting shares (%)'!$F$4/100+N479*'Connecting shares (%)'!$G$4/100*'Connecting shares (%)'!$R$17+P479*'Connecting shares (%)'!$H$4/100*'Connecting shares (%)'!$R$18,0),0)</f>
        <v>0</v>
      </c>
      <c r="Y479" s="1">
        <f>IF(C479="East", IF(B479="Decentral",('Connecting shares (%)'!$F$4/100*K479+'Connecting shares (%)'!$G$4/100*M479+'Connecting shares (%)'!$H$4/100*O479)/1000000,0),0)</f>
        <v>0</v>
      </c>
      <c r="Z479" s="1">
        <f>IF(C479="East", IF(B479="Decentral",L479*'Connecting shares (%)'!$R$16*'Connecting shares (%)'!$F$8/100+N479*'Connecting shares (%)'!$G$8/100*'Connecting shares (%)'!$R$17+P479*'Connecting shares (%)'!$H$8/100*'Connecting shares (%)'!$R$18,0),0)</f>
        <v>0</v>
      </c>
      <c r="AA479" s="1">
        <f>IF(C479="West", IF(B479="Central",('Connecting shares (%)'!$F$10/100*E479+'Connecting shares (%)'!$G$10/100*G479+'Connecting shares (%)'!$H$10/100*I479)/1000000,0),0)</f>
        <v>1.673668E-2</v>
      </c>
      <c r="AB479" s="1">
        <f>IF(C479="West", IF(B479="Central",F479*'Connecting shares (%)'!$R$16*'Connecting shares (%)'!$F$10/100+H479*'Connecting shares (%)'!$G$10/100*'Connecting shares (%)'!$R$17+J479*'Connecting shares (%)'!$H$10/100*'Connecting shares (%)'!$R$18,0),0)</f>
        <v>2.2995000000000002E-2</v>
      </c>
      <c r="AC479" s="1">
        <f>IF(C479="West", IF(B479="Decentral",('Connecting shares (%)'!$F$14/100*E479+'Connecting shares (%)'!$G$14/100*G479+'Connecting shares (%)'!$H$14/100*I479)/1000000,0),0)</f>
        <v>0</v>
      </c>
      <c r="AD479" s="1">
        <f>IF(C479="west", IF(B479="Decentral",F479*'Connecting shares (%)'!$R$16*'Connecting shares (%)'!$F$14/100+H479*'Connecting shares (%)'!$G$14/100*'Connecting shares (%)'!$R$17+J479*'Connecting shares (%)'!$H$14/100*'Connecting shares (%)'!$R$18,0),0)</f>
        <v>0</v>
      </c>
      <c r="AE479" s="1">
        <f>IF(C479="west", IF(B479="Central",('Connecting shares (%)'!$F$12/100*K479+'Connecting shares (%)'!$G$12/100*M479+'Connecting shares (%)'!$H$12/100*O479)/1000000,0),0)</f>
        <v>0</v>
      </c>
      <c r="AF479" s="1">
        <f>IF(C479="west", IF(B479="Central",L479*'Connecting shares (%)'!$R$16*'Connecting shares (%)'!$F$12/100+N479*'Connecting shares (%)'!$G$12/100*'Connecting shares (%)'!$R$17+P479*'Connecting shares (%)'!$H$12/100*'Connecting shares (%)'!$R$18,0),0)</f>
        <v>0</v>
      </c>
      <c r="AG479" s="1">
        <f>IF(C479="West", IF(B479="Decentral",(K479*'Connecting shares (%)'!$F$16/100+M479*'Connecting shares (%)'!$G$16/100+O479*'Connecting shares (%)'!$H$16/100)/1000000,0),0)</f>
        <v>0</v>
      </c>
      <c r="AH479" s="1">
        <f>IF(C479="west", IF(B479="Decentral",L479*'Connecting shares (%)'!$R$16*'Connecting shares (%)'!$F$16/100+N479*'Connecting shares (%)'!$G$16/100*'Connecting shares (%)'!$R$17+P479*'Connecting shares (%)'!$H$16/100*'Connecting shares (%)'!$R$18,0),0)</f>
        <v>0</v>
      </c>
    </row>
    <row r="480" spans="1:34">
      <c r="A480" s="1">
        <v>479</v>
      </c>
      <c r="B480" s="1" t="s">
        <v>20</v>
      </c>
      <c r="C480" s="1" t="s">
        <v>21</v>
      </c>
      <c r="D480" s="1" t="s">
        <v>455</v>
      </c>
      <c r="E480" s="1">
        <v>0</v>
      </c>
      <c r="F480" s="1">
        <v>0</v>
      </c>
      <c r="G480" s="1">
        <v>0</v>
      </c>
      <c r="H480" s="1">
        <v>0</v>
      </c>
      <c r="I480" s="1">
        <v>0</v>
      </c>
      <c r="J480" s="1">
        <v>0</v>
      </c>
      <c r="K480" s="1">
        <v>0</v>
      </c>
      <c r="L480" s="1">
        <v>0</v>
      </c>
      <c r="M480" s="1">
        <v>0</v>
      </c>
      <c r="N480" s="1">
        <v>0</v>
      </c>
      <c r="O480" s="1">
        <v>0</v>
      </c>
      <c r="P480" s="1">
        <v>0</v>
      </c>
      <c r="Q480" s="1">
        <v>211.06624632697</v>
      </c>
      <c r="R480" s="1">
        <v>831.5</v>
      </c>
      <c r="S480" s="59">
        <f>IF(C480="East", IF(B480="Central",('Connecting shares (%)'!$F$2/100*E480+'Connecting shares (%)'!$G$2/100*G480+'Connecting shares (%)'!$H$2/100*I480)/1000000,0),0)</f>
        <v>0</v>
      </c>
      <c r="T480" s="59">
        <f>IF(C480="East", IF(B480="Central",F480*'Connecting shares (%)'!$R$16*'Connecting shares (%)'!$F$2/100+H480*'Connecting shares (%)'!$G$2/100*'Connecting shares (%)'!$R$17+J480*'Connecting shares (%)'!$H$2/100*'Connecting shares (%)'!$R$18,0),0)</f>
        <v>0</v>
      </c>
      <c r="U480" s="1">
        <f>IF(C480="East", IF(B480="Decentral",('Connecting shares (%)'!$F$6/100*E480+'Connecting shares (%)'!$G$6/100*G480+'Connecting shares (%)'!$H$6/100*I480)/1000000,0),0)</f>
        <v>0</v>
      </c>
      <c r="V480" s="1">
        <f>IF(C480="East", IF(B480="Decentral",F480*'Connecting shares (%)'!$R$16*'Connecting shares (%)'!$F$6/100+H480*'Connecting shares (%)'!$G$6/100*'Connecting shares (%)'!$R$17+J480*'Connecting shares (%)'!$H$6/100*'Connecting shares (%)'!$R$18,0),0)</f>
        <v>0</v>
      </c>
      <c r="W480" s="1">
        <f>IF(C480="East", IF(B480="Central",('Connecting shares (%)'!$F$4/100*K480+'Connecting shares (%)'!$G$4/100*M480+'Connecting shares (%)'!$H$4/100*O480)/1000000,0),0)</f>
        <v>0</v>
      </c>
      <c r="X480" s="1">
        <f>IF(C480="East", IF(B480="Central",L480*'Connecting shares (%)'!$R$16*'Connecting shares (%)'!$F$4/100+N480*'Connecting shares (%)'!$G$4/100*'Connecting shares (%)'!$R$17+P480*'Connecting shares (%)'!$H$4/100*'Connecting shares (%)'!$R$18,0),0)</f>
        <v>0</v>
      </c>
      <c r="Y480" s="1">
        <f>IF(C480="East", IF(B480="Decentral",('Connecting shares (%)'!$F$4/100*K480+'Connecting shares (%)'!$G$4/100*M480+'Connecting shares (%)'!$H$4/100*O480)/1000000,0),0)</f>
        <v>0</v>
      </c>
      <c r="Z480" s="1">
        <f>IF(C480="East", IF(B480="Decentral",L480*'Connecting shares (%)'!$R$16*'Connecting shares (%)'!$F$8/100+N480*'Connecting shares (%)'!$G$8/100*'Connecting shares (%)'!$R$17+P480*'Connecting shares (%)'!$H$8/100*'Connecting shares (%)'!$R$18,0),0)</f>
        <v>0</v>
      </c>
      <c r="AA480" s="1">
        <f>IF(C480="West", IF(B480="Central",('Connecting shares (%)'!$F$10/100*E480+'Connecting shares (%)'!$G$10/100*G480+'Connecting shares (%)'!$H$10/100*I480)/1000000,0),0)</f>
        <v>0</v>
      </c>
      <c r="AB480" s="1">
        <f>IF(C480="West", IF(B480="Central",F480*'Connecting shares (%)'!$R$16*'Connecting shares (%)'!$F$10/100+H480*'Connecting shares (%)'!$G$10/100*'Connecting shares (%)'!$R$17+J480*'Connecting shares (%)'!$H$10/100*'Connecting shares (%)'!$R$18,0),0)</f>
        <v>0</v>
      </c>
      <c r="AC480" s="1">
        <f>IF(C480="West", IF(B480="Decentral",('Connecting shares (%)'!$F$14/100*E480+'Connecting shares (%)'!$G$14/100*G480+'Connecting shares (%)'!$H$14/100*I480)/1000000,0),0)</f>
        <v>0</v>
      </c>
      <c r="AD480" s="1">
        <f>IF(C480="west", IF(B480="Decentral",F480*'Connecting shares (%)'!$R$16*'Connecting shares (%)'!$F$14/100+H480*'Connecting shares (%)'!$G$14/100*'Connecting shares (%)'!$R$17+J480*'Connecting shares (%)'!$H$14/100*'Connecting shares (%)'!$R$18,0),0)</f>
        <v>0</v>
      </c>
      <c r="AE480" s="1">
        <f>IF(C480="west", IF(B480="Central",('Connecting shares (%)'!$F$12/100*K480+'Connecting shares (%)'!$G$12/100*M480+'Connecting shares (%)'!$H$12/100*O480)/1000000,0),0)</f>
        <v>0</v>
      </c>
      <c r="AF480" s="1">
        <f>IF(C480="west", IF(B480="Central",L480*'Connecting shares (%)'!$R$16*'Connecting shares (%)'!$F$12/100+N480*'Connecting shares (%)'!$G$12/100*'Connecting shares (%)'!$R$17+P480*'Connecting shares (%)'!$H$12/100*'Connecting shares (%)'!$R$18,0),0)</f>
        <v>0</v>
      </c>
      <c r="AG480" s="1">
        <f>IF(C480="West", IF(B480="Decentral",(K480*'Connecting shares (%)'!$F$16/100+M480*'Connecting shares (%)'!$G$16/100+O480*'Connecting shares (%)'!$H$16/100)/1000000,0),0)</f>
        <v>0</v>
      </c>
      <c r="AH480" s="1">
        <f>IF(C480="west", IF(B480="Decentral",L480*'Connecting shares (%)'!$R$16*'Connecting shares (%)'!$F$16/100+N480*'Connecting shares (%)'!$G$16/100*'Connecting shares (%)'!$R$17+P480*'Connecting shares (%)'!$H$16/100*'Connecting shares (%)'!$R$18,0),0)</f>
        <v>0</v>
      </c>
    </row>
    <row r="481" spans="1:34">
      <c r="A481" s="1">
        <v>480</v>
      </c>
      <c r="B481" s="1" t="s">
        <v>19</v>
      </c>
      <c r="C481" s="1" t="s">
        <v>21</v>
      </c>
      <c r="D481" s="1" t="s">
        <v>454</v>
      </c>
      <c r="E481" s="1">
        <v>4075584.2899999898</v>
      </c>
      <c r="F481" s="1">
        <v>268</v>
      </c>
      <c r="G481" s="1">
        <v>0</v>
      </c>
      <c r="H481" s="1">
        <v>0</v>
      </c>
      <c r="I481" s="1">
        <v>0</v>
      </c>
      <c r="J481" s="1">
        <v>0</v>
      </c>
      <c r="K481" s="1">
        <v>394187.27999999898</v>
      </c>
      <c r="L481" s="1">
        <v>21</v>
      </c>
      <c r="M481" s="1">
        <v>242412.399999999</v>
      </c>
      <c r="N481" s="1">
        <v>2</v>
      </c>
      <c r="O481" s="1">
        <v>387802.34999999899</v>
      </c>
      <c r="P481" s="1">
        <v>1</v>
      </c>
      <c r="Q481" s="1">
        <v>7763.7627257842896</v>
      </c>
      <c r="R481" s="1">
        <v>2021385</v>
      </c>
      <c r="S481" s="59">
        <f>IF(C481="East", IF(B481="Central",('Connecting shares (%)'!$F$2/100*E481+'Connecting shares (%)'!$G$2/100*G481+'Connecting shares (%)'!$H$2/100*I481)/1000000,0),0)</f>
        <v>0</v>
      </c>
      <c r="T481" s="59">
        <f>IF(C481="East", IF(B481="Central",F481*'Connecting shares (%)'!$R$16*'Connecting shares (%)'!$F$2/100+H481*'Connecting shares (%)'!$G$2/100*'Connecting shares (%)'!$R$17+J481*'Connecting shares (%)'!$H$2/100*'Connecting shares (%)'!$R$18,0),0)</f>
        <v>0</v>
      </c>
      <c r="U481" s="1">
        <f>IF(C481="East", IF(B481="Decentral",('Connecting shares (%)'!$F$6/100*E481+'Connecting shares (%)'!$G$6/100*G481+'Connecting shares (%)'!$H$6/100*I481)/1000000,0),0)</f>
        <v>0</v>
      </c>
      <c r="V481" s="1">
        <f>IF(C481="East", IF(B481="Decentral",F481*'Connecting shares (%)'!$R$16*'Connecting shares (%)'!$F$6/100+H481*'Connecting shares (%)'!$G$6/100*'Connecting shares (%)'!$R$17+J481*'Connecting shares (%)'!$H$6/100*'Connecting shares (%)'!$R$18,0),0)</f>
        <v>0</v>
      </c>
      <c r="W481" s="1">
        <f>IF(C481="East", IF(B481="Central",('Connecting shares (%)'!$F$4/100*K481+'Connecting shares (%)'!$G$4/100*M481+'Connecting shares (%)'!$H$4/100*O481)/1000000,0),0)</f>
        <v>0</v>
      </c>
      <c r="X481" s="1">
        <f>IF(C481="East", IF(B481="Central",L481*'Connecting shares (%)'!$R$16*'Connecting shares (%)'!$F$4/100+N481*'Connecting shares (%)'!$G$4/100*'Connecting shares (%)'!$R$17+P481*'Connecting shares (%)'!$H$4/100*'Connecting shares (%)'!$R$18,0),0)</f>
        <v>0</v>
      </c>
      <c r="Y481" s="1">
        <f>IF(C481="East", IF(B481="Decentral",('Connecting shares (%)'!$F$4/100*K481+'Connecting shares (%)'!$G$4/100*M481+'Connecting shares (%)'!$H$4/100*O481)/1000000,0),0)</f>
        <v>0</v>
      </c>
      <c r="Z481" s="1">
        <f>IF(C481="East", IF(B481="Decentral",L481*'Connecting shares (%)'!$R$16*'Connecting shares (%)'!$F$8/100+N481*'Connecting shares (%)'!$G$8/100*'Connecting shares (%)'!$R$17+P481*'Connecting shares (%)'!$H$8/100*'Connecting shares (%)'!$R$18,0),0)</f>
        <v>0</v>
      </c>
      <c r="AA481" s="1">
        <f>IF(C481="West", IF(B481="Central",('Connecting shares (%)'!$F$10/100*E481+'Connecting shares (%)'!$G$10/100*G481+'Connecting shares (%)'!$H$10/100*I481)/1000000,0),0)</f>
        <v>0</v>
      </c>
      <c r="AB481" s="1">
        <f>IF(C481="West", IF(B481="Central",F481*'Connecting shares (%)'!$R$16*'Connecting shares (%)'!$F$10/100+H481*'Connecting shares (%)'!$G$10/100*'Connecting shares (%)'!$R$17+J481*'Connecting shares (%)'!$H$10/100*'Connecting shares (%)'!$R$18,0),0)</f>
        <v>0</v>
      </c>
      <c r="AC481" s="1">
        <f>IF(C481="West", IF(B481="Decentral",('Connecting shares (%)'!$F$14/100*E481+'Connecting shares (%)'!$G$14/100*G481+'Connecting shares (%)'!$H$14/100*I481)/1000000,0),0)</f>
        <v>4.0755842899999895</v>
      </c>
      <c r="AD481" s="1">
        <f>IF(C481="west", IF(B481="Decentral",F481*'Connecting shares (%)'!$R$16*'Connecting shares (%)'!$F$14/100+H481*'Connecting shares (%)'!$G$14/100*'Connecting shares (%)'!$R$17+J481*'Connecting shares (%)'!$H$14/100*'Connecting shares (%)'!$R$18,0),0)</f>
        <v>6.1626600000000007</v>
      </c>
      <c r="AE481" s="1">
        <f>IF(C481="west", IF(B481="Central",('Connecting shares (%)'!$F$12/100*K481+'Connecting shares (%)'!$G$12/100*M481+'Connecting shares (%)'!$H$12/100*O481)/1000000,0),0)</f>
        <v>0</v>
      </c>
      <c r="AF481" s="1">
        <f>IF(C481="west", IF(B481="Central",L481*'Connecting shares (%)'!$R$16*'Connecting shares (%)'!$F$12/100+N481*'Connecting shares (%)'!$G$12/100*'Connecting shares (%)'!$R$17+P481*'Connecting shares (%)'!$H$12/100*'Connecting shares (%)'!$R$18,0),0)</f>
        <v>0</v>
      </c>
      <c r="AG481" s="1">
        <f>IF(C481="West", IF(B481="Decentral",(K481*'Connecting shares (%)'!$F$16/100+M481*'Connecting shares (%)'!$G$16/100+O481*'Connecting shares (%)'!$H$16/100)/1000000,0),0)</f>
        <v>1.024402029999997</v>
      </c>
      <c r="AH481" s="1">
        <f>IF(C481="west", IF(B481="Decentral",L481*'Connecting shares (%)'!$R$16*'Connecting shares (%)'!$F$16/100+N481*'Connecting shares (%)'!$G$16/100*'Connecting shares (%)'!$R$17+P481*'Connecting shares (%)'!$H$16/100*'Connecting shares (%)'!$R$18,0),0)</f>
        <v>0.57487200000000005</v>
      </c>
    </row>
    <row r="482" spans="1:34">
      <c r="A482" s="1">
        <v>481</v>
      </c>
      <c r="B482" s="1" t="s">
        <v>19</v>
      </c>
      <c r="C482" s="1" t="s">
        <v>21</v>
      </c>
      <c r="D482" s="1" t="s">
        <v>453</v>
      </c>
      <c r="E482" s="1">
        <v>615536.73999999894</v>
      </c>
      <c r="F482" s="1">
        <v>42</v>
      </c>
      <c r="G482" s="1">
        <v>0</v>
      </c>
      <c r="H482" s="1">
        <v>0</v>
      </c>
      <c r="I482" s="1">
        <v>0</v>
      </c>
      <c r="J482" s="1">
        <v>0</v>
      </c>
      <c r="K482" s="1">
        <v>78980.22</v>
      </c>
      <c r="L482" s="1">
        <v>14</v>
      </c>
      <c r="M482" s="1">
        <v>0</v>
      </c>
      <c r="N482" s="1">
        <v>0</v>
      </c>
      <c r="O482" s="1">
        <v>0</v>
      </c>
      <c r="P482" s="1">
        <v>0</v>
      </c>
      <c r="Q482" s="1">
        <v>4950.0032760890399</v>
      </c>
      <c r="R482" s="1">
        <v>1073236.5</v>
      </c>
      <c r="S482" s="59">
        <f>IF(C482="East", IF(B482="Central",('Connecting shares (%)'!$F$2/100*E482+'Connecting shares (%)'!$G$2/100*G482+'Connecting shares (%)'!$H$2/100*I482)/1000000,0),0)</f>
        <v>0</v>
      </c>
      <c r="T482" s="59">
        <f>IF(C482="East", IF(B482="Central",F482*'Connecting shares (%)'!$R$16*'Connecting shares (%)'!$F$2/100+H482*'Connecting shares (%)'!$G$2/100*'Connecting shares (%)'!$R$17+J482*'Connecting shares (%)'!$H$2/100*'Connecting shares (%)'!$R$18,0),0)</f>
        <v>0</v>
      </c>
      <c r="U482" s="1">
        <f>IF(C482="East", IF(B482="Decentral",('Connecting shares (%)'!$F$6/100*E482+'Connecting shares (%)'!$G$6/100*G482+'Connecting shares (%)'!$H$6/100*I482)/1000000,0),0)</f>
        <v>0</v>
      </c>
      <c r="V482" s="1">
        <f>IF(C482="East", IF(B482="Decentral",F482*'Connecting shares (%)'!$R$16*'Connecting shares (%)'!$F$6/100+H482*'Connecting shares (%)'!$G$6/100*'Connecting shares (%)'!$R$17+J482*'Connecting shares (%)'!$H$6/100*'Connecting shares (%)'!$R$18,0),0)</f>
        <v>0</v>
      </c>
      <c r="W482" s="1">
        <f>IF(C482="East", IF(B482="Central",('Connecting shares (%)'!$F$4/100*K482+'Connecting shares (%)'!$G$4/100*M482+'Connecting shares (%)'!$H$4/100*O482)/1000000,0),0)</f>
        <v>0</v>
      </c>
      <c r="X482" s="1">
        <f>IF(C482="East", IF(B482="Central",L482*'Connecting shares (%)'!$R$16*'Connecting shares (%)'!$F$4/100+N482*'Connecting shares (%)'!$G$4/100*'Connecting shares (%)'!$R$17+P482*'Connecting shares (%)'!$H$4/100*'Connecting shares (%)'!$R$18,0),0)</f>
        <v>0</v>
      </c>
      <c r="Y482" s="1">
        <f>IF(C482="East", IF(B482="Decentral",('Connecting shares (%)'!$F$4/100*K482+'Connecting shares (%)'!$G$4/100*M482+'Connecting shares (%)'!$H$4/100*O482)/1000000,0),0)</f>
        <v>0</v>
      </c>
      <c r="Z482" s="1">
        <f>IF(C482="East", IF(B482="Decentral",L482*'Connecting shares (%)'!$R$16*'Connecting shares (%)'!$F$8/100+N482*'Connecting shares (%)'!$G$8/100*'Connecting shares (%)'!$R$17+P482*'Connecting shares (%)'!$H$8/100*'Connecting shares (%)'!$R$18,0),0)</f>
        <v>0</v>
      </c>
      <c r="AA482" s="1">
        <f>IF(C482="West", IF(B482="Central",('Connecting shares (%)'!$F$10/100*E482+'Connecting shares (%)'!$G$10/100*G482+'Connecting shares (%)'!$H$10/100*I482)/1000000,0),0)</f>
        <v>0</v>
      </c>
      <c r="AB482" s="1">
        <f>IF(C482="West", IF(B482="Central",F482*'Connecting shares (%)'!$R$16*'Connecting shares (%)'!$F$10/100+H482*'Connecting shares (%)'!$G$10/100*'Connecting shares (%)'!$R$17+J482*'Connecting shares (%)'!$H$10/100*'Connecting shares (%)'!$R$18,0),0)</f>
        <v>0</v>
      </c>
      <c r="AC482" s="1">
        <f>IF(C482="West", IF(B482="Decentral",('Connecting shares (%)'!$F$14/100*E482+'Connecting shares (%)'!$G$14/100*G482+'Connecting shares (%)'!$H$14/100*I482)/1000000,0),0)</f>
        <v>0.61553673999999892</v>
      </c>
      <c r="AD482" s="1">
        <f>IF(C482="west", IF(B482="Decentral",F482*'Connecting shares (%)'!$R$16*'Connecting shares (%)'!$F$14/100+H482*'Connecting shares (%)'!$G$14/100*'Connecting shares (%)'!$R$17+J482*'Connecting shares (%)'!$H$14/100*'Connecting shares (%)'!$R$18,0),0)</f>
        <v>0.96579000000000004</v>
      </c>
      <c r="AE482" s="1">
        <f>IF(C482="west", IF(B482="Central",('Connecting shares (%)'!$F$12/100*K482+'Connecting shares (%)'!$G$12/100*M482+'Connecting shares (%)'!$H$12/100*O482)/1000000,0),0)</f>
        <v>0</v>
      </c>
      <c r="AF482" s="1">
        <f>IF(C482="west", IF(B482="Central",L482*'Connecting shares (%)'!$R$16*'Connecting shares (%)'!$F$12/100+N482*'Connecting shares (%)'!$G$12/100*'Connecting shares (%)'!$R$17+P482*'Connecting shares (%)'!$H$12/100*'Connecting shares (%)'!$R$18,0),0)</f>
        <v>0</v>
      </c>
      <c r="AG482" s="1">
        <f>IF(C482="West", IF(B482="Decentral",(K482*'Connecting shares (%)'!$F$16/100+M482*'Connecting shares (%)'!$G$16/100+O482*'Connecting shares (%)'!$H$16/100)/1000000,0),0)</f>
        <v>7.8980220000000004E-2</v>
      </c>
      <c r="AH482" s="1">
        <f>IF(C482="west", IF(B482="Decentral",L482*'Connecting shares (%)'!$R$16*'Connecting shares (%)'!$F$16/100+N482*'Connecting shares (%)'!$G$16/100*'Connecting shares (%)'!$R$17+P482*'Connecting shares (%)'!$H$16/100*'Connecting shares (%)'!$R$18,0),0)</f>
        <v>0.32193000000000005</v>
      </c>
    </row>
    <row r="483" spans="1:34">
      <c r="A483" s="1">
        <v>482</v>
      </c>
      <c r="B483" s="1" t="s">
        <v>19</v>
      </c>
      <c r="C483" s="1" t="s">
        <v>21</v>
      </c>
      <c r="D483" s="1" t="s">
        <v>452</v>
      </c>
      <c r="E483" s="1">
        <v>523989.429999999</v>
      </c>
      <c r="F483" s="1">
        <v>33</v>
      </c>
      <c r="G483" s="1">
        <v>0</v>
      </c>
      <c r="H483" s="1">
        <v>0</v>
      </c>
      <c r="I483" s="1">
        <v>0</v>
      </c>
      <c r="J483" s="1">
        <v>0</v>
      </c>
      <c r="K483" s="1">
        <v>50702.66</v>
      </c>
      <c r="L483" s="1">
        <v>5</v>
      </c>
      <c r="M483" s="1">
        <v>0</v>
      </c>
      <c r="N483" s="1">
        <v>0</v>
      </c>
      <c r="O483" s="1">
        <v>0</v>
      </c>
      <c r="P483" s="1">
        <v>0</v>
      </c>
      <c r="Q483" s="1">
        <v>3527.92434536375</v>
      </c>
      <c r="R483" s="1">
        <v>843674</v>
      </c>
      <c r="S483" s="59">
        <f>IF(C483="East", IF(B483="Central",('Connecting shares (%)'!$F$2/100*E483+'Connecting shares (%)'!$G$2/100*G483+'Connecting shares (%)'!$H$2/100*I483)/1000000,0),0)</f>
        <v>0</v>
      </c>
      <c r="T483" s="59">
        <f>IF(C483="East", IF(B483="Central",F483*'Connecting shares (%)'!$R$16*'Connecting shares (%)'!$F$2/100+H483*'Connecting shares (%)'!$G$2/100*'Connecting shares (%)'!$R$17+J483*'Connecting shares (%)'!$H$2/100*'Connecting shares (%)'!$R$18,0),0)</f>
        <v>0</v>
      </c>
      <c r="U483" s="1">
        <f>IF(C483="East", IF(B483="Decentral",('Connecting shares (%)'!$F$6/100*E483+'Connecting shares (%)'!$G$6/100*G483+'Connecting shares (%)'!$H$6/100*I483)/1000000,0),0)</f>
        <v>0</v>
      </c>
      <c r="V483" s="1">
        <f>IF(C483="East", IF(B483="Decentral",F483*'Connecting shares (%)'!$R$16*'Connecting shares (%)'!$F$6/100+H483*'Connecting shares (%)'!$G$6/100*'Connecting shares (%)'!$R$17+J483*'Connecting shares (%)'!$H$6/100*'Connecting shares (%)'!$R$18,0),0)</f>
        <v>0</v>
      </c>
      <c r="W483" s="1">
        <f>IF(C483="East", IF(B483="Central",('Connecting shares (%)'!$F$4/100*K483+'Connecting shares (%)'!$G$4/100*M483+'Connecting shares (%)'!$H$4/100*O483)/1000000,0),0)</f>
        <v>0</v>
      </c>
      <c r="X483" s="1">
        <f>IF(C483="East", IF(B483="Central",L483*'Connecting shares (%)'!$R$16*'Connecting shares (%)'!$F$4/100+N483*'Connecting shares (%)'!$G$4/100*'Connecting shares (%)'!$R$17+P483*'Connecting shares (%)'!$H$4/100*'Connecting shares (%)'!$R$18,0),0)</f>
        <v>0</v>
      </c>
      <c r="Y483" s="1">
        <f>IF(C483="East", IF(B483="Decentral",('Connecting shares (%)'!$F$4/100*K483+'Connecting shares (%)'!$G$4/100*M483+'Connecting shares (%)'!$H$4/100*O483)/1000000,0),0)</f>
        <v>0</v>
      </c>
      <c r="Z483" s="1">
        <f>IF(C483="East", IF(B483="Decentral",L483*'Connecting shares (%)'!$R$16*'Connecting shares (%)'!$F$8/100+N483*'Connecting shares (%)'!$G$8/100*'Connecting shares (%)'!$R$17+P483*'Connecting shares (%)'!$H$8/100*'Connecting shares (%)'!$R$18,0),0)</f>
        <v>0</v>
      </c>
      <c r="AA483" s="1">
        <f>IF(C483="West", IF(B483="Central",('Connecting shares (%)'!$F$10/100*E483+'Connecting shares (%)'!$G$10/100*G483+'Connecting shares (%)'!$H$10/100*I483)/1000000,0),0)</f>
        <v>0</v>
      </c>
      <c r="AB483" s="1">
        <f>IF(C483="West", IF(B483="Central",F483*'Connecting shares (%)'!$R$16*'Connecting shares (%)'!$F$10/100+H483*'Connecting shares (%)'!$G$10/100*'Connecting shares (%)'!$R$17+J483*'Connecting shares (%)'!$H$10/100*'Connecting shares (%)'!$R$18,0),0)</f>
        <v>0</v>
      </c>
      <c r="AC483" s="1">
        <f>IF(C483="West", IF(B483="Decentral",('Connecting shares (%)'!$F$14/100*E483+'Connecting shares (%)'!$G$14/100*G483+'Connecting shares (%)'!$H$14/100*I483)/1000000,0),0)</f>
        <v>0.52398942999999898</v>
      </c>
      <c r="AD483" s="1">
        <f>IF(C483="west", IF(B483="Decentral",F483*'Connecting shares (%)'!$R$16*'Connecting shares (%)'!$F$14/100+H483*'Connecting shares (%)'!$G$14/100*'Connecting shares (%)'!$R$17+J483*'Connecting shares (%)'!$H$14/100*'Connecting shares (%)'!$R$18,0),0)</f>
        <v>0.75883499999999993</v>
      </c>
      <c r="AE483" s="1">
        <f>IF(C483="west", IF(B483="Central",('Connecting shares (%)'!$F$12/100*K483+'Connecting shares (%)'!$G$12/100*M483+'Connecting shares (%)'!$H$12/100*O483)/1000000,0),0)</f>
        <v>0</v>
      </c>
      <c r="AF483" s="1">
        <f>IF(C483="west", IF(B483="Central",L483*'Connecting shares (%)'!$R$16*'Connecting shares (%)'!$F$12/100+N483*'Connecting shares (%)'!$G$12/100*'Connecting shares (%)'!$R$17+P483*'Connecting shares (%)'!$H$12/100*'Connecting shares (%)'!$R$18,0),0)</f>
        <v>0</v>
      </c>
      <c r="AG483" s="1">
        <f>IF(C483="West", IF(B483="Decentral",(K483*'Connecting shares (%)'!$F$16/100+M483*'Connecting shares (%)'!$G$16/100+O483*'Connecting shares (%)'!$H$16/100)/1000000,0),0)</f>
        <v>5.0702660000000004E-2</v>
      </c>
      <c r="AH483" s="1">
        <f>IF(C483="west", IF(B483="Decentral",L483*'Connecting shares (%)'!$R$16*'Connecting shares (%)'!$F$16/100+N483*'Connecting shares (%)'!$G$16/100*'Connecting shares (%)'!$R$17+P483*'Connecting shares (%)'!$H$16/100*'Connecting shares (%)'!$R$18,0),0)</f>
        <v>0.11497500000000001</v>
      </c>
    </row>
    <row r="484" spans="1:34">
      <c r="A484" s="1">
        <v>483</v>
      </c>
      <c r="B484" s="1" t="s">
        <v>19</v>
      </c>
      <c r="C484" s="1" t="s">
        <v>21</v>
      </c>
      <c r="D484" s="1" t="s">
        <v>451</v>
      </c>
      <c r="E484" s="1">
        <v>1493494.38</v>
      </c>
      <c r="F484" s="1">
        <v>99</v>
      </c>
      <c r="G484" s="1">
        <v>0</v>
      </c>
      <c r="H484" s="1">
        <v>0</v>
      </c>
      <c r="I484" s="1">
        <v>0</v>
      </c>
      <c r="J484" s="1">
        <v>0</v>
      </c>
      <c r="K484" s="1">
        <v>161141.829999999</v>
      </c>
      <c r="L484" s="1">
        <v>13</v>
      </c>
      <c r="M484" s="1">
        <v>57414.559999999903</v>
      </c>
      <c r="N484" s="1">
        <v>1</v>
      </c>
      <c r="O484" s="1">
        <v>0</v>
      </c>
      <c r="P484" s="1">
        <v>0</v>
      </c>
      <c r="Q484" s="1">
        <v>6908.5337247814896</v>
      </c>
      <c r="R484" s="1">
        <v>2342400.5</v>
      </c>
      <c r="S484" s="59">
        <f>IF(C484="East", IF(B484="Central",('Connecting shares (%)'!$F$2/100*E484+'Connecting shares (%)'!$G$2/100*G484+'Connecting shares (%)'!$H$2/100*I484)/1000000,0),0)</f>
        <v>0</v>
      </c>
      <c r="T484" s="59">
        <f>IF(C484="East", IF(B484="Central",F484*'Connecting shares (%)'!$R$16*'Connecting shares (%)'!$F$2/100+H484*'Connecting shares (%)'!$G$2/100*'Connecting shares (%)'!$R$17+J484*'Connecting shares (%)'!$H$2/100*'Connecting shares (%)'!$R$18,0),0)</f>
        <v>0</v>
      </c>
      <c r="U484" s="1">
        <f>IF(C484="East", IF(B484="Decentral",('Connecting shares (%)'!$F$6/100*E484+'Connecting shares (%)'!$G$6/100*G484+'Connecting shares (%)'!$H$6/100*I484)/1000000,0),0)</f>
        <v>0</v>
      </c>
      <c r="V484" s="1">
        <f>IF(C484="East", IF(B484="Decentral",F484*'Connecting shares (%)'!$R$16*'Connecting shares (%)'!$F$6/100+H484*'Connecting shares (%)'!$G$6/100*'Connecting shares (%)'!$R$17+J484*'Connecting shares (%)'!$H$6/100*'Connecting shares (%)'!$R$18,0),0)</f>
        <v>0</v>
      </c>
      <c r="W484" s="1">
        <f>IF(C484="East", IF(B484="Central",('Connecting shares (%)'!$F$4/100*K484+'Connecting shares (%)'!$G$4/100*M484+'Connecting shares (%)'!$H$4/100*O484)/1000000,0),0)</f>
        <v>0</v>
      </c>
      <c r="X484" s="1">
        <f>IF(C484="East", IF(B484="Central",L484*'Connecting shares (%)'!$R$16*'Connecting shares (%)'!$F$4/100+N484*'Connecting shares (%)'!$G$4/100*'Connecting shares (%)'!$R$17+P484*'Connecting shares (%)'!$H$4/100*'Connecting shares (%)'!$R$18,0),0)</f>
        <v>0</v>
      </c>
      <c r="Y484" s="1">
        <f>IF(C484="East", IF(B484="Decentral",('Connecting shares (%)'!$F$4/100*K484+'Connecting shares (%)'!$G$4/100*M484+'Connecting shares (%)'!$H$4/100*O484)/1000000,0),0)</f>
        <v>0</v>
      </c>
      <c r="Z484" s="1">
        <f>IF(C484="East", IF(B484="Decentral",L484*'Connecting shares (%)'!$R$16*'Connecting shares (%)'!$F$8/100+N484*'Connecting shares (%)'!$G$8/100*'Connecting shares (%)'!$R$17+P484*'Connecting shares (%)'!$H$8/100*'Connecting shares (%)'!$R$18,0),0)</f>
        <v>0</v>
      </c>
      <c r="AA484" s="1">
        <f>IF(C484="West", IF(B484="Central",('Connecting shares (%)'!$F$10/100*E484+'Connecting shares (%)'!$G$10/100*G484+'Connecting shares (%)'!$H$10/100*I484)/1000000,0),0)</f>
        <v>0</v>
      </c>
      <c r="AB484" s="1">
        <f>IF(C484="West", IF(B484="Central",F484*'Connecting shares (%)'!$R$16*'Connecting shares (%)'!$F$10/100+H484*'Connecting shares (%)'!$G$10/100*'Connecting shares (%)'!$R$17+J484*'Connecting shares (%)'!$H$10/100*'Connecting shares (%)'!$R$18,0),0)</f>
        <v>0</v>
      </c>
      <c r="AC484" s="1">
        <f>IF(C484="West", IF(B484="Decentral",('Connecting shares (%)'!$F$14/100*E484+'Connecting shares (%)'!$G$14/100*G484+'Connecting shares (%)'!$H$14/100*I484)/1000000,0),0)</f>
        <v>1.4934943799999998</v>
      </c>
      <c r="AD484" s="1">
        <f>IF(C484="west", IF(B484="Decentral",F484*'Connecting shares (%)'!$R$16*'Connecting shares (%)'!$F$14/100+H484*'Connecting shares (%)'!$G$14/100*'Connecting shares (%)'!$R$17+J484*'Connecting shares (%)'!$H$14/100*'Connecting shares (%)'!$R$18,0),0)</f>
        <v>2.2765050000000002</v>
      </c>
      <c r="AE484" s="1">
        <f>IF(C484="west", IF(B484="Central",('Connecting shares (%)'!$F$12/100*K484+'Connecting shares (%)'!$G$12/100*M484+'Connecting shares (%)'!$H$12/100*O484)/1000000,0),0)</f>
        <v>0</v>
      </c>
      <c r="AF484" s="1">
        <f>IF(C484="west", IF(B484="Central",L484*'Connecting shares (%)'!$R$16*'Connecting shares (%)'!$F$12/100+N484*'Connecting shares (%)'!$G$12/100*'Connecting shares (%)'!$R$17+P484*'Connecting shares (%)'!$H$12/100*'Connecting shares (%)'!$R$18,0),0)</f>
        <v>0</v>
      </c>
      <c r="AG484" s="1">
        <f>IF(C484="West", IF(B484="Decentral",(K484*'Connecting shares (%)'!$F$16/100+M484*'Connecting shares (%)'!$G$16/100+O484*'Connecting shares (%)'!$H$16/100)/1000000,0),0)</f>
        <v>0.21855638999999891</v>
      </c>
      <c r="AH484" s="1">
        <f>IF(C484="west", IF(B484="Decentral",L484*'Connecting shares (%)'!$R$16*'Connecting shares (%)'!$F$16/100+N484*'Connecting shares (%)'!$G$16/100*'Connecting shares (%)'!$R$17+P484*'Connecting shares (%)'!$H$16/100*'Connecting shares (%)'!$R$18,0),0)</f>
        <v>0.329594</v>
      </c>
    </row>
    <row r="485" spans="1:34">
      <c r="A485" s="1">
        <v>484</v>
      </c>
      <c r="B485" s="1" t="s">
        <v>19</v>
      </c>
      <c r="C485" s="1" t="s">
        <v>21</v>
      </c>
      <c r="D485" s="1" t="s">
        <v>450</v>
      </c>
      <c r="E485" s="1">
        <v>181781.56</v>
      </c>
      <c r="F485" s="1">
        <v>11</v>
      </c>
      <c r="G485" s="1">
        <v>0</v>
      </c>
      <c r="H485" s="1">
        <v>0</v>
      </c>
      <c r="I485" s="1">
        <v>0</v>
      </c>
      <c r="J485" s="1">
        <v>0</v>
      </c>
      <c r="K485" s="1">
        <v>28238.16</v>
      </c>
      <c r="L485" s="1">
        <v>1</v>
      </c>
      <c r="M485" s="1">
        <v>0</v>
      </c>
      <c r="N485" s="1">
        <v>0</v>
      </c>
      <c r="O485" s="1">
        <v>0</v>
      </c>
      <c r="P485" s="1">
        <v>0</v>
      </c>
      <c r="Q485" s="1">
        <v>2246.8426224485002</v>
      </c>
      <c r="R485" s="1">
        <v>331981</v>
      </c>
      <c r="S485" s="59">
        <f>IF(C485="East", IF(B485="Central",('Connecting shares (%)'!$F$2/100*E485+'Connecting shares (%)'!$G$2/100*G485+'Connecting shares (%)'!$H$2/100*I485)/1000000,0),0)</f>
        <v>0</v>
      </c>
      <c r="T485" s="59">
        <f>IF(C485="East", IF(B485="Central",F485*'Connecting shares (%)'!$R$16*'Connecting shares (%)'!$F$2/100+H485*'Connecting shares (%)'!$G$2/100*'Connecting shares (%)'!$R$17+J485*'Connecting shares (%)'!$H$2/100*'Connecting shares (%)'!$R$18,0),0)</f>
        <v>0</v>
      </c>
      <c r="U485" s="1">
        <f>IF(C485="East", IF(B485="Decentral",('Connecting shares (%)'!$F$6/100*E485+'Connecting shares (%)'!$G$6/100*G485+'Connecting shares (%)'!$H$6/100*I485)/1000000,0),0)</f>
        <v>0</v>
      </c>
      <c r="V485" s="1">
        <f>IF(C485="East", IF(B485="Decentral",F485*'Connecting shares (%)'!$R$16*'Connecting shares (%)'!$F$6/100+H485*'Connecting shares (%)'!$G$6/100*'Connecting shares (%)'!$R$17+J485*'Connecting shares (%)'!$H$6/100*'Connecting shares (%)'!$R$18,0),0)</f>
        <v>0</v>
      </c>
      <c r="W485" s="1">
        <f>IF(C485="East", IF(B485="Central",('Connecting shares (%)'!$F$4/100*K485+'Connecting shares (%)'!$G$4/100*M485+'Connecting shares (%)'!$H$4/100*O485)/1000000,0),0)</f>
        <v>0</v>
      </c>
      <c r="X485" s="1">
        <f>IF(C485="East", IF(B485="Central",L485*'Connecting shares (%)'!$R$16*'Connecting shares (%)'!$F$4/100+N485*'Connecting shares (%)'!$G$4/100*'Connecting shares (%)'!$R$17+P485*'Connecting shares (%)'!$H$4/100*'Connecting shares (%)'!$R$18,0),0)</f>
        <v>0</v>
      </c>
      <c r="Y485" s="1">
        <f>IF(C485="East", IF(B485="Decentral",('Connecting shares (%)'!$F$4/100*K485+'Connecting shares (%)'!$G$4/100*M485+'Connecting shares (%)'!$H$4/100*O485)/1000000,0),0)</f>
        <v>0</v>
      </c>
      <c r="Z485" s="1">
        <f>IF(C485="East", IF(B485="Decentral",L485*'Connecting shares (%)'!$R$16*'Connecting shares (%)'!$F$8/100+N485*'Connecting shares (%)'!$G$8/100*'Connecting shares (%)'!$R$17+P485*'Connecting shares (%)'!$H$8/100*'Connecting shares (%)'!$R$18,0),0)</f>
        <v>0</v>
      </c>
      <c r="AA485" s="1">
        <f>IF(C485="West", IF(B485="Central",('Connecting shares (%)'!$F$10/100*E485+'Connecting shares (%)'!$G$10/100*G485+'Connecting shares (%)'!$H$10/100*I485)/1000000,0),0)</f>
        <v>0</v>
      </c>
      <c r="AB485" s="1">
        <f>IF(C485="West", IF(B485="Central",F485*'Connecting shares (%)'!$R$16*'Connecting shares (%)'!$F$10/100+H485*'Connecting shares (%)'!$G$10/100*'Connecting shares (%)'!$R$17+J485*'Connecting shares (%)'!$H$10/100*'Connecting shares (%)'!$R$18,0),0)</f>
        <v>0</v>
      </c>
      <c r="AC485" s="1">
        <f>IF(C485="West", IF(B485="Decentral",('Connecting shares (%)'!$F$14/100*E485+'Connecting shares (%)'!$G$14/100*G485+'Connecting shares (%)'!$H$14/100*I485)/1000000,0),0)</f>
        <v>0.18178156000000001</v>
      </c>
      <c r="AD485" s="1">
        <f>IF(C485="west", IF(B485="Decentral",F485*'Connecting shares (%)'!$R$16*'Connecting shares (%)'!$F$14/100+H485*'Connecting shares (%)'!$G$14/100*'Connecting shares (%)'!$R$17+J485*'Connecting shares (%)'!$H$14/100*'Connecting shares (%)'!$R$18,0),0)</f>
        <v>0.25294500000000003</v>
      </c>
      <c r="AE485" s="1">
        <f>IF(C485="west", IF(B485="Central",('Connecting shares (%)'!$F$12/100*K485+'Connecting shares (%)'!$G$12/100*M485+'Connecting shares (%)'!$H$12/100*O485)/1000000,0),0)</f>
        <v>0</v>
      </c>
      <c r="AF485" s="1">
        <f>IF(C485="west", IF(B485="Central",L485*'Connecting shares (%)'!$R$16*'Connecting shares (%)'!$F$12/100+N485*'Connecting shares (%)'!$G$12/100*'Connecting shares (%)'!$R$17+P485*'Connecting shares (%)'!$H$12/100*'Connecting shares (%)'!$R$18,0),0)</f>
        <v>0</v>
      </c>
      <c r="AG485" s="1">
        <f>IF(C485="West", IF(B485="Decentral",(K485*'Connecting shares (%)'!$F$16/100+M485*'Connecting shares (%)'!$G$16/100+O485*'Connecting shares (%)'!$H$16/100)/1000000,0),0)</f>
        <v>2.8238159999999998E-2</v>
      </c>
      <c r="AH485" s="1">
        <f>IF(C485="west", IF(B485="Decentral",L485*'Connecting shares (%)'!$R$16*'Connecting shares (%)'!$F$16/100+N485*'Connecting shares (%)'!$G$16/100*'Connecting shares (%)'!$R$17+P485*'Connecting shares (%)'!$H$16/100*'Connecting shares (%)'!$R$18,0),0)</f>
        <v>2.2995000000000002E-2</v>
      </c>
    </row>
    <row r="486" spans="1:34">
      <c r="A486" s="1">
        <v>485</v>
      </c>
      <c r="B486" s="1" t="s">
        <v>19</v>
      </c>
      <c r="C486" s="1" t="s">
        <v>21</v>
      </c>
      <c r="D486" s="1" t="s">
        <v>449</v>
      </c>
      <c r="E486" s="1">
        <v>1714543.0899999901</v>
      </c>
      <c r="F486" s="1">
        <v>109</v>
      </c>
      <c r="G486" s="1">
        <v>0</v>
      </c>
      <c r="H486" s="1">
        <v>0</v>
      </c>
      <c r="I486" s="1">
        <v>0</v>
      </c>
      <c r="J486" s="1">
        <v>0</v>
      </c>
      <c r="K486" s="1">
        <v>136263</v>
      </c>
      <c r="L486" s="1">
        <v>8</v>
      </c>
      <c r="M486" s="1">
        <v>423590.09</v>
      </c>
      <c r="N486" s="1">
        <v>3</v>
      </c>
      <c r="O486" s="1">
        <v>0</v>
      </c>
      <c r="P486" s="1">
        <v>0</v>
      </c>
      <c r="Q486" s="1">
        <v>7684.5423549102898</v>
      </c>
      <c r="R486" s="1">
        <v>2507481</v>
      </c>
      <c r="S486" s="59">
        <f>IF(C486="East", IF(B486="Central",('Connecting shares (%)'!$F$2/100*E486+'Connecting shares (%)'!$G$2/100*G486+'Connecting shares (%)'!$H$2/100*I486)/1000000,0),0)</f>
        <v>0</v>
      </c>
      <c r="T486" s="59">
        <f>IF(C486="East", IF(B486="Central",F486*'Connecting shares (%)'!$R$16*'Connecting shares (%)'!$F$2/100+H486*'Connecting shares (%)'!$G$2/100*'Connecting shares (%)'!$R$17+J486*'Connecting shares (%)'!$H$2/100*'Connecting shares (%)'!$R$18,0),0)</f>
        <v>0</v>
      </c>
      <c r="U486" s="1">
        <f>IF(C486="East", IF(B486="Decentral",('Connecting shares (%)'!$F$6/100*E486+'Connecting shares (%)'!$G$6/100*G486+'Connecting shares (%)'!$H$6/100*I486)/1000000,0),0)</f>
        <v>0</v>
      </c>
      <c r="V486" s="1">
        <f>IF(C486="East", IF(B486="Decentral",F486*'Connecting shares (%)'!$R$16*'Connecting shares (%)'!$F$6/100+H486*'Connecting shares (%)'!$G$6/100*'Connecting shares (%)'!$R$17+J486*'Connecting shares (%)'!$H$6/100*'Connecting shares (%)'!$R$18,0),0)</f>
        <v>0</v>
      </c>
      <c r="W486" s="1">
        <f>IF(C486="East", IF(B486="Central",('Connecting shares (%)'!$F$4/100*K486+'Connecting shares (%)'!$G$4/100*M486+'Connecting shares (%)'!$H$4/100*O486)/1000000,0),0)</f>
        <v>0</v>
      </c>
      <c r="X486" s="1">
        <f>IF(C486="East", IF(B486="Central",L486*'Connecting shares (%)'!$R$16*'Connecting shares (%)'!$F$4/100+N486*'Connecting shares (%)'!$G$4/100*'Connecting shares (%)'!$R$17+P486*'Connecting shares (%)'!$H$4/100*'Connecting shares (%)'!$R$18,0),0)</f>
        <v>0</v>
      </c>
      <c r="Y486" s="1">
        <f>IF(C486="East", IF(B486="Decentral",('Connecting shares (%)'!$F$4/100*K486+'Connecting shares (%)'!$G$4/100*M486+'Connecting shares (%)'!$H$4/100*O486)/1000000,0),0)</f>
        <v>0</v>
      </c>
      <c r="Z486" s="1">
        <f>IF(C486="East", IF(B486="Decentral",L486*'Connecting shares (%)'!$R$16*'Connecting shares (%)'!$F$8/100+N486*'Connecting shares (%)'!$G$8/100*'Connecting shares (%)'!$R$17+P486*'Connecting shares (%)'!$H$8/100*'Connecting shares (%)'!$R$18,0),0)</f>
        <v>0</v>
      </c>
      <c r="AA486" s="1">
        <f>IF(C486="West", IF(B486="Central",('Connecting shares (%)'!$F$10/100*E486+'Connecting shares (%)'!$G$10/100*G486+'Connecting shares (%)'!$H$10/100*I486)/1000000,0),0)</f>
        <v>0</v>
      </c>
      <c r="AB486" s="1">
        <f>IF(C486="West", IF(B486="Central",F486*'Connecting shares (%)'!$R$16*'Connecting shares (%)'!$F$10/100+H486*'Connecting shares (%)'!$G$10/100*'Connecting shares (%)'!$R$17+J486*'Connecting shares (%)'!$H$10/100*'Connecting shares (%)'!$R$18,0),0)</f>
        <v>0</v>
      </c>
      <c r="AC486" s="1">
        <f>IF(C486="West", IF(B486="Decentral",('Connecting shares (%)'!$F$14/100*E486+'Connecting shares (%)'!$G$14/100*G486+'Connecting shares (%)'!$H$14/100*I486)/1000000,0),0)</f>
        <v>1.7145430899999901</v>
      </c>
      <c r="AD486" s="1">
        <f>IF(C486="west", IF(B486="Decentral",F486*'Connecting shares (%)'!$R$16*'Connecting shares (%)'!$F$14/100+H486*'Connecting shares (%)'!$G$14/100*'Connecting shares (%)'!$R$17+J486*'Connecting shares (%)'!$H$14/100*'Connecting shares (%)'!$R$18,0),0)</f>
        <v>2.5064550000000003</v>
      </c>
      <c r="AE486" s="1">
        <f>IF(C486="west", IF(B486="Central",('Connecting shares (%)'!$F$12/100*K486+'Connecting shares (%)'!$G$12/100*M486+'Connecting shares (%)'!$H$12/100*O486)/1000000,0),0)</f>
        <v>0</v>
      </c>
      <c r="AF486" s="1">
        <f>IF(C486="west", IF(B486="Central",L486*'Connecting shares (%)'!$R$16*'Connecting shares (%)'!$F$12/100+N486*'Connecting shares (%)'!$G$12/100*'Connecting shares (%)'!$R$17+P486*'Connecting shares (%)'!$H$12/100*'Connecting shares (%)'!$R$18,0),0)</f>
        <v>0</v>
      </c>
      <c r="AG486" s="1">
        <f>IF(C486="West", IF(B486="Decentral",(K486*'Connecting shares (%)'!$F$16/100+M486*'Connecting shares (%)'!$G$16/100+O486*'Connecting shares (%)'!$H$16/100)/1000000,0),0)</f>
        <v>0.55985309000000005</v>
      </c>
      <c r="AH486" s="1">
        <f>IF(C486="west", IF(B486="Decentral",L486*'Connecting shares (%)'!$R$16*'Connecting shares (%)'!$F$16/100+N486*'Connecting shares (%)'!$G$16/100*'Connecting shares (%)'!$R$17+P486*'Connecting shares (%)'!$H$16/100*'Connecting shares (%)'!$R$18,0),0)</f>
        <v>0.27593699999999999</v>
      </c>
    </row>
    <row r="487" spans="1:34">
      <c r="A487" s="1">
        <v>486</v>
      </c>
      <c r="B487" s="1" t="s">
        <v>19</v>
      </c>
      <c r="C487" s="1" t="s">
        <v>21</v>
      </c>
      <c r="D487" s="1" t="s">
        <v>418</v>
      </c>
      <c r="E487" s="1">
        <v>146622.70000000001</v>
      </c>
      <c r="F487" s="1">
        <v>10</v>
      </c>
      <c r="G487" s="1">
        <v>0</v>
      </c>
      <c r="H487" s="1">
        <v>0</v>
      </c>
      <c r="I487" s="1">
        <v>0</v>
      </c>
      <c r="J487" s="1">
        <v>0</v>
      </c>
      <c r="K487" s="1">
        <v>0</v>
      </c>
      <c r="L487" s="1">
        <v>0</v>
      </c>
      <c r="M487" s="1">
        <v>0</v>
      </c>
      <c r="N487" s="1">
        <v>0</v>
      </c>
      <c r="O487" s="1">
        <v>0</v>
      </c>
      <c r="P487" s="1">
        <v>0</v>
      </c>
      <c r="Q487" s="1">
        <v>1332.03004515361</v>
      </c>
      <c r="R487" s="1">
        <v>102263.5</v>
      </c>
      <c r="S487" s="59">
        <f>IF(C487="East", IF(B487="Central",('Connecting shares (%)'!$F$2/100*E487+'Connecting shares (%)'!$G$2/100*G487+'Connecting shares (%)'!$H$2/100*I487)/1000000,0),0)</f>
        <v>0</v>
      </c>
      <c r="T487" s="59">
        <f>IF(C487="East", IF(B487="Central",F487*'Connecting shares (%)'!$R$16*'Connecting shares (%)'!$F$2/100+H487*'Connecting shares (%)'!$G$2/100*'Connecting shares (%)'!$R$17+J487*'Connecting shares (%)'!$H$2/100*'Connecting shares (%)'!$R$18,0),0)</f>
        <v>0</v>
      </c>
      <c r="U487" s="1">
        <f>IF(C487="East", IF(B487="Decentral",('Connecting shares (%)'!$F$6/100*E487+'Connecting shares (%)'!$G$6/100*G487+'Connecting shares (%)'!$H$6/100*I487)/1000000,0),0)</f>
        <v>0</v>
      </c>
      <c r="V487" s="1">
        <f>IF(C487="East", IF(B487="Decentral",F487*'Connecting shares (%)'!$R$16*'Connecting shares (%)'!$F$6/100+H487*'Connecting shares (%)'!$G$6/100*'Connecting shares (%)'!$R$17+J487*'Connecting shares (%)'!$H$6/100*'Connecting shares (%)'!$R$18,0),0)</f>
        <v>0</v>
      </c>
      <c r="W487" s="1">
        <f>IF(C487="East", IF(B487="Central",('Connecting shares (%)'!$F$4/100*K487+'Connecting shares (%)'!$G$4/100*M487+'Connecting shares (%)'!$H$4/100*O487)/1000000,0),0)</f>
        <v>0</v>
      </c>
      <c r="X487" s="1">
        <f>IF(C487="East", IF(B487="Central",L487*'Connecting shares (%)'!$R$16*'Connecting shares (%)'!$F$4/100+N487*'Connecting shares (%)'!$G$4/100*'Connecting shares (%)'!$R$17+P487*'Connecting shares (%)'!$H$4/100*'Connecting shares (%)'!$R$18,0),0)</f>
        <v>0</v>
      </c>
      <c r="Y487" s="1">
        <f>IF(C487="East", IF(B487="Decentral",('Connecting shares (%)'!$F$4/100*K487+'Connecting shares (%)'!$G$4/100*M487+'Connecting shares (%)'!$H$4/100*O487)/1000000,0),0)</f>
        <v>0</v>
      </c>
      <c r="Z487" s="1">
        <f>IF(C487="East", IF(B487="Decentral",L487*'Connecting shares (%)'!$R$16*'Connecting shares (%)'!$F$8/100+N487*'Connecting shares (%)'!$G$8/100*'Connecting shares (%)'!$R$17+P487*'Connecting shares (%)'!$H$8/100*'Connecting shares (%)'!$R$18,0),0)</f>
        <v>0</v>
      </c>
      <c r="AA487" s="1">
        <f>IF(C487="West", IF(B487="Central",('Connecting shares (%)'!$F$10/100*E487+'Connecting shares (%)'!$G$10/100*G487+'Connecting shares (%)'!$H$10/100*I487)/1000000,0),0)</f>
        <v>0</v>
      </c>
      <c r="AB487" s="1">
        <f>IF(C487="West", IF(B487="Central",F487*'Connecting shares (%)'!$R$16*'Connecting shares (%)'!$F$10/100+H487*'Connecting shares (%)'!$G$10/100*'Connecting shares (%)'!$R$17+J487*'Connecting shares (%)'!$H$10/100*'Connecting shares (%)'!$R$18,0),0)</f>
        <v>0</v>
      </c>
      <c r="AC487" s="1">
        <f>IF(C487="West", IF(B487="Decentral",('Connecting shares (%)'!$F$14/100*E487+'Connecting shares (%)'!$G$14/100*G487+'Connecting shares (%)'!$H$14/100*I487)/1000000,0),0)</f>
        <v>0.14662270000000002</v>
      </c>
      <c r="AD487" s="1">
        <f>IF(C487="west", IF(B487="Decentral",F487*'Connecting shares (%)'!$R$16*'Connecting shares (%)'!$F$14/100+H487*'Connecting shares (%)'!$G$14/100*'Connecting shares (%)'!$R$17+J487*'Connecting shares (%)'!$H$14/100*'Connecting shares (%)'!$R$18,0),0)</f>
        <v>0.22995000000000002</v>
      </c>
      <c r="AE487" s="1">
        <f>IF(C487="west", IF(B487="Central",('Connecting shares (%)'!$F$12/100*K487+'Connecting shares (%)'!$G$12/100*M487+'Connecting shares (%)'!$H$12/100*O487)/1000000,0),0)</f>
        <v>0</v>
      </c>
      <c r="AF487" s="1">
        <f>IF(C487="west", IF(B487="Central",L487*'Connecting shares (%)'!$R$16*'Connecting shares (%)'!$F$12/100+N487*'Connecting shares (%)'!$G$12/100*'Connecting shares (%)'!$R$17+P487*'Connecting shares (%)'!$H$12/100*'Connecting shares (%)'!$R$18,0),0)</f>
        <v>0</v>
      </c>
      <c r="AG487" s="1">
        <f>IF(C487="West", IF(B487="Decentral",(K487*'Connecting shares (%)'!$F$16/100+M487*'Connecting shares (%)'!$G$16/100+O487*'Connecting shares (%)'!$H$16/100)/1000000,0),0)</f>
        <v>0</v>
      </c>
      <c r="AH487" s="1">
        <f>IF(C487="west", IF(B487="Decentral",L487*'Connecting shares (%)'!$R$16*'Connecting shares (%)'!$F$16/100+N487*'Connecting shares (%)'!$G$16/100*'Connecting shares (%)'!$R$17+P487*'Connecting shares (%)'!$H$16/100*'Connecting shares (%)'!$R$18,0),0)</f>
        <v>0</v>
      </c>
    </row>
    <row r="488" spans="1:34">
      <c r="A488" s="1">
        <v>487</v>
      </c>
      <c r="B488" s="1" t="s">
        <v>19</v>
      </c>
      <c r="C488" s="1" t="s">
        <v>21</v>
      </c>
      <c r="D488" s="1" t="s">
        <v>448</v>
      </c>
      <c r="E488" s="1">
        <v>633588.60999999905</v>
      </c>
      <c r="F488" s="1">
        <v>40</v>
      </c>
      <c r="G488" s="1">
        <v>0</v>
      </c>
      <c r="H488" s="1">
        <v>0</v>
      </c>
      <c r="I488" s="1">
        <v>0</v>
      </c>
      <c r="J488" s="1">
        <v>0</v>
      </c>
      <c r="K488" s="1">
        <v>88946.87</v>
      </c>
      <c r="L488" s="1">
        <v>3</v>
      </c>
      <c r="M488" s="1">
        <v>0</v>
      </c>
      <c r="N488" s="1">
        <v>0</v>
      </c>
      <c r="O488" s="1">
        <v>0</v>
      </c>
      <c r="P488" s="1">
        <v>0</v>
      </c>
      <c r="Q488" s="1">
        <v>4875.4962687725201</v>
      </c>
      <c r="R488" s="1">
        <v>1055246</v>
      </c>
      <c r="S488" s="59">
        <f>IF(C488="East", IF(B488="Central",('Connecting shares (%)'!$F$2/100*E488+'Connecting shares (%)'!$G$2/100*G488+'Connecting shares (%)'!$H$2/100*I488)/1000000,0),0)</f>
        <v>0</v>
      </c>
      <c r="T488" s="59">
        <f>IF(C488="East", IF(B488="Central",F488*'Connecting shares (%)'!$R$16*'Connecting shares (%)'!$F$2/100+H488*'Connecting shares (%)'!$G$2/100*'Connecting shares (%)'!$R$17+J488*'Connecting shares (%)'!$H$2/100*'Connecting shares (%)'!$R$18,0),0)</f>
        <v>0</v>
      </c>
      <c r="U488" s="1">
        <f>IF(C488="East", IF(B488="Decentral",('Connecting shares (%)'!$F$6/100*E488+'Connecting shares (%)'!$G$6/100*G488+'Connecting shares (%)'!$H$6/100*I488)/1000000,0),0)</f>
        <v>0</v>
      </c>
      <c r="V488" s="1">
        <f>IF(C488="East", IF(B488="Decentral",F488*'Connecting shares (%)'!$R$16*'Connecting shares (%)'!$F$6/100+H488*'Connecting shares (%)'!$G$6/100*'Connecting shares (%)'!$R$17+J488*'Connecting shares (%)'!$H$6/100*'Connecting shares (%)'!$R$18,0),0)</f>
        <v>0</v>
      </c>
      <c r="W488" s="1">
        <f>IF(C488="East", IF(B488="Central",('Connecting shares (%)'!$F$4/100*K488+'Connecting shares (%)'!$G$4/100*M488+'Connecting shares (%)'!$H$4/100*O488)/1000000,0),0)</f>
        <v>0</v>
      </c>
      <c r="X488" s="1">
        <f>IF(C488="East", IF(B488="Central",L488*'Connecting shares (%)'!$R$16*'Connecting shares (%)'!$F$4/100+N488*'Connecting shares (%)'!$G$4/100*'Connecting shares (%)'!$R$17+P488*'Connecting shares (%)'!$H$4/100*'Connecting shares (%)'!$R$18,0),0)</f>
        <v>0</v>
      </c>
      <c r="Y488" s="1">
        <f>IF(C488="East", IF(B488="Decentral",('Connecting shares (%)'!$F$4/100*K488+'Connecting shares (%)'!$G$4/100*M488+'Connecting shares (%)'!$H$4/100*O488)/1000000,0),0)</f>
        <v>0</v>
      </c>
      <c r="Z488" s="1">
        <f>IF(C488="East", IF(B488="Decentral",L488*'Connecting shares (%)'!$R$16*'Connecting shares (%)'!$F$8/100+N488*'Connecting shares (%)'!$G$8/100*'Connecting shares (%)'!$R$17+P488*'Connecting shares (%)'!$H$8/100*'Connecting shares (%)'!$R$18,0),0)</f>
        <v>0</v>
      </c>
      <c r="AA488" s="1">
        <f>IF(C488="West", IF(B488="Central",('Connecting shares (%)'!$F$10/100*E488+'Connecting shares (%)'!$G$10/100*G488+'Connecting shares (%)'!$H$10/100*I488)/1000000,0),0)</f>
        <v>0</v>
      </c>
      <c r="AB488" s="1">
        <f>IF(C488="West", IF(B488="Central",F488*'Connecting shares (%)'!$R$16*'Connecting shares (%)'!$F$10/100+H488*'Connecting shares (%)'!$G$10/100*'Connecting shares (%)'!$R$17+J488*'Connecting shares (%)'!$H$10/100*'Connecting shares (%)'!$R$18,0),0)</f>
        <v>0</v>
      </c>
      <c r="AC488" s="1">
        <f>IF(C488="West", IF(B488="Decentral",('Connecting shares (%)'!$F$14/100*E488+'Connecting shares (%)'!$G$14/100*G488+'Connecting shares (%)'!$H$14/100*I488)/1000000,0),0)</f>
        <v>0.63358860999999911</v>
      </c>
      <c r="AD488" s="1">
        <f>IF(C488="west", IF(B488="Decentral",F488*'Connecting shares (%)'!$R$16*'Connecting shares (%)'!$F$14/100+H488*'Connecting shares (%)'!$G$14/100*'Connecting shares (%)'!$R$17+J488*'Connecting shares (%)'!$H$14/100*'Connecting shares (%)'!$R$18,0),0)</f>
        <v>0.91980000000000006</v>
      </c>
      <c r="AE488" s="1">
        <f>IF(C488="west", IF(B488="Central",('Connecting shares (%)'!$F$12/100*K488+'Connecting shares (%)'!$G$12/100*M488+'Connecting shares (%)'!$H$12/100*O488)/1000000,0),0)</f>
        <v>0</v>
      </c>
      <c r="AF488" s="1">
        <f>IF(C488="west", IF(B488="Central",L488*'Connecting shares (%)'!$R$16*'Connecting shares (%)'!$F$12/100+N488*'Connecting shares (%)'!$G$12/100*'Connecting shares (%)'!$R$17+P488*'Connecting shares (%)'!$H$12/100*'Connecting shares (%)'!$R$18,0),0)</f>
        <v>0</v>
      </c>
      <c r="AG488" s="1">
        <f>IF(C488="West", IF(B488="Decentral",(K488*'Connecting shares (%)'!$F$16/100+M488*'Connecting shares (%)'!$G$16/100+O488*'Connecting shares (%)'!$H$16/100)/1000000,0),0)</f>
        <v>8.8946869999999997E-2</v>
      </c>
      <c r="AH488" s="1">
        <f>IF(C488="west", IF(B488="Decentral",L488*'Connecting shares (%)'!$R$16*'Connecting shares (%)'!$F$16/100+N488*'Connecting shares (%)'!$G$16/100*'Connecting shares (%)'!$R$17+P488*'Connecting shares (%)'!$H$16/100*'Connecting shares (%)'!$R$18,0),0)</f>
        <v>6.8985000000000005E-2</v>
      </c>
    </row>
    <row r="489" spans="1:34">
      <c r="A489" s="1">
        <v>488</v>
      </c>
      <c r="B489" s="1" t="s">
        <v>19</v>
      </c>
      <c r="C489" s="1" t="s">
        <v>21</v>
      </c>
      <c r="D489" s="1" t="s">
        <v>417</v>
      </c>
      <c r="E489" s="1">
        <v>431997.45</v>
      </c>
      <c r="F489" s="1">
        <v>27</v>
      </c>
      <c r="G489" s="1">
        <v>0</v>
      </c>
      <c r="H489" s="1">
        <v>0</v>
      </c>
      <c r="I489" s="1">
        <v>0</v>
      </c>
      <c r="J489" s="1">
        <v>0</v>
      </c>
      <c r="K489" s="1">
        <v>7140.5</v>
      </c>
      <c r="L489" s="1">
        <v>2</v>
      </c>
      <c r="M489" s="1">
        <v>0</v>
      </c>
      <c r="N489" s="1">
        <v>0</v>
      </c>
      <c r="O489" s="1">
        <v>0</v>
      </c>
      <c r="P489" s="1">
        <v>0</v>
      </c>
      <c r="Q489" s="1">
        <v>2485.1569407289098</v>
      </c>
      <c r="R489" s="1">
        <v>309763</v>
      </c>
      <c r="S489" s="59">
        <f>IF(C489="East", IF(B489="Central",('Connecting shares (%)'!$F$2/100*E489+'Connecting shares (%)'!$G$2/100*G489+'Connecting shares (%)'!$H$2/100*I489)/1000000,0),0)</f>
        <v>0</v>
      </c>
      <c r="T489" s="59">
        <f>IF(C489="East", IF(B489="Central",F489*'Connecting shares (%)'!$R$16*'Connecting shares (%)'!$F$2/100+H489*'Connecting shares (%)'!$G$2/100*'Connecting shares (%)'!$R$17+J489*'Connecting shares (%)'!$H$2/100*'Connecting shares (%)'!$R$18,0),0)</f>
        <v>0</v>
      </c>
      <c r="U489" s="1">
        <f>IF(C489="East", IF(B489="Decentral",('Connecting shares (%)'!$F$6/100*E489+'Connecting shares (%)'!$G$6/100*G489+'Connecting shares (%)'!$H$6/100*I489)/1000000,0),0)</f>
        <v>0</v>
      </c>
      <c r="V489" s="1">
        <f>IF(C489="East", IF(B489="Decentral",F489*'Connecting shares (%)'!$R$16*'Connecting shares (%)'!$F$6/100+H489*'Connecting shares (%)'!$G$6/100*'Connecting shares (%)'!$R$17+J489*'Connecting shares (%)'!$H$6/100*'Connecting shares (%)'!$R$18,0),0)</f>
        <v>0</v>
      </c>
      <c r="W489" s="1">
        <f>IF(C489="East", IF(B489="Central",('Connecting shares (%)'!$F$4/100*K489+'Connecting shares (%)'!$G$4/100*M489+'Connecting shares (%)'!$H$4/100*O489)/1000000,0),0)</f>
        <v>0</v>
      </c>
      <c r="X489" s="1">
        <f>IF(C489="East", IF(B489="Central",L489*'Connecting shares (%)'!$R$16*'Connecting shares (%)'!$F$4/100+N489*'Connecting shares (%)'!$G$4/100*'Connecting shares (%)'!$R$17+P489*'Connecting shares (%)'!$H$4/100*'Connecting shares (%)'!$R$18,0),0)</f>
        <v>0</v>
      </c>
      <c r="Y489" s="1">
        <f>IF(C489="East", IF(B489="Decentral",('Connecting shares (%)'!$F$4/100*K489+'Connecting shares (%)'!$G$4/100*M489+'Connecting shares (%)'!$H$4/100*O489)/1000000,0),0)</f>
        <v>0</v>
      </c>
      <c r="Z489" s="1">
        <f>IF(C489="East", IF(B489="Decentral",L489*'Connecting shares (%)'!$R$16*'Connecting shares (%)'!$F$8/100+N489*'Connecting shares (%)'!$G$8/100*'Connecting shares (%)'!$R$17+P489*'Connecting shares (%)'!$H$8/100*'Connecting shares (%)'!$R$18,0),0)</f>
        <v>0</v>
      </c>
      <c r="AA489" s="1">
        <f>IF(C489="West", IF(B489="Central",('Connecting shares (%)'!$F$10/100*E489+'Connecting shares (%)'!$G$10/100*G489+'Connecting shares (%)'!$H$10/100*I489)/1000000,0),0)</f>
        <v>0</v>
      </c>
      <c r="AB489" s="1">
        <f>IF(C489="West", IF(B489="Central",F489*'Connecting shares (%)'!$R$16*'Connecting shares (%)'!$F$10/100+H489*'Connecting shares (%)'!$G$10/100*'Connecting shares (%)'!$R$17+J489*'Connecting shares (%)'!$H$10/100*'Connecting shares (%)'!$R$18,0),0)</f>
        <v>0</v>
      </c>
      <c r="AC489" s="1">
        <f>IF(C489="West", IF(B489="Decentral",('Connecting shares (%)'!$F$14/100*E489+'Connecting shares (%)'!$G$14/100*G489+'Connecting shares (%)'!$H$14/100*I489)/1000000,0),0)</f>
        <v>0.43199745000000001</v>
      </c>
      <c r="AD489" s="1">
        <f>IF(C489="west", IF(B489="Decentral",F489*'Connecting shares (%)'!$R$16*'Connecting shares (%)'!$F$14/100+H489*'Connecting shares (%)'!$G$14/100*'Connecting shares (%)'!$R$17+J489*'Connecting shares (%)'!$H$14/100*'Connecting shares (%)'!$R$18,0),0)</f>
        <v>0.620865</v>
      </c>
      <c r="AE489" s="1">
        <f>IF(C489="west", IF(B489="Central",('Connecting shares (%)'!$F$12/100*K489+'Connecting shares (%)'!$G$12/100*M489+'Connecting shares (%)'!$H$12/100*O489)/1000000,0),0)</f>
        <v>0</v>
      </c>
      <c r="AF489" s="1">
        <f>IF(C489="west", IF(B489="Central",L489*'Connecting shares (%)'!$R$16*'Connecting shares (%)'!$F$12/100+N489*'Connecting shares (%)'!$G$12/100*'Connecting shares (%)'!$R$17+P489*'Connecting shares (%)'!$H$12/100*'Connecting shares (%)'!$R$18,0),0)</f>
        <v>0</v>
      </c>
      <c r="AG489" s="1">
        <f>IF(C489="West", IF(B489="Decentral",(K489*'Connecting shares (%)'!$F$16/100+M489*'Connecting shares (%)'!$G$16/100+O489*'Connecting shares (%)'!$H$16/100)/1000000,0),0)</f>
        <v>7.1405000000000001E-3</v>
      </c>
      <c r="AH489" s="1">
        <f>IF(C489="west", IF(B489="Decentral",L489*'Connecting shares (%)'!$R$16*'Connecting shares (%)'!$F$16/100+N489*'Connecting shares (%)'!$G$16/100*'Connecting shares (%)'!$R$17+P489*'Connecting shares (%)'!$H$16/100*'Connecting shares (%)'!$R$18,0),0)</f>
        <v>4.5990000000000003E-2</v>
      </c>
    </row>
    <row r="490" spans="1:34">
      <c r="A490" s="1">
        <v>489</v>
      </c>
      <c r="B490" s="1" t="s">
        <v>19</v>
      </c>
      <c r="C490" s="1" t="s">
        <v>21</v>
      </c>
      <c r="D490" s="1" t="s">
        <v>447</v>
      </c>
      <c r="E490" s="1">
        <v>309340.81999999902</v>
      </c>
      <c r="F490" s="1">
        <v>21</v>
      </c>
      <c r="G490" s="1">
        <v>0</v>
      </c>
      <c r="H490" s="1">
        <v>0</v>
      </c>
      <c r="I490" s="1">
        <v>0</v>
      </c>
      <c r="J490" s="1">
        <v>0</v>
      </c>
      <c r="K490" s="1">
        <v>28714.869999999901</v>
      </c>
      <c r="L490" s="1">
        <v>2</v>
      </c>
      <c r="M490" s="1">
        <v>110692.72</v>
      </c>
      <c r="N490" s="1">
        <v>2</v>
      </c>
      <c r="O490" s="1">
        <v>0</v>
      </c>
      <c r="P490" s="1">
        <v>0</v>
      </c>
      <c r="Q490" s="1">
        <v>4002.15308080358</v>
      </c>
      <c r="R490" s="1">
        <v>992776.5</v>
      </c>
      <c r="S490" s="59">
        <f>IF(C490="East", IF(B490="Central",('Connecting shares (%)'!$F$2/100*E490+'Connecting shares (%)'!$G$2/100*G490+'Connecting shares (%)'!$H$2/100*I490)/1000000,0),0)</f>
        <v>0</v>
      </c>
      <c r="T490" s="59">
        <f>IF(C490="East", IF(B490="Central",F490*'Connecting shares (%)'!$R$16*'Connecting shares (%)'!$F$2/100+H490*'Connecting shares (%)'!$G$2/100*'Connecting shares (%)'!$R$17+J490*'Connecting shares (%)'!$H$2/100*'Connecting shares (%)'!$R$18,0),0)</f>
        <v>0</v>
      </c>
      <c r="U490" s="1">
        <f>IF(C490="East", IF(B490="Decentral",('Connecting shares (%)'!$F$6/100*E490+'Connecting shares (%)'!$G$6/100*G490+'Connecting shares (%)'!$H$6/100*I490)/1000000,0),0)</f>
        <v>0</v>
      </c>
      <c r="V490" s="1">
        <f>IF(C490="East", IF(B490="Decentral",F490*'Connecting shares (%)'!$R$16*'Connecting shares (%)'!$F$6/100+H490*'Connecting shares (%)'!$G$6/100*'Connecting shares (%)'!$R$17+J490*'Connecting shares (%)'!$H$6/100*'Connecting shares (%)'!$R$18,0),0)</f>
        <v>0</v>
      </c>
      <c r="W490" s="1">
        <f>IF(C490="East", IF(B490="Central",('Connecting shares (%)'!$F$4/100*K490+'Connecting shares (%)'!$G$4/100*M490+'Connecting shares (%)'!$H$4/100*O490)/1000000,0),0)</f>
        <v>0</v>
      </c>
      <c r="X490" s="1">
        <f>IF(C490="East", IF(B490="Central",L490*'Connecting shares (%)'!$R$16*'Connecting shares (%)'!$F$4/100+N490*'Connecting shares (%)'!$G$4/100*'Connecting shares (%)'!$R$17+P490*'Connecting shares (%)'!$H$4/100*'Connecting shares (%)'!$R$18,0),0)</f>
        <v>0</v>
      </c>
      <c r="Y490" s="1">
        <f>IF(C490="East", IF(B490="Decentral",('Connecting shares (%)'!$F$4/100*K490+'Connecting shares (%)'!$G$4/100*M490+'Connecting shares (%)'!$H$4/100*O490)/1000000,0),0)</f>
        <v>0</v>
      </c>
      <c r="Z490" s="1">
        <f>IF(C490="East", IF(B490="Decentral",L490*'Connecting shares (%)'!$R$16*'Connecting shares (%)'!$F$8/100+N490*'Connecting shares (%)'!$G$8/100*'Connecting shares (%)'!$R$17+P490*'Connecting shares (%)'!$H$8/100*'Connecting shares (%)'!$R$18,0),0)</f>
        <v>0</v>
      </c>
      <c r="AA490" s="1">
        <f>IF(C490="West", IF(B490="Central",('Connecting shares (%)'!$F$10/100*E490+'Connecting shares (%)'!$G$10/100*G490+'Connecting shares (%)'!$H$10/100*I490)/1000000,0),0)</f>
        <v>0</v>
      </c>
      <c r="AB490" s="1">
        <f>IF(C490="West", IF(B490="Central",F490*'Connecting shares (%)'!$R$16*'Connecting shares (%)'!$F$10/100+H490*'Connecting shares (%)'!$G$10/100*'Connecting shares (%)'!$R$17+J490*'Connecting shares (%)'!$H$10/100*'Connecting shares (%)'!$R$18,0),0)</f>
        <v>0</v>
      </c>
      <c r="AC490" s="1">
        <f>IF(C490="West", IF(B490="Decentral",('Connecting shares (%)'!$F$14/100*E490+'Connecting shares (%)'!$G$14/100*G490+'Connecting shares (%)'!$H$14/100*I490)/1000000,0),0)</f>
        <v>0.30934081999999902</v>
      </c>
      <c r="AD490" s="1">
        <f>IF(C490="west", IF(B490="Decentral",F490*'Connecting shares (%)'!$R$16*'Connecting shares (%)'!$F$14/100+H490*'Connecting shares (%)'!$G$14/100*'Connecting shares (%)'!$R$17+J490*'Connecting shares (%)'!$H$14/100*'Connecting shares (%)'!$R$18,0),0)</f>
        <v>0.48289500000000002</v>
      </c>
      <c r="AE490" s="1">
        <f>IF(C490="west", IF(B490="Central",('Connecting shares (%)'!$F$12/100*K490+'Connecting shares (%)'!$G$12/100*M490+'Connecting shares (%)'!$H$12/100*O490)/1000000,0),0)</f>
        <v>0</v>
      </c>
      <c r="AF490" s="1">
        <f>IF(C490="west", IF(B490="Central",L490*'Connecting shares (%)'!$R$16*'Connecting shares (%)'!$F$12/100+N490*'Connecting shares (%)'!$G$12/100*'Connecting shares (%)'!$R$17+P490*'Connecting shares (%)'!$H$12/100*'Connecting shares (%)'!$R$18,0),0)</f>
        <v>0</v>
      </c>
      <c r="AG490" s="1">
        <f>IF(C490="West", IF(B490="Decentral",(K490*'Connecting shares (%)'!$F$16/100+M490*'Connecting shares (%)'!$G$16/100+O490*'Connecting shares (%)'!$H$16/100)/1000000,0),0)</f>
        <v>0.13940758999999991</v>
      </c>
      <c r="AH490" s="1">
        <f>IF(C490="west", IF(B490="Decentral",L490*'Connecting shares (%)'!$R$16*'Connecting shares (%)'!$F$16/100+N490*'Connecting shares (%)'!$G$16/100*'Connecting shares (%)'!$R$17+P490*'Connecting shares (%)'!$H$16/100*'Connecting shares (%)'!$R$18,0),0)</f>
        <v>0.107308</v>
      </c>
    </row>
    <row r="491" spans="1:34">
      <c r="A491" s="1">
        <v>490</v>
      </c>
      <c r="B491" s="1" t="s">
        <v>20</v>
      </c>
      <c r="C491" s="1" t="s">
        <v>21</v>
      </c>
      <c r="D491" s="1" t="s">
        <v>446</v>
      </c>
      <c r="E491" s="1">
        <v>259082.84</v>
      </c>
      <c r="F491" s="1">
        <v>19</v>
      </c>
      <c r="G491" s="1">
        <v>0</v>
      </c>
      <c r="H491" s="1">
        <v>0</v>
      </c>
      <c r="I491" s="1">
        <v>0</v>
      </c>
      <c r="J491" s="1">
        <v>0</v>
      </c>
      <c r="K491" s="1">
        <v>39853.909999999902</v>
      </c>
      <c r="L491" s="1">
        <v>6</v>
      </c>
      <c r="M491" s="1">
        <v>0</v>
      </c>
      <c r="N491" s="1">
        <v>0</v>
      </c>
      <c r="O491" s="1">
        <v>0</v>
      </c>
      <c r="P491" s="1">
        <v>0</v>
      </c>
      <c r="Q491" s="1">
        <v>4852.7405285086897</v>
      </c>
      <c r="R491" s="1">
        <v>623067.5</v>
      </c>
      <c r="S491" s="59">
        <f>IF(C491="East", IF(B491="Central",('Connecting shares (%)'!$F$2/100*E491+'Connecting shares (%)'!$G$2/100*G491+'Connecting shares (%)'!$H$2/100*I491)/1000000,0),0)</f>
        <v>0</v>
      </c>
      <c r="T491" s="59">
        <f>IF(C491="East", IF(B491="Central",F491*'Connecting shares (%)'!$R$16*'Connecting shares (%)'!$F$2/100+H491*'Connecting shares (%)'!$G$2/100*'Connecting shares (%)'!$R$17+J491*'Connecting shares (%)'!$H$2/100*'Connecting shares (%)'!$R$18,0),0)</f>
        <v>0</v>
      </c>
      <c r="U491" s="1">
        <f>IF(C491="East", IF(B491="Decentral",('Connecting shares (%)'!$F$6/100*E491+'Connecting shares (%)'!$G$6/100*G491+'Connecting shares (%)'!$H$6/100*I491)/1000000,0),0)</f>
        <v>0</v>
      </c>
      <c r="V491" s="1">
        <f>IF(C491="East", IF(B491="Decentral",F491*'Connecting shares (%)'!$R$16*'Connecting shares (%)'!$F$6/100+H491*'Connecting shares (%)'!$G$6/100*'Connecting shares (%)'!$R$17+J491*'Connecting shares (%)'!$H$6/100*'Connecting shares (%)'!$R$18,0),0)</f>
        <v>0</v>
      </c>
      <c r="W491" s="1">
        <f>IF(C491="East", IF(B491="Central",('Connecting shares (%)'!$F$4/100*K491+'Connecting shares (%)'!$G$4/100*M491+'Connecting shares (%)'!$H$4/100*O491)/1000000,0),0)</f>
        <v>0</v>
      </c>
      <c r="X491" s="1">
        <f>IF(C491="East", IF(B491="Central",L491*'Connecting shares (%)'!$R$16*'Connecting shares (%)'!$F$4/100+N491*'Connecting shares (%)'!$G$4/100*'Connecting shares (%)'!$R$17+P491*'Connecting shares (%)'!$H$4/100*'Connecting shares (%)'!$R$18,0),0)</f>
        <v>0</v>
      </c>
      <c r="Y491" s="1">
        <f>IF(C491="East", IF(B491="Decentral",('Connecting shares (%)'!$F$4/100*K491+'Connecting shares (%)'!$G$4/100*M491+'Connecting shares (%)'!$H$4/100*O491)/1000000,0),0)</f>
        <v>0</v>
      </c>
      <c r="Z491" s="1">
        <f>IF(C491="East", IF(B491="Decentral",L491*'Connecting shares (%)'!$R$16*'Connecting shares (%)'!$F$8/100+N491*'Connecting shares (%)'!$G$8/100*'Connecting shares (%)'!$R$17+P491*'Connecting shares (%)'!$H$8/100*'Connecting shares (%)'!$R$18,0),0)</f>
        <v>0</v>
      </c>
      <c r="AA491" s="1">
        <f>IF(C491="West", IF(B491="Central",('Connecting shares (%)'!$F$10/100*E491+'Connecting shares (%)'!$G$10/100*G491+'Connecting shares (%)'!$H$10/100*I491)/1000000,0),0)</f>
        <v>0.25908283999999998</v>
      </c>
      <c r="AB491" s="1">
        <f>IF(C491="West", IF(B491="Central",F491*'Connecting shares (%)'!$R$16*'Connecting shares (%)'!$F$10/100+H491*'Connecting shares (%)'!$G$10/100*'Connecting shares (%)'!$R$17+J491*'Connecting shares (%)'!$H$10/100*'Connecting shares (%)'!$R$18,0),0)</f>
        <v>0.4369050000000001</v>
      </c>
      <c r="AC491" s="1">
        <f>IF(C491="West", IF(B491="Decentral",('Connecting shares (%)'!$F$14/100*E491+'Connecting shares (%)'!$G$14/100*G491+'Connecting shares (%)'!$H$14/100*I491)/1000000,0),0)</f>
        <v>0</v>
      </c>
      <c r="AD491" s="1">
        <f>IF(C491="west", IF(B491="Decentral",F491*'Connecting shares (%)'!$R$16*'Connecting shares (%)'!$F$14/100+H491*'Connecting shares (%)'!$G$14/100*'Connecting shares (%)'!$R$17+J491*'Connecting shares (%)'!$H$14/100*'Connecting shares (%)'!$R$18,0),0)</f>
        <v>0</v>
      </c>
      <c r="AE491" s="1">
        <f>IF(C491="west", IF(B491="Central",('Connecting shares (%)'!$F$12/100*K491+'Connecting shares (%)'!$G$12/100*M491+'Connecting shares (%)'!$H$12/100*O491)/1000000,0),0)</f>
        <v>3.9853909999999902E-2</v>
      </c>
      <c r="AF491" s="1">
        <f>IF(C491="west", IF(B491="Central",L491*'Connecting shares (%)'!$R$16*'Connecting shares (%)'!$F$12/100+N491*'Connecting shares (%)'!$G$12/100*'Connecting shares (%)'!$R$17+P491*'Connecting shares (%)'!$H$12/100*'Connecting shares (%)'!$R$18,0),0)</f>
        <v>0.13797000000000001</v>
      </c>
      <c r="AG491" s="1">
        <f>IF(C491="West", IF(B491="Decentral",(K491*'Connecting shares (%)'!$F$16/100+M491*'Connecting shares (%)'!$G$16/100+O491*'Connecting shares (%)'!$H$16/100)/1000000,0),0)</f>
        <v>0</v>
      </c>
      <c r="AH491" s="1">
        <f>IF(C491="west", IF(B491="Decentral",L491*'Connecting shares (%)'!$R$16*'Connecting shares (%)'!$F$16/100+N491*'Connecting shares (%)'!$G$16/100*'Connecting shares (%)'!$R$17+P491*'Connecting shares (%)'!$H$16/100*'Connecting shares (%)'!$R$18,0),0)</f>
        <v>0</v>
      </c>
    </row>
    <row r="492" spans="1:34">
      <c r="A492" s="1">
        <v>491</v>
      </c>
      <c r="B492" s="1" t="s">
        <v>19</v>
      </c>
      <c r="C492" s="1" t="s">
        <v>21</v>
      </c>
      <c r="D492" s="1" t="s">
        <v>445</v>
      </c>
      <c r="E492" s="1">
        <v>0</v>
      </c>
      <c r="F492" s="1">
        <v>0</v>
      </c>
      <c r="G492" s="1">
        <v>0</v>
      </c>
      <c r="H492" s="1">
        <v>0</v>
      </c>
      <c r="I492" s="1">
        <v>0</v>
      </c>
      <c r="J492" s="1">
        <v>0</v>
      </c>
      <c r="K492" s="1">
        <v>25812.06</v>
      </c>
      <c r="L492" s="1">
        <v>2</v>
      </c>
      <c r="M492" s="1">
        <v>0</v>
      </c>
      <c r="N492" s="1">
        <v>0</v>
      </c>
      <c r="O492" s="1">
        <v>0</v>
      </c>
      <c r="P492" s="1">
        <v>0</v>
      </c>
      <c r="Q492" s="1">
        <v>677.038052774844</v>
      </c>
      <c r="R492" s="1">
        <v>29040.5</v>
      </c>
      <c r="S492" s="59">
        <f>IF(C492="East", IF(B492="Central",('Connecting shares (%)'!$F$2/100*E492+'Connecting shares (%)'!$G$2/100*G492+'Connecting shares (%)'!$H$2/100*I492)/1000000,0),0)</f>
        <v>0</v>
      </c>
      <c r="T492" s="59">
        <f>IF(C492="East", IF(B492="Central",F492*'Connecting shares (%)'!$R$16*'Connecting shares (%)'!$F$2/100+H492*'Connecting shares (%)'!$G$2/100*'Connecting shares (%)'!$R$17+J492*'Connecting shares (%)'!$H$2/100*'Connecting shares (%)'!$R$18,0),0)</f>
        <v>0</v>
      </c>
      <c r="U492" s="1">
        <f>IF(C492="East", IF(B492="Decentral",('Connecting shares (%)'!$F$6/100*E492+'Connecting shares (%)'!$G$6/100*G492+'Connecting shares (%)'!$H$6/100*I492)/1000000,0),0)</f>
        <v>0</v>
      </c>
      <c r="V492" s="1">
        <f>IF(C492="East", IF(B492="Decentral",F492*'Connecting shares (%)'!$R$16*'Connecting shares (%)'!$F$6/100+H492*'Connecting shares (%)'!$G$6/100*'Connecting shares (%)'!$R$17+J492*'Connecting shares (%)'!$H$6/100*'Connecting shares (%)'!$R$18,0),0)</f>
        <v>0</v>
      </c>
      <c r="W492" s="1">
        <f>IF(C492="East", IF(B492="Central",('Connecting shares (%)'!$F$4/100*K492+'Connecting shares (%)'!$G$4/100*M492+'Connecting shares (%)'!$H$4/100*O492)/1000000,0),0)</f>
        <v>0</v>
      </c>
      <c r="X492" s="1">
        <f>IF(C492="East", IF(B492="Central",L492*'Connecting shares (%)'!$R$16*'Connecting shares (%)'!$F$4/100+N492*'Connecting shares (%)'!$G$4/100*'Connecting shares (%)'!$R$17+P492*'Connecting shares (%)'!$H$4/100*'Connecting shares (%)'!$R$18,0),0)</f>
        <v>0</v>
      </c>
      <c r="Y492" s="1">
        <f>IF(C492="East", IF(B492="Decentral",('Connecting shares (%)'!$F$4/100*K492+'Connecting shares (%)'!$G$4/100*M492+'Connecting shares (%)'!$H$4/100*O492)/1000000,0),0)</f>
        <v>0</v>
      </c>
      <c r="Z492" s="1">
        <f>IF(C492="East", IF(B492="Decentral",L492*'Connecting shares (%)'!$R$16*'Connecting shares (%)'!$F$8/100+N492*'Connecting shares (%)'!$G$8/100*'Connecting shares (%)'!$R$17+P492*'Connecting shares (%)'!$H$8/100*'Connecting shares (%)'!$R$18,0),0)</f>
        <v>0</v>
      </c>
      <c r="AA492" s="1">
        <f>IF(C492="West", IF(B492="Central",('Connecting shares (%)'!$F$10/100*E492+'Connecting shares (%)'!$G$10/100*G492+'Connecting shares (%)'!$H$10/100*I492)/1000000,0),0)</f>
        <v>0</v>
      </c>
      <c r="AB492" s="1">
        <f>IF(C492="West", IF(B492="Central",F492*'Connecting shares (%)'!$R$16*'Connecting shares (%)'!$F$10/100+H492*'Connecting shares (%)'!$G$10/100*'Connecting shares (%)'!$R$17+J492*'Connecting shares (%)'!$H$10/100*'Connecting shares (%)'!$R$18,0),0)</f>
        <v>0</v>
      </c>
      <c r="AC492" s="1">
        <f>IF(C492="West", IF(B492="Decentral",('Connecting shares (%)'!$F$14/100*E492+'Connecting shares (%)'!$G$14/100*G492+'Connecting shares (%)'!$H$14/100*I492)/1000000,0),0)</f>
        <v>0</v>
      </c>
      <c r="AD492" s="1">
        <f>IF(C492="west", IF(B492="Decentral",F492*'Connecting shares (%)'!$R$16*'Connecting shares (%)'!$F$14/100+H492*'Connecting shares (%)'!$G$14/100*'Connecting shares (%)'!$R$17+J492*'Connecting shares (%)'!$H$14/100*'Connecting shares (%)'!$R$18,0),0)</f>
        <v>0</v>
      </c>
      <c r="AE492" s="1">
        <f>IF(C492="west", IF(B492="Central",('Connecting shares (%)'!$F$12/100*K492+'Connecting shares (%)'!$G$12/100*M492+'Connecting shares (%)'!$H$12/100*O492)/1000000,0),0)</f>
        <v>0</v>
      </c>
      <c r="AF492" s="1">
        <f>IF(C492="west", IF(B492="Central",L492*'Connecting shares (%)'!$R$16*'Connecting shares (%)'!$F$12/100+N492*'Connecting shares (%)'!$G$12/100*'Connecting shares (%)'!$R$17+P492*'Connecting shares (%)'!$H$12/100*'Connecting shares (%)'!$R$18,0),0)</f>
        <v>0</v>
      </c>
      <c r="AG492" s="1">
        <f>IF(C492="West", IF(B492="Decentral",(K492*'Connecting shares (%)'!$F$16/100+M492*'Connecting shares (%)'!$G$16/100+O492*'Connecting shares (%)'!$H$16/100)/1000000,0),0)</f>
        <v>2.5812060000000001E-2</v>
      </c>
      <c r="AH492" s="1">
        <f>IF(C492="west", IF(B492="Decentral",L492*'Connecting shares (%)'!$R$16*'Connecting shares (%)'!$F$16/100+N492*'Connecting shares (%)'!$G$16/100*'Connecting shares (%)'!$R$17+P492*'Connecting shares (%)'!$H$16/100*'Connecting shares (%)'!$R$18,0),0)</f>
        <v>4.5990000000000003E-2</v>
      </c>
    </row>
    <row r="493" spans="1:34">
      <c r="A493" s="1">
        <v>492</v>
      </c>
      <c r="B493" s="1" t="s">
        <v>20</v>
      </c>
      <c r="C493" s="1" t="s">
        <v>21</v>
      </c>
      <c r="D493" s="1" t="s">
        <v>444</v>
      </c>
      <c r="E493" s="1">
        <v>13678.08</v>
      </c>
      <c r="F493" s="1">
        <v>1</v>
      </c>
      <c r="G493" s="1">
        <v>0</v>
      </c>
      <c r="H493" s="1">
        <v>0</v>
      </c>
      <c r="I493" s="1">
        <v>0</v>
      </c>
      <c r="J493" s="1">
        <v>0</v>
      </c>
      <c r="K493" s="1">
        <v>0</v>
      </c>
      <c r="L493" s="1">
        <v>0</v>
      </c>
      <c r="M493" s="1">
        <v>0</v>
      </c>
      <c r="N493" s="1">
        <v>0</v>
      </c>
      <c r="O493" s="1">
        <v>0</v>
      </c>
      <c r="P493" s="1">
        <v>0</v>
      </c>
      <c r="Q493" s="1">
        <v>1050.1531874576899</v>
      </c>
      <c r="R493" s="1">
        <v>16560</v>
      </c>
      <c r="S493" s="59">
        <f>IF(C493="East", IF(B493="Central",('Connecting shares (%)'!$F$2/100*E493+'Connecting shares (%)'!$G$2/100*G493+'Connecting shares (%)'!$H$2/100*I493)/1000000,0),0)</f>
        <v>0</v>
      </c>
      <c r="T493" s="59">
        <f>IF(C493="East", IF(B493="Central",F493*'Connecting shares (%)'!$R$16*'Connecting shares (%)'!$F$2/100+H493*'Connecting shares (%)'!$G$2/100*'Connecting shares (%)'!$R$17+J493*'Connecting shares (%)'!$H$2/100*'Connecting shares (%)'!$R$18,0),0)</f>
        <v>0</v>
      </c>
      <c r="U493" s="1">
        <f>IF(C493="East", IF(B493="Decentral",('Connecting shares (%)'!$F$6/100*E493+'Connecting shares (%)'!$G$6/100*G493+'Connecting shares (%)'!$H$6/100*I493)/1000000,0),0)</f>
        <v>0</v>
      </c>
      <c r="V493" s="1">
        <f>IF(C493="East", IF(B493="Decentral",F493*'Connecting shares (%)'!$R$16*'Connecting shares (%)'!$F$6/100+H493*'Connecting shares (%)'!$G$6/100*'Connecting shares (%)'!$R$17+J493*'Connecting shares (%)'!$H$6/100*'Connecting shares (%)'!$R$18,0),0)</f>
        <v>0</v>
      </c>
      <c r="W493" s="1">
        <f>IF(C493="East", IF(B493="Central",('Connecting shares (%)'!$F$4/100*K493+'Connecting shares (%)'!$G$4/100*M493+'Connecting shares (%)'!$H$4/100*O493)/1000000,0),0)</f>
        <v>0</v>
      </c>
      <c r="X493" s="1">
        <f>IF(C493="East", IF(B493="Central",L493*'Connecting shares (%)'!$R$16*'Connecting shares (%)'!$F$4/100+N493*'Connecting shares (%)'!$G$4/100*'Connecting shares (%)'!$R$17+P493*'Connecting shares (%)'!$H$4/100*'Connecting shares (%)'!$R$18,0),0)</f>
        <v>0</v>
      </c>
      <c r="Y493" s="1">
        <f>IF(C493="East", IF(B493="Decentral",('Connecting shares (%)'!$F$4/100*K493+'Connecting shares (%)'!$G$4/100*M493+'Connecting shares (%)'!$H$4/100*O493)/1000000,0),0)</f>
        <v>0</v>
      </c>
      <c r="Z493" s="1">
        <f>IF(C493="East", IF(B493="Decentral",L493*'Connecting shares (%)'!$R$16*'Connecting shares (%)'!$F$8/100+N493*'Connecting shares (%)'!$G$8/100*'Connecting shares (%)'!$R$17+P493*'Connecting shares (%)'!$H$8/100*'Connecting shares (%)'!$R$18,0),0)</f>
        <v>0</v>
      </c>
      <c r="AA493" s="1">
        <f>IF(C493="West", IF(B493="Central",('Connecting shares (%)'!$F$10/100*E493+'Connecting shares (%)'!$G$10/100*G493+'Connecting shares (%)'!$H$10/100*I493)/1000000,0),0)</f>
        <v>1.367808E-2</v>
      </c>
      <c r="AB493" s="1">
        <f>IF(C493="West", IF(B493="Central",F493*'Connecting shares (%)'!$R$16*'Connecting shares (%)'!$F$10/100+H493*'Connecting shares (%)'!$G$10/100*'Connecting shares (%)'!$R$17+J493*'Connecting shares (%)'!$H$10/100*'Connecting shares (%)'!$R$18,0),0)</f>
        <v>2.2995000000000002E-2</v>
      </c>
      <c r="AC493" s="1">
        <f>IF(C493="West", IF(B493="Decentral",('Connecting shares (%)'!$F$14/100*E493+'Connecting shares (%)'!$G$14/100*G493+'Connecting shares (%)'!$H$14/100*I493)/1000000,0),0)</f>
        <v>0</v>
      </c>
      <c r="AD493" s="1">
        <f>IF(C493="west", IF(B493="Decentral",F493*'Connecting shares (%)'!$R$16*'Connecting shares (%)'!$F$14/100+H493*'Connecting shares (%)'!$G$14/100*'Connecting shares (%)'!$R$17+J493*'Connecting shares (%)'!$H$14/100*'Connecting shares (%)'!$R$18,0),0)</f>
        <v>0</v>
      </c>
      <c r="AE493" s="1">
        <f>IF(C493="west", IF(B493="Central",('Connecting shares (%)'!$F$12/100*K493+'Connecting shares (%)'!$G$12/100*M493+'Connecting shares (%)'!$H$12/100*O493)/1000000,0),0)</f>
        <v>0</v>
      </c>
      <c r="AF493" s="1">
        <f>IF(C493="west", IF(B493="Central",L493*'Connecting shares (%)'!$R$16*'Connecting shares (%)'!$F$12/100+N493*'Connecting shares (%)'!$G$12/100*'Connecting shares (%)'!$R$17+P493*'Connecting shares (%)'!$H$12/100*'Connecting shares (%)'!$R$18,0),0)</f>
        <v>0</v>
      </c>
      <c r="AG493" s="1">
        <f>IF(C493="West", IF(B493="Decentral",(K493*'Connecting shares (%)'!$F$16/100+M493*'Connecting shares (%)'!$G$16/100+O493*'Connecting shares (%)'!$H$16/100)/1000000,0),0)</f>
        <v>0</v>
      </c>
      <c r="AH493" s="1">
        <f>IF(C493="west", IF(B493="Decentral",L493*'Connecting shares (%)'!$R$16*'Connecting shares (%)'!$F$16/100+N493*'Connecting shares (%)'!$G$16/100*'Connecting shares (%)'!$R$17+P493*'Connecting shares (%)'!$H$16/100*'Connecting shares (%)'!$R$18,0),0)</f>
        <v>0</v>
      </c>
    </row>
    <row r="494" spans="1:34">
      <c r="A494" s="1">
        <v>493</v>
      </c>
      <c r="B494" s="1" t="s">
        <v>19</v>
      </c>
      <c r="C494" s="1" t="s">
        <v>21</v>
      </c>
      <c r="D494" s="1" t="s">
        <v>443</v>
      </c>
      <c r="E494" s="1">
        <v>870434.68999999901</v>
      </c>
      <c r="F494" s="1">
        <v>53</v>
      </c>
      <c r="G494" s="1">
        <v>0</v>
      </c>
      <c r="H494" s="1">
        <v>0</v>
      </c>
      <c r="I494" s="1">
        <v>0</v>
      </c>
      <c r="J494" s="1">
        <v>0</v>
      </c>
      <c r="K494" s="1">
        <v>9623.94</v>
      </c>
      <c r="L494" s="1">
        <v>3</v>
      </c>
      <c r="M494" s="1">
        <v>0</v>
      </c>
      <c r="N494" s="1">
        <v>0</v>
      </c>
      <c r="O494" s="1">
        <v>0</v>
      </c>
      <c r="P494" s="1">
        <v>0</v>
      </c>
      <c r="Q494" s="1">
        <v>5981.6325207766604</v>
      </c>
      <c r="R494" s="1">
        <v>1425580.5</v>
      </c>
      <c r="S494" s="59">
        <f>IF(C494="East", IF(B494="Central",('Connecting shares (%)'!$F$2/100*E494+'Connecting shares (%)'!$G$2/100*G494+'Connecting shares (%)'!$H$2/100*I494)/1000000,0),0)</f>
        <v>0</v>
      </c>
      <c r="T494" s="59">
        <f>IF(C494="East", IF(B494="Central",F494*'Connecting shares (%)'!$R$16*'Connecting shares (%)'!$F$2/100+H494*'Connecting shares (%)'!$G$2/100*'Connecting shares (%)'!$R$17+J494*'Connecting shares (%)'!$H$2/100*'Connecting shares (%)'!$R$18,0),0)</f>
        <v>0</v>
      </c>
      <c r="U494" s="1">
        <f>IF(C494="East", IF(B494="Decentral",('Connecting shares (%)'!$F$6/100*E494+'Connecting shares (%)'!$G$6/100*G494+'Connecting shares (%)'!$H$6/100*I494)/1000000,0),0)</f>
        <v>0</v>
      </c>
      <c r="V494" s="1">
        <f>IF(C494="East", IF(B494="Decentral",F494*'Connecting shares (%)'!$R$16*'Connecting shares (%)'!$F$6/100+H494*'Connecting shares (%)'!$G$6/100*'Connecting shares (%)'!$R$17+J494*'Connecting shares (%)'!$H$6/100*'Connecting shares (%)'!$R$18,0),0)</f>
        <v>0</v>
      </c>
      <c r="W494" s="1">
        <f>IF(C494="East", IF(B494="Central",('Connecting shares (%)'!$F$4/100*K494+'Connecting shares (%)'!$G$4/100*M494+'Connecting shares (%)'!$H$4/100*O494)/1000000,0),0)</f>
        <v>0</v>
      </c>
      <c r="X494" s="1">
        <f>IF(C494="East", IF(B494="Central",L494*'Connecting shares (%)'!$R$16*'Connecting shares (%)'!$F$4/100+N494*'Connecting shares (%)'!$G$4/100*'Connecting shares (%)'!$R$17+P494*'Connecting shares (%)'!$H$4/100*'Connecting shares (%)'!$R$18,0),0)</f>
        <v>0</v>
      </c>
      <c r="Y494" s="1">
        <f>IF(C494="East", IF(B494="Decentral",('Connecting shares (%)'!$F$4/100*K494+'Connecting shares (%)'!$G$4/100*M494+'Connecting shares (%)'!$H$4/100*O494)/1000000,0),0)</f>
        <v>0</v>
      </c>
      <c r="Z494" s="1">
        <f>IF(C494="East", IF(B494="Decentral",L494*'Connecting shares (%)'!$R$16*'Connecting shares (%)'!$F$8/100+N494*'Connecting shares (%)'!$G$8/100*'Connecting shares (%)'!$R$17+P494*'Connecting shares (%)'!$H$8/100*'Connecting shares (%)'!$R$18,0),0)</f>
        <v>0</v>
      </c>
      <c r="AA494" s="1">
        <f>IF(C494="West", IF(B494="Central",('Connecting shares (%)'!$F$10/100*E494+'Connecting shares (%)'!$G$10/100*G494+'Connecting shares (%)'!$H$10/100*I494)/1000000,0),0)</f>
        <v>0</v>
      </c>
      <c r="AB494" s="1">
        <f>IF(C494="West", IF(B494="Central",F494*'Connecting shares (%)'!$R$16*'Connecting shares (%)'!$F$10/100+H494*'Connecting shares (%)'!$G$10/100*'Connecting shares (%)'!$R$17+J494*'Connecting shares (%)'!$H$10/100*'Connecting shares (%)'!$R$18,0),0)</f>
        <v>0</v>
      </c>
      <c r="AC494" s="1">
        <f>IF(C494="West", IF(B494="Decentral",('Connecting shares (%)'!$F$14/100*E494+'Connecting shares (%)'!$G$14/100*G494+'Connecting shares (%)'!$H$14/100*I494)/1000000,0),0)</f>
        <v>0.87043468999999907</v>
      </c>
      <c r="AD494" s="1">
        <f>IF(C494="west", IF(B494="Decentral",F494*'Connecting shares (%)'!$R$16*'Connecting shares (%)'!$F$14/100+H494*'Connecting shares (%)'!$G$14/100*'Connecting shares (%)'!$R$17+J494*'Connecting shares (%)'!$H$14/100*'Connecting shares (%)'!$R$18,0),0)</f>
        <v>1.2187350000000001</v>
      </c>
      <c r="AE494" s="1">
        <f>IF(C494="west", IF(B494="Central",('Connecting shares (%)'!$F$12/100*K494+'Connecting shares (%)'!$G$12/100*M494+'Connecting shares (%)'!$H$12/100*O494)/1000000,0),0)</f>
        <v>0</v>
      </c>
      <c r="AF494" s="1">
        <f>IF(C494="west", IF(B494="Central",L494*'Connecting shares (%)'!$R$16*'Connecting shares (%)'!$F$12/100+N494*'Connecting shares (%)'!$G$12/100*'Connecting shares (%)'!$R$17+P494*'Connecting shares (%)'!$H$12/100*'Connecting shares (%)'!$R$18,0),0)</f>
        <v>0</v>
      </c>
      <c r="AG494" s="1">
        <f>IF(C494="West", IF(B494="Decentral",(K494*'Connecting shares (%)'!$F$16/100+M494*'Connecting shares (%)'!$G$16/100+O494*'Connecting shares (%)'!$H$16/100)/1000000,0),0)</f>
        <v>9.623940000000001E-3</v>
      </c>
      <c r="AH494" s="1">
        <f>IF(C494="west", IF(B494="Decentral",L494*'Connecting shares (%)'!$R$16*'Connecting shares (%)'!$F$16/100+N494*'Connecting shares (%)'!$G$16/100*'Connecting shares (%)'!$R$17+P494*'Connecting shares (%)'!$H$16/100*'Connecting shares (%)'!$R$18,0),0)</f>
        <v>6.8985000000000005E-2</v>
      </c>
    </row>
    <row r="495" spans="1:34">
      <c r="A495" s="1">
        <v>494</v>
      </c>
      <c r="B495" s="1" t="s">
        <v>19</v>
      </c>
      <c r="C495" s="1" t="s">
        <v>21</v>
      </c>
      <c r="D495" s="1" t="s">
        <v>442</v>
      </c>
      <c r="E495" s="1">
        <v>412955</v>
      </c>
      <c r="F495" s="1">
        <v>27</v>
      </c>
      <c r="G495" s="1">
        <v>0</v>
      </c>
      <c r="H495" s="1">
        <v>0</v>
      </c>
      <c r="I495" s="1">
        <v>0</v>
      </c>
      <c r="J495" s="1">
        <v>0</v>
      </c>
      <c r="K495" s="1">
        <v>27786.4899999999</v>
      </c>
      <c r="L495" s="1">
        <v>2</v>
      </c>
      <c r="M495" s="1">
        <v>134082.179999999</v>
      </c>
      <c r="N495" s="1">
        <v>2</v>
      </c>
      <c r="O495" s="1">
        <v>0</v>
      </c>
      <c r="P495" s="1">
        <v>0</v>
      </c>
      <c r="Q495" s="1">
        <v>4880.2401480939297</v>
      </c>
      <c r="R495" s="1">
        <v>930090.5</v>
      </c>
      <c r="S495" s="59">
        <f>IF(C495="East", IF(B495="Central",('Connecting shares (%)'!$F$2/100*E495+'Connecting shares (%)'!$G$2/100*G495+'Connecting shares (%)'!$H$2/100*I495)/1000000,0),0)</f>
        <v>0</v>
      </c>
      <c r="T495" s="59">
        <f>IF(C495="East", IF(B495="Central",F495*'Connecting shares (%)'!$R$16*'Connecting shares (%)'!$F$2/100+H495*'Connecting shares (%)'!$G$2/100*'Connecting shares (%)'!$R$17+J495*'Connecting shares (%)'!$H$2/100*'Connecting shares (%)'!$R$18,0),0)</f>
        <v>0</v>
      </c>
      <c r="U495" s="1">
        <f>IF(C495="East", IF(B495="Decentral",('Connecting shares (%)'!$F$6/100*E495+'Connecting shares (%)'!$G$6/100*G495+'Connecting shares (%)'!$H$6/100*I495)/1000000,0),0)</f>
        <v>0</v>
      </c>
      <c r="V495" s="1">
        <f>IF(C495="East", IF(B495="Decentral",F495*'Connecting shares (%)'!$R$16*'Connecting shares (%)'!$F$6/100+H495*'Connecting shares (%)'!$G$6/100*'Connecting shares (%)'!$R$17+J495*'Connecting shares (%)'!$H$6/100*'Connecting shares (%)'!$R$18,0),0)</f>
        <v>0</v>
      </c>
      <c r="W495" s="1">
        <f>IF(C495="East", IF(B495="Central",('Connecting shares (%)'!$F$4/100*K495+'Connecting shares (%)'!$G$4/100*M495+'Connecting shares (%)'!$H$4/100*O495)/1000000,0),0)</f>
        <v>0</v>
      </c>
      <c r="X495" s="1">
        <f>IF(C495="East", IF(B495="Central",L495*'Connecting shares (%)'!$R$16*'Connecting shares (%)'!$F$4/100+N495*'Connecting shares (%)'!$G$4/100*'Connecting shares (%)'!$R$17+P495*'Connecting shares (%)'!$H$4/100*'Connecting shares (%)'!$R$18,0),0)</f>
        <v>0</v>
      </c>
      <c r="Y495" s="1">
        <f>IF(C495="East", IF(B495="Decentral",('Connecting shares (%)'!$F$4/100*K495+'Connecting shares (%)'!$G$4/100*M495+'Connecting shares (%)'!$H$4/100*O495)/1000000,0),0)</f>
        <v>0</v>
      </c>
      <c r="Z495" s="1">
        <f>IF(C495="East", IF(B495="Decentral",L495*'Connecting shares (%)'!$R$16*'Connecting shares (%)'!$F$8/100+N495*'Connecting shares (%)'!$G$8/100*'Connecting shares (%)'!$R$17+P495*'Connecting shares (%)'!$H$8/100*'Connecting shares (%)'!$R$18,0),0)</f>
        <v>0</v>
      </c>
      <c r="AA495" s="1">
        <f>IF(C495="West", IF(B495="Central",('Connecting shares (%)'!$F$10/100*E495+'Connecting shares (%)'!$G$10/100*G495+'Connecting shares (%)'!$H$10/100*I495)/1000000,0),0)</f>
        <v>0</v>
      </c>
      <c r="AB495" s="1">
        <f>IF(C495="West", IF(B495="Central",F495*'Connecting shares (%)'!$R$16*'Connecting shares (%)'!$F$10/100+H495*'Connecting shares (%)'!$G$10/100*'Connecting shares (%)'!$R$17+J495*'Connecting shares (%)'!$H$10/100*'Connecting shares (%)'!$R$18,0),0)</f>
        <v>0</v>
      </c>
      <c r="AC495" s="1">
        <f>IF(C495="West", IF(B495="Decentral",('Connecting shares (%)'!$F$14/100*E495+'Connecting shares (%)'!$G$14/100*G495+'Connecting shares (%)'!$H$14/100*I495)/1000000,0),0)</f>
        <v>0.41295500000000002</v>
      </c>
      <c r="AD495" s="1">
        <f>IF(C495="west", IF(B495="Decentral",F495*'Connecting shares (%)'!$R$16*'Connecting shares (%)'!$F$14/100+H495*'Connecting shares (%)'!$G$14/100*'Connecting shares (%)'!$R$17+J495*'Connecting shares (%)'!$H$14/100*'Connecting shares (%)'!$R$18,0),0)</f>
        <v>0.620865</v>
      </c>
      <c r="AE495" s="1">
        <f>IF(C495="west", IF(B495="Central",('Connecting shares (%)'!$F$12/100*K495+'Connecting shares (%)'!$G$12/100*M495+'Connecting shares (%)'!$H$12/100*O495)/1000000,0),0)</f>
        <v>0</v>
      </c>
      <c r="AF495" s="1">
        <f>IF(C495="west", IF(B495="Central",L495*'Connecting shares (%)'!$R$16*'Connecting shares (%)'!$F$12/100+N495*'Connecting shares (%)'!$G$12/100*'Connecting shares (%)'!$R$17+P495*'Connecting shares (%)'!$H$12/100*'Connecting shares (%)'!$R$18,0),0)</f>
        <v>0</v>
      </c>
      <c r="AG495" s="1">
        <f>IF(C495="West", IF(B495="Decentral",(K495*'Connecting shares (%)'!$F$16/100+M495*'Connecting shares (%)'!$G$16/100+O495*'Connecting shares (%)'!$H$16/100)/1000000,0),0)</f>
        <v>0.16186866999999891</v>
      </c>
      <c r="AH495" s="1">
        <f>IF(C495="west", IF(B495="Decentral",L495*'Connecting shares (%)'!$R$16*'Connecting shares (%)'!$F$16/100+N495*'Connecting shares (%)'!$G$16/100*'Connecting shares (%)'!$R$17+P495*'Connecting shares (%)'!$H$16/100*'Connecting shares (%)'!$R$18,0),0)</f>
        <v>0.107308</v>
      </c>
    </row>
    <row r="496" spans="1:34">
      <c r="A496" s="1">
        <v>495</v>
      </c>
      <c r="B496" s="1" t="s">
        <v>19</v>
      </c>
      <c r="C496" s="1" t="s">
        <v>21</v>
      </c>
      <c r="D496" s="1" t="s">
        <v>441</v>
      </c>
      <c r="E496" s="1">
        <v>0</v>
      </c>
      <c r="F496" s="1">
        <v>0</v>
      </c>
      <c r="G496" s="1">
        <v>0</v>
      </c>
      <c r="H496" s="1">
        <v>0</v>
      </c>
      <c r="I496" s="1">
        <v>0</v>
      </c>
      <c r="J496" s="1">
        <v>0</v>
      </c>
      <c r="K496" s="1">
        <v>0</v>
      </c>
      <c r="L496" s="1">
        <v>0</v>
      </c>
      <c r="M496" s="1">
        <v>0</v>
      </c>
      <c r="N496" s="1">
        <v>0</v>
      </c>
      <c r="O496" s="1">
        <v>0</v>
      </c>
      <c r="P496" s="1">
        <v>0</v>
      </c>
      <c r="Q496" s="1">
        <v>536.37053044509696</v>
      </c>
      <c r="R496" s="1">
        <v>2690.5</v>
      </c>
      <c r="S496" s="59">
        <f>IF(C496="East", IF(B496="Central",('Connecting shares (%)'!$F$2/100*E496+'Connecting shares (%)'!$G$2/100*G496+'Connecting shares (%)'!$H$2/100*I496)/1000000,0),0)</f>
        <v>0</v>
      </c>
      <c r="T496" s="59">
        <f>IF(C496="East", IF(B496="Central",F496*'Connecting shares (%)'!$R$16*'Connecting shares (%)'!$F$2/100+H496*'Connecting shares (%)'!$G$2/100*'Connecting shares (%)'!$R$17+J496*'Connecting shares (%)'!$H$2/100*'Connecting shares (%)'!$R$18,0),0)</f>
        <v>0</v>
      </c>
      <c r="U496" s="1">
        <f>IF(C496="East", IF(B496="Decentral",('Connecting shares (%)'!$F$6/100*E496+'Connecting shares (%)'!$G$6/100*G496+'Connecting shares (%)'!$H$6/100*I496)/1000000,0),0)</f>
        <v>0</v>
      </c>
      <c r="V496" s="1">
        <f>IF(C496="East", IF(B496="Decentral",F496*'Connecting shares (%)'!$R$16*'Connecting shares (%)'!$F$6/100+H496*'Connecting shares (%)'!$G$6/100*'Connecting shares (%)'!$R$17+J496*'Connecting shares (%)'!$H$6/100*'Connecting shares (%)'!$R$18,0),0)</f>
        <v>0</v>
      </c>
      <c r="W496" s="1">
        <f>IF(C496="East", IF(B496="Central",('Connecting shares (%)'!$F$4/100*K496+'Connecting shares (%)'!$G$4/100*M496+'Connecting shares (%)'!$H$4/100*O496)/1000000,0),0)</f>
        <v>0</v>
      </c>
      <c r="X496" s="1">
        <f>IF(C496="East", IF(B496="Central",L496*'Connecting shares (%)'!$R$16*'Connecting shares (%)'!$F$4/100+N496*'Connecting shares (%)'!$G$4/100*'Connecting shares (%)'!$R$17+P496*'Connecting shares (%)'!$H$4/100*'Connecting shares (%)'!$R$18,0),0)</f>
        <v>0</v>
      </c>
      <c r="Y496" s="1">
        <f>IF(C496="East", IF(B496="Decentral",('Connecting shares (%)'!$F$4/100*K496+'Connecting shares (%)'!$G$4/100*M496+'Connecting shares (%)'!$H$4/100*O496)/1000000,0),0)</f>
        <v>0</v>
      </c>
      <c r="Z496" s="1">
        <f>IF(C496="East", IF(B496="Decentral",L496*'Connecting shares (%)'!$R$16*'Connecting shares (%)'!$F$8/100+N496*'Connecting shares (%)'!$G$8/100*'Connecting shares (%)'!$R$17+P496*'Connecting shares (%)'!$H$8/100*'Connecting shares (%)'!$R$18,0),0)</f>
        <v>0</v>
      </c>
      <c r="AA496" s="1">
        <f>IF(C496="West", IF(B496="Central",('Connecting shares (%)'!$F$10/100*E496+'Connecting shares (%)'!$G$10/100*G496+'Connecting shares (%)'!$H$10/100*I496)/1000000,0),0)</f>
        <v>0</v>
      </c>
      <c r="AB496" s="1">
        <f>IF(C496="West", IF(B496="Central",F496*'Connecting shares (%)'!$R$16*'Connecting shares (%)'!$F$10/100+H496*'Connecting shares (%)'!$G$10/100*'Connecting shares (%)'!$R$17+J496*'Connecting shares (%)'!$H$10/100*'Connecting shares (%)'!$R$18,0),0)</f>
        <v>0</v>
      </c>
      <c r="AC496" s="1">
        <f>IF(C496="West", IF(B496="Decentral",('Connecting shares (%)'!$F$14/100*E496+'Connecting shares (%)'!$G$14/100*G496+'Connecting shares (%)'!$H$14/100*I496)/1000000,0),0)</f>
        <v>0</v>
      </c>
      <c r="AD496" s="1">
        <f>IF(C496="west", IF(B496="Decentral",F496*'Connecting shares (%)'!$R$16*'Connecting shares (%)'!$F$14/100+H496*'Connecting shares (%)'!$G$14/100*'Connecting shares (%)'!$R$17+J496*'Connecting shares (%)'!$H$14/100*'Connecting shares (%)'!$R$18,0),0)</f>
        <v>0</v>
      </c>
      <c r="AE496" s="1">
        <f>IF(C496="west", IF(B496="Central",('Connecting shares (%)'!$F$12/100*K496+'Connecting shares (%)'!$G$12/100*M496+'Connecting shares (%)'!$H$12/100*O496)/1000000,0),0)</f>
        <v>0</v>
      </c>
      <c r="AF496" s="1">
        <f>IF(C496="west", IF(B496="Central",L496*'Connecting shares (%)'!$R$16*'Connecting shares (%)'!$F$12/100+N496*'Connecting shares (%)'!$G$12/100*'Connecting shares (%)'!$R$17+P496*'Connecting shares (%)'!$H$12/100*'Connecting shares (%)'!$R$18,0),0)</f>
        <v>0</v>
      </c>
      <c r="AG496" s="1">
        <f>IF(C496="West", IF(B496="Decentral",(K496*'Connecting shares (%)'!$F$16/100+M496*'Connecting shares (%)'!$G$16/100+O496*'Connecting shares (%)'!$H$16/100)/1000000,0),0)</f>
        <v>0</v>
      </c>
      <c r="AH496" s="1">
        <f>IF(C496="west", IF(B496="Decentral",L496*'Connecting shares (%)'!$R$16*'Connecting shares (%)'!$F$16/100+N496*'Connecting shares (%)'!$G$16/100*'Connecting shares (%)'!$R$17+P496*'Connecting shares (%)'!$H$16/100*'Connecting shares (%)'!$R$18,0),0)</f>
        <v>0</v>
      </c>
    </row>
    <row r="497" spans="1:34">
      <c r="A497" s="1">
        <v>496</v>
      </c>
      <c r="B497" s="1" t="s">
        <v>19</v>
      </c>
      <c r="C497" s="1" t="s">
        <v>21</v>
      </c>
      <c r="D497" s="1" t="s">
        <v>440</v>
      </c>
      <c r="E497" s="1">
        <v>333753.65999999898</v>
      </c>
      <c r="F497" s="1">
        <v>22</v>
      </c>
      <c r="G497" s="1">
        <v>0</v>
      </c>
      <c r="H497" s="1">
        <v>0</v>
      </c>
      <c r="I497" s="1">
        <v>0</v>
      </c>
      <c r="J497" s="1">
        <v>0</v>
      </c>
      <c r="K497" s="1">
        <v>31104.1699999999</v>
      </c>
      <c r="L497" s="1">
        <v>2</v>
      </c>
      <c r="M497" s="1">
        <v>133752.57</v>
      </c>
      <c r="N497" s="1">
        <v>1</v>
      </c>
      <c r="O497" s="1">
        <v>0</v>
      </c>
      <c r="P497" s="1">
        <v>0</v>
      </c>
      <c r="Q497" s="1">
        <v>4252.9208697372596</v>
      </c>
      <c r="R497" s="1">
        <v>1104690.5</v>
      </c>
      <c r="S497" s="59">
        <f>IF(C497="East", IF(B497="Central",('Connecting shares (%)'!$F$2/100*E497+'Connecting shares (%)'!$G$2/100*G497+'Connecting shares (%)'!$H$2/100*I497)/1000000,0),0)</f>
        <v>0</v>
      </c>
      <c r="T497" s="59">
        <f>IF(C497="East", IF(B497="Central",F497*'Connecting shares (%)'!$R$16*'Connecting shares (%)'!$F$2/100+H497*'Connecting shares (%)'!$G$2/100*'Connecting shares (%)'!$R$17+J497*'Connecting shares (%)'!$H$2/100*'Connecting shares (%)'!$R$18,0),0)</f>
        <v>0</v>
      </c>
      <c r="U497" s="1">
        <f>IF(C497="East", IF(B497="Decentral",('Connecting shares (%)'!$F$6/100*E497+'Connecting shares (%)'!$G$6/100*G497+'Connecting shares (%)'!$H$6/100*I497)/1000000,0),0)</f>
        <v>0</v>
      </c>
      <c r="V497" s="1">
        <f>IF(C497="East", IF(B497="Decentral",F497*'Connecting shares (%)'!$R$16*'Connecting shares (%)'!$F$6/100+H497*'Connecting shares (%)'!$G$6/100*'Connecting shares (%)'!$R$17+J497*'Connecting shares (%)'!$H$6/100*'Connecting shares (%)'!$R$18,0),0)</f>
        <v>0</v>
      </c>
      <c r="W497" s="1">
        <f>IF(C497="East", IF(B497="Central",('Connecting shares (%)'!$F$4/100*K497+'Connecting shares (%)'!$G$4/100*M497+'Connecting shares (%)'!$H$4/100*O497)/1000000,0),0)</f>
        <v>0</v>
      </c>
      <c r="X497" s="1">
        <f>IF(C497="East", IF(B497="Central",L497*'Connecting shares (%)'!$R$16*'Connecting shares (%)'!$F$4/100+N497*'Connecting shares (%)'!$G$4/100*'Connecting shares (%)'!$R$17+P497*'Connecting shares (%)'!$H$4/100*'Connecting shares (%)'!$R$18,0),0)</f>
        <v>0</v>
      </c>
      <c r="Y497" s="1">
        <f>IF(C497="East", IF(B497="Decentral",('Connecting shares (%)'!$F$4/100*K497+'Connecting shares (%)'!$G$4/100*M497+'Connecting shares (%)'!$H$4/100*O497)/1000000,0),0)</f>
        <v>0</v>
      </c>
      <c r="Z497" s="1">
        <f>IF(C497="East", IF(B497="Decentral",L497*'Connecting shares (%)'!$R$16*'Connecting shares (%)'!$F$8/100+N497*'Connecting shares (%)'!$G$8/100*'Connecting shares (%)'!$R$17+P497*'Connecting shares (%)'!$H$8/100*'Connecting shares (%)'!$R$18,0),0)</f>
        <v>0</v>
      </c>
      <c r="AA497" s="1">
        <f>IF(C497="West", IF(B497="Central",('Connecting shares (%)'!$F$10/100*E497+'Connecting shares (%)'!$G$10/100*G497+'Connecting shares (%)'!$H$10/100*I497)/1000000,0),0)</f>
        <v>0</v>
      </c>
      <c r="AB497" s="1">
        <f>IF(C497="West", IF(B497="Central",F497*'Connecting shares (%)'!$R$16*'Connecting shares (%)'!$F$10/100+H497*'Connecting shares (%)'!$G$10/100*'Connecting shares (%)'!$R$17+J497*'Connecting shares (%)'!$H$10/100*'Connecting shares (%)'!$R$18,0),0)</f>
        <v>0</v>
      </c>
      <c r="AC497" s="1">
        <f>IF(C497="West", IF(B497="Decentral",('Connecting shares (%)'!$F$14/100*E497+'Connecting shares (%)'!$G$14/100*G497+'Connecting shares (%)'!$H$14/100*I497)/1000000,0),0)</f>
        <v>0.33375365999999901</v>
      </c>
      <c r="AD497" s="1">
        <f>IF(C497="west", IF(B497="Decentral",F497*'Connecting shares (%)'!$R$16*'Connecting shares (%)'!$F$14/100+H497*'Connecting shares (%)'!$G$14/100*'Connecting shares (%)'!$R$17+J497*'Connecting shares (%)'!$H$14/100*'Connecting shares (%)'!$R$18,0),0)</f>
        <v>0.50589000000000006</v>
      </c>
      <c r="AE497" s="1">
        <f>IF(C497="west", IF(B497="Central",('Connecting shares (%)'!$F$12/100*K497+'Connecting shares (%)'!$G$12/100*M497+'Connecting shares (%)'!$H$12/100*O497)/1000000,0),0)</f>
        <v>0</v>
      </c>
      <c r="AF497" s="1">
        <f>IF(C497="west", IF(B497="Central",L497*'Connecting shares (%)'!$R$16*'Connecting shares (%)'!$F$12/100+N497*'Connecting shares (%)'!$G$12/100*'Connecting shares (%)'!$R$17+P497*'Connecting shares (%)'!$H$12/100*'Connecting shares (%)'!$R$18,0),0)</f>
        <v>0</v>
      </c>
      <c r="AG497" s="1">
        <f>IF(C497="West", IF(B497="Decentral",(K497*'Connecting shares (%)'!$F$16/100+M497*'Connecting shares (%)'!$G$16/100+O497*'Connecting shares (%)'!$H$16/100)/1000000,0),0)</f>
        <v>0.16485673999999989</v>
      </c>
      <c r="AH497" s="1">
        <f>IF(C497="west", IF(B497="Decentral",L497*'Connecting shares (%)'!$R$16*'Connecting shares (%)'!$F$16/100+N497*'Connecting shares (%)'!$G$16/100*'Connecting shares (%)'!$R$17+P497*'Connecting shares (%)'!$H$16/100*'Connecting shares (%)'!$R$18,0),0)</f>
        <v>7.6648999999999995E-2</v>
      </c>
    </row>
    <row r="498" spans="1:34">
      <c r="A498" s="1">
        <v>497</v>
      </c>
      <c r="B498" s="1" t="s">
        <v>20</v>
      </c>
      <c r="C498" s="1" t="s">
        <v>21</v>
      </c>
      <c r="D498" s="1" t="s">
        <v>439</v>
      </c>
      <c r="E498" s="1">
        <v>837432.16</v>
      </c>
      <c r="F498" s="1">
        <v>53</v>
      </c>
      <c r="G498" s="1">
        <v>0</v>
      </c>
      <c r="H498" s="1">
        <v>0</v>
      </c>
      <c r="I498" s="1">
        <v>0</v>
      </c>
      <c r="J498" s="1">
        <v>0</v>
      </c>
      <c r="K498" s="1">
        <v>8662.26</v>
      </c>
      <c r="L498" s="1">
        <v>2</v>
      </c>
      <c r="M498" s="1">
        <v>0</v>
      </c>
      <c r="N498" s="1">
        <v>0</v>
      </c>
      <c r="O498" s="1">
        <v>0</v>
      </c>
      <c r="P498" s="1">
        <v>0</v>
      </c>
      <c r="Q498" s="1">
        <v>2994.1111815315198</v>
      </c>
      <c r="R498" s="1">
        <v>481528</v>
      </c>
      <c r="S498" s="59">
        <f>IF(C498="East", IF(B498="Central",('Connecting shares (%)'!$F$2/100*E498+'Connecting shares (%)'!$G$2/100*G498+'Connecting shares (%)'!$H$2/100*I498)/1000000,0),0)</f>
        <v>0</v>
      </c>
      <c r="T498" s="59">
        <f>IF(C498="East", IF(B498="Central",F498*'Connecting shares (%)'!$R$16*'Connecting shares (%)'!$F$2/100+H498*'Connecting shares (%)'!$G$2/100*'Connecting shares (%)'!$R$17+J498*'Connecting shares (%)'!$H$2/100*'Connecting shares (%)'!$R$18,0),0)</f>
        <v>0</v>
      </c>
      <c r="U498" s="1">
        <f>IF(C498="East", IF(B498="Decentral",('Connecting shares (%)'!$F$6/100*E498+'Connecting shares (%)'!$G$6/100*G498+'Connecting shares (%)'!$H$6/100*I498)/1000000,0),0)</f>
        <v>0</v>
      </c>
      <c r="V498" s="1">
        <f>IF(C498="East", IF(B498="Decentral",F498*'Connecting shares (%)'!$R$16*'Connecting shares (%)'!$F$6/100+H498*'Connecting shares (%)'!$G$6/100*'Connecting shares (%)'!$R$17+J498*'Connecting shares (%)'!$H$6/100*'Connecting shares (%)'!$R$18,0),0)</f>
        <v>0</v>
      </c>
      <c r="W498" s="1">
        <f>IF(C498="East", IF(B498="Central",('Connecting shares (%)'!$F$4/100*K498+'Connecting shares (%)'!$G$4/100*M498+'Connecting shares (%)'!$H$4/100*O498)/1000000,0),0)</f>
        <v>0</v>
      </c>
      <c r="X498" s="1">
        <f>IF(C498="East", IF(B498="Central",L498*'Connecting shares (%)'!$R$16*'Connecting shares (%)'!$F$4/100+N498*'Connecting shares (%)'!$G$4/100*'Connecting shares (%)'!$R$17+P498*'Connecting shares (%)'!$H$4/100*'Connecting shares (%)'!$R$18,0),0)</f>
        <v>0</v>
      </c>
      <c r="Y498" s="1">
        <f>IF(C498="East", IF(B498="Decentral",('Connecting shares (%)'!$F$4/100*K498+'Connecting shares (%)'!$G$4/100*M498+'Connecting shares (%)'!$H$4/100*O498)/1000000,0),0)</f>
        <v>0</v>
      </c>
      <c r="Z498" s="1">
        <f>IF(C498="East", IF(B498="Decentral",L498*'Connecting shares (%)'!$R$16*'Connecting shares (%)'!$F$8/100+N498*'Connecting shares (%)'!$G$8/100*'Connecting shares (%)'!$R$17+P498*'Connecting shares (%)'!$H$8/100*'Connecting shares (%)'!$R$18,0),0)</f>
        <v>0</v>
      </c>
      <c r="AA498" s="1">
        <f>IF(C498="West", IF(B498="Central",('Connecting shares (%)'!$F$10/100*E498+'Connecting shares (%)'!$G$10/100*G498+'Connecting shares (%)'!$H$10/100*I498)/1000000,0),0)</f>
        <v>0.83743215999999998</v>
      </c>
      <c r="AB498" s="1">
        <f>IF(C498="West", IF(B498="Central",F498*'Connecting shares (%)'!$R$16*'Connecting shares (%)'!$F$10/100+H498*'Connecting shares (%)'!$G$10/100*'Connecting shares (%)'!$R$17+J498*'Connecting shares (%)'!$H$10/100*'Connecting shares (%)'!$R$18,0),0)</f>
        <v>1.2187350000000001</v>
      </c>
      <c r="AC498" s="1">
        <f>IF(C498="West", IF(B498="Decentral",('Connecting shares (%)'!$F$14/100*E498+'Connecting shares (%)'!$G$14/100*G498+'Connecting shares (%)'!$H$14/100*I498)/1000000,0),0)</f>
        <v>0</v>
      </c>
      <c r="AD498" s="1">
        <f>IF(C498="west", IF(B498="Decentral",F498*'Connecting shares (%)'!$R$16*'Connecting shares (%)'!$F$14/100+H498*'Connecting shares (%)'!$G$14/100*'Connecting shares (%)'!$R$17+J498*'Connecting shares (%)'!$H$14/100*'Connecting shares (%)'!$R$18,0),0)</f>
        <v>0</v>
      </c>
      <c r="AE498" s="1">
        <f>IF(C498="west", IF(B498="Central",('Connecting shares (%)'!$F$12/100*K498+'Connecting shares (%)'!$G$12/100*M498+'Connecting shares (%)'!$H$12/100*O498)/1000000,0),0)</f>
        <v>8.6622599999999998E-3</v>
      </c>
      <c r="AF498" s="1">
        <f>IF(C498="west", IF(B498="Central",L498*'Connecting shares (%)'!$R$16*'Connecting shares (%)'!$F$12/100+N498*'Connecting shares (%)'!$G$12/100*'Connecting shares (%)'!$R$17+P498*'Connecting shares (%)'!$H$12/100*'Connecting shares (%)'!$R$18,0),0)</f>
        <v>4.5990000000000003E-2</v>
      </c>
      <c r="AG498" s="1">
        <f>IF(C498="West", IF(B498="Decentral",(K498*'Connecting shares (%)'!$F$16/100+M498*'Connecting shares (%)'!$G$16/100+O498*'Connecting shares (%)'!$H$16/100)/1000000,0),0)</f>
        <v>0</v>
      </c>
      <c r="AH498" s="1">
        <f>IF(C498="west", IF(B498="Decentral",L498*'Connecting shares (%)'!$R$16*'Connecting shares (%)'!$F$16/100+N498*'Connecting shares (%)'!$G$16/100*'Connecting shares (%)'!$R$17+P498*'Connecting shares (%)'!$H$16/100*'Connecting shares (%)'!$R$18,0),0)</f>
        <v>0</v>
      </c>
    </row>
    <row r="499" spans="1:34">
      <c r="A499" s="1">
        <v>498</v>
      </c>
      <c r="B499" s="1" t="s">
        <v>20</v>
      </c>
      <c r="C499" s="1" t="s">
        <v>21</v>
      </c>
      <c r="D499" s="1" t="s">
        <v>54</v>
      </c>
      <c r="E499" s="1">
        <v>10062317.42</v>
      </c>
      <c r="F499" s="1">
        <v>672</v>
      </c>
      <c r="G499" s="1">
        <v>180544.459999999</v>
      </c>
      <c r="H499" s="1">
        <v>3</v>
      </c>
      <c r="I499" s="1">
        <v>0</v>
      </c>
      <c r="J499" s="1">
        <v>0</v>
      </c>
      <c r="K499" s="1">
        <v>6380731.9699999997</v>
      </c>
      <c r="L499" s="1">
        <v>298</v>
      </c>
      <c r="M499" s="1">
        <v>6908239.7099999897</v>
      </c>
      <c r="N499" s="1">
        <v>83</v>
      </c>
      <c r="O499" s="1">
        <v>0</v>
      </c>
      <c r="P499" s="1">
        <v>0</v>
      </c>
      <c r="Q499" s="1">
        <v>38801.135360711603</v>
      </c>
      <c r="R499" s="1">
        <v>13377065</v>
      </c>
      <c r="S499" s="59">
        <f>IF(C499="East", IF(B499="Central",('Connecting shares (%)'!$F$2/100*E499+'Connecting shares (%)'!$G$2/100*G499+'Connecting shares (%)'!$H$2/100*I499)/1000000,0),0)</f>
        <v>0</v>
      </c>
      <c r="T499" s="59">
        <f>IF(C499="East", IF(B499="Central",F499*'Connecting shares (%)'!$R$16*'Connecting shares (%)'!$F$2/100+H499*'Connecting shares (%)'!$G$2/100*'Connecting shares (%)'!$R$17+J499*'Connecting shares (%)'!$H$2/100*'Connecting shares (%)'!$R$18,0),0)</f>
        <v>0</v>
      </c>
      <c r="U499" s="1">
        <f>IF(C499="East", IF(B499="Decentral",('Connecting shares (%)'!$F$6/100*E499+'Connecting shares (%)'!$G$6/100*G499+'Connecting shares (%)'!$H$6/100*I499)/1000000,0),0)</f>
        <v>0</v>
      </c>
      <c r="V499" s="1">
        <f>IF(C499="East", IF(B499="Decentral",F499*'Connecting shares (%)'!$R$16*'Connecting shares (%)'!$F$6/100+H499*'Connecting shares (%)'!$G$6/100*'Connecting shares (%)'!$R$17+J499*'Connecting shares (%)'!$H$6/100*'Connecting shares (%)'!$R$18,0),0)</f>
        <v>0</v>
      </c>
      <c r="W499" s="1">
        <f>IF(C499="East", IF(B499="Central",('Connecting shares (%)'!$F$4/100*K499+'Connecting shares (%)'!$G$4/100*M499+'Connecting shares (%)'!$H$4/100*O499)/1000000,0),0)</f>
        <v>0</v>
      </c>
      <c r="X499" s="1">
        <f>IF(C499="East", IF(B499="Central",L499*'Connecting shares (%)'!$R$16*'Connecting shares (%)'!$F$4/100+N499*'Connecting shares (%)'!$G$4/100*'Connecting shares (%)'!$R$17+P499*'Connecting shares (%)'!$H$4/100*'Connecting shares (%)'!$R$18,0),0)</f>
        <v>0</v>
      </c>
      <c r="Y499" s="1">
        <f>IF(C499="East", IF(B499="Decentral",('Connecting shares (%)'!$F$4/100*K499+'Connecting shares (%)'!$G$4/100*M499+'Connecting shares (%)'!$H$4/100*O499)/1000000,0),0)</f>
        <v>0</v>
      </c>
      <c r="Z499" s="1">
        <f>IF(C499="East", IF(B499="Decentral",L499*'Connecting shares (%)'!$R$16*'Connecting shares (%)'!$F$8/100+N499*'Connecting shares (%)'!$G$8/100*'Connecting shares (%)'!$R$17+P499*'Connecting shares (%)'!$H$8/100*'Connecting shares (%)'!$R$18,0),0)</f>
        <v>0</v>
      </c>
      <c r="AA499" s="1">
        <f>IF(C499="West", IF(B499="Central",('Connecting shares (%)'!$F$10/100*E499+'Connecting shares (%)'!$G$10/100*G499+'Connecting shares (%)'!$H$10/100*I499)/1000000,0),0)</f>
        <v>10.24286188</v>
      </c>
      <c r="AB499" s="1">
        <f>IF(C499="West", IF(B499="Central",F499*'Connecting shares (%)'!$R$16*'Connecting shares (%)'!$F$10/100+H499*'Connecting shares (%)'!$G$10/100*'Connecting shares (%)'!$R$17+J499*'Connecting shares (%)'!$H$10/100*'Connecting shares (%)'!$R$18,0),0)</f>
        <v>15.544617000000001</v>
      </c>
      <c r="AC499" s="1">
        <f>IF(C499="West", IF(B499="Decentral",('Connecting shares (%)'!$F$14/100*E499+'Connecting shares (%)'!$G$14/100*G499+'Connecting shares (%)'!$H$14/100*I499)/1000000,0),0)</f>
        <v>0</v>
      </c>
      <c r="AD499" s="1">
        <f>IF(C499="west", IF(B499="Decentral",F499*'Connecting shares (%)'!$R$16*'Connecting shares (%)'!$F$14/100+H499*'Connecting shares (%)'!$G$14/100*'Connecting shares (%)'!$R$17+J499*'Connecting shares (%)'!$H$14/100*'Connecting shares (%)'!$R$18,0),0)</f>
        <v>0</v>
      </c>
      <c r="AE499" s="1">
        <f>IF(C499="west", IF(B499="Central",('Connecting shares (%)'!$F$12/100*K499+'Connecting shares (%)'!$G$12/100*M499+'Connecting shares (%)'!$H$12/100*O499)/1000000,0),0)</f>
        <v>13.288971679999989</v>
      </c>
      <c r="AF499" s="1">
        <f>IF(C499="west", IF(B499="Central",L499*'Connecting shares (%)'!$R$16*'Connecting shares (%)'!$F$12/100+N499*'Connecting shares (%)'!$G$12/100*'Connecting shares (%)'!$R$17+P499*'Connecting shares (%)'!$H$12/100*'Connecting shares (%)'!$R$18,0),0)</f>
        <v>9.3972069999999999</v>
      </c>
      <c r="AG499" s="1">
        <f>IF(C499="West", IF(B499="Decentral",(K499*'Connecting shares (%)'!$F$16/100+M499*'Connecting shares (%)'!$G$16/100+O499*'Connecting shares (%)'!$H$16/100)/1000000,0),0)</f>
        <v>0</v>
      </c>
      <c r="AH499" s="1">
        <f>IF(C499="west", IF(B499="Decentral",L499*'Connecting shares (%)'!$R$16*'Connecting shares (%)'!$F$16/100+N499*'Connecting shares (%)'!$G$16/100*'Connecting shares (%)'!$R$17+P499*'Connecting shares (%)'!$H$16/100*'Connecting shares (%)'!$R$18,0),0)</f>
        <v>0</v>
      </c>
    </row>
    <row r="500" spans="1:34">
      <c r="A500" s="1">
        <v>499</v>
      </c>
      <c r="B500" s="1" t="s">
        <v>20</v>
      </c>
      <c r="C500" s="1" t="s">
        <v>21</v>
      </c>
      <c r="D500" s="1" t="s">
        <v>438</v>
      </c>
      <c r="E500" s="1">
        <v>41246.86</v>
      </c>
      <c r="F500" s="1">
        <v>3</v>
      </c>
      <c r="G500" s="1">
        <v>0</v>
      </c>
      <c r="H500" s="1">
        <v>0</v>
      </c>
      <c r="I500" s="1">
        <v>0</v>
      </c>
      <c r="J500" s="1">
        <v>0</v>
      </c>
      <c r="K500" s="1">
        <v>0</v>
      </c>
      <c r="L500" s="1">
        <v>0</v>
      </c>
      <c r="M500" s="1">
        <v>0</v>
      </c>
      <c r="N500" s="1">
        <v>0</v>
      </c>
      <c r="O500" s="1">
        <v>0</v>
      </c>
      <c r="P500" s="1">
        <v>0</v>
      </c>
      <c r="Q500" s="1">
        <v>1730.95668857129</v>
      </c>
      <c r="R500" s="1">
        <v>190289</v>
      </c>
      <c r="S500" s="59">
        <f>IF(C500="East", IF(B500="Central",('Connecting shares (%)'!$F$2/100*E500+'Connecting shares (%)'!$G$2/100*G500+'Connecting shares (%)'!$H$2/100*I500)/1000000,0),0)</f>
        <v>0</v>
      </c>
      <c r="T500" s="59">
        <f>IF(C500="East", IF(B500="Central",F500*'Connecting shares (%)'!$R$16*'Connecting shares (%)'!$F$2/100+H500*'Connecting shares (%)'!$G$2/100*'Connecting shares (%)'!$R$17+J500*'Connecting shares (%)'!$H$2/100*'Connecting shares (%)'!$R$18,0),0)</f>
        <v>0</v>
      </c>
      <c r="U500" s="1">
        <f>IF(C500="East", IF(B500="Decentral",('Connecting shares (%)'!$F$6/100*E500+'Connecting shares (%)'!$G$6/100*G500+'Connecting shares (%)'!$H$6/100*I500)/1000000,0),0)</f>
        <v>0</v>
      </c>
      <c r="V500" s="1">
        <f>IF(C500="East", IF(B500="Decentral",F500*'Connecting shares (%)'!$R$16*'Connecting shares (%)'!$F$6/100+H500*'Connecting shares (%)'!$G$6/100*'Connecting shares (%)'!$R$17+J500*'Connecting shares (%)'!$H$6/100*'Connecting shares (%)'!$R$18,0),0)</f>
        <v>0</v>
      </c>
      <c r="W500" s="1">
        <f>IF(C500="East", IF(B500="Central",('Connecting shares (%)'!$F$4/100*K500+'Connecting shares (%)'!$G$4/100*M500+'Connecting shares (%)'!$H$4/100*O500)/1000000,0),0)</f>
        <v>0</v>
      </c>
      <c r="X500" s="1">
        <f>IF(C500="East", IF(B500="Central",L500*'Connecting shares (%)'!$R$16*'Connecting shares (%)'!$F$4/100+N500*'Connecting shares (%)'!$G$4/100*'Connecting shares (%)'!$R$17+P500*'Connecting shares (%)'!$H$4/100*'Connecting shares (%)'!$R$18,0),0)</f>
        <v>0</v>
      </c>
      <c r="Y500" s="1">
        <f>IF(C500="East", IF(B500="Decentral",('Connecting shares (%)'!$F$4/100*K500+'Connecting shares (%)'!$G$4/100*M500+'Connecting shares (%)'!$H$4/100*O500)/1000000,0),0)</f>
        <v>0</v>
      </c>
      <c r="Z500" s="1">
        <f>IF(C500="East", IF(B500="Decentral",L500*'Connecting shares (%)'!$R$16*'Connecting shares (%)'!$F$8/100+N500*'Connecting shares (%)'!$G$8/100*'Connecting shares (%)'!$R$17+P500*'Connecting shares (%)'!$H$8/100*'Connecting shares (%)'!$R$18,0),0)</f>
        <v>0</v>
      </c>
      <c r="AA500" s="1">
        <f>IF(C500="West", IF(B500="Central",('Connecting shares (%)'!$F$10/100*E500+'Connecting shares (%)'!$G$10/100*G500+'Connecting shares (%)'!$H$10/100*I500)/1000000,0),0)</f>
        <v>4.1246860000000003E-2</v>
      </c>
      <c r="AB500" s="1">
        <f>IF(C500="West", IF(B500="Central",F500*'Connecting shares (%)'!$R$16*'Connecting shares (%)'!$F$10/100+H500*'Connecting shares (%)'!$G$10/100*'Connecting shares (%)'!$R$17+J500*'Connecting shares (%)'!$H$10/100*'Connecting shares (%)'!$R$18,0),0)</f>
        <v>6.8985000000000005E-2</v>
      </c>
      <c r="AC500" s="1">
        <f>IF(C500="West", IF(B500="Decentral",('Connecting shares (%)'!$F$14/100*E500+'Connecting shares (%)'!$G$14/100*G500+'Connecting shares (%)'!$H$14/100*I500)/1000000,0),0)</f>
        <v>0</v>
      </c>
      <c r="AD500" s="1">
        <f>IF(C500="west", IF(B500="Decentral",F500*'Connecting shares (%)'!$R$16*'Connecting shares (%)'!$F$14/100+H500*'Connecting shares (%)'!$G$14/100*'Connecting shares (%)'!$R$17+J500*'Connecting shares (%)'!$H$14/100*'Connecting shares (%)'!$R$18,0),0)</f>
        <v>0</v>
      </c>
      <c r="AE500" s="1">
        <f>IF(C500="west", IF(B500="Central",('Connecting shares (%)'!$F$12/100*K500+'Connecting shares (%)'!$G$12/100*M500+'Connecting shares (%)'!$H$12/100*O500)/1000000,0),0)</f>
        <v>0</v>
      </c>
      <c r="AF500" s="1">
        <f>IF(C500="west", IF(B500="Central",L500*'Connecting shares (%)'!$R$16*'Connecting shares (%)'!$F$12/100+N500*'Connecting shares (%)'!$G$12/100*'Connecting shares (%)'!$R$17+P500*'Connecting shares (%)'!$H$12/100*'Connecting shares (%)'!$R$18,0),0)</f>
        <v>0</v>
      </c>
      <c r="AG500" s="1">
        <f>IF(C500="West", IF(B500="Decentral",(K500*'Connecting shares (%)'!$F$16/100+M500*'Connecting shares (%)'!$G$16/100+O500*'Connecting shares (%)'!$H$16/100)/1000000,0),0)</f>
        <v>0</v>
      </c>
      <c r="AH500" s="1">
        <f>IF(C500="west", IF(B500="Decentral",L500*'Connecting shares (%)'!$R$16*'Connecting shares (%)'!$F$16/100+N500*'Connecting shares (%)'!$G$16/100*'Connecting shares (%)'!$R$17+P500*'Connecting shares (%)'!$H$16/100*'Connecting shares (%)'!$R$18,0),0)</f>
        <v>0</v>
      </c>
    </row>
    <row r="501" spans="1:34">
      <c r="A501" s="1">
        <v>500</v>
      </c>
      <c r="B501" s="1" t="s">
        <v>19</v>
      </c>
      <c r="C501" s="1" t="s">
        <v>21</v>
      </c>
      <c r="D501" s="1" t="s">
        <v>437</v>
      </c>
      <c r="E501" s="1">
        <v>235037.359999999</v>
      </c>
      <c r="F501" s="1">
        <v>16</v>
      </c>
      <c r="G501" s="1">
        <v>0</v>
      </c>
      <c r="H501" s="1">
        <v>0</v>
      </c>
      <c r="I501" s="1">
        <v>0</v>
      </c>
      <c r="J501" s="1">
        <v>0</v>
      </c>
      <c r="K501" s="1">
        <v>10184.01</v>
      </c>
      <c r="L501" s="1">
        <v>1</v>
      </c>
      <c r="M501" s="1">
        <v>0</v>
      </c>
      <c r="N501" s="1">
        <v>0</v>
      </c>
      <c r="O501" s="1">
        <v>0</v>
      </c>
      <c r="P501" s="1">
        <v>0</v>
      </c>
      <c r="Q501" s="1">
        <v>6640.3621286982598</v>
      </c>
      <c r="R501" s="1">
        <v>2212237.5</v>
      </c>
      <c r="S501" s="59">
        <f>IF(C501="East", IF(B501="Central",('Connecting shares (%)'!$F$2/100*E501+'Connecting shares (%)'!$G$2/100*G501+'Connecting shares (%)'!$H$2/100*I501)/1000000,0),0)</f>
        <v>0</v>
      </c>
      <c r="T501" s="59">
        <f>IF(C501="East", IF(B501="Central",F501*'Connecting shares (%)'!$R$16*'Connecting shares (%)'!$F$2/100+H501*'Connecting shares (%)'!$G$2/100*'Connecting shares (%)'!$R$17+J501*'Connecting shares (%)'!$H$2/100*'Connecting shares (%)'!$R$18,0),0)</f>
        <v>0</v>
      </c>
      <c r="U501" s="1">
        <f>IF(C501="East", IF(B501="Decentral",('Connecting shares (%)'!$F$6/100*E501+'Connecting shares (%)'!$G$6/100*G501+'Connecting shares (%)'!$H$6/100*I501)/1000000,0),0)</f>
        <v>0</v>
      </c>
      <c r="V501" s="1">
        <f>IF(C501="East", IF(B501="Decentral",F501*'Connecting shares (%)'!$R$16*'Connecting shares (%)'!$F$6/100+H501*'Connecting shares (%)'!$G$6/100*'Connecting shares (%)'!$R$17+J501*'Connecting shares (%)'!$H$6/100*'Connecting shares (%)'!$R$18,0),0)</f>
        <v>0</v>
      </c>
      <c r="W501" s="1">
        <f>IF(C501="East", IF(B501="Central",('Connecting shares (%)'!$F$4/100*K501+'Connecting shares (%)'!$G$4/100*M501+'Connecting shares (%)'!$H$4/100*O501)/1000000,0),0)</f>
        <v>0</v>
      </c>
      <c r="X501" s="1">
        <f>IF(C501="East", IF(B501="Central",L501*'Connecting shares (%)'!$R$16*'Connecting shares (%)'!$F$4/100+N501*'Connecting shares (%)'!$G$4/100*'Connecting shares (%)'!$R$17+P501*'Connecting shares (%)'!$H$4/100*'Connecting shares (%)'!$R$18,0),0)</f>
        <v>0</v>
      </c>
      <c r="Y501" s="1">
        <f>IF(C501="East", IF(B501="Decentral",('Connecting shares (%)'!$F$4/100*K501+'Connecting shares (%)'!$G$4/100*M501+'Connecting shares (%)'!$H$4/100*O501)/1000000,0),0)</f>
        <v>0</v>
      </c>
      <c r="Z501" s="1">
        <f>IF(C501="East", IF(B501="Decentral",L501*'Connecting shares (%)'!$R$16*'Connecting shares (%)'!$F$8/100+N501*'Connecting shares (%)'!$G$8/100*'Connecting shares (%)'!$R$17+P501*'Connecting shares (%)'!$H$8/100*'Connecting shares (%)'!$R$18,0),0)</f>
        <v>0</v>
      </c>
      <c r="AA501" s="1">
        <f>IF(C501="West", IF(B501="Central",('Connecting shares (%)'!$F$10/100*E501+'Connecting shares (%)'!$G$10/100*G501+'Connecting shares (%)'!$H$10/100*I501)/1000000,0),0)</f>
        <v>0</v>
      </c>
      <c r="AB501" s="1">
        <f>IF(C501="West", IF(B501="Central",F501*'Connecting shares (%)'!$R$16*'Connecting shares (%)'!$F$10/100+H501*'Connecting shares (%)'!$G$10/100*'Connecting shares (%)'!$R$17+J501*'Connecting shares (%)'!$H$10/100*'Connecting shares (%)'!$R$18,0),0)</f>
        <v>0</v>
      </c>
      <c r="AC501" s="1">
        <f>IF(C501="West", IF(B501="Decentral",('Connecting shares (%)'!$F$14/100*E501+'Connecting shares (%)'!$G$14/100*G501+'Connecting shares (%)'!$H$14/100*I501)/1000000,0),0)</f>
        <v>0.235037359999999</v>
      </c>
      <c r="AD501" s="1">
        <f>IF(C501="west", IF(B501="Decentral",F501*'Connecting shares (%)'!$R$16*'Connecting shares (%)'!$F$14/100+H501*'Connecting shares (%)'!$G$14/100*'Connecting shares (%)'!$R$17+J501*'Connecting shares (%)'!$H$14/100*'Connecting shares (%)'!$R$18,0),0)</f>
        <v>0.36792000000000002</v>
      </c>
      <c r="AE501" s="1">
        <f>IF(C501="west", IF(B501="Central",('Connecting shares (%)'!$F$12/100*K501+'Connecting shares (%)'!$G$12/100*M501+'Connecting shares (%)'!$H$12/100*O501)/1000000,0),0)</f>
        <v>0</v>
      </c>
      <c r="AF501" s="1">
        <f>IF(C501="west", IF(B501="Central",L501*'Connecting shares (%)'!$R$16*'Connecting shares (%)'!$F$12/100+N501*'Connecting shares (%)'!$G$12/100*'Connecting shares (%)'!$R$17+P501*'Connecting shares (%)'!$H$12/100*'Connecting shares (%)'!$R$18,0),0)</f>
        <v>0</v>
      </c>
      <c r="AG501" s="1">
        <f>IF(C501="West", IF(B501="Decentral",(K501*'Connecting shares (%)'!$F$16/100+M501*'Connecting shares (%)'!$G$16/100+O501*'Connecting shares (%)'!$H$16/100)/1000000,0),0)</f>
        <v>1.018401E-2</v>
      </c>
      <c r="AH501" s="1">
        <f>IF(C501="west", IF(B501="Decentral",L501*'Connecting shares (%)'!$R$16*'Connecting shares (%)'!$F$16/100+N501*'Connecting shares (%)'!$G$16/100*'Connecting shares (%)'!$R$17+P501*'Connecting shares (%)'!$H$16/100*'Connecting shares (%)'!$R$18,0),0)</f>
        <v>2.2995000000000002E-2</v>
      </c>
    </row>
    <row r="502" spans="1:34">
      <c r="A502" s="1">
        <v>501</v>
      </c>
      <c r="B502" s="1" t="s">
        <v>20</v>
      </c>
      <c r="C502" s="1" t="s">
        <v>21</v>
      </c>
      <c r="D502" s="1" t="s">
        <v>436</v>
      </c>
      <c r="E502" s="1">
        <v>137898.01999999999</v>
      </c>
      <c r="F502" s="1">
        <v>8</v>
      </c>
      <c r="G502" s="1">
        <v>0</v>
      </c>
      <c r="H502" s="1">
        <v>0</v>
      </c>
      <c r="I502" s="1">
        <v>0</v>
      </c>
      <c r="J502" s="1">
        <v>0</v>
      </c>
      <c r="K502" s="1">
        <v>0</v>
      </c>
      <c r="L502" s="1">
        <v>0</v>
      </c>
      <c r="M502" s="1">
        <v>0</v>
      </c>
      <c r="N502" s="1">
        <v>0</v>
      </c>
      <c r="O502" s="1">
        <v>0</v>
      </c>
      <c r="P502" s="1">
        <v>0</v>
      </c>
      <c r="Q502" s="1">
        <v>2330.4378947067198</v>
      </c>
      <c r="R502" s="1">
        <v>184073</v>
      </c>
      <c r="S502" s="59">
        <f>IF(C502="East", IF(B502="Central",('Connecting shares (%)'!$F$2/100*E502+'Connecting shares (%)'!$G$2/100*G502+'Connecting shares (%)'!$H$2/100*I502)/1000000,0),0)</f>
        <v>0</v>
      </c>
      <c r="T502" s="59">
        <f>IF(C502="East", IF(B502="Central",F502*'Connecting shares (%)'!$R$16*'Connecting shares (%)'!$F$2/100+H502*'Connecting shares (%)'!$G$2/100*'Connecting shares (%)'!$R$17+J502*'Connecting shares (%)'!$H$2/100*'Connecting shares (%)'!$R$18,0),0)</f>
        <v>0</v>
      </c>
      <c r="U502" s="1">
        <f>IF(C502="East", IF(B502="Decentral",('Connecting shares (%)'!$F$6/100*E502+'Connecting shares (%)'!$G$6/100*G502+'Connecting shares (%)'!$H$6/100*I502)/1000000,0),0)</f>
        <v>0</v>
      </c>
      <c r="V502" s="1">
        <f>IF(C502="East", IF(B502="Decentral",F502*'Connecting shares (%)'!$R$16*'Connecting shares (%)'!$F$6/100+H502*'Connecting shares (%)'!$G$6/100*'Connecting shares (%)'!$R$17+J502*'Connecting shares (%)'!$H$6/100*'Connecting shares (%)'!$R$18,0),0)</f>
        <v>0</v>
      </c>
      <c r="W502" s="1">
        <f>IF(C502="East", IF(B502="Central",('Connecting shares (%)'!$F$4/100*K502+'Connecting shares (%)'!$G$4/100*M502+'Connecting shares (%)'!$H$4/100*O502)/1000000,0),0)</f>
        <v>0</v>
      </c>
      <c r="X502" s="1">
        <f>IF(C502="East", IF(B502="Central",L502*'Connecting shares (%)'!$R$16*'Connecting shares (%)'!$F$4/100+N502*'Connecting shares (%)'!$G$4/100*'Connecting shares (%)'!$R$17+P502*'Connecting shares (%)'!$H$4/100*'Connecting shares (%)'!$R$18,0),0)</f>
        <v>0</v>
      </c>
      <c r="Y502" s="1">
        <f>IF(C502="East", IF(B502="Decentral",('Connecting shares (%)'!$F$4/100*K502+'Connecting shares (%)'!$G$4/100*M502+'Connecting shares (%)'!$H$4/100*O502)/1000000,0),0)</f>
        <v>0</v>
      </c>
      <c r="Z502" s="1">
        <f>IF(C502="East", IF(B502="Decentral",L502*'Connecting shares (%)'!$R$16*'Connecting shares (%)'!$F$8/100+N502*'Connecting shares (%)'!$G$8/100*'Connecting shares (%)'!$R$17+P502*'Connecting shares (%)'!$H$8/100*'Connecting shares (%)'!$R$18,0),0)</f>
        <v>0</v>
      </c>
      <c r="AA502" s="1">
        <f>IF(C502="West", IF(B502="Central",('Connecting shares (%)'!$F$10/100*E502+'Connecting shares (%)'!$G$10/100*G502+'Connecting shares (%)'!$H$10/100*I502)/1000000,0),0)</f>
        <v>0.13789801999999998</v>
      </c>
      <c r="AB502" s="1">
        <f>IF(C502="West", IF(B502="Central",F502*'Connecting shares (%)'!$R$16*'Connecting shares (%)'!$F$10/100+H502*'Connecting shares (%)'!$G$10/100*'Connecting shares (%)'!$R$17+J502*'Connecting shares (%)'!$H$10/100*'Connecting shares (%)'!$R$18,0),0)</f>
        <v>0.18396000000000001</v>
      </c>
      <c r="AC502" s="1">
        <f>IF(C502="West", IF(B502="Decentral",('Connecting shares (%)'!$F$14/100*E502+'Connecting shares (%)'!$G$14/100*G502+'Connecting shares (%)'!$H$14/100*I502)/1000000,0),0)</f>
        <v>0</v>
      </c>
      <c r="AD502" s="1">
        <f>IF(C502="west", IF(B502="Decentral",F502*'Connecting shares (%)'!$R$16*'Connecting shares (%)'!$F$14/100+H502*'Connecting shares (%)'!$G$14/100*'Connecting shares (%)'!$R$17+J502*'Connecting shares (%)'!$H$14/100*'Connecting shares (%)'!$R$18,0),0)</f>
        <v>0</v>
      </c>
      <c r="AE502" s="1">
        <f>IF(C502="west", IF(B502="Central",('Connecting shares (%)'!$F$12/100*K502+'Connecting shares (%)'!$G$12/100*M502+'Connecting shares (%)'!$H$12/100*O502)/1000000,0),0)</f>
        <v>0</v>
      </c>
      <c r="AF502" s="1">
        <f>IF(C502="west", IF(B502="Central",L502*'Connecting shares (%)'!$R$16*'Connecting shares (%)'!$F$12/100+N502*'Connecting shares (%)'!$G$12/100*'Connecting shares (%)'!$R$17+P502*'Connecting shares (%)'!$H$12/100*'Connecting shares (%)'!$R$18,0),0)</f>
        <v>0</v>
      </c>
      <c r="AG502" s="1">
        <f>IF(C502="West", IF(B502="Decentral",(K502*'Connecting shares (%)'!$F$16/100+M502*'Connecting shares (%)'!$G$16/100+O502*'Connecting shares (%)'!$H$16/100)/1000000,0),0)</f>
        <v>0</v>
      </c>
      <c r="AH502" s="1">
        <f>IF(C502="west", IF(B502="Decentral",L502*'Connecting shares (%)'!$R$16*'Connecting shares (%)'!$F$16/100+N502*'Connecting shares (%)'!$G$16/100*'Connecting shares (%)'!$R$17+P502*'Connecting shares (%)'!$H$16/100*'Connecting shares (%)'!$R$18,0),0)</f>
        <v>0</v>
      </c>
    </row>
    <row r="503" spans="1:34">
      <c r="A503" s="1">
        <v>502</v>
      </c>
      <c r="B503" s="1" t="s">
        <v>20</v>
      </c>
      <c r="C503" s="1" t="s">
        <v>21</v>
      </c>
      <c r="D503" s="1" t="s">
        <v>435</v>
      </c>
      <c r="E503" s="1">
        <v>1175980.93</v>
      </c>
      <c r="F503" s="1">
        <v>87</v>
      </c>
      <c r="G503" s="1">
        <v>0</v>
      </c>
      <c r="H503" s="1">
        <v>0</v>
      </c>
      <c r="I503" s="1">
        <v>0</v>
      </c>
      <c r="J503" s="1">
        <v>0</v>
      </c>
      <c r="K503" s="1">
        <v>156342.959999999</v>
      </c>
      <c r="L503" s="1">
        <v>22</v>
      </c>
      <c r="M503" s="1">
        <v>0</v>
      </c>
      <c r="N503" s="1">
        <v>0</v>
      </c>
      <c r="O503" s="1">
        <v>0</v>
      </c>
      <c r="P503" s="1">
        <v>0</v>
      </c>
      <c r="Q503" s="1">
        <v>4443.8728517950403</v>
      </c>
      <c r="R503" s="1">
        <v>901034.5</v>
      </c>
      <c r="S503" s="59">
        <f>IF(C503="East", IF(B503="Central",('Connecting shares (%)'!$F$2/100*E503+'Connecting shares (%)'!$G$2/100*G503+'Connecting shares (%)'!$H$2/100*I503)/1000000,0),0)</f>
        <v>0</v>
      </c>
      <c r="T503" s="59">
        <f>IF(C503="East", IF(B503="Central",F503*'Connecting shares (%)'!$R$16*'Connecting shares (%)'!$F$2/100+H503*'Connecting shares (%)'!$G$2/100*'Connecting shares (%)'!$R$17+J503*'Connecting shares (%)'!$H$2/100*'Connecting shares (%)'!$R$18,0),0)</f>
        <v>0</v>
      </c>
      <c r="U503" s="1">
        <f>IF(C503="East", IF(B503="Decentral",('Connecting shares (%)'!$F$6/100*E503+'Connecting shares (%)'!$G$6/100*G503+'Connecting shares (%)'!$H$6/100*I503)/1000000,0),0)</f>
        <v>0</v>
      </c>
      <c r="V503" s="1">
        <f>IF(C503="East", IF(B503="Decentral",F503*'Connecting shares (%)'!$R$16*'Connecting shares (%)'!$F$6/100+H503*'Connecting shares (%)'!$G$6/100*'Connecting shares (%)'!$R$17+J503*'Connecting shares (%)'!$H$6/100*'Connecting shares (%)'!$R$18,0),0)</f>
        <v>0</v>
      </c>
      <c r="W503" s="1">
        <f>IF(C503="East", IF(B503="Central",('Connecting shares (%)'!$F$4/100*K503+'Connecting shares (%)'!$G$4/100*M503+'Connecting shares (%)'!$H$4/100*O503)/1000000,0),0)</f>
        <v>0</v>
      </c>
      <c r="X503" s="1">
        <f>IF(C503="East", IF(B503="Central",L503*'Connecting shares (%)'!$R$16*'Connecting shares (%)'!$F$4/100+N503*'Connecting shares (%)'!$G$4/100*'Connecting shares (%)'!$R$17+P503*'Connecting shares (%)'!$H$4/100*'Connecting shares (%)'!$R$18,0),0)</f>
        <v>0</v>
      </c>
      <c r="Y503" s="1">
        <f>IF(C503="East", IF(B503="Decentral",('Connecting shares (%)'!$F$4/100*K503+'Connecting shares (%)'!$G$4/100*M503+'Connecting shares (%)'!$H$4/100*O503)/1000000,0),0)</f>
        <v>0</v>
      </c>
      <c r="Z503" s="1">
        <f>IF(C503="East", IF(B503="Decentral",L503*'Connecting shares (%)'!$R$16*'Connecting shares (%)'!$F$8/100+N503*'Connecting shares (%)'!$G$8/100*'Connecting shares (%)'!$R$17+P503*'Connecting shares (%)'!$H$8/100*'Connecting shares (%)'!$R$18,0),0)</f>
        <v>0</v>
      </c>
      <c r="AA503" s="1">
        <f>IF(C503="West", IF(B503="Central",('Connecting shares (%)'!$F$10/100*E503+'Connecting shares (%)'!$G$10/100*G503+'Connecting shares (%)'!$H$10/100*I503)/1000000,0),0)</f>
        <v>1.1759809299999999</v>
      </c>
      <c r="AB503" s="1">
        <f>IF(C503="West", IF(B503="Central",F503*'Connecting shares (%)'!$R$16*'Connecting shares (%)'!$F$10/100+H503*'Connecting shares (%)'!$G$10/100*'Connecting shares (%)'!$R$17+J503*'Connecting shares (%)'!$H$10/100*'Connecting shares (%)'!$R$18,0),0)</f>
        <v>2.0005649999999999</v>
      </c>
      <c r="AC503" s="1">
        <f>IF(C503="West", IF(B503="Decentral",('Connecting shares (%)'!$F$14/100*E503+'Connecting shares (%)'!$G$14/100*G503+'Connecting shares (%)'!$H$14/100*I503)/1000000,0),0)</f>
        <v>0</v>
      </c>
      <c r="AD503" s="1">
        <f>IF(C503="west", IF(B503="Decentral",F503*'Connecting shares (%)'!$R$16*'Connecting shares (%)'!$F$14/100+H503*'Connecting shares (%)'!$G$14/100*'Connecting shares (%)'!$R$17+J503*'Connecting shares (%)'!$H$14/100*'Connecting shares (%)'!$R$18,0),0)</f>
        <v>0</v>
      </c>
      <c r="AE503" s="1">
        <f>IF(C503="west", IF(B503="Central",('Connecting shares (%)'!$F$12/100*K503+'Connecting shares (%)'!$G$12/100*M503+'Connecting shares (%)'!$H$12/100*O503)/1000000,0),0)</f>
        <v>0.156342959999999</v>
      </c>
      <c r="AF503" s="1">
        <f>IF(C503="west", IF(B503="Central",L503*'Connecting shares (%)'!$R$16*'Connecting shares (%)'!$F$12/100+N503*'Connecting shares (%)'!$G$12/100*'Connecting shares (%)'!$R$17+P503*'Connecting shares (%)'!$H$12/100*'Connecting shares (%)'!$R$18,0),0)</f>
        <v>0.50589000000000006</v>
      </c>
      <c r="AG503" s="1">
        <f>IF(C503="West", IF(B503="Decentral",(K503*'Connecting shares (%)'!$F$16/100+M503*'Connecting shares (%)'!$G$16/100+O503*'Connecting shares (%)'!$H$16/100)/1000000,0),0)</f>
        <v>0</v>
      </c>
      <c r="AH503" s="1">
        <f>IF(C503="west", IF(B503="Decentral",L503*'Connecting shares (%)'!$R$16*'Connecting shares (%)'!$F$16/100+N503*'Connecting shares (%)'!$G$16/100*'Connecting shares (%)'!$R$17+P503*'Connecting shares (%)'!$H$16/100*'Connecting shares (%)'!$R$18,0),0)</f>
        <v>0</v>
      </c>
    </row>
    <row r="504" spans="1:34">
      <c r="A504" s="1">
        <v>503</v>
      </c>
      <c r="B504" s="1" t="s">
        <v>20</v>
      </c>
      <c r="C504" s="1" t="s">
        <v>21</v>
      </c>
      <c r="D504" s="1" t="s">
        <v>356</v>
      </c>
      <c r="E504" s="1">
        <v>2043988.04</v>
      </c>
      <c r="F504" s="1">
        <v>128</v>
      </c>
      <c r="G504" s="1">
        <v>0</v>
      </c>
      <c r="H504" s="1">
        <v>0</v>
      </c>
      <c r="I504" s="1">
        <v>0</v>
      </c>
      <c r="J504" s="1">
        <v>0</v>
      </c>
      <c r="K504" s="1">
        <v>236802.04</v>
      </c>
      <c r="L504" s="1">
        <v>24</v>
      </c>
      <c r="M504" s="1">
        <v>87503.389999999898</v>
      </c>
      <c r="N504" s="1">
        <v>1</v>
      </c>
      <c r="O504" s="1">
        <v>0</v>
      </c>
      <c r="P504" s="1">
        <v>0</v>
      </c>
      <c r="Q504" s="1">
        <v>19723.360622710199</v>
      </c>
      <c r="R504" s="1">
        <v>7297184.5</v>
      </c>
      <c r="S504" s="59">
        <f>IF(C504="East", IF(B504="Central",('Connecting shares (%)'!$F$2/100*E504+'Connecting shares (%)'!$G$2/100*G504+'Connecting shares (%)'!$H$2/100*I504)/1000000,0),0)</f>
        <v>0</v>
      </c>
      <c r="T504" s="59">
        <f>IF(C504="East", IF(B504="Central",F504*'Connecting shares (%)'!$R$16*'Connecting shares (%)'!$F$2/100+H504*'Connecting shares (%)'!$G$2/100*'Connecting shares (%)'!$R$17+J504*'Connecting shares (%)'!$H$2/100*'Connecting shares (%)'!$R$18,0),0)</f>
        <v>0</v>
      </c>
      <c r="U504" s="1">
        <f>IF(C504="East", IF(B504="Decentral",('Connecting shares (%)'!$F$6/100*E504+'Connecting shares (%)'!$G$6/100*G504+'Connecting shares (%)'!$H$6/100*I504)/1000000,0),0)</f>
        <v>0</v>
      </c>
      <c r="V504" s="1">
        <f>IF(C504="East", IF(B504="Decentral",F504*'Connecting shares (%)'!$R$16*'Connecting shares (%)'!$F$6/100+H504*'Connecting shares (%)'!$G$6/100*'Connecting shares (%)'!$R$17+J504*'Connecting shares (%)'!$H$6/100*'Connecting shares (%)'!$R$18,0),0)</f>
        <v>0</v>
      </c>
      <c r="W504" s="1">
        <f>IF(C504="East", IF(B504="Central",('Connecting shares (%)'!$F$4/100*K504+'Connecting shares (%)'!$G$4/100*M504+'Connecting shares (%)'!$H$4/100*O504)/1000000,0),0)</f>
        <v>0</v>
      </c>
      <c r="X504" s="1">
        <f>IF(C504="East", IF(B504="Central",L504*'Connecting shares (%)'!$R$16*'Connecting shares (%)'!$F$4/100+N504*'Connecting shares (%)'!$G$4/100*'Connecting shares (%)'!$R$17+P504*'Connecting shares (%)'!$H$4/100*'Connecting shares (%)'!$R$18,0),0)</f>
        <v>0</v>
      </c>
      <c r="Y504" s="1">
        <f>IF(C504="East", IF(B504="Decentral",('Connecting shares (%)'!$F$4/100*K504+'Connecting shares (%)'!$G$4/100*M504+'Connecting shares (%)'!$H$4/100*O504)/1000000,0),0)</f>
        <v>0</v>
      </c>
      <c r="Z504" s="1">
        <f>IF(C504="East", IF(B504="Decentral",L504*'Connecting shares (%)'!$R$16*'Connecting shares (%)'!$F$8/100+N504*'Connecting shares (%)'!$G$8/100*'Connecting shares (%)'!$R$17+P504*'Connecting shares (%)'!$H$8/100*'Connecting shares (%)'!$R$18,0),0)</f>
        <v>0</v>
      </c>
      <c r="AA504" s="1">
        <f>IF(C504="West", IF(B504="Central",('Connecting shares (%)'!$F$10/100*E504+'Connecting shares (%)'!$G$10/100*G504+'Connecting shares (%)'!$H$10/100*I504)/1000000,0),0)</f>
        <v>2.0439880399999999</v>
      </c>
      <c r="AB504" s="1">
        <f>IF(C504="West", IF(B504="Central",F504*'Connecting shares (%)'!$R$16*'Connecting shares (%)'!$F$10/100+H504*'Connecting shares (%)'!$G$10/100*'Connecting shares (%)'!$R$17+J504*'Connecting shares (%)'!$H$10/100*'Connecting shares (%)'!$R$18,0),0)</f>
        <v>2.9433600000000002</v>
      </c>
      <c r="AC504" s="1">
        <f>IF(C504="West", IF(B504="Decentral",('Connecting shares (%)'!$F$14/100*E504+'Connecting shares (%)'!$G$14/100*G504+'Connecting shares (%)'!$H$14/100*I504)/1000000,0),0)</f>
        <v>0</v>
      </c>
      <c r="AD504" s="1">
        <f>IF(C504="west", IF(B504="Decentral",F504*'Connecting shares (%)'!$R$16*'Connecting shares (%)'!$F$14/100+H504*'Connecting shares (%)'!$G$14/100*'Connecting shares (%)'!$R$17+J504*'Connecting shares (%)'!$H$14/100*'Connecting shares (%)'!$R$18,0),0)</f>
        <v>0</v>
      </c>
      <c r="AE504" s="1">
        <f>IF(C504="west", IF(B504="Central",('Connecting shares (%)'!$F$12/100*K504+'Connecting shares (%)'!$G$12/100*M504+'Connecting shares (%)'!$H$12/100*O504)/1000000,0),0)</f>
        <v>0.32430542999999995</v>
      </c>
      <c r="AF504" s="1">
        <f>IF(C504="west", IF(B504="Central",L504*'Connecting shares (%)'!$R$16*'Connecting shares (%)'!$F$12/100+N504*'Connecting shares (%)'!$G$12/100*'Connecting shares (%)'!$R$17+P504*'Connecting shares (%)'!$H$12/100*'Connecting shares (%)'!$R$18,0),0)</f>
        <v>0.58253900000000003</v>
      </c>
      <c r="AG504" s="1">
        <f>IF(C504="West", IF(B504="Decentral",(K504*'Connecting shares (%)'!$F$16/100+M504*'Connecting shares (%)'!$G$16/100+O504*'Connecting shares (%)'!$H$16/100)/1000000,0),0)</f>
        <v>0</v>
      </c>
      <c r="AH504" s="1">
        <f>IF(C504="west", IF(B504="Decentral",L504*'Connecting shares (%)'!$R$16*'Connecting shares (%)'!$F$16/100+N504*'Connecting shares (%)'!$G$16/100*'Connecting shares (%)'!$R$17+P504*'Connecting shares (%)'!$H$16/100*'Connecting shares (%)'!$R$18,0),0)</f>
        <v>0</v>
      </c>
    </row>
    <row r="505" spans="1:34">
      <c r="A505" s="1">
        <v>504</v>
      </c>
      <c r="B505" s="1" t="s">
        <v>20</v>
      </c>
      <c r="C505" s="1" t="s">
        <v>21</v>
      </c>
      <c r="D505" s="1" t="s">
        <v>333</v>
      </c>
      <c r="E505" s="1">
        <v>1349830.3899999899</v>
      </c>
      <c r="F505" s="1">
        <v>90</v>
      </c>
      <c r="G505" s="1">
        <v>0</v>
      </c>
      <c r="H505" s="1">
        <v>0</v>
      </c>
      <c r="I505" s="1">
        <v>0</v>
      </c>
      <c r="J505" s="1">
        <v>0</v>
      </c>
      <c r="K505" s="1">
        <v>300183.63</v>
      </c>
      <c r="L505" s="1">
        <v>31</v>
      </c>
      <c r="M505" s="1">
        <v>174730.299999999</v>
      </c>
      <c r="N505" s="1">
        <v>2</v>
      </c>
      <c r="O505" s="1">
        <v>0</v>
      </c>
      <c r="P505" s="1">
        <v>0</v>
      </c>
      <c r="Q505" s="1">
        <v>7590.6191304171698</v>
      </c>
      <c r="R505" s="1">
        <v>2980492</v>
      </c>
      <c r="S505" s="59">
        <f>IF(C505="East", IF(B505="Central",('Connecting shares (%)'!$F$2/100*E505+'Connecting shares (%)'!$G$2/100*G505+'Connecting shares (%)'!$H$2/100*I505)/1000000,0),0)</f>
        <v>0</v>
      </c>
      <c r="T505" s="59">
        <f>IF(C505="East", IF(B505="Central",F505*'Connecting shares (%)'!$R$16*'Connecting shares (%)'!$F$2/100+H505*'Connecting shares (%)'!$G$2/100*'Connecting shares (%)'!$R$17+J505*'Connecting shares (%)'!$H$2/100*'Connecting shares (%)'!$R$18,0),0)</f>
        <v>0</v>
      </c>
      <c r="U505" s="1">
        <f>IF(C505="East", IF(B505="Decentral",('Connecting shares (%)'!$F$6/100*E505+'Connecting shares (%)'!$G$6/100*G505+'Connecting shares (%)'!$H$6/100*I505)/1000000,0),0)</f>
        <v>0</v>
      </c>
      <c r="V505" s="1">
        <f>IF(C505="East", IF(B505="Decentral",F505*'Connecting shares (%)'!$R$16*'Connecting shares (%)'!$F$6/100+H505*'Connecting shares (%)'!$G$6/100*'Connecting shares (%)'!$R$17+J505*'Connecting shares (%)'!$H$6/100*'Connecting shares (%)'!$R$18,0),0)</f>
        <v>0</v>
      </c>
      <c r="W505" s="1">
        <f>IF(C505="East", IF(B505="Central",('Connecting shares (%)'!$F$4/100*K505+'Connecting shares (%)'!$G$4/100*M505+'Connecting shares (%)'!$H$4/100*O505)/1000000,0),0)</f>
        <v>0</v>
      </c>
      <c r="X505" s="1">
        <f>IF(C505="East", IF(B505="Central",L505*'Connecting shares (%)'!$R$16*'Connecting shares (%)'!$F$4/100+N505*'Connecting shares (%)'!$G$4/100*'Connecting shares (%)'!$R$17+P505*'Connecting shares (%)'!$H$4/100*'Connecting shares (%)'!$R$18,0),0)</f>
        <v>0</v>
      </c>
      <c r="Y505" s="1">
        <f>IF(C505="East", IF(B505="Decentral",('Connecting shares (%)'!$F$4/100*K505+'Connecting shares (%)'!$G$4/100*M505+'Connecting shares (%)'!$H$4/100*O505)/1000000,0),0)</f>
        <v>0</v>
      </c>
      <c r="Z505" s="1">
        <f>IF(C505="East", IF(B505="Decentral",L505*'Connecting shares (%)'!$R$16*'Connecting shares (%)'!$F$8/100+N505*'Connecting shares (%)'!$G$8/100*'Connecting shares (%)'!$R$17+P505*'Connecting shares (%)'!$H$8/100*'Connecting shares (%)'!$R$18,0),0)</f>
        <v>0</v>
      </c>
      <c r="AA505" s="1">
        <f>IF(C505="West", IF(B505="Central",('Connecting shares (%)'!$F$10/100*E505+'Connecting shares (%)'!$G$10/100*G505+'Connecting shares (%)'!$H$10/100*I505)/1000000,0),0)</f>
        <v>1.3498303899999899</v>
      </c>
      <c r="AB505" s="1">
        <f>IF(C505="West", IF(B505="Central",F505*'Connecting shares (%)'!$R$16*'Connecting shares (%)'!$F$10/100+H505*'Connecting shares (%)'!$G$10/100*'Connecting shares (%)'!$R$17+J505*'Connecting shares (%)'!$H$10/100*'Connecting shares (%)'!$R$18,0),0)</f>
        <v>2.06955</v>
      </c>
      <c r="AC505" s="1">
        <f>IF(C505="West", IF(B505="Decentral",('Connecting shares (%)'!$F$14/100*E505+'Connecting shares (%)'!$G$14/100*G505+'Connecting shares (%)'!$H$14/100*I505)/1000000,0),0)</f>
        <v>0</v>
      </c>
      <c r="AD505" s="1">
        <f>IF(C505="west", IF(B505="Decentral",F505*'Connecting shares (%)'!$R$16*'Connecting shares (%)'!$F$14/100+H505*'Connecting shares (%)'!$G$14/100*'Connecting shares (%)'!$R$17+J505*'Connecting shares (%)'!$H$14/100*'Connecting shares (%)'!$R$18,0),0)</f>
        <v>0</v>
      </c>
      <c r="AE505" s="1">
        <f>IF(C505="west", IF(B505="Central",('Connecting shares (%)'!$F$12/100*K505+'Connecting shares (%)'!$G$12/100*M505+'Connecting shares (%)'!$H$12/100*O505)/1000000,0),0)</f>
        <v>0.47491392999999898</v>
      </c>
      <c r="AF505" s="1">
        <f>IF(C505="west", IF(B505="Central",L505*'Connecting shares (%)'!$R$16*'Connecting shares (%)'!$F$12/100+N505*'Connecting shares (%)'!$G$12/100*'Connecting shares (%)'!$R$17+P505*'Connecting shares (%)'!$H$12/100*'Connecting shares (%)'!$R$18,0),0)</f>
        <v>0.77416300000000005</v>
      </c>
      <c r="AG505" s="1">
        <f>IF(C505="West", IF(B505="Decentral",(K505*'Connecting shares (%)'!$F$16/100+M505*'Connecting shares (%)'!$G$16/100+O505*'Connecting shares (%)'!$H$16/100)/1000000,0),0)</f>
        <v>0</v>
      </c>
      <c r="AH505" s="1">
        <f>IF(C505="west", IF(B505="Decentral",L505*'Connecting shares (%)'!$R$16*'Connecting shares (%)'!$F$16/100+N505*'Connecting shares (%)'!$G$16/100*'Connecting shares (%)'!$R$17+P505*'Connecting shares (%)'!$H$16/100*'Connecting shares (%)'!$R$18,0),0)</f>
        <v>0</v>
      </c>
    </row>
    <row r="506" spans="1:34">
      <c r="A506" s="1">
        <v>505</v>
      </c>
      <c r="B506" s="1" t="s">
        <v>19</v>
      </c>
      <c r="C506" s="1" t="s">
        <v>21</v>
      </c>
      <c r="D506" s="1" t="s">
        <v>434</v>
      </c>
      <c r="E506" s="1">
        <v>1373928.50999999</v>
      </c>
      <c r="F506" s="1">
        <v>89</v>
      </c>
      <c r="G506" s="1">
        <v>0</v>
      </c>
      <c r="H506" s="1">
        <v>0</v>
      </c>
      <c r="I506" s="1">
        <v>0</v>
      </c>
      <c r="J506" s="1">
        <v>0</v>
      </c>
      <c r="K506" s="1">
        <v>427050.12999999902</v>
      </c>
      <c r="L506" s="1">
        <v>19</v>
      </c>
      <c r="M506" s="1">
        <v>191627.239999999</v>
      </c>
      <c r="N506" s="1">
        <v>3</v>
      </c>
      <c r="O506" s="1">
        <v>0</v>
      </c>
      <c r="P506" s="1">
        <v>0</v>
      </c>
      <c r="Q506" s="1">
        <v>2521.28505130847</v>
      </c>
      <c r="R506" s="1">
        <v>186743.5</v>
      </c>
      <c r="S506" s="59">
        <f>IF(C506="East", IF(B506="Central",('Connecting shares (%)'!$F$2/100*E506+'Connecting shares (%)'!$G$2/100*G506+'Connecting shares (%)'!$H$2/100*I506)/1000000,0),0)</f>
        <v>0</v>
      </c>
      <c r="T506" s="59">
        <f>IF(C506="East", IF(B506="Central",F506*'Connecting shares (%)'!$R$16*'Connecting shares (%)'!$F$2/100+H506*'Connecting shares (%)'!$G$2/100*'Connecting shares (%)'!$R$17+J506*'Connecting shares (%)'!$H$2/100*'Connecting shares (%)'!$R$18,0),0)</f>
        <v>0</v>
      </c>
      <c r="U506" s="1">
        <f>IF(C506="East", IF(B506="Decentral",('Connecting shares (%)'!$F$6/100*E506+'Connecting shares (%)'!$G$6/100*G506+'Connecting shares (%)'!$H$6/100*I506)/1000000,0),0)</f>
        <v>0</v>
      </c>
      <c r="V506" s="1">
        <f>IF(C506="East", IF(B506="Decentral",F506*'Connecting shares (%)'!$R$16*'Connecting shares (%)'!$F$6/100+H506*'Connecting shares (%)'!$G$6/100*'Connecting shares (%)'!$R$17+J506*'Connecting shares (%)'!$H$6/100*'Connecting shares (%)'!$R$18,0),0)</f>
        <v>0</v>
      </c>
      <c r="W506" s="1">
        <f>IF(C506="East", IF(B506="Central",('Connecting shares (%)'!$F$4/100*K506+'Connecting shares (%)'!$G$4/100*M506+'Connecting shares (%)'!$H$4/100*O506)/1000000,0),0)</f>
        <v>0</v>
      </c>
      <c r="X506" s="1">
        <f>IF(C506="East", IF(B506="Central",L506*'Connecting shares (%)'!$R$16*'Connecting shares (%)'!$F$4/100+N506*'Connecting shares (%)'!$G$4/100*'Connecting shares (%)'!$R$17+P506*'Connecting shares (%)'!$H$4/100*'Connecting shares (%)'!$R$18,0),0)</f>
        <v>0</v>
      </c>
      <c r="Y506" s="1">
        <f>IF(C506="East", IF(B506="Decentral",('Connecting shares (%)'!$F$4/100*K506+'Connecting shares (%)'!$G$4/100*M506+'Connecting shares (%)'!$H$4/100*O506)/1000000,0),0)</f>
        <v>0</v>
      </c>
      <c r="Z506" s="1">
        <f>IF(C506="East", IF(B506="Decentral",L506*'Connecting shares (%)'!$R$16*'Connecting shares (%)'!$F$8/100+N506*'Connecting shares (%)'!$G$8/100*'Connecting shares (%)'!$R$17+P506*'Connecting shares (%)'!$H$8/100*'Connecting shares (%)'!$R$18,0),0)</f>
        <v>0</v>
      </c>
      <c r="AA506" s="1">
        <f>IF(C506="West", IF(B506="Central",('Connecting shares (%)'!$F$10/100*E506+'Connecting shares (%)'!$G$10/100*G506+'Connecting shares (%)'!$H$10/100*I506)/1000000,0),0)</f>
        <v>0</v>
      </c>
      <c r="AB506" s="1">
        <f>IF(C506="West", IF(B506="Central",F506*'Connecting shares (%)'!$R$16*'Connecting shares (%)'!$F$10/100+H506*'Connecting shares (%)'!$G$10/100*'Connecting shares (%)'!$R$17+J506*'Connecting shares (%)'!$H$10/100*'Connecting shares (%)'!$R$18,0),0)</f>
        <v>0</v>
      </c>
      <c r="AC506" s="1">
        <f>IF(C506="West", IF(B506="Decentral",('Connecting shares (%)'!$F$14/100*E506+'Connecting shares (%)'!$G$14/100*G506+'Connecting shares (%)'!$H$14/100*I506)/1000000,0),0)</f>
        <v>1.3739285099999901</v>
      </c>
      <c r="AD506" s="1">
        <f>IF(C506="west", IF(B506="Decentral",F506*'Connecting shares (%)'!$R$16*'Connecting shares (%)'!$F$14/100+H506*'Connecting shares (%)'!$G$14/100*'Connecting shares (%)'!$R$17+J506*'Connecting shares (%)'!$H$14/100*'Connecting shares (%)'!$R$18,0),0)</f>
        <v>2.0465550000000001</v>
      </c>
      <c r="AE506" s="1">
        <f>IF(C506="west", IF(B506="Central",('Connecting shares (%)'!$F$12/100*K506+'Connecting shares (%)'!$G$12/100*M506+'Connecting shares (%)'!$H$12/100*O506)/1000000,0),0)</f>
        <v>0</v>
      </c>
      <c r="AF506" s="1">
        <f>IF(C506="west", IF(B506="Central",L506*'Connecting shares (%)'!$R$16*'Connecting shares (%)'!$F$12/100+N506*'Connecting shares (%)'!$G$12/100*'Connecting shares (%)'!$R$17+P506*'Connecting shares (%)'!$H$12/100*'Connecting shares (%)'!$R$18,0),0)</f>
        <v>0</v>
      </c>
      <c r="AG506" s="1">
        <f>IF(C506="West", IF(B506="Decentral",(K506*'Connecting shares (%)'!$F$16/100+M506*'Connecting shares (%)'!$G$16/100+O506*'Connecting shares (%)'!$H$16/100)/1000000,0),0)</f>
        <v>0.61867736999999801</v>
      </c>
      <c r="AH506" s="1">
        <f>IF(C506="west", IF(B506="Decentral",L506*'Connecting shares (%)'!$R$16*'Connecting shares (%)'!$F$16/100+N506*'Connecting shares (%)'!$G$16/100*'Connecting shares (%)'!$R$17+P506*'Connecting shares (%)'!$H$16/100*'Connecting shares (%)'!$R$18,0),0)</f>
        <v>0.52888200000000007</v>
      </c>
    </row>
    <row r="507" spans="1:34">
      <c r="A507" s="1">
        <v>506</v>
      </c>
      <c r="B507" s="1" t="s">
        <v>19</v>
      </c>
      <c r="C507" s="1" t="s">
        <v>21</v>
      </c>
      <c r="D507" s="1" t="s">
        <v>433</v>
      </c>
      <c r="E507" s="1">
        <v>1646710.21</v>
      </c>
      <c r="F507" s="1">
        <v>108</v>
      </c>
      <c r="G507" s="1">
        <v>0</v>
      </c>
      <c r="H507" s="1">
        <v>0</v>
      </c>
      <c r="I507" s="1">
        <v>0</v>
      </c>
      <c r="J507" s="1">
        <v>0</v>
      </c>
      <c r="K507" s="1">
        <v>145548.78</v>
      </c>
      <c r="L507" s="1">
        <v>11</v>
      </c>
      <c r="M507" s="1">
        <v>67075.47</v>
      </c>
      <c r="N507" s="1">
        <v>1</v>
      </c>
      <c r="O507" s="1">
        <v>0</v>
      </c>
      <c r="P507" s="1">
        <v>0</v>
      </c>
      <c r="Q507" s="1">
        <v>7897.0747953622204</v>
      </c>
      <c r="R507" s="1">
        <v>1541273</v>
      </c>
      <c r="S507" s="59">
        <f>IF(C507="East", IF(B507="Central",('Connecting shares (%)'!$F$2/100*E507+'Connecting shares (%)'!$G$2/100*G507+'Connecting shares (%)'!$H$2/100*I507)/1000000,0),0)</f>
        <v>0</v>
      </c>
      <c r="T507" s="59">
        <f>IF(C507="East", IF(B507="Central",F507*'Connecting shares (%)'!$R$16*'Connecting shares (%)'!$F$2/100+H507*'Connecting shares (%)'!$G$2/100*'Connecting shares (%)'!$R$17+J507*'Connecting shares (%)'!$H$2/100*'Connecting shares (%)'!$R$18,0),0)</f>
        <v>0</v>
      </c>
      <c r="U507" s="1">
        <f>IF(C507="East", IF(B507="Decentral",('Connecting shares (%)'!$F$6/100*E507+'Connecting shares (%)'!$G$6/100*G507+'Connecting shares (%)'!$H$6/100*I507)/1000000,0),0)</f>
        <v>0</v>
      </c>
      <c r="V507" s="1">
        <f>IF(C507="East", IF(B507="Decentral",F507*'Connecting shares (%)'!$R$16*'Connecting shares (%)'!$F$6/100+H507*'Connecting shares (%)'!$G$6/100*'Connecting shares (%)'!$R$17+J507*'Connecting shares (%)'!$H$6/100*'Connecting shares (%)'!$R$18,0),0)</f>
        <v>0</v>
      </c>
      <c r="W507" s="1">
        <f>IF(C507="East", IF(B507="Central",('Connecting shares (%)'!$F$4/100*K507+'Connecting shares (%)'!$G$4/100*M507+'Connecting shares (%)'!$H$4/100*O507)/1000000,0),0)</f>
        <v>0</v>
      </c>
      <c r="X507" s="1">
        <f>IF(C507="East", IF(B507="Central",L507*'Connecting shares (%)'!$R$16*'Connecting shares (%)'!$F$4/100+N507*'Connecting shares (%)'!$G$4/100*'Connecting shares (%)'!$R$17+P507*'Connecting shares (%)'!$H$4/100*'Connecting shares (%)'!$R$18,0),0)</f>
        <v>0</v>
      </c>
      <c r="Y507" s="1">
        <f>IF(C507="East", IF(B507="Decentral",('Connecting shares (%)'!$F$4/100*K507+'Connecting shares (%)'!$G$4/100*M507+'Connecting shares (%)'!$H$4/100*O507)/1000000,0),0)</f>
        <v>0</v>
      </c>
      <c r="Z507" s="1">
        <f>IF(C507="East", IF(B507="Decentral",L507*'Connecting shares (%)'!$R$16*'Connecting shares (%)'!$F$8/100+N507*'Connecting shares (%)'!$G$8/100*'Connecting shares (%)'!$R$17+P507*'Connecting shares (%)'!$H$8/100*'Connecting shares (%)'!$R$18,0),0)</f>
        <v>0</v>
      </c>
      <c r="AA507" s="1">
        <f>IF(C507="West", IF(B507="Central",('Connecting shares (%)'!$F$10/100*E507+'Connecting shares (%)'!$G$10/100*G507+'Connecting shares (%)'!$H$10/100*I507)/1000000,0),0)</f>
        <v>0</v>
      </c>
      <c r="AB507" s="1">
        <f>IF(C507="West", IF(B507="Central",F507*'Connecting shares (%)'!$R$16*'Connecting shares (%)'!$F$10/100+H507*'Connecting shares (%)'!$G$10/100*'Connecting shares (%)'!$R$17+J507*'Connecting shares (%)'!$H$10/100*'Connecting shares (%)'!$R$18,0),0)</f>
        <v>0</v>
      </c>
      <c r="AC507" s="1">
        <f>IF(C507="West", IF(B507="Decentral",('Connecting shares (%)'!$F$14/100*E507+'Connecting shares (%)'!$G$14/100*G507+'Connecting shares (%)'!$H$14/100*I507)/1000000,0),0)</f>
        <v>1.64671021</v>
      </c>
      <c r="AD507" s="1">
        <f>IF(C507="west", IF(B507="Decentral",F507*'Connecting shares (%)'!$R$16*'Connecting shares (%)'!$F$14/100+H507*'Connecting shares (%)'!$G$14/100*'Connecting shares (%)'!$R$17+J507*'Connecting shares (%)'!$H$14/100*'Connecting shares (%)'!$R$18,0),0)</f>
        <v>2.48346</v>
      </c>
      <c r="AE507" s="1">
        <f>IF(C507="west", IF(B507="Central",('Connecting shares (%)'!$F$12/100*K507+'Connecting shares (%)'!$G$12/100*M507+'Connecting shares (%)'!$H$12/100*O507)/1000000,0),0)</f>
        <v>0</v>
      </c>
      <c r="AF507" s="1">
        <f>IF(C507="west", IF(B507="Central",L507*'Connecting shares (%)'!$R$16*'Connecting shares (%)'!$F$12/100+N507*'Connecting shares (%)'!$G$12/100*'Connecting shares (%)'!$R$17+P507*'Connecting shares (%)'!$H$12/100*'Connecting shares (%)'!$R$18,0),0)</f>
        <v>0</v>
      </c>
      <c r="AG507" s="1">
        <f>IF(C507="West", IF(B507="Decentral",(K507*'Connecting shares (%)'!$F$16/100+M507*'Connecting shares (%)'!$G$16/100+O507*'Connecting shares (%)'!$H$16/100)/1000000,0),0)</f>
        <v>0.21262424999999999</v>
      </c>
      <c r="AH507" s="1">
        <f>IF(C507="west", IF(B507="Decentral",L507*'Connecting shares (%)'!$R$16*'Connecting shares (%)'!$F$16/100+N507*'Connecting shares (%)'!$G$16/100*'Connecting shares (%)'!$R$17+P507*'Connecting shares (%)'!$H$16/100*'Connecting shares (%)'!$R$18,0),0)</f>
        <v>0.28360400000000002</v>
      </c>
    </row>
    <row r="508" spans="1:34">
      <c r="A508" s="1">
        <v>507</v>
      </c>
      <c r="B508" s="1" t="s">
        <v>19</v>
      </c>
      <c r="C508" s="1" t="s">
        <v>21</v>
      </c>
      <c r="D508" s="1" t="s">
        <v>432</v>
      </c>
      <c r="E508" s="1">
        <v>341784.62999999902</v>
      </c>
      <c r="F508" s="1">
        <v>23</v>
      </c>
      <c r="G508" s="1">
        <v>0</v>
      </c>
      <c r="H508" s="1">
        <v>0</v>
      </c>
      <c r="I508" s="1">
        <v>0</v>
      </c>
      <c r="J508" s="1">
        <v>0</v>
      </c>
      <c r="K508" s="1">
        <v>5541.93</v>
      </c>
      <c r="L508" s="1">
        <v>1</v>
      </c>
      <c r="M508" s="1">
        <v>0</v>
      </c>
      <c r="N508" s="1">
        <v>0</v>
      </c>
      <c r="O508" s="1">
        <v>0</v>
      </c>
      <c r="P508" s="1">
        <v>0</v>
      </c>
      <c r="Q508" s="1">
        <v>3416.6222117151901</v>
      </c>
      <c r="R508" s="1">
        <v>768309.5</v>
      </c>
      <c r="S508" s="59">
        <f>IF(C508="East", IF(B508="Central",('Connecting shares (%)'!$F$2/100*E508+'Connecting shares (%)'!$G$2/100*G508+'Connecting shares (%)'!$H$2/100*I508)/1000000,0),0)</f>
        <v>0</v>
      </c>
      <c r="T508" s="59">
        <f>IF(C508="East", IF(B508="Central",F508*'Connecting shares (%)'!$R$16*'Connecting shares (%)'!$F$2/100+H508*'Connecting shares (%)'!$G$2/100*'Connecting shares (%)'!$R$17+J508*'Connecting shares (%)'!$H$2/100*'Connecting shares (%)'!$R$18,0),0)</f>
        <v>0</v>
      </c>
      <c r="U508" s="1">
        <f>IF(C508="East", IF(B508="Decentral",('Connecting shares (%)'!$F$6/100*E508+'Connecting shares (%)'!$G$6/100*G508+'Connecting shares (%)'!$H$6/100*I508)/1000000,0),0)</f>
        <v>0</v>
      </c>
      <c r="V508" s="1">
        <f>IF(C508="East", IF(B508="Decentral",F508*'Connecting shares (%)'!$R$16*'Connecting shares (%)'!$F$6/100+H508*'Connecting shares (%)'!$G$6/100*'Connecting shares (%)'!$R$17+J508*'Connecting shares (%)'!$H$6/100*'Connecting shares (%)'!$R$18,0),0)</f>
        <v>0</v>
      </c>
      <c r="W508" s="1">
        <f>IF(C508="East", IF(B508="Central",('Connecting shares (%)'!$F$4/100*K508+'Connecting shares (%)'!$G$4/100*M508+'Connecting shares (%)'!$H$4/100*O508)/1000000,0),0)</f>
        <v>0</v>
      </c>
      <c r="X508" s="1">
        <f>IF(C508="East", IF(B508="Central",L508*'Connecting shares (%)'!$R$16*'Connecting shares (%)'!$F$4/100+N508*'Connecting shares (%)'!$G$4/100*'Connecting shares (%)'!$R$17+P508*'Connecting shares (%)'!$H$4/100*'Connecting shares (%)'!$R$18,0),0)</f>
        <v>0</v>
      </c>
      <c r="Y508" s="1">
        <f>IF(C508="East", IF(B508="Decentral",('Connecting shares (%)'!$F$4/100*K508+'Connecting shares (%)'!$G$4/100*M508+'Connecting shares (%)'!$H$4/100*O508)/1000000,0),0)</f>
        <v>0</v>
      </c>
      <c r="Z508" s="1">
        <f>IF(C508="East", IF(B508="Decentral",L508*'Connecting shares (%)'!$R$16*'Connecting shares (%)'!$F$8/100+N508*'Connecting shares (%)'!$G$8/100*'Connecting shares (%)'!$R$17+P508*'Connecting shares (%)'!$H$8/100*'Connecting shares (%)'!$R$18,0),0)</f>
        <v>0</v>
      </c>
      <c r="AA508" s="1">
        <f>IF(C508="West", IF(B508="Central",('Connecting shares (%)'!$F$10/100*E508+'Connecting shares (%)'!$G$10/100*G508+'Connecting shares (%)'!$H$10/100*I508)/1000000,0),0)</f>
        <v>0</v>
      </c>
      <c r="AB508" s="1">
        <f>IF(C508="West", IF(B508="Central",F508*'Connecting shares (%)'!$R$16*'Connecting shares (%)'!$F$10/100+H508*'Connecting shares (%)'!$G$10/100*'Connecting shares (%)'!$R$17+J508*'Connecting shares (%)'!$H$10/100*'Connecting shares (%)'!$R$18,0),0)</f>
        <v>0</v>
      </c>
      <c r="AC508" s="1">
        <f>IF(C508="West", IF(B508="Decentral",('Connecting shares (%)'!$F$14/100*E508+'Connecting shares (%)'!$G$14/100*G508+'Connecting shares (%)'!$H$14/100*I508)/1000000,0),0)</f>
        <v>0.34178462999999903</v>
      </c>
      <c r="AD508" s="1">
        <f>IF(C508="west", IF(B508="Decentral",F508*'Connecting shares (%)'!$R$16*'Connecting shares (%)'!$F$14/100+H508*'Connecting shares (%)'!$G$14/100*'Connecting shares (%)'!$R$17+J508*'Connecting shares (%)'!$H$14/100*'Connecting shares (%)'!$R$18,0),0)</f>
        <v>0.52888500000000005</v>
      </c>
      <c r="AE508" s="1">
        <f>IF(C508="west", IF(B508="Central",('Connecting shares (%)'!$F$12/100*K508+'Connecting shares (%)'!$G$12/100*M508+'Connecting shares (%)'!$H$12/100*O508)/1000000,0),0)</f>
        <v>0</v>
      </c>
      <c r="AF508" s="1">
        <f>IF(C508="west", IF(B508="Central",L508*'Connecting shares (%)'!$R$16*'Connecting shares (%)'!$F$12/100+N508*'Connecting shares (%)'!$G$12/100*'Connecting shares (%)'!$R$17+P508*'Connecting shares (%)'!$H$12/100*'Connecting shares (%)'!$R$18,0),0)</f>
        <v>0</v>
      </c>
      <c r="AG508" s="1">
        <f>IF(C508="West", IF(B508="Decentral",(K508*'Connecting shares (%)'!$F$16/100+M508*'Connecting shares (%)'!$G$16/100+O508*'Connecting shares (%)'!$H$16/100)/1000000,0),0)</f>
        <v>5.5419300000000005E-3</v>
      </c>
      <c r="AH508" s="1">
        <f>IF(C508="west", IF(B508="Decentral",L508*'Connecting shares (%)'!$R$16*'Connecting shares (%)'!$F$16/100+N508*'Connecting shares (%)'!$G$16/100*'Connecting shares (%)'!$R$17+P508*'Connecting shares (%)'!$H$16/100*'Connecting shares (%)'!$R$18,0),0)</f>
        <v>2.2995000000000002E-2</v>
      </c>
    </row>
    <row r="509" spans="1:34">
      <c r="A509" s="1">
        <v>508</v>
      </c>
      <c r="B509" s="1" t="s">
        <v>19</v>
      </c>
      <c r="C509" s="1" t="s">
        <v>21</v>
      </c>
      <c r="D509" s="1" t="s">
        <v>431</v>
      </c>
      <c r="E509" s="1">
        <v>277329.13</v>
      </c>
      <c r="F509" s="1">
        <v>18</v>
      </c>
      <c r="G509" s="1">
        <v>0</v>
      </c>
      <c r="H509" s="1">
        <v>0</v>
      </c>
      <c r="I509" s="1">
        <v>0</v>
      </c>
      <c r="J509" s="1">
        <v>0</v>
      </c>
      <c r="K509" s="1">
        <v>14138.869999999901</v>
      </c>
      <c r="L509" s="1">
        <v>3</v>
      </c>
      <c r="M509" s="1">
        <v>0</v>
      </c>
      <c r="N509" s="1">
        <v>0</v>
      </c>
      <c r="O509" s="1">
        <v>0</v>
      </c>
      <c r="P509" s="1">
        <v>0</v>
      </c>
      <c r="Q509" s="1">
        <v>2528.92096568958</v>
      </c>
      <c r="R509" s="1">
        <v>439671</v>
      </c>
      <c r="S509" s="59">
        <f>IF(C509="East", IF(B509="Central",('Connecting shares (%)'!$F$2/100*E509+'Connecting shares (%)'!$G$2/100*G509+'Connecting shares (%)'!$H$2/100*I509)/1000000,0),0)</f>
        <v>0</v>
      </c>
      <c r="T509" s="59">
        <f>IF(C509="East", IF(B509="Central",F509*'Connecting shares (%)'!$R$16*'Connecting shares (%)'!$F$2/100+H509*'Connecting shares (%)'!$G$2/100*'Connecting shares (%)'!$R$17+J509*'Connecting shares (%)'!$H$2/100*'Connecting shares (%)'!$R$18,0),0)</f>
        <v>0</v>
      </c>
      <c r="U509" s="1">
        <f>IF(C509="East", IF(B509="Decentral",('Connecting shares (%)'!$F$6/100*E509+'Connecting shares (%)'!$G$6/100*G509+'Connecting shares (%)'!$H$6/100*I509)/1000000,0),0)</f>
        <v>0</v>
      </c>
      <c r="V509" s="1">
        <f>IF(C509="East", IF(B509="Decentral",F509*'Connecting shares (%)'!$R$16*'Connecting shares (%)'!$F$6/100+H509*'Connecting shares (%)'!$G$6/100*'Connecting shares (%)'!$R$17+J509*'Connecting shares (%)'!$H$6/100*'Connecting shares (%)'!$R$18,0),0)</f>
        <v>0</v>
      </c>
      <c r="W509" s="1">
        <f>IF(C509="East", IF(B509="Central",('Connecting shares (%)'!$F$4/100*K509+'Connecting shares (%)'!$G$4/100*M509+'Connecting shares (%)'!$H$4/100*O509)/1000000,0),0)</f>
        <v>0</v>
      </c>
      <c r="X509" s="1">
        <f>IF(C509="East", IF(B509="Central",L509*'Connecting shares (%)'!$R$16*'Connecting shares (%)'!$F$4/100+N509*'Connecting shares (%)'!$G$4/100*'Connecting shares (%)'!$R$17+P509*'Connecting shares (%)'!$H$4/100*'Connecting shares (%)'!$R$18,0),0)</f>
        <v>0</v>
      </c>
      <c r="Y509" s="1">
        <f>IF(C509="East", IF(B509="Decentral",('Connecting shares (%)'!$F$4/100*K509+'Connecting shares (%)'!$G$4/100*M509+'Connecting shares (%)'!$H$4/100*O509)/1000000,0),0)</f>
        <v>0</v>
      </c>
      <c r="Z509" s="1">
        <f>IF(C509="East", IF(B509="Decentral",L509*'Connecting shares (%)'!$R$16*'Connecting shares (%)'!$F$8/100+N509*'Connecting shares (%)'!$G$8/100*'Connecting shares (%)'!$R$17+P509*'Connecting shares (%)'!$H$8/100*'Connecting shares (%)'!$R$18,0),0)</f>
        <v>0</v>
      </c>
      <c r="AA509" s="1">
        <f>IF(C509="West", IF(B509="Central",('Connecting shares (%)'!$F$10/100*E509+'Connecting shares (%)'!$G$10/100*G509+'Connecting shares (%)'!$H$10/100*I509)/1000000,0),0)</f>
        <v>0</v>
      </c>
      <c r="AB509" s="1">
        <f>IF(C509="West", IF(B509="Central",F509*'Connecting shares (%)'!$R$16*'Connecting shares (%)'!$F$10/100+H509*'Connecting shares (%)'!$G$10/100*'Connecting shares (%)'!$R$17+J509*'Connecting shares (%)'!$H$10/100*'Connecting shares (%)'!$R$18,0),0)</f>
        <v>0</v>
      </c>
      <c r="AC509" s="1">
        <f>IF(C509="West", IF(B509="Decentral",('Connecting shares (%)'!$F$14/100*E509+'Connecting shares (%)'!$G$14/100*G509+'Connecting shares (%)'!$H$14/100*I509)/1000000,0),0)</f>
        <v>0.27732912999999998</v>
      </c>
      <c r="AD509" s="1">
        <f>IF(C509="west", IF(B509="Decentral",F509*'Connecting shares (%)'!$R$16*'Connecting shares (%)'!$F$14/100+H509*'Connecting shares (%)'!$G$14/100*'Connecting shares (%)'!$R$17+J509*'Connecting shares (%)'!$H$14/100*'Connecting shares (%)'!$R$18,0),0)</f>
        <v>0.41391</v>
      </c>
      <c r="AE509" s="1">
        <f>IF(C509="west", IF(B509="Central",('Connecting shares (%)'!$F$12/100*K509+'Connecting shares (%)'!$G$12/100*M509+'Connecting shares (%)'!$H$12/100*O509)/1000000,0),0)</f>
        <v>0</v>
      </c>
      <c r="AF509" s="1">
        <f>IF(C509="west", IF(B509="Central",L509*'Connecting shares (%)'!$R$16*'Connecting shares (%)'!$F$12/100+N509*'Connecting shares (%)'!$G$12/100*'Connecting shares (%)'!$R$17+P509*'Connecting shares (%)'!$H$12/100*'Connecting shares (%)'!$R$18,0),0)</f>
        <v>0</v>
      </c>
      <c r="AG509" s="1">
        <f>IF(C509="West", IF(B509="Decentral",(K509*'Connecting shares (%)'!$F$16/100+M509*'Connecting shares (%)'!$G$16/100+O509*'Connecting shares (%)'!$H$16/100)/1000000,0),0)</f>
        <v>1.4138869999999901E-2</v>
      </c>
      <c r="AH509" s="1">
        <f>IF(C509="west", IF(B509="Decentral",L509*'Connecting shares (%)'!$R$16*'Connecting shares (%)'!$F$16/100+N509*'Connecting shares (%)'!$G$16/100*'Connecting shares (%)'!$R$17+P509*'Connecting shares (%)'!$H$16/100*'Connecting shares (%)'!$R$18,0),0)</f>
        <v>6.8985000000000005E-2</v>
      </c>
    </row>
    <row r="510" spans="1:34">
      <c r="A510" s="1">
        <v>509</v>
      </c>
      <c r="B510" s="1" t="s">
        <v>20</v>
      </c>
      <c r="C510" s="1" t="s">
        <v>21</v>
      </c>
      <c r="D510" s="1" t="s">
        <v>54</v>
      </c>
      <c r="E510" s="1">
        <v>1446630.95</v>
      </c>
      <c r="F510" s="1">
        <v>95</v>
      </c>
      <c r="G510" s="1">
        <v>0</v>
      </c>
      <c r="H510" s="1">
        <v>0</v>
      </c>
      <c r="I510" s="1">
        <v>0</v>
      </c>
      <c r="J510" s="1">
        <v>0</v>
      </c>
      <c r="K510" s="1">
        <v>15861.68</v>
      </c>
      <c r="L510" s="1">
        <v>1</v>
      </c>
      <c r="M510" s="1">
        <v>0</v>
      </c>
      <c r="N510" s="1">
        <v>0</v>
      </c>
      <c r="O510" s="1">
        <v>0</v>
      </c>
      <c r="P510" s="1">
        <v>0</v>
      </c>
      <c r="Q510" s="1">
        <v>6800.9786939042197</v>
      </c>
      <c r="R510" s="1">
        <v>1368404.5</v>
      </c>
      <c r="S510" s="59">
        <f>IF(C510="East", IF(B510="Central",('Connecting shares (%)'!$F$2/100*E510+'Connecting shares (%)'!$G$2/100*G510+'Connecting shares (%)'!$H$2/100*I510)/1000000,0),0)</f>
        <v>0</v>
      </c>
      <c r="T510" s="59">
        <f>IF(C510="East", IF(B510="Central",F510*'Connecting shares (%)'!$R$16*'Connecting shares (%)'!$F$2/100+H510*'Connecting shares (%)'!$G$2/100*'Connecting shares (%)'!$R$17+J510*'Connecting shares (%)'!$H$2/100*'Connecting shares (%)'!$R$18,0),0)</f>
        <v>0</v>
      </c>
      <c r="U510" s="1">
        <f>IF(C510="East", IF(B510="Decentral",('Connecting shares (%)'!$F$6/100*E510+'Connecting shares (%)'!$G$6/100*G510+'Connecting shares (%)'!$H$6/100*I510)/1000000,0),0)</f>
        <v>0</v>
      </c>
      <c r="V510" s="1">
        <f>IF(C510="East", IF(B510="Decentral",F510*'Connecting shares (%)'!$R$16*'Connecting shares (%)'!$F$6/100+H510*'Connecting shares (%)'!$G$6/100*'Connecting shares (%)'!$R$17+J510*'Connecting shares (%)'!$H$6/100*'Connecting shares (%)'!$R$18,0),0)</f>
        <v>0</v>
      </c>
      <c r="W510" s="1">
        <f>IF(C510="East", IF(B510="Central",('Connecting shares (%)'!$F$4/100*K510+'Connecting shares (%)'!$G$4/100*M510+'Connecting shares (%)'!$H$4/100*O510)/1000000,0),0)</f>
        <v>0</v>
      </c>
      <c r="X510" s="1">
        <f>IF(C510="East", IF(B510="Central",L510*'Connecting shares (%)'!$R$16*'Connecting shares (%)'!$F$4/100+N510*'Connecting shares (%)'!$G$4/100*'Connecting shares (%)'!$R$17+P510*'Connecting shares (%)'!$H$4/100*'Connecting shares (%)'!$R$18,0),0)</f>
        <v>0</v>
      </c>
      <c r="Y510" s="1">
        <f>IF(C510="East", IF(B510="Decentral",('Connecting shares (%)'!$F$4/100*K510+'Connecting shares (%)'!$G$4/100*M510+'Connecting shares (%)'!$H$4/100*O510)/1000000,0),0)</f>
        <v>0</v>
      </c>
      <c r="Z510" s="1">
        <f>IF(C510="East", IF(B510="Decentral",L510*'Connecting shares (%)'!$R$16*'Connecting shares (%)'!$F$8/100+N510*'Connecting shares (%)'!$G$8/100*'Connecting shares (%)'!$R$17+P510*'Connecting shares (%)'!$H$8/100*'Connecting shares (%)'!$R$18,0),0)</f>
        <v>0</v>
      </c>
      <c r="AA510" s="1">
        <f>IF(C510="West", IF(B510="Central",('Connecting shares (%)'!$F$10/100*E510+'Connecting shares (%)'!$G$10/100*G510+'Connecting shares (%)'!$H$10/100*I510)/1000000,0),0)</f>
        <v>1.4466309499999999</v>
      </c>
      <c r="AB510" s="1">
        <f>IF(C510="West", IF(B510="Central",F510*'Connecting shares (%)'!$R$16*'Connecting shares (%)'!$F$10/100+H510*'Connecting shares (%)'!$G$10/100*'Connecting shares (%)'!$R$17+J510*'Connecting shares (%)'!$H$10/100*'Connecting shares (%)'!$R$18,0),0)</f>
        <v>2.1845250000000003</v>
      </c>
      <c r="AC510" s="1">
        <f>IF(C510="West", IF(B510="Decentral",('Connecting shares (%)'!$F$14/100*E510+'Connecting shares (%)'!$G$14/100*G510+'Connecting shares (%)'!$H$14/100*I510)/1000000,0),0)</f>
        <v>0</v>
      </c>
      <c r="AD510" s="1">
        <f>IF(C510="west", IF(B510="Decentral",F510*'Connecting shares (%)'!$R$16*'Connecting shares (%)'!$F$14/100+H510*'Connecting shares (%)'!$G$14/100*'Connecting shares (%)'!$R$17+J510*'Connecting shares (%)'!$H$14/100*'Connecting shares (%)'!$R$18,0),0)</f>
        <v>0</v>
      </c>
      <c r="AE510" s="1">
        <f>IF(C510="west", IF(B510="Central",('Connecting shares (%)'!$F$12/100*K510+'Connecting shares (%)'!$G$12/100*M510+'Connecting shares (%)'!$H$12/100*O510)/1000000,0),0)</f>
        <v>1.586168E-2</v>
      </c>
      <c r="AF510" s="1">
        <f>IF(C510="west", IF(B510="Central",L510*'Connecting shares (%)'!$R$16*'Connecting shares (%)'!$F$12/100+N510*'Connecting shares (%)'!$G$12/100*'Connecting shares (%)'!$R$17+P510*'Connecting shares (%)'!$H$12/100*'Connecting shares (%)'!$R$18,0),0)</f>
        <v>2.2995000000000002E-2</v>
      </c>
      <c r="AG510" s="1">
        <f>IF(C510="West", IF(B510="Decentral",(K510*'Connecting shares (%)'!$F$16/100+M510*'Connecting shares (%)'!$G$16/100+O510*'Connecting shares (%)'!$H$16/100)/1000000,0),0)</f>
        <v>0</v>
      </c>
      <c r="AH510" s="1">
        <f>IF(C510="west", IF(B510="Decentral",L510*'Connecting shares (%)'!$R$16*'Connecting shares (%)'!$F$16/100+N510*'Connecting shares (%)'!$G$16/100*'Connecting shares (%)'!$R$17+P510*'Connecting shares (%)'!$H$16/100*'Connecting shares (%)'!$R$18,0),0)</f>
        <v>0</v>
      </c>
    </row>
    <row r="511" spans="1:34">
      <c r="A511" s="1">
        <v>510</v>
      </c>
      <c r="B511" s="1" t="s">
        <v>19</v>
      </c>
      <c r="C511" s="1" t="s">
        <v>21</v>
      </c>
      <c r="D511" s="1" t="s">
        <v>430</v>
      </c>
      <c r="E511" s="1">
        <v>21796.129999999899</v>
      </c>
      <c r="F511" s="1">
        <v>2</v>
      </c>
      <c r="G511" s="1">
        <v>0</v>
      </c>
      <c r="H511" s="1">
        <v>0</v>
      </c>
      <c r="I511" s="1">
        <v>0</v>
      </c>
      <c r="J511" s="1">
        <v>0</v>
      </c>
      <c r="K511" s="1">
        <v>0</v>
      </c>
      <c r="L511" s="1">
        <v>0</v>
      </c>
      <c r="M511" s="1">
        <v>0</v>
      </c>
      <c r="N511" s="1">
        <v>0</v>
      </c>
      <c r="O511" s="1">
        <v>0</v>
      </c>
      <c r="P511" s="1">
        <v>0</v>
      </c>
      <c r="Q511" s="1">
        <v>2028.49446929181</v>
      </c>
      <c r="R511" s="1">
        <v>213940</v>
      </c>
      <c r="S511" s="59">
        <f>IF(C511="East", IF(B511="Central",('Connecting shares (%)'!$F$2/100*E511+'Connecting shares (%)'!$G$2/100*G511+'Connecting shares (%)'!$H$2/100*I511)/1000000,0),0)</f>
        <v>0</v>
      </c>
      <c r="T511" s="59">
        <f>IF(C511="East", IF(B511="Central",F511*'Connecting shares (%)'!$R$16*'Connecting shares (%)'!$F$2/100+H511*'Connecting shares (%)'!$G$2/100*'Connecting shares (%)'!$R$17+J511*'Connecting shares (%)'!$H$2/100*'Connecting shares (%)'!$R$18,0),0)</f>
        <v>0</v>
      </c>
      <c r="U511" s="1">
        <f>IF(C511="East", IF(B511="Decentral",('Connecting shares (%)'!$F$6/100*E511+'Connecting shares (%)'!$G$6/100*G511+'Connecting shares (%)'!$H$6/100*I511)/1000000,0),0)</f>
        <v>0</v>
      </c>
      <c r="V511" s="1">
        <f>IF(C511="East", IF(B511="Decentral",F511*'Connecting shares (%)'!$R$16*'Connecting shares (%)'!$F$6/100+H511*'Connecting shares (%)'!$G$6/100*'Connecting shares (%)'!$R$17+J511*'Connecting shares (%)'!$H$6/100*'Connecting shares (%)'!$R$18,0),0)</f>
        <v>0</v>
      </c>
      <c r="W511" s="1">
        <f>IF(C511="East", IF(B511="Central",('Connecting shares (%)'!$F$4/100*K511+'Connecting shares (%)'!$G$4/100*M511+'Connecting shares (%)'!$H$4/100*O511)/1000000,0),0)</f>
        <v>0</v>
      </c>
      <c r="X511" s="1">
        <f>IF(C511="East", IF(B511="Central",L511*'Connecting shares (%)'!$R$16*'Connecting shares (%)'!$F$4/100+N511*'Connecting shares (%)'!$G$4/100*'Connecting shares (%)'!$R$17+P511*'Connecting shares (%)'!$H$4/100*'Connecting shares (%)'!$R$18,0),0)</f>
        <v>0</v>
      </c>
      <c r="Y511" s="1">
        <f>IF(C511="East", IF(B511="Decentral",('Connecting shares (%)'!$F$4/100*K511+'Connecting shares (%)'!$G$4/100*M511+'Connecting shares (%)'!$H$4/100*O511)/1000000,0),0)</f>
        <v>0</v>
      </c>
      <c r="Z511" s="1">
        <f>IF(C511="East", IF(B511="Decentral",L511*'Connecting shares (%)'!$R$16*'Connecting shares (%)'!$F$8/100+N511*'Connecting shares (%)'!$G$8/100*'Connecting shares (%)'!$R$17+P511*'Connecting shares (%)'!$H$8/100*'Connecting shares (%)'!$R$18,0),0)</f>
        <v>0</v>
      </c>
      <c r="AA511" s="1">
        <f>IF(C511="West", IF(B511="Central",('Connecting shares (%)'!$F$10/100*E511+'Connecting shares (%)'!$G$10/100*G511+'Connecting shares (%)'!$H$10/100*I511)/1000000,0),0)</f>
        <v>0</v>
      </c>
      <c r="AB511" s="1">
        <f>IF(C511="West", IF(B511="Central",F511*'Connecting shares (%)'!$R$16*'Connecting shares (%)'!$F$10/100+H511*'Connecting shares (%)'!$G$10/100*'Connecting shares (%)'!$R$17+J511*'Connecting shares (%)'!$H$10/100*'Connecting shares (%)'!$R$18,0),0)</f>
        <v>0</v>
      </c>
      <c r="AC511" s="1">
        <f>IF(C511="West", IF(B511="Decentral",('Connecting shares (%)'!$F$14/100*E511+'Connecting shares (%)'!$G$14/100*G511+'Connecting shares (%)'!$H$14/100*I511)/1000000,0),0)</f>
        <v>2.17961299999999E-2</v>
      </c>
      <c r="AD511" s="1">
        <f>IF(C511="west", IF(B511="Decentral",F511*'Connecting shares (%)'!$R$16*'Connecting shares (%)'!$F$14/100+H511*'Connecting shares (%)'!$G$14/100*'Connecting shares (%)'!$R$17+J511*'Connecting shares (%)'!$H$14/100*'Connecting shares (%)'!$R$18,0),0)</f>
        <v>4.5990000000000003E-2</v>
      </c>
      <c r="AE511" s="1">
        <f>IF(C511="west", IF(B511="Central",('Connecting shares (%)'!$F$12/100*K511+'Connecting shares (%)'!$G$12/100*M511+'Connecting shares (%)'!$H$12/100*O511)/1000000,0),0)</f>
        <v>0</v>
      </c>
      <c r="AF511" s="1">
        <f>IF(C511="west", IF(B511="Central",L511*'Connecting shares (%)'!$R$16*'Connecting shares (%)'!$F$12/100+N511*'Connecting shares (%)'!$G$12/100*'Connecting shares (%)'!$R$17+P511*'Connecting shares (%)'!$H$12/100*'Connecting shares (%)'!$R$18,0),0)</f>
        <v>0</v>
      </c>
      <c r="AG511" s="1">
        <f>IF(C511="West", IF(B511="Decentral",(K511*'Connecting shares (%)'!$F$16/100+M511*'Connecting shares (%)'!$G$16/100+O511*'Connecting shares (%)'!$H$16/100)/1000000,0),0)</f>
        <v>0</v>
      </c>
      <c r="AH511" s="1">
        <f>IF(C511="west", IF(B511="Decentral",L511*'Connecting shares (%)'!$R$16*'Connecting shares (%)'!$F$16/100+N511*'Connecting shares (%)'!$G$16/100*'Connecting shares (%)'!$R$17+P511*'Connecting shares (%)'!$H$16/100*'Connecting shares (%)'!$R$18,0),0)</f>
        <v>0</v>
      </c>
    </row>
    <row r="512" spans="1:34">
      <c r="A512" s="1">
        <v>511</v>
      </c>
      <c r="B512" s="1" t="s">
        <v>19</v>
      </c>
      <c r="C512" s="1" t="s">
        <v>21</v>
      </c>
      <c r="D512" s="1" t="s">
        <v>429</v>
      </c>
      <c r="E512" s="1">
        <v>0</v>
      </c>
      <c r="F512" s="1">
        <v>0</v>
      </c>
      <c r="G512" s="1">
        <v>0</v>
      </c>
      <c r="H512" s="1">
        <v>0</v>
      </c>
      <c r="I512" s="1">
        <v>0</v>
      </c>
      <c r="J512" s="1">
        <v>0</v>
      </c>
      <c r="K512" s="1">
        <v>0</v>
      </c>
      <c r="L512" s="1">
        <v>0</v>
      </c>
      <c r="M512" s="1">
        <v>0</v>
      </c>
      <c r="N512" s="1">
        <v>0</v>
      </c>
      <c r="O512" s="1">
        <v>0</v>
      </c>
      <c r="P512" s="1">
        <v>0</v>
      </c>
      <c r="Q512" s="1">
        <v>457.93168991443599</v>
      </c>
      <c r="R512" s="1">
        <v>3552</v>
      </c>
      <c r="S512" s="59">
        <f>IF(C512="East", IF(B512="Central",('Connecting shares (%)'!$F$2/100*E512+'Connecting shares (%)'!$G$2/100*G512+'Connecting shares (%)'!$H$2/100*I512)/1000000,0),0)</f>
        <v>0</v>
      </c>
      <c r="T512" s="59">
        <f>IF(C512="East", IF(B512="Central",F512*'Connecting shares (%)'!$R$16*'Connecting shares (%)'!$F$2/100+H512*'Connecting shares (%)'!$G$2/100*'Connecting shares (%)'!$R$17+J512*'Connecting shares (%)'!$H$2/100*'Connecting shares (%)'!$R$18,0),0)</f>
        <v>0</v>
      </c>
      <c r="U512" s="1">
        <f>IF(C512="East", IF(B512="Decentral",('Connecting shares (%)'!$F$6/100*E512+'Connecting shares (%)'!$G$6/100*G512+'Connecting shares (%)'!$H$6/100*I512)/1000000,0),0)</f>
        <v>0</v>
      </c>
      <c r="V512" s="1">
        <f>IF(C512="East", IF(B512="Decentral",F512*'Connecting shares (%)'!$R$16*'Connecting shares (%)'!$F$6/100+H512*'Connecting shares (%)'!$G$6/100*'Connecting shares (%)'!$R$17+J512*'Connecting shares (%)'!$H$6/100*'Connecting shares (%)'!$R$18,0),0)</f>
        <v>0</v>
      </c>
      <c r="W512" s="1">
        <f>IF(C512="East", IF(B512="Central",('Connecting shares (%)'!$F$4/100*K512+'Connecting shares (%)'!$G$4/100*M512+'Connecting shares (%)'!$H$4/100*O512)/1000000,0),0)</f>
        <v>0</v>
      </c>
      <c r="X512" s="1">
        <f>IF(C512="East", IF(B512="Central",L512*'Connecting shares (%)'!$R$16*'Connecting shares (%)'!$F$4/100+N512*'Connecting shares (%)'!$G$4/100*'Connecting shares (%)'!$R$17+P512*'Connecting shares (%)'!$H$4/100*'Connecting shares (%)'!$R$18,0),0)</f>
        <v>0</v>
      </c>
      <c r="Y512" s="1">
        <f>IF(C512="East", IF(B512="Decentral",('Connecting shares (%)'!$F$4/100*K512+'Connecting shares (%)'!$G$4/100*M512+'Connecting shares (%)'!$H$4/100*O512)/1000000,0),0)</f>
        <v>0</v>
      </c>
      <c r="Z512" s="1">
        <f>IF(C512="East", IF(B512="Decentral",L512*'Connecting shares (%)'!$R$16*'Connecting shares (%)'!$F$8/100+N512*'Connecting shares (%)'!$G$8/100*'Connecting shares (%)'!$R$17+P512*'Connecting shares (%)'!$H$8/100*'Connecting shares (%)'!$R$18,0),0)</f>
        <v>0</v>
      </c>
      <c r="AA512" s="1">
        <f>IF(C512="West", IF(B512="Central",('Connecting shares (%)'!$F$10/100*E512+'Connecting shares (%)'!$G$10/100*G512+'Connecting shares (%)'!$H$10/100*I512)/1000000,0),0)</f>
        <v>0</v>
      </c>
      <c r="AB512" s="1">
        <f>IF(C512="West", IF(B512="Central",F512*'Connecting shares (%)'!$R$16*'Connecting shares (%)'!$F$10/100+H512*'Connecting shares (%)'!$G$10/100*'Connecting shares (%)'!$R$17+J512*'Connecting shares (%)'!$H$10/100*'Connecting shares (%)'!$R$18,0),0)</f>
        <v>0</v>
      </c>
      <c r="AC512" s="1">
        <f>IF(C512="West", IF(B512="Decentral",('Connecting shares (%)'!$F$14/100*E512+'Connecting shares (%)'!$G$14/100*G512+'Connecting shares (%)'!$H$14/100*I512)/1000000,0),0)</f>
        <v>0</v>
      </c>
      <c r="AD512" s="1">
        <f>IF(C512="west", IF(B512="Decentral",F512*'Connecting shares (%)'!$R$16*'Connecting shares (%)'!$F$14/100+H512*'Connecting shares (%)'!$G$14/100*'Connecting shares (%)'!$R$17+J512*'Connecting shares (%)'!$H$14/100*'Connecting shares (%)'!$R$18,0),0)</f>
        <v>0</v>
      </c>
      <c r="AE512" s="1">
        <f>IF(C512="west", IF(B512="Central",('Connecting shares (%)'!$F$12/100*K512+'Connecting shares (%)'!$G$12/100*M512+'Connecting shares (%)'!$H$12/100*O512)/1000000,0),0)</f>
        <v>0</v>
      </c>
      <c r="AF512" s="1">
        <f>IF(C512="west", IF(B512="Central",L512*'Connecting shares (%)'!$R$16*'Connecting shares (%)'!$F$12/100+N512*'Connecting shares (%)'!$G$12/100*'Connecting shares (%)'!$R$17+P512*'Connecting shares (%)'!$H$12/100*'Connecting shares (%)'!$R$18,0),0)</f>
        <v>0</v>
      </c>
      <c r="AG512" s="1">
        <f>IF(C512="West", IF(B512="Decentral",(K512*'Connecting shares (%)'!$F$16/100+M512*'Connecting shares (%)'!$G$16/100+O512*'Connecting shares (%)'!$H$16/100)/1000000,0),0)</f>
        <v>0</v>
      </c>
      <c r="AH512" s="1">
        <f>IF(C512="west", IF(B512="Decentral",L512*'Connecting shares (%)'!$R$16*'Connecting shares (%)'!$F$16/100+N512*'Connecting shares (%)'!$G$16/100*'Connecting shares (%)'!$R$17+P512*'Connecting shares (%)'!$H$16/100*'Connecting shares (%)'!$R$18,0),0)</f>
        <v>0</v>
      </c>
    </row>
    <row r="513" spans="1:34">
      <c r="A513" s="1">
        <v>512</v>
      </c>
      <c r="B513" s="1" t="s">
        <v>20</v>
      </c>
      <c r="C513" s="1" t="s">
        <v>21</v>
      </c>
      <c r="D513" s="1" t="s">
        <v>428</v>
      </c>
      <c r="E513" s="1">
        <v>355102.91</v>
      </c>
      <c r="F513" s="1">
        <v>22</v>
      </c>
      <c r="G513" s="1">
        <v>0</v>
      </c>
      <c r="H513" s="1">
        <v>0</v>
      </c>
      <c r="I513" s="1">
        <v>0</v>
      </c>
      <c r="J513" s="1">
        <v>0</v>
      </c>
      <c r="K513" s="1">
        <v>0</v>
      </c>
      <c r="L513" s="1">
        <v>0</v>
      </c>
      <c r="M513" s="1">
        <v>0</v>
      </c>
      <c r="N513" s="1">
        <v>0</v>
      </c>
      <c r="O513" s="1">
        <v>0</v>
      </c>
      <c r="P513" s="1">
        <v>0</v>
      </c>
      <c r="Q513" s="1">
        <v>1256.8472719838301</v>
      </c>
      <c r="R513" s="1">
        <v>23674</v>
      </c>
      <c r="S513" s="59">
        <f>IF(C513="East", IF(B513="Central",('Connecting shares (%)'!$F$2/100*E513+'Connecting shares (%)'!$G$2/100*G513+'Connecting shares (%)'!$H$2/100*I513)/1000000,0),0)</f>
        <v>0</v>
      </c>
      <c r="T513" s="59">
        <f>IF(C513="East", IF(B513="Central",F513*'Connecting shares (%)'!$R$16*'Connecting shares (%)'!$F$2/100+H513*'Connecting shares (%)'!$G$2/100*'Connecting shares (%)'!$R$17+J513*'Connecting shares (%)'!$H$2/100*'Connecting shares (%)'!$R$18,0),0)</f>
        <v>0</v>
      </c>
      <c r="U513" s="1">
        <f>IF(C513="East", IF(B513="Decentral",('Connecting shares (%)'!$F$6/100*E513+'Connecting shares (%)'!$G$6/100*G513+'Connecting shares (%)'!$H$6/100*I513)/1000000,0),0)</f>
        <v>0</v>
      </c>
      <c r="V513" s="1">
        <f>IF(C513="East", IF(B513="Decentral",F513*'Connecting shares (%)'!$R$16*'Connecting shares (%)'!$F$6/100+H513*'Connecting shares (%)'!$G$6/100*'Connecting shares (%)'!$R$17+J513*'Connecting shares (%)'!$H$6/100*'Connecting shares (%)'!$R$18,0),0)</f>
        <v>0</v>
      </c>
      <c r="W513" s="1">
        <f>IF(C513="East", IF(B513="Central",('Connecting shares (%)'!$F$4/100*K513+'Connecting shares (%)'!$G$4/100*M513+'Connecting shares (%)'!$H$4/100*O513)/1000000,0),0)</f>
        <v>0</v>
      </c>
      <c r="X513" s="1">
        <f>IF(C513="East", IF(B513="Central",L513*'Connecting shares (%)'!$R$16*'Connecting shares (%)'!$F$4/100+N513*'Connecting shares (%)'!$G$4/100*'Connecting shares (%)'!$R$17+P513*'Connecting shares (%)'!$H$4/100*'Connecting shares (%)'!$R$18,0),0)</f>
        <v>0</v>
      </c>
      <c r="Y513" s="1">
        <f>IF(C513="East", IF(B513="Decentral",('Connecting shares (%)'!$F$4/100*K513+'Connecting shares (%)'!$G$4/100*M513+'Connecting shares (%)'!$H$4/100*O513)/1000000,0),0)</f>
        <v>0</v>
      </c>
      <c r="Z513" s="1">
        <f>IF(C513="East", IF(B513="Decentral",L513*'Connecting shares (%)'!$R$16*'Connecting shares (%)'!$F$8/100+N513*'Connecting shares (%)'!$G$8/100*'Connecting shares (%)'!$R$17+P513*'Connecting shares (%)'!$H$8/100*'Connecting shares (%)'!$R$18,0),0)</f>
        <v>0</v>
      </c>
      <c r="AA513" s="1">
        <f>IF(C513="West", IF(B513="Central",('Connecting shares (%)'!$F$10/100*E513+'Connecting shares (%)'!$G$10/100*G513+'Connecting shares (%)'!$H$10/100*I513)/1000000,0),0)</f>
        <v>0.35510290999999999</v>
      </c>
      <c r="AB513" s="1">
        <f>IF(C513="West", IF(B513="Central",F513*'Connecting shares (%)'!$R$16*'Connecting shares (%)'!$F$10/100+H513*'Connecting shares (%)'!$G$10/100*'Connecting shares (%)'!$R$17+J513*'Connecting shares (%)'!$H$10/100*'Connecting shares (%)'!$R$18,0),0)</f>
        <v>0.50589000000000006</v>
      </c>
      <c r="AC513" s="1">
        <f>IF(C513="West", IF(B513="Decentral",('Connecting shares (%)'!$F$14/100*E513+'Connecting shares (%)'!$G$14/100*G513+'Connecting shares (%)'!$H$14/100*I513)/1000000,0),0)</f>
        <v>0</v>
      </c>
      <c r="AD513" s="1">
        <f>IF(C513="west", IF(B513="Decentral",F513*'Connecting shares (%)'!$R$16*'Connecting shares (%)'!$F$14/100+H513*'Connecting shares (%)'!$G$14/100*'Connecting shares (%)'!$R$17+J513*'Connecting shares (%)'!$H$14/100*'Connecting shares (%)'!$R$18,0),0)</f>
        <v>0</v>
      </c>
      <c r="AE513" s="1">
        <f>IF(C513="west", IF(B513="Central",('Connecting shares (%)'!$F$12/100*K513+'Connecting shares (%)'!$G$12/100*M513+'Connecting shares (%)'!$H$12/100*O513)/1000000,0),0)</f>
        <v>0</v>
      </c>
      <c r="AF513" s="1">
        <f>IF(C513="west", IF(B513="Central",L513*'Connecting shares (%)'!$R$16*'Connecting shares (%)'!$F$12/100+N513*'Connecting shares (%)'!$G$12/100*'Connecting shares (%)'!$R$17+P513*'Connecting shares (%)'!$H$12/100*'Connecting shares (%)'!$R$18,0),0)</f>
        <v>0</v>
      </c>
      <c r="AG513" s="1">
        <f>IF(C513="West", IF(B513="Decentral",(K513*'Connecting shares (%)'!$F$16/100+M513*'Connecting shares (%)'!$G$16/100+O513*'Connecting shares (%)'!$H$16/100)/1000000,0),0)</f>
        <v>0</v>
      </c>
      <c r="AH513" s="1">
        <f>IF(C513="west", IF(B513="Decentral",L513*'Connecting shares (%)'!$R$16*'Connecting shares (%)'!$F$16/100+N513*'Connecting shares (%)'!$G$16/100*'Connecting shares (%)'!$R$17+P513*'Connecting shares (%)'!$H$16/100*'Connecting shares (%)'!$R$18,0),0)</f>
        <v>0</v>
      </c>
    </row>
    <row r="514" spans="1:34">
      <c r="A514" s="1">
        <v>513</v>
      </c>
      <c r="B514" s="1" t="s">
        <v>19</v>
      </c>
      <c r="C514" s="1" t="s">
        <v>21</v>
      </c>
      <c r="D514" s="1" t="s">
        <v>427</v>
      </c>
      <c r="E514" s="1">
        <v>12252.54</v>
      </c>
      <c r="F514" s="1">
        <v>1</v>
      </c>
      <c r="G514" s="1">
        <v>0</v>
      </c>
      <c r="H514" s="1">
        <v>0</v>
      </c>
      <c r="I514" s="1">
        <v>0</v>
      </c>
      <c r="J514" s="1">
        <v>0</v>
      </c>
      <c r="K514" s="1">
        <v>0</v>
      </c>
      <c r="L514" s="1">
        <v>0</v>
      </c>
      <c r="M514" s="1">
        <v>0</v>
      </c>
      <c r="N514" s="1">
        <v>0</v>
      </c>
      <c r="O514" s="1">
        <v>0</v>
      </c>
      <c r="P514" s="1">
        <v>0</v>
      </c>
      <c r="Q514" s="1">
        <v>252.90959278315501</v>
      </c>
      <c r="R514" s="1">
        <v>1815.5</v>
      </c>
      <c r="S514" s="59">
        <f>IF(C514="East", IF(B514="Central",('Connecting shares (%)'!$F$2/100*E514+'Connecting shares (%)'!$G$2/100*G514+'Connecting shares (%)'!$H$2/100*I514)/1000000,0),0)</f>
        <v>0</v>
      </c>
      <c r="T514" s="59">
        <f>IF(C514="East", IF(B514="Central",F514*'Connecting shares (%)'!$R$16*'Connecting shares (%)'!$F$2/100+H514*'Connecting shares (%)'!$G$2/100*'Connecting shares (%)'!$R$17+J514*'Connecting shares (%)'!$H$2/100*'Connecting shares (%)'!$R$18,0),0)</f>
        <v>0</v>
      </c>
      <c r="U514" s="1">
        <f>IF(C514="East", IF(B514="Decentral",('Connecting shares (%)'!$F$6/100*E514+'Connecting shares (%)'!$G$6/100*G514+'Connecting shares (%)'!$H$6/100*I514)/1000000,0),0)</f>
        <v>0</v>
      </c>
      <c r="V514" s="1">
        <f>IF(C514="East", IF(B514="Decentral",F514*'Connecting shares (%)'!$R$16*'Connecting shares (%)'!$F$6/100+H514*'Connecting shares (%)'!$G$6/100*'Connecting shares (%)'!$R$17+J514*'Connecting shares (%)'!$H$6/100*'Connecting shares (%)'!$R$18,0),0)</f>
        <v>0</v>
      </c>
      <c r="W514" s="1">
        <f>IF(C514="East", IF(B514="Central",('Connecting shares (%)'!$F$4/100*K514+'Connecting shares (%)'!$G$4/100*M514+'Connecting shares (%)'!$H$4/100*O514)/1000000,0),0)</f>
        <v>0</v>
      </c>
      <c r="X514" s="1">
        <f>IF(C514="East", IF(B514="Central",L514*'Connecting shares (%)'!$R$16*'Connecting shares (%)'!$F$4/100+N514*'Connecting shares (%)'!$G$4/100*'Connecting shares (%)'!$R$17+P514*'Connecting shares (%)'!$H$4/100*'Connecting shares (%)'!$R$18,0),0)</f>
        <v>0</v>
      </c>
      <c r="Y514" s="1">
        <f>IF(C514="East", IF(B514="Decentral",('Connecting shares (%)'!$F$4/100*K514+'Connecting shares (%)'!$G$4/100*M514+'Connecting shares (%)'!$H$4/100*O514)/1000000,0),0)</f>
        <v>0</v>
      </c>
      <c r="Z514" s="1">
        <f>IF(C514="East", IF(B514="Decentral",L514*'Connecting shares (%)'!$R$16*'Connecting shares (%)'!$F$8/100+N514*'Connecting shares (%)'!$G$8/100*'Connecting shares (%)'!$R$17+P514*'Connecting shares (%)'!$H$8/100*'Connecting shares (%)'!$R$18,0),0)</f>
        <v>0</v>
      </c>
      <c r="AA514" s="1">
        <f>IF(C514="West", IF(B514="Central",('Connecting shares (%)'!$F$10/100*E514+'Connecting shares (%)'!$G$10/100*G514+'Connecting shares (%)'!$H$10/100*I514)/1000000,0),0)</f>
        <v>0</v>
      </c>
      <c r="AB514" s="1">
        <f>IF(C514="West", IF(B514="Central",F514*'Connecting shares (%)'!$R$16*'Connecting shares (%)'!$F$10/100+H514*'Connecting shares (%)'!$G$10/100*'Connecting shares (%)'!$R$17+J514*'Connecting shares (%)'!$H$10/100*'Connecting shares (%)'!$R$18,0),0)</f>
        <v>0</v>
      </c>
      <c r="AC514" s="1">
        <f>IF(C514="West", IF(B514="Decentral",('Connecting shares (%)'!$F$14/100*E514+'Connecting shares (%)'!$G$14/100*G514+'Connecting shares (%)'!$H$14/100*I514)/1000000,0),0)</f>
        <v>1.2252540000000001E-2</v>
      </c>
      <c r="AD514" s="1">
        <f>IF(C514="west", IF(B514="Decentral",F514*'Connecting shares (%)'!$R$16*'Connecting shares (%)'!$F$14/100+H514*'Connecting shares (%)'!$G$14/100*'Connecting shares (%)'!$R$17+J514*'Connecting shares (%)'!$H$14/100*'Connecting shares (%)'!$R$18,0),0)</f>
        <v>2.2995000000000002E-2</v>
      </c>
      <c r="AE514" s="1">
        <f>IF(C514="west", IF(B514="Central",('Connecting shares (%)'!$F$12/100*K514+'Connecting shares (%)'!$G$12/100*M514+'Connecting shares (%)'!$H$12/100*O514)/1000000,0),0)</f>
        <v>0</v>
      </c>
      <c r="AF514" s="1">
        <f>IF(C514="west", IF(B514="Central",L514*'Connecting shares (%)'!$R$16*'Connecting shares (%)'!$F$12/100+N514*'Connecting shares (%)'!$G$12/100*'Connecting shares (%)'!$R$17+P514*'Connecting shares (%)'!$H$12/100*'Connecting shares (%)'!$R$18,0),0)</f>
        <v>0</v>
      </c>
      <c r="AG514" s="1">
        <f>IF(C514="West", IF(B514="Decentral",(K514*'Connecting shares (%)'!$F$16/100+M514*'Connecting shares (%)'!$G$16/100+O514*'Connecting shares (%)'!$H$16/100)/1000000,0),0)</f>
        <v>0</v>
      </c>
      <c r="AH514" s="1">
        <f>IF(C514="west", IF(B514="Decentral",L514*'Connecting shares (%)'!$R$16*'Connecting shares (%)'!$F$16/100+N514*'Connecting shares (%)'!$G$16/100*'Connecting shares (%)'!$R$17+P514*'Connecting shares (%)'!$H$16/100*'Connecting shares (%)'!$R$18,0),0)</f>
        <v>0</v>
      </c>
    </row>
    <row r="515" spans="1:34">
      <c r="A515" s="1">
        <v>514</v>
      </c>
      <c r="B515" s="1" t="s">
        <v>20</v>
      </c>
      <c r="C515" s="1" t="s">
        <v>21</v>
      </c>
      <c r="D515" s="1" t="s">
        <v>426</v>
      </c>
      <c r="E515" s="1">
        <v>1027667.09</v>
      </c>
      <c r="F515" s="1">
        <v>69</v>
      </c>
      <c r="G515" s="1">
        <v>0</v>
      </c>
      <c r="H515" s="1">
        <v>0</v>
      </c>
      <c r="I515" s="1">
        <v>0</v>
      </c>
      <c r="J515" s="1">
        <v>0</v>
      </c>
      <c r="K515" s="1">
        <v>7046.21</v>
      </c>
      <c r="L515" s="1">
        <v>1</v>
      </c>
      <c r="M515" s="1">
        <v>0</v>
      </c>
      <c r="N515" s="1">
        <v>0</v>
      </c>
      <c r="O515" s="1">
        <v>0</v>
      </c>
      <c r="P515" s="1">
        <v>0</v>
      </c>
      <c r="Q515" s="1">
        <v>3503.5096750306302</v>
      </c>
      <c r="R515" s="1">
        <v>534669</v>
      </c>
      <c r="S515" s="59">
        <f>IF(C515="East", IF(B515="Central",('Connecting shares (%)'!$F$2/100*E515+'Connecting shares (%)'!$G$2/100*G515+'Connecting shares (%)'!$H$2/100*I515)/1000000,0),0)</f>
        <v>0</v>
      </c>
      <c r="T515" s="59">
        <f>IF(C515="East", IF(B515="Central",F515*'Connecting shares (%)'!$R$16*'Connecting shares (%)'!$F$2/100+H515*'Connecting shares (%)'!$G$2/100*'Connecting shares (%)'!$R$17+J515*'Connecting shares (%)'!$H$2/100*'Connecting shares (%)'!$R$18,0),0)</f>
        <v>0</v>
      </c>
      <c r="U515" s="1">
        <f>IF(C515="East", IF(B515="Decentral",('Connecting shares (%)'!$F$6/100*E515+'Connecting shares (%)'!$G$6/100*G515+'Connecting shares (%)'!$H$6/100*I515)/1000000,0),0)</f>
        <v>0</v>
      </c>
      <c r="V515" s="1">
        <f>IF(C515="East", IF(B515="Decentral",F515*'Connecting shares (%)'!$R$16*'Connecting shares (%)'!$F$6/100+H515*'Connecting shares (%)'!$G$6/100*'Connecting shares (%)'!$R$17+J515*'Connecting shares (%)'!$H$6/100*'Connecting shares (%)'!$R$18,0),0)</f>
        <v>0</v>
      </c>
      <c r="W515" s="1">
        <f>IF(C515="East", IF(B515="Central",('Connecting shares (%)'!$F$4/100*K515+'Connecting shares (%)'!$G$4/100*M515+'Connecting shares (%)'!$H$4/100*O515)/1000000,0),0)</f>
        <v>0</v>
      </c>
      <c r="X515" s="1">
        <f>IF(C515="East", IF(B515="Central",L515*'Connecting shares (%)'!$R$16*'Connecting shares (%)'!$F$4/100+N515*'Connecting shares (%)'!$G$4/100*'Connecting shares (%)'!$R$17+P515*'Connecting shares (%)'!$H$4/100*'Connecting shares (%)'!$R$18,0),0)</f>
        <v>0</v>
      </c>
      <c r="Y515" s="1">
        <f>IF(C515="East", IF(B515="Decentral",('Connecting shares (%)'!$F$4/100*K515+'Connecting shares (%)'!$G$4/100*M515+'Connecting shares (%)'!$H$4/100*O515)/1000000,0),0)</f>
        <v>0</v>
      </c>
      <c r="Z515" s="1">
        <f>IF(C515="East", IF(B515="Decentral",L515*'Connecting shares (%)'!$R$16*'Connecting shares (%)'!$F$8/100+N515*'Connecting shares (%)'!$G$8/100*'Connecting shares (%)'!$R$17+P515*'Connecting shares (%)'!$H$8/100*'Connecting shares (%)'!$R$18,0),0)</f>
        <v>0</v>
      </c>
      <c r="AA515" s="1">
        <f>IF(C515="West", IF(B515="Central",('Connecting shares (%)'!$F$10/100*E515+'Connecting shares (%)'!$G$10/100*G515+'Connecting shares (%)'!$H$10/100*I515)/1000000,0),0)</f>
        <v>1.02766709</v>
      </c>
      <c r="AB515" s="1">
        <f>IF(C515="West", IF(B515="Central",F515*'Connecting shares (%)'!$R$16*'Connecting shares (%)'!$F$10/100+H515*'Connecting shares (%)'!$G$10/100*'Connecting shares (%)'!$R$17+J515*'Connecting shares (%)'!$H$10/100*'Connecting shares (%)'!$R$18,0),0)</f>
        <v>1.5866550000000001</v>
      </c>
      <c r="AC515" s="1">
        <f>IF(C515="West", IF(B515="Decentral",('Connecting shares (%)'!$F$14/100*E515+'Connecting shares (%)'!$G$14/100*G515+'Connecting shares (%)'!$H$14/100*I515)/1000000,0),0)</f>
        <v>0</v>
      </c>
      <c r="AD515" s="1">
        <f>IF(C515="west", IF(B515="Decentral",F515*'Connecting shares (%)'!$R$16*'Connecting shares (%)'!$F$14/100+H515*'Connecting shares (%)'!$G$14/100*'Connecting shares (%)'!$R$17+J515*'Connecting shares (%)'!$H$14/100*'Connecting shares (%)'!$R$18,0),0)</f>
        <v>0</v>
      </c>
      <c r="AE515" s="1">
        <f>IF(C515="west", IF(B515="Central",('Connecting shares (%)'!$F$12/100*K515+'Connecting shares (%)'!$G$12/100*M515+'Connecting shares (%)'!$H$12/100*O515)/1000000,0),0)</f>
        <v>7.0462099999999998E-3</v>
      </c>
      <c r="AF515" s="1">
        <f>IF(C515="west", IF(B515="Central",L515*'Connecting shares (%)'!$R$16*'Connecting shares (%)'!$F$12/100+N515*'Connecting shares (%)'!$G$12/100*'Connecting shares (%)'!$R$17+P515*'Connecting shares (%)'!$H$12/100*'Connecting shares (%)'!$R$18,0),0)</f>
        <v>2.2995000000000002E-2</v>
      </c>
      <c r="AG515" s="1">
        <f>IF(C515="West", IF(B515="Decentral",(K515*'Connecting shares (%)'!$F$16/100+M515*'Connecting shares (%)'!$G$16/100+O515*'Connecting shares (%)'!$H$16/100)/1000000,0),0)</f>
        <v>0</v>
      </c>
      <c r="AH515" s="1">
        <f>IF(C515="west", IF(B515="Decentral",L515*'Connecting shares (%)'!$R$16*'Connecting shares (%)'!$F$16/100+N515*'Connecting shares (%)'!$G$16/100*'Connecting shares (%)'!$R$17+P515*'Connecting shares (%)'!$H$16/100*'Connecting shares (%)'!$R$18,0),0)</f>
        <v>0</v>
      </c>
    </row>
    <row r="516" spans="1:34">
      <c r="A516" s="1">
        <v>515</v>
      </c>
      <c r="B516" s="1" t="s">
        <v>20</v>
      </c>
      <c r="C516" s="1" t="s">
        <v>21</v>
      </c>
      <c r="D516" s="1" t="s">
        <v>425</v>
      </c>
      <c r="E516" s="1">
        <v>149767.07999999999</v>
      </c>
      <c r="F516" s="1">
        <v>10</v>
      </c>
      <c r="G516" s="1">
        <v>0</v>
      </c>
      <c r="H516" s="1">
        <v>0</v>
      </c>
      <c r="I516" s="1">
        <v>0</v>
      </c>
      <c r="J516" s="1">
        <v>0</v>
      </c>
      <c r="K516" s="1">
        <v>0</v>
      </c>
      <c r="L516" s="1">
        <v>0</v>
      </c>
      <c r="M516" s="1">
        <v>0</v>
      </c>
      <c r="N516" s="1">
        <v>0</v>
      </c>
      <c r="O516" s="1">
        <v>0</v>
      </c>
      <c r="P516" s="1">
        <v>0</v>
      </c>
      <c r="Q516" s="1">
        <v>2147.4847213406401</v>
      </c>
      <c r="R516" s="1">
        <v>339845</v>
      </c>
      <c r="S516" s="59">
        <f>IF(C516="East", IF(B516="Central",('Connecting shares (%)'!$F$2/100*E516+'Connecting shares (%)'!$G$2/100*G516+'Connecting shares (%)'!$H$2/100*I516)/1000000,0),0)</f>
        <v>0</v>
      </c>
      <c r="T516" s="59">
        <f>IF(C516="East", IF(B516="Central",F516*'Connecting shares (%)'!$R$16*'Connecting shares (%)'!$F$2/100+H516*'Connecting shares (%)'!$G$2/100*'Connecting shares (%)'!$R$17+J516*'Connecting shares (%)'!$H$2/100*'Connecting shares (%)'!$R$18,0),0)</f>
        <v>0</v>
      </c>
      <c r="U516" s="1">
        <f>IF(C516="East", IF(B516="Decentral",('Connecting shares (%)'!$F$6/100*E516+'Connecting shares (%)'!$G$6/100*G516+'Connecting shares (%)'!$H$6/100*I516)/1000000,0),0)</f>
        <v>0</v>
      </c>
      <c r="V516" s="1">
        <f>IF(C516="East", IF(B516="Decentral",F516*'Connecting shares (%)'!$R$16*'Connecting shares (%)'!$F$6/100+H516*'Connecting shares (%)'!$G$6/100*'Connecting shares (%)'!$R$17+J516*'Connecting shares (%)'!$H$6/100*'Connecting shares (%)'!$R$18,0),0)</f>
        <v>0</v>
      </c>
      <c r="W516" s="1">
        <f>IF(C516="East", IF(B516="Central",('Connecting shares (%)'!$F$4/100*K516+'Connecting shares (%)'!$G$4/100*M516+'Connecting shares (%)'!$H$4/100*O516)/1000000,0),0)</f>
        <v>0</v>
      </c>
      <c r="X516" s="1">
        <f>IF(C516="East", IF(B516="Central",L516*'Connecting shares (%)'!$R$16*'Connecting shares (%)'!$F$4/100+N516*'Connecting shares (%)'!$G$4/100*'Connecting shares (%)'!$R$17+P516*'Connecting shares (%)'!$H$4/100*'Connecting shares (%)'!$R$18,0),0)</f>
        <v>0</v>
      </c>
      <c r="Y516" s="1">
        <f>IF(C516="East", IF(B516="Decentral",('Connecting shares (%)'!$F$4/100*K516+'Connecting shares (%)'!$G$4/100*M516+'Connecting shares (%)'!$H$4/100*O516)/1000000,0),0)</f>
        <v>0</v>
      </c>
      <c r="Z516" s="1">
        <f>IF(C516="East", IF(B516="Decentral",L516*'Connecting shares (%)'!$R$16*'Connecting shares (%)'!$F$8/100+N516*'Connecting shares (%)'!$G$8/100*'Connecting shares (%)'!$R$17+P516*'Connecting shares (%)'!$H$8/100*'Connecting shares (%)'!$R$18,0),0)</f>
        <v>0</v>
      </c>
      <c r="AA516" s="1">
        <f>IF(C516="West", IF(B516="Central",('Connecting shares (%)'!$F$10/100*E516+'Connecting shares (%)'!$G$10/100*G516+'Connecting shares (%)'!$H$10/100*I516)/1000000,0),0)</f>
        <v>0.14976708</v>
      </c>
      <c r="AB516" s="1">
        <f>IF(C516="West", IF(B516="Central",F516*'Connecting shares (%)'!$R$16*'Connecting shares (%)'!$F$10/100+H516*'Connecting shares (%)'!$G$10/100*'Connecting shares (%)'!$R$17+J516*'Connecting shares (%)'!$H$10/100*'Connecting shares (%)'!$R$18,0),0)</f>
        <v>0.22995000000000002</v>
      </c>
      <c r="AC516" s="1">
        <f>IF(C516="West", IF(B516="Decentral",('Connecting shares (%)'!$F$14/100*E516+'Connecting shares (%)'!$G$14/100*G516+'Connecting shares (%)'!$H$14/100*I516)/1000000,0),0)</f>
        <v>0</v>
      </c>
      <c r="AD516" s="1">
        <f>IF(C516="west", IF(B516="Decentral",F516*'Connecting shares (%)'!$R$16*'Connecting shares (%)'!$F$14/100+H516*'Connecting shares (%)'!$G$14/100*'Connecting shares (%)'!$R$17+J516*'Connecting shares (%)'!$H$14/100*'Connecting shares (%)'!$R$18,0),0)</f>
        <v>0</v>
      </c>
      <c r="AE516" s="1">
        <f>IF(C516="west", IF(B516="Central",('Connecting shares (%)'!$F$12/100*K516+'Connecting shares (%)'!$G$12/100*M516+'Connecting shares (%)'!$H$12/100*O516)/1000000,0),0)</f>
        <v>0</v>
      </c>
      <c r="AF516" s="1">
        <f>IF(C516="west", IF(B516="Central",L516*'Connecting shares (%)'!$R$16*'Connecting shares (%)'!$F$12/100+N516*'Connecting shares (%)'!$G$12/100*'Connecting shares (%)'!$R$17+P516*'Connecting shares (%)'!$H$12/100*'Connecting shares (%)'!$R$18,0),0)</f>
        <v>0</v>
      </c>
      <c r="AG516" s="1">
        <f>IF(C516="West", IF(B516="Decentral",(K516*'Connecting shares (%)'!$F$16/100+M516*'Connecting shares (%)'!$G$16/100+O516*'Connecting shares (%)'!$H$16/100)/1000000,0),0)</f>
        <v>0</v>
      </c>
      <c r="AH516" s="1">
        <f>IF(C516="west", IF(B516="Decentral",L516*'Connecting shares (%)'!$R$16*'Connecting shares (%)'!$F$16/100+N516*'Connecting shares (%)'!$G$16/100*'Connecting shares (%)'!$R$17+P516*'Connecting shares (%)'!$H$16/100*'Connecting shares (%)'!$R$18,0),0)</f>
        <v>0</v>
      </c>
    </row>
    <row r="517" spans="1:34">
      <c r="A517" s="1">
        <v>516</v>
      </c>
      <c r="B517" s="1" t="s">
        <v>20</v>
      </c>
      <c r="C517" s="1" t="s">
        <v>21</v>
      </c>
      <c r="D517" s="1" t="s">
        <v>424</v>
      </c>
      <c r="E517" s="1">
        <v>2625157.83</v>
      </c>
      <c r="F517" s="1">
        <v>168</v>
      </c>
      <c r="G517" s="1">
        <v>141285.29</v>
      </c>
      <c r="H517" s="1">
        <v>2</v>
      </c>
      <c r="I517" s="1">
        <v>0</v>
      </c>
      <c r="J517" s="1">
        <v>0</v>
      </c>
      <c r="K517" s="1">
        <v>667841.97</v>
      </c>
      <c r="L517" s="1">
        <v>51</v>
      </c>
      <c r="M517" s="1">
        <v>654683.39</v>
      </c>
      <c r="N517" s="1">
        <v>9</v>
      </c>
      <c r="O517" s="1">
        <v>0</v>
      </c>
      <c r="P517" s="1">
        <v>0</v>
      </c>
      <c r="Q517" s="1">
        <v>13766.256101094599</v>
      </c>
      <c r="R517" s="1">
        <v>8355364.5</v>
      </c>
      <c r="S517" s="59">
        <f>IF(C517="East", IF(B517="Central",('Connecting shares (%)'!$F$2/100*E517+'Connecting shares (%)'!$G$2/100*G517+'Connecting shares (%)'!$H$2/100*I517)/1000000,0),0)</f>
        <v>0</v>
      </c>
      <c r="T517" s="59">
        <f>IF(C517="East", IF(B517="Central",F517*'Connecting shares (%)'!$R$16*'Connecting shares (%)'!$F$2/100+H517*'Connecting shares (%)'!$G$2/100*'Connecting shares (%)'!$R$17+J517*'Connecting shares (%)'!$H$2/100*'Connecting shares (%)'!$R$18,0),0)</f>
        <v>0</v>
      </c>
      <c r="U517" s="1">
        <f>IF(C517="East", IF(B517="Decentral",('Connecting shares (%)'!$F$6/100*E517+'Connecting shares (%)'!$G$6/100*G517+'Connecting shares (%)'!$H$6/100*I517)/1000000,0),0)</f>
        <v>0</v>
      </c>
      <c r="V517" s="1">
        <f>IF(C517="East", IF(B517="Decentral",F517*'Connecting shares (%)'!$R$16*'Connecting shares (%)'!$F$6/100+H517*'Connecting shares (%)'!$G$6/100*'Connecting shares (%)'!$R$17+J517*'Connecting shares (%)'!$H$6/100*'Connecting shares (%)'!$R$18,0),0)</f>
        <v>0</v>
      </c>
      <c r="W517" s="1">
        <f>IF(C517="East", IF(B517="Central",('Connecting shares (%)'!$F$4/100*K517+'Connecting shares (%)'!$G$4/100*M517+'Connecting shares (%)'!$H$4/100*O517)/1000000,0),0)</f>
        <v>0</v>
      </c>
      <c r="X517" s="1">
        <f>IF(C517="East", IF(B517="Central",L517*'Connecting shares (%)'!$R$16*'Connecting shares (%)'!$F$4/100+N517*'Connecting shares (%)'!$G$4/100*'Connecting shares (%)'!$R$17+P517*'Connecting shares (%)'!$H$4/100*'Connecting shares (%)'!$R$18,0),0)</f>
        <v>0</v>
      </c>
      <c r="Y517" s="1">
        <f>IF(C517="East", IF(B517="Decentral",('Connecting shares (%)'!$F$4/100*K517+'Connecting shares (%)'!$G$4/100*M517+'Connecting shares (%)'!$H$4/100*O517)/1000000,0),0)</f>
        <v>0</v>
      </c>
      <c r="Z517" s="1">
        <f>IF(C517="East", IF(B517="Decentral",L517*'Connecting shares (%)'!$R$16*'Connecting shares (%)'!$F$8/100+N517*'Connecting shares (%)'!$G$8/100*'Connecting shares (%)'!$R$17+P517*'Connecting shares (%)'!$H$8/100*'Connecting shares (%)'!$R$18,0),0)</f>
        <v>0</v>
      </c>
      <c r="AA517" s="1">
        <f>IF(C517="West", IF(B517="Central",('Connecting shares (%)'!$F$10/100*E517+'Connecting shares (%)'!$G$10/100*G517+'Connecting shares (%)'!$H$10/100*I517)/1000000,0),0)</f>
        <v>2.7664431199999999</v>
      </c>
      <c r="AB517" s="1">
        <f>IF(C517="West", IF(B517="Central",F517*'Connecting shares (%)'!$R$16*'Connecting shares (%)'!$F$10/100+H517*'Connecting shares (%)'!$G$10/100*'Connecting shares (%)'!$R$17+J517*'Connecting shares (%)'!$H$10/100*'Connecting shares (%)'!$R$18,0),0)</f>
        <v>3.9244780000000001</v>
      </c>
      <c r="AC517" s="1">
        <f>IF(C517="West", IF(B517="Decentral",('Connecting shares (%)'!$F$14/100*E517+'Connecting shares (%)'!$G$14/100*G517+'Connecting shares (%)'!$H$14/100*I517)/1000000,0),0)</f>
        <v>0</v>
      </c>
      <c r="AD517" s="1">
        <f>IF(C517="west", IF(B517="Decentral",F517*'Connecting shares (%)'!$R$16*'Connecting shares (%)'!$F$14/100+H517*'Connecting shares (%)'!$G$14/100*'Connecting shares (%)'!$R$17+J517*'Connecting shares (%)'!$H$14/100*'Connecting shares (%)'!$R$18,0),0)</f>
        <v>0</v>
      </c>
      <c r="AE517" s="1">
        <f>IF(C517="west", IF(B517="Central",('Connecting shares (%)'!$F$12/100*K517+'Connecting shares (%)'!$G$12/100*M517+'Connecting shares (%)'!$H$12/100*O517)/1000000,0),0)</f>
        <v>1.3225253599999998</v>
      </c>
      <c r="AF517" s="1">
        <f>IF(C517="west", IF(B517="Central",L517*'Connecting shares (%)'!$R$16*'Connecting shares (%)'!$F$12/100+N517*'Connecting shares (%)'!$G$12/100*'Connecting shares (%)'!$R$17+P517*'Connecting shares (%)'!$H$12/100*'Connecting shares (%)'!$R$18,0),0)</f>
        <v>1.4486760000000001</v>
      </c>
      <c r="AG517" s="1">
        <f>IF(C517="West", IF(B517="Decentral",(K517*'Connecting shares (%)'!$F$16/100+M517*'Connecting shares (%)'!$G$16/100+O517*'Connecting shares (%)'!$H$16/100)/1000000,0),0)</f>
        <v>0</v>
      </c>
      <c r="AH517" s="1">
        <f>IF(C517="west", IF(B517="Decentral",L517*'Connecting shares (%)'!$R$16*'Connecting shares (%)'!$F$16/100+N517*'Connecting shares (%)'!$G$16/100*'Connecting shares (%)'!$R$17+P517*'Connecting shares (%)'!$H$16/100*'Connecting shares (%)'!$R$18,0),0)</f>
        <v>0</v>
      </c>
    </row>
    <row r="518" spans="1:34">
      <c r="A518" s="1">
        <v>517</v>
      </c>
      <c r="B518" s="1" t="s">
        <v>20</v>
      </c>
      <c r="C518" s="1" t="s">
        <v>21</v>
      </c>
      <c r="D518" s="1" t="s">
        <v>54</v>
      </c>
      <c r="E518" s="1">
        <v>465304.45999999897</v>
      </c>
      <c r="F518" s="1">
        <v>38</v>
      </c>
      <c r="G518" s="1">
        <v>0</v>
      </c>
      <c r="H518" s="1">
        <v>0</v>
      </c>
      <c r="I518" s="1">
        <v>0</v>
      </c>
      <c r="J518" s="1">
        <v>0</v>
      </c>
      <c r="K518" s="1">
        <v>269475.03000000003</v>
      </c>
      <c r="L518" s="1">
        <v>44</v>
      </c>
      <c r="M518" s="1">
        <v>318954.33999999898</v>
      </c>
      <c r="N518" s="1">
        <v>4</v>
      </c>
      <c r="O518" s="1">
        <v>486273.66999999899</v>
      </c>
      <c r="P518" s="1">
        <v>1</v>
      </c>
      <c r="Q518" s="1">
        <v>1570.53387892616</v>
      </c>
      <c r="R518" s="1">
        <v>164266</v>
      </c>
      <c r="S518" s="59">
        <f>IF(C518="East", IF(B518="Central",('Connecting shares (%)'!$F$2/100*E518+'Connecting shares (%)'!$G$2/100*G518+'Connecting shares (%)'!$H$2/100*I518)/1000000,0),0)</f>
        <v>0</v>
      </c>
      <c r="T518" s="59">
        <f>IF(C518="East", IF(B518="Central",F518*'Connecting shares (%)'!$R$16*'Connecting shares (%)'!$F$2/100+H518*'Connecting shares (%)'!$G$2/100*'Connecting shares (%)'!$R$17+J518*'Connecting shares (%)'!$H$2/100*'Connecting shares (%)'!$R$18,0),0)</f>
        <v>0</v>
      </c>
      <c r="U518" s="1">
        <f>IF(C518="East", IF(B518="Decentral",('Connecting shares (%)'!$F$6/100*E518+'Connecting shares (%)'!$G$6/100*G518+'Connecting shares (%)'!$H$6/100*I518)/1000000,0),0)</f>
        <v>0</v>
      </c>
      <c r="V518" s="1">
        <f>IF(C518="East", IF(B518="Decentral",F518*'Connecting shares (%)'!$R$16*'Connecting shares (%)'!$F$6/100+H518*'Connecting shares (%)'!$G$6/100*'Connecting shares (%)'!$R$17+J518*'Connecting shares (%)'!$H$6/100*'Connecting shares (%)'!$R$18,0),0)</f>
        <v>0</v>
      </c>
      <c r="W518" s="1">
        <f>IF(C518="East", IF(B518="Central",('Connecting shares (%)'!$F$4/100*K518+'Connecting shares (%)'!$G$4/100*M518+'Connecting shares (%)'!$H$4/100*O518)/1000000,0),0)</f>
        <v>0</v>
      </c>
      <c r="X518" s="1">
        <f>IF(C518="East", IF(B518="Central",L518*'Connecting shares (%)'!$R$16*'Connecting shares (%)'!$F$4/100+N518*'Connecting shares (%)'!$G$4/100*'Connecting shares (%)'!$R$17+P518*'Connecting shares (%)'!$H$4/100*'Connecting shares (%)'!$R$18,0),0)</f>
        <v>0</v>
      </c>
      <c r="Y518" s="1">
        <f>IF(C518="East", IF(B518="Decentral",('Connecting shares (%)'!$F$4/100*K518+'Connecting shares (%)'!$G$4/100*M518+'Connecting shares (%)'!$H$4/100*O518)/1000000,0),0)</f>
        <v>0</v>
      </c>
      <c r="Z518" s="1">
        <f>IF(C518="East", IF(B518="Decentral",L518*'Connecting shares (%)'!$R$16*'Connecting shares (%)'!$F$8/100+N518*'Connecting shares (%)'!$G$8/100*'Connecting shares (%)'!$R$17+P518*'Connecting shares (%)'!$H$8/100*'Connecting shares (%)'!$R$18,0),0)</f>
        <v>0</v>
      </c>
      <c r="AA518" s="1">
        <f>IF(C518="West", IF(B518="Central",('Connecting shares (%)'!$F$10/100*E518+'Connecting shares (%)'!$G$10/100*G518+'Connecting shares (%)'!$H$10/100*I518)/1000000,0),0)</f>
        <v>0.46530445999999898</v>
      </c>
      <c r="AB518" s="1">
        <f>IF(C518="West", IF(B518="Central",F518*'Connecting shares (%)'!$R$16*'Connecting shares (%)'!$F$10/100+H518*'Connecting shares (%)'!$G$10/100*'Connecting shares (%)'!$R$17+J518*'Connecting shares (%)'!$H$10/100*'Connecting shares (%)'!$R$18,0),0)</f>
        <v>0.8738100000000002</v>
      </c>
      <c r="AC518" s="1">
        <f>IF(C518="West", IF(B518="Decentral",('Connecting shares (%)'!$F$14/100*E518+'Connecting shares (%)'!$G$14/100*G518+'Connecting shares (%)'!$H$14/100*I518)/1000000,0),0)</f>
        <v>0</v>
      </c>
      <c r="AD518" s="1">
        <f>IF(C518="west", IF(B518="Decentral",F518*'Connecting shares (%)'!$R$16*'Connecting shares (%)'!$F$14/100+H518*'Connecting shares (%)'!$G$14/100*'Connecting shares (%)'!$R$17+J518*'Connecting shares (%)'!$H$14/100*'Connecting shares (%)'!$R$18,0),0)</f>
        <v>0</v>
      </c>
      <c r="AE518" s="1">
        <f>IF(C518="west", IF(B518="Central",('Connecting shares (%)'!$F$12/100*K518+'Connecting shares (%)'!$G$12/100*M518+'Connecting shares (%)'!$H$12/100*O518)/1000000,0),0)</f>
        <v>1.0747030399999979</v>
      </c>
      <c r="AF518" s="1">
        <f>IF(C518="west", IF(B518="Central",L518*'Connecting shares (%)'!$R$16*'Connecting shares (%)'!$F$12/100+N518*'Connecting shares (%)'!$G$12/100*'Connecting shares (%)'!$R$17+P518*'Connecting shares (%)'!$H$12/100*'Connecting shares (%)'!$R$18,0),0)</f>
        <v>1.1650750000000001</v>
      </c>
      <c r="AG518" s="1">
        <f>IF(C518="West", IF(B518="Decentral",(K518*'Connecting shares (%)'!$F$16/100+M518*'Connecting shares (%)'!$G$16/100+O518*'Connecting shares (%)'!$H$16/100)/1000000,0),0)</f>
        <v>0</v>
      </c>
      <c r="AH518" s="1">
        <f>IF(C518="west", IF(B518="Decentral",L518*'Connecting shares (%)'!$R$16*'Connecting shares (%)'!$F$16/100+N518*'Connecting shares (%)'!$G$16/100*'Connecting shares (%)'!$R$17+P518*'Connecting shares (%)'!$H$16/100*'Connecting shares (%)'!$R$18,0),0)</f>
        <v>0</v>
      </c>
    </row>
    <row r="519" spans="1:34">
      <c r="A519" s="1">
        <v>518</v>
      </c>
      <c r="B519" s="1" t="s">
        <v>20</v>
      </c>
      <c r="C519" s="1" t="s">
        <v>21</v>
      </c>
      <c r="D519" s="1" t="s">
        <v>423</v>
      </c>
      <c r="E519" s="1">
        <v>181877.76000000001</v>
      </c>
      <c r="F519" s="1">
        <v>13</v>
      </c>
      <c r="G519" s="1">
        <v>0</v>
      </c>
      <c r="H519" s="1">
        <v>0</v>
      </c>
      <c r="I519" s="1">
        <v>0</v>
      </c>
      <c r="J519" s="1">
        <v>0</v>
      </c>
      <c r="K519" s="1">
        <v>38863.119999999901</v>
      </c>
      <c r="L519" s="1">
        <v>8</v>
      </c>
      <c r="M519" s="1">
        <v>0</v>
      </c>
      <c r="N519" s="1">
        <v>0</v>
      </c>
      <c r="O519" s="1">
        <v>0</v>
      </c>
      <c r="P519" s="1">
        <v>0</v>
      </c>
      <c r="Q519" s="1">
        <v>2339.5294016196199</v>
      </c>
      <c r="R519" s="1">
        <v>232665</v>
      </c>
      <c r="S519" s="59">
        <f>IF(C519="East", IF(B519="Central",('Connecting shares (%)'!$F$2/100*E519+'Connecting shares (%)'!$G$2/100*G519+'Connecting shares (%)'!$H$2/100*I519)/1000000,0),0)</f>
        <v>0</v>
      </c>
      <c r="T519" s="59">
        <f>IF(C519="East", IF(B519="Central",F519*'Connecting shares (%)'!$R$16*'Connecting shares (%)'!$F$2/100+H519*'Connecting shares (%)'!$G$2/100*'Connecting shares (%)'!$R$17+J519*'Connecting shares (%)'!$H$2/100*'Connecting shares (%)'!$R$18,0),0)</f>
        <v>0</v>
      </c>
      <c r="U519" s="1">
        <f>IF(C519="East", IF(B519="Decentral",('Connecting shares (%)'!$F$6/100*E519+'Connecting shares (%)'!$G$6/100*G519+'Connecting shares (%)'!$H$6/100*I519)/1000000,0),0)</f>
        <v>0</v>
      </c>
      <c r="V519" s="1">
        <f>IF(C519="East", IF(B519="Decentral",F519*'Connecting shares (%)'!$R$16*'Connecting shares (%)'!$F$6/100+H519*'Connecting shares (%)'!$G$6/100*'Connecting shares (%)'!$R$17+J519*'Connecting shares (%)'!$H$6/100*'Connecting shares (%)'!$R$18,0),0)</f>
        <v>0</v>
      </c>
      <c r="W519" s="1">
        <f>IF(C519="East", IF(B519="Central",('Connecting shares (%)'!$F$4/100*K519+'Connecting shares (%)'!$G$4/100*M519+'Connecting shares (%)'!$H$4/100*O519)/1000000,0),0)</f>
        <v>0</v>
      </c>
      <c r="X519" s="1">
        <f>IF(C519="East", IF(B519="Central",L519*'Connecting shares (%)'!$R$16*'Connecting shares (%)'!$F$4/100+N519*'Connecting shares (%)'!$G$4/100*'Connecting shares (%)'!$R$17+P519*'Connecting shares (%)'!$H$4/100*'Connecting shares (%)'!$R$18,0),0)</f>
        <v>0</v>
      </c>
      <c r="Y519" s="1">
        <f>IF(C519="East", IF(B519="Decentral",('Connecting shares (%)'!$F$4/100*K519+'Connecting shares (%)'!$G$4/100*M519+'Connecting shares (%)'!$H$4/100*O519)/1000000,0),0)</f>
        <v>0</v>
      </c>
      <c r="Z519" s="1">
        <f>IF(C519="East", IF(B519="Decentral",L519*'Connecting shares (%)'!$R$16*'Connecting shares (%)'!$F$8/100+N519*'Connecting shares (%)'!$G$8/100*'Connecting shares (%)'!$R$17+P519*'Connecting shares (%)'!$H$8/100*'Connecting shares (%)'!$R$18,0),0)</f>
        <v>0</v>
      </c>
      <c r="AA519" s="1">
        <f>IF(C519="West", IF(B519="Central",('Connecting shares (%)'!$F$10/100*E519+'Connecting shares (%)'!$G$10/100*G519+'Connecting shares (%)'!$H$10/100*I519)/1000000,0),0)</f>
        <v>0.18187776</v>
      </c>
      <c r="AB519" s="1">
        <f>IF(C519="West", IF(B519="Central",F519*'Connecting shares (%)'!$R$16*'Connecting shares (%)'!$F$10/100+H519*'Connecting shares (%)'!$G$10/100*'Connecting shares (%)'!$R$17+J519*'Connecting shares (%)'!$H$10/100*'Connecting shares (%)'!$R$18,0),0)</f>
        <v>0.29893500000000001</v>
      </c>
      <c r="AC519" s="1">
        <f>IF(C519="West", IF(B519="Decentral",('Connecting shares (%)'!$F$14/100*E519+'Connecting shares (%)'!$G$14/100*G519+'Connecting shares (%)'!$H$14/100*I519)/1000000,0),0)</f>
        <v>0</v>
      </c>
      <c r="AD519" s="1">
        <f>IF(C519="west", IF(B519="Decentral",F519*'Connecting shares (%)'!$R$16*'Connecting shares (%)'!$F$14/100+H519*'Connecting shares (%)'!$G$14/100*'Connecting shares (%)'!$R$17+J519*'Connecting shares (%)'!$H$14/100*'Connecting shares (%)'!$R$18,0),0)</f>
        <v>0</v>
      </c>
      <c r="AE519" s="1">
        <f>IF(C519="west", IF(B519="Central",('Connecting shares (%)'!$F$12/100*K519+'Connecting shares (%)'!$G$12/100*M519+'Connecting shares (%)'!$H$12/100*O519)/1000000,0),0)</f>
        <v>3.8863119999999904E-2</v>
      </c>
      <c r="AF519" s="1">
        <f>IF(C519="west", IF(B519="Central",L519*'Connecting shares (%)'!$R$16*'Connecting shares (%)'!$F$12/100+N519*'Connecting shares (%)'!$G$12/100*'Connecting shares (%)'!$R$17+P519*'Connecting shares (%)'!$H$12/100*'Connecting shares (%)'!$R$18,0),0)</f>
        <v>0.18396000000000001</v>
      </c>
      <c r="AG519" s="1">
        <f>IF(C519="West", IF(B519="Decentral",(K519*'Connecting shares (%)'!$F$16/100+M519*'Connecting shares (%)'!$G$16/100+O519*'Connecting shares (%)'!$H$16/100)/1000000,0),0)</f>
        <v>0</v>
      </c>
      <c r="AH519" s="1">
        <f>IF(C519="west", IF(B519="Decentral",L519*'Connecting shares (%)'!$R$16*'Connecting shares (%)'!$F$16/100+N519*'Connecting shares (%)'!$G$16/100*'Connecting shares (%)'!$R$17+P519*'Connecting shares (%)'!$H$16/100*'Connecting shares (%)'!$R$18,0),0)</f>
        <v>0</v>
      </c>
    </row>
    <row r="520" spans="1:34">
      <c r="A520" s="1">
        <v>519</v>
      </c>
      <c r="B520" s="1" t="s">
        <v>19</v>
      </c>
      <c r="C520" s="1" t="s">
        <v>21</v>
      </c>
      <c r="D520" s="1" t="s">
        <v>326</v>
      </c>
      <c r="E520" s="1">
        <v>3428001.4799999902</v>
      </c>
      <c r="F520" s="1">
        <v>218</v>
      </c>
      <c r="G520" s="1">
        <v>63515.4</v>
      </c>
      <c r="H520" s="1">
        <v>1</v>
      </c>
      <c r="I520" s="1">
        <v>0</v>
      </c>
      <c r="J520" s="1">
        <v>0</v>
      </c>
      <c r="K520" s="1">
        <v>290380.88</v>
      </c>
      <c r="L520" s="1">
        <v>20</v>
      </c>
      <c r="M520" s="1">
        <v>207252.53</v>
      </c>
      <c r="N520" s="1">
        <v>2</v>
      </c>
      <c r="O520" s="1">
        <v>0</v>
      </c>
      <c r="P520" s="1">
        <v>0</v>
      </c>
      <c r="Q520" s="1">
        <v>9790.0195778826801</v>
      </c>
      <c r="R520" s="1">
        <v>4158757.5</v>
      </c>
      <c r="S520" s="59">
        <f>IF(C520="East", IF(B520="Central",('Connecting shares (%)'!$F$2/100*E520+'Connecting shares (%)'!$G$2/100*G520+'Connecting shares (%)'!$H$2/100*I520)/1000000,0),0)</f>
        <v>0</v>
      </c>
      <c r="T520" s="59">
        <f>IF(C520="East", IF(B520="Central",F520*'Connecting shares (%)'!$R$16*'Connecting shares (%)'!$F$2/100+H520*'Connecting shares (%)'!$G$2/100*'Connecting shares (%)'!$R$17+J520*'Connecting shares (%)'!$H$2/100*'Connecting shares (%)'!$R$18,0),0)</f>
        <v>0</v>
      </c>
      <c r="U520" s="1">
        <f>IF(C520="East", IF(B520="Decentral",('Connecting shares (%)'!$F$6/100*E520+'Connecting shares (%)'!$G$6/100*G520+'Connecting shares (%)'!$H$6/100*I520)/1000000,0),0)</f>
        <v>0</v>
      </c>
      <c r="V520" s="1">
        <f>IF(C520="East", IF(B520="Decentral",F520*'Connecting shares (%)'!$R$16*'Connecting shares (%)'!$F$6/100+H520*'Connecting shares (%)'!$G$6/100*'Connecting shares (%)'!$R$17+J520*'Connecting shares (%)'!$H$6/100*'Connecting shares (%)'!$R$18,0),0)</f>
        <v>0</v>
      </c>
      <c r="W520" s="1">
        <f>IF(C520="East", IF(B520="Central",('Connecting shares (%)'!$F$4/100*K520+'Connecting shares (%)'!$G$4/100*M520+'Connecting shares (%)'!$H$4/100*O520)/1000000,0),0)</f>
        <v>0</v>
      </c>
      <c r="X520" s="1">
        <f>IF(C520="East", IF(B520="Central",L520*'Connecting shares (%)'!$R$16*'Connecting shares (%)'!$F$4/100+N520*'Connecting shares (%)'!$G$4/100*'Connecting shares (%)'!$R$17+P520*'Connecting shares (%)'!$H$4/100*'Connecting shares (%)'!$R$18,0),0)</f>
        <v>0</v>
      </c>
      <c r="Y520" s="1">
        <f>IF(C520="East", IF(B520="Decentral",('Connecting shares (%)'!$F$4/100*K520+'Connecting shares (%)'!$G$4/100*M520+'Connecting shares (%)'!$H$4/100*O520)/1000000,0),0)</f>
        <v>0</v>
      </c>
      <c r="Z520" s="1">
        <f>IF(C520="East", IF(B520="Decentral",L520*'Connecting shares (%)'!$R$16*'Connecting shares (%)'!$F$8/100+N520*'Connecting shares (%)'!$G$8/100*'Connecting shares (%)'!$R$17+P520*'Connecting shares (%)'!$H$8/100*'Connecting shares (%)'!$R$18,0),0)</f>
        <v>0</v>
      </c>
      <c r="AA520" s="1">
        <f>IF(C520="West", IF(B520="Central",('Connecting shares (%)'!$F$10/100*E520+'Connecting shares (%)'!$G$10/100*G520+'Connecting shares (%)'!$H$10/100*I520)/1000000,0),0)</f>
        <v>0</v>
      </c>
      <c r="AB520" s="1">
        <f>IF(C520="West", IF(B520="Central",F520*'Connecting shares (%)'!$R$16*'Connecting shares (%)'!$F$10/100+H520*'Connecting shares (%)'!$G$10/100*'Connecting shares (%)'!$R$17+J520*'Connecting shares (%)'!$H$10/100*'Connecting shares (%)'!$R$18,0),0)</f>
        <v>0</v>
      </c>
      <c r="AC520" s="1">
        <f>IF(C520="West", IF(B520="Decentral",('Connecting shares (%)'!$F$14/100*E520+'Connecting shares (%)'!$G$14/100*G520+'Connecting shares (%)'!$H$14/100*I520)/1000000,0),0)</f>
        <v>3.4915168799999901</v>
      </c>
      <c r="AD520" s="1">
        <f>IF(C520="west", IF(B520="Decentral",F520*'Connecting shares (%)'!$R$16*'Connecting shares (%)'!$F$14/100+H520*'Connecting shares (%)'!$G$14/100*'Connecting shares (%)'!$R$17+J520*'Connecting shares (%)'!$H$14/100*'Connecting shares (%)'!$R$18,0),0)</f>
        <v>5.0435690000000006</v>
      </c>
      <c r="AE520" s="1">
        <f>IF(C520="west", IF(B520="Central",('Connecting shares (%)'!$F$12/100*K520+'Connecting shares (%)'!$G$12/100*M520+'Connecting shares (%)'!$H$12/100*O520)/1000000,0),0)</f>
        <v>0</v>
      </c>
      <c r="AF520" s="1">
        <f>IF(C520="west", IF(B520="Central",L520*'Connecting shares (%)'!$R$16*'Connecting shares (%)'!$F$12/100+N520*'Connecting shares (%)'!$G$12/100*'Connecting shares (%)'!$R$17+P520*'Connecting shares (%)'!$H$12/100*'Connecting shares (%)'!$R$18,0),0)</f>
        <v>0</v>
      </c>
      <c r="AG520" s="1">
        <f>IF(C520="West", IF(B520="Decentral",(K520*'Connecting shares (%)'!$F$16/100+M520*'Connecting shares (%)'!$G$16/100+O520*'Connecting shares (%)'!$H$16/100)/1000000,0),0)</f>
        <v>0.49763341000000005</v>
      </c>
      <c r="AH520" s="1">
        <f>IF(C520="west", IF(B520="Decentral",L520*'Connecting shares (%)'!$R$16*'Connecting shares (%)'!$F$16/100+N520*'Connecting shares (%)'!$G$16/100*'Connecting shares (%)'!$R$17+P520*'Connecting shares (%)'!$H$16/100*'Connecting shares (%)'!$R$18,0),0)</f>
        <v>0.52121800000000007</v>
      </c>
    </row>
    <row r="521" spans="1:34">
      <c r="A521" s="1">
        <v>520</v>
      </c>
      <c r="B521" s="1" t="s">
        <v>19</v>
      </c>
      <c r="C521" s="1" t="s">
        <v>21</v>
      </c>
      <c r="D521" s="1" t="s">
        <v>422</v>
      </c>
      <c r="E521" s="1">
        <v>512127.94</v>
      </c>
      <c r="F521" s="1">
        <v>33</v>
      </c>
      <c r="G521" s="1">
        <v>0</v>
      </c>
      <c r="H521" s="1">
        <v>0</v>
      </c>
      <c r="I521" s="1">
        <v>0</v>
      </c>
      <c r="J521" s="1">
        <v>0</v>
      </c>
      <c r="K521" s="1">
        <v>87548.52</v>
      </c>
      <c r="L521" s="1">
        <v>8</v>
      </c>
      <c r="M521" s="1">
        <v>0</v>
      </c>
      <c r="N521" s="1">
        <v>0</v>
      </c>
      <c r="O521" s="1">
        <v>0</v>
      </c>
      <c r="P521" s="1">
        <v>0</v>
      </c>
      <c r="Q521" s="1">
        <v>3852.0921765572198</v>
      </c>
      <c r="R521" s="1">
        <v>552123.5</v>
      </c>
      <c r="S521" s="59">
        <f>IF(C521="East", IF(B521="Central",('Connecting shares (%)'!$F$2/100*E521+'Connecting shares (%)'!$G$2/100*G521+'Connecting shares (%)'!$H$2/100*I521)/1000000,0),0)</f>
        <v>0</v>
      </c>
      <c r="T521" s="59">
        <f>IF(C521="East", IF(B521="Central",F521*'Connecting shares (%)'!$R$16*'Connecting shares (%)'!$F$2/100+H521*'Connecting shares (%)'!$G$2/100*'Connecting shares (%)'!$R$17+J521*'Connecting shares (%)'!$H$2/100*'Connecting shares (%)'!$R$18,0),0)</f>
        <v>0</v>
      </c>
      <c r="U521" s="1">
        <f>IF(C521="East", IF(B521="Decentral",('Connecting shares (%)'!$F$6/100*E521+'Connecting shares (%)'!$G$6/100*G521+'Connecting shares (%)'!$H$6/100*I521)/1000000,0),0)</f>
        <v>0</v>
      </c>
      <c r="V521" s="1">
        <f>IF(C521="East", IF(B521="Decentral",F521*'Connecting shares (%)'!$R$16*'Connecting shares (%)'!$F$6/100+H521*'Connecting shares (%)'!$G$6/100*'Connecting shares (%)'!$R$17+J521*'Connecting shares (%)'!$H$6/100*'Connecting shares (%)'!$R$18,0),0)</f>
        <v>0</v>
      </c>
      <c r="W521" s="1">
        <f>IF(C521="East", IF(B521="Central",('Connecting shares (%)'!$F$4/100*K521+'Connecting shares (%)'!$G$4/100*M521+'Connecting shares (%)'!$H$4/100*O521)/1000000,0),0)</f>
        <v>0</v>
      </c>
      <c r="X521" s="1">
        <f>IF(C521="East", IF(B521="Central",L521*'Connecting shares (%)'!$R$16*'Connecting shares (%)'!$F$4/100+N521*'Connecting shares (%)'!$G$4/100*'Connecting shares (%)'!$R$17+P521*'Connecting shares (%)'!$H$4/100*'Connecting shares (%)'!$R$18,0),0)</f>
        <v>0</v>
      </c>
      <c r="Y521" s="1">
        <f>IF(C521="East", IF(B521="Decentral",('Connecting shares (%)'!$F$4/100*K521+'Connecting shares (%)'!$G$4/100*M521+'Connecting shares (%)'!$H$4/100*O521)/1000000,0),0)</f>
        <v>0</v>
      </c>
      <c r="Z521" s="1">
        <f>IF(C521="East", IF(B521="Decentral",L521*'Connecting shares (%)'!$R$16*'Connecting shares (%)'!$F$8/100+N521*'Connecting shares (%)'!$G$8/100*'Connecting shares (%)'!$R$17+P521*'Connecting shares (%)'!$H$8/100*'Connecting shares (%)'!$R$18,0),0)</f>
        <v>0</v>
      </c>
      <c r="AA521" s="1">
        <f>IF(C521="West", IF(B521="Central",('Connecting shares (%)'!$F$10/100*E521+'Connecting shares (%)'!$G$10/100*G521+'Connecting shares (%)'!$H$10/100*I521)/1000000,0),0)</f>
        <v>0</v>
      </c>
      <c r="AB521" s="1">
        <f>IF(C521="West", IF(B521="Central",F521*'Connecting shares (%)'!$R$16*'Connecting shares (%)'!$F$10/100+H521*'Connecting shares (%)'!$G$10/100*'Connecting shares (%)'!$R$17+J521*'Connecting shares (%)'!$H$10/100*'Connecting shares (%)'!$R$18,0),0)</f>
        <v>0</v>
      </c>
      <c r="AC521" s="1">
        <f>IF(C521="West", IF(B521="Decentral",('Connecting shares (%)'!$F$14/100*E521+'Connecting shares (%)'!$G$14/100*G521+'Connecting shares (%)'!$H$14/100*I521)/1000000,0),0)</f>
        <v>0.51212793999999995</v>
      </c>
      <c r="AD521" s="1">
        <f>IF(C521="west", IF(B521="Decentral",F521*'Connecting shares (%)'!$R$16*'Connecting shares (%)'!$F$14/100+H521*'Connecting shares (%)'!$G$14/100*'Connecting shares (%)'!$R$17+J521*'Connecting shares (%)'!$H$14/100*'Connecting shares (%)'!$R$18,0),0)</f>
        <v>0.75883499999999993</v>
      </c>
      <c r="AE521" s="1">
        <f>IF(C521="west", IF(B521="Central",('Connecting shares (%)'!$F$12/100*K521+'Connecting shares (%)'!$G$12/100*M521+'Connecting shares (%)'!$H$12/100*O521)/1000000,0),0)</f>
        <v>0</v>
      </c>
      <c r="AF521" s="1">
        <f>IF(C521="west", IF(B521="Central",L521*'Connecting shares (%)'!$R$16*'Connecting shares (%)'!$F$12/100+N521*'Connecting shares (%)'!$G$12/100*'Connecting shares (%)'!$R$17+P521*'Connecting shares (%)'!$H$12/100*'Connecting shares (%)'!$R$18,0),0)</f>
        <v>0</v>
      </c>
      <c r="AG521" s="1">
        <f>IF(C521="West", IF(B521="Decentral",(K521*'Connecting shares (%)'!$F$16/100+M521*'Connecting shares (%)'!$G$16/100+O521*'Connecting shares (%)'!$H$16/100)/1000000,0),0)</f>
        <v>8.7548520000000005E-2</v>
      </c>
      <c r="AH521" s="1">
        <f>IF(C521="west", IF(B521="Decentral",L521*'Connecting shares (%)'!$R$16*'Connecting shares (%)'!$F$16/100+N521*'Connecting shares (%)'!$G$16/100*'Connecting shares (%)'!$R$17+P521*'Connecting shares (%)'!$H$16/100*'Connecting shares (%)'!$R$18,0),0)</f>
        <v>0.18396000000000001</v>
      </c>
    </row>
    <row r="522" spans="1:34">
      <c r="A522" s="1">
        <v>521</v>
      </c>
      <c r="B522" s="1" t="s">
        <v>19</v>
      </c>
      <c r="C522" s="1" t="s">
        <v>21</v>
      </c>
      <c r="D522" s="1" t="s">
        <v>391</v>
      </c>
      <c r="E522" s="1">
        <v>102224.289999999</v>
      </c>
      <c r="F522" s="1">
        <v>7</v>
      </c>
      <c r="G522" s="1">
        <v>0</v>
      </c>
      <c r="H522" s="1">
        <v>0</v>
      </c>
      <c r="I522" s="1">
        <v>0</v>
      </c>
      <c r="J522" s="1">
        <v>0</v>
      </c>
      <c r="K522" s="1">
        <v>0</v>
      </c>
      <c r="L522" s="1">
        <v>0</v>
      </c>
      <c r="M522" s="1">
        <v>0</v>
      </c>
      <c r="N522" s="1">
        <v>0</v>
      </c>
      <c r="O522" s="1">
        <v>0</v>
      </c>
      <c r="P522" s="1">
        <v>0</v>
      </c>
      <c r="Q522" s="1">
        <v>2042.4104672455301</v>
      </c>
      <c r="R522" s="1">
        <v>141098.5</v>
      </c>
      <c r="S522" s="59">
        <f>IF(C522="East", IF(B522="Central",('Connecting shares (%)'!$F$2/100*E522+'Connecting shares (%)'!$G$2/100*G522+'Connecting shares (%)'!$H$2/100*I522)/1000000,0),0)</f>
        <v>0</v>
      </c>
      <c r="T522" s="59">
        <f>IF(C522="East", IF(B522="Central",F522*'Connecting shares (%)'!$R$16*'Connecting shares (%)'!$F$2/100+H522*'Connecting shares (%)'!$G$2/100*'Connecting shares (%)'!$R$17+J522*'Connecting shares (%)'!$H$2/100*'Connecting shares (%)'!$R$18,0),0)</f>
        <v>0</v>
      </c>
      <c r="U522" s="1">
        <f>IF(C522="East", IF(B522="Decentral",('Connecting shares (%)'!$F$6/100*E522+'Connecting shares (%)'!$G$6/100*G522+'Connecting shares (%)'!$H$6/100*I522)/1000000,0),0)</f>
        <v>0</v>
      </c>
      <c r="V522" s="1">
        <f>IF(C522="East", IF(B522="Decentral",F522*'Connecting shares (%)'!$R$16*'Connecting shares (%)'!$F$6/100+H522*'Connecting shares (%)'!$G$6/100*'Connecting shares (%)'!$R$17+J522*'Connecting shares (%)'!$H$6/100*'Connecting shares (%)'!$R$18,0),0)</f>
        <v>0</v>
      </c>
      <c r="W522" s="1">
        <f>IF(C522="East", IF(B522="Central",('Connecting shares (%)'!$F$4/100*K522+'Connecting shares (%)'!$G$4/100*M522+'Connecting shares (%)'!$H$4/100*O522)/1000000,0),0)</f>
        <v>0</v>
      </c>
      <c r="X522" s="1">
        <f>IF(C522="East", IF(B522="Central",L522*'Connecting shares (%)'!$R$16*'Connecting shares (%)'!$F$4/100+N522*'Connecting shares (%)'!$G$4/100*'Connecting shares (%)'!$R$17+P522*'Connecting shares (%)'!$H$4/100*'Connecting shares (%)'!$R$18,0),0)</f>
        <v>0</v>
      </c>
      <c r="Y522" s="1">
        <f>IF(C522="East", IF(B522="Decentral",('Connecting shares (%)'!$F$4/100*K522+'Connecting shares (%)'!$G$4/100*M522+'Connecting shares (%)'!$H$4/100*O522)/1000000,0),0)</f>
        <v>0</v>
      </c>
      <c r="Z522" s="1">
        <f>IF(C522="East", IF(B522="Decentral",L522*'Connecting shares (%)'!$R$16*'Connecting shares (%)'!$F$8/100+N522*'Connecting shares (%)'!$G$8/100*'Connecting shares (%)'!$R$17+P522*'Connecting shares (%)'!$H$8/100*'Connecting shares (%)'!$R$18,0),0)</f>
        <v>0</v>
      </c>
      <c r="AA522" s="1">
        <f>IF(C522="West", IF(B522="Central",('Connecting shares (%)'!$F$10/100*E522+'Connecting shares (%)'!$G$10/100*G522+'Connecting shares (%)'!$H$10/100*I522)/1000000,0),0)</f>
        <v>0</v>
      </c>
      <c r="AB522" s="1">
        <f>IF(C522="West", IF(B522="Central",F522*'Connecting shares (%)'!$R$16*'Connecting shares (%)'!$F$10/100+H522*'Connecting shares (%)'!$G$10/100*'Connecting shares (%)'!$R$17+J522*'Connecting shares (%)'!$H$10/100*'Connecting shares (%)'!$R$18,0),0)</f>
        <v>0</v>
      </c>
      <c r="AC522" s="1">
        <f>IF(C522="West", IF(B522="Decentral",('Connecting shares (%)'!$F$14/100*E522+'Connecting shares (%)'!$G$14/100*G522+'Connecting shares (%)'!$H$14/100*I522)/1000000,0),0)</f>
        <v>0.10222428999999901</v>
      </c>
      <c r="AD522" s="1">
        <f>IF(C522="west", IF(B522="Decentral",F522*'Connecting shares (%)'!$R$16*'Connecting shares (%)'!$F$14/100+H522*'Connecting shares (%)'!$G$14/100*'Connecting shares (%)'!$R$17+J522*'Connecting shares (%)'!$H$14/100*'Connecting shares (%)'!$R$18,0),0)</f>
        <v>0.16096500000000002</v>
      </c>
      <c r="AE522" s="1">
        <f>IF(C522="west", IF(B522="Central",('Connecting shares (%)'!$F$12/100*K522+'Connecting shares (%)'!$G$12/100*M522+'Connecting shares (%)'!$H$12/100*O522)/1000000,0),0)</f>
        <v>0</v>
      </c>
      <c r="AF522" s="1">
        <f>IF(C522="west", IF(B522="Central",L522*'Connecting shares (%)'!$R$16*'Connecting shares (%)'!$F$12/100+N522*'Connecting shares (%)'!$G$12/100*'Connecting shares (%)'!$R$17+P522*'Connecting shares (%)'!$H$12/100*'Connecting shares (%)'!$R$18,0),0)</f>
        <v>0</v>
      </c>
      <c r="AG522" s="1">
        <f>IF(C522="West", IF(B522="Decentral",(K522*'Connecting shares (%)'!$F$16/100+M522*'Connecting shares (%)'!$G$16/100+O522*'Connecting shares (%)'!$H$16/100)/1000000,0),0)</f>
        <v>0</v>
      </c>
      <c r="AH522" s="1">
        <f>IF(C522="west", IF(B522="Decentral",L522*'Connecting shares (%)'!$R$16*'Connecting shares (%)'!$F$16/100+N522*'Connecting shares (%)'!$G$16/100*'Connecting shares (%)'!$R$17+P522*'Connecting shares (%)'!$H$16/100*'Connecting shares (%)'!$R$18,0),0)</f>
        <v>0</v>
      </c>
    </row>
    <row r="523" spans="1:34">
      <c r="A523" s="1">
        <v>522</v>
      </c>
      <c r="B523" s="1" t="s">
        <v>19</v>
      </c>
      <c r="C523" s="1" t="s">
        <v>21</v>
      </c>
      <c r="D523" s="1" t="s">
        <v>392</v>
      </c>
      <c r="E523" s="1">
        <v>224813.65</v>
      </c>
      <c r="F523" s="1">
        <v>14</v>
      </c>
      <c r="G523" s="1">
        <v>0</v>
      </c>
      <c r="H523" s="1">
        <v>0</v>
      </c>
      <c r="I523" s="1">
        <v>0</v>
      </c>
      <c r="J523" s="1">
        <v>0</v>
      </c>
      <c r="K523" s="1">
        <v>20719.199999999899</v>
      </c>
      <c r="L523" s="1">
        <v>4</v>
      </c>
      <c r="M523" s="1">
        <v>0</v>
      </c>
      <c r="N523" s="1">
        <v>0</v>
      </c>
      <c r="O523" s="1">
        <v>0</v>
      </c>
      <c r="P523" s="1">
        <v>0</v>
      </c>
      <c r="Q523" s="1">
        <v>2621.6092408603899</v>
      </c>
      <c r="R523" s="1">
        <v>431071</v>
      </c>
      <c r="S523" s="59">
        <f>IF(C523="East", IF(B523="Central",('Connecting shares (%)'!$F$2/100*E523+'Connecting shares (%)'!$G$2/100*G523+'Connecting shares (%)'!$H$2/100*I523)/1000000,0),0)</f>
        <v>0</v>
      </c>
      <c r="T523" s="59">
        <f>IF(C523="East", IF(B523="Central",F523*'Connecting shares (%)'!$R$16*'Connecting shares (%)'!$F$2/100+H523*'Connecting shares (%)'!$G$2/100*'Connecting shares (%)'!$R$17+J523*'Connecting shares (%)'!$H$2/100*'Connecting shares (%)'!$R$18,0),0)</f>
        <v>0</v>
      </c>
      <c r="U523" s="1">
        <f>IF(C523="East", IF(B523="Decentral",('Connecting shares (%)'!$F$6/100*E523+'Connecting shares (%)'!$G$6/100*G523+'Connecting shares (%)'!$H$6/100*I523)/1000000,0),0)</f>
        <v>0</v>
      </c>
      <c r="V523" s="1">
        <f>IF(C523="East", IF(B523="Decentral",F523*'Connecting shares (%)'!$R$16*'Connecting shares (%)'!$F$6/100+H523*'Connecting shares (%)'!$G$6/100*'Connecting shares (%)'!$R$17+J523*'Connecting shares (%)'!$H$6/100*'Connecting shares (%)'!$R$18,0),0)</f>
        <v>0</v>
      </c>
      <c r="W523" s="1">
        <f>IF(C523="East", IF(B523="Central",('Connecting shares (%)'!$F$4/100*K523+'Connecting shares (%)'!$G$4/100*M523+'Connecting shares (%)'!$H$4/100*O523)/1000000,0),0)</f>
        <v>0</v>
      </c>
      <c r="X523" s="1">
        <f>IF(C523="East", IF(B523="Central",L523*'Connecting shares (%)'!$R$16*'Connecting shares (%)'!$F$4/100+N523*'Connecting shares (%)'!$G$4/100*'Connecting shares (%)'!$R$17+P523*'Connecting shares (%)'!$H$4/100*'Connecting shares (%)'!$R$18,0),0)</f>
        <v>0</v>
      </c>
      <c r="Y523" s="1">
        <f>IF(C523="East", IF(B523="Decentral",('Connecting shares (%)'!$F$4/100*K523+'Connecting shares (%)'!$G$4/100*M523+'Connecting shares (%)'!$H$4/100*O523)/1000000,0),0)</f>
        <v>0</v>
      </c>
      <c r="Z523" s="1">
        <f>IF(C523="East", IF(B523="Decentral",L523*'Connecting shares (%)'!$R$16*'Connecting shares (%)'!$F$8/100+N523*'Connecting shares (%)'!$G$8/100*'Connecting shares (%)'!$R$17+P523*'Connecting shares (%)'!$H$8/100*'Connecting shares (%)'!$R$18,0),0)</f>
        <v>0</v>
      </c>
      <c r="AA523" s="1">
        <f>IF(C523="West", IF(B523="Central",('Connecting shares (%)'!$F$10/100*E523+'Connecting shares (%)'!$G$10/100*G523+'Connecting shares (%)'!$H$10/100*I523)/1000000,0),0)</f>
        <v>0</v>
      </c>
      <c r="AB523" s="1">
        <f>IF(C523="West", IF(B523="Central",F523*'Connecting shares (%)'!$R$16*'Connecting shares (%)'!$F$10/100+H523*'Connecting shares (%)'!$G$10/100*'Connecting shares (%)'!$R$17+J523*'Connecting shares (%)'!$H$10/100*'Connecting shares (%)'!$R$18,0),0)</f>
        <v>0</v>
      </c>
      <c r="AC523" s="1">
        <f>IF(C523="West", IF(B523="Decentral",('Connecting shares (%)'!$F$14/100*E523+'Connecting shares (%)'!$G$14/100*G523+'Connecting shares (%)'!$H$14/100*I523)/1000000,0),0)</f>
        <v>0.22481365</v>
      </c>
      <c r="AD523" s="1">
        <f>IF(C523="west", IF(B523="Decentral",F523*'Connecting shares (%)'!$R$16*'Connecting shares (%)'!$F$14/100+H523*'Connecting shares (%)'!$G$14/100*'Connecting shares (%)'!$R$17+J523*'Connecting shares (%)'!$H$14/100*'Connecting shares (%)'!$R$18,0),0)</f>
        <v>0.32193000000000005</v>
      </c>
      <c r="AE523" s="1">
        <f>IF(C523="west", IF(B523="Central",('Connecting shares (%)'!$F$12/100*K523+'Connecting shares (%)'!$G$12/100*M523+'Connecting shares (%)'!$H$12/100*O523)/1000000,0),0)</f>
        <v>0</v>
      </c>
      <c r="AF523" s="1">
        <f>IF(C523="west", IF(B523="Central",L523*'Connecting shares (%)'!$R$16*'Connecting shares (%)'!$F$12/100+N523*'Connecting shares (%)'!$G$12/100*'Connecting shares (%)'!$R$17+P523*'Connecting shares (%)'!$H$12/100*'Connecting shares (%)'!$R$18,0),0)</f>
        <v>0</v>
      </c>
      <c r="AG523" s="1">
        <f>IF(C523="West", IF(B523="Decentral",(K523*'Connecting shares (%)'!$F$16/100+M523*'Connecting shares (%)'!$G$16/100+O523*'Connecting shares (%)'!$H$16/100)/1000000,0),0)</f>
        <v>2.07191999999999E-2</v>
      </c>
      <c r="AH523" s="1">
        <f>IF(C523="west", IF(B523="Decentral",L523*'Connecting shares (%)'!$R$16*'Connecting shares (%)'!$F$16/100+N523*'Connecting shares (%)'!$G$16/100*'Connecting shares (%)'!$R$17+P523*'Connecting shares (%)'!$H$16/100*'Connecting shares (%)'!$R$18,0),0)</f>
        <v>9.1980000000000006E-2</v>
      </c>
    </row>
    <row r="524" spans="1:34">
      <c r="A524" s="1">
        <v>523</v>
      </c>
      <c r="B524" s="1" t="s">
        <v>19</v>
      </c>
      <c r="C524" s="1" t="s">
        <v>21</v>
      </c>
      <c r="D524" s="1" t="s">
        <v>82</v>
      </c>
      <c r="E524" s="1">
        <v>450917.76999999897</v>
      </c>
      <c r="F524" s="1">
        <v>26</v>
      </c>
      <c r="G524" s="1">
        <v>0</v>
      </c>
      <c r="H524" s="1">
        <v>0</v>
      </c>
      <c r="I524" s="1">
        <v>0</v>
      </c>
      <c r="J524" s="1">
        <v>0</v>
      </c>
      <c r="K524" s="1">
        <v>36287.83</v>
      </c>
      <c r="L524" s="1">
        <v>7</v>
      </c>
      <c r="M524" s="1">
        <v>0</v>
      </c>
      <c r="N524" s="1">
        <v>0</v>
      </c>
      <c r="O524" s="1">
        <v>0</v>
      </c>
      <c r="P524" s="1">
        <v>0</v>
      </c>
      <c r="Q524" s="1">
        <v>8980.91981541307</v>
      </c>
      <c r="R524" s="1">
        <v>2547412</v>
      </c>
      <c r="S524" s="59">
        <f>IF(C524="East", IF(B524="Central",('Connecting shares (%)'!$F$2/100*E524+'Connecting shares (%)'!$G$2/100*G524+'Connecting shares (%)'!$H$2/100*I524)/1000000,0),0)</f>
        <v>0</v>
      </c>
      <c r="T524" s="59">
        <f>IF(C524="East", IF(B524="Central",F524*'Connecting shares (%)'!$R$16*'Connecting shares (%)'!$F$2/100+H524*'Connecting shares (%)'!$G$2/100*'Connecting shares (%)'!$R$17+J524*'Connecting shares (%)'!$H$2/100*'Connecting shares (%)'!$R$18,0),0)</f>
        <v>0</v>
      </c>
      <c r="U524" s="1">
        <f>IF(C524="East", IF(B524="Decentral",('Connecting shares (%)'!$F$6/100*E524+'Connecting shares (%)'!$G$6/100*G524+'Connecting shares (%)'!$H$6/100*I524)/1000000,0),0)</f>
        <v>0</v>
      </c>
      <c r="V524" s="1">
        <f>IF(C524="East", IF(B524="Decentral",F524*'Connecting shares (%)'!$R$16*'Connecting shares (%)'!$F$6/100+H524*'Connecting shares (%)'!$G$6/100*'Connecting shares (%)'!$R$17+J524*'Connecting shares (%)'!$H$6/100*'Connecting shares (%)'!$R$18,0),0)</f>
        <v>0</v>
      </c>
      <c r="W524" s="1">
        <f>IF(C524="East", IF(B524="Central",('Connecting shares (%)'!$F$4/100*K524+'Connecting shares (%)'!$G$4/100*M524+'Connecting shares (%)'!$H$4/100*O524)/1000000,0),0)</f>
        <v>0</v>
      </c>
      <c r="X524" s="1">
        <f>IF(C524="East", IF(B524="Central",L524*'Connecting shares (%)'!$R$16*'Connecting shares (%)'!$F$4/100+N524*'Connecting shares (%)'!$G$4/100*'Connecting shares (%)'!$R$17+P524*'Connecting shares (%)'!$H$4/100*'Connecting shares (%)'!$R$18,0),0)</f>
        <v>0</v>
      </c>
      <c r="Y524" s="1">
        <f>IF(C524="East", IF(B524="Decentral",('Connecting shares (%)'!$F$4/100*K524+'Connecting shares (%)'!$G$4/100*M524+'Connecting shares (%)'!$H$4/100*O524)/1000000,0),0)</f>
        <v>0</v>
      </c>
      <c r="Z524" s="1">
        <f>IF(C524="East", IF(B524="Decentral",L524*'Connecting shares (%)'!$R$16*'Connecting shares (%)'!$F$8/100+N524*'Connecting shares (%)'!$G$8/100*'Connecting shares (%)'!$R$17+P524*'Connecting shares (%)'!$H$8/100*'Connecting shares (%)'!$R$18,0),0)</f>
        <v>0</v>
      </c>
      <c r="AA524" s="1">
        <f>IF(C524="West", IF(B524="Central",('Connecting shares (%)'!$F$10/100*E524+'Connecting shares (%)'!$G$10/100*G524+'Connecting shares (%)'!$H$10/100*I524)/1000000,0),0)</f>
        <v>0</v>
      </c>
      <c r="AB524" s="1">
        <f>IF(C524="West", IF(B524="Central",F524*'Connecting shares (%)'!$R$16*'Connecting shares (%)'!$F$10/100+H524*'Connecting shares (%)'!$G$10/100*'Connecting shares (%)'!$R$17+J524*'Connecting shares (%)'!$H$10/100*'Connecting shares (%)'!$R$18,0),0)</f>
        <v>0</v>
      </c>
      <c r="AC524" s="1">
        <f>IF(C524="West", IF(B524="Decentral",('Connecting shares (%)'!$F$14/100*E524+'Connecting shares (%)'!$G$14/100*G524+'Connecting shares (%)'!$H$14/100*I524)/1000000,0),0)</f>
        <v>0.450917769999999</v>
      </c>
      <c r="AD524" s="1">
        <f>IF(C524="west", IF(B524="Decentral",F524*'Connecting shares (%)'!$R$16*'Connecting shares (%)'!$F$14/100+H524*'Connecting shares (%)'!$G$14/100*'Connecting shares (%)'!$R$17+J524*'Connecting shares (%)'!$H$14/100*'Connecting shares (%)'!$R$18,0),0)</f>
        <v>0.59787000000000001</v>
      </c>
      <c r="AE524" s="1">
        <f>IF(C524="west", IF(B524="Central",('Connecting shares (%)'!$F$12/100*K524+'Connecting shares (%)'!$G$12/100*M524+'Connecting shares (%)'!$H$12/100*O524)/1000000,0),0)</f>
        <v>0</v>
      </c>
      <c r="AF524" s="1">
        <f>IF(C524="west", IF(B524="Central",L524*'Connecting shares (%)'!$R$16*'Connecting shares (%)'!$F$12/100+N524*'Connecting shares (%)'!$G$12/100*'Connecting shares (%)'!$R$17+P524*'Connecting shares (%)'!$H$12/100*'Connecting shares (%)'!$R$18,0),0)</f>
        <v>0</v>
      </c>
      <c r="AG524" s="1">
        <f>IF(C524="West", IF(B524="Decentral",(K524*'Connecting shares (%)'!$F$16/100+M524*'Connecting shares (%)'!$G$16/100+O524*'Connecting shares (%)'!$H$16/100)/1000000,0),0)</f>
        <v>3.628783E-2</v>
      </c>
      <c r="AH524" s="1">
        <f>IF(C524="west", IF(B524="Decentral",L524*'Connecting shares (%)'!$R$16*'Connecting shares (%)'!$F$16/100+N524*'Connecting shares (%)'!$G$16/100*'Connecting shares (%)'!$R$17+P524*'Connecting shares (%)'!$H$16/100*'Connecting shares (%)'!$R$18,0),0)</f>
        <v>0.16096500000000002</v>
      </c>
    </row>
    <row r="525" spans="1:34">
      <c r="A525" s="1">
        <v>524</v>
      </c>
      <c r="B525" s="1" t="s">
        <v>19</v>
      </c>
      <c r="C525" s="1" t="s">
        <v>21</v>
      </c>
      <c r="D525" s="1" t="s">
        <v>421</v>
      </c>
      <c r="E525" s="1">
        <v>242731.91999999899</v>
      </c>
      <c r="F525" s="1">
        <v>14</v>
      </c>
      <c r="G525" s="1">
        <v>0</v>
      </c>
      <c r="H525" s="1">
        <v>0</v>
      </c>
      <c r="I525" s="1">
        <v>0</v>
      </c>
      <c r="J525" s="1">
        <v>0</v>
      </c>
      <c r="K525" s="1">
        <v>6216.1</v>
      </c>
      <c r="L525" s="1">
        <v>1</v>
      </c>
      <c r="M525" s="1">
        <v>0</v>
      </c>
      <c r="N525" s="1">
        <v>0</v>
      </c>
      <c r="O525" s="1">
        <v>0</v>
      </c>
      <c r="P525" s="1">
        <v>0</v>
      </c>
      <c r="Q525" s="1">
        <v>2792.4037058334202</v>
      </c>
      <c r="R525" s="1">
        <v>551201</v>
      </c>
      <c r="S525" s="59">
        <f>IF(C525="East", IF(B525="Central",('Connecting shares (%)'!$F$2/100*E525+'Connecting shares (%)'!$G$2/100*G525+'Connecting shares (%)'!$H$2/100*I525)/1000000,0),0)</f>
        <v>0</v>
      </c>
      <c r="T525" s="59">
        <f>IF(C525="East", IF(B525="Central",F525*'Connecting shares (%)'!$R$16*'Connecting shares (%)'!$F$2/100+H525*'Connecting shares (%)'!$G$2/100*'Connecting shares (%)'!$R$17+J525*'Connecting shares (%)'!$H$2/100*'Connecting shares (%)'!$R$18,0),0)</f>
        <v>0</v>
      </c>
      <c r="U525" s="1">
        <f>IF(C525="East", IF(B525="Decentral",('Connecting shares (%)'!$F$6/100*E525+'Connecting shares (%)'!$G$6/100*G525+'Connecting shares (%)'!$H$6/100*I525)/1000000,0),0)</f>
        <v>0</v>
      </c>
      <c r="V525" s="1">
        <f>IF(C525="East", IF(B525="Decentral",F525*'Connecting shares (%)'!$R$16*'Connecting shares (%)'!$F$6/100+H525*'Connecting shares (%)'!$G$6/100*'Connecting shares (%)'!$R$17+J525*'Connecting shares (%)'!$H$6/100*'Connecting shares (%)'!$R$18,0),0)</f>
        <v>0</v>
      </c>
      <c r="W525" s="1">
        <f>IF(C525="East", IF(B525="Central",('Connecting shares (%)'!$F$4/100*K525+'Connecting shares (%)'!$G$4/100*M525+'Connecting shares (%)'!$H$4/100*O525)/1000000,0),0)</f>
        <v>0</v>
      </c>
      <c r="X525" s="1">
        <f>IF(C525="East", IF(B525="Central",L525*'Connecting shares (%)'!$R$16*'Connecting shares (%)'!$F$4/100+N525*'Connecting shares (%)'!$G$4/100*'Connecting shares (%)'!$R$17+P525*'Connecting shares (%)'!$H$4/100*'Connecting shares (%)'!$R$18,0),0)</f>
        <v>0</v>
      </c>
      <c r="Y525" s="1">
        <f>IF(C525="East", IF(B525="Decentral",('Connecting shares (%)'!$F$4/100*K525+'Connecting shares (%)'!$G$4/100*M525+'Connecting shares (%)'!$H$4/100*O525)/1000000,0),0)</f>
        <v>0</v>
      </c>
      <c r="Z525" s="1">
        <f>IF(C525="East", IF(B525="Decentral",L525*'Connecting shares (%)'!$R$16*'Connecting shares (%)'!$F$8/100+N525*'Connecting shares (%)'!$G$8/100*'Connecting shares (%)'!$R$17+P525*'Connecting shares (%)'!$H$8/100*'Connecting shares (%)'!$R$18,0),0)</f>
        <v>0</v>
      </c>
      <c r="AA525" s="1">
        <f>IF(C525="West", IF(B525="Central",('Connecting shares (%)'!$F$10/100*E525+'Connecting shares (%)'!$G$10/100*G525+'Connecting shares (%)'!$H$10/100*I525)/1000000,0),0)</f>
        <v>0</v>
      </c>
      <c r="AB525" s="1">
        <f>IF(C525="West", IF(B525="Central",F525*'Connecting shares (%)'!$R$16*'Connecting shares (%)'!$F$10/100+H525*'Connecting shares (%)'!$G$10/100*'Connecting shares (%)'!$R$17+J525*'Connecting shares (%)'!$H$10/100*'Connecting shares (%)'!$R$18,0),0)</f>
        <v>0</v>
      </c>
      <c r="AC525" s="1">
        <f>IF(C525="West", IF(B525="Decentral",('Connecting shares (%)'!$F$14/100*E525+'Connecting shares (%)'!$G$14/100*G525+'Connecting shares (%)'!$H$14/100*I525)/1000000,0),0)</f>
        <v>0.24273191999999899</v>
      </c>
      <c r="AD525" s="1">
        <f>IF(C525="west", IF(B525="Decentral",F525*'Connecting shares (%)'!$R$16*'Connecting shares (%)'!$F$14/100+H525*'Connecting shares (%)'!$G$14/100*'Connecting shares (%)'!$R$17+J525*'Connecting shares (%)'!$H$14/100*'Connecting shares (%)'!$R$18,0),0)</f>
        <v>0.32193000000000005</v>
      </c>
      <c r="AE525" s="1">
        <f>IF(C525="west", IF(B525="Central",('Connecting shares (%)'!$F$12/100*K525+'Connecting shares (%)'!$G$12/100*M525+'Connecting shares (%)'!$H$12/100*O525)/1000000,0),0)</f>
        <v>0</v>
      </c>
      <c r="AF525" s="1">
        <f>IF(C525="west", IF(B525="Central",L525*'Connecting shares (%)'!$R$16*'Connecting shares (%)'!$F$12/100+N525*'Connecting shares (%)'!$G$12/100*'Connecting shares (%)'!$R$17+P525*'Connecting shares (%)'!$H$12/100*'Connecting shares (%)'!$R$18,0),0)</f>
        <v>0</v>
      </c>
      <c r="AG525" s="1">
        <f>IF(C525="West", IF(B525="Decentral",(K525*'Connecting shares (%)'!$F$16/100+M525*'Connecting shares (%)'!$G$16/100+O525*'Connecting shares (%)'!$H$16/100)/1000000,0),0)</f>
        <v>6.2161000000000004E-3</v>
      </c>
      <c r="AH525" s="1">
        <f>IF(C525="west", IF(B525="Decentral",L525*'Connecting shares (%)'!$R$16*'Connecting shares (%)'!$F$16/100+N525*'Connecting shares (%)'!$G$16/100*'Connecting shares (%)'!$R$17+P525*'Connecting shares (%)'!$H$16/100*'Connecting shares (%)'!$R$18,0),0)</f>
        <v>2.2995000000000002E-2</v>
      </c>
    </row>
    <row r="526" spans="1:34">
      <c r="A526" s="1">
        <v>525</v>
      </c>
      <c r="B526" s="1" t="s">
        <v>20</v>
      </c>
      <c r="C526" s="1" t="s">
        <v>21</v>
      </c>
      <c r="D526" s="1" t="s">
        <v>420</v>
      </c>
      <c r="E526" s="1">
        <v>543921.40999999898</v>
      </c>
      <c r="F526" s="1">
        <v>35</v>
      </c>
      <c r="G526" s="1">
        <v>0</v>
      </c>
      <c r="H526" s="1">
        <v>0</v>
      </c>
      <c r="I526" s="1">
        <v>0</v>
      </c>
      <c r="J526" s="1">
        <v>0</v>
      </c>
      <c r="K526" s="1">
        <v>5196.5799999999899</v>
      </c>
      <c r="L526" s="1">
        <v>1</v>
      </c>
      <c r="M526" s="1">
        <v>0</v>
      </c>
      <c r="N526" s="1">
        <v>0</v>
      </c>
      <c r="O526" s="1">
        <v>0</v>
      </c>
      <c r="P526" s="1">
        <v>0</v>
      </c>
      <c r="Q526" s="1">
        <v>1706.7237950004901</v>
      </c>
      <c r="R526" s="1">
        <v>160563</v>
      </c>
      <c r="S526" s="59">
        <f>IF(C526="East", IF(B526="Central",('Connecting shares (%)'!$F$2/100*E526+'Connecting shares (%)'!$G$2/100*G526+'Connecting shares (%)'!$H$2/100*I526)/1000000,0),0)</f>
        <v>0</v>
      </c>
      <c r="T526" s="59">
        <f>IF(C526="East", IF(B526="Central",F526*'Connecting shares (%)'!$R$16*'Connecting shares (%)'!$F$2/100+H526*'Connecting shares (%)'!$G$2/100*'Connecting shares (%)'!$R$17+J526*'Connecting shares (%)'!$H$2/100*'Connecting shares (%)'!$R$18,0),0)</f>
        <v>0</v>
      </c>
      <c r="U526" s="1">
        <f>IF(C526="East", IF(B526="Decentral",('Connecting shares (%)'!$F$6/100*E526+'Connecting shares (%)'!$G$6/100*G526+'Connecting shares (%)'!$H$6/100*I526)/1000000,0),0)</f>
        <v>0</v>
      </c>
      <c r="V526" s="1">
        <f>IF(C526="East", IF(B526="Decentral",F526*'Connecting shares (%)'!$R$16*'Connecting shares (%)'!$F$6/100+H526*'Connecting shares (%)'!$G$6/100*'Connecting shares (%)'!$R$17+J526*'Connecting shares (%)'!$H$6/100*'Connecting shares (%)'!$R$18,0),0)</f>
        <v>0</v>
      </c>
      <c r="W526" s="1">
        <f>IF(C526="East", IF(B526="Central",('Connecting shares (%)'!$F$4/100*K526+'Connecting shares (%)'!$G$4/100*M526+'Connecting shares (%)'!$H$4/100*O526)/1000000,0),0)</f>
        <v>0</v>
      </c>
      <c r="X526" s="1">
        <f>IF(C526="East", IF(B526="Central",L526*'Connecting shares (%)'!$R$16*'Connecting shares (%)'!$F$4/100+N526*'Connecting shares (%)'!$G$4/100*'Connecting shares (%)'!$R$17+P526*'Connecting shares (%)'!$H$4/100*'Connecting shares (%)'!$R$18,0),0)</f>
        <v>0</v>
      </c>
      <c r="Y526" s="1">
        <f>IF(C526="East", IF(B526="Decentral",('Connecting shares (%)'!$F$4/100*K526+'Connecting shares (%)'!$G$4/100*M526+'Connecting shares (%)'!$H$4/100*O526)/1000000,0),0)</f>
        <v>0</v>
      </c>
      <c r="Z526" s="1">
        <f>IF(C526="East", IF(B526="Decentral",L526*'Connecting shares (%)'!$R$16*'Connecting shares (%)'!$F$8/100+N526*'Connecting shares (%)'!$G$8/100*'Connecting shares (%)'!$R$17+P526*'Connecting shares (%)'!$H$8/100*'Connecting shares (%)'!$R$18,0),0)</f>
        <v>0</v>
      </c>
      <c r="AA526" s="1">
        <f>IF(C526="West", IF(B526="Central",('Connecting shares (%)'!$F$10/100*E526+'Connecting shares (%)'!$G$10/100*G526+'Connecting shares (%)'!$H$10/100*I526)/1000000,0),0)</f>
        <v>0.54392140999999894</v>
      </c>
      <c r="AB526" s="1">
        <f>IF(C526="West", IF(B526="Central",F526*'Connecting shares (%)'!$R$16*'Connecting shares (%)'!$F$10/100+H526*'Connecting shares (%)'!$G$10/100*'Connecting shares (%)'!$R$17+J526*'Connecting shares (%)'!$H$10/100*'Connecting shares (%)'!$R$18,0),0)</f>
        <v>0.80482500000000001</v>
      </c>
      <c r="AC526" s="1">
        <f>IF(C526="West", IF(B526="Decentral",('Connecting shares (%)'!$F$14/100*E526+'Connecting shares (%)'!$G$14/100*G526+'Connecting shares (%)'!$H$14/100*I526)/1000000,0),0)</f>
        <v>0</v>
      </c>
      <c r="AD526" s="1">
        <f>IF(C526="west", IF(B526="Decentral",F526*'Connecting shares (%)'!$R$16*'Connecting shares (%)'!$F$14/100+H526*'Connecting shares (%)'!$G$14/100*'Connecting shares (%)'!$R$17+J526*'Connecting shares (%)'!$H$14/100*'Connecting shares (%)'!$R$18,0),0)</f>
        <v>0</v>
      </c>
      <c r="AE526" s="1">
        <f>IF(C526="west", IF(B526="Central",('Connecting shares (%)'!$F$12/100*K526+'Connecting shares (%)'!$G$12/100*M526+'Connecting shares (%)'!$H$12/100*O526)/1000000,0),0)</f>
        <v>5.1965799999999897E-3</v>
      </c>
      <c r="AF526" s="1">
        <f>IF(C526="west", IF(B526="Central",L526*'Connecting shares (%)'!$R$16*'Connecting shares (%)'!$F$12/100+N526*'Connecting shares (%)'!$G$12/100*'Connecting shares (%)'!$R$17+P526*'Connecting shares (%)'!$H$12/100*'Connecting shares (%)'!$R$18,0),0)</f>
        <v>2.2995000000000002E-2</v>
      </c>
      <c r="AG526" s="1">
        <f>IF(C526="West", IF(B526="Decentral",(K526*'Connecting shares (%)'!$F$16/100+M526*'Connecting shares (%)'!$G$16/100+O526*'Connecting shares (%)'!$H$16/100)/1000000,0),0)</f>
        <v>0</v>
      </c>
      <c r="AH526" s="1">
        <f>IF(C526="west", IF(B526="Decentral",L526*'Connecting shares (%)'!$R$16*'Connecting shares (%)'!$F$16/100+N526*'Connecting shares (%)'!$G$16/100*'Connecting shares (%)'!$R$17+P526*'Connecting shares (%)'!$H$16/100*'Connecting shares (%)'!$R$18,0),0)</f>
        <v>0</v>
      </c>
    </row>
    <row r="527" spans="1:34">
      <c r="A527" s="1">
        <v>526</v>
      </c>
      <c r="B527" s="1" t="s">
        <v>20</v>
      </c>
      <c r="C527" s="1" t="s">
        <v>21</v>
      </c>
      <c r="D527" s="1" t="s">
        <v>419</v>
      </c>
      <c r="E527" s="1">
        <v>140571.87</v>
      </c>
      <c r="F527" s="1">
        <v>9</v>
      </c>
      <c r="G527" s="1">
        <v>0</v>
      </c>
      <c r="H527" s="1">
        <v>0</v>
      </c>
      <c r="I527" s="1">
        <v>0</v>
      </c>
      <c r="J527" s="1">
        <v>0</v>
      </c>
      <c r="K527" s="1">
        <v>11705.76</v>
      </c>
      <c r="L527" s="1">
        <v>1</v>
      </c>
      <c r="M527" s="1">
        <v>0</v>
      </c>
      <c r="N527" s="1">
        <v>0</v>
      </c>
      <c r="O527" s="1">
        <v>0</v>
      </c>
      <c r="P527" s="1">
        <v>0</v>
      </c>
      <c r="Q527" s="1">
        <v>2244.2189929095498</v>
      </c>
      <c r="R527" s="1">
        <v>175538</v>
      </c>
      <c r="S527" s="59">
        <f>IF(C527="East", IF(B527="Central",('Connecting shares (%)'!$F$2/100*E527+'Connecting shares (%)'!$G$2/100*G527+'Connecting shares (%)'!$H$2/100*I527)/1000000,0),0)</f>
        <v>0</v>
      </c>
      <c r="T527" s="59">
        <f>IF(C527="East", IF(B527="Central",F527*'Connecting shares (%)'!$R$16*'Connecting shares (%)'!$F$2/100+H527*'Connecting shares (%)'!$G$2/100*'Connecting shares (%)'!$R$17+J527*'Connecting shares (%)'!$H$2/100*'Connecting shares (%)'!$R$18,0),0)</f>
        <v>0</v>
      </c>
      <c r="U527" s="1">
        <f>IF(C527="East", IF(B527="Decentral",('Connecting shares (%)'!$F$6/100*E527+'Connecting shares (%)'!$G$6/100*G527+'Connecting shares (%)'!$H$6/100*I527)/1000000,0),0)</f>
        <v>0</v>
      </c>
      <c r="V527" s="1">
        <f>IF(C527="East", IF(B527="Decentral",F527*'Connecting shares (%)'!$R$16*'Connecting shares (%)'!$F$6/100+H527*'Connecting shares (%)'!$G$6/100*'Connecting shares (%)'!$R$17+J527*'Connecting shares (%)'!$H$6/100*'Connecting shares (%)'!$R$18,0),0)</f>
        <v>0</v>
      </c>
      <c r="W527" s="1">
        <f>IF(C527="East", IF(B527="Central",('Connecting shares (%)'!$F$4/100*K527+'Connecting shares (%)'!$G$4/100*M527+'Connecting shares (%)'!$H$4/100*O527)/1000000,0),0)</f>
        <v>0</v>
      </c>
      <c r="X527" s="1">
        <f>IF(C527="East", IF(B527="Central",L527*'Connecting shares (%)'!$R$16*'Connecting shares (%)'!$F$4/100+N527*'Connecting shares (%)'!$G$4/100*'Connecting shares (%)'!$R$17+P527*'Connecting shares (%)'!$H$4/100*'Connecting shares (%)'!$R$18,0),0)</f>
        <v>0</v>
      </c>
      <c r="Y527" s="1">
        <f>IF(C527="East", IF(B527="Decentral",('Connecting shares (%)'!$F$4/100*K527+'Connecting shares (%)'!$G$4/100*M527+'Connecting shares (%)'!$H$4/100*O527)/1000000,0),0)</f>
        <v>0</v>
      </c>
      <c r="Z527" s="1">
        <f>IF(C527="East", IF(B527="Decentral",L527*'Connecting shares (%)'!$R$16*'Connecting shares (%)'!$F$8/100+N527*'Connecting shares (%)'!$G$8/100*'Connecting shares (%)'!$R$17+P527*'Connecting shares (%)'!$H$8/100*'Connecting shares (%)'!$R$18,0),0)</f>
        <v>0</v>
      </c>
      <c r="AA527" s="1">
        <f>IF(C527="West", IF(B527="Central",('Connecting shares (%)'!$F$10/100*E527+'Connecting shares (%)'!$G$10/100*G527+'Connecting shares (%)'!$H$10/100*I527)/1000000,0),0)</f>
        <v>0.14057186999999999</v>
      </c>
      <c r="AB527" s="1">
        <f>IF(C527="West", IF(B527="Central",F527*'Connecting shares (%)'!$R$16*'Connecting shares (%)'!$F$10/100+H527*'Connecting shares (%)'!$G$10/100*'Connecting shares (%)'!$R$17+J527*'Connecting shares (%)'!$H$10/100*'Connecting shares (%)'!$R$18,0),0)</f>
        <v>0.206955</v>
      </c>
      <c r="AC527" s="1">
        <f>IF(C527="West", IF(B527="Decentral",('Connecting shares (%)'!$F$14/100*E527+'Connecting shares (%)'!$G$14/100*G527+'Connecting shares (%)'!$H$14/100*I527)/1000000,0),0)</f>
        <v>0</v>
      </c>
      <c r="AD527" s="1">
        <f>IF(C527="west", IF(B527="Decentral",F527*'Connecting shares (%)'!$R$16*'Connecting shares (%)'!$F$14/100+H527*'Connecting shares (%)'!$G$14/100*'Connecting shares (%)'!$R$17+J527*'Connecting shares (%)'!$H$14/100*'Connecting shares (%)'!$R$18,0),0)</f>
        <v>0</v>
      </c>
      <c r="AE527" s="1">
        <f>IF(C527="west", IF(B527="Central",('Connecting shares (%)'!$F$12/100*K527+'Connecting shares (%)'!$G$12/100*M527+'Connecting shares (%)'!$H$12/100*O527)/1000000,0),0)</f>
        <v>1.1705760000000001E-2</v>
      </c>
      <c r="AF527" s="1">
        <f>IF(C527="west", IF(B527="Central",L527*'Connecting shares (%)'!$R$16*'Connecting shares (%)'!$F$12/100+N527*'Connecting shares (%)'!$G$12/100*'Connecting shares (%)'!$R$17+P527*'Connecting shares (%)'!$H$12/100*'Connecting shares (%)'!$R$18,0),0)</f>
        <v>2.2995000000000002E-2</v>
      </c>
      <c r="AG527" s="1">
        <f>IF(C527="West", IF(B527="Decentral",(K527*'Connecting shares (%)'!$F$16/100+M527*'Connecting shares (%)'!$G$16/100+O527*'Connecting shares (%)'!$H$16/100)/1000000,0),0)</f>
        <v>0</v>
      </c>
      <c r="AH527" s="1">
        <f>IF(C527="west", IF(B527="Decentral",L527*'Connecting shares (%)'!$R$16*'Connecting shares (%)'!$F$16/100+N527*'Connecting shares (%)'!$G$16/100*'Connecting shares (%)'!$R$17+P527*'Connecting shares (%)'!$H$16/100*'Connecting shares (%)'!$R$18,0),0)</f>
        <v>0</v>
      </c>
    </row>
    <row r="528" spans="1:34">
      <c r="A528" s="1">
        <v>527</v>
      </c>
      <c r="B528" s="1" t="s">
        <v>19</v>
      </c>
      <c r="C528" s="1" t="s">
        <v>21</v>
      </c>
      <c r="D528" s="1" t="s">
        <v>418</v>
      </c>
      <c r="E528" s="1">
        <v>0</v>
      </c>
      <c r="F528" s="1">
        <v>0</v>
      </c>
      <c r="G528" s="1">
        <v>0</v>
      </c>
      <c r="H528" s="1">
        <v>0</v>
      </c>
      <c r="I528" s="1">
        <v>0</v>
      </c>
      <c r="J528" s="1">
        <v>0</v>
      </c>
      <c r="K528" s="1">
        <v>0</v>
      </c>
      <c r="L528" s="1">
        <v>0</v>
      </c>
      <c r="M528" s="1">
        <v>0</v>
      </c>
      <c r="N528" s="1">
        <v>0</v>
      </c>
      <c r="O528" s="1">
        <v>0</v>
      </c>
      <c r="P528" s="1">
        <v>0</v>
      </c>
      <c r="Q528" s="1">
        <v>689.18423146974396</v>
      </c>
      <c r="R528" s="1">
        <v>25597</v>
      </c>
      <c r="S528" s="59">
        <f>IF(C528="East", IF(B528="Central",('Connecting shares (%)'!$F$2/100*E528+'Connecting shares (%)'!$G$2/100*G528+'Connecting shares (%)'!$H$2/100*I528)/1000000,0),0)</f>
        <v>0</v>
      </c>
      <c r="T528" s="59">
        <f>IF(C528="East", IF(B528="Central",F528*'Connecting shares (%)'!$R$16*'Connecting shares (%)'!$F$2/100+H528*'Connecting shares (%)'!$G$2/100*'Connecting shares (%)'!$R$17+J528*'Connecting shares (%)'!$H$2/100*'Connecting shares (%)'!$R$18,0),0)</f>
        <v>0</v>
      </c>
      <c r="U528" s="1">
        <f>IF(C528="East", IF(B528="Decentral",('Connecting shares (%)'!$F$6/100*E528+'Connecting shares (%)'!$G$6/100*G528+'Connecting shares (%)'!$H$6/100*I528)/1000000,0),0)</f>
        <v>0</v>
      </c>
      <c r="V528" s="1">
        <f>IF(C528="East", IF(B528="Decentral",F528*'Connecting shares (%)'!$R$16*'Connecting shares (%)'!$F$6/100+H528*'Connecting shares (%)'!$G$6/100*'Connecting shares (%)'!$R$17+J528*'Connecting shares (%)'!$H$6/100*'Connecting shares (%)'!$R$18,0),0)</f>
        <v>0</v>
      </c>
      <c r="W528" s="1">
        <f>IF(C528="East", IF(B528="Central",('Connecting shares (%)'!$F$4/100*K528+'Connecting shares (%)'!$G$4/100*M528+'Connecting shares (%)'!$H$4/100*O528)/1000000,0),0)</f>
        <v>0</v>
      </c>
      <c r="X528" s="1">
        <f>IF(C528="East", IF(B528="Central",L528*'Connecting shares (%)'!$R$16*'Connecting shares (%)'!$F$4/100+N528*'Connecting shares (%)'!$G$4/100*'Connecting shares (%)'!$R$17+P528*'Connecting shares (%)'!$H$4/100*'Connecting shares (%)'!$R$18,0),0)</f>
        <v>0</v>
      </c>
      <c r="Y528" s="1">
        <f>IF(C528="East", IF(B528="Decentral",('Connecting shares (%)'!$F$4/100*K528+'Connecting shares (%)'!$G$4/100*M528+'Connecting shares (%)'!$H$4/100*O528)/1000000,0),0)</f>
        <v>0</v>
      </c>
      <c r="Z528" s="1">
        <f>IF(C528="East", IF(B528="Decentral",L528*'Connecting shares (%)'!$R$16*'Connecting shares (%)'!$F$8/100+N528*'Connecting shares (%)'!$G$8/100*'Connecting shares (%)'!$R$17+P528*'Connecting shares (%)'!$H$8/100*'Connecting shares (%)'!$R$18,0),0)</f>
        <v>0</v>
      </c>
      <c r="AA528" s="1">
        <f>IF(C528="West", IF(B528="Central",('Connecting shares (%)'!$F$10/100*E528+'Connecting shares (%)'!$G$10/100*G528+'Connecting shares (%)'!$H$10/100*I528)/1000000,0),0)</f>
        <v>0</v>
      </c>
      <c r="AB528" s="1">
        <f>IF(C528="West", IF(B528="Central",F528*'Connecting shares (%)'!$R$16*'Connecting shares (%)'!$F$10/100+H528*'Connecting shares (%)'!$G$10/100*'Connecting shares (%)'!$R$17+J528*'Connecting shares (%)'!$H$10/100*'Connecting shares (%)'!$R$18,0),0)</f>
        <v>0</v>
      </c>
      <c r="AC528" s="1">
        <f>IF(C528="West", IF(B528="Decentral",('Connecting shares (%)'!$F$14/100*E528+'Connecting shares (%)'!$G$14/100*G528+'Connecting shares (%)'!$H$14/100*I528)/1000000,0),0)</f>
        <v>0</v>
      </c>
      <c r="AD528" s="1">
        <f>IF(C528="west", IF(B528="Decentral",F528*'Connecting shares (%)'!$R$16*'Connecting shares (%)'!$F$14/100+H528*'Connecting shares (%)'!$G$14/100*'Connecting shares (%)'!$R$17+J528*'Connecting shares (%)'!$H$14/100*'Connecting shares (%)'!$R$18,0),0)</f>
        <v>0</v>
      </c>
      <c r="AE528" s="1">
        <f>IF(C528="west", IF(B528="Central",('Connecting shares (%)'!$F$12/100*K528+'Connecting shares (%)'!$G$12/100*M528+'Connecting shares (%)'!$H$12/100*O528)/1000000,0),0)</f>
        <v>0</v>
      </c>
      <c r="AF528" s="1">
        <f>IF(C528="west", IF(B528="Central",L528*'Connecting shares (%)'!$R$16*'Connecting shares (%)'!$F$12/100+N528*'Connecting shares (%)'!$G$12/100*'Connecting shares (%)'!$R$17+P528*'Connecting shares (%)'!$H$12/100*'Connecting shares (%)'!$R$18,0),0)</f>
        <v>0</v>
      </c>
      <c r="AG528" s="1">
        <f>IF(C528="West", IF(B528="Decentral",(K528*'Connecting shares (%)'!$F$16/100+M528*'Connecting shares (%)'!$G$16/100+O528*'Connecting shares (%)'!$H$16/100)/1000000,0),0)</f>
        <v>0</v>
      </c>
      <c r="AH528" s="1">
        <f>IF(C528="west", IF(B528="Decentral",L528*'Connecting shares (%)'!$R$16*'Connecting shares (%)'!$F$16/100+N528*'Connecting shares (%)'!$G$16/100*'Connecting shares (%)'!$R$17+P528*'Connecting shares (%)'!$H$16/100*'Connecting shares (%)'!$R$18,0),0)</f>
        <v>0</v>
      </c>
    </row>
    <row r="529" spans="1:34">
      <c r="A529" s="1">
        <v>528</v>
      </c>
      <c r="B529" s="1" t="s">
        <v>19</v>
      </c>
      <c r="C529" s="1" t="s">
        <v>21</v>
      </c>
      <c r="D529" s="1" t="s">
        <v>417</v>
      </c>
      <c r="E529" s="1">
        <v>0</v>
      </c>
      <c r="F529" s="1">
        <v>0</v>
      </c>
      <c r="G529" s="1">
        <v>0</v>
      </c>
      <c r="H529" s="1">
        <v>0</v>
      </c>
      <c r="I529" s="1">
        <v>0</v>
      </c>
      <c r="J529" s="1">
        <v>0</v>
      </c>
      <c r="K529" s="1">
        <v>0</v>
      </c>
      <c r="L529" s="1">
        <v>0</v>
      </c>
      <c r="M529" s="1">
        <v>0</v>
      </c>
      <c r="N529" s="1">
        <v>0</v>
      </c>
      <c r="O529" s="1">
        <v>0</v>
      </c>
      <c r="P529" s="1">
        <v>0</v>
      </c>
      <c r="Q529" s="1">
        <v>913.00406246310604</v>
      </c>
      <c r="R529" s="1">
        <v>11016</v>
      </c>
      <c r="S529" s="59">
        <f>IF(C529="East", IF(B529="Central",('Connecting shares (%)'!$F$2/100*E529+'Connecting shares (%)'!$G$2/100*G529+'Connecting shares (%)'!$H$2/100*I529)/1000000,0),0)</f>
        <v>0</v>
      </c>
      <c r="T529" s="59">
        <f>IF(C529="East", IF(B529="Central",F529*'Connecting shares (%)'!$R$16*'Connecting shares (%)'!$F$2/100+H529*'Connecting shares (%)'!$G$2/100*'Connecting shares (%)'!$R$17+J529*'Connecting shares (%)'!$H$2/100*'Connecting shares (%)'!$R$18,0),0)</f>
        <v>0</v>
      </c>
      <c r="U529" s="1">
        <f>IF(C529="East", IF(B529="Decentral",('Connecting shares (%)'!$F$6/100*E529+'Connecting shares (%)'!$G$6/100*G529+'Connecting shares (%)'!$H$6/100*I529)/1000000,0),0)</f>
        <v>0</v>
      </c>
      <c r="V529" s="1">
        <f>IF(C529="East", IF(B529="Decentral",F529*'Connecting shares (%)'!$R$16*'Connecting shares (%)'!$F$6/100+H529*'Connecting shares (%)'!$G$6/100*'Connecting shares (%)'!$R$17+J529*'Connecting shares (%)'!$H$6/100*'Connecting shares (%)'!$R$18,0),0)</f>
        <v>0</v>
      </c>
      <c r="W529" s="1">
        <f>IF(C529="East", IF(B529="Central",('Connecting shares (%)'!$F$4/100*K529+'Connecting shares (%)'!$G$4/100*M529+'Connecting shares (%)'!$H$4/100*O529)/1000000,0),0)</f>
        <v>0</v>
      </c>
      <c r="X529" s="1">
        <f>IF(C529="East", IF(B529="Central",L529*'Connecting shares (%)'!$R$16*'Connecting shares (%)'!$F$4/100+N529*'Connecting shares (%)'!$G$4/100*'Connecting shares (%)'!$R$17+P529*'Connecting shares (%)'!$H$4/100*'Connecting shares (%)'!$R$18,0),0)</f>
        <v>0</v>
      </c>
      <c r="Y529" s="1">
        <f>IF(C529="East", IF(B529="Decentral",('Connecting shares (%)'!$F$4/100*K529+'Connecting shares (%)'!$G$4/100*M529+'Connecting shares (%)'!$H$4/100*O529)/1000000,0),0)</f>
        <v>0</v>
      </c>
      <c r="Z529" s="1">
        <f>IF(C529="East", IF(B529="Decentral",L529*'Connecting shares (%)'!$R$16*'Connecting shares (%)'!$F$8/100+N529*'Connecting shares (%)'!$G$8/100*'Connecting shares (%)'!$R$17+P529*'Connecting shares (%)'!$H$8/100*'Connecting shares (%)'!$R$18,0),0)</f>
        <v>0</v>
      </c>
      <c r="AA529" s="1">
        <f>IF(C529="West", IF(B529="Central",('Connecting shares (%)'!$F$10/100*E529+'Connecting shares (%)'!$G$10/100*G529+'Connecting shares (%)'!$H$10/100*I529)/1000000,0),0)</f>
        <v>0</v>
      </c>
      <c r="AB529" s="1">
        <f>IF(C529="West", IF(B529="Central",F529*'Connecting shares (%)'!$R$16*'Connecting shares (%)'!$F$10/100+H529*'Connecting shares (%)'!$G$10/100*'Connecting shares (%)'!$R$17+J529*'Connecting shares (%)'!$H$10/100*'Connecting shares (%)'!$R$18,0),0)</f>
        <v>0</v>
      </c>
      <c r="AC529" s="1">
        <f>IF(C529="West", IF(B529="Decentral",('Connecting shares (%)'!$F$14/100*E529+'Connecting shares (%)'!$G$14/100*G529+'Connecting shares (%)'!$H$14/100*I529)/1000000,0),0)</f>
        <v>0</v>
      </c>
      <c r="AD529" s="1">
        <f>IF(C529="west", IF(B529="Decentral",F529*'Connecting shares (%)'!$R$16*'Connecting shares (%)'!$F$14/100+H529*'Connecting shares (%)'!$G$14/100*'Connecting shares (%)'!$R$17+J529*'Connecting shares (%)'!$H$14/100*'Connecting shares (%)'!$R$18,0),0)</f>
        <v>0</v>
      </c>
      <c r="AE529" s="1">
        <f>IF(C529="west", IF(B529="Central",('Connecting shares (%)'!$F$12/100*K529+'Connecting shares (%)'!$G$12/100*M529+'Connecting shares (%)'!$H$12/100*O529)/1000000,0),0)</f>
        <v>0</v>
      </c>
      <c r="AF529" s="1">
        <f>IF(C529="west", IF(B529="Central",L529*'Connecting shares (%)'!$R$16*'Connecting shares (%)'!$F$12/100+N529*'Connecting shares (%)'!$G$12/100*'Connecting shares (%)'!$R$17+P529*'Connecting shares (%)'!$H$12/100*'Connecting shares (%)'!$R$18,0),0)</f>
        <v>0</v>
      </c>
      <c r="AG529" s="1">
        <f>IF(C529="West", IF(B529="Decentral",(K529*'Connecting shares (%)'!$F$16/100+M529*'Connecting shares (%)'!$G$16/100+O529*'Connecting shares (%)'!$H$16/100)/1000000,0),0)</f>
        <v>0</v>
      </c>
      <c r="AH529" s="1">
        <f>IF(C529="west", IF(B529="Decentral",L529*'Connecting shares (%)'!$R$16*'Connecting shares (%)'!$F$16/100+N529*'Connecting shares (%)'!$G$16/100*'Connecting shares (%)'!$R$17+P529*'Connecting shares (%)'!$H$16/100*'Connecting shares (%)'!$R$18,0),0)</f>
        <v>0</v>
      </c>
    </row>
    <row r="530" spans="1:34">
      <c r="A530" s="1">
        <v>529</v>
      </c>
      <c r="B530" s="1" t="s">
        <v>20</v>
      </c>
      <c r="C530" s="1" t="s">
        <v>21</v>
      </c>
      <c r="D530" s="1" t="s">
        <v>416</v>
      </c>
      <c r="E530" s="1">
        <v>1034626.05</v>
      </c>
      <c r="F530" s="1">
        <v>63</v>
      </c>
      <c r="G530" s="1">
        <v>0</v>
      </c>
      <c r="H530" s="1">
        <v>0</v>
      </c>
      <c r="I530" s="1">
        <v>0</v>
      </c>
      <c r="J530" s="1">
        <v>0</v>
      </c>
      <c r="K530" s="1">
        <v>0</v>
      </c>
      <c r="L530" s="1">
        <v>0</v>
      </c>
      <c r="M530" s="1">
        <v>0</v>
      </c>
      <c r="N530" s="1">
        <v>0</v>
      </c>
      <c r="O530" s="1">
        <v>0</v>
      </c>
      <c r="P530" s="1">
        <v>0</v>
      </c>
      <c r="Q530" s="1">
        <v>4182.9478007627104</v>
      </c>
      <c r="R530" s="1">
        <v>626354</v>
      </c>
      <c r="S530" s="59">
        <f>IF(C530="East", IF(B530="Central",('Connecting shares (%)'!$F$2/100*E530+'Connecting shares (%)'!$G$2/100*G530+'Connecting shares (%)'!$H$2/100*I530)/1000000,0),0)</f>
        <v>0</v>
      </c>
      <c r="T530" s="59">
        <f>IF(C530="East", IF(B530="Central",F530*'Connecting shares (%)'!$R$16*'Connecting shares (%)'!$F$2/100+H530*'Connecting shares (%)'!$G$2/100*'Connecting shares (%)'!$R$17+J530*'Connecting shares (%)'!$H$2/100*'Connecting shares (%)'!$R$18,0),0)</f>
        <v>0</v>
      </c>
      <c r="U530" s="1">
        <f>IF(C530="East", IF(B530="Decentral",('Connecting shares (%)'!$F$6/100*E530+'Connecting shares (%)'!$G$6/100*G530+'Connecting shares (%)'!$H$6/100*I530)/1000000,0),0)</f>
        <v>0</v>
      </c>
      <c r="V530" s="1">
        <f>IF(C530="East", IF(B530="Decentral",F530*'Connecting shares (%)'!$R$16*'Connecting shares (%)'!$F$6/100+H530*'Connecting shares (%)'!$G$6/100*'Connecting shares (%)'!$R$17+J530*'Connecting shares (%)'!$H$6/100*'Connecting shares (%)'!$R$18,0),0)</f>
        <v>0</v>
      </c>
      <c r="W530" s="1">
        <f>IF(C530="East", IF(B530="Central",('Connecting shares (%)'!$F$4/100*K530+'Connecting shares (%)'!$G$4/100*M530+'Connecting shares (%)'!$H$4/100*O530)/1000000,0),0)</f>
        <v>0</v>
      </c>
      <c r="X530" s="1">
        <f>IF(C530="East", IF(B530="Central",L530*'Connecting shares (%)'!$R$16*'Connecting shares (%)'!$F$4/100+N530*'Connecting shares (%)'!$G$4/100*'Connecting shares (%)'!$R$17+P530*'Connecting shares (%)'!$H$4/100*'Connecting shares (%)'!$R$18,0),0)</f>
        <v>0</v>
      </c>
      <c r="Y530" s="1">
        <f>IF(C530="East", IF(B530="Decentral",('Connecting shares (%)'!$F$4/100*K530+'Connecting shares (%)'!$G$4/100*M530+'Connecting shares (%)'!$H$4/100*O530)/1000000,0),0)</f>
        <v>0</v>
      </c>
      <c r="Z530" s="1">
        <f>IF(C530="East", IF(B530="Decentral",L530*'Connecting shares (%)'!$R$16*'Connecting shares (%)'!$F$8/100+N530*'Connecting shares (%)'!$G$8/100*'Connecting shares (%)'!$R$17+P530*'Connecting shares (%)'!$H$8/100*'Connecting shares (%)'!$R$18,0),0)</f>
        <v>0</v>
      </c>
      <c r="AA530" s="1">
        <f>IF(C530="West", IF(B530="Central",('Connecting shares (%)'!$F$10/100*E530+'Connecting shares (%)'!$G$10/100*G530+'Connecting shares (%)'!$H$10/100*I530)/1000000,0),0)</f>
        <v>1.03462605</v>
      </c>
      <c r="AB530" s="1">
        <f>IF(C530="West", IF(B530="Central",F530*'Connecting shares (%)'!$R$16*'Connecting shares (%)'!$F$10/100+H530*'Connecting shares (%)'!$G$10/100*'Connecting shares (%)'!$R$17+J530*'Connecting shares (%)'!$H$10/100*'Connecting shares (%)'!$R$18,0),0)</f>
        <v>1.4486850000000002</v>
      </c>
      <c r="AC530" s="1">
        <f>IF(C530="West", IF(B530="Decentral",('Connecting shares (%)'!$F$14/100*E530+'Connecting shares (%)'!$G$14/100*G530+'Connecting shares (%)'!$H$14/100*I530)/1000000,0),0)</f>
        <v>0</v>
      </c>
      <c r="AD530" s="1">
        <f>IF(C530="west", IF(B530="Decentral",F530*'Connecting shares (%)'!$R$16*'Connecting shares (%)'!$F$14/100+H530*'Connecting shares (%)'!$G$14/100*'Connecting shares (%)'!$R$17+J530*'Connecting shares (%)'!$H$14/100*'Connecting shares (%)'!$R$18,0),0)</f>
        <v>0</v>
      </c>
      <c r="AE530" s="1">
        <f>IF(C530="west", IF(B530="Central",('Connecting shares (%)'!$F$12/100*K530+'Connecting shares (%)'!$G$12/100*M530+'Connecting shares (%)'!$H$12/100*O530)/1000000,0),0)</f>
        <v>0</v>
      </c>
      <c r="AF530" s="1">
        <f>IF(C530="west", IF(B530="Central",L530*'Connecting shares (%)'!$R$16*'Connecting shares (%)'!$F$12/100+N530*'Connecting shares (%)'!$G$12/100*'Connecting shares (%)'!$R$17+P530*'Connecting shares (%)'!$H$12/100*'Connecting shares (%)'!$R$18,0),0)</f>
        <v>0</v>
      </c>
      <c r="AG530" s="1">
        <f>IF(C530="West", IF(B530="Decentral",(K530*'Connecting shares (%)'!$F$16/100+M530*'Connecting shares (%)'!$G$16/100+O530*'Connecting shares (%)'!$H$16/100)/1000000,0),0)</f>
        <v>0</v>
      </c>
      <c r="AH530" s="1">
        <f>IF(C530="west", IF(B530="Decentral",L530*'Connecting shares (%)'!$R$16*'Connecting shares (%)'!$F$16/100+N530*'Connecting shares (%)'!$G$16/100*'Connecting shares (%)'!$R$17+P530*'Connecting shares (%)'!$H$16/100*'Connecting shares (%)'!$R$18,0),0)</f>
        <v>0</v>
      </c>
    </row>
    <row r="531" spans="1:34">
      <c r="A531" s="1">
        <v>530</v>
      </c>
      <c r="B531" s="1" t="s">
        <v>19</v>
      </c>
      <c r="C531" s="1" t="s">
        <v>21</v>
      </c>
      <c r="D531" s="1" t="s">
        <v>415</v>
      </c>
      <c r="E531" s="1">
        <v>251469.61</v>
      </c>
      <c r="F531" s="1">
        <v>16</v>
      </c>
      <c r="G531" s="1">
        <v>55735.91</v>
      </c>
      <c r="H531" s="1">
        <v>1</v>
      </c>
      <c r="I531" s="1">
        <v>0</v>
      </c>
      <c r="J531" s="1">
        <v>0</v>
      </c>
      <c r="K531" s="1">
        <v>0</v>
      </c>
      <c r="L531" s="1">
        <v>0</v>
      </c>
      <c r="M531" s="1">
        <v>0</v>
      </c>
      <c r="N531" s="1">
        <v>0</v>
      </c>
      <c r="O531" s="1">
        <v>0</v>
      </c>
      <c r="P531" s="1">
        <v>0</v>
      </c>
      <c r="Q531" s="1">
        <v>2051.72007656401</v>
      </c>
      <c r="R531" s="1">
        <v>240506.5</v>
      </c>
      <c r="S531" s="59">
        <f>IF(C531="East", IF(B531="Central",('Connecting shares (%)'!$F$2/100*E531+'Connecting shares (%)'!$G$2/100*G531+'Connecting shares (%)'!$H$2/100*I531)/1000000,0),0)</f>
        <v>0</v>
      </c>
      <c r="T531" s="59">
        <f>IF(C531="East", IF(B531="Central",F531*'Connecting shares (%)'!$R$16*'Connecting shares (%)'!$F$2/100+H531*'Connecting shares (%)'!$G$2/100*'Connecting shares (%)'!$R$17+J531*'Connecting shares (%)'!$H$2/100*'Connecting shares (%)'!$R$18,0),0)</f>
        <v>0</v>
      </c>
      <c r="U531" s="1">
        <f>IF(C531="East", IF(B531="Decentral",('Connecting shares (%)'!$F$6/100*E531+'Connecting shares (%)'!$G$6/100*G531+'Connecting shares (%)'!$H$6/100*I531)/1000000,0),0)</f>
        <v>0</v>
      </c>
      <c r="V531" s="1">
        <f>IF(C531="East", IF(B531="Decentral",F531*'Connecting shares (%)'!$R$16*'Connecting shares (%)'!$F$6/100+H531*'Connecting shares (%)'!$G$6/100*'Connecting shares (%)'!$R$17+J531*'Connecting shares (%)'!$H$6/100*'Connecting shares (%)'!$R$18,0),0)</f>
        <v>0</v>
      </c>
      <c r="W531" s="1">
        <f>IF(C531="East", IF(B531="Central",('Connecting shares (%)'!$F$4/100*K531+'Connecting shares (%)'!$G$4/100*M531+'Connecting shares (%)'!$H$4/100*O531)/1000000,0),0)</f>
        <v>0</v>
      </c>
      <c r="X531" s="1">
        <f>IF(C531="East", IF(B531="Central",L531*'Connecting shares (%)'!$R$16*'Connecting shares (%)'!$F$4/100+N531*'Connecting shares (%)'!$G$4/100*'Connecting shares (%)'!$R$17+P531*'Connecting shares (%)'!$H$4/100*'Connecting shares (%)'!$R$18,0),0)</f>
        <v>0</v>
      </c>
      <c r="Y531" s="1">
        <f>IF(C531="East", IF(B531="Decentral",('Connecting shares (%)'!$F$4/100*K531+'Connecting shares (%)'!$G$4/100*M531+'Connecting shares (%)'!$H$4/100*O531)/1000000,0),0)</f>
        <v>0</v>
      </c>
      <c r="Z531" s="1">
        <f>IF(C531="East", IF(B531="Decentral",L531*'Connecting shares (%)'!$R$16*'Connecting shares (%)'!$F$8/100+N531*'Connecting shares (%)'!$G$8/100*'Connecting shares (%)'!$R$17+P531*'Connecting shares (%)'!$H$8/100*'Connecting shares (%)'!$R$18,0),0)</f>
        <v>0</v>
      </c>
      <c r="AA531" s="1">
        <f>IF(C531="West", IF(B531="Central",('Connecting shares (%)'!$F$10/100*E531+'Connecting shares (%)'!$G$10/100*G531+'Connecting shares (%)'!$H$10/100*I531)/1000000,0),0)</f>
        <v>0</v>
      </c>
      <c r="AB531" s="1">
        <f>IF(C531="West", IF(B531="Central",F531*'Connecting shares (%)'!$R$16*'Connecting shares (%)'!$F$10/100+H531*'Connecting shares (%)'!$G$10/100*'Connecting shares (%)'!$R$17+J531*'Connecting shares (%)'!$H$10/100*'Connecting shares (%)'!$R$18,0),0)</f>
        <v>0</v>
      </c>
      <c r="AC531" s="1">
        <f>IF(C531="West", IF(B531="Decentral",('Connecting shares (%)'!$F$14/100*E531+'Connecting shares (%)'!$G$14/100*G531+'Connecting shares (%)'!$H$14/100*I531)/1000000,0),0)</f>
        <v>0.30720552000000001</v>
      </c>
      <c r="AD531" s="1">
        <f>IF(C531="west", IF(B531="Decentral",F531*'Connecting shares (%)'!$R$16*'Connecting shares (%)'!$F$14/100+H531*'Connecting shares (%)'!$G$14/100*'Connecting shares (%)'!$R$17+J531*'Connecting shares (%)'!$H$14/100*'Connecting shares (%)'!$R$18,0),0)</f>
        <v>0.39857900000000002</v>
      </c>
      <c r="AE531" s="1">
        <f>IF(C531="west", IF(B531="Central",('Connecting shares (%)'!$F$12/100*K531+'Connecting shares (%)'!$G$12/100*M531+'Connecting shares (%)'!$H$12/100*O531)/1000000,0),0)</f>
        <v>0</v>
      </c>
      <c r="AF531" s="1">
        <f>IF(C531="west", IF(B531="Central",L531*'Connecting shares (%)'!$R$16*'Connecting shares (%)'!$F$12/100+N531*'Connecting shares (%)'!$G$12/100*'Connecting shares (%)'!$R$17+P531*'Connecting shares (%)'!$H$12/100*'Connecting shares (%)'!$R$18,0),0)</f>
        <v>0</v>
      </c>
      <c r="AG531" s="1">
        <f>IF(C531="West", IF(B531="Decentral",(K531*'Connecting shares (%)'!$F$16/100+M531*'Connecting shares (%)'!$G$16/100+O531*'Connecting shares (%)'!$H$16/100)/1000000,0),0)</f>
        <v>0</v>
      </c>
      <c r="AH531" s="1">
        <f>IF(C531="west", IF(B531="Decentral",L531*'Connecting shares (%)'!$R$16*'Connecting shares (%)'!$F$16/100+N531*'Connecting shares (%)'!$G$16/100*'Connecting shares (%)'!$R$17+P531*'Connecting shares (%)'!$H$16/100*'Connecting shares (%)'!$R$18,0),0)</f>
        <v>0</v>
      </c>
    </row>
    <row r="532" spans="1:34">
      <c r="A532" s="1">
        <v>531</v>
      </c>
      <c r="B532" s="1" t="s">
        <v>19</v>
      </c>
      <c r="C532" s="1" t="s">
        <v>21</v>
      </c>
      <c r="D532" s="1" t="s">
        <v>414</v>
      </c>
      <c r="E532" s="1">
        <v>291715.489999999</v>
      </c>
      <c r="F532" s="1">
        <v>18</v>
      </c>
      <c r="G532" s="1">
        <v>0</v>
      </c>
      <c r="H532" s="1">
        <v>0</v>
      </c>
      <c r="I532" s="1">
        <v>0</v>
      </c>
      <c r="J532" s="1">
        <v>0</v>
      </c>
      <c r="K532" s="1">
        <v>37605.669999999896</v>
      </c>
      <c r="L532" s="1">
        <v>4</v>
      </c>
      <c r="M532" s="1">
        <v>0</v>
      </c>
      <c r="N532" s="1">
        <v>0</v>
      </c>
      <c r="O532" s="1">
        <v>0</v>
      </c>
      <c r="P532" s="1">
        <v>0</v>
      </c>
      <c r="Q532" s="1">
        <v>3197.2642858191898</v>
      </c>
      <c r="R532" s="1">
        <v>344340.5</v>
      </c>
      <c r="S532" s="59">
        <f>IF(C532="East", IF(B532="Central",('Connecting shares (%)'!$F$2/100*E532+'Connecting shares (%)'!$G$2/100*G532+'Connecting shares (%)'!$H$2/100*I532)/1000000,0),0)</f>
        <v>0</v>
      </c>
      <c r="T532" s="59">
        <f>IF(C532="East", IF(B532="Central",F532*'Connecting shares (%)'!$R$16*'Connecting shares (%)'!$F$2/100+H532*'Connecting shares (%)'!$G$2/100*'Connecting shares (%)'!$R$17+J532*'Connecting shares (%)'!$H$2/100*'Connecting shares (%)'!$R$18,0),0)</f>
        <v>0</v>
      </c>
      <c r="U532" s="1">
        <f>IF(C532="East", IF(B532="Decentral",('Connecting shares (%)'!$F$6/100*E532+'Connecting shares (%)'!$G$6/100*G532+'Connecting shares (%)'!$H$6/100*I532)/1000000,0),0)</f>
        <v>0</v>
      </c>
      <c r="V532" s="1">
        <f>IF(C532="East", IF(B532="Decentral",F532*'Connecting shares (%)'!$R$16*'Connecting shares (%)'!$F$6/100+H532*'Connecting shares (%)'!$G$6/100*'Connecting shares (%)'!$R$17+J532*'Connecting shares (%)'!$H$6/100*'Connecting shares (%)'!$R$18,0),0)</f>
        <v>0</v>
      </c>
      <c r="W532" s="1">
        <f>IF(C532="East", IF(B532="Central",('Connecting shares (%)'!$F$4/100*K532+'Connecting shares (%)'!$G$4/100*M532+'Connecting shares (%)'!$H$4/100*O532)/1000000,0),0)</f>
        <v>0</v>
      </c>
      <c r="X532" s="1">
        <f>IF(C532="East", IF(B532="Central",L532*'Connecting shares (%)'!$R$16*'Connecting shares (%)'!$F$4/100+N532*'Connecting shares (%)'!$G$4/100*'Connecting shares (%)'!$R$17+P532*'Connecting shares (%)'!$H$4/100*'Connecting shares (%)'!$R$18,0),0)</f>
        <v>0</v>
      </c>
      <c r="Y532" s="1">
        <f>IF(C532="East", IF(B532="Decentral",('Connecting shares (%)'!$F$4/100*K532+'Connecting shares (%)'!$G$4/100*M532+'Connecting shares (%)'!$H$4/100*O532)/1000000,0),0)</f>
        <v>0</v>
      </c>
      <c r="Z532" s="1">
        <f>IF(C532="East", IF(B532="Decentral",L532*'Connecting shares (%)'!$R$16*'Connecting shares (%)'!$F$8/100+N532*'Connecting shares (%)'!$G$8/100*'Connecting shares (%)'!$R$17+P532*'Connecting shares (%)'!$H$8/100*'Connecting shares (%)'!$R$18,0),0)</f>
        <v>0</v>
      </c>
      <c r="AA532" s="1">
        <f>IF(C532="West", IF(B532="Central",('Connecting shares (%)'!$F$10/100*E532+'Connecting shares (%)'!$G$10/100*G532+'Connecting shares (%)'!$H$10/100*I532)/1000000,0),0)</f>
        <v>0</v>
      </c>
      <c r="AB532" s="1">
        <f>IF(C532="West", IF(B532="Central",F532*'Connecting shares (%)'!$R$16*'Connecting shares (%)'!$F$10/100+H532*'Connecting shares (%)'!$G$10/100*'Connecting shares (%)'!$R$17+J532*'Connecting shares (%)'!$H$10/100*'Connecting shares (%)'!$R$18,0),0)</f>
        <v>0</v>
      </c>
      <c r="AC532" s="1">
        <f>IF(C532="West", IF(B532="Decentral",('Connecting shares (%)'!$F$14/100*E532+'Connecting shares (%)'!$G$14/100*G532+'Connecting shares (%)'!$H$14/100*I532)/1000000,0),0)</f>
        <v>0.29171548999999902</v>
      </c>
      <c r="AD532" s="1">
        <f>IF(C532="west", IF(B532="Decentral",F532*'Connecting shares (%)'!$R$16*'Connecting shares (%)'!$F$14/100+H532*'Connecting shares (%)'!$G$14/100*'Connecting shares (%)'!$R$17+J532*'Connecting shares (%)'!$H$14/100*'Connecting shares (%)'!$R$18,0),0)</f>
        <v>0.41391</v>
      </c>
      <c r="AE532" s="1">
        <f>IF(C532="west", IF(B532="Central",('Connecting shares (%)'!$F$12/100*K532+'Connecting shares (%)'!$G$12/100*M532+'Connecting shares (%)'!$H$12/100*O532)/1000000,0),0)</f>
        <v>0</v>
      </c>
      <c r="AF532" s="1">
        <f>IF(C532="west", IF(B532="Central",L532*'Connecting shares (%)'!$R$16*'Connecting shares (%)'!$F$12/100+N532*'Connecting shares (%)'!$G$12/100*'Connecting shares (%)'!$R$17+P532*'Connecting shares (%)'!$H$12/100*'Connecting shares (%)'!$R$18,0),0)</f>
        <v>0</v>
      </c>
      <c r="AG532" s="1">
        <f>IF(C532="West", IF(B532="Decentral",(K532*'Connecting shares (%)'!$F$16/100+M532*'Connecting shares (%)'!$G$16/100+O532*'Connecting shares (%)'!$H$16/100)/1000000,0),0)</f>
        <v>3.7605669999999897E-2</v>
      </c>
      <c r="AH532" s="1">
        <f>IF(C532="west", IF(B532="Decentral",L532*'Connecting shares (%)'!$R$16*'Connecting shares (%)'!$F$16/100+N532*'Connecting shares (%)'!$G$16/100*'Connecting shares (%)'!$R$17+P532*'Connecting shares (%)'!$H$16/100*'Connecting shares (%)'!$R$18,0),0)</f>
        <v>9.1980000000000006E-2</v>
      </c>
    </row>
    <row r="533" spans="1:34">
      <c r="A533" s="1">
        <v>532</v>
      </c>
      <c r="B533" s="1" t="s">
        <v>20</v>
      </c>
      <c r="C533" s="1" t="s">
        <v>21</v>
      </c>
      <c r="D533" s="1" t="s">
        <v>413</v>
      </c>
      <c r="E533" s="1">
        <v>602127.52</v>
      </c>
      <c r="F533" s="1">
        <v>34</v>
      </c>
      <c r="G533" s="1">
        <v>0</v>
      </c>
      <c r="H533" s="1">
        <v>0</v>
      </c>
      <c r="I533" s="1">
        <v>0</v>
      </c>
      <c r="J533" s="1">
        <v>0</v>
      </c>
      <c r="K533" s="1">
        <v>40042.379999999997</v>
      </c>
      <c r="L533" s="1">
        <v>2</v>
      </c>
      <c r="M533" s="1">
        <v>111937.02</v>
      </c>
      <c r="N533" s="1">
        <v>2</v>
      </c>
      <c r="O533" s="1">
        <v>0</v>
      </c>
      <c r="P533" s="1">
        <v>0</v>
      </c>
      <c r="Q533" s="1">
        <v>6633.25524302944</v>
      </c>
      <c r="R533" s="1">
        <v>2194623.5</v>
      </c>
      <c r="S533" s="59">
        <f>IF(C533="East", IF(B533="Central",('Connecting shares (%)'!$F$2/100*E533+'Connecting shares (%)'!$G$2/100*G533+'Connecting shares (%)'!$H$2/100*I533)/1000000,0),0)</f>
        <v>0</v>
      </c>
      <c r="T533" s="59">
        <f>IF(C533="East", IF(B533="Central",F533*'Connecting shares (%)'!$R$16*'Connecting shares (%)'!$F$2/100+H533*'Connecting shares (%)'!$G$2/100*'Connecting shares (%)'!$R$17+J533*'Connecting shares (%)'!$H$2/100*'Connecting shares (%)'!$R$18,0),0)</f>
        <v>0</v>
      </c>
      <c r="U533" s="1">
        <f>IF(C533="East", IF(B533="Decentral",('Connecting shares (%)'!$F$6/100*E533+'Connecting shares (%)'!$G$6/100*G533+'Connecting shares (%)'!$H$6/100*I533)/1000000,0),0)</f>
        <v>0</v>
      </c>
      <c r="V533" s="1">
        <f>IF(C533="East", IF(B533="Decentral",F533*'Connecting shares (%)'!$R$16*'Connecting shares (%)'!$F$6/100+H533*'Connecting shares (%)'!$G$6/100*'Connecting shares (%)'!$R$17+J533*'Connecting shares (%)'!$H$6/100*'Connecting shares (%)'!$R$18,0),0)</f>
        <v>0</v>
      </c>
      <c r="W533" s="1">
        <f>IF(C533="East", IF(B533="Central",('Connecting shares (%)'!$F$4/100*K533+'Connecting shares (%)'!$G$4/100*M533+'Connecting shares (%)'!$H$4/100*O533)/1000000,0),0)</f>
        <v>0</v>
      </c>
      <c r="X533" s="1">
        <f>IF(C533="East", IF(B533="Central",L533*'Connecting shares (%)'!$R$16*'Connecting shares (%)'!$F$4/100+N533*'Connecting shares (%)'!$G$4/100*'Connecting shares (%)'!$R$17+P533*'Connecting shares (%)'!$H$4/100*'Connecting shares (%)'!$R$18,0),0)</f>
        <v>0</v>
      </c>
      <c r="Y533" s="1">
        <f>IF(C533="East", IF(B533="Decentral",('Connecting shares (%)'!$F$4/100*K533+'Connecting shares (%)'!$G$4/100*M533+'Connecting shares (%)'!$H$4/100*O533)/1000000,0),0)</f>
        <v>0</v>
      </c>
      <c r="Z533" s="1">
        <f>IF(C533="East", IF(B533="Decentral",L533*'Connecting shares (%)'!$R$16*'Connecting shares (%)'!$F$8/100+N533*'Connecting shares (%)'!$G$8/100*'Connecting shares (%)'!$R$17+P533*'Connecting shares (%)'!$H$8/100*'Connecting shares (%)'!$R$18,0),0)</f>
        <v>0</v>
      </c>
      <c r="AA533" s="1">
        <f>IF(C533="West", IF(B533="Central",('Connecting shares (%)'!$F$10/100*E533+'Connecting shares (%)'!$G$10/100*G533+'Connecting shares (%)'!$H$10/100*I533)/1000000,0),0)</f>
        <v>0.60212752000000003</v>
      </c>
      <c r="AB533" s="1">
        <f>IF(C533="West", IF(B533="Central",F533*'Connecting shares (%)'!$R$16*'Connecting shares (%)'!$F$10/100+H533*'Connecting shares (%)'!$G$10/100*'Connecting shares (%)'!$R$17+J533*'Connecting shares (%)'!$H$10/100*'Connecting shares (%)'!$R$18,0),0)</f>
        <v>0.78183000000000002</v>
      </c>
      <c r="AC533" s="1">
        <f>IF(C533="West", IF(B533="Decentral",('Connecting shares (%)'!$F$14/100*E533+'Connecting shares (%)'!$G$14/100*G533+'Connecting shares (%)'!$H$14/100*I533)/1000000,0),0)</f>
        <v>0</v>
      </c>
      <c r="AD533" s="1">
        <f>IF(C533="west", IF(B533="Decentral",F533*'Connecting shares (%)'!$R$16*'Connecting shares (%)'!$F$14/100+H533*'Connecting shares (%)'!$G$14/100*'Connecting shares (%)'!$R$17+J533*'Connecting shares (%)'!$H$14/100*'Connecting shares (%)'!$R$18,0),0)</f>
        <v>0</v>
      </c>
      <c r="AE533" s="1">
        <f>IF(C533="west", IF(B533="Central",('Connecting shares (%)'!$F$12/100*K533+'Connecting shares (%)'!$G$12/100*M533+'Connecting shares (%)'!$H$12/100*O533)/1000000,0),0)</f>
        <v>0.15197939999999999</v>
      </c>
      <c r="AF533" s="1">
        <f>IF(C533="west", IF(B533="Central",L533*'Connecting shares (%)'!$R$16*'Connecting shares (%)'!$F$12/100+N533*'Connecting shares (%)'!$G$12/100*'Connecting shares (%)'!$R$17+P533*'Connecting shares (%)'!$H$12/100*'Connecting shares (%)'!$R$18,0),0)</f>
        <v>0.107308</v>
      </c>
      <c r="AG533" s="1">
        <f>IF(C533="West", IF(B533="Decentral",(K533*'Connecting shares (%)'!$F$16/100+M533*'Connecting shares (%)'!$G$16/100+O533*'Connecting shares (%)'!$H$16/100)/1000000,0),0)</f>
        <v>0</v>
      </c>
      <c r="AH533" s="1">
        <f>IF(C533="west", IF(B533="Decentral",L533*'Connecting shares (%)'!$R$16*'Connecting shares (%)'!$F$16/100+N533*'Connecting shares (%)'!$G$16/100*'Connecting shares (%)'!$R$17+P533*'Connecting shares (%)'!$H$16/100*'Connecting shares (%)'!$R$18,0),0)</f>
        <v>0</v>
      </c>
    </row>
    <row r="534" spans="1:34">
      <c r="A534" s="1">
        <v>533</v>
      </c>
      <c r="B534" s="1" t="s">
        <v>19</v>
      </c>
      <c r="C534" s="1" t="s">
        <v>21</v>
      </c>
      <c r="D534" s="1" t="s">
        <v>412</v>
      </c>
      <c r="E534" s="1">
        <v>333636.70999999897</v>
      </c>
      <c r="F534" s="1">
        <v>24</v>
      </c>
      <c r="G534" s="1">
        <v>0</v>
      </c>
      <c r="H534" s="1">
        <v>0</v>
      </c>
      <c r="I534" s="1">
        <v>0</v>
      </c>
      <c r="J534" s="1">
        <v>0</v>
      </c>
      <c r="K534" s="1">
        <v>15716.4399999999</v>
      </c>
      <c r="L534" s="1">
        <v>2</v>
      </c>
      <c r="M534" s="1">
        <v>68187.22</v>
      </c>
      <c r="N534" s="1">
        <v>1</v>
      </c>
      <c r="O534" s="1">
        <v>0</v>
      </c>
      <c r="P534" s="1">
        <v>0</v>
      </c>
      <c r="Q534" s="1">
        <v>3105.7644263101001</v>
      </c>
      <c r="R534" s="1">
        <v>408203.5</v>
      </c>
      <c r="S534" s="59">
        <f>IF(C534="East", IF(B534="Central",('Connecting shares (%)'!$F$2/100*E534+'Connecting shares (%)'!$G$2/100*G534+'Connecting shares (%)'!$H$2/100*I534)/1000000,0),0)</f>
        <v>0</v>
      </c>
      <c r="T534" s="59">
        <f>IF(C534="East", IF(B534="Central",F534*'Connecting shares (%)'!$R$16*'Connecting shares (%)'!$F$2/100+H534*'Connecting shares (%)'!$G$2/100*'Connecting shares (%)'!$R$17+J534*'Connecting shares (%)'!$H$2/100*'Connecting shares (%)'!$R$18,0),0)</f>
        <v>0</v>
      </c>
      <c r="U534" s="1">
        <f>IF(C534="East", IF(B534="Decentral",('Connecting shares (%)'!$F$6/100*E534+'Connecting shares (%)'!$G$6/100*G534+'Connecting shares (%)'!$H$6/100*I534)/1000000,0),0)</f>
        <v>0</v>
      </c>
      <c r="V534" s="1">
        <f>IF(C534="East", IF(B534="Decentral",F534*'Connecting shares (%)'!$R$16*'Connecting shares (%)'!$F$6/100+H534*'Connecting shares (%)'!$G$6/100*'Connecting shares (%)'!$R$17+J534*'Connecting shares (%)'!$H$6/100*'Connecting shares (%)'!$R$18,0),0)</f>
        <v>0</v>
      </c>
      <c r="W534" s="1">
        <f>IF(C534="East", IF(B534="Central",('Connecting shares (%)'!$F$4/100*K534+'Connecting shares (%)'!$G$4/100*M534+'Connecting shares (%)'!$H$4/100*O534)/1000000,0),0)</f>
        <v>0</v>
      </c>
      <c r="X534" s="1">
        <f>IF(C534="East", IF(B534="Central",L534*'Connecting shares (%)'!$R$16*'Connecting shares (%)'!$F$4/100+N534*'Connecting shares (%)'!$G$4/100*'Connecting shares (%)'!$R$17+P534*'Connecting shares (%)'!$H$4/100*'Connecting shares (%)'!$R$18,0),0)</f>
        <v>0</v>
      </c>
      <c r="Y534" s="1">
        <f>IF(C534="East", IF(B534="Decentral",('Connecting shares (%)'!$F$4/100*K534+'Connecting shares (%)'!$G$4/100*M534+'Connecting shares (%)'!$H$4/100*O534)/1000000,0),0)</f>
        <v>0</v>
      </c>
      <c r="Z534" s="1">
        <f>IF(C534="East", IF(B534="Decentral",L534*'Connecting shares (%)'!$R$16*'Connecting shares (%)'!$F$8/100+N534*'Connecting shares (%)'!$G$8/100*'Connecting shares (%)'!$R$17+P534*'Connecting shares (%)'!$H$8/100*'Connecting shares (%)'!$R$18,0),0)</f>
        <v>0</v>
      </c>
      <c r="AA534" s="1">
        <f>IF(C534="West", IF(B534="Central",('Connecting shares (%)'!$F$10/100*E534+'Connecting shares (%)'!$G$10/100*G534+'Connecting shares (%)'!$H$10/100*I534)/1000000,0),0)</f>
        <v>0</v>
      </c>
      <c r="AB534" s="1">
        <f>IF(C534="West", IF(B534="Central",F534*'Connecting shares (%)'!$R$16*'Connecting shares (%)'!$F$10/100+H534*'Connecting shares (%)'!$G$10/100*'Connecting shares (%)'!$R$17+J534*'Connecting shares (%)'!$H$10/100*'Connecting shares (%)'!$R$18,0),0)</f>
        <v>0</v>
      </c>
      <c r="AC534" s="1">
        <f>IF(C534="West", IF(B534="Decentral",('Connecting shares (%)'!$F$14/100*E534+'Connecting shares (%)'!$G$14/100*G534+'Connecting shares (%)'!$H$14/100*I534)/1000000,0),0)</f>
        <v>0.33363670999999895</v>
      </c>
      <c r="AD534" s="1">
        <f>IF(C534="west", IF(B534="Decentral",F534*'Connecting shares (%)'!$R$16*'Connecting shares (%)'!$F$14/100+H534*'Connecting shares (%)'!$G$14/100*'Connecting shares (%)'!$R$17+J534*'Connecting shares (%)'!$H$14/100*'Connecting shares (%)'!$R$18,0),0)</f>
        <v>0.55188000000000004</v>
      </c>
      <c r="AE534" s="1">
        <f>IF(C534="west", IF(B534="Central",('Connecting shares (%)'!$F$12/100*K534+'Connecting shares (%)'!$G$12/100*M534+'Connecting shares (%)'!$H$12/100*O534)/1000000,0),0)</f>
        <v>0</v>
      </c>
      <c r="AF534" s="1">
        <f>IF(C534="west", IF(B534="Central",L534*'Connecting shares (%)'!$R$16*'Connecting shares (%)'!$F$12/100+N534*'Connecting shares (%)'!$G$12/100*'Connecting shares (%)'!$R$17+P534*'Connecting shares (%)'!$H$12/100*'Connecting shares (%)'!$R$18,0),0)</f>
        <v>0</v>
      </c>
      <c r="AG534" s="1">
        <f>IF(C534="West", IF(B534="Decentral",(K534*'Connecting shares (%)'!$F$16/100+M534*'Connecting shares (%)'!$G$16/100+O534*'Connecting shares (%)'!$H$16/100)/1000000,0),0)</f>
        <v>8.3903659999999908E-2</v>
      </c>
      <c r="AH534" s="1">
        <f>IF(C534="west", IF(B534="Decentral",L534*'Connecting shares (%)'!$R$16*'Connecting shares (%)'!$F$16/100+N534*'Connecting shares (%)'!$G$16/100*'Connecting shares (%)'!$R$17+P534*'Connecting shares (%)'!$H$16/100*'Connecting shares (%)'!$R$18,0),0)</f>
        <v>7.6648999999999995E-2</v>
      </c>
    </row>
    <row r="535" spans="1:34">
      <c r="A535" s="1">
        <v>534</v>
      </c>
      <c r="B535" s="1" t="s">
        <v>19</v>
      </c>
      <c r="C535" s="1" t="s">
        <v>21</v>
      </c>
      <c r="D535" s="1" t="s">
        <v>411</v>
      </c>
      <c r="E535" s="1">
        <v>949746.19</v>
      </c>
      <c r="F535" s="1">
        <v>59</v>
      </c>
      <c r="G535" s="1">
        <v>51158.389999999898</v>
      </c>
      <c r="H535" s="1">
        <v>1</v>
      </c>
      <c r="I535" s="1">
        <v>0</v>
      </c>
      <c r="J535" s="1">
        <v>0</v>
      </c>
      <c r="K535" s="1">
        <v>128661.86</v>
      </c>
      <c r="L535" s="1">
        <v>8</v>
      </c>
      <c r="M535" s="1">
        <v>260251.25</v>
      </c>
      <c r="N535" s="1">
        <v>3</v>
      </c>
      <c r="O535" s="1">
        <v>0</v>
      </c>
      <c r="P535" s="1">
        <v>0</v>
      </c>
      <c r="Q535" s="1">
        <v>9289.2965695876701</v>
      </c>
      <c r="R535" s="1">
        <v>4410174</v>
      </c>
      <c r="S535" s="59">
        <f>IF(C535="East", IF(B535="Central",('Connecting shares (%)'!$F$2/100*E535+'Connecting shares (%)'!$G$2/100*G535+'Connecting shares (%)'!$H$2/100*I535)/1000000,0),0)</f>
        <v>0</v>
      </c>
      <c r="T535" s="59">
        <f>IF(C535="East", IF(B535="Central",F535*'Connecting shares (%)'!$R$16*'Connecting shares (%)'!$F$2/100+H535*'Connecting shares (%)'!$G$2/100*'Connecting shares (%)'!$R$17+J535*'Connecting shares (%)'!$H$2/100*'Connecting shares (%)'!$R$18,0),0)</f>
        <v>0</v>
      </c>
      <c r="U535" s="1">
        <f>IF(C535="East", IF(B535="Decentral",('Connecting shares (%)'!$F$6/100*E535+'Connecting shares (%)'!$G$6/100*G535+'Connecting shares (%)'!$H$6/100*I535)/1000000,0),0)</f>
        <v>0</v>
      </c>
      <c r="V535" s="1">
        <f>IF(C535="East", IF(B535="Decentral",F535*'Connecting shares (%)'!$R$16*'Connecting shares (%)'!$F$6/100+H535*'Connecting shares (%)'!$G$6/100*'Connecting shares (%)'!$R$17+J535*'Connecting shares (%)'!$H$6/100*'Connecting shares (%)'!$R$18,0),0)</f>
        <v>0</v>
      </c>
      <c r="W535" s="1">
        <f>IF(C535="East", IF(B535="Central",('Connecting shares (%)'!$F$4/100*K535+'Connecting shares (%)'!$G$4/100*M535+'Connecting shares (%)'!$H$4/100*O535)/1000000,0),0)</f>
        <v>0</v>
      </c>
      <c r="X535" s="1">
        <f>IF(C535="East", IF(B535="Central",L535*'Connecting shares (%)'!$R$16*'Connecting shares (%)'!$F$4/100+N535*'Connecting shares (%)'!$G$4/100*'Connecting shares (%)'!$R$17+P535*'Connecting shares (%)'!$H$4/100*'Connecting shares (%)'!$R$18,0),0)</f>
        <v>0</v>
      </c>
      <c r="Y535" s="1">
        <f>IF(C535="East", IF(B535="Decentral",('Connecting shares (%)'!$F$4/100*K535+'Connecting shares (%)'!$G$4/100*M535+'Connecting shares (%)'!$H$4/100*O535)/1000000,0),0)</f>
        <v>0</v>
      </c>
      <c r="Z535" s="1">
        <f>IF(C535="East", IF(B535="Decentral",L535*'Connecting shares (%)'!$R$16*'Connecting shares (%)'!$F$8/100+N535*'Connecting shares (%)'!$G$8/100*'Connecting shares (%)'!$R$17+P535*'Connecting shares (%)'!$H$8/100*'Connecting shares (%)'!$R$18,0),0)</f>
        <v>0</v>
      </c>
      <c r="AA535" s="1">
        <f>IF(C535="West", IF(B535="Central",('Connecting shares (%)'!$F$10/100*E535+'Connecting shares (%)'!$G$10/100*G535+'Connecting shares (%)'!$H$10/100*I535)/1000000,0),0)</f>
        <v>0</v>
      </c>
      <c r="AB535" s="1">
        <f>IF(C535="West", IF(B535="Central",F535*'Connecting shares (%)'!$R$16*'Connecting shares (%)'!$F$10/100+H535*'Connecting shares (%)'!$G$10/100*'Connecting shares (%)'!$R$17+J535*'Connecting shares (%)'!$H$10/100*'Connecting shares (%)'!$R$18,0),0)</f>
        <v>0</v>
      </c>
      <c r="AC535" s="1">
        <f>IF(C535="West", IF(B535="Decentral",('Connecting shares (%)'!$F$14/100*E535+'Connecting shares (%)'!$G$14/100*G535+'Connecting shares (%)'!$H$14/100*I535)/1000000,0),0)</f>
        <v>1.0009045799999998</v>
      </c>
      <c r="AD535" s="1">
        <f>IF(C535="west", IF(B535="Decentral",F535*'Connecting shares (%)'!$R$16*'Connecting shares (%)'!$F$14/100+H535*'Connecting shares (%)'!$G$14/100*'Connecting shares (%)'!$R$17+J535*'Connecting shares (%)'!$H$14/100*'Connecting shares (%)'!$R$18,0),0)</f>
        <v>1.387364</v>
      </c>
      <c r="AE535" s="1">
        <f>IF(C535="west", IF(B535="Central",('Connecting shares (%)'!$F$12/100*K535+'Connecting shares (%)'!$G$12/100*M535+'Connecting shares (%)'!$H$12/100*O535)/1000000,0),0)</f>
        <v>0</v>
      </c>
      <c r="AF535" s="1">
        <f>IF(C535="west", IF(B535="Central",L535*'Connecting shares (%)'!$R$16*'Connecting shares (%)'!$F$12/100+N535*'Connecting shares (%)'!$G$12/100*'Connecting shares (%)'!$R$17+P535*'Connecting shares (%)'!$H$12/100*'Connecting shares (%)'!$R$18,0),0)</f>
        <v>0</v>
      </c>
      <c r="AG535" s="1">
        <f>IF(C535="West", IF(B535="Decentral",(K535*'Connecting shares (%)'!$F$16/100+M535*'Connecting shares (%)'!$G$16/100+O535*'Connecting shares (%)'!$H$16/100)/1000000,0),0)</f>
        <v>0.38891311000000001</v>
      </c>
      <c r="AH535" s="1">
        <f>IF(C535="west", IF(B535="Decentral",L535*'Connecting shares (%)'!$R$16*'Connecting shares (%)'!$F$16/100+N535*'Connecting shares (%)'!$G$16/100*'Connecting shares (%)'!$R$17+P535*'Connecting shares (%)'!$H$16/100*'Connecting shares (%)'!$R$18,0),0)</f>
        <v>0.27593699999999999</v>
      </c>
    </row>
    <row r="536" spans="1:34">
      <c r="A536" s="1">
        <v>535</v>
      </c>
      <c r="B536" s="1" t="s">
        <v>20</v>
      </c>
      <c r="C536" s="1" t="s">
        <v>21</v>
      </c>
      <c r="D536" s="1" t="s">
        <v>410</v>
      </c>
      <c r="E536" s="1">
        <v>365319.62</v>
      </c>
      <c r="F536" s="1">
        <v>24</v>
      </c>
      <c r="G536" s="1">
        <v>0</v>
      </c>
      <c r="H536" s="1">
        <v>0</v>
      </c>
      <c r="I536" s="1">
        <v>0</v>
      </c>
      <c r="J536" s="1">
        <v>0</v>
      </c>
      <c r="K536" s="1">
        <v>0</v>
      </c>
      <c r="L536" s="1">
        <v>0</v>
      </c>
      <c r="M536" s="1">
        <v>0</v>
      </c>
      <c r="N536" s="1">
        <v>0</v>
      </c>
      <c r="O536" s="1">
        <v>0</v>
      </c>
      <c r="P536" s="1">
        <v>0</v>
      </c>
      <c r="Q536" s="1">
        <v>1527.6119577285699</v>
      </c>
      <c r="R536" s="1">
        <v>161669</v>
      </c>
      <c r="S536" s="59">
        <f>IF(C536="East", IF(B536="Central",('Connecting shares (%)'!$F$2/100*E536+'Connecting shares (%)'!$G$2/100*G536+'Connecting shares (%)'!$H$2/100*I536)/1000000,0),0)</f>
        <v>0</v>
      </c>
      <c r="T536" s="59">
        <f>IF(C536="East", IF(B536="Central",F536*'Connecting shares (%)'!$R$16*'Connecting shares (%)'!$F$2/100+H536*'Connecting shares (%)'!$G$2/100*'Connecting shares (%)'!$R$17+J536*'Connecting shares (%)'!$H$2/100*'Connecting shares (%)'!$R$18,0),0)</f>
        <v>0</v>
      </c>
      <c r="U536" s="1">
        <f>IF(C536="East", IF(B536="Decentral",('Connecting shares (%)'!$F$6/100*E536+'Connecting shares (%)'!$G$6/100*G536+'Connecting shares (%)'!$H$6/100*I536)/1000000,0),0)</f>
        <v>0</v>
      </c>
      <c r="V536" s="1">
        <f>IF(C536="East", IF(B536="Decentral",F536*'Connecting shares (%)'!$R$16*'Connecting shares (%)'!$F$6/100+H536*'Connecting shares (%)'!$G$6/100*'Connecting shares (%)'!$R$17+J536*'Connecting shares (%)'!$H$6/100*'Connecting shares (%)'!$R$18,0),0)</f>
        <v>0</v>
      </c>
      <c r="W536" s="1">
        <f>IF(C536="East", IF(B536="Central",('Connecting shares (%)'!$F$4/100*K536+'Connecting shares (%)'!$G$4/100*M536+'Connecting shares (%)'!$H$4/100*O536)/1000000,0),0)</f>
        <v>0</v>
      </c>
      <c r="X536" s="1">
        <f>IF(C536="East", IF(B536="Central",L536*'Connecting shares (%)'!$R$16*'Connecting shares (%)'!$F$4/100+N536*'Connecting shares (%)'!$G$4/100*'Connecting shares (%)'!$R$17+P536*'Connecting shares (%)'!$H$4/100*'Connecting shares (%)'!$R$18,0),0)</f>
        <v>0</v>
      </c>
      <c r="Y536" s="1">
        <f>IF(C536="East", IF(B536="Decentral",('Connecting shares (%)'!$F$4/100*K536+'Connecting shares (%)'!$G$4/100*M536+'Connecting shares (%)'!$H$4/100*O536)/1000000,0),0)</f>
        <v>0</v>
      </c>
      <c r="Z536" s="1">
        <f>IF(C536="East", IF(B536="Decentral",L536*'Connecting shares (%)'!$R$16*'Connecting shares (%)'!$F$8/100+N536*'Connecting shares (%)'!$G$8/100*'Connecting shares (%)'!$R$17+P536*'Connecting shares (%)'!$H$8/100*'Connecting shares (%)'!$R$18,0),0)</f>
        <v>0</v>
      </c>
      <c r="AA536" s="1">
        <f>IF(C536="West", IF(B536="Central",('Connecting shares (%)'!$F$10/100*E536+'Connecting shares (%)'!$G$10/100*G536+'Connecting shares (%)'!$H$10/100*I536)/1000000,0),0)</f>
        <v>0.36531962000000001</v>
      </c>
      <c r="AB536" s="1">
        <f>IF(C536="West", IF(B536="Central",F536*'Connecting shares (%)'!$R$16*'Connecting shares (%)'!$F$10/100+H536*'Connecting shares (%)'!$G$10/100*'Connecting shares (%)'!$R$17+J536*'Connecting shares (%)'!$H$10/100*'Connecting shares (%)'!$R$18,0),0)</f>
        <v>0.55188000000000004</v>
      </c>
      <c r="AC536" s="1">
        <f>IF(C536="West", IF(B536="Decentral",('Connecting shares (%)'!$F$14/100*E536+'Connecting shares (%)'!$G$14/100*G536+'Connecting shares (%)'!$H$14/100*I536)/1000000,0),0)</f>
        <v>0</v>
      </c>
      <c r="AD536" s="1">
        <f>IF(C536="west", IF(B536="Decentral",F536*'Connecting shares (%)'!$R$16*'Connecting shares (%)'!$F$14/100+H536*'Connecting shares (%)'!$G$14/100*'Connecting shares (%)'!$R$17+J536*'Connecting shares (%)'!$H$14/100*'Connecting shares (%)'!$R$18,0),0)</f>
        <v>0</v>
      </c>
      <c r="AE536" s="1">
        <f>IF(C536="west", IF(B536="Central",('Connecting shares (%)'!$F$12/100*K536+'Connecting shares (%)'!$G$12/100*M536+'Connecting shares (%)'!$H$12/100*O536)/1000000,0),0)</f>
        <v>0</v>
      </c>
      <c r="AF536" s="1">
        <f>IF(C536="west", IF(B536="Central",L536*'Connecting shares (%)'!$R$16*'Connecting shares (%)'!$F$12/100+N536*'Connecting shares (%)'!$G$12/100*'Connecting shares (%)'!$R$17+P536*'Connecting shares (%)'!$H$12/100*'Connecting shares (%)'!$R$18,0),0)</f>
        <v>0</v>
      </c>
      <c r="AG536" s="1">
        <f>IF(C536="West", IF(B536="Decentral",(K536*'Connecting shares (%)'!$F$16/100+M536*'Connecting shares (%)'!$G$16/100+O536*'Connecting shares (%)'!$H$16/100)/1000000,0),0)</f>
        <v>0</v>
      </c>
      <c r="AH536" s="1">
        <f>IF(C536="west", IF(B536="Decentral",L536*'Connecting shares (%)'!$R$16*'Connecting shares (%)'!$F$16/100+N536*'Connecting shares (%)'!$G$16/100*'Connecting shares (%)'!$R$17+P536*'Connecting shares (%)'!$H$16/100*'Connecting shares (%)'!$R$18,0),0)</f>
        <v>0</v>
      </c>
    </row>
    <row r="537" spans="1:34">
      <c r="A537" s="1">
        <v>536</v>
      </c>
      <c r="B537" s="1" t="s">
        <v>20</v>
      </c>
      <c r="C537" s="1" t="s">
        <v>21</v>
      </c>
      <c r="D537" s="1" t="s">
        <v>409</v>
      </c>
      <c r="E537" s="1">
        <v>470746.85</v>
      </c>
      <c r="F537" s="1">
        <v>31</v>
      </c>
      <c r="G537" s="1">
        <v>0</v>
      </c>
      <c r="H537" s="1">
        <v>0</v>
      </c>
      <c r="I537" s="1">
        <v>0</v>
      </c>
      <c r="J537" s="1">
        <v>0</v>
      </c>
      <c r="K537" s="1">
        <v>35933.089999999902</v>
      </c>
      <c r="L537" s="1">
        <v>2</v>
      </c>
      <c r="M537" s="1">
        <v>0</v>
      </c>
      <c r="N537" s="1">
        <v>0</v>
      </c>
      <c r="O537" s="1">
        <v>0</v>
      </c>
      <c r="P537" s="1">
        <v>0</v>
      </c>
      <c r="Q537" s="1">
        <v>2284.1049443075599</v>
      </c>
      <c r="R537" s="1">
        <v>291793</v>
      </c>
      <c r="S537" s="59">
        <f>IF(C537="East", IF(B537="Central",('Connecting shares (%)'!$F$2/100*E537+'Connecting shares (%)'!$G$2/100*G537+'Connecting shares (%)'!$H$2/100*I537)/1000000,0),0)</f>
        <v>0</v>
      </c>
      <c r="T537" s="59">
        <f>IF(C537="East", IF(B537="Central",F537*'Connecting shares (%)'!$R$16*'Connecting shares (%)'!$F$2/100+H537*'Connecting shares (%)'!$G$2/100*'Connecting shares (%)'!$R$17+J537*'Connecting shares (%)'!$H$2/100*'Connecting shares (%)'!$R$18,0),0)</f>
        <v>0</v>
      </c>
      <c r="U537" s="1">
        <f>IF(C537="East", IF(B537="Decentral",('Connecting shares (%)'!$F$6/100*E537+'Connecting shares (%)'!$G$6/100*G537+'Connecting shares (%)'!$H$6/100*I537)/1000000,0),0)</f>
        <v>0</v>
      </c>
      <c r="V537" s="1">
        <f>IF(C537="East", IF(B537="Decentral",F537*'Connecting shares (%)'!$R$16*'Connecting shares (%)'!$F$6/100+H537*'Connecting shares (%)'!$G$6/100*'Connecting shares (%)'!$R$17+J537*'Connecting shares (%)'!$H$6/100*'Connecting shares (%)'!$R$18,0),0)</f>
        <v>0</v>
      </c>
      <c r="W537" s="1">
        <f>IF(C537="East", IF(B537="Central",('Connecting shares (%)'!$F$4/100*K537+'Connecting shares (%)'!$G$4/100*M537+'Connecting shares (%)'!$H$4/100*O537)/1000000,0),0)</f>
        <v>0</v>
      </c>
      <c r="X537" s="1">
        <f>IF(C537="East", IF(B537="Central",L537*'Connecting shares (%)'!$R$16*'Connecting shares (%)'!$F$4/100+N537*'Connecting shares (%)'!$G$4/100*'Connecting shares (%)'!$R$17+P537*'Connecting shares (%)'!$H$4/100*'Connecting shares (%)'!$R$18,0),0)</f>
        <v>0</v>
      </c>
      <c r="Y537" s="1">
        <f>IF(C537="East", IF(B537="Decentral",('Connecting shares (%)'!$F$4/100*K537+'Connecting shares (%)'!$G$4/100*M537+'Connecting shares (%)'!$H$4/100*O537)/1000000,0),0)</f>
        <v>0</v>
      </c>
      <c r="Z537" s="1">
        <f>IF(C537="East", IF(B537="Decentral",L537*'Connecting shares (%)'!$R$16*'Connecting shares (%)'!$F$8/100+N537*'Connecting shares (%)'!$G$8/100*'Connecting shares (%)'!$R$17+P537*'Connecting shares (%)'!$H$8/100*'Connecting shares (%)'!$R$18,0),0)</f>
        <v>0</v>
      </c>
      <c r="AA537" s="1">
        <f>IF(C537="West", IF(B537="Central",('Connecting shares (%)'!$F$10/100*E537+'Connecting shares (%)'!$G$10/100*G537+'Connecting shares (%)'!$H$10/100*I537)/1000000,0),0)</f>
        <v>0.47074684999999999</v>
      </c>
      <c r="AB537" s="1">
        <f>IF(C537="West", IF(B537="Central",F537*'Connecting shares (%)'!$R$16*'Connecting shares (%)'!$F$10/100+H537*'Connecting shares (%)'!$G$10/100*'Connecting shares (%)'!$R$17+J537*'Connecting shares (%)'!$H$10/100*'Connecting shares (%)'!$R$18,0),0)</f>
        <v>0.71284500000000006</v>
      </c>
      <c r="AC537" s="1">
        <f>IF(C537="West", IF(B537="Decentral",('Connecting shares (%)'!$F$14/100*E537+'Connecting shares (%)'!$G$14/100*G537+'Connecting shares (%)'!$H$14/100*I537)/1000000,0),0)</f>
        <v>0</v>
      </c>
      <c r="AD537" s="1">
        <f>IF(C537="west", IF(B537="Decentral",F537*'Connecting shares (%)'!$R$16*'Connecting shares (%)'!$F$14/100+H537*'Connecting shares (%)'!$G$14/100*'Connecting shares (%)'!$R$17+J537*'Connecting shares (%)'!$H$14/100*'Connecting shares (%)'!$R$18,0),0)</f>
        <v>0</v>
      </c>
      <c r="AE537" s="1">
        <f>IF(C537="west", IF(B537="Central",('Connecting shares (%)'!$F$12/100*K537+'Connecting shares (%)'!$G$12/100*M537+'Connecting shares (%)'!$H$12/100*O537)/1000000,0),0)</f>
        <v>3.5933089999999904E-2</v>
      </c>
      <c r="AF537" s="1">
        <f>IF(C537="west", IF(B537="Central",L537*'Connecting shares (%)'!$R$16*'Connecting shares (%)'!$F$12/100+N537*'Connecting shares (%)'!$G$12/100*'Connecting shares (%)'!$R$17+P537*'Connecting shares (%)'!$H$12/100*'Connecting shares (%)'!$R$18,0),0)</f>
        <v>4.5990000000000003E-2</v>
      </c>
      <c r="AG537" s="1">
        <f>IF(C537="West", IF(B537="Decentral",(K537*'Connecting shares (%)'!$F$16/100+M537*'Connecting shares (%)'!$G$16/100+O537*'Connecting shares (%)'!$H$16/100)/1000000,0),0)</f>
        <v>0</v>
      </c>
      <c r="AH537" s="1">
        <f>IF(C537="west", IF(B537="Decentral",L537*'Connecting shares (%)'!$R$16*'Connecting shares (%)'!$F$16/100+N537*'Connecting shares (%)'!$G$16/100*'Connecting shares (%)'!$R$17+P537*'Connecting shares (%)'!$H$16/100*'Connecting shares (%)'!$R$18,0),0)</f>
        <v>0</v>
      </c>
    </row>
    <row r="538" spans="1:34">
      <c r="A538" s="1">
        <v>537</v>
      </c>
      <c r="B538" s="1" t="s">
        <v>20</v>
      </c>
      <c r="C538" s="1" t="s">
        <v>21</v>
      </c>
      <c r="D538" s="1" t="s">
        <v>408</v>
      </c>
      <c r="E538" s="1">
        <v>973752.63</v>
      </c>
      <c r="F538" s="1">
        <v>64</v>
      </c>
      <c r="G538" s="1">
        <v>0</v>
      </c>
      <c r="H538" s="1">
        <v>0</v>
      </c>
      <c r="I538" s="1">
        <v>0</v>
      </c>
      <c r="J538" s="1">
        <v>0</v>
      </c>
      <c r="K538" s="1">
        <v>21226.720000000001</v>
      </c>
      <c r="L538" s="1">
        <v>4</v>
      </c>
      <c r="M538" s="1">
        <v>66912.279999999897</v>
      </c>
      <c r="N538" s="1">
        <v>1</v>
      </c>
      <c r="O538" s="1">
        <v>0</v>
      </c>
      <c r="P538" s="1">
        <v>0</v>
      </c>
      <c r="Q538" s="1">
        <v>2900.61999921904</v>
      </c>
      <c r="R538" s="1">
        <v>453324.5</v>
      </c>
      <c r="S538" s="59">
        <f>IF(C538="East", IF(B538="Central",('Connecting shares (%)'!$F$2/100*E538+'Connecting shares (%)'!$G$2/100*G538+'Connecting shares (%)'!$H$2/100*I538)/1000000,0),0)</f>
        <v>0</v>
      </c>
      <c r="T538" s="59">
        <f>IF(C538="East", IF(B538="Central",F538*'Connecting shares (%)'!$R$16*'Connecting shares (%)'!$F$2/100+H538*'Connecting shares (%)'!$G$2/100*'Connecting shares (%)'!$R$17+J538*'Connecting shares (%)'!$H$2/100*'Connecting shares (%)'!$R$18,0),0)</f>
        <v>0</v>
      </c>
      <c r="U538" s="1">
        <f>IF(C538="East", IF(B538="Decentral",('Connecting shares (%)'!$F$6/100*E538+'Connecting shares (%)'!$G$6/100*G538+'Connecting shares (%)'!$H$6/100*I538)/1000000,0),0)</f>
        <v>0</v>
      </c>
      <c r="V538" s="1">
        <f>IF(C538="East", IF(B538="Decentral",F538*'Connecting shares (%)'!$R$16*'Connecting shares (%)'!$F$6/100+H538*'Connecting shares (%)'!$G$6/100*'Connecting shares (%)'!$R$17+J538*'Connecting shares (%)'!$H$6/100*'Connecting shares (%)'!$R$18,0),0)</f>
        <v>0</v>
      </c>
      <c r="W538" s="1">
        <f>IF(C538="East", IF(B538="Central",('Connecting shares (%)'!$F$4/100*K538+'Connecting shares (%)'!$G$4/100*M538+'Connecting shares (%)'!$H$4/100*O538)/1000000,0),0)</f>
        <v>0</v>
      </c>
      <c r="X538" s="1">
        <f>IF(C538="East", IF(B538="Central",L538*'Connecting shares (%)'!$R$16*'Connecting shares (%)'!$F$4/100+N538*'Connecting shares (%)'!$G$4/100*'Connecting shares (%)'!$R$17+P538*'Connecting shares (%)'!$H$4/100*'Connecting shares (%)'!$R$18,0),0)</f>
        <v>0</v>
      </c>
      <c r="Y538" s="1">
        <f>IF(C538="East", IF(B538="Decentral",('Connecting shares (%)'!$F$4/100*K538+'Connecting shares (%)'!$G$4/100*M538+'Connecting shares (%)'!$H$4/100*O538)/1000000,0),0)</f>
        <v>0</v>
      </c>
      <c r="Z538" s="1">
        <f>IF(C538="East", IF(B538="Decentral",L538*'Connecting shares (%)'!$R$16*'Connecting shares (%)'!$F$8/100+N538*'Connecting shares (%)'!$G$8/100*'Connecting shares (%)'!$R$17+P538*'Connecting shares (%)'!$H$8/100*'Connecting shares (%)'!$R$18,0),0)</f>
        <v>0</v>
      </c>
      <c r="AA538" s="1">
        <f>IF(C538="West", IF(B538="Central",('Connecting shares (%)'!$F$10/100*E538+'Connecting shares (%)'!$G$10/100*G538+'Connecting shares (%)'!$H$10/100*I538)/1000000,0),0)</f>
        <v>0.97375263000000001</v>
      </c>
      <c r="AB538" s="1">
        <f>IF(C538="West", IF(B538="Central",F538*'Connecting shares (%)'!$R$16*'Connecting shares (%)'!$F$10/100+H538*'Connecting shares (%)'!$G$10/100*'Connecting shares (%)'!$R$17+J538*'Connecting shares (%)'!$H$10/100*'Connecting shares (%)'!$R$18,0),0)</f>
        <v>1.4716800000000001</v>
      </c>
      <c r="AC538" s="1">
        <f>IF(C538="West", IF(B538="Decentral",('Connecting shares (%)'!$F$14/100*E538+'Connecting shares (%)'!$G$14/100*G538+'Connecting shares (%)'!$H$14/100*I538)/1000000,0),0)</f>
        <v>0</v>
      </c>
      <c r="AD538" s="1">
        <f>IF(C538="west", IF(B538="Decentral",F538*'Connecting shares (%)'!$R$16*'Connecting shares (%)'!$F$14/100+H538*'Connecting shares (%)'!$G$14/100*'Connecting shares (%)'!$R$17+J538*'Connecting shares (%)'!$H$14/100*'Connecting shares (%)'!$R$18,0),0)</f>
        <v>0</v>
      </c>
      <c r="AE538" s="1">
        <f>IF(C538="west", IF(B538="Central",('Connecting shares (%)'!$F$12/100*K538+'Connecting shares (%)'!$G$12/100*M538+'Connecting shares (%)'!$H$12/100*O538)/1000000,0),0)</f>
        <v>8.8138999999999898E-2</v>
      </c>
      <c r="AF538" s="1">
        <f>IF(C538="west", IF(B538="Central",L538*'Connecting shares (%)'!$R$16*'Connecting shares (%)'!$F$12/100+N538*'Connecting shares (%)'!$G$12/100*'Connecting shares (%)'!$R$17+P538*'Connecting shares (%)'!$H$12/100*'Connecting shares (%)'!$R$18,0),0)</f>
        <v>0.122639</v>
      </c>
      <c r="AG538" s="1">
        <f>IF(C538="West", IF(B538="Decentral",(K538*'Connecting shares (%)'!$F$16/100+M538*'Connecting shares (%)'!$G$16/100+O538*'Connecting shares (%)'!$H$16/100)/1000000,0),0)</f>
        <v>0</v>
      </c>
      <c r="AH538" s="1">
        <f>IF(C538="west", IF(B538="Decentral",L538*'Connecting shares (%)'!$R$16*'Connecting shares (%)'!$F$16/100+N538*'Connecting shares (%)'!$G$16/100*'Connecting shares (%)'!$R$17+P538*'Connecting shares (%)'!$H$16/100*'Connecting shares (%)'!$R$18,0),0)</f>
        <v>0</v>
      </c>
    </row>
    <row r="539" spans="1:34">
      <c r="A539" s="1">
        <v>538</v>
      </c>
      <c r="B539" s="1" t="s">
        <v>20</v>
      </c>
      <c r="C539" s="1" t="s">
        <v>21</v>
      </c>
      <c r="D539" s="1" t="s">
        <v>407</v>
      </c>
      <c r="E539" s="1">
        <v>177663.71999999901</v>
      </c>
      <c r="F539" s="1">
        <v>12</v>
      </c>
      <c r="G539" s="1">
        <v>0</v>
      </c>
      <c r="H539" s="1">
        <v>0</v>
      </c>
      <c r="I539" s="1">
        <v>0</v>
      </c>
      <c r="J539" s="1">
        <v>0</v>
      </c>
      <c r="K539" s="1">
        <v>0</v>
      </c>
      <c r="L539" s="1">
        <v>0</v>
      </c>
      <c r="M539" s="1">
        <v>0</v>
      </c>
      <c r="N539" s="1">
        <v>0</v>
      </c>
      <c r="O539" s="1">
        <v>0</v>
      </c>
      <c r="P539" s="1">
        <v>0</v>
      </c>
      <c r="Q539" s="1">
        <v>1358.0093863755401</v>
      </c>
      <c r="R539" s="1">
        <v>114273</v>
      </c>
      <c r="S539" s="59">
        <f>IF(C539="East", IF(B539="Central",('Connecting shares (%)'!$F$2/100*E539+'Connecting shares (%)'!$G$2/100*G539+'Connecting shares (%)'!$H$2/100*I539)/1000000,0),0)</f>
        <v>0</v>
      </c>
      <c r="T539" s="59">
        <f>IF(C539="East", IF(B539="Central",F539*'Connecting shares (%)'!$R$16*'Connecting shares (%)'!$F$2/100+H539*'Connecting shares (%)'!$G$2/100*'Connecting shares (%)'!$R$17+J539*'Connecting shares (%)'!$H$2/100*'Connecting shares (%)'!$R$18,0),0)</f>
        <v>0</v>
      </c>
      <c r="U539" s="1">
        <f>IF(C539="East", IF(B539="Decentral",('Connecting shares (%)'!$F$6/100*E539+'Connecting shares (%)'!$G$6/100*G539+'Connecting shares (%)'!$H$6/100*I539)/1000000,0),0)</f>
        <v>0</v>
      </c>
      <c r="V539" s="1">
        <f>IF(C539="East", IF(B539="Decentral",F539*'Connecting shares (%)'!$R$16*'Connecting shares (%)'!$F$6/100+H539*'Connecting shares (%)'!$G$6/100*'Connecting shares (%)'!$R$17+J539*'Connecting shares (%)'!$H$6/100*'Connecting shares (%)'!$R$18,0),0)</f>
        <v>0</v>
      </c>
      <c r="W539" s="1">
        <f>IF(C539="East", IF(B539="Central",('Connecting shares (%)'!$F$4/100*K539+'Connecting shares (%)'!$G$4/100*M539+'Connecting shares (%)'!$H$4/100*O539)/1000000,0),0)</f>
        <v>0</v>
      </c>
      <c r="X539" s="1">
        <f>IF(C539="East", IF(B539="Central",L539*'Connecting shares (%)'!$R$16*'Connecting shares (%)'!$F$4/100+N539*'Connecting shares (%)'!$G$4/100*'Connecting shares (%)'!$R$17+P539*'Connecting shares (%)'!$H$4/100*'Connecting shares (%)'!$R$18,0),0)</f>
        <v>0</v>
      </c>
      <c r="Y539" s="1">
        <f>IF(C539="East", IF(B539="Decentral",('Connecting shares (%)'!$F$4/100*K539+'Connecting shares (%)'!$G$4/100*M539+'Connecting shares (%)'!$H$4/100*O539)/1000000,0),0)</f>
        <v>0</v>
      </c>
      <c r="Z539" s="1">
        <f>IF(C539="East", IF(B539="Decentral",L539*'Connecting shares (%)'!$R$16*'Connecting shares (%)'!$F$8/100+N539*'Connecting shares (%)'!$G$8/100*'Connecting shares (%)'!$R$17+P539*'Connecting shares (%)'!$H$8/100*'Connecting shares (%)'!$R$18,0),0)</f>
        <v>0</v>
      </c>
      <c r="AA539" s="1">
        <f>IF(C539="West", IF(B539="Central",('Connecting shares (%)'!$F$10/100*E539+'Connecting shares (%)'!$G$10/100*G539+'Connecting shares (%)'!$H$10/100*I539)/1000000,0),0)</f>
        <v>0.177663719999999</v>
      </c>
      <c r="AB539" s="1">
        <f>IF(C539="West", IF(B539="Central",F539*'Connecting shares (%)'!$R$16*'Connecting shares (%)'!$F$10/100+H539*'Connecting shares (%)'!$G$10/100*'Connecting shares (%)'!$R$17+J539*'Connecting shares (%)'!$H$10/100*'Connecting shares (%)'!$R$18,0),0)</f>
        <v>0.27594000000000002</v>
      </c>
      <c r="AC539" s="1">
        <f>IF(C539="West", IF(B539="Decentral",('Connecting shares (%)'!$F$14/100*E539+'Connecting shares (%)'!$G$14/100*G539+'Connecting shares (%)'!$H$14/100*I539)/1000000,0),0)</f>
        <v>0</v>
      </c>
      <c r="AD539" s="1">
        <f>IF(C539="west", IF(B539="Decentral",F539*'Connecting shares (%)'!$R$16*'Connecting shares (%)'!$F$14/100+H539*'Connecting shares (%)'!$G$14/100*'Connecting shares (%)'!$R$17+J539*'Connecting shares (%)'!$H$14/100*'Connecting shares (%)'!$R$18,0),0)</f>
        <v>0</v>
      </c>
      <c r="AE539" s="1">
        <f>IF(C539="west", IF(B539="Central",('Connecting shares (%)'!$F$12/100*K539+'Connecting shares (%)'!$G$12/100*M539+'Connecting shares (%)'!$H$12/100*O539)/1000000,0),0)</f>
        <v>0</v>
      </c>
      <c r="AF539" s="1">
        <f>IF(C539="west", IF(B539="Central",L539*'Connecting shares (%)'!$R$16*'Connecting shares (%)'!$F$12/100+N539*'Connecting shares (%)'!$G$12/100*'Connecting shares (%)'!$R$17+P539*'Connecting shares (%)'!$H$12/100*'Connecting shares (%)'!$R$18,0),0)</f>
        <v>0</v>
      </c>
      <c r="AG539" s="1">
        <f>IF(C539="West", IF(B539="Decentral",(K539*'Connecting shares (%)'!$F$16/100+M539*'Connecting shares (%)'!$G$16/100+O539*'Connecting shares (%)'!$H$16/100)/1000000,0),0)</f>
        <v>0</v>
      </c>
      <c r="AH539" s="1">
        <f>IF(C539="west", IF(B539="Decentral",L539*'Connecting shares (%)'!$R$16*'Connecting shares (%)'!$F$16/100+N539*'Connecting shares (%)'!$G$16/100*'Connecting shares (%)'!$R$17+P539*'Connecting shares (%)'!$H$16/100*'Connecting shares (%)'!$R$18,0),0)</f>
        <v>0</v>
      </c>
    </row>
    <row r="540" spans="1:34">
      <c r="A540" s="1">
        <v>539</v>
      </c>
      <c r="B540" s="1" t="s">
        <v>20</v>
      </c>
      <c r="C540" s="1" t="s">
        <v>21</v>
      </c>
      <c r="D540" s="1" t="s">
        <v>406</v>
      </c>
      <c r="E540" s="1">
        <v>86481.489999999903</v>
      </c>
      <c r="F540" s="1">
        <v>5</v>
      </c>
      <c r="G540" s="1">
        <v>0</v>
      </c>
      <c r="H540" s="1">
        <v>0</v>
      </c>
      <c r="I540" s="1">
        <v>0</v>
      </c>
      <c r="J540" s="1">
        <v>0</v>
      </c>
      <c r="K540" s="1">
        <v>0</v>
      </c>
      <c r="L540" s="1">
        <v>0</v>
      </c>
      <c r="M540" s="1">
        <v>0</v>
      </c>
      <c r="N540" s="1">
        <v>0</v>
      </c>
      <c r="O540" s="1">
        <v>0</v>
      </c>
      <c r="P540" s="1">
        <v>0</v>
      </c>
      <c r="Q540" s="1">
        <v>4338.0107022559196</v>
      </c>
      <c r="R540" s="1">
        <v>901907.5</v>
      </c>
      <c r="S540" s="59">
        <f>IF(C540="East", IF(B540="Central",('Connecting shares (%)'!$F$2/100*E540+'Connecting shares (%)'!$G$2/100*G540+'Connecting shares (%)'!$H$2/100*I540)/1000000,0),0)</f>
        <v>0</v>
      </c>
      <c r="T540" s="59">
        <f>IF(C540="East", IF(B540="Central",F540*'Connecting shares (%)'!$R$16*'Connecting shares (%)'!$F$2/100+H540*'Connecting shares (%)'!$G$2/100*'Connecting shares (%)'!$R$17+J540*'Connecting shares (%)'!$H$2/100*'Connecting shares (%)'!$R$18,0),0)</f>
        <v>0</v>
      </c>
      <c r="U540" s="1">
        <f>IF(C540="East", IF(B540="Decentral",('Connecting shares (%)'!$F$6/100*E540+'Connecting shares (%)'!$G$6/100*G540+'Connecting shares (%)'!$H$6/100*I540)/1000000,0),0)</f>
        <v>0</v>
      </c>
      <c r="V540" s="1">
        <f>IF(C540="East", IF(B540="Decentral",F540*'Connecting shares (%)'!$R$16*'Connecting shares (%)'!$F$6/100+H540*'Connecting shares (%)'!$G$6/100*'Connecting shares (%)'!$R$17+J540*'Connecting shares (%)'!$H$6/100*'Connecting shares (%)'!$R$18,0),0)</f>
        <v>0</v>
      </c>
      <c r="W540" s="1">
        <f>IF(C540="East", IF(B540="Central",('Connecting shares (%)'!$F$4/100*K540+'Connecting shares (%)'!$G$4/100*M540+'Connecting shares (%)'!$H$4/100*O540)/1000000,0),0)</f>
        <v>0</v>
      </c>
      <c r="X540" s="1">
        <f>IF(C540="East", IF(B540="Central",L540*'Connecting shares (%)'!$R$16*'Connecting shares (%)'!$F$4/100+N540*'Connecting shares (%)'!$G$4/100*'Connecting shares (%)'!$R$17+P540*'Connecting shares (%)'!$H$4/100*'Connecting shares (%)'!$R$18,0),0)</f>
        <v>0</v>
      </c>
      <c r="Y540" s="1">
        <f>IF(C540="East", IF(B540="Decentral",('Connecting shares (%)'!$F$4/100*K540+'Connecting shares (%)'!$G$4/100*M540+'Connecting shares (%)'!$H$4/100*O540)/1000000,0),0)</f>
        <v>0</v>
      </c>
      <c r="Z540" s="1">
        <f>IF(C540="East", IF(B540="Decentral",L540*'Connecting shares (%)'!$R$16*'Connecting shares (%)'!$F$8/100+N540*'Connecting shares (%)'!$G$8/100*'Connecting shares (%)'!$R$17+P540*'Connecting shares (%)'!$H$8/100*'Connecting shares (%)'!$R$18,0),0)</f>
        <v>0</v>
      </c>
      <c r="AA540" s="1">
        <f>IF(C540="West", IF(B540="Central",('Connecting shares (%)'!$F$10/100*E540+'Connecting shares (%)'!$G$10/100*G540+'Connecting shares (%)'!$H$10/100*I540)/1000000,0),0)</f>
        <v>8.6481489999999897E-2</v>
      </c>
      <c r="AB540" s="1">
        <f>IF(C540="West", IF(B540="Central",F540*'Connecting shares (%)'!$R$16*'Connecting shares (%)'!$F$10/100+H540*'Connecting shares (%)'!$G$10/100*'Connecting shares (%)'!$R$17+J540*'Connecting shares (%)'!$H$10/100*'Connecting shares (%)'!$R$18,0),0)</f>
        <v>0.11497500000000001</v>
      </c>
      <c r="AC540" s="1">
        <f>IF(C540="West", IF(B540="Decentral",('Connecting shares (%)'!$F$14/100*E540+'Connecting shares (%)'!$G$14/100*G540+'Connecting shares (%)'!$H$14/100*I540)/1000000,0),0)</f>
        <v>0</v>
      </c>
      <c r="AD540" s="1">
        <f>IF(C540="west", IF(B540="Decentral",F540*'Connecting shares (%)'!$R$16*'Connecting shares (%)'!$F$14/100+H540*'Connecting shares (%)'!$G$14/100*'Connecting shares (%)'!$R$17+J540*'Connecting shares (%)'!$H$14/100*'Connecting shares (%)'!$R$18,0),0)</f>
        <v>0</v>
      </c>
      <c r="AE540" s="1">
        <f>IF(C540="west", IF(B540="Central",('Connecting shares (%)'!$F$12/100*K540+'Connecting shares (%)'!$G$12/100*M540+'Connecting shares (%)'!$H$12/100*O540)/1000000,0),0)</f>
        <v>0</v>
      </c>
      <c r="AF540" s="1">
        <f>IF(C540="west", IF(B540="Central",L540*'Connecting shares (%)'!$R$16*'Connecting shares (%)'!$F$12/100+N540*'Connecting shares (%)'!$G$12/100*'Connecting shares (%)'!$R$17+P540*'Connecting shares (%)'!$H$12/100*'Connecting shares (%)'!$R$18,0),0)</f>
        <v>0</v>
      </c>
      <c r="AG540" s="1">
        <f>IF(C540="West", IF(B540="Decentral",(K540*'Connecting shares (%)'!$F$16/100+M540*'Connecting shares (%)'!$G$16/100+O540*'Connecting shares (%)'!$H$16/100)/1000000,0),0)</f>
        <v>0</v>
      </c>
      <c r="AH540" s="1">
        <f>IF(C540="west", IF(B540="Decentral",L540*'Connecting shares (%)'!$R$16*'Connecting shares (%)'!$F$16/100+N540*'Connecting shares (%)'!$G$16/100*'Connecting shares (%)'!$R$17+P540*'Connecting shares (%)'!$H$16/100*'Connecting shares (%)'!$R$18,0),0)</f>
        <v>0</v>
      </c>
    </row>
    <row r="541" spans="1:34">
      <c r="A541" s="1">
        <v>540</v>
      </c>
      <c r="B541" s="1" t="s">
        <v>19</v>
      </c>
      <c r="C541" s="1" t="s">
        <v>21</v>
      </c>
      <c r="D541" s="1" t="s">
        <v>405</v>
      </c>
      <c r="E541" s="1">
        <v>388059.82</v>
      </c>
      <c r="F541" s="1">
        <v>23</v>
      </c>
      <c r="G541" s="1">
        <v>0</v>
      </c>
      <c r="H541" s="1">
        <v>0</v>
      </c>
      <c r="I541" s="1">
        <v>0</v>
      </c>
      <c r="J541" s="1">
        <v>0</v>
      </c>
      <c r="K541" s="1">
        <v>7140.3</v>
      </c>
      <c r="L541" s="1">
        <v>1</v>
      </c>
      <c r="M541" s="1">
        <v>0</v>
      </c>
      <c r="N541" s="1">
        <v>0</v>
      </c>
      <c r="O541" s="1">
        <v>0</v>
      </c>
      <c r="P541" s="1">
        <v>0</v>
      </c>
      <c r="Q541" s="1">
        <v>6267.2929456830097</v>
      </c>
      <c r="R541" s="1">
        <v>1861623.5</v>
      </c>
      <c r="S541" s="59">
        <f>IF(C541="East", IF(B541="Central",('Connecting shares (%)'!$F$2/100*E541+'Connecting shares (%)'!$G$2/100*G541+'Connecting shares (%)'!$H$2/100*I541)/1000000,0),0)</f>
        <v>0</v>
      </c>
      <c r="T541" s="59">
        <f>IF(C541="East", IF(B541="Central",F541*'Connecting shares (%)'!$R$16*'Connecting shares (%)'!$F$2/100+H541*'Connecting shares (%)'!$G$2/100*'Connecting shares (%)'!$R$17+J541*'Connecting shares (%)'!$H$2/100*'Connecting shares (%)'!$R$18,0),0)</f>
        <v>0</v>
      </c>
      <c r="U541" s="1">
        <f>IF(C541="East", IF(B541="Decentral",('Connecting shares (%)'!$F$6/100*E541+'Connecting shares (%)'!$G$6/100*G541+'Connecting shares (%)'!$H$6/100*I541)/1000000,0),0)</f>
        <v>0</v>
      </c>
      <c r="V541" s="1">
        <f>IF(C541="East", IF(B541="Decentral",F541*'Connecting shares (%)'!$R$16*'Connecting shares (%)'!$F$6/100+H541*'Connecting shares (%)'!$G$6/100*'Connecting shares (%)'!$R$17+J541*'Connecting shares (%)'!$H$6/100*'Connecting shares (%)'!$R$18,0),0)</f>
        <v>0</v>
      </c>
      <c r="W541" s="1">
        <f>IF(C541="East", IF(B541="Central",('Connecting shares (%)'!$F$4/100*K541+'Connecting shares (%)'!$G$4/100*M541+'Connecting shares (%)'!$H$4/100*O541)/1000000,0),0)</f>
        <v>0</v>
      </c>
      <c r="X541" s="1">
        <f>IF(C541="East", IF(B541="Central",L541*'Connecting shares (%)'!$R$16*'Connecting shares (%)'!$F$4/100+N541*'Connecting shares (%)'!$G$4/100*'Connecting shares (%)'!$R$17+P541*'Connecting shares (%)'!$H$4/100*'Connecting shares (%)'!$R$18,0),0)</f>
        <v>0</v>
      </c>
      <c r="Y541" s="1">
        <f>IF(C541="East", IF(B541="Decentral",('Connecting shares (%)'!$F$4/100*K541+'Connecting shares (%)'!$G$4/100*M541+'Connecting shares (%)'!$H$4/100*O541)/1000000,0),0)</f>
        <v>0</v>
      </c>
      <c r="Z541" s="1">
        <f>IF(C541="East", IF(B541="Decentral",L541*'Connecting shares (%)'!$R$16*'Connecting shares (%)'!$F$8/100+N541*'Connecting shares (%)'!$G$8/100*'Connecting shares (%)'!$R$17+P541*'Connecting shares (%)'!$H$8/100*'Connecting shares (%)'!$R$18,0),0)</f>
        <v>0</v>
      </c>
      <c r="AA541" s="1">
        <f>IF(C541="West", IF(B541="Central",('Connecting shares (%)'!$F$10/100*E541+'Connecting shares (%)'!$G$10/100*G541+'Connecting shares (%)'!$H$10/100*I541)/1000000,0),0)</f>
        <v>0</v>
      </c>
      <c r="AB541" s="1">
        <f>IF(C541="West", IF(B541="Central",F541*'Connecting shares (%)'!$R$16*'Connecting shares (%)'!$F$10/100+H541*'Connecting shares (%)'!$G$10/100*'Connecting shares (%)'!$R$17+J541*'Connecting shares (%)'!$H$10/100*'Connecting shares (%)'!$R$18,0),0)</f>
        <v>0</v>
      </c>
      <c r="AC541" s="1">
        <f>IF(C541="West", IF(B541="Decentral",('Connecting shares (%)'!$F$14/100*E541+'Connecting shares (%)'!$G$14/100*G541+'Connecting shares (%)'!$H$14/100*I541)/1000000,0),0)</f>
        <v>0.38805982</v>
      </c>
      <c r="AD541" s="1">
        <f>IF(C541="west", IF(B541="Decentral",F541*'Connecting shares (%)'!$R$16*'Connecting shares (%)'!$F$14/100+H541*'Connecting shares (%)'!$G$14/100*'Connecting shares (%)'!$R$17+J541*'Connecting shares (%)'!$H$14/100*'Connecting shares (%)'!$R$18,0),0)</f>
        <v>0.52888500000000005</v>
      </c>
      <c r="AE541" s="1">
        <f>IF(C541="west", IF(B541="Central",('Connecting shares (%)'!$F$12/100*K541+'Connecting shares (%)'!$G$12/100*M541+'Connecting shares (%)'!$H$12/100*O541)/1000000,0),0)</f>
        <v>0</v>
      </c>
      <c r="AF541" s="1">
        <f>IF(C541="west", IF(B541="Central",L541*'Connecting shares (%)'!$R$16*'Connecting shares (%)'!$F$12/100+N541*'Connecting shares (%)'!$G$12/100*'Connecting shares (%)'!$R$17+P541*'Connecting shares (%)'!$H$12/100*'Connecting shares (%)'!$R$18,0),0)</f>
        <v>0</v>
      </c>
      <c r="AG541" s="1">
        <f>IF(C541="West", IF(B541="Decentral",(K541*'Connecting shares (%)'!$F$16/100+M541*'Connecting shares (%)'!$G$16/100+O541*'Connecting shares (%)'!$H$16/100)/1000000,0),0)</f>
        <v>7.1403000000000005E-3</v>
      </c>
      <c r="AH541" s="1">
        <f>IF(C541="west", IF(B541="Decentral",L541*'Connecting shares (%)'!$R$16*'Connecting shares (%)'!$F$16/100+N541*'Connecting shares (%)'!$G$16/100*'Connecting shares (%)'!$R$17+P541*'Connecting shares (%)'!$H$16/100*'Connecting shares (%)'!$R$18,0),0)</f>
        <v>2.2995000000000002E-2</v>
      </c>
    </row>
    <row r="542" spans="1:34">
      <c r="A542" s="1">
        <v>541</v>
      </c>
      <c r="B542" s="1" t="s">
        <v>19</v>
      </c>
      <c r="C542" s="1" t="s">
        <v>21</v>
      </c>
      <c r="D542" s="1" t="s">
        <v>404</v>
      </c>
      <c r="E542" s="1">
        <v>573099.89</v>
      </c>
      <c r="F542" s="1">
        <v>37</v>
      </c>
      <c r="G542" s="1">
        <v>0</v>
      </c>
      <c r="H542" s="1">
        <v>0</v>
      </c>
      <c r="I542" s="1">
        <v>0</v>
      </c>
      <c r="J542" s="1">
        <v>0</v>
      </c>
      <c r="K542" s="1">
        <v>80524.529999999897</v>
      </c>
      <c r="L542" s="1">
        <v>5</v>
      </c>
      <c r="M542" s="1">
        <v>0</v>
      </c>
      <c r="N542" s="1">
        <v>0</v>
      </c>
      <c r="O542" s="1">
        <v>0</v>
      </c>
      <c r="P542" s="1">
        <v>0</v>
      </c>
      <c r="Q542" s="1">
        <v>4482.4472452580203</v>
      </c>
      <c r="R542" s="1">
        <v>688990.5</v>
      </c>
      <c r="S542" s="59">
        <f>IF(C542="East", IF(B542="Central",('Connecting shares (%)'!$F$2/100*E542+'Connecting shares (%)'!$G$2/100*G542+'Connecting shares (%)'!$H$2/100*I542)/1000000,0),0)</f>
        <v>0</v>
      </c>
      <c r="T542" s="59">
        <f>IF(C542="East", IF(B542="Central",F542*'Connecting shares (%)'!$R$16*'Connecting shares (%)'!$F$2/100+H542*'Connecting shares (%)'!$G$2/100*'Connecting shares (%)'!$R$17+J542*'Connecting shares (%)'!$H$2/100*'Connecting shares (%)'!$R$18,0),0)</f>
        <v>0</v>
      </c>
      <c r="U542" s="1">
        <f>IF(C542="East", IF(B542="Decentral",('Connecting shares (%)'!$F$6/100*E542+'Connecting shares (%)'!$G$6/100*G542+'Connecting shares (%)'!$H$6/100*I542)/1000000,0),0)</f>
        <v>0</v>
      </c>
      <c r="V542" s="1">
        <f>IF(C542="East", IF(B542="Decentral",F542*'Connecting shares (%)'!$R$16*'Connecting shares (%)'!$F$6/100+H542*'Connecting shares (%)'!$G$6/100*'Connecting shares (%)'!$R$17+J542*'Connecting shares (%)'!$H$6/100*'Connecting shares (%)'!$R$18,0),0)</f>
        <v>0</v>
      </c>
      <c r="W542" s="1">
        <f>IF(C542="East", IF(B542="Central",('Connecting shares (%)'!$F$4/100*K542+'Connecting shares (%)'!$G$4/100*M542+'Connecting shares (%)'!$H$4/100*O542)/1000000,0),0)</f>
        <v>0</v>
      </c>
      <c r="X542" s="1">
        <f>IF(C542="East", IF(B542="Central",L542*'Connecting shares (%)'!$R$16*'Connecting shares (%)'!$F$4/100+N542*'Connecting shares (%)'!$G$4/100*'Connecting shares (%)'!$R$17+P542*'Connecting shares (%)'!$H$4/100*'Connecting shares (%)'!$R$18,0),0)</f>
        <v>0</v>
      </c>
      <c r="Y542" s="1">
        <f>IF(C542="East", IF(B542="Decentral",('Connecting shares (%)'!$F$4/100*K542+'Connecting shares (%)'!$G$4/100*M542+'Connecting shares (%)'!$H$4/100*O542)/1000000,0),0)</f>
        <v>0</v>
      </c>
      <c r="Z542" s="1">
        <f>IF(C542="East", IF(B542="Decentral",L542*'Connecting shares (%)'!$R$16*'Connecting shares (%)'!$F$8/100+N542*'Connecting shares (%)'!$G$8/100*'Connecting shares (%)'!$R$17+P542*'Connecting shares (%)'!$H$8/100*'Connecting shares (%)'!$R$18,0),0)</f>
        <v>0</v>
      </c>
      <c r="AA542" s="1">
        <f>IF(C542="West", IF(B542="Central",('Connecting shares (%)'!$F$10/100*E542+'Connecting shares (%)'!$G$10/100*G542+'Connecting shares (%)'!$H$10/100*I542)/1000000,0),0)</f>
        <v>0</v>
      </c>
      <c r="AB542" s="1">
        <f>IF(C542="West", IF(B542="Central",F542*'Connecting shares (%)'!$R$16*'Connecting shares (%)'!$F$10/100+H542*'Connecting shares (%)'!$G$10/100*'Connecting shares (%)'!$R$17+J542*'Connecting shares (%)'!$H$10/100*'Connecting shares (%)'!$R$18,0),0)</f>
        <v>0</v>
      </c>
      <c r="AC542" s="1">
        <f>IF(C542="West", IF(B542="Decentral",('Connecting shares (%)'!$F$14/100*E542+'Connecting shares (%)'!$G$14/100*G542+'Connecting shares (%)'!$H$14/100*I542)/1000000,0),0)</f>
        <v>0.57309989000000006</v>
      </c>
      <c r="AD542" s="1">
        <f>IF(C542="west", IF(B542="Decentral",F542*'Connecting shares (%)'!$R$16*'Connecting shares (%)'!$F$14/100+H542*'Connecting shares (%)'!$G$14/100*'Connecting shares (%)'!$R$17+J542*'Connecting shares (%)'!$H$14/100*'Connecting shares (%)'!$R$18,0),0)</f>
        <v>0.8508150000000001</v>
      </c>
      <c r="AE542" s="1">
        <f>IF(C542="west", IF(B542="Central",('Connecting shares (%)'!$F$12/100*K542+'Connecting shares (%)'!$G$12/100*M542+'Connecting shares (%)'!$H$12/100*O542)/1000000,0),0)</f>
        <v>0</v>
      </c>
      <c r="AF542" s="1">
        <f>IF(C542="west", IF(B542="Central",L542*'Connecting shares (%)'!$R$16*'Connecting shares (%)'!$F$12/100+N542*'Connecting shares (%)'!$G$12/100*'Connecting shares (%)'!$R$17+P542*'Connecting shares (%)'!$H$12/100*'Connecting shares (%)'!$R$18,0),0)</f>
        <v>0</v>
      </c>
      <c r="AG542" s="1">
        <f>IF(C542="West", IF(B542="Decentral",(K542*'Connecting shares (%)'!$F$16/100+M542*'Connecting shares (%)'!$G$16/100+O542*'Connecting shares (%)'!$H$16/100)/1000000,0),0)</f>
        <v>8.05245299999999E-2</v>
      </c>
      <c r="AH542" s="1">
        <f>IF(C542="west", IF(B542="Decentral",L542*'Connecting shares (%)'!$R$16*'Connecting shares (%)'!$F$16/100+N542*'Connecting shares (%)'!$G$16/100*'Connecting shares (%)'!$R$17+P542*'Connecting shares (%)'!$H$16/100*'Connecting shares (%)'!$R$18,0),0)</f>
        <v>0.11497500000000001</v>
      </c>
    </row>
    <row r="543" spans="1:34">
      <c r="A543" s="1">
        <v>542</v>
      </c>
      <c r="B543" s="1" t="s">
        <v>19</v>
      </c>
      <c r="C543" s="1" t="s">
        <v>21</v>
      </c>
      <c r="D543" s="1" t="s">
        <v>403</v>
      </c>
      <c r="E543" s="1">
        <v>895532.049999999</v>
      </c>
      <c r="F543" s="1">
        <v>56</v>
      </c>
      <c r="G543" s="1">
        <v>0</v>
      </c>
      <c r="H543" s="1">
        <v>0</v>
      </c>
      <c r="I543" s="1">
        <v>0</v>
      </c>
      <c r="J543" s="1">
        <v>0</v>
      </c>
      <c r="K543" s="1">
        <v>96783.879999999903</v>
      </c>
      <c r="L543" s="1">
        <v>3</v>
      </c>
      <c r="M543" s="1">
        <v>69484.259999999893</v>
      </c>
      <c r="N543" s="1">
        <v>1</v>
      </c>
      <c r="O543" s="1">
        <v>0</v>
      </c>
      <c r="P543" s="1">
        <v>0</v>
      </c>
      <c r="Q543" s="1">
        <v>4728.33037366183</v>
      </c>
      <c r="R543" s="1">
        <v>1003268.5</v>
      </c>
      <c r="S543" s="59">
        <f>IF(C543="East", IF(B543="Central",('Connecting shares (%)'!$F$2/100*E543+'Connecting shares (%)'!$G$2/100*G543+'Connecting shares (%)'!$H$2/100*I543)/1000000,0),0)</f>
        <v>0</v>
      </c>
      <c r="T543" s="59">
        <f>IF(C543="East", IF(B543="Central",F543*'Connecting shares (%)'!$R$16*'Connecting shares (%)'!$F$2/100+H543*'Connecting shares (%)'!$G$2/100*'Connecting shares (%)'!$R$17+J543*'Connecting shares (%)'!$H$2/100*'Connecting shares (%)'!$R$18,0),0)</f>
        <v>0</v>
      </c>
      <c r="U543" s="1">
        <f>IF(C543="East", IF(B543="Decentral",('Connecting shares (%)'!$F$6/100*E543+'Connecting shares (%)'!$G$6/100*G543+'Connecting shares (%)'!$H$6/100*I543)/1000000,0),0)</f>
        <v>0</v>
      </c>
      <c r="V543" s="1">
        <f>IF(C543="East", IF(B543="Decentral",F543*'Connecting shares (%)'!$R$16*'Connecting shares (%)'!$F$6/100+H543*'Connecting shares (%)'!$G$6/100*'Connecting shares (%)'!$R$17+J543*'Connecting shares (%)'!$H$6/100*'Connecting shares (%)'!$R$18,0),0)</f>
        <v>0</v>
      </c>
      <c r="W543" s="1">
        <f>IF(C543="East", IF(B543="Central",('Connecting shares (%)'!$F$4/100*K543+'Connecting shares (%)'!$G$4/100*M543+'Connecting shares (%)'!$H$4/100*O543)/1000000,0),0)</f>
        <v>0</v>
      </c>
      <c r="X543" s="1">
        <f>IF(C543="East", IF(B543="Central",L543*'Connecting shares (%)'!$R$16*'Connecting shares (%)'!$F$4/100+N543*'Connecting shares (%)'!$G$4/100*'Connecting shares (%)'!$R$17+P543*'Connecting shares (%)'!$H$4/100*'Connecting shares (%)'!$R$18,0),0)</f>
        <v>0</v>
      </c>
      <c r="Y543" s="1">
        <f>IF(C543="East", IF(B543="Decentral",('Connecting shares (%)'!$F$4/100*K543+'Connecting shares (%)'!$G$4/100*M543+'Connecting shares (%)'!$H$4/100*O543)/1000000,0),0)</f>
        <v>0</v>
      </c>
      <c r="Z543" s="1">
        <f>IF(C543="East", IF(B543="Decentral",L543*'Connecting shares (%)'!$R$16*'Connecting shares (%)'!$F$8/100+N543*'Connecting shares (%)'!$G$8/100*'Connecting shares (%)'!$R$17+P543*'Connecting shares (%)'!$H$8/100*'Connecting shares (%)'!$R$18,0),0)</f>
        <v>0</v>
      </c>
      <c r="AA543" s="1">
        <f>IF(C543="West", IF(B543="Central",('Connecting shares (%)'!$F$10/100*E543+'Connecting shares (%)'!$G$10/100*G543+'Connecting shares (%)'!$H$10/100*I543)/1000000,0),0)</f>
        <v>0</v>
      </c>
      <c r="AB543" s="1">
        <f>IF(C543="West", IF(B543="Central",F543*'Connecting shares (%)'!$R$16*'Connecting shares (%)'!$F$10/100+H543*'Connecting shares (%)'!$G$10/100*'Connecting shares (%)'!$R$17+J543*'Connecting shares (%)'!$H$10/100*'Connecting shares (%)'!$R$18,0),0)</f>
        <v>0</v>
      </c>
      <c r="AC543" s="1">
        <f>IF(C543="West", IF(B543="Decentral",('Connecting shares (%)'!$F$14/100*E543+'Connecting shares (%)'!$G$14/100*G543+'Connecting shares (%)'!$H$14/100*I543)/1000000,0),0)</f>
        <v>0.89553204999999902</v>
      </c>
      <c r="AD543" s="1">
        <f>IF(C543="west", IF(B543="Decentral",F543*'Connecting shares (%)'!$R$16*'Connecting shares (%)'!$F$14/100+H543*'Connecting shares (%)'!$G$14/100*'Connecting shares (%)'!$R$17+J543*'Connecting shares (%)'!$H$14/100*'Connecting shares (%)'!$R$18,0),0)</f>
        <v>1.2877200000000002</v>
      </c>
      <c r="AE543" s="1">
        <f>IF(C543="west", IF(B543="Central",('Connecting shares (%)'!$F$12/100*K543+'Connecting shares (%)'!$G$12/100*M543+'Connecting shares (%)'!$H$12/100*O543)/1000000,0),0)</f>
        <v>0</v>
      </c>
      <c r="AF543" s="1">
        <f>IF(C543="west", IF(B543="Central",L543*'Connecting shares (%)'!$R$16*'Connecting shares (%)'!$F$12/100+N543*'Connecting shares (%)'!$G$12/100*'Connecting shares (%)'!$R$17+P543*'Connecting shares (%)'!$H$12/100*'Connecting shares (%)'!$R$18,0),0)</f>
        <v>0</v>
      </c>
      <c r="AG543" s="1">
        <f>IF(C543="West", IF(B543="Decentral",(K543*'Connecting shares (%)'!$F$16/100+M543*'Connecting shares (%)'!$G$16/100+O543*'Connecting shares (%)'!$H$16/100)/1000000,0),0)</f>
        <v>0.16626813999999979</v>
      </c>
      <c r="AH543" s="1">
        <f>IF(C543="west", IF(B543="Decentral",L543*'Connecting shares (%)'!$R$16*'Connecting shares (%)'!$F$16/100+N543*'Connecting shares (%)'!$G$16/100*'Connecting shares (%)'!$R$17+P543*'Connecting shares (%)'!$H$16/100*'Connecting shares (%)'!$R$18,0),0)</f>
        <v>9.964400000000001E-2</v>
      </c>
    </row>
    <row r="544" spans="1:34">
      <c r="A544" s="1">
        <v>543</v>
      </c>
      <c r="B544" s="1" t="s">
        <v>20</v>
      </c>
      <c r="C544" s="1" t="s">
        <v>21</v>
      </c>
      <c r="D544" s="1" t="s">
        <v>402</v>
      </c>
      <c r="E544" s="1">
        <v>127852.53</v>
      </c>
      <c r="F544" s="1">
        <v>8</v>
      </c>
      <c r="G544" s="1">
        <v>0</v>
      </c>
      <c r="H544" s="1">
        <v>0</v>
      </c>
      <c r="I544" s="1">
        <v>0</v>
      </c>
      <c r="J544" s="1">
        <v>0</v>
      </c>
      <c r="K544" s="1">
        <v>32073.779999999901</v>
      </c>
      <c r="L544" s="1">
        <v>4</v>
      </c>
      <c r="M544" s="1">
        <v>0</v>
      </c>
      <c r="N544" s="1">
        <v>0</v>
      </c>
      <c r="O544" s="1">
        <v>0</v>
      </c>
      <c r="P544" s="1">
        <v>0</v>
      </c>
      <c r="Q544" s="1">
        <v>2019.70419177486</v>
      </c>
      <c r="R544" s="1">
        <v>264861</v>
      </c>
      <c r="S544" s="59">
        <f>IF(C544="East", IF(B544="Central",('Connecting shares (%)'!$F$2/100*E544+'Connecting shares (%)'!$G$2/100*G544+'Connecting shares (%)'!$H$2/100*I544)/1000000,0),0)</f>
        <v>0</v>
      </c>
      <c r="T544" s="59">
        <f>IF(C544="East", IF(B544="Central",F544*'Connecting shares (%)'!$R$16*'Connecting shares (%)'!$F$2/100+H544*'Connecting shares (%)'!$G$2/100*'Connecting shares (%)'!$R$17+J544*'Connecting shares (%)'!$H$2/100*'Connecting shares (%)'!$R$18,0),0)</f>
        <v>0</v>
      </c>
      <c r="U544" s="1">
        <f>IF(C544="East", IF(B544="Decentral",('Connecting shares (%)'!$F$6/100*E544+'Connecting shares (%)'!$G$6/100*G544+'Connecting shares (%)'!$H$6/100*I544)/1000000,0),0)</f>
        <v>0</v>
      </c>
      <c r="V544" s="1">
        <f>IF(C544="East", IF(B544="Decentral",F544*'Connecting shares (%)'!$R$16*'Connecting shares (%)'!$F$6/100+H544*'Connecting shares (%)'!$G$6/100*'Connecting shares (%)'!$R$17+J544*'Connecting shares (%)'!$H$6/100*'Connecting shares (%)'!$R$18,0),0)</f>
        <v>0</v>
      </c>
      <c r="W544" s="1">
        <f>IF(C544="East", IF(B544="Central",('Connecting shares (%)'!$F$4/100*K544+'Connecting shares (%)'!$G$4/100*M544+'Connecting shares (%)'!$H$4/100*O544)/1000000,0),0)</f>
        <v>0</v>
      </c>
      <c r="X544" s="1">
        <f>IF(C544="East", IF(B544="Central",L544*'Connecting shares (%)'!$R$16*'Connecting shares (%)'!$F$4/100+N544*'Connecting shares (%)'!$G$4/100*'Connecting shares (%)'!$R$17+P544*'Connecting shares (%)'!$H$4/100*'Connecting shares (%)'!$R$18,0),0)</f>
        <v>0</v>
      </c>
      <c r="Y544" s="1">
        <f>IF(C544="East", IF(B544="Decentral",('Connecting shares (%)'!$F$4/100*K544+'Connecting shares (%)'!$G$4/100*M544+'Connecting shares (%)'!$H$4/100*O544)/1000000,0),0)</f>
        <v>0</v>
      </c>
      <c r="Z544" s="1">
        <f>IF(C544="East", IF(B544="Decentral",L544*'Connecting shares (%)'!$R$16*'Connecting shares (%)'!$F$8/100+N544*'Connecting shares (%)'!$G$8/100*'Connecting shares (%)'!$R$17+P544*'Connecting shares (%)'!$H$8/100*'Connecting shares (%)'!$R$18,0),0)</f>
        <v>0</v>
      </c>
      <c r="AA544" s="1">
        <f>IF(C544="West", IF(B544="Central",('Connecting shares (%)'!$F$10/100*E544+'Connecting shares (%)'!$G$10/100*G544+'Connecting shares (%)'!$H$10/100*I544)/1000000,0),0)</f>
        <v>0.12785252999999999</v>
      </c>
      <c r="AB544" s="1">
        <f>IF(C544="West", IF(B544="Central",F544*'Connecting shares (%)'!$R$16*'Connecting shares (%)'!$F$10/100+H544*'Connecting shares (%)'!$G$10/100*'Connecting shares (%)'!$R$17+J544*'Connecting shares (%)'!$H$10/100*'Connecting shares (%)'!$R$18,0),0)</f>
        <v>0.18396000000000001</v>
      </c>
      <c r="AC544" s="1">
        <f>IF(C544="West", IF(B544="Decentral",('Connecting shares (%)'!$F$14/100*E544+'Connecting shares (%)'!$G$14/100*G544+'Connecting shares (%)'!$H$14/100*I544)/1000000,0),0)</f>
        <v>0</v>
      </c>
      <c r="AD544" s="1">
        <f>IF(C544="west", IF(B544="Decentral",F544*'Connecting shares (%)'!$R$16*'Connecting shares (%)'!$F$14/100+H544*'Connecting shares (%)'!$G$14/100*'Connecting shares (%)'!$R$17+J544*'Connecting shares (%)'!$H$14/100*'Connecting shares (%)'!$R$18,0),0)</f>
        <v>0</v>
      </c>
      <c r="AE544" s="1">
        <f>IF(C544="west", IF(B544="Central",('Connecting shares (%)'!$F$12/100*K544+'Connecting shares (%)'!$G$12/100*M544+'Connecting shares (%)'!$H$12/100*O544)/1000000,0),0)</f>
        <v>3.2073779999999899E-2</v>
      </c>
      <c r="AF544" s="1">
        <f>IF(C544="west", IF(B544="Central",L544*'Connecting shares (%)'!$R$16*'Connecting shares (%)'!$F$12/100+N544*'Connecting shares (%)'!$G$12/100*'Connecting shares (%)'!$R$17+P544*'Connecting shares (%)'!$H$12/100*'Connecting shares (%)'!$R$18,0),0)</f>
        <v>9.1980000000000006E-2</v>
      </c>
      <c r="AG544" s="1">
        <f>IF(C544="West", IF(B544="Decentral",(K544*'Connecting shares (%)'!$F$16/100+M544*'Connecting shares (%)'!$G$16/100+O544*'Connecting shares (%)'!$H$16/100)/1000000,0),0)</f>
        <v>0</v>
      </c>
      <c r="AH544" s="1">
        <f>IF(C544="west", IF(B544="Decentral",L544*'Connecting shares (%)'!$R$16*'Connecting shares (%)'!$F$16/100+N544*'Connecting shares (%)'!$G$16/100*'Connecting shares (%)'!$R$17+P544*'Connecting shares (%)'!$H$16/100*'Connecting shares (%)'!$R$18,0),0)</f>
        <v>0</v>
      </c>
    </row>
    <row r="545" spans="1:34">
      <c r="A545" s="1">
        <v>544</v>
      </c>
      <c r="B545" s="1" t="s">
        <v>19</v>
      </c>
      <c r="C545" s="1" t="s">
        <v>21</v>
      </c>
      <c r="D545" s="1" t="s">
        <v>401</v>
      </c>
      <c r="E545" s="1">
        <v>273948.179999999</v>
      </c>
      <c r="F545" s="1">
        <v>17</v>
      </c>
      <c r="G545" s="1">
        <v>0</v>
      </c>
      <c r="H545" s="1">
        <v>0</v>
      </c>
      <c r="I545" s="1">
        <v>0</v>
      </c>
      <c r="J545" s="1">
        <v>0</v>
      </c>
      <c r="K545" s="1">
        <v>0</v>
      </c>
      <c r="L545" s="1">
        <v>0</v>
      </c>
      <c r="M545" s="1">
        <v>0</v>
      </c>
      <c r="N545" s="1">
        <v>0</v>
      </c>
      <c r="O545" s="1">
        <v>0</v>
      </c>
      <c r="P545" s="1">
        <v>0</v>
      </c>
      <c r="Q545" s="1">
        <v>2569.1014501831501</v>
      </c>
      <c r="R545" s="1">
        <v>431079.5</v>
      </c>
      <c r="S545" s="59">
        <f>IF(C545="East", IF(B545="Central",('Connecting shares (%)'!$F$2/100*E545+'Connecting shares (%)'!$G$2/100*G545+'Connecting shares (%)'!$H$2/100*I545)/1000000,0),0)</f>
        <v>0</v>
      </c>
      <c r="T545" s="59">
        <f>IF(C545="East", IF(B545="Central",F545*'Connecting shares (%)'!$R$16*'Connecting shares (%)'!$F$2/100+H545*'Connecting shares (%)'!$G$2/100*'Connecting shares (%)'!$R$17+J545*'Connecting shares (%)'!$H$2/100*'Connecting shares (%)'!$R$18,0),0)</f>
        <v>0</v>
      </c>
      <c r="U545" s="1">
        <f>IF(C545="East", IF(B545="Decentral",('Connecting shares (%)'!$F$6/100*E545+'Connecting shares (%)'!$G$6/100*G545+'Connecting shares (%)'!$H$6/100*I545)/1000000,0),0)</f>
        <v>0</v>
      </c>
      <c r="V545" s="1">
        <f>IF(C545="East", IF(B545="Decentral",F545*'Connecting shares (%)'!$R$16*'Connecting shares (%)'!$F$6/100+H545*'Connecting shares (%)'!$G$6/100*'Connecting shares (%)'!$R$17+J545*'Connecting shares (%)'!$H$6/100*'Connecting shares (%)'!$R$18,0),0)</f>
        <v>0</v>
      </c>
      <c r="W545" s="1">
        <f>IF(C545="East", IF(B545="Central",('Connecting shares (%)'!$F$4/100*K545+'Connecting shares (%)'!$G$4/100*M545+'Connecting shares (%)'!$H$4/100*O545)/1000000,0),0)</f>
        <v>0</v>
      </c>
      <c r="X545" s="1">
        <f>IF(C545="East", IF(B545="Central",L545*'Connecting shares (%)'!$R$16*'Connecting shares (%)'!$F$4/100+N545*'Connecting shares (%)'!$G$4/100*'Connecting shares (%)'!$R$17+P545*'Connecting shares (%)'!$H$4/100*'Connecting shares (%)'!$R$18,0),0)</f>
        <v>0</v>
      </c>
      <c r="Y545" s="1">
        <f>IF(C545="East", IF(B545="Decentral",('Connecting shares (%)'!$F$4/100*K545+'Connecting shares (%)'!$G$4/100*M545+'Connecting shares (%)'!$H$4/100*O545)/1000000,0),0)</f>
        <v>0</v>
      </c>
      <c r="Z545" s="1">
        <f>IF(C545="East", IF(B545="Decentral",L545*'Connecting shares (%)'!$R$16*'Connecting shares (%)'!$F$8/100+N545*'Connecting shares (%)'!$G$8/100*'Connecting shares (%)'!$R$17+P545*'Connecting shares (%)'!$H$8/100*'Connecting shares (%)'!$R$18,0),0)</f>
        <v>0</v>
      </c>
      <c r="AA545" s="1">
        <f>IF(C545="West", IF(B545="Central",('Connecting shares (%)'!$F$10/100*E545+'Connecting shares (%)'!$G$10/100*G545+'Connecting shares (%)'!$H$10/100*I545)/1000000,0),0)</f>
        <v>0</v>
      </c>
      <c r="AB545" s="1">
        <f>IF(C545="West", IF(B545="Central",F545*'Connecting shares (%)'!$R$16*'Connecting shares (%)'!$F$10/100+H545*'Connecting shares (%)'!$G$10/100*'Connecting shares (%)'!$R$17+J545*'Connecting shares (%)'!$H$10/100*'Connecting shares (%)'!$R$18,0),0)</f>
        <v>0</v>
      </c>
      <c r="AC545" s="1">
        <f>IF(C545="West", IF(B545="Decentral",('Connecting shares (%)'!$F$14/100*E545+'Connecting shares (%)'!$G$14/100*G545+'Connecting shares (%)'!$H$14/100*I545)/1000000,0),0)</f>
        <v>0.27394817999999899</v>
      </c>
      <c r="AD545" s="1">
        <f>IF(C545="west", IF(B545="Decentral",F545*'Connecting shares (%)'!$R$16*'Connecting shares (%)'!$F$14/100+H545*'Connecting shares (%)'!$G$14/100*'Connecting shares (%)'!$R$17+J545*'Connecting shares (%)'!$H$14/100*'Connecting shares (%)'!$R$18,0),0)</f>
        <v>0.39091500000000001</v>
      </c>
      <c r="AE545" s="1">
        <f>IF(C545="west", IF(B545="Central",('Connecting shares (%)'!$F$12/100*K545+'Connecting shares (%)'!$G$12/100*M545+'Connecting shares (%)'!$H$12/100*O545)/1000000,0),0)</f>
        <v>0</v>
      </c>
      <c r="AF545" s="1">
        <f>IF(C545="west", IF(B545="Central",L545*'Connecting shares (%)'!$R$16*'Connecting shares (%)'!$F$12/100+N545*'Connecting shares (%)'!$G$12/100*'Connecting shares (%)'!$R$17+P545*'Connecting shares (%)'!$H$12/100*'Connecting shares (%)'!$R$18,0),0)</f>
        <v>0</v>
      </c>
      <c r="AG545" s="1">
        <f>IF(C545="West", IF(B545="Decentral",(K545*'Connecting shares (%)'!$F$16/100+M545*'Connecting shares (%)'!$G$16/100+O545*'Connecting shares (%)'!$H$16/100)/1000000,0),0)</f>
        <v>0</v>
      </c>
      <c r="AH545" s="1">
        <f>IF(C545="west", IF(B545="Decentral",L545*'Connecting shares (%)'!$R$16*'Connecting shares (%)'!$F$16/100+N545*'Connecting shares (%)'!$G$16/100*'Connecting shares (%)'!$R$17+P545*'Connecting shares (%)'!$H$16/100*'Connecting shares (%)'!$R$18,0),0)</f>
        <v>0</v>
      </c>
    </row>
    <row r="546" spans="1:34">
      <c r="A546" s="1">
        <v>545</v>
      </c>
      <c r="B546" s="1" t="s">
        <v>19</v>
      </c>
      <c r="C546" s="1" t="s">
        <v>21</v>
      </c>
      <c r="D546" s="1" t="s">
        <v>400</v>
      </c>
      <c r="E546" s="1">
        <v>636427.15</v>
      </c>
      <c r="F546" s="1">
        <v>44</v>
      </c>
      <c r="G546" s="1">
        <v>0</v>
      </c>
      <c r="H546" s="1">
        <v>0</v>
      </c>
      <c r="I546" s="1">
        <v>0</v>
      </c>
      <c r="J546" s="1">
        <v>0</v>
      </c>
      <c r="K546" s="1">
        <v>127258.14</v>
      </c>
      <c r="L546" s="1">
        <v>15</v>
      </c>
      <c r="M546" s="1">
        <v>0</v>
      </c>
      <c r="N546" s="1">
        <v>0</v>
      </c>
      <c r="O546" s="1">
        <v>0</v>
      </c>
      <c r="P546" s="1">
        <v>0</v>
      </c>
      <c r="Q546" s="1">
        <v>4032.9812793391802</v>
      </c>
      <c r="R546" s="1">
        <v>468190</v>
      </c>
      <c r="S546" s="59">
        <f>IF(C546="East", IF(B546="Central",('Connecting shares (%)'!$F$2/100*E546+'Connecting shares (%)'!$G$2/100*G546+'Connecting shares (%)'!$H$2/100*I546)/1000000,0),0)</f>
        <v>0</v>
      </c>
      <c r="T546" s="59">
        <f>IF(C546="East", IF(B546="Central",F546*'Connecting shares (%)'!$R$16*'Connecting shares (%)'!$F$2/100+H546*'Connecting shares (%)'!$G$2/100*'Connecting shares (%)'!$R$17+J546*'Connecting shares (%)'!$H$2/100*'Connecting shares (%)'!$R$18,0),0)</f>
        <v>0</v>
      </c>
      <c r="U546" s="1">
        <f>IF(C546="East", IF(B546="Decentral",('Connecting shares (%)'!$F$6/100*E546+'Connecting shares (%)'!$G$6/100*G546+'Connecting shares (%)'!$H$6/100*I546)/1000000,0),0)</f>
        <v>0</v>
      </c>
      <c r="V546" s="1">
        <f>IF(C546="East", IF(B546="Decentral",F546*'Connecting shares (%)'!$R$16*'Connecting shares (%)'!$F$6/100+H546*'Connecting shares (%)'!$G$6/100*'Connecting shares (%)'!$R$17+J546*'Connecting shares (%)'!$H$6/100*'Connecting shares (%)'!$R$18,0),0)</f>
        <v>0</v>
      </c>
      <c r="W546" s="1">
        <f>IF(C546="East", IF(B546="Central",('Connecting shares (%)'!$F$4/100*K546+'Connecting shares (%)'!$G$4/100*M546+'Connecting shares (%)'!$H$4/100*O546)/1000000,0),0)</f>
        <v>0</v>
      </c>
      <c r="X546" s="1">
        <f>IF(C546="East", IF(B546="Central",L546*'Connecting shares (%)'!$R$16*'Connecting shares (%)'!$F$4/100+N546*'Connecting shares (%)'!$G$4/100*'Connecting shares (%)'!$R$17+P546*'Connecting shares (%)'!$H$4/100*'Connecting shares (%)'!$R$18,0),0)</f>
        <v>0</v>
      </c>
      <c r="Y546" s="1">
        <f>IF(C546="East", IF(B546="Decentral",('Connecting shares (%)'!$F$4/100*K546+'Connecting shares (%)'!$G$4/100*M546+'Connecting shares (%)'!$H$4/100*O546)/1000000,0),0)</f>
        <v>0</v>
      </c>
      <c r="Z546" s="1">
        <f>IF(C546="East", IF(B546="Decentral",L546*'Connecting shares (%)'!$R$16*'Connecting shares (%)'!$F$8/100+N546*'Connecting shares (%)'!$G$8/100*'Connecting shares (%)'!$R$17+P546*'Connecting shares (%)'!$H$8/100*'Connecting shares (%)'!$R$18,0),0)</f>
        <v>0</v>
      </c>
      <c r="AA546" s="1">
        <f>IF(C546="West", IF(B546="Central",('Connecting shares (%)'!$F$10/100*E546+'Connecting shares (%)'!$G$10/100*G546+'Connecting shares (%)'!$H$10/100*I546)/1000000,0),0)</f>
        <v>0</v>
      </c>
      <c r="AB546" s="1">
        <f>IF(C546="West", IF(B546="Central",F546*'Connecting shares (%)'!$R$16*'Connecting shares (%)'!$F$10/100+H546*'Connecting shares (%)'!$G$10/100*'Connecting shares (%)'!$R$17+J546*'Connecting shares (%)'!$H$10/100*'Connecting shares (%)'!$R$18,0),0)</f>
        <v>0</v>
      </c>
      <c r="AC546" s="1">
        <f>IF(C546="West", IF(B546="Decentral",('Connecting shares (%)'!$F$14/100*E546+'Connecting shares (%)'!$G$14/100*G546+'Connecting shares (%)'!$H$14/100*I546)/1000000,0),0)</f>
        <v>0.63642715000000005</v>
      </c>
      <c r="AD546" s="1">
        <f>IF(C546="west", IF(B546="Decentral",F546*'Connecting shares (%)'!$R$16*'Connecting shares (%)'!$F$14/100+H546*'Connecting shares (%)'!$G$14/100*'Connecting shares (%)'!$R$17+J546*'Connecting shares (%)'!$H$14/100*'Connecting shares (%)'!$R$18,0),0)</f>
        <v>1.0117800000000001</v>
      </c>
      <c r="AE546" s="1">
        <f>IF(C546="west", IF(B546="Central",('Connecting shares (%)'!$F$12/100*K546+'Connecting shares (%)'!$G$12/100*M546+'Connecting shares (%)'!$H$12/100*O546)/1000000,0),0)</f>
        <v>0</v>
      </c>
      <c r="AF546" s="1">
        <f>IF(C546="west", IF(B546="Central",L546*'Connecting shares (%)'!$R$16*'Connecting shares (%)'!$F$12/100+N546*'Connecting shares (%)'!$G$12/100*'Connecting shares (%)'!$R$17+P546*'Connecting shares (%)'!$H$12/100*'Connecting shares (%)'!$R$18,0),0)</f>
        <v>0</v>
      </c>
      <c r="AG546" s="1">
        <f>IF(C546="West", IF(B546="Decentral",(K546*'Connecting shares (%)'!$F$16/100+M546*'Connecting shares (%)'!$G$16/100+O546*'Connecting shares (%)'!$H$16/100)/1000000,0),0)</f>
        <v>0.12725813999999999</v>
      </c>
      <c r="AH546" s="1">
        <f>IF(C546="west", IF(B546="Decentral",L546*'Connecting shares (%)'!$R$16*'Connecting shares (%)'!$F$16/100+N546*'Connecting shares (%)'!$G$16/100*'Connecting shares (%)'!$R$17+P546*'Connecting shares (%)'!$H$16/100*'Connecting shares (%)'!$R$18,0),0)</f>
        <v>0.34492500000000009</v>
      </c>
    </row>
    <row r="547" spans="1:34">
      <c r="A547" s="1">
        <v>546</v>
      </c>
      <c r="B547" s="1" t="s">
        <v>19</v>
      </c>
      <c r="C547" s="1" t="s">
        <v>21</v>
      </c>
      <c r="D547" s="1" t="s">
        <v>399</v>
      </c>
      <c r="E547" s="1">
        <v>701472.43</v>
      </c>
      <c r="F547" s="1">
        <v>50</v>
      </c>
      <c r="G547" s="1">
        <v>0</v>
      </c>
      <c r="H547" s="1">
        <v>0</v>
      </c>
      <c r="I547" s="1">
        <v>0</v>
      </c>
      <c r="J547" s="1">
        <v>0</v>
      </c>
      <c r="K547" s="1">
        <v>124530.98</v>
      </c>
      <c r="L547" s="1">
        <v>14</v>
      </c>
      <c r="M547" s="1">
        <v>53602.75</v>
      </c>
      <c r="N547" s="1">
        <v>1</v>
      </c>
      <c r="O547" s="1">
        <v>0</v>
      </c>
      <c r="P547" s="1">
        <v>0</v>
      </c>
      <c r="Q547" s="1">
        <v>3049.3112218167398</v>
      </c>
      <c r="R547" s="1">
        <v>567800.5</v>
      </c>
      <c r="S547" s="59">
        <f>IF(C547="East", IF(B547="Central",('Connecting shares (%)'!$F$2/100*E547+'Connecting shares (%)'!$G$2/100*G547+'Connecting shares (%)'!$H$2/100*I547)/1000000,0),0)</f>
        <v>0</v>
      </c>
      <c r="T547" s="59">
        <f>IF(C547="East", IF(B547="Central",F547*'Connecting shares (%)'!$R$16*'Connecting shares (%)'!$F$2/100+H547*'Connecting shares (%)'!$G$2/100*'Connecting shares (%)'!$R$17+J547*'Connecting shares (%)'!$H$2/100*'Connecting shares (%)'!$R$18,0),0)</f>
        <v>0</v>
      </c>
      <c r="U547" s="1">
        <f>IF(C547="East", IF(B547="Decentral",('Connecting shares (%)'!$F$6/100*E547+'Connecting shares (%)'!$G$6/100*G547+'Connecting shares (%)'!$H$6/100*I547)/1000000,0),0)</f>
        <v>0</v>
      </c>
      <c r="V547" s="1">
        <f>IF(C547="East", IF(B547="Decentral",F547*'Connecting shares (%)'!$R$16*'Connecting shares (%)'!$F$6/100+H547*'Connecting shares (%)'!$G$6/100*'Connecting shares (%)'!$R$17+J547*'Connecting shares (%)'!$H$6/100*'Connecting shares (%)'!$R$18,0),0)</f>
        <v>0</v>
      </c>
      <c r="W547" s="1">
        <f>IF(C547="East", IF(B547="Central",('Connecting shares (%)'!$F$4/100*K547+'Connecting shares (%)'!$G$4/100*M547+'Connecting shares (%)'!$H$4/100*O547)/1000000,0),0)</f>
        <v>0</v>
      </c>
      <c r="X547" s="1">
        <f>IF(C547="East", IF(B547="Central",L547*'Connecting shares (%)'!$R$16*'Connecting shares (%)'!$F$4/100+N547*'Connecting shares (%)'!$G$4/100*'Connecting shares (%)'!$R$17+P547*'Connecting shares (%)'!$H$4/100*'Connecting shares (%)'!$R$18,0),0)</f>
        <v>0</v>
      </c>
      <c r="Y547" s="1">
        <f>IF(C547="East", IF(B547="Decentral",('Connecting shares (%)'!$F$4/100*K547+'Connecting shares (%)'!$G$4/100*M547+'Connecting shares (%)'!$H$4/100*O547)/1000000,0),0)</f>
        <v>0</v>
      </c>
      <c r="Z547" s="1">
        <f>IF(C547="East", IF(B547="Decentral",L547*'Connecting shares (%)'!$R$16*'Connecting shares (%)'!$F$8/100+N547*'Connecting shares (%)'!$G$8/100*'Connecting shares (%)'!$R$17+P547*'Connecting shares (%)'!$H$8/100*'Connecting shares (%)'!$R$18,0),0)</f>
        <v>0</v>
      </c>
      <c r="AA547" s="1">
        <f>IF(C547="West", IF(B547="Central",('Connecting shares (%)'!$F$10/100*E547+'Connecting shares (%)'!$G$10/100*G547+'Connecting shares (%)'!$H$10/100*I547)/1000000,0),0)</f>
        <v>0</v>
      </c>
      <c r="AB547" s="1">
        <f>IF(C547="West", IF(B547="Central",F547*'Connecting shares (%)'!$R$16*'Connecting shares (%)'!$F$10/100+H547*'Connecting shares (%)'!$G$10/100*'Connecting shares (%)'!$R$17+J547*'Connecting shares (%)'!$H$10/100*'Connecting shares (%)'!$R$18,0),0)</f>
        <v>0</v>
      </c>
      <c r="AC547" s="1">
        <f>IF(C547="West", IF(B547="Decentral",('Connecting shares (%)'!$F$14/100*E547+'Connecting shares (%)'!$G$14/100*G547+'Connecting shares (%)'!$H$14/100*I547)/1000000,0),0)</f>
        <v>0.70147243000000004</v>
      </c>
      <c r="AD547" s="1">
        <f>IF(C547="west", IF(B547="Decentral",F547*'Connecting shares (%)'!$R$16*'Connecting shares (%)'!$F$14/100+H547*'Connecting shares (%)'!$G$14/100*'Connecting shares (%)'!$R$17+J547*'Connecting shares (%)'!$H$14/100*'Connecting shares (%)'!$R$18,0),0)</f>
        <v>1.14975</v>
      </c>
      <c r="AE547" s="1">
        <f>IF(C547="west", IF(B547="Central",('Connecting shares (%)'!$F$12/100*K547+'Connecting shares (%)'!$G$12/100*M547+'Connecting shares (%)'!$H$12/100*O547)/1000000,0),0)</f>
        <v>0</v>
      </c>
      <c r="AF547" s="1">
        <f>IF(C547="west", IF(B547="Central",L547*'Connecting shares (%)'!$R$16*'Connecting shares (%)'!$F$12/100+N547*'Connecting shares (%)'!$G$12/100*'Connecting shares (%)'!$R$17+P547*'Connecting shares (%)'!$H$12/100*'Connecting shares (%)'!$R$18,0),0)</f>
        <v>0</v>
      </c>
      <c r="AG547" s="1">
        <f>IF(C547="West", IF(B547="Decentral",(K547*'Connecting shares (%)'!$F$16/100+M547*'Connecting shares (%)'!$G$16/100+O547*'Connecting shares (%)'!$H$16/100)/1000000,0),0)</f>
        <v>0.17813372999999999</v>
      </c>
      <c r="AH547" s="1">
        <f>IF(C547="west", IF(B547="Decentral",L547*'Connecting shares (%)'!$R$16*'Connecting shares (%)'!$F$16/100+N547*'Connecting shares (%)'!$G$16/100*'Connecting shares (%)'!$R$17+P547*'Connecting shares (%)'!$H$16/100*'Connecting shares (%)'!$R$18,0),0)</f>
        <v>0.35258900000000004</v>
      </c>
    </row>
    <row r="548" spans="1:34">
      <c r="A548" s="1">
        <v>547</v>
      </c>
      <c r="B548" s="1" t="s">
        <v>19</v>
      </c>
      <c r="C548" s="1" t="s">
        <v>21</v>
      </c>
      <c r="D548" s="1" t="s">
        <v>398</v>
      </c>
      <c r="E548" s="1">
        <v>221689.81</v>
      </c>
      <c r="F548" s="1">
        <v>11</v>
      </c>
      <c r="G548" s="1">
        <v>0</v>
      </c>
      <c r="H548" s="1">
        <v>0</v>
      </c>
      <c r="I548" s="1">
        <v>0</v>
      </c>
      <c r="J548" s="1">
        <v>0</v>
      </c>
      <c r="K548" s="1">
        <v>26220.889999999901</v>
      </c>
      <c r="L548" s="1">
        <v>5</v>
      </c>
      <c r="M548" s="1">
        <v>0</v>
      </c>
      <c r="N548" s="1">
        <v>0</v>
      </c>
      <c r="O548" s="1">
        <v>0</v>
      </c>
      <c r="P548" s="1">
        <v>0</v>
      </c>
      <c r="Q548" s="1">
        <v>3468.3372204364</v>
      </c>
      <c r="R548" s="1">
        <v>459324.5</v>
      </c>
      <c r="S548" s="59">
        <f>IF(C548="East", IF(B548="Central",('Connecting shares (%)'!$F$2/100*E548+'Connecting shares (%)'!$G$2/100*G548+'Connecting shares (%)'!$H$2/100*I548)/1000000,0),0)</f>
        <v>0</v>
      </c>
      <c r="T548" s="59">
        <f>IF(C548="East", IF(B548="Central",F548*'Connecting shares (%)'!$R$16*'Connecting shares (%)'!$F$2/100+H548*'Connecting shares (%)'!$G$2/100*'Connecting shares (%)'!$R$17+J548*'Connecting shares (%)'!$H$2/100*'Connecting shares (%)'!$R$18,0),0)</f>
        <v>0</v>
      </c>
      <c r="U548" s="1">
        <f>IF(C548="East", IF(B548="Decentral",('Connecting shares (%)'!$F$6/100*E548+'Connecting shares (%)'!$G$6/100*G548+'Connecting shares (%)'!$H$6/100*I548)/1000000,0),0)</f>
        <v>0</v>
      </c>
      <c r="V548" s="1">
        <f>IF(C548="East", IF(B548="Decentral",F548*'Connecting shares (%)'!$R$16*'Connecting shares (%)'!$F$6/100+H548*'Connecting shares (%)'!$G$6/100*'Connecting shares (%)'!$R$17+J548*'Connecting shares (%)'!$H$6/100*'Connecting shares (%)'!$R$18,0),0)</f>
        <v>0</v>
      </c>
      <c r="W548" s="1">
        <f>IF(C548="East", IF(B548="Central",('Connecting shares (%)'!$F$4/100*K548+'Connecting shares (%)'!$G$4/100*M548+'Connecting shares (%)'!$H$4/100*O548)/1000000,0),0)</f>
        <v>0</v>
      </c>
      <c r="X548" s="1">
        <f>IF(C548="East", IF(B548="Central",L548*'Connecting shares (%)'!$R$16*'Connecting shares (%)'!$F$4/100+N548*'Connecting shares (%)'!$G$4/100*'Connecting shares (%)'!$R$17+P548*'Connecting shares (%)'!$H$4/100*'Connecting shares (%)'!$R$18,0),0)</f>
        <v>0</v>
      </c>
      <c r="Y548" s="1">
        <f>IF(C548="East", IF(B548="Decentral",('Connecting shares (%)'!$F$4/100*K548+'Connecting shares (%)'!$G$4/100*M548+'Connecting shares (%)'!$H$4/100*O548)/1000000,0),0)</f>
        <v>0</v>
      </c>
      <c r="Z548" s="1">
        <f>IF(C548="East", IF(B548="Decentral",L548*'Connecting shares (%)'!$R$16*'Connecting shares (%)'!$F$8/100+N548*'Connecting shares (%)'!$G$8/100*'Connecting shares (%)'!$R$17+P548*'Connecting shares (%)'!$H$8/100*'Connecting shares (%)'!$R$18,0),0)</f>
        <v>0</v>
      </c>
      <c r="AA548" s="1">
        <f>IF(C548="West", IF(B548="Central",('Connecting shares (%)'!$F$10/100*E548+'Connecting shares (%)'!$G$10/100*G548+'Connecting shares (%)'!$H$10/100*I548)/1000000,0),0)</f>
        <v>0</v>
      </c>
      <c r="AB548" s="1">
        <f>IF(C548="West", IF(B548="Central",F548*'Connecting shares (%)'!$R$16*'Connecting shares (%)'!$F$10/100+H548*'Connecting shares (%)'!$G$10/100*'Connecting shares (%)'!$R$17+J548*'Connecting shares (%)'!$H$10/100*'Connecting shares (%)'!$R$18,0),0)</f>
        <v>0</v>
      </c>
      <c r="AC548" s="1">
        <f>IF(C548="West", IF(B548="Decentral",('Connecting shares (%)'!$F$14/100*E548+'Connecting shares (%)'!$G$14/100*G548+'Connecting shares (%)'!$H$14/100*I548)/1000000,0),0)</f>
        <v>0.22168980999999999</v>
      </c>
      <c r="AD548" s="1">
        <f>IF(C548="west", IF(B548="Decentral",F548*'Connecting shares (%)'!$R$16*'Connecting shares (%)'!$F$14/100+H548*'Connecting shares (%)'!$G$14/100*'Connecting shares (%)'!$R$17+J548*'Connecting shares (%)'!$H$14/100*'Connecting shares (%)'!$R$18,0),0)</f>
        <v>0.25294500000000003</v>
      </c>
      <c r="AE548" s="1">
        <f>IF(C548="west", IF(B548="Central",('Connecting shares (%)'!$F$12/100*K548+'Connecting shares (%)'!$G$12/100*M548+'Connecting shares (%)'!$H$12/100*O548)/1000000,0),0)</f>
        <v>0</v>
      </c>
      <c r="AF548" s="1">
        <f>IF(C548="west", IF(B548="Central",L548*'Connecting shares (%)'!$R$16*'Connecting shares (%)'!$F$12/100+N548*'Connecting shares (%)'!$G$12/100*'Connecting shares (%)'!$R$17+P548*'Connecting shares (%)'!$H$12/100*'Connecting shares (%)'!$R$18,0),0)</f>
        <v>0</v>
      </c>
      <c r="AG548" s="1">
        <f>IF(C548="West", IF(B548="Decentral",(K548*'Connecting shares (%)'!$F$16/100+M548*'Connecting shares (%)'!$G$16/100+O548*'Connecting shares (%)'!$H$16/100)/1000000,0),0)</f>
        <v>2.62208899999999E-2</v>
      </c>
      <c r="AH548" s="1">
        <f>IF(C548="west", IF(B548="Decentral",L548*'Connecting shares (%)'!$R$16*'Connecting shares (%)'!$F$16/100+N548*'Connecting shares (%)'!$G$16/100*'Connecting shares (%)'!$R$17+P548*'Connecting shares (%)'!$H$16/100*'Connecting shares (%)'!$R$18,0),0)</f>
        <v>0.11497500000000001</v>
      </c>
    </row>
    <row r="549" spans="1:34">
      <c r="A549" s="1">
        <v>548</v>
      </c>
      <c r="B549" s="1" t="s">
        <v>19</v>
      </c>
      <c r="C549" s="1" t="s">
        <v>21</v>
      </c>
      <c r="D549" s="1" t="s">
        <v>397</v>
      </c>
      <c r="E549" s="1">
        <v>114880.98</v>
      </c>
      <c r="F549" s="1">
        <v>9</v>
      </c>
      <c r="G549" s="1">
        <v>0</v>
      </c>
      <c r="H549" s="1">
        <v>0</v>
      </c>
      <c r="I549" s="1">
        <v>0</v>
      </c>
      <c r="J549" s="1">
        <v>0</v>
      </c>
      <c r="K549" s="1">
        <v>44384.949999999903</v>
      </c>
      <c r="L549" s="1">
        <v>6</v>
      </c>
      <c r="M549" s="1">
        <v>0</v>
      </c>
      <c r="N549" s="1">
        <v>0</v>
      </c>
      <c r="O549" s="1">
        <v>0</v>
      </c>
      <c r="P549" s="1">
        <v>0</v>
      </c>
      <c r="Q549" s="1">
        <v>3292.6026444937602</v>
      </c>
      <c r="R549" s="1">
        <v>513992.5</v>
      </c>
      <c r="S549" s="59">
        <f>IF(C549="East", IF(B549="Central",('Connecting shares (%)'!$F$2/100*E549+'Connecting shares (%)'!$G$2/100*G549+'Connecting shares (%)'!$H$2/100*I549)/1000000,0),0)</f>
        <v>0</v>
      </c>
      <c r="T549" s="59">
        <f>IF(C549="East", IF(B549="Central",F549*'Connecting shares (%)'!$R$16*'Connecting shares (%)'!$F$2/100+H549*'Connecting shares (%)'!$G$2/100*'Connecting shares (%)'!$R$17+J549*'Connecting shares (%)'!$H$2/100*'Connecting shares (%)'!$R$18,0),0)</f>
        <v>0</v>
      </c>
      <c r="U549" s="1">
        <f>IF(C549="East", IF(B549="Decentral",('Connecting shares (%)'!$F$6/100*E549+'Connecting shares (%)'!$G$6/100*G549+'Connecting shares (%)'!$H$6/100*I549)/1000000,0),0)</f>
        <v>0</v>
      </c>
      <c r="V549" s="1">
        <f>IF(C549="East", IF(B549="Decentral",F549*'Connecting shares (%)'!$R$16*'Connecting shares (%)'!$F$6/100+H549*'Connecting shares (%)'!$G$6/100*'Connecting shares (%)'!$R$17+J549*'Connecting shares (%)'!$H$6/100*'Connecting shares (%)'!$R$18,0),0)</f>
        <v>0</v>
      </c>
      <c r="W549" s="1">
        <f>IF(C549="East", IF(B549="Central",('Connecting shares (%)'!$F$4/100*K549+'Connecting shares (%)'!$G$4/100*M549+'Connecting shares (%)'!$H$4/100*O549)/1000000,0),0)</f>
        <v>0</v>
      </c>
      <c r="X549" s="1">
        <f>IF(C549="East", IF(B549="Central",L549*'Connecting shares (%)'!$R$16*'Connecting shares (%)'!$F$4/100+N549*'Connecting shares (%)'!$G$4/100*'Connecting shares (%)'!$R$17+P549*'Connecting shares (%)'!$H$4/100*'Connecting shares (%)'!$R$18,0),0)</f>
        <v>0</v>
      </c>
      <c r="Y549" s="1">
        <f>IF(C549="East", IF(B549="Decentral",('Connecting shares (%)'!$F$4/100*K549+'Connecting shares (%)'!$G$4/100*M549+'Connecting shares (%)'!$H$4/100*O549)/1000000,0),0)</f>
        <v>0</v>
      </c>
      <c r="Z549" s="1">
        <f>IF(C549="East", IF(B549="Decentral",L549*'Connecting shares (%)'!$R$16*'Connecting shares (%)'!$F$8/100+N549*'Connecting shares (%)'!$G$8/100*'Connecting shares (%)'!$R$17+P549*'Connecting shares (%)'!$H$8/100*'Connecting shares (%)'!$R$18,0),0)</f>
        <v>0</v>
      </c>
      <c r="AA549" s="1">
        <f>IF(C549="West", IF(B549="Central",('Connecting shares (%)'!$F$10/100*E549+'Connecting shares (%)'!$G$10/100*G549+'Connecting shares (%)'!$H$10/100*I549)/1000000,0),0)</f>
        <v>0</v>
      </c>
      <c r="AB549" s="1">
        <f>IF(C549="West", IF(B549="Central",F549*'Connecting shares (%)'!$R$16*'Connecting shares (%)'!$F$10/100+H549*'Connecting shares (%)'!$G$10/100*'Connecting shares (%)'!$R$17+J549*'Connecting shares (%)'!$H$10/100*'Connecting shares (%)'!$R$18,0),0)</f>
        <v>0</v>
      </c>
      <c r="AC549" s="1">
        <f>IF(C549="West", IF(B549="Decentral",('Connecting shares (%)'!$F$14/100*E549+'Connecting shares (%)'!$G$14/100*G549+'Connecting shares (%)'!$H$14/100*I549)/1000000,0),0)</f>
        <v>0.11488097999999999</v>
      </c>
      <c r="AD549" s="1">
        <f>IF(C549="west", IF(B549="Decentral",F549*'Connecting shares (%)'!$R$16*'Connecting shares (%)'!$F$14/100+H549*'Connecting shares (%)'!$G$14/100*'Connecting shares (%)'!$R$17+J549*'Connecting shares (%)'!$H$14/100*'Connecting shares (%)'!$R$18,0),0)</f>
        <v>0.206955</v>
      </c>
      <c r="AE549" s="1">
        <f>IF(C549="west", IF(B549="Central",('Connecting shares (%)'!$F$12/100*K549+'Connecting shares (%)'!$G$12/100*M549+'Connecting shares (%)'!$H$12/100*O549)/1000000,0),0)</f>
        <v>0</v>
      </c>
      <c r="AF549" s="1">
        <f>IF(C549="west", IF(B549="Central",L549*'Connecting shares (%)'!$R$16*'Connecting shares (%)'!$F$12/100+N549*'Connecting shares (%)'!$G$12/100*'Connecting shares (%)'!$R$17+P549*'Connecting shares (%)'!$H$12/100*'Connecting shares (%)'!$R$18,0),0)</f>
        <v>0</v>
      </c>
      <c r="AG549" s="1">
        <f>IF(C549="West", IF(B549="Decentral",(K549*'Connecting shares (%)'!$F$16/100+M549*'Connecting shares (%)'!$G$16/100+O549*'Connecting shares (%)'!$H$16/100)/1000000,0),0)</f>
        <v>4.4384949999999909E-2</v>
      </c>
      <c r="AH549" s="1">
        <f>IF(C549="west", IF(B549="Decentral",L549*'Connecting shares (%)'!$R$16*'Connecting shares (%)'!$F$16/100+N549*'Connecting shares (%)'!$G$16/100*'Connecting shares (%)'!$R$17+P549*'Connecting shares (%)'!$H$16/100*'Connecting shares (%)'!$R$18,0),0)</f>
        <v>0.13797000000000001</v>
      </c>
    </row>
    <row r="550" spans="1:34">
      <c r="A550" s="1">
        <v>549</v>
      </c>
      <c r="B550" s="1" t="s">
        <v>19</v>
      </c>
      <c r="C550" s="1" t="s">
        <v>21</v>
      </c>
      <c r="D550" s="1" t="s">
        <v>396</v>
      </c>
      <c r="E550" s="1">
        <v>699170.1</v>
      </c>
      <c r="F550" s="1">
        <v>52</v>
      </c>
      <c r="G550" s="1">
        <v>0</v>
      </c>
      <c r="H550" s="1">
        <v>0</v>
      </c>
      <c r="I550" s="1">
        <v>0</v>
      </c>
      <c r="J550" s="1">
        <v>0</v>
      </c>
      <c r="K550" s="1">
        <v>26899.040000000001</v>
      </c>
      <c r="L550" s="1">
        <v>2</v>
      </c>
      <c r="M550" s="1">
        <v>0</v>
      </c>
      <c r="N550" s="1">
        <v>0</v>
      </c>
      <c r="O550" s="1">
        <v>0</v>
      </c>
      <c r="P550" s="1">
        <v>0</v>
      </c>
      <c r="Q550" s="1">
        <v>3139.33464937913</v>
      </c>
      <c r="R550" s="1">
        <v>478172</v>
      </c>
      <c r="S550" s="59">
        <f>IF(C550="East", IF(B550="Central",('Connecting shares (%)'!$F$2/100*E550+'Connecting shares (%)'!$G$2/100*G550+'Connecting shares (%)'!$H$2/100*I550)/1000000,0),0)</f>
        <v>0</v>
      </c>
      <c r="T550" s="59">
        <f>IF(C550="East", IF(B550="Central",F550*'Connecting shares (%)'!$R$16*'Connecting shares (%)'!$F$2/100+H550*'Connecting shares (%)'!$G$2/100*'Connecting shares (%)'!$R$17+J550*'Connecting shares (%)'!$H$2/100*'Connecting shares (%)'!$R$18,0),0)</f>
        <v>0</v>
      </c>
      <c r="U550" s="1">
        <f>IF(C550="East", IF(B550="Decentral",('Connecting shares (%)'!$F$6/100*E550+'Connecting shares (%)'!$G$6/100*G550+'Connecting shares (%)'!$H$6/100*I550)/1000000,0),0)</f>
        <v>0</v>
      </c>
      <c r="V550" s="1">
        <f>IF(C550="East", IF(B550="Decentral",F550*'Connecting shares (%)'!$R$16*'Connecting shares (%)'!$F$6/100+H550*'Connecting shares (%)'!$G$6/100*'Connecting shares (%)'!$R$17+J550*'Connecting shares (%)'!$H$6/100*'Connecting shares (%)'!$R$18,0),0)</f>
        <v>0</v>
      </c>
      <c r="W550" s="1">
        <f>IF(C550="East", IF(B550="Central",('Connecting shares (%)'!$F$4/100*K550+'Connecting shares (%)'!$G$4/100*M550+'Connecting shares (%)'!$H$4/100*O550)/1000000,0),0)</f>
        <v>0</v>
      </c>
      <c r="X550" s="1">
        <f>IF(C550="East", IF(B550="Central",L550*'Connecting shares (%)'!$R$16*'Connecting shares (%)'!$F$4/100+N550*'Connecting shares (%)'!$G$4/100*'Connecting shares (%)'!$R$17+P550*'Connecting shares (%)'!$H$4/100*'Connecting shares (%)'!$R$18,0),0)</f>
        <v>0</v>
      </c>
      <c r="Y550" s="1">
        <f>IF(C550="East", IF(B550="Decentral",('Connecting shares (%)'!$F$4/100*K550+'Connecting shares (%)'!$G$4/100*M550+'Connecting shares (%)'!$H$4/100*O550)/1000000,0),0)</f>
        <v>0</v>
      </c>
      <c r="Z550" s="1">
        <f>IF(C550="East", IF(B550="Decentral",L550*'Connecting shares (%)'!$R$16*'Connecting shares (%)'!$F$8/100+N550*'Connecting shares (%)'!$G$8/100*'Connecting shares (%)'!$R$17+P550*'Connecting shares (%)'!$H$8/100*'Connecting shares (%)'!$R$18,0),0)</f>
        <v>0</v>
      </c>
      <c r="AA550" s="1">
        <f>IF(C550="West", IF(B550="Central",('Connecting shares (%)'!$F$10/100*E550+'Connecting shares (%)'!$G$10/100*G550+'Connecting shares (%)'!$H$10/100*I550)/1000000,0),0)</f>
        <v>0</v>
      </c>
      <c r="AB550" s="1">
        <f>IF(C550="West", IF(B550="Central",F550*'Connecting shares (%)'!$R$16*'Connecting shares (%)'!$F$10/100+H550*'Connecting shares (%)'!$G$10/100*'Connecting shares (%)'!$R$17+J550*'Connecting shares (%)'!$H$10/100*'Connecting shares (%)'!$R$18,0),0)</f>
        <v>0</v>
      </c>
      <c r="AC550" s="1">
        <f>IF(C550="West", IF(B550="Decentral",('Connecting shares (%)'!$F$14/100*E550+'Connecting shares (%)'!$G$14/100*G550+'Connecting shares (%)'!$H$14/100*I550)/1000000,0),0)</f>
        <v>0.69917010000000002</v>
      </c>
      <c r="AD550" s="1">
        <f>IF(C550="west", IF(B550="Decentral",F550*'Connecting shares (%)'!$R$16*'Connecting shares (%)'!$F$14/100+H550*'Connecting shares (%)'!$G$14/100*'Connecting shares (%)'!$R$17+J550*'Connecting shares (%)'!$H$14/100*'Connecting shares (%)'!$R$18,0),0)</f>
        <v>1.19574</v>
      </c>
      <c r="AE550" s="1">
        <f>IF(C550="west", IF(B550="Central",('Connecting shares (%)'!$F$12/100*K550+'Connecting shares (%)'!$G$12/100*M550+'Connecting shares (%)'!$H$12/100*O550)/1000000,0),0)</f>
        <v>0</v>
      </c>
      <c r="AF550" s="1">
        <f>IF(C550="west", IF(B550="Central",L550*'Connecting shares (%)'!$R$16*'Connecting shares (%)'!$F$12/100+N550*'Connecting shares (%)'!$G$12/100*'Connecting shares (%)'!$R$17+P550*'Connecting shares (%)'!$H$12/100*'Connecting shares (%)'!$R$18,0),0)</f>
        <v>0</v>
      </c>
      <c r="AG550" s="1">
        <f>IF(C550="West", IF(B550="Decentral",(K550*'Connecting shares (%)'!$F$16/100+M550*'Connecting shares (%)'!$G$16/100+O550*'Connecting shares (%)'!$H$16/100)/1000000,0),0)</f>
        <v>2.6899040000000003E-2</v>
      </c>
      <c r="AH550" s="1">
        <f>IF(C550="west", IF(B550="Decentral",L550*'Connecting shares (%)'!$R$16*'Connecting shares (%)'!$F$16/100+N550*'Connecting shares (%)'!$G$16/100*'Connecting shares (%)'!$R$17+P550*'Connecting shares (%)'!$H$16/100*'Connecting shares (%)'!$R$18,0),0)</f>
        <v>4.5990000000000003E-2</v>
      </c>
    </row>
    <row r="551" spans="1:34">
      <c r="A551" s="1">
        <v>550</v>
      </c>
      <c r="B551" s="1" t="s">
        <v>19</v>
      </c>
      <c r="C551" s="1" t="s">
        <v>21</v>
      </c>
      <c r="D551" s="1" t="s">
        <v>395</v>
      </c>
      <c r="E551" s="1">
        <v>366004.99</v>
      </c>
      <c r="F551" s="1">
        <v>24</v>
      </c>
      <c r="G551" s="1">
        <v>0</v>
      </c>
      <c r="H551" s="1">
        <v>0</v>
      </c>
      <c r="I551" s="1">
        <v>0</v>
      </c>
      <c r="J551" s="1">
        <v>0</v>
      </c>
      <c r="K551" s="1">
        <v>15334.549999999899</v>
      </c>
      <c r="L551" s="1">
        <v>3</v>
      </c>
      <c r="M551" s="1">
        <v>0</v>
      </c>
      <c r="N551" s="1">
        <v>0</v>
      </c>
      <c r="O551" s="1">
        <v>0</v>
      </c>
      <c r="P551" s="1">
        <v>0</v>
      </c>
      <c r="Q551" s="1">
        <v>3772.2144321504102</v>
      </c>
      <c r="R551" s="1">
        <v>807426</v>
      </c>
      <c r="S551" s="59">
        <f>IF(C551="East", IF(B551="Central",('Connecting shares (%)'!$F$2/100*E551+'Connecting shares (%)'!$G$2/100*G551+'Connecting shares (%)'!$H$2/100*I551)/1000000,0),0)</f>
        <v>0</v>
      </c>
      <c r="T551" s="59">
        <f>IF(C551="East", IF(B551="Central",F551*'Connecting shares (%)'!$R$16*'Connecting shares (%)'!$F$2/100+H551*'Connecting shares (%)'!$G$2/100*'Connecting shares (%)'!$R$17+J551*'Connecting shares (%)'!$H$2/100*'Connecting shares (%)'!$R$18,0),0)</f>
        <v>0</v>
      </c>
      <c r="U551" s="1">
        <f>IF(C551="East", IF(B551="Decentral",('Connecting shares (%)'!$F$6/100*E551+'Connecting shares (%)'!$G$6/100*G551+'Connecting shares (%)'!$H$6/100*I551)/1000000,0),0)</f>
        <v>0</v>
      </c>
      <c r="V551" s="1">
        <f>IF(C551="East", IF(B551="Decentral",F551*'Connecting shares (%)'!$R$16*'Connecting shares (%)'!$F$6/100+H551*'Connecting shares (%)'!$G$6/100*'Connecting shares (%)'!$R$17+J551*'Connecting shares (%)'!$H$6/100*'Connecting shares (%)'!$R$18,0),0)</f>
        <v>0</v>
      </c>
      <c r="W551" s="1">
        <f>IF(C551="East", IF(B551="Central",('Connecting shares (%)'!$F$4/100*K551+'Connecting shares (%)'!$G$4/100*M551+'Connecting shares (%)'!$H$4/100*O551)/1000000,0),0)</f>
        <v>0</v>
      </c>
      <c r="X551" s="1">
        <f>IF(C551="East", IF(B551="Central",L551*'Connecting shares (%)'!$R$16*'Connecting shares (%)'!$F$4/100+N551*'Connecting shares (%)'!$G$4/100*'Connecting shares (%)'!$R$17+P551*'Connecting shares (%)'!$H$4/100*'Connecting shares (%)'!$R$18,0),0)</f>
        <v>0</v>
      </c>
      <c r="Y551" s="1">
        <f>IF(C551="East", IF(B551="Decentral",('Connecting shares (%)'!$F$4/100*K551+'Connecting shares (%)'!$G$4/100*M551+'Connecting shares (%)'!$H$4/100*O551)/1000000,0),0)</f>
        <v>0</v>
      </c>
      <c r="Z551" s="1">
        <f>IF(C551="East", IF(B551="Decentral",L551*'Connecting shares (%)'!$R$16*'Connecting shares (%)'!$F$8/100+N551*'Connecting shares (%)'!$G$8/100*'Connecting shares (%)'!$R$17+P551*'Connecting shares (%)'!$H$8/100*'Connecting shares (%)'!$R$18,0),0)</f>
        <v>0</v>
      </c>
      <c r="AA551" s="1">
        <f>IF(C551="West", IF(B551="Central",('Connecting shares (%)'!$F$10/100*E551+'Connecting shares (%)'!$G$10/100*G551+'Connecting shares (%)'!$H$10/100*I551)/1000000,0),0)</f>
        <v>0</v>
      </c>
      <c r="AB551" s="1">
        <f>IF(C551="West", IF(B551="Central",F551*'Connecting shares (%)'!$R$16*'Connecting shares (%)'!$F$10/100+H551*'Connecting shares (%)'!$G$10/100*'Connecting shares (%)'!$R$17+J551*'Connecting shares (%)'!$H$10/100*'Connecting shares (%)'!$R$18,0),0)</f>
        <v>0</v>
      </c>
      <c r="AC551" s="1">
        <f>IF(C551="West", IF(B551="Decentral",('Connecting shares (%)'!$F$14/100*E551+'Connecting shares (%)'!$G$14/100*G551+'Connecting shares (%)'!$H$14/100*I551)/1000000,0),0)</f>
        <v>0.36600498999999997</v>
      </c>
      <c r="AD551" s="1">
        <f>IF(C551="west", IF(B551="Decentral",F551*'Connecting shares (%)'!$R$16*'Connecting shares (%)'!$F$14/100+H551*'Connecting shares (%)'!$G$14/100*'Connecting shares (%)'!$R$17+J551*'Connecting shares (%)'!$H$14/100*'Connecting shares (%)'!$R$18,0),0)</f>
        <v>0.55188000000000004</v>
      </c>
      <c r="AE551" s="1">
        <f>IF(C551="west", IF(B551="Central",('Connecting shares (%)'!$F$12/100*K551+'Connecting shares (%)'!$G$12/100*M551+'Connecting shares (%)'!$H$12/100*O551)/1000000,0),0)</f>
        <v>0</v>
      </c>
      <c r="AF551" s="1">
        <f>IF(C551="west", IF(B551="Central",L551*'Connecting shares (%)'!$R$16*'Connecting shares (%)'!$F$12/100+N551*'Connecting shares (%)'!$G$12/100*'Connecting shares (%)'!$R$17+P551*'Connecting shares (%)'!$H$12/100*'Connecting shares (%)'!$R$18,0),0)</f>
        <v>0</v>
      </c>
      <c r="AG551" s="1">
        <f>IF(C551="West", IF(B551="Decentral",(K551*'Connecting shares (%)'!$F$16/100+M551*'Connecting shares (%)'!$G$16/100+O551*'Connecting shares (%)'!$H$16/100)/1000000,0),0)</f>
        <v>1.53345499999999E-2</v>
      </c>
      <c r="AH551" s="1">
        <f>IF(C551="west", IF(B551="Decentral",L551*'Connecting shares (%)'!$R$16*'Connecting shares (%)'!$F$16/100+N551*'Connecting shares (%)'!$G$16/100*'Connecting shares (%)'!$R$17+P551*'Connecting shares (%)'!$H$16/100*'Connecting shares (%)'!$R$18,0),0)</f>
        <v>6.8985000000000005E-2</v>
      </c>
    </row>
    <row r="552" spans="1:34">
      <c r="A552" s="1">
        <v>551</v>
      </c>
      <c r="B552" s="1" t="s">
        <v>19</v>
      </c>
      <c r="C552" s="1" t="s">
        <v>21</v>
      </c>
      <c r="D552" s="1" t="s">
        <v>394</v>
      </c>
      <c r="E552" s="1">
        <v>1097907.9499999899</v>
      </c>
      <c r="F552" s="1">
        <v>75</v>
      </c>
      <c r="G552" s="1">
        <v>50291.4</v>
      </c>
      <c r="H552" s="1">
        <v>1</v>
      </c>
      <c r="I552" s="1">
        <v>0</v>
      </c>
      <c r="J552" s="1">
        <v>0</v>
      </c>
      <c r="K552" s="1">
        <v>49075.360000000001</v>
      </c>
      <c r="L552" s="1">
        <v>6</v>
      </c>
      <c r="M552" s="1">
        <v>65037.269999999902</v>
      </c>
      <c r="N552" s="1">
        <v>1</v>
      </c>
      <c r="O552" s="1">
        <v>0</v>
      </c>
      <c r="P552" s="1">
        <v>0</v>
      </c>
      <c r="Q552" s="1">
        <v>3658.3360851221601</v>
      </c>
      <c r="R552" s="1">
        <v>692084</v>
      </c>
      <c r="S552" s="59">
        <f>IF(C552="East", IF(B552="Central",('Connecting shares (%)'!$F$2/100*E552+'Connecting shares (%)'!$G$2/100*G552+'Connecting shares (%)'!$H$2/100*I552)/1000000,0),0)</f>
        <v>0</v>
      </c>
      <c r="T552" s="59">
        <f>IF(C552="East", IF(B552="Central",F552*'Connecting shares (%)'!$R$16*'Connecting shares (%)'!$F$2/100+H552*'Connecting shares (%)'!$G$2/100*'Connecting shares (%)'!$R$17+J552*'Connecting shares (%)'!$H$2/100*'Connecting shares (%)'!$R$18,0),0)</f>
        <v>0</v>
      </c>
      <c r="U552" s="1">
        <f>IF(C552="East", IF(B552="Decentral",('Connecting shares (%)'!$F$6/100*E552+'Connecting shares (%)'!$G$6/100*G552+'Connecting shares (%)'!$H$6/100*I552)/1000000,0),0)</f>
        <v>0</v>
      </c>
      <c r="V552" s="1">
        <f>IF(C552="East", IF(B552="Decentral",F552*'Connecting shares (%)'!$R$16*'Connecting shares (%)'!$F$6/100+H552*'Connecting shares (%)'!$G$6/100*'Connecting shares (%)'!$R$17+J552*'Connecting shares (%)'!$H$6/100*'Connecting shares (%)'!$R$18,0),0)</f>
        <v>0</v>
      </c>
      <c r="W552" s="1">
        <f>IF(C552="East", IF(B552="Central",('Connecting shares (%)'!$F$4/100*K552+'Connecting shares (%)'!$G$4/100*M552+'Connecting shares (%)'!$H$4/100*O552)/1000000,0),0)</f>
        <v>0</v>
      </c>
      <c r="X552" s="1">
        <f>IF(C552="East", IF(B552="Central",L552*'Connecting shares (%)'!$R$16*'Connecting shares (%)'!$F$4/100+N552*'Connecting shares (%)'!$G$4/100*'Connecting shares (%)'!$R$17+P552*'Connecting shares (%)'!$H$4/100*'Connecting shares (%)'!$R$18,0),0)</f>
        <v>0</v>
      </c>
      <c r="Y552" s="1">
        <f>IF(C552="East", IF(B552="Decentral",('Connecting shares (%)'!$F$4/100*K552+'Connecting shares (%)'!$G$4/100*M552+'Connecting shares (%)'!$H$4/100*O552)/1000000,0),0)</f>
        <v>0</v>
      </c>
      <c r="Z552" s="1">
        <f>IF(C552="East", IF(B552="Decentral",L552*'Connecting shares (%)'!$R$16*'Connecting shares (%)'!$F$8/100+N552*'Connecting shares (%)'!$G$8/100*'Connecting shares (%)'!$R$17+P552*'Connecting shares (%)'!$H$8/100*'Connecting shares (%)'!$R$18,0),0)</f>
        <v>0</v>
      </c>
      <c r="AA552" s="1">
        <f>IF(C552="West", IF(B552="Central",('Connecting shares (%)'!$F$10/100*E552+'Connecting shares (%)'!$G$10/100*G552+'Connecting shares (%)'!$H$10/100*I552)/1000000,0),0)</f>
        <v>0</v>
      </c>
      <c r="AB552" s="1">
        <f>IF(C552="West", IF(B552="Central",F552*'Connecting shares (%)'!$R$16*'Connecting shares (%)'!$F$10/100+H552*'Connecting shares (%)'!$G$10/100*'Connecting shares (%)'!$R$17+J552*'Connecting shares (%)'!$H$10/100*'Connecting shares (%)'!$R$18,0),0)</f>
        <v>0</v>
      </c>
      <c r="AC552" s="1">
        <f>IF(C552="West", IF(B552="Decentral",('Connecting shares (%)'!$F$14/100*E552+'Connecting shares (%)'!$G$14/100*G552+'Connecting shares (%)'!$H$14/100*I552)/1000000,0),0)</f>
        <v>1.1481993499999898</v>
      </c>
      <c r="AD552" s="1">
        <f>IF(C552="west", IF(B552="Decentral",F552*'Connecting shares (%)'!$R$16*'Connecting shares (%)'!$F$14/100+H552*'Connecting shares (%)'!$G$14/100*'Connecting shares (%)'!$R$17+J552*'Connecting shares (%)'!$H$14/100*'Connecting shares (%)'!$R$18,0),0)</f>
        <v>1.7552840000000001</v>
      </c>
      <c r="AE552" s="1">
        <f>IF(C552="west", IF(B552="Central",('Connecting shares (%)'!$F$12/100*K552+'Connecting shares (%)'!$G$12/100*M552+'Connecting shares (%)'!$H$12/100*O552)/1000000,0),0)</f>
        <v>0</v>
      </c>
      <c r="AF552" s="1">
        <f>IF(C552="west", IF(B552="Central",L552*'Connecting shares (%)'!$R$16*'Connecting shares (%)'!$F$12/100+N552*'Connecting shares (%)'!$G$12/100*'Connecting shares (%)'!$R$17+P552*'Connecting shares (%)'!$H$12/100*'Connecting shares (%)'!$R$18,0),0)</f>
        <v>0</v>
      </c>
      <c r="AG552" s="1">
        <f>IF(C552="West", IF(B552="Decentral",(K552*'Connecting shares (%)'!$F$16/100+M552*'Connecting shares (%)'!$G$16/100+O552*'Connecting shares (%)'!$H$16/100)/1000000,0),0)</f>
        <v>0.11411262999999992</v>
      </c>
      <c r="AH552" s="1">
        <f>IF(C552="west", IF(B552="Decentral",L552*'Connecting shares (%)'!$R$16*'Connecting shares (%)'!$F$16/100+N552*'Connecting shares (%)'!$G$16/100*'Connecting shares (%)'!$R$17+P552*'Connecting shares (%)'!$H$16/100*'Connecting shares (%)'!$R$18,0),0)</f>
        <v>0.168629</v>
      </c>
    </row>
    <row r="553" spans="1:34">
      <c r="A553" s="1">
        <v>552</v>
      </c>
      <c r="B553" s="1" t="s">
        <v>19</v>
      </c>
      <c r="C553" s="1" t="s">
        <v>21</v>
      </c>
      <c r="D553" s="1" t="s">
        <v>393</v>
      </c>
      <c r="E553" s="1">
        <v>500019.97999999899</v>
      </c>
      <c r="F553" s="1">
        <v>36</v>
      </c>
      <c r="G553" s="1">
        <v>0</v>
      </c>
      <c r="H553" s="1">
        <v>0</v>
      </c>
      <c r="I553" s="1">
        <v>0</v>
      </c>
      <c r="J553" s="1">
        <v>0</v>
      </c>
      <c r="K553" s="1">
        <v>47180.15</v>
      </c>
      <c r="L553" s="1">
        <v>2</v>
      </c>
      <c r="M553" s="1">
        <v>0</v>
      </c>
      <c r="N553" s="1">
        <v>0</v>
      </c>
      <c r="O553" s="1">
        <v>0</v>
      </c>
      <c r="P553" s="1">
        <v>0</v>
      </c>
      <c r="Q553" s="1">
        <v>2172.1731298519999</v>
      </c>
      <c r="R553" s="1">
        <v>212757</v>
      </c>
      <c r="S553" s="59">
        <f>IF(C553="East", IF(B553="Central",('Connecting shares (%)'!$F$2/100*E553+'Connecting shares (%)'!$G$2/100*G553+'Connecting shares (%)'!$H$2/100*I553)/1000000,0),0)</f>
        <v>0</v>
      </c>
      <c r="T553" s="59">
        <f>IF(C553="East", IF(B553="Central",F553*'Connecting shares (%)'!$R$16*'Connecting shares (%)'!$F$2/100+H553*'Connecting shares (%)'!$G$2/100*'Connecting shares (%)'!$R$17+J553*'Connecting shares (%)'!$H$2/100*'Connecting shares (%)'!$R$18,0),0)</f>
        <v>0</v>
      </c>
      <c r="U553" s="1">
        <f>IF(C553="East", IF(B553="Decentral",('Connecting shares (%)'!$F$6/100*E553+'Connecting shares (%)'!$G$6/100*G553+'Connecting shares (%)'!$H$6/100*I553)/1000000,0),0)</f>
        <v>0</v>
      </c>
      <c r="V553" s="1">
        <f>IF(C553="East", IF(B553="Decentral",F553*'Connecting shares (%)'!$R$16*'Connecting shares (%)'!$F$6/100+H553*'Connecting shares (%)'!$G$6/100*'Connecting shares (%)'!$R$17+J553*'Connecting shares (%)'!$H$6/100*'Connecting shares (%)'!$R$18,0),0)</f>
        <v>0</v>
      </c>
      <c r="W553" s="1">
        <f>IF(C553="East", IF(B553="Central",('Connecting shares (%)'!$F$4/100*K553+'Connecting shares (%)'!$G$4/100*M553+'Connecting shares (%)'!$H$4/100*O553)/1000000,0),0)</f>
        <v>0</v>
      </c>
      <c r="X553" s="1">
        <f>IF(C553="East", IF(B553="Central",L553*'Connecting shares (%)'!$R$16*'Connecting shares (%)'!$F$4/100+N553*'Connecting shares (%)'!$G$4/100*'Connecting shares (%)'!$R$17+P553*'Connecting shares (%)'!$H$4/100*'Connecting shares (%)'!$R$18,0),0)</f>
        <v>0</v>
      </c>
      <c r="Y553" s="1">
        <f>IF(C553="East", IF(B553="Decentral",('Connecting shares (%)'!$F$4/100*K553+'Connecting shares (%)'!$G$4/100*M553+'Connecting shares (%)'!$H$4/100*O553)/1000000,0),0)</f>
        <v>0</v>
      </c>
      <c r="Z553" s="1">
        <f>IF(C553="East", IF(B553="Decentral",L553*'Connecting shares (%)'!$R$16*'Connecting shares (%)'!$F$8/100+N553*'Connecting shares (%)'!$G$8/100*'Connecting shares (%)'!$R$17+P553*'Connecting shares (%)'!$H$8/100*'Connecting shares (%)'!$R$18,0),0)</f>
        <v>0</v>
      </c>
      <c r="AA553" s="1">
        <f>IF(C553="West", IF(B553="Central",('Connecting shares (%)'!$F$10/100*E553+'Connecting shares (%)'!$G$10/100*G553+'Connecting shares (%)'!$H$10/100*I553)/1000000,0),0)</f>
        <v>0</v>
      </c>
      <c r="AB553" s="1">
        <f>IF(C553="West", IF(B553="Central",F553*'Connecting shares (%)'!$R$16*'Connecting shares (%)'!$F$10/100+H553*'Connecting shares (%)'!$G$10/100*'Connecting shares (%)'!$R$17+J553*'Connecting shares (%)'!$H$10/100*'Connecting shares (%)'!$R$18,0),0)</f>
        <v>0</v>
      </c>
      <c r="AC553" s="1">
        <f>IF(C553="West", IF(B553="Decentral",('Connecting shares (%)'!$F$14/100*E553+'Connecting shares (%)'!$G$14/100*G553+'Connecting shares (%)'!$H$14/100*I553)/1000000,0),0)</f>
        <v>0.50001997999999903</v>
      </c>
      <c r="AD553" s="1">
        <f>IF(C553="west", IF(B553="Decentral",F553*'Connecting shares (%)'!$R$16*'Connecting shares (%)'!$F$14/100+H553*'Connecting shares (%)'!$G$14/100*'Connecting shares (%)'!$R$17+J553*'Connecting shares (%)'!$H$14/100*'Connecting shares (%)'!$R$18,0),0)</f>
        <v>0.82782</v>
      </c>
      <c r="AE553" s="1">
        <f>IF(C553="west", IF(B553="Central",('Connecting shares (%)'!$F$12/100*K553+'Connecting shares (%)'!$G$12/100*M553+'Connecting shares (%)'!$H$12/100*O553)/1000000,0),0)</f>
        <v>0</v>
      </c>
      <c r="AF553" s="1">
        <f>IF(C553="west", IF(B553="Central",L553*'Connecting shares (%)'!$R$16*'Connecting shares (%)'!$F$12/100+N553*'Connecting shares (%)'!$G$12/100*'Connecting shares (%)'!$R$17+P553*'Connecting shares (%)'!$H$12/100*'Connecting shares (%)'!$R$18,0),0)</f>
        <v>0</v>
      </c>
      <c r="AG553" s="1">
        <f>IF(C553="West", IF(B553="Decentral",(K553*'Connecting shares (%)'!$F$16/100+M553*'Connecting shares (%)'!$G$16/100+O553*'Connecting shares (%)'!$H$16/100)/1000000,0),0)</f>
        <v>4.7180150000000004E-2</v>
      </c>
      <c r="AH553" s="1">
        <f>IF(C553="west", IF(B553="Decentral",L553*'Connecting shares (%)'!$R$16*'Connecting shares (%)'!$F$16/100+N553*'Connecting shares (%)'!$G$16/100*'Connecting shares (%)'!$R$17+P553*'Connecting shares (%)'!$H$16/100*'Connecting shares (%)'!$R$18,0),0)</f>
        <v>4.5990000000000003E-2</v>
      </c>
    </row>
    <row r="554" spans="1:34">
      <c r="A554" s="1">
        <v>553</v>
      </c>
      <c r="B554" s="1" t="s">
        <v>19</v>
      </c>
      <c r="C554" s="1" t="s">
        <v>21</v>
      </c>
      <c r="D554" s="1" t="s">
        <v>392</v>
      </c>
      <c r="E554" s="1">
        <v>0</v>
      </c>
      <c r="F554" s="1">
        <v>0</v>
      </c>
      <c r="G554" s="1">
        <v>0</v>
      </c>
      <c r="H554" s="1">
        <v>0</v>
      </c>
      <c r="I554" s="1">
        <v>0</v>
      </c>
      <c r="J554" s="1">
        <v>0</v>
      </c>
      <c r="K554" s="1">
        <v>0</v>
      </c>
      <c r="L554" s="1">
        <v>0</v>
      </c>
      <c r="M554" s="1">
        <v>0</v>
      </c>
      <c r="N554" s="1">
        <v>0</v>
      </c>
      <c r="O554" s="1">
        <v>0</v>
      </c>
      <c r="P554" s="1">
        <v>0</v>
      </c>
      <c r="Q554" s="1">
        <v>190.47361946573901</v>
      </c>
      <c r="R554" s="1">
        <v>1763.5</v>
      </c>
      <c r="S554" s="59">
        <f>IF(C554="East", IF(B554="Central",('Connecting shares (%)'!$F$2/100*E554+'Connecting shares (%)'!$G$2/100*G554+'Connecting shares (%)'!$H$2/100*I554)/1000000,0),0)</f>
        <v>0</v>
      </c>
      <c r="T554" s="59">
        <f>IF(C554="East", IF(B554="Central",F554*'Connecting shares (%)'!$R$16*'Connecting shares (%)'!$F$2/100+H554*'Connecting shares (%)'!$G$2/100*'Connecting shares (%)'!$R$17+J554*'Connecting shares (%)'!$H$2/100*'Connecting shares (%)'!$R$18,0),0)</f>
        <v>0</v>
      </c>
      <c r="U554" s="1">
        <f>IF(C554="East", IF(B554="Decentral",('Connecting shares (%)'!$F$6/100*E554+'Connecting shares (%)'!$G$6/100*G554+'Connecting shares (%)'!$H$6/100*I554)/1000000,0),0)</f>
        <v>0</v>
      </c>
      <c r="V554" s="1">
        <f>IF(C554="East", IF(B554="Decentral",F554*'Connecting shares (%)'!$R$16*'Connecting shares (%)'!$F$6/100+H554*'Connecting shares (%)'!$G$6/100*'Connecting shares (%)'!$R$17+J554*'Connecting shares (%)'!$H$6/100*'Connecting shares (%)'!$R$18,0),0)</f>
        <v>0</v>
      </c>
      <c r="W554" s="1">
        <f>IF(C554="East", IF(B554="Central",('Connecting shares (%)'!$F$4/100*K554+'Connecting shares (%)'!$G$4/100*M554+'Connecting shares (%)'!$H$4/100*O554)/1000000,0),0)</f>
        <v>0</v>
      </c>
      <c r="X554" s="1">
        <f>IF(C554="East", IF(B554="Central",L554*'Connecting shares (%)'!$R$16*'Connecting shares (%)'!$F$4/100+N554*'Connecting shares (%)'!$G$4/100*'Connecting shares (%)'!$R$17+P554*'Connecting shares (%)'!$H$4/100*'Connecting shares (%)'!$R$18,0),0)</f>
        <v>0</v>
      </c>
      <c r="Y554" s="1">
        <f>IF(C554="East", IF(B554="Decentral",('Connecting shares (%)'!$F$4/100*K554+'Connecting shares (%)'!$G$4/100*M554+'Connecting shares (%)'!$H$4/100*O554)/1000000,0),0)</f>
        <v>0</v>
      </c>
      <c r="Z554" s="1">
        <f>IF(C554="East", IF(B554="Decentral",L554*'Connecting shares (%)'!$R$16*'Connecting shares (%)'!$F$8/100+N554*'Connecting shares (%)'!$G$8/100*'Connecting shares (%)'!$R$17+P554*'Connecting shares (%)'!$H$8/100*'Connecting shares (%)'!$R$18,0),0)</f>
        <v>0</v>
      </c>
      <c r="AA554" s="1">
        <f>IF(C554="West", IF(B554="Central",('Connecting shares (%)'!$F$10/100*E554+'Connecting shares (%)'!$G$10/100*G554+'Connecting shares (%)'!$H$10/100*I554)/1000000,0),0)</f>
        <v>0</v>
      </c>
      <c r="AB554" s="1">
        <f>IF(C554="West", IF(B554="Central",F554*'Connecting shares (%)'!$R$16*'Connecting shares (%)'!$F$10/100+H554*'Connecting shares (%)'!$G$10/100*'Connecting shares (%)'!$R$17+J554*'Connecting shares (%)'!$H$10/100*'Connecting shares (%)'!$R$18,0),0)</f>
        <v>0</v>
      </c>
      <c r="AC554" s="1">
        <f>IF(C554="West", IF(B554="Decentral",('Connecting shares (%)'!$F$14/100*E554+'Connecting shares (%)'!$G$14/100*G554+'Connecting shares (%)'!$H$14/100*I554)/1000000,0),0)</f>
        <v>0</v>
      </c>
      <c r="AD554" s="1">
        <f>IF(C554="west", IF(B554="Decentral",F554*'Connecting shares (%)'!$R$16*'Connecting shares (%)'!$F$14/100+H554*'Connecting shares (%)'!$G$14/100*'Connecting shares (%)'!$R$17+J554*'Connecting shares (%)'!$H$14/100*'Connecting shares (%)'!$R$18,0),0)</f>
        <v>0</v>
      </c>
      <c r="AE554" s="1">
        <f>IF(C554="west", IF(B554="Central",('Connecting shares (%)'!$F$12/100*K554+'Connecting shares (%)'!$G$12/100*M554+'Connecting shares (%)'!$H$12/100*O554)/1000000,0),0)</f>
        <v>0</v>
      </c>
      <c r="AF554" s="1">
        <f>IF(C554="west", IF(B554="Central",L554*'Connecting shares (%)'!$R$16*'Connecting shares (%)'!$F$12/100+N554*'Connecting shares (%)'!$G$12/100*'Connecting shares (%)'!$R$17+P554*'Connecting shares (%)'!$H$12/100*'Connecting shares (%)'!$R$18,0),0)</f>
        <v>0</v>
      </c>
      <c r="AG554" s="1">
        <f>IF(C554="West", IF(B554="Decentral",(K554*'Connecting shares (%)'!$F$16/100+M554*'Connecting shares (%)'!$G$16/100+O554*'Connecting shares (%)'!$H$16/100)/1000000,0),0)</f>
        <v>0</v>
      </c>
      <c r="AH554" s="1">
        <f>IF(C554="west", IF(B554="Decentral",L554*'Connecting shares (%)'!$R$16*'Connecting shares (%)'!$F$16/100+N554*'Connecting shares (%)'!$G$16/100*'Connecting shares (%)'!$R$17+P554*'Connecting shares (%)'!$H$16/100*'Connecting shares (%)'!$R$18,0),0)</f>
        <v>0</v>
      </c>
    </row>
    <row r="555" spans="1:34">
      <c r="A555" s="1">
        <v>554</v>
      </c>
      <c r="B555" s="1" t="s">
        <v>19</v>
      </c>
      <c r="C555" s="1" t="s">
        <v>21</v>
      </c>
      <c r="D555" s="1" t="s">
        <v>391</v>
      </c>
      <c r="E555" s="1">
        <v>0</v>
      </c>
      <c r="F555" s="1">
        <v>0</v>
      </c>
      <c r="G555" s="1">
        <v>0</v>
      </c>
      <c r="H555" s="1">
        <v>0</v>
      </c>
      <c r="I555" s="1">
        <v>0</v>
      </c>
      <c r="J555" s="1">
        <v>0</v>
      </c>
      <c r="K555" s="1">
        <v>0</v>
      </c>
      <c r="L555" s="1">
        <v>0</v>
      </c>
      <c r="M555" s="1">
        <v>0</v>
      </c>
      <c r="N555" s="1">
        <v>0</v>
      </c>
      <c r="O555" s="1">
        <v>0</v>
      </c>
      <c r="P555" s="1">
        <v>0</v>
      </c>
      <c r="Q555" s="1">
        <v>378.12251043538498</v>
      </c>
      <c r="R555" s="1">
        <v>813</v>
      </c>
      <c r="S555" s="59">
        <f>IF(C555="East", IF(B555="Central",('Connecting shares (%)'!$F$2/100*E555+'Connecting shares (%)'!$G$2/100*G555+'Connecting shares (%)'!$H$2/100*I555)/1000000,0),0)</f>
        <v>0</v>
      </c>
      <c r="T555" s="59">
        <f>IF(C555="East", IF(B555="Central",F555*'Connecting shares (%)'!$R$16*'Connecting shares (%)'!$F$2/100+H555*'Connecting shares (%)'!$G$2/100*'Connecting shares (%)'!$R$17+J555*'Connecting shares (%)'!$H$2/100*'Connecting shares (%)'!$R$18,0),0)</f>
        <v>0</v>
      </c>
      <c r="U555" s="1">
        <f>IF(C555="East", IF(B555="Decentral",('Connecting shares (%)'!$F$6/100*E555+'Connecting shares (%)'!$G$6/100*G555+'Connecting shares (%)'!$H$6/100*I555)/1000000,0),0)</f>
        <v>0</v>
      </c>
      <c r="V555" s="1">
        <f>IF(C555="East", IF(B555="Decentral",F555*'Connecting shares (%)'!$R$16*'Connecting shares (%)'!$F$6/100+H555*'Connecting shares (%)'!$G$6/100*'Connecting shares (%)'!$R$17+J555*'Connecting shares (%)'!$H$6/100*'Connecting shares (%)'!$R$18,0),0)</f>
        <v>0</v>
      </c>
      <c r="W555" s="1">
        <f>IF(C555="East", IF(B555="Central",('Connecting shares (%)'!$F$4/100*K555+'Connecting shares (%)'!$G$4/100*M555+'Connecting shares (%)'!$H$4/100*O555)/1000000,0),0)</f>
        <v>0</v>
      </c>
      <c r="X555" s="1">
        <f>IF(C555="East", IF(B555="Central",L555*'Connecting shares (%)'!$R$16*'Connecting shares (%)'!$F$4/100+N555*'Connecting shares (%)'!$G$4/100*'Connecting shares (%)'!$R$17+P555*'Connecting shares (%)'!$H$4/100*'Connecting shares (%)'!$R$18,0),0)</f>
        <v>0</v>
      </c>
      <c r="Y555" s="1">
        <f>IF(C555="East", IF(B555="Decentral",('Connecting shares (%)'!$F$4/100*K555+'Connecting shares (%)'!$G$4/100*M555+'Connecting shares (%)'!$H$4/100*O555)/1000000,0),0)</f>
        <v>0</v>
      </c>
      <c r="Z555" s="1">
        <f>IF(C555="East", IF(B555="Decentral",L555*'Connecting shares (%)'!$R$16*'Connecting shares (%)'!$F$8/100+N555*'Connecting shares (%)'!$G$8/100*'Connecting shares (%)'!$R$17+P555*'Connecting shares (%)'!$H$8/100*'Connecting shares (%)'!$R$18,0),0)</f>
        <v>0</v>
      </c>
      <c r="AA555" s="1">
        <f>IF(C555="West", IF(B555="Central",('Connecting shares (%)'!$F$10/100*E555+'Connecting shares (%)'!$G$10/100*G555+'Connecting shares (%)'!$H$10/100*I555)/1000000,0),0)</f>
        <v>0</v>
      </c>
      <c r="AB555" s="1">
        <f>IF(C555="West", IF(B555="Central",F555*'Connecting shares (%)'!$R$16*'Connecting shares (%)'!$F$10/100+H555*'Connecting shares (%)'!$G$10/100*'Connecting shares (%)'!$R$17+J555*'Connecting shares (%)'!$H$10/100*'Connecting shares (%)'!$R$18,0),0)</f>
        <v>0</v>
      </c>
      <c r="AC555" s="1">
        <f>IF(C555="West", IF(B555="Decentral",('Connecting shares (%)'!$F$14/100*E555+'Connecting shares (%)'!$G$14/100*G555+'Connecting shares (%)'!$H$14/100*I555)/1000000,0),0)</f>
        <v>0</v>
      </c>
      <c r="AD555" s="1">
        <f>IF(C555="west", IF(B555="Decentral",F555*'Connecting shares (%)'!$R$16*'Connecting shares (%)'!$F$14/100+H555*'Connecting shares (%)'!$G$14/100*'Connecting shares (%)'!$R$17+J555*'Connecting shares (%)'!$H$14/100*'Connecting shares (%)'!$R$18,0),0)</f>
        <v>0</v>
      </c>
      <c r="AE555" s="1">
        <f>IF(C555="west", IF(B555="Central",('Connecting shares (%)'!$F$12/100*K555+'Connecting shares (%)'!$G$12/100*M555+'Connecting shares (%)'!$H$12/100*O555)/1000000,0),0)</f>
        <v>0</v>
      </c>
      <c r="AF555" s="1">
        <f>IF(C555="west", IF(B555="Central",L555*'Connecting shares (%)'!$R$16*'Connecting shares (%)'!$F$12/100+N555*'Connecting shares (%)'!$G$12/100*'Connecting shares (%)'!$R$17+P555*'Connecting shares (%)'!$H$12/100*'Connecting shares (%)'!$R$18,0),0)</f>
        <v>0</v>
      </c>
      <c r="AG555" s="1">
        <f>IF(C555="West", IF(B555="Decentral",(K555*'Connecting shares (%)'!$F$16/100+M555*'Connecting shares (%)'!$G$16/100+O555*'Connecting shares (%)'!$H$16/100)/1000000,0),0)</f>
        <v>0</v>
      </c>
      <c r="AH555" s="1">
        <f>IF(C555="west", IF(B555="Decentral",L555*'Connecting shares (%)'!$R$16*'Connecting shares (%)'!$F$16/100+N555*'Connecting shares (%)'!$G$16/100*'Connecting shares (%)'!$R$17+P555*'Connecting shares (%)'!$H$16/100*'Connecting shares (%)'!$R$18,0),0)</f>
        <v>0</v>
      </c>
    </row>
    <row r="556" spans="1:34">
      <c r="A556" s="1">
        <v>555</v>
      </c>
      <c r="B556" s="1" t="s">
        <v>19</v>
      </c>
      <c r="C556" s="1" t="s">
        <v>21</v>
      </c>
      <c r="D556" s="1" t="s">
        <v>390</v>
      </c>
      <c r="E556" s="1">
        <v>891065.41</v>
      </c>
      <c r="F556" s="1">
        <v>62</v>
      </c>
      <c r="G556" s="1">
        <v>53136.449999999903</v>
      </c>
      <c r="H556" s="1">
        <v>1</v>
      </c>
      <c r="I556" s="1">
        <v>0</v>
      </c>
      <c r="J556" s="1">
        <v>0</v>
      </c>
      <c r="K556" s="1">
        <v>71027.449999999895</v>
      </c>
      <c r="L556" s="1">
        <v>4</v>
      </c>
      <c r="M556" s="1">
        <v>125162.95</v>
      </c>
      <c r="N556" s="1">
        <v>1</v>
      </c>
      <c r="O556" s="1">
        <v>0</v>
      </c>
      <c r="P556" s="1">
        <v>0</v>
      </c>
      <c r="Q556" s="1">
        <v>4735.57410631737</v>
      </c>
      <c r="R556" s="1">
        <v>1352951.5</v>
      </c>
      <c r="S556" s="59">
        <f>IF(C556="East", IF(B556="Central",('Connecting shares (%)'!$F$2/100*E556+'Connecting shares (%)'!$G$2/100*G556+'Connecting shares (%)'!$H$2/100*I556)/1000000,0),0)</f>
        <v>0</v>
      </c>
      <c r="T556" s="59">
        <f>IF(C556="East", IF(B556="Central",F556*'Connecting shares (%)'!$R$16*'Connecting shares (%)'!$F$2/100+H556*'Connecting shares (%)'!$G$2/100*'Connecting shares (%)'!$R$17+J556*'Connecting shares (%)'!$H$2/100*'Connecting shares (%)'!$R$18,0),0)</f>
        <v>0</v>
      </c>
      <c r="U556" s="1">
        <f>IF(C556="East", IF(B556="Decentral",('Connecting shares (%)'!$F$6/100*E556+'Connecting shares (%)'!$G$6/100*G556+'Connecting shares (%)'!$H$6/100*I556)/1000000,0),0)</f>
        <v>0</v>
      </c>
      <c r="V556" s="1">
        <f>IF(C556="East", IF(B556="Decentral",F556*'Connecting shares (%)'!$R$16*'Connecting shares (%)'!$F$6/100+H556*'Connecting shares (%)'!$G$6/100*'Connecting shares (%)'!$R$17+J556*'Connecting shares (%)'!$H$6/100*'Connecting shares (%)'!$R$18,0),0)</f>
        <v>0</v>
      </c>
      <c r="W556" s="1">
        <f>IF(C556="East", IF(B556="Central",('Connecting shares (%)'!$F$4/100*K556+'Connecting shares (%)'!$G$4/100*M556+'Connecting shares (%)'!$H$4/100*O556)/1000000,0),0)</f>
        <v>0</v>
      </c>
      <c r="X556" s="1">
        <f>IF(C556="East", IF(B556="Central",L556*'Connecting shares (%)'!$R$16*'Connecting shares (%)'!$F$4/100+N556*'Connecting shares (%)'!$G$4/100*'Connecting shares (%)'!$R$17+P556*'Connecting shares (%)'!$H$4/100*'Connecting shares (%)'!$R$18,0),0)</f>
        <v>0</v>
      </c>
      <c r="Y556" s="1">
        <f>IF(C556="East", IF(B556="Decentral",('Connecting shares (%)'!$F$4/100*K556+'Connecting shares (%)'!$G$4/100*M556+'Connecting shares (%)'!$H$4/100*O556)/1000000,0),0)</f>
        <v>0</v>
      </c>
      <c r="Z556" s="1">
        <f>IF(C556="East", IF(B556="Decentral",L556*'Connecting shares (%)'!$R$16*'Connecting shares (%)'!$F$8/100+N556*'Connecting shares (%)'!$G$8/100*'Connecting shares (%)'!$R$17+P556*'Connecting shares (%)'!$H$8/100*'Connecting shares (%)'!$R$18,0),0)</f>
        <v>0</v>
      </c>
      <c r="AA556" s="1">
        <f>IF(C556="West", IF(B556="Central",('Connecting shares (%)'!$F$10/100*E556+'Connecting shares (%)'!$G$10/100*G556+'Connecting shares (%)'!$H$10/100*I556)/1000000,0),0)</f>
        <v>0</v>
      </c>
      <c r="AB556" s="1">
        <f>IF(C556="West", IF(B556="Central",F556*'Connecting shares (%)'!$R$16*'Connecting shares (%)'!$F$10/100+H556*'Connecting shares (%)'!$G$10/100*'Connecting shares (%)'!$R$17+J556*'Connecting shares (%)'!$H$10/100*'Connecting shares (%)'!$R$18,0),0)</f>
        <v>0</v>
      </c>
      <c r="AC556" s="1">
        <f>IF(C556="West", IF(B556="Decentral",('Connecting shares (%)'!$F$14/100*E556+'Connecting shares (%)'!$G$14/100*G556+'Connecting shares (%)'!$H$14/100*I556)/1000000,0),0)</f>
        <v>0.94420185999999995</v>
      </c>
      <c r="AD556" s="1">
        <f>IF(C556="west", IF(B556="Decentral",F556*'Connecting shares (%)'!$R$16*'Connecting shares (%)'!$F$14/100+H556*'Connecting shares (%)'!$G$14/100*'Connecting shares (%)'!$R$17+J556*'Connecting shares (%)'!$H$14/100*'Connecting shares (%)'!$R$18,0),0)</f>
        <v>1.4563490000000001</v>
      </c>
      <c r="AE556" s="1">
        <f>IF(C556="west", IF(B556="Central",('Connecting shares (%)'!$F$12/100*K556+'Connecting shares (%)'!$G$12/100*M556+'Connecting shares (%)'!$H$12/100*O556)/1000000,0),0)</f>
        <v>0</v>
      </c>
      <c r="AF556" s="1">
        <f>IF(C556="west", IF(B556="Central",L556*'Connecting shares (%)'!$R$16*'Connecting shares (%)'!$F$12/100+N556*'Connecting shares (%)'!$G$12/100*'Connecting shares (%)'!$R$17+P556*'Connecting shares (%)'!$H$12/100*'Connecting shares (%)'!$R$18,0),0)</f>
        <v>0</v>
      </c>
      <c r="AG556" s="1">
        <f>IF(C556="West", IF(B556="Decentral",(K556*'Connecting shares (%)'!$F$16/100+M556*'Connecting shares (%)'!$G$16/100+O556*'Connecting shares (%)'!$H$16/100)/1000000,0),0)</f>
        <v>0.1961903999999999</v>
      </c>
      <c r="AH556" s="1">
        <f>IF(C556="west", IF(B556="Decentral",L556*'Connecting shares (%)'!$R$16*'Connecting shares (%)'!$F$16/100+N556*'Connecting shares (%)'!$G$16/100*'Connecting shares (%)'!$R$17+P556*'Connecting shares (%)'!$H$16/100*'Connecting shares (%)'!$R$18,0),0)</f>
        <v>0.122639</v>
      </c>
    </row>
    <row r="557" spans="1:34">
      <c r="A557" s="1">
        <v>556</v>
      </c>
      <c r="B557" s="1" t="s">
        <v>19</v>
      </c>
      <c r="C557" s="1" t="s">
        <v>21</v>
      </c>
      <c r="D557" s="1" t="s">
        <v>389</v>
      </c>
      <c r="E557" s="1">
        <v>0</v>
      </c>
      <c r="F557" s="1">
        <v>0</v>
      </c>
      <c r="G557" s="1">
        <v>0</v>
      </c>
      <c r="H557" s="1">
        <v>0</v>
      </c>
      <c r="I557" s="1">
        <v>0</v>
      </c>
      <c r="J557" s="1">
        <v>0</v>
      </c>
      <c r="K557" s="1">
        <v>0</v>
      </c>
      <c r="L557" s="1">
        <v>0</v>
      </c>
      <c r="M557" s="1">
        <v>0</v>
      </c>
      <c r="N557" s="1">
        <v>0</v>
      </c>
      <c r="O557" s="1">
        <v>0</v>
      </c>
      <c r="P557" s="1">
        <v>0</v>
      </c>
      <c r="Q557" s="1">
        <v>314.54314523819897</v>
      </c>
      <c r="R557" s="1">
        <v>2090</v>
      </c>
      <c r="S557" s="59">
        <f>IF(C557="East", IF(B557="Central",('Connecting shares (%)'!$F$2/100*E557+'Connecting shares (%)'!$G$2/100*G557+'Connecting shares (%)'!$H$2/100*I557)/1000000,0),0)</f>
        <v>0</v>
      </c>
      <c r="T557" s="59">
        <f>IF(C557="East", IF(B557="Central",F557*'Connecting shares (%)'!$R$16*'Connecting shares (%)'!$F$2/100+H557*'Connecting shares (%)'!$G$2/100*'Connecting shares (%)'!$R$17+J557*'Connecting shares (%)'!$H$2/100*'Connecting shares (%)'!$R$18,0),0)</f>
        <v>0</v>
      </c>
      <c r="U557" s="1">
        <f>IF(C557="East", IF(B557="Decentral",('Connecting shares (%)'!$F$6/100*E557+'Connecting shares (%)'!$G$6/100*G557+'Connecting shares (%)'!$H$6/100*I557)/1000000,0),0)</f>
        <v>0</v>
      </c>
      <c r="V557" s="1">
        <f>IF(C557="East", IF(B557="Decentral",F557*'Connecting shares (%)'!$R$16*'Connecting shares (%)'!$F$6/100+H557*'Connecting shares (%)'!$G$6/100*'Connecting shares (%)'!$R$17+J557*'Connecting shares (%)'!$H$6/100*'Connecting shares (%)'!$R$18,0),0)</f>
        <v>0</v>
      </c>
      <c r="W557" s="1">
        <f>IF(C557="East", IF(B557="Central",('Connecting shares (%)'!$F$4/100*K557+'Connecting shares (%)'!$G$4/100*M557+'Connecting shares (%)'!$H$4/100*O557)/1000000,0),0)</f>
        <v>0</v>
      </c>
      <c r="X557" s="1">
        <f>IF(C557="East", IF(B557="Central",L557*'Connecting shares (%)'!$R$16*'Connecting shares (%)'!$F$4/100+N557*'Connecting shares (%)'!$G$4/100*'Connecting shares (%)'!$R$17+P557*'Connecting shares (%)'!$H$4/100*'Connecting shares (%)'!$R$18,0),0)</f>
        <v>0</v>
      </c>
      <c r="Y557" s="1">
        <f>IF(C557="East", IF(B557="Decentral",('Connecting shares (%)'!$F$4/100*K557+'Connecting shares (%)'!$G$4/100*M557+'Connecting shares (%)'!$H$4/100*O557)/1000000,0),0)</f>
        <v>0</v>
      </c>
      <c r="Z557" s="1">
        <f>IF(C557="East", IF(B557="Decentral",L557*'Connecting shares (%)'!$R$16*'Connecting shares (%)'!$F$8/100+N557*'Connecting shares (%)'!$G$8/100*'Connecting shares (%)'!$R$17+P557*'Connecting shares (%)'!$H$8/100*'Connecting shares (%)'!$R$18,0),0)</f>
        <v>0</v>
      </c>
      <c r="AA557" s="1">
        <f>IF(C557="West", IF(B557="Central",('Connecting shares (%)'!$F$10/100*E557+'Connecting shares (%)'!$G$10/100*G557+'Connecting shares (%)'!$H$10/100*I557)/1000000,0),0)</f>
        <v>0</v>
      </c>
      <c r="AB557" s="1">
        <f>IF(C557="West", IF(B557="Central",F557*'Connecting shares (%)'!$R$16*'Connecting shares (%)'!$F$10/100+H557*'Connecting shares (%)'!$G$10/100*'Connecting shares (%)'!$R$17+J557*'Connecting shares (%)'!$H$10/100*'Connecting shares (%)'!$R$18,0),0)</f>
        <v>0</v>
      </c>
      <c r="AC557" s="1">
        <f>IF(C557="West", IF(B557="Decentral",('Connecting shares (%)'!$F$14/100*E557+'Connecting shares (%)'!$G$14/100*G557+'Connecting shares (%)'!$H$14/100*I557)/1000000,0),0)</f>
        <v>0</v>
      </c>
      <c r="AD557" s="1">
        <f>IF(C557="west", IF(B557="Decentral",F557*'Connecting shares (%)'!$R$16*'Connecting shares (%)'!$F$14/100+H557*'Connecting shares (%)'!$G$14/100*'Connecting shares (%)'!$R$17+J557*'Connecting shares (%)'!$H$14/100*'Connecting shares (%)'!$R$18,0),0)</f>
        <v>0</v>
      </c>
      <c r="AE557" s="1">
        <f>IF(C557="west", IF(B557="Central",('Connecting shares (%)'!$F$12/100*K557+'Connecting shares (%)'!$G$12/100*M557+'Connecting shares (%)'!$H$12/100*O557)/1000000,0),0)</f>
        <v>0</v>
      </c>
      <c r="AF557" s="1">
        <f>IF(C557="west", IF(B557="Central",L557*'Connecting shares (%)'!$R$16*'Connecting shares (%)'!$F$12/100+N557*'Connecting shares (%)'!$G$12/100*'Connecting shares (%)'!$R$17+P557*'Connecting shares (%)'!$H$12/100*'Connecting shares (%)'!$R$18,0),0)</f>
        <v>0</v>
      </c>
      <c r="AG557" s="1">
        <f>IF(C557="West", IF(B557="Decentral",(K557*'Connecting shares (%)'!$F$16/100+M557*'Connecting shares (%)'!$G$16/100+O557*'Connecting shares (%)'!$H$16/100)/1000000,0),0)</f>
        <v>0</v>
      </c>
      <c r="AH557" s="1">
        <f>IF(C557="west", IF(B557="Decentral",L557*'Connecting shares (%)'!$R$16*'Connecting shares (%)'!$F$16/100+N557*'Connecting shares (%)'!$G$16/100*'Connecting shares (%)'!$R$17+P557*'Connecting shares (%)'!$H$16/100*'Connecting shares (%)'!$R$18,0),0)</f>
        <v>0</v>
      </c>
    </row>
    <row r="558" spans="1:34">
      <c r="A558" s="1">
        <v>557</v>
      </c>
      <c r="B558" s="1" t="s">
        <v>19</v>
      </c>
      <c r="C558" s="1" t="s">
        <v>21</v>
      </c>
      <c r="D558" s="1" t="s">
        <v>388</v>
      </c>
      <c r="E558" s="1">
        <v>3561559.5899999901</v>
      </c>
      <c r="F558" s="1">
        <v>228</v>
      </c>
      <c r="G558" s="1">
        <v>55438.65</v>
      </c>
      <c r="H558" s="1">
        <v>1</v>
      </c>
      <c r="I558" s="1">
        <v>0</v>
      </c>
      <c r="J558" s="1">
        <v>0</v>
      </c>
      <c r="K558" s="1">
        <v>532882.31999999995</v>
      </c>
      <c r="L558" s="1">
        <v>30</v>
      </c>
      <c r="M558" s="1">
        <v>1165908</v>
      </c>
      <c r="N558" s="1">
        <v>11</v>
      </c>
      <c r="O558" s="1">
        <v>632196.33999999904</v>
      </c>
      <c r="P558" s="1">
        <v>1</v>
      </c>
      <c r="Q558" s="1">
        <v>14137.8350027449</v>
      </c>
      <c r="R558" s="1">
        <v>5084541.5</v>
      </c>
      <c r="S558" s="59">
        <f>IF(C558="East", IF(B558="Central",('Connecting shares (%)'!$F$2/100*E558+'Connecting shares (%)'!$G$2/100*G558+'Connecting shares (%)'!$H$2/100*I558)/1000000,0),0)</f>
        <v>0</v>
      </c>
      <c r="T558" s="59">
        <f>IF(C558="East", IF(B558="Central",F558*'Connecting shares (%)'!$R$16*'Connecting shares (%)'!$F$2/100+H558*'Connecting shares (%)'!$G$2/100*'Connecting shares (%)'!$R$17+J558*'Connecting shares (%)'!$H$2/100*'Connecting shares (%)'!$R$18,0),0)</f>
        <v>0</v>
      </c>
      <c r="U558" s="1">
        <f>IF(C558="East", IF(B558="Decentral",('Connecting shares (%)'!$F$6/100*E558+'Connecting shares (%)'!$G$6/100*G558+'Connecting shares (%)'!$H$6/100*I558)/1000000,0),0)</f>
        <v>0</v>
      </c>
      <c r="V558" s="1">
        <f>IF(C558="East", IF(B558="Decentral",F558*'Connecting shares (%)'!$R$16*'Connecting shares (%)'!$F$6/100+H558*'Connecting shares (%)'!$G$6/100*'Connecting shares (%)'!$R$17+J558*'Connecting shares (%)'!$H$6/100*'Connecting shares (%)'!$R$18,0),0)</f>
        <v>0</v>
      </c>
      <c r="W558" s="1">
        <f>IF(C558="East", IF(B558="Central",('Connecting shares (%)'!$F$4/100*K558+'Connecting shares (%)'!$G$4/100*M558+'Connecting shares (%)'!$H$4/100*O558)/1000000,0),0)</f>
        <v>0</v>
      </c>
      <c r="X558" s="1">
        <f>IF(C558="East", IF(B558="Central",L558*'Connecting shares (%)'!$R$16*'Connecting shares (%)'!$F$4/100+N558*'Connecting shares (%)'!$G$4/100*'Connecting shares (%)'!$R$17+P558*'Connecting shares (%)'!$H$4/100*'Connecting shares (%)'!$R$18,0),0)</f>
        <v>0</v>
      </c>
      <c r="Y558" s="1">
        <f>IF(C558="East", IF(B558="Decentral",('Connecting shares (%)'!$F$4/100*K558+'Connecting shares (%)'!$G$4/100*M558+'Connecting shares (%)'!$H$4/100*O558)/1000000,0),0)</f>
        <v>0</v>
      </c>
      <c r="Z558" s="1">
        <f>IF(C558="East", IF(B558="Decentral",L558*'Connecting shares (%)'!$R$16*'Connecting shares (%)'!$F$8/100+N558*'Connecting shares (%)'!$G$8/100*'Connecting shares (%)'!$R$17+P558*'Connecting shares (%)'!$H$8/100*'Connecting shares (%)'!$R$18,0),0)</f>
        <v>0</v>
      </c>
      <c r="AA558" s="1">
        <f>IF(C558="West", IF(B558="Central",('Connecting shares (%)'!$F$10/100*E558+'Connecting shares (%)'!$G$10/100*G558+'Connecting shares (%)'!$H$10/100*I558)/1000000,0),0)</f>
        <v>0</v>
      </c>
      <c r="AB558" s="1">
        <f>IF(C558="West", IF(B558="Central",F558*'Connecting shares (%)'!$R$16*'Connecting shares (%)'!$F$10/100+H558*'Connecting shares (%)'!$G$10/100*'Connecting shares (%)'!$R$17+J558*'Connecting shares (%)'!$H$10/100*'Connecting shares (%)'!$R$18,0),0)</f>
        <v>0</v>
      </c>
      <c r="AC558" s="1">
        <f>IF(C558="West", IF(B558="Decentral",('Connecting shares (%)'!$F$14/100*E558+'Connecting shares (%)'!$G$14/100*G558+'Connecting shares (%)'!$H$14/100*I558)/1000000,0),0)</f>
        <v>3.6169982399999898</v>
      </c>
      <c r="AD558" s="1">
        <f>IF(C558="west", IF(B558="Decentral",F558*'Connecting shares (%)'!$R$16*'Connecting shares (%)'!$F$14/100+H558*'Connecting shares (%)'!$G$14/100*'Connecting shares (%)'!$R$17+J558*'Connecting shares (%)'!$H$14/100*'Connecting shares (%)'!$R$18,0),0)</f>
        <v>5.2735190000000003</v>
      </c>
      <c r="AE558" s="1">
        <f>IF(C558="west", IF(B558="Central",('Connecting shares (%)'!$F$12/100*K558+'Connecting shares (%)'!$G$12/100*M558+'Connecting shares (%)'!$H$12/100*O558)/1000000,0),0)</f>
        <v>0</v>
      </c>
      <c r="AF558" s="1">
        <f>IF(C558="west", IF(B558="Central",L558*'Connecting shares (%)'!$R$16*'Connecting shares (%)'!$F$12/100+N558*'Connecting shares (%)'!$G$12/100*'Connecting shares (%)'!$R$17+P558*'Connecting shares (%)'!$H$12/100*'Connecting shares (%)'!$R$18,0),0)</f>
        <v>0</v>
      </c>
      <c r="AG558" s="1">
        <f>IF(C558="West", IF(B558="Decentral",(K558*'Connecting shares (%)'!$F$16/100+M558*'Connecting shares (%)'!$G$16/100+O558*'Connecting shares (%)'!$H$16/100)/1000000,0),0)</f>
        <v>2.3309866599999989</v>
      </c>
      <c r="AH558" s="1">
        <f>IF(C558="west", IF(B558="Decentral",L558*'Connecting shares (%)'!$R$16*'Connecting shares (%)'!$F$16/100+N558*'Connecting shares (%)'!$G$16/100*'Connecting shares (%)'!$R$17+P558*'Connecting shares (%)'!$H$16/100*'Connecting shares (%)'!$R$18,0),0)</f>
        <v>1.0577580000000002</v>
      </c>
    </row>
    <row r="559" spans="1:34">
      <c r="A559" s="1">
        <v>558</v>
      </c>
      <c r="B559" s="1" t="s">
        <v>19</v>
      </c>
      <c r="C559" s="1" t="s">
        <v>21</v>
      </c>
      <c r="D559" s="1" t="s">
        <v>387</v>
      </c>
      <c r="E559" s="1">
        <v>0</v>
      </c>
      <c r="F559" s="1">
        <v>0</v>
      </c>
      <c r="G559" s="1">
        <v>0</v>
      </c>
      <c r="H559" s="1">
        <v>0</v>
      </c>
      <c r="I559" s="1">
        <v>0</v>
      </c>
      <c r="J559" s="1">
        <v>0</v>
      </c>
      <c r="K559" s="1">
        <v>0</v>
      </c>
      <c r="L559" s="1">
        <v>0</v>
      </c>
      <c r="M559" s="1">
        <v>0</v>
      </c>
      <c r="N559" s="1">
        <v>0</v>
      </c>
      <c r="O559" s="1">
        <v>0</v>
      </c>
      <c r="P559" s="1">
        <v>0</v>
      </c>
      <c r="Q559" s="1">
        <v>456.70696171533302</v>
      </c>
      <c r="R559" s="1">
        <v>11986</v>
      </c>
      <c r="S559" s="59">
        <f>IF(C559="East", IF(B559="Central",('Connecting shares (%)'!$F$2/100*E559+'Connecting shares (%)'!$G$2/100*G559+'Connecting shares (%)'!$H$2/100*I559)/1000000,0),0)</f>
        <v>0</v>
      </c>
      <c r="T559" s="59">
        <f>IF(C559="East", IF(B559="Central",F559*'Connecting shares (%)'!$R$16*'Connecting shares (%)'!$F$2/100+H559*'Connecting shares (%)'!$G$2/100*'Connecting shares (%)'!$R$17+J559*'Connecting shares (%)'!$H$2/100*'Connecting shares (%)'!$R$18,0),0)</f>
        <v>0</v>
      </c>
      <c r="U559" s="1">
        <f>IF(C559="East", IF(B559="Decentral",('Connecting shares (%)'!$F$6/100*E559+'Connecting shares (%)'!$G$6/100*G559+'Connecting shares (%)'!$H$6/100*I559)/1000000,0),0)</f>
        <v>0</v>
      </c>
      <c r="V559" s="1">
        <f>IF(C559="East", IF(B559="Decentral",F559*'Connecting shares (%)'!$R$16*'Connecting shares (%)'!$F$6/100+H559*'Connecting shares (%)'!$G$6/100*'Connecting shares (%)'!$R$17+J559*'Connecting shares (%)'!$H$6/100*'Connecting shares (%)'!$R$18,0),0)</f>
        <v>0</v>
      </c>
      <c r="W559" s="1">
        <f>IF(C559="East", IF(B559="Central",('Connecting shares (%)'!$F$4/100*K559+'Connecting shares (%)'!$G$4/100*M559+'Connecting shares (%)'!$H$4/100*O559)/1000000,0),0)</f>
        <v>0</v>
      </c>
      <c r="X559" s="1">
        <f>IF(C559="East", IF(B559="Central",L559*'Connecting shares (%)'!$R$16*'Connecting shares (%)'!$F$4/100+N559*'Connecting shares (%)'!$G$4/100*'Connecting shares (%)'!$R$17+P559*'Connecting shares (%)'!$H$4/100*'Connecting shares (%)'!$R$18,0),0)</f>
        <v>0</v>
      </c>
      <c r="Y559" s="1">
        <f>IF(C559="East", IF(B559="Decentral",('Connecting shares (%)'!$F$4/100*K559+'Connecting shares (%)'!$G$4/100*M559+'Connecting shares (%)'!$H$4/100*O559)/1000000,0),0)</f>
        <v>0</v>
      </c>
      <c r="Z559" s="1">
        <f>IF(C559="East", IF(B559="Decentral",L559*'Connecting shares (%)'!$R$16*'Connecting shares (%)'!$F$8/100+N559*'Connecting shares (%)'!$G$8/100*'Connecting shares (%)'!$R$17+P559*'Connecting shares (%)'!$H$8/100*'Connecting shares (%)'!$R$18,0),0)</f>
        <v>0</v>
      </c>
      <c r="AA559" s="1">
        <f>IF(C559="West", IF(B559="Central",('Connecting shares (%)'!$F$10/100*E559+'Connecting shares (%)'!$G$10/100*G559+'Connecting shares (%)'!$H$10/100*I559)/1000000,0),0)</f>
        <v>0</v>
      </c>
      <c r="AB559" s="1">
        <f>IF(C559="West", IF(B559="Central",F559*'Connecting shares (%)'!$R$16*'Connecting shares (%)'!$F$10/100+H559*'Connecting shares (%)'!$G$10/100*'Connecting shares (%)'!$R$17+J559*'Connecting shares (%)'!$H$10/100*'Connecting shares (%)'!$R$18,0),0)</f>
        <v>0</v>
      </c>
      <c r="AC559" s="1">
        <f>IF(C559="West", IF(B559="Decentral",('Connecting shares (%)'!$F$14/100*E559+'Connecting shares (%)'!$G$14/100*G559+'Connecting shares (%)'!$H$14/100*I559)/1000000,0),0)</f>
        <v>0</v>
      </c>
      <c r="AD559" s="1">
        <f>IF(C559="west", IF(B559="Decentral",F559*'Connecting shares (%)'!$R$16*'Connecting shares (%)'!$F$14/100+H559*'Connecting shares (%)'!$G$14/100*'Connecting shares (%)'!$R$17+J559*'Connecting shares (%)'!$H$14/100*'Connecting shares (%)'!$R$18,0),0)</f>
        <v>0</v>
      </c>
      <c r="AE559" s="1">
        <f>IF(C559="west", IF(B559="Central",('Connecting shares (%)'!$F$12/100*K559+'Connecting shares (%)'!$G$12/100*M559+'Connecting shares (%)'!$H$12/100*O559)/1000000,0),0)</f>
        <v>0</v>
      </c>
      <c r="AF559" s="1">
        <f>IF(C559="west", IF(B559="Central",L559*'Connecting shares (%)'!$R$16*'Connecting shares (%)'!$F$12/100+N559*'Connecting shares (%)'!$G$12/100*'Connecting shares (%)'!$R$17+P559*'Connecting shares (%)'!$H$12/100*'Connecting shares (%)'!$R$18,0),0)</f>
        <v>0</v>
      </c>
      <c r="AG559" s="1">
        <f>IF(C559="West", IF(B559="Decentral",(K559*'Connecting shares (%)'!$F$16/100+M559*'Connecting shares (%)'!$G$16/100+O559*'Connecting shares (%)'!$H$16/100)/1000000,0),0)</f>
        <v>0</v>
      </c>
      <c r="AH559" s="1">
        <f>IF(C559="west", IF(B559="Decentral",L559*'Connecting shares (%)'!$R$16*'Connecting shares (%)'!$F$16/100+N559*'Connecting shares (%)'!$G$16/100*'Connecting shares (%)'!$R$17+P559*'Connecting shares (%)'!$H$16/100*'Connecting shares (%)'!$R$18,0),0)</f>
        <v>0</v>
      </c>
    </row>
    <row r="560" spans="1:34">
      <c r="A560" s="1">
        <v>559</v>
      </c>
      <c r="B560" s="1" t="s">
        <v>19</v>
      </c>
      <c r="C560" s="1" t="s">
        <v>21</v>
      </c>
      <c r="D560" s="1" t="s">
        <v>386</v>
      </c>
      <c r="E560" s="1">
        <v>303606.2</v>
      </c>
      <c r="F560" s="1">
        <v>18</v>
      </c>
      <c r="G560" s="1">
        <v>0</v>
      </c>
      <c r="H560" s="1">
        <v>0</v>
      </c>
      <c r="I560" s="1">
        <v>0</v>
      </c>
      <c r="J560" s="1">
        <v>0</v>
      </c>
      <c r="K560" s="1">
        <v>0</v>
      </c>
      <c r="L560" s="1">
        <v>0</v>
      </c>
      <c r="M560" s="1">
        <v>0</v>
      </c>
      <c r="N560" s="1">
        <v>0</v>
      </c>
      <c r="O560" s="1">
        <v>0</v>
      </c>
      <c r="P560" s="1">
        <v>0</v>
      </c>
      <c r="Q560" s="1">
        <v>2549.0036665461398</v>
      </c>
      <c r="R560" s="1">
        <v>336729</v>
      </c>
      <c r="S560" s="59">
        <f>IF(C560="East", IF(B560="Central",('Connecting shares (%)'!$F$2/100*E560+'Connecting shares (%)'!$G$2/100*G560+'Connecting shares (%)'!$H$2/100*I560)/1000000,0),0)</f>
        <v>0</v>
      </c>
      <c r="T560" s="59">
        <f>IF(C560="East", IF(B560="Central",F560*'Connecting shares (%)'!$R$16*'Connecting shares (%)'!$F$2/100+H560*'Connecting shares (%)'!$G$2/100*'Connecting shares (%)'!$R$17+J560*'Connecting shares (%)'!$H$2/100*'Connecting shares (%)'!$R$18,0),0)</f>
        <v>0</v>
      </c>
      <c r="U560" s="1">
        <f>IF(C560="East", IF(B560="Decentral",('Connecting shares (%)'!$F$6/100*E560+'Connecting shares (%)'!$G$6/100*G560+'Connecting shares (%)'!$H$6/100*I560)/1000000,0),0)</f>
        <v>0</v>
      </c>
      <c r="V560" s="1">
        <f>IF(C560="East", IF(B560="Decentral",F560*'Connecting shares (%)'!$R$16*'Connecting shares (%)'!$F$6/100+H560*'Connecting shares (%)'!$G$6/100*'Connecting shares (%)'!$R$17+J560*'Connecting shares (%)'!$H$6/100*'Connecting shares (%)'!$R$18,0),0)</f>
        <v>0</v>
      </c>
      <c r="W560" s="1">
        <f>IF(C560="East", IF(B560="Central",('Connecting shares (%)'!$F$4/100*K560+'Connecting shares (%)'!$G$4/100*M560+'Connecting shares (%)'!$H$4/100*O560)/1000000,0),0)</f>
        <v>0</v>
      </c>
      <c r="X560" s="1">
        <f>IF(C560="East", IF(B560="Central",L560*'Connecting shares (%)'!$R$16*'Connecting shares (%)'!$F$4/100+N560*'Connecting shares (%)'!$G$4/100*'Connecting shares (%)'!$R$17+P560*'Connecting shares (%)'!$H$4/100*'Connecting shares (%)'!$R$18,0),0)</f>
        <v>0</v>
      </c>
      <c r="Y560" s="1">
        <f>IF(C560="East", IF(B560="Decentral",('Connecting shares (%)'!$F$4/100*K560+'Connecting shares (%)'!$G$4/100*M560+'Connecting shares (%)'!$H$4/100*O560)/1000000,0),0)</f>
        <v>0</v>
      </c>
      <c r="Z560" s="1">
        <f>IF(C560="East", IF(B560="Decentral",L560*'Connecting shares (%)'!$R$16*'Connecting shares (%)'!$F$8/100+N560*'Connecting shares (%)'!$G$8/100*'Connecting shares (%)'!$R$17+P560*'Connecting shares (%)'!$H$8/100*'Connecting shares (%)'!$R$18,0),0)</f>
        <v>0</v>
      </c>
      <c r="AA560" s="1">
        <f>IF(C560="West", IF(B560="Central",('Connecting shares (%)'!$F$10/100*E560+'Connecting shares (%)'!$G$10/100*G560+'Connecting shares (%)'!$H$10/100*I560)/1000000,0),0)</f>
        <v>0</v>
      </c>
      <c r="AB560" s="1">
        <f>IF(C560="West", IF(B560="Central",F560*'Connecting shares (%)'!$R$16*'Connecting shares (%)'!$F$10/100+H560*'Connecting shares (%)'!$G$10/100*'Connecting shares (%)'!$R$17+J560*'Connecting shares (%)'!$H$10/100*'Connecting shares (%)'!$R$18,0),0)</f>
        <v>0</v>
      </c>
      <c r="AC560" s="1">
        <f>IF(C560="West", IF(B560="Decentral",('Connecting shares (%)'!$F$14/100*E560+'Connecting shares (%)'!$G$14/100*G560+'Connecting shares (%)'!$H$14/100*I560)/1000000,0),0)</f>
        <v>0.30360619999999999</v>
      </c>
      <c r="AD560" s="1">
        <f>IF(C560="west", IF(B560="Decentral",F560*'Connecting shares (%)'!$R$16*'Connecting shares (%)'!$F$14/100+H560*'Connecting shares (%)'!$G$14/100*'Connecting shares (%)'!$R$17+J560*'Connecting shares (%)'!$H$14/100*'Connecting shares (%)'!$R$18,0),0)</f>
        <v>0.41391</v>
      </c>
      <c r="AE560" s="1">
        <f>IF(C560="west", IF(B560="Central",('Connecting shares (%)'!$F$12/100*K560+'Connecting shares (%)'!$G$12/100*M560+'Connecting shares (%)'!$H$12/100*O560)/1000000,0),0)</f>
        <v>0</v>
      </c>
      <c r="AF560" s="1">
        <f>IF(C560="west", IF(B560="Central",L560*'Connecting shares (%)'!$R$16*'Connecting shares (%)'!$F$12/100+N560*'Connecting shares (%)'!$G$12/100*'Connecting shares (%)'!$R$17+P560*'Connecting shares (%)'!$H$12/100*'Connecting shares (%)'!$R$18,0),0)</f>
        <v>0</v>
      </c>
      <c r="AG560" s="1">
        <f>IF(C560="West", IF(B560="Decentral",(K560*'Connecting shares (%)'!$F$16/100+M560*'Connecting shares (%)'!$G$16/100+O560*'Connecting shares (%)'!$H$16/100)/1000000,0),0)</f>
        <v>0</v>
      </c>
      <c r="AH560" s="1">
        <f>IF(C560="west", IF(B560="Decentral",L560*'Connecting shares (%)'!$R$16*'Connecting shares (%)'!$F$16/100+N560*'Connecting shares (%)'!$G$16/100*'Connecting shares (%)'!$R$17+P560*'Connecting shares (%)'!$H$16/100*'Connecting shares (%)'!$R$18,0),0)</f>
        <v>0</v>
      </c>
    </row>
    <row r="561" spans="1:34">
      <c r="A561" s="1">
        <v>560</v>
      </c>
      <c r="B561" s="1" t="s">
        <v>19</v>
      </c>
      <c r="C561" s="1" t="s">
        <v>21</v>
      </c>
      <c r="D561" s="1" t="s">
        <v>385</v>
      </c>
      <c r="E561" s="1">
        <v>447110.109999999</v>
      </c>
      <c r="F561" s="1">
        <v>29</v>
      </c>
      <c r="G561" s="1">
        <v>0</v>
      </c>
      <c r="H561" s="1">
        <v>0</v>
      </c>
      <c r="I561" s="1">
        <v>0</v>
      </c>
      <c r="J561" s="1">
        <v>0</v>
      </c>
      <c r="K561" s="1">
        <v>24372.25</v>
      </c>
      <c r="L561" s="1">
        <v>1</v>
      </c>
      <c r="M561" s="1">
        <v>0</v>
      </c>
      <c r="N561" s="1">
        <v>0</v>
      </c>
      <c r="O561" s="1">
        <v>0</v>
      </c>
      <c r="P561" s="1">
        <v>0</v>
      </c>
      <c r="Q561" s="1">
        <v>4241.5260981005104</v>
      </c>
      <c r="R561" s="1">
        <v>799460</v>
      </c>
      <c r="S561" s="59">
        <f>IF(C561="East", IF(B561="Central",('Connecting shares (%)'!$F$2/100*E561+'Connecting shares (%)'!$G$2/100*G561+'Connecting shares (%)'!$H$2/100*I561)/1000000,0),0)</f>
        <v>0</v>
      </c>
      <c r="T561" s="59">
        <f>IF(C561="East", IF(B561="Central",F561*'Connecting shares (%)'!$R$16*'Connecting shares (%)'!$F$2/100+H561*'Connecting shares (%)'!$G$2/100*'Connecting shares (%)'!$R$17+J561*'Connecting shares (%)'!$H$2/100*'Connecting shares (%)'!$R$18,0),0)</f>
        <v>0</v>
      </c>
      <c r="U561" s="1">
        <f>IF(C561="East", IF(B561="Decentral",('Connecting shares (%)'!$F$6/100*E561+'Connecting shares (%)'!$G$6/100*G561+'Connecting shares (%)'!$H$6/100*I561)/1000000,0),0)</f>
        <v>0</v>
      </c>
      <c r="V561" s="1">
        <f>IF(C561="East", IF(B561="Decentral",F561*'Connecting shares (%)'!$R$16*'Connecting shares (%)'!$F$6/100+H561*'Connecting shares (%)'!$G$6/100*'Connecting shares (%)'!$R$17+J561*'Connecting shares (%)'!$H$6/100*'Connecting shares (%)'!$R$18,0),0)</f>
        <v>0</v>
      </c>
      <c r="W561" s="1">
        <f>IF(C561="East", IF(B561="Central",('Connecting shares (%)'!$F$4/100*K561+'Connecting shares (%)'!$G$4/100*M561+'Connecting shares (%)'!$H$4/100*O561)/1000000,0),0)</f>
        <v>0</v>
      </c>
      <c r="X561" s="1">
        <f>IF(C561="East", IF(B561="Central",L561*'Connecting shares (%)'!$R$16*'Connecting shares (%)'!$F$4/100+N561*'Connecting shares (%)'!$G$4/100*'Connecting shares (%)'!$R$17+P561*'Connecting shares (%)'!$H$4/100*'Connecting shares (%)'!$R$18,0),0)</f>
        <v>0</v>
      </c>
      <c r="Y561" s="1">
        <f>IF(C561="East", IF(B561="Decentral",('Connecting shares (%)'!$F$4/100*K561+'Connecting shares (%)'!$G$4/100*M561+'Connecting shares (%)'!$H$4/100*O561)/1000000,0),0)</f>
        <v>0</v>
      </c>
      <c r="Z561" s="1">
        <f>IF(C561="East", IF(B561="Decentral",L561*'Connecting shares (%)'!$R$16*'Connecting shares (%)'!$F$8/100+N561*'Connecting shares (%)'!$G$8/100*'Connecting shares (%)'!$R$17+P561*'Connecting shares (%)'!$H$8/100*'Connecting shares (%)'!$R$18,0),0)</f>
        <v>0</v>
      </c>
      <c r="AA561" s="1">
        <f>IF(C561="West", IF(B561="Central",('Connecting shares (%)'!$F$10/100*E561+'Connecting shares (%)'!$G$10/100*G561+'Connecting shares (%)'!$H$10/100*I561)/1000000,0),0)</f>
        <v>0</v>
      </c>
      <c r="AB561" s="1">
        <f>IF(C561="West", IF(B561="Central",F561*'Connecting shares (%)'!$R$16*'Connecting shares (%)'!$F$10/100+H561*'Connecting shares (%)'!$G$10/100*'Connecting shares (%)'!$R$17+J561*'Connecting shares (%)'!$H$10/100*'Connecting shares (%)'!$R$18,0),0)</f>
        <v>0</v>
      </c>
      <c r="AC561" s="1">
        <f>IF(C561="West", IF(B561="Decentral",('Connecting shares (%)'!$F$14/100*E561+'Connecting shares (%)'!$G$14/100*G561+'Connecting shares (%)'!$H$14/100*I561)/1000000,0),0)</f>
        <v>0.44711010999999901</v>
      </c>
      <c r="AD561" s="1">
        <f>IF(C561="west", IF(B561="Decentral",F561*'Connecting shares (%)'!$R$16*'Connecting shares (%)'!$F$14/100+H561*'Connecting shares (%)'!$G$14/100*'Connecting shares (%)'!$R$17+J561*'Connecting shares (%)'!$H$14/100*'Connecting shares (%)'!$R$18,0),0)</f>
        <v>0.66685500000000009</v>
      </c>
      <c r="AE561" s="1">
        <f>IF(C561="west", IF(B561="Central",('Connecting shares (%)'!$F$12/100*K561+'Connecting shares (%)'!$G$12/100*M561+'Connecting shares (%)'!$H$12/100*O561)/1000000,0),0)</f>
        <v>0</v>
      </c>
      <c r="AF561" s="1">
        <f>IF(C561="west", IF(B561="Central",L561*'Connecting shares (%)'!$R$16*'Connecting shares (%)'!$F$12/100+N561*'Connecting shares (%)'!$G$12/100*'Connecting shares (%)'!$R$17+P561*'Connecting shares (%)'!$H$12/100*'Connecting shares (%)'!$R$18,0),0)</f>
        <v>0</v>
      </c>
      <c r="AG561" s="1">
        <f>IF(C561="West", IF(B561="Decentral",(K561*'Connecting shares (%)'!$F$16/100+M561*'Connecting shares (%)'!$G$16/100+O561*'Connecting shares (%)'!$H$16/100)/1000000,0),0)</f>
        <v>2.4372250000000002E-2</v>
      </c>
      <c r="AH561" s="1">
        <f>IF(C561="west", IF(B561="Decentral",L561*'Connecting shares (%)'!$R$16*'Connecting shares (%)'!$F$16/100+N561*'Connecting shares (%)'!$G$16/100*'Connecting shares (%)'!$R$17+P561*'Connecting shares (%)'!$H$16/100*'Connecting shares (%)'!$R$18,0),0)</f>
        <v>2.2995000000000002E-2</v>
      </c>
    </row>
    <row r="562" spans="1:34">
      <c r="A562" s="1">
        <v>561</v>
      </c>
      <c r="B562" s="1" t="s">
        <v>19</v>
      </c>
      <c r="C562" s="1" t="s">
        <v>21</v>
      </c>
      <c r="D562" s="1" t="s">
        <v>384</v>
      </c>
      <c r="E562" s="1">
        <v>995792.62999999896</v>
      </c>
      <c r="F562" s="1">
        <v>65</v>
      </c>
      <c r="G562" s="1">
        <v>0</v>
      </c>
      <c r="H562" s="1">
        <v>0</v>
      </c>
      <c r="I562" s="1">
        <v>0</v>
      </c>
      <c r="J562" s="1">
        <v>0</v>
      </c>
      <c r="K562" s="1">
        <v>111048.78</v>
      </c>
      <c r="L562" s="1">
        <v>7</v>
      </c>
      <c r="M562" s="1">
        <v>0</v>
      </c>
      <c r="N562" s="1">
        <v>0</v>
      </c>
      <c r="O562" s="1">
        <v>444024.96</v>
      </c>
      <c r="P562" s="1">
        <v>1</v>
      </c>
      <c r="Q562" s="1">
        <v>8236.0024382486208</v>
      </c>
      <c r="R562" s="1">
        <v>2620599.5</v>
      </c>
      <c r="S562" s="59">
        <f>IF(C562="East", IF(B562="Central",('Connecting shares (%)'!$F$2/100*E562+'Connecting shares (%)'!$G$2/100*G562+'Connecting shares (%)'!$H$2/100*I562)/1000000,0),0)</f>
        <v>0</v>
      </c>
      <c r="T562" s="59">
        <f>IF(C562="East", IF(B562="Central",F562*'Connecting shares (%)'!$R$16*'Connecting shares (%)'!$F$2/100+H562*'Connecting shares (%)'!$G$2/100*'Connecting shares (%)'!$R$17+J562*'Connecting shares (%)'!$H$2/100*'Connecting shares (%)'!$R$18,0),0)</f>
        <v>0</v>
      </c>
      <c r="U562" s="1">
        <f>IF(C562="East", IF(B562="Decentral",('Connecting shares (%)'!$F$6/100*E562+'Connecting shares (%)'!$G$6/100*G562+'Connecting shares (%)'!$H$6/100*I562)/1000000,0),0)</f>
        <v>0</v>
      </c>
      <c r="V562" s="1">
        <f>IF(C562="East", IF(B562="Decentral",F562*'Connecting shares (%)'!$R$16*'Connecting shares (%)'!$F$6/100+H562*'Connecting shares (%)'!$G$6/100*'Connecting shares (%)'!$R$17+J562*'Connecting shares (%)'!$H$6/100*'Connecting shares (%)'!$R$18,0),0)</f>
        <v>0</v>
      </c>
      <c r="W562" s="1">
        <f>IF(C562="East", IF(B562="Central",('Connecting shares (%)'!$F$4/100*K562+'Connecting shares (%)'!$G$4/100*M562+'Connecting shares (%)'!$H$4/100*O562)/1000000,0),0)</f>
        <v>0</v>
      </c>
      <c r="X562" s="1">
        <f>IF(C562="East", IF(B562="Central",L562*'Connecting shares (%)'!$R$16*'Connecting shares (%)'!$F$4/100+N562*'Connecting shares (%)'!$G$4/100*'Connecting shares (%)'!$R$17+P562*'Connecting shares (%)'!$H$4/100*'Connecting shares (%)'!$R$18,0),0)</f>
        <v>0</v>
      </c>
      <c r="Y562" s="1">
        <f>IF(C562="East", IF(B562="Decentral",('Connecting shares (%)'!$F$4/100*K562+'Connecting shares (%)'!$G$4/100*M562+'Connecting shares (%)'!$H$4/100*O562)/1000000,0),0)</f>
        <v>0</v>
      </c>
      <c r="Z562" s="1">
        <f>IF(C562="East", IF(B562="Decentral",L562*'Connecting shares (%)'!$R$16*'Connecting shares (%)'!$F$8/100+N562*'Connecting shares (%)'!$G$8/100*'Connecting shares (%)'!$R$17+P562*'Connecting shares (%)'!$H$8/100*'Connecting shares (%)'!$R$18,0),0)</f>
        <v>0</v>
      </c>
      <c r="AA562" s="1">
        <f>IF(C562="West", IF(B562="Central",('Connecting shares (%)'!$F$10/100*E562+'Connecting shares (%)'!$G$10/100*G562+'Connecting shares (%)'!$H$10/100*I562)/1000000,0),0)</f>
        <v>0</v>
      </c>
      <c r="AB562" s="1">
        <f>IF(C562="West", IF(B562="Central",F562*'Connecting shares (%)'!$R$16*'Connecting shares (%)'!$F$10/100+H562*'Connecting shares (%)'!$G$10/100*'Connecting shares (%)'!$R$17+J562*'Connecting shares (%)'!$H$10/100*'Connecting shares (%)'!$R$18,0),0)</f>
        <v>0</v>
      </c>
      <c r="AC562" s="1">
        <f>IF(C562="West", IF(B562="Decentral",('Connecting shares (%)'!$F$14/100*E562+'Connecting shares (%)'!$G$14/100*G562+'Connecting shares (%)'!$H$14/100*I562)/1000000,0),0)</f>
        <v>0.99579262999999896</v>
      </c>
      <c r="AD562" s="1">
        <f>IF(C562="west", IF(B562="Decentral",F562*'Connecting shares (%)'!$R$16*'Connecting shares (%)'!$F$14/100+H562*'Connecting shares (%)'!$G$14/100*'Connecting shares (%)'!$R$17+J562*'Connecting shares (%)'!$H$14/100*'Connecting shares (%)'!$R$18,0),0)</f>
        <v>1.4946750000000002</v>
      </c>
      <c r="AE562" s="1">
        <f>IF(C562="west", IF(B562="Central",('Connecting shares (%)'!$F$12/100*K562+'Connecting shares (%)'!$G$12/100*M562+'Connecting shares (%)'!$H$12/100*O562)/1000000,0),0)</f>
        <v>0</v>
      </c>
      <c r="AF562" s="1">
        <f>IF(C562="west", IF(B562="Central",L562*'Connecting shares (%)'!$R$16*'Connecting shares (%)'!$F$12/100+N562*'Connecting shares (%)'!$G$12/100*'Connecting shares (%)'!$R$17+P562*'Connecting shares (%)'!$H$12/100*'Connecting shares (%)'!$R$18,0),0)</f>
        <v>0</v>
      </c>
      <c r="AG562" s="1">
        <f>IF(C562="West", IF(B562="Decentral",(K562*'Connecting shares (%)'!$F$16/100+M562*'Connecting shares (%)'!$G$16/100+O562*'Connecting shares (%)'!$H$16/100)/1000000,0),0)</f>
        <v>0.55507373999999998</v>
      </c>
      <c r="AH562" s="1">
        <f>IF(C562="west", IF(B562="Decentral",L562*'Connecting shares (%)'!$R$16*'Connecting shares (%)'!$F$16/100+N562*'Connecting shares (%)'!$G$16/100*'Connecting shares (%)'!$R$17+P562*'Connecting shares (%)'!$H$16/100*'Connecting shares (%)'!$R$18,0),0)</f>
        <v>0.19162400000000002</v>
      </c>
    </row>
    <row r="563" spans="1:34">
      <c r="A563" s="1">
        <v>562</v>
      </c>
      <c r="B563" s="1" t="s">
        <v>19</v>
      </c>
      <c r="C563" s="1" t="s">
        <v>21</v>
      </c>
      <c r="D563" s="1" t="s">
        <v>383</v>
      </c>
      <c r="E563" s="1">
        <v>6880986.9500000002</v>
      </c>
      <c r="F563" s="1">
        <v>418</v>
      </c>
      <c r="G563" s="1">
        <v>60861.55</v>
      </c>
      <c r="H563" s="1">
        <v>1</v>
      </c>
      <c r="I563" s="1">
        <v>0</v>
      </c>
      <c r="J563" s="1">
        <v>0</v>
      </c>
      <c r="K563" s="1">
        <v>443521.63</v>
      </c>
      <c r="L563" s="1">
        <v>33</v>
      </c>
      <c r="M563" s="1">
        <v>54801.61</v>
      </c>
      <c r="N563" s="1">
        <v>1</v>
      </c>
      <c r="O563" s="1">
        <v>0</v>
      </c>
      <c r="P563" s="1">
        <v>0</v>
      </c>
      <c r="Q563" s="1">
        <v>34560.106742651697</v>
      </c>
      <c r="R563" s="1">
        <v>20090823</v>
      </c>
      <c r="S563" s="59">
        <f>IF(C563="East", IF(B563="Central",('Connecting shares (%)'!$F$2/100*E563+'Connecting shares (%)'!$G$2/100*G563+'Connecting shares (%)'!$H$2/100*I563)/1000000,0),0)</f>
        <v>0</v>
      </c>
      <c r="T563" s="59">
        <f>IF(C563="East", IF(B563="Central",F563*'Connecting shares (%)'!$R$16*'Connecting shares (%)'!$F$2/100+H563*'Connecting shares (%)'!$G$2/100*'Connecting shares (%)'!$R$17+J563*'Connecting shares (%)'!$H$2/100*'Connecting shares (%)'!$R$18,0),0)</f>
        <v>0</v>
      </c>
      <c r="U563" s="1">
        <f>IF(C563="East", IF(B563="Decentral",('Connecting shares (%)'!$F$6/100*E563+'Connecting shares (%)'!$G$6/100*G563+'Connecting shares (%)'!$H$6/100*I563)/1000000,0),0)</f>
        <v>0</v>
      </c>
      <c r="V563" s="1">
        <f>IF(C563="East", IF(B563="Decentral",F563*'Connecting shares (%)'!$R$16*'Connecting shares (%)'!$F$6/100+H563*'Connecting shares (%)'!$G$6/100*'Connecting shares (%)'!$R$17+J563*'Connecting shares (%)'!$H$6/100*'Connecting shares (%)'!$R$18,0),0)</f>
        <v>0</v>
      </c>
      <c r="W563" s="1">
        <f>IF(C563="East", IF(B563="Central",('Connecting shares (%)'!$F$4/100*K563+'Connecting shares (%)'!$G$4/100*M563+'Connecting shares (%)'!$H$4/100*O563)/1000000,0),0)</f>
        <v>0</v>
      </c>
      <c r="X563" s="1">
        <f>IF(C563="East", IF(B563="Central",L563*'Connecting shares (%)'!$R$16*'Connecting shares (%)'!$F$4/100+N563*'Connecting shares (%)'!$G$4/100*'Connecting shares (%)'!$R$17+P563*'Connecting shares (%)'!$H$4/100*'Connecting shares (%)'!$R$18,0),0)</f>
        <v>0</v>
      </c>
      <c r="Y563" s="1">
        <f>IF(C563="East", IF(B563="Decentral",('Connecting shares (%)'!$F$4/100*K563+'Connecting shares (%)'!$G$4/100*M563+'Connecting shares (%)'!$H$4/100*O563)/1000000,0),0)</f>
        <v>0</v>
      </c>
      <c r="Z563" s="1">
        <f>IF(C563="East", IF(B563="Decentral",L563*'Connecting shares (%)'!$R$16*'Connecting shares (%)'!$F$8/100+N563*'Connecting shares (%)'!$G$8/100*'Connecting shares (%)'!$R$17+P563*'Connecting shares (%)'!$H$8/100*'Connecting shares (%)'!$R$18,0),0)</f>
        <v>0</v>
      </c>
      <c r="AA563" s="1">
        <f>IF(C563="West", IF(B563="Central",('Connecting shares (%)'!$F$10/100*E563+'Connecting shares (%)'!$G$10/100*G563+'Connecting shares (%)'!$H$10/100*I563)/1000000,0),0)</f>
        <v>0</v>
      </c>
      <c r="AB563" s="1">
        <f>IF(C563="West", IF(B563="Central",F563*'Connecting shares (%)'!$R$16*'Connecting shares (%)'!$F$10/100+H563*'Connecting shares (%)'!$G$10/100*'Connecting shares (%)'!$R$17+J563*'Connecting shares (%)'!$H$10/100*'Connecting shares (%)'!$R$18,0),0)</f>
        <v>0</v>
      </c>
      <c r="AC563" s="1">
        <f>IF(C563="West", IF(B563="Decentral",('Connecting shares (%)'!$F$14/100*E563+'Connecting shares (%)'!$G$14/100*G563+'Connecting shares (%)'!$H$14/100*I563)/1000000,0),0)</f>
        <v>6.9418484999999999</v>
      </c>
      <c r="AD563" s="1">
        <f>IF(C563="west", IF(B563="Decentral",F563*'Connecting shares (%)'!$R$16*'Connecting shares (%)'!$F$14/100+H563*'Connecting shares (%)'!$G$14/100*'Connecting shares (%)'!$R$17+J563*'Connecting shares (%)'!$H$14/100*'Connecting shares (%)'!$R$18,0),0)</f>
        <v>9.6425689999999999</v>
      </c>
      <c r="AE563" s="1">
        <f>IF(C563="west", IF(B563="Central",('Connecting shares (%)'!$F$12/100*K563+'Connecting shares (%)'!$G$12/100*M563+'Connecting shares (%)'!$H$12/100*O563)/1000000,0),0)</f>
        <v>0</v>
      </c>
      <c r="AF563" s="1">
        <f>IF(C563="west", IF(B563="Central",L563*'Connecting shares (%)'!$R$16*'Connecting shares (%)'!$F$12/100+N563*'Connecting shares (%)'!$G$12/100*'Connecting shares (%)'!$R$17+P563*'Connecting shares (%)'!$H$12/100*'Connecting shares (%)'!$R$18,0),0)</f>
        <v>0</v>
      </c>
      <c r="AG563" s="1">
        <f>IF(C563="West", IF(B563="Decentral",(K563*'Connecting shares (%)'!$F$16/100+M563*'Connecting shares (%)'!$G$16/100+O563*'Connecting shares (%)'!$H$16/100)/1000000,0),0)</f>
        <v>0.49832324</v>
      </c>
      <c r="AH563" s="1">
        <f>IF(C563="west", IF(B563="Decentral",L563*'Connecting shares (%)'!$R$16*'Connecting shares (%)'!$F$16/100+N563*'Connecting shares (%)'!$G$16/100*'Connecting shares (%)'!$R$17+P563*'Connecting shares (%)'!$H$16/100*'Connecting shares (%)'!$R$18,0),0)</f>
        <v>0.78949399999999992</v>
      </c>
    </row>
    <row r="564" spans="1:34">
      <c r="A564" s="1">
        <v>563</v>
      </c>
      <c r="B564" s="1" t="s">
        <v>19</v>
      </c>
      <c r="C564" s="1" t="s">
        <v>21</v>
      </c>
      <c r="D564" s="1" t="s">
        <v>382</v>
      </c>
      <c r="E564" s="1">
        <v>1189466.8600000001</v>
      </c>
      <c r="F564" s="1">
        <v>80</v>
      </c>
      <c r="G564" s="1">
        <v>0</v>
      </c>
      <c r="H564" s="1">
        <v>0</v>
      </c>
      <c r="I564" s="1">
        <v>0</v>
      </c>
      <c r="J564" s="1">
        <v>0</v>
      </c>
      <c r="K564" s="1">
        <v>11764.29</v>
      </c>
      <c r="L564" s="1">
        <v>2</v>
      </c>
      <c r="M564" s="1">
        <v>0</v>
      </c>
      <c r="N564" s="1">
        <v>0</v>
      </c>
      <c r="O564" s="1">
        <v>0</v>
      </c>
      <c r="P564" s="1">
        <v>0</v>
      </c>
      <c r="Q564" s="1">
        <v>3916.8536698238299</v>
      </c>
      <c r="R564" s="1">
        <v>1034030</v>
      </c>
      <c r="S564" s="59">
        <f>IF(C564="East", IF(B564="Central",('Connecting shares (%)'!$F$2/100*E564+'Connecting shares (%)'!$G$2/100*G564+'Connecting shares (%)'!$H$2/100*I564)/1000000,0),0)</f>
        <v>0</v>
      </c>
      <c r="T564" s="59">
        <f>IF(C564="East", IF(B564="Central",F564*'Connecting shares (%)'!$R$16*'Connecting shares (%)'!$F$2/100+H564*'Connecting shares (%)'!$G$2/100*'Connecting shares (%)'!$R$17+J564*'Connecting shares (%)'!$H$2/100*'Connecting shares (%)'!$R$18,0),0)</f>
        <v>0</v>
      </c>
      <c r="U564" s="1">
        <f>IF(C564="East", IF(B564="Decentral",('Connecting shares (%)'!$F$6/100*E564+'Connecting shares (%)'!$G$6/100*G564+'Connecting shares (%)'!$H$6/100*I564)/1000000,0),0)</f>
        <v>0</v>
      </c>
      <c r="V564" s="1">
        <f>IF(C564="East", IF(B564="Decentral",F564*'Connecting shares (%)'!$R$16*'Connecting shares (%)'!$F$6/100+H564*'Connecting shares (%)'!$G$6/100*'Connecting shares (%)'!$R$17+J564*'Connecting shares (%)'!$H$6/100*'Connecting shares (%)'!$R$18,0),0)</f>
        <v>0</v>
      </c>
      <c r="W564" s="1">
        <f>IF(C564="East", IF(B564="Central",('Connecting shares (%)'!$F$4/100*K564+'Connecting shares (%)'!$G$4/100*M564+'Connecting shares (%)'!$H$4/100*O564)/1000000,0),0)</f>
        <v>0</v>
      </c>
      <c r="X564" s="1">
        <f>IF(C564="East", IF(B564="Central",L564*'Connecting shares (%)'!$R$16*'Connecting shares (%)'!$F$4/100+N564*'Connecting shares (%)'!$G$4/100*'Connecting shares (%)'!$R$17+P564*'Connecting shares (%)'!$H$4/100*'Connecting shares (%)'!$R$18,0),0)</f>
        <v>0</v>
      </c>
      <c r="Y564" s="1">
        <f>IF(C564="East", IF(B564="Decentral",('Connecting shares (%)'!$F$4/100*K564+'Connecting shares (%)'!$G$4/100*M564+'Connecting shares (%)'!$H$4/100*O564)/1000000,0),0)</f>
        <v>0</v>
      </c>
      <c r="Z564" s="1">
        <f>IF(C564="East", IF(B564="Decentral",L564*'Connecting shares (%)'!$R$16*'Connecting shares (%)'!$F$8/100+N564*'Connecting shares (%)'!$G$8/100*'Connecting shares (%)'!$R$17+P564*'Connecting shares (%)'!$H$8/100*'Connecting shares (%)'!$R$18,0),0)</f>
        <v>0</v>
      </c>
      <c r="AA564" s="1">
        <f>IF(C564="West", IF(B564="Central",('Connecting shares (%)'!$F$10/100*E564+'Connecting shares (%)'!$G$10/100*G564+'Connecting shares (%)'!$H$10/100*I564)/1000000,0),0)</f>
        <v>0</v>
      </c>
      <c r="AB564" s="1">
        <f>IF(C564="West", IF(B564="Central",F564*'Connecting shares (%)'!$R$16*'Connecting shares (%)'!$F$10/100+H564*'Connecting shares (%)'!$G$10/100*'Connecting shares (%)'!$R$17+J564*'Connecting shares (%)'!$H$10/100*'Connecting shares (%)'!$R$18,0),0)</f>
        <v>0</v>
      </c>
      <c r="AC564" s="1">
        <f>IF(C564="West", IF(B564="Decentral",('Connecting shares (%)'!$F$14/100*E564+'Connecting shares (%)'!$G$14/100*G564+'Connecting shares (%)'!$H$14/100*I564)/1000000,0),0)</f>
        <v>1.18946686</v>
      </c>
      <c r="AD564" s="1">
        <f>IF(C564="west", IF(B564="Decentral",F564*'Connecting shares (%)'!$R$16*'Connecting shares (%)'!$F$14/100+H564*'Connecting shares (%)'!$G$14/100*'Connecting shares (%)'!$R$17+J564*'Connecting shares (%)'!$H$14/100*'Connecting shares (%)'!$R$18,0),0)</f>
        <v>1.8396000000000001</v>
      </c>
      <c r="AE564" s="1">
        <f>IF(C564="west", IF(B564="Central",('Connecting shares (%)'!$F$12/100*K564+'Connecting shares (%)'!$G$12/100*M564+'Connecting shares (%)'!$H$12/100*O564)/1000000,0),0)</f>
        <v>0</v>
      </c>
      <c r="AF564" s="1">
        <f>IF(C564="west", IF(B564="Central",L564*'Connecting shares (%)'!$R$16*'Connecting shares (%)'!$F$12/100+N564*'Connecting shares (%)'!$G$12/100*'Connecting shares (%)'!$R$17+P564*'Connecting shares (%)'!$H$12/100*'Connecting shares (%)'!$R$18,0),0)</f>
        <v>0</v>
      </c>
      <c r="AG564" s="1">
        <f>IF(C564="West", IF(B564="Decentral",(K564*'Connecting shares (%)'!$F$16/100+M564*'Connecting shares (%)'!$G$16/100+O564*'Connecting shares (%)'!$H$16/100)/1000000,0),0)</f>
        <v>1.176429E-2</v>
      </c>
      <c r="AH564" s="1">
        <f>IF(C564="west", IF(B564="Decentral",L564*'Connecting shares (%)'!$R$16*'Connecting shares (%)'!$F$16/100+N564*'Connecting shares (%)'!$G$16/100*'Connecting shares (%)'!$R$17+P564*'Connecting shares (%)'!$H$16/100*'Connecting shares (%)'!$R$18,0),0)</f>
        <v>4.5990000000000003E-2</v>
      </c>
    </row>
    <row r="565" spans="1:34">
      <c r="A565" s="1">
        <v>564</v>
      </c>
      <c r="B565" s="1" t="s">
        <v>19</v>
      </c>
      <c r="C565" s="1" t="s">
        <v>21</v>
      </c>
      <c r="D565" s="1" t="s">
        <v>381</v>
      </c>
      <c r="E565" s="1">
        <v>286838.28999999998</v>
      </c>
      <c r="F565" s="1">
        <v>18</v>
      </c>
      <c r="G565" s="1">
        <v>0</v>
      </c>
      <c r="H565" s="1">
        <v>0</v>
      </c>
      <c r="I565" s="1">
        <v>0</v>
      </c>
      <c r="J565" s="1">
        <v>0</v>
      </c>
      <c r="K565" s="1">
        <v>100027.69</v>
      </c>
      <c r="L565" s="1">
        <v>6</v>
      </c>
      <c r="M565" s="1">
        <v>0</v>
      </c>
      <c r="N565" s="1">
        <v>0</v>
      </c>
      <c r="O565" s="1">
        <v>0</v>
      </c>
      <c r="P565" s="1">
        <v>0</v>
      </c>
      <c r="Q565" s="1">
        <v>7318.8262268521803</v>
      </c>
      <c r="R565" s="1">
        <v>1147067</v>
      </c>
      <c r="S565" s="59">
        <f>IF(C565="East", IF(B565="Central",('Connecting shares (%)'!$F$2/100*E565+'Connecting shares (%)'!$G$2/100*G565+'Connecting shares (%)'!$H$2/100*I565)/1000000,0),0)</f>
        <v>0</v>
      </c>
      <c r="T565" s="59">
        <f>IF(C565="East", IF(B565="Central",F565*'Connecting shares (%)'!$R$16*'Connecting shares (%)'!$F$2/100+H565*'Connecting shares (%)'!$G$2/100*'Connecting shares (%)'!$R$17+J565*'Connecting shares (%)'!$H$2/100*'Connecting shares (%)'!$R$18,0),0)</f>
        <v>0</v>
      </c>
      <c r="U565" s="1">
        <f>IF(C565="East", IF(B565="Decentral",('Connecting shares (%)'!$F$6/100*E565+'Connecting shares (%)'!$G$6/100*G565+'Connecting shares (%)'!$H$6/100*I565)/1000000,0),0)</f>
        <v>0</v>
      </c>
      <c r="V565" s="1">
        <f>IF(C565="East", IF(B565="Decentral",F565*'Connecting shares (%)'!$R$16*'Connecting shares (%)'!$F$6/100+H565*'Connecting shares (%)'!$G$6/100*'Connecting shares (%)'!$R$17+J565*'Connecting shares (%)'!$H$6/100*'Connecting shares (%)'!$R$18,0),0)</f>
        <v>0</v>
      </c>
      <c r="W565" s="1">
        <f>IF(C565="East", IF(B565="Central",('Connecting shares (%)'!$F$4/100*K565+'Connecting shares (%)'!$G$4/100*M565+'Connecting shares (%)'!$H$4/100*O565)/1000000,0),0)</f>
        <v>0</v>
      </c>
      <c r="X565" s="1">
        <f>IF(C565="East", IF(B565="Central",L565*'Connecting shares (%)'!$R$16*'Connecting shares (%)'!$F$4/100+N565*'Connecting shares (%)'!$G$4/100*'Connecting shares (%)'!$R$17+P565*'Connecting shares (%)'!$H$4/100*'Connecting shares (%)'!$R$18,0),0)</f>
        <v>0</v>
      </c>
      <c r="Y565" s="1">
        <f>IF(C565="East", IF(B565="Decentral",('Connecting shares (%)'!$F$4/100*K565+'Connecting shares (%)'!$G$4/100*M565+'Connecting shares (%)'!$H$4/100*O565)/1000000,0),0)</f>
        <v>0</v>
      </c>
      <c r="Z565" s="1">
        <f>IF(C565="East", IF(B565="Decentral",L565*'Connecting shares (%)'!$R$16*'Connecting shares (%)'!$F$8/100+N565*'Connecting shares (%)'!$G$8/100*'Connecting shares (%)'!$R$17+P565*'Connecting shares (%)'!$H$8/100*'Connecting shares (%)'!$R$18,0),0)</f>
        <v>0</v>
      </c>
      <c r="AA565" s="1">
        <f>IF(C565="West", IF(B565="Central",('Connecting shares (%)'!$F$10/100*E565+'Connecting shares (%)'!$G$10/100*G565+'Connecting shares (%)'!$H$10/100*I565)/1000000,0),0)</f>
        <v>0</v>
      </c>
      <c r="AB565" s="1">
        <f>IF(C565="West", IF(B565="Central",F565*'Connecting shares (%)'!$R$16*'Connecting shares (%)'!$F$10/100+H565*'Connecting shares (%)'!$G$10/100*'Connecting shares (%)'!$R$17+J565*'Connecting shares (%)'!$H$10/100*'Connecting shares (%)'!$R$18,0),0)</f>
        <v>0</v>
      </c>
      <c r="AC565" s="1">
        <f>IF(C565="West", IF(B565="Decentral",('Connecting shares (%)'!$F$14/100*E565+'Connecting shares (%)'!$G$14/100*G565+'Connecting shares (%)'!$H$14/100*I565)/1000000,0),0)</f>
        <v>0.28683829</v>
      </c>
      <c r="AD565" s="1">
        <f>IF(C565="west", IF(B565="Decentral",F565*'Connecting shares (%)'!$R$16*'Connecting shares (%)'!$F$14/100+H565*'Connecting shares (%)'!$G$14/100*'Connecting shares (%)'!$R$17+J565*'Connecting shares (%)'!$H$14/100*'Connecting shares (%)'!$R$18,0),0)</f>
        <v>0.41391</v>
      </c>
      <c r="AE565" s="1">
        <f>IF(C565="west", IF(B565="Central",('Connecting shares (%)'!$F$12/100*K565+'Connecting shares (%)'!$G$12/100*M565+'Connecting shares (%)'!$H$12/100*O565)/1000000,0),0)</f>
        <v>0</v>
      </c>
      <c r="AF565" s="1">
        <f>IF(C565="west", IF(B565="Central",L565*'Connecting shares (%)'!$R$16*'Connecting shares (%)'!$F$12/100+N565*'Connecting shares (%)'!$G$12/100*'Connecting shares (%)'!$R$17+P565*'Connecting shares (%)'!$H$12/100*'Connecting shares (%)'!$R$18,0),0)</f>
        <v>0</v>
      </c>
      <c r="AG565" s="1">
        <f>IF(C565="West", IF(B565="Decentral",(K565*'Connecting shares (%)'!$F$16/100+M565*'Connecting shares (%)'!$G$16/100+O565*'Connecting shares (%)'!$H$16/100)/1000000,0),0)</f>
        <v>0.10002769</v>
      </c>
      <c r="AH565" s="1">
        <f>IF(C565="west", IF(B565="Decentral",L565*'Connecting shares (%)'!$R$16*'Connecting shares (%)'!$F$16/100+N565*'Connecting shares (%)'!$G$16/100*'Connecting shares (%)'!$R$17+P565*'Connecting shares (%)'!$H$16/100*'Connecting shares (%)'!$R$18,0),0)</f>
        <v>0.13797000000000001</v>
      </c>
    </row>
    <row r="566" spans="1:34">
      <c r="A566" s="1">
        <v>565</v>
      </c>
      <c r="B566" s="1" t="s">
        <v>19</v>
      </c>
      <c r="C566" s="1" t="s">
        <v>21</v>
      </c>
      <c r="D566" s="1" t="s">
        <v>378</v>
      </c>
      <c r="E566" s="1">
        <v>449160.08999999898</v>
      </c>
      <c r="F566" s="1">
        <v>28</v>
      </c>
      <c r="G566" s="1">
        <v>0</v>
      </c>
      <c r="H566" s="1">
        <v>0</v>
      </c>
      <c r="I566" s="1">
        <v>0</v>
      </c>
      <c r="J566" s="1">
        <v>0</v>
      </c>
      <c r="K566" s="1">
        <v>12173.98</v>
      </c>
      <c r="L566" s="1">
        <v>2</v>
      </c>
      <c r="M566" s="1">
        <v>0</v>
      </c>
      <c r="N566" s="1">
        <v>0</v>
      </c>
      <c r="O566" s="1">
        <v>0</v>
      </c>
      <c r="P566" s="1">
        <v>0</v>
      </c>
      <c r="Q566" s="1">
        <v>1025.05513281654</v>
      </c>
      <c r="R566" s="1">
        <v>51759</v>
      </c>
      <c r="S566" s="59">
        <f>IF(C566="East", IF(B566="Central",('Connecting shares (%)'!$F$2/100*E566+'Connecting shares (%)'!$G$2/100*G566+'Connecting shares (%)'!$H$2/100*I566)/1000000,0),0)</f>
        <v>0</v>
      </c>
      <c r="T566" s="59">
        <f>IF(C566="East", IF(B566="Central",F566*'Connecting shares (%)'!$R$16*'Connecting shares (%)'!$F$2/100+H566*'Connecting shares (%)'!$G$2/100*'Connecting shares (%)'!$R$17+J566*'Connecting shares (%)'!$H$2/100*'Connecting shares (%)'!$R$18,0),0)</f>
        <v>0</v>
      </c>
      <c r="U566" s="1">
        <f>IF(C566="East", IF(B566="Decentral",('Connecting shares (%)'!$F$6/100*E566+'Connecting shares (%)'!$G$6/100*G566+'Connecting shares (%)'!$H$6/100*I566)/1000000,0),0)</f>
        <v>0</v>
      </c>
      <c r="V566" s="1">
        <f>IF(C566="East", IF(B566="Decentral",F566*'Connecting shares (%)'!$R$16*'Connecting shares (%)'!$F$6/100+H566*'Connecting shares (%)'!$G$6/100*'Connecting shares (%)'!$R$17+J566*'Connecting shares (%)'!$H$6/100*'Connecting shares (%)'!$R$18,0),0)</f>
        <v>0</v>
      </c>
      <c r="W566" s="1">
        <f>IF(C566="East", IF(B566="Central",('Connecting shares (%)'!$F$4/100*K566+'Connecting shares (%)'!$G$4/100*M566+'Connecting shares (%)'!$H$4/100*O566)/1000000,0),0)</f>
        <v>0</v>
      </c>
      <c r="X566" s="1">
        <f>IF(C566="East", IF(B566="Central",L566*'Connecting shares (%)'!$R$16*'Connecting shares (%)'!$F$4/100+N566*'Connecting shares (%)'!$G$4/100*'Connecting shares (%)'!$R$17+P566*'Connecting shares (%)'!$H$4/100*'Connecting shares (%)'!$R$18,0),0)</f>
        <v>0</v>
      </c>
      <c r="Y566" s="1">
        <f>IF(C566="East", IF(B566="Decentral",('Connecting shares (%)'!$F$4/100*K566+'Connecting shares (%)'!$G$4/100*M566+'Connecting shares (%)'!$H$4/100*O566)/1000000,0),0)</f>
        <v>0</v>
      </c>
      <c r="Z566" s="1">
        <f>IF(C566="East", IF(B566="Decentral",L566*'Connecting shares (%)'!$R$16*'Connecting shares (%)'!$F$8/100+N566*'Connecting shares (%)'!$G$8/100*'Connecting shares (%)'!$R$17+P566*'Connecting shares (%)'!$H$8/100*'Connecting shares (%)'!$R$18,0),0)</f>
        <v>0</v>
      </c>
      <c r="AA566" s="1">
        <f>IF(C566="West", IF(B566="Central",('Connecting shares (%)'!$F$10/100*E566+'Connecting shares (%)'!$G$10/100*G566+'Connecting shares (%)'!$H$10/100*I566)/1000000,0),0)</f>
        <v>0</v>
      </c>
      <c r="AB566" s="1">
        <f>IF(C566="West", IF(B566="Central",F566*'Connecting shares (%)'!$R$16*'Connecting shares (%)'!$F$10/100+H566*'Connecting shares (%)'!$G$10/100*'Connecting shares (%)'!$R$17+J566*'Connecting shares (%)'!$H$10/100*'Connecting shares (%)'!$R$18,0),0)</f>
        <v>0</v>
      </c>
      <c r="AC566" s="1">
        <f>IF(C566="West", IF(B566="Decentral",('Connecting shares (%)'!$F$14/100*E566+'Connecting shares (%)'!$G$14/100*G566+'Connecting shares (%)'!$H$14/100*I566)/1000000,0),0)</f>
        <v>0.44916008999999896</v>
      </c>
      <c r="AD566" s="1">
        <f>IF(C566="west", IF(B566="Decentral",F566*'Connecting shares (%)'!$R$16*'Connecting shares (%)'!$F$14/100+H566*'Connecting shares (%)'!$G$14/100*'Connecting shares (%)'!$R$17+J566*'Connecting shares (%)'!$H$14/100*'Connecting shares (%)'!$R$18,0),0)</f>
        <v>0.6438600000000001</v>
      </c>
      <c r="AE566" s="1">
        <f>IF(C566="west", IF(B566="Central",('Connecting shares (%)'!$F$12/100*K566+'Connecting shares (%)'!$G$12/100*M566+'Connecting shares (%)'!$H$12/100*O566)/1000000,0),0)</f>
        <v>0</v>
      </c>
      <c r="AF566" s="1">
        <f>IF(C566="west", IF(B566="Central",L566*'Connecting shares (%)'!$R$16*'Connecting shares (%)'!$F$12/100+N566*'Connecting shares (%)'!$G$12/100*'Connecting shares (%)'!$R$17+P566*'Connecting shares (%)'!$H$12/100*'Connecting shares (%)'!$R$18,0),0)</f>
        <v>0</v>
      </c>
      <c r="AG566" s="1">
        <f>IF(C566="West", IF(B566="Decentral",(K566*'Connecting shares (%)'!$F$16/100+M566*'Connecting shares (%)'!$G$16/100+O566*'Connecting shares (%)'!$H$16/100)/1000000,0),0)</f>
        <v>1.2173979999999999E-2</v>
      </c>
      <c r="AH566" s="1">
        <f>IF(C566="west", IF(B566="Decentral",L566*'Connecting shares (%)'!$R$16*'Connecting shares (%)'!$F$16/100+N566*'Connecting shares (%)'!$G$16/100*'Connecting shares (%)'!$R$17+P566*'Connecting shares (%)'!$H$16/100*'Connecting shares (%)'!$R$18,0),0)</f>
        <v>4.5990000000000003E-2</v>
      </c>
    </row>
    <row r="567" spans="1:34">
      <c r="A567" s="1">
        <v>566</v>
      </c>
      <c r="B567" s="1" t="s">
        <v>19</v>
      </c>
      <c r="C567" s="1" t="s">
        <v>21</v>
      </c>
      <c r="D567" s="1" t="s">
        <v>380</v>
      </c>
      <c r="E567" s="1">
        <v>1102396.79</v>
      </c>
      <c r="F567" s="1">
        <v>77</v>
      </c>
      <c r="G567" s="1">
        <v>0</v>
      </c>
      <c r="H567" s="1">
        <v>0</v>
      </c>
      <c r="I567" s="1">
        <v>0</v>
      </c>
      <c r="J567" s="1">
        <v>0</v>
      </c>
      <c r="K567" s="1">
        <v>40618.979999999901</v>
      </c>
      <c r="L567" s="1">
        <v>6</v>
      </c>
      <c r="M567" s="1">
        <v>0</v>
      </c>
      <c r="N567" s="1">
        <v>0</v>
      </c>
      <c r="O567" s="1">
        <v>0</v>
      </c>
      <c r="P567" s="1">
        <v>0</v>
      </c>
      <c r="Q567" s="1">
        <v>4286.0714910094603</v>
      </c>
      <c r="R567" s="1">
        <v>1033920.5</v>
      </c>
      <c r="S567" s="59">
        <f>IF(C567="East", IF(B567="Central",('Connecting shares (%)'!$F$2/100*E567+'Connecting shares (%)'!$G$2/100*G567+'Connecting shares (%)'!$H$2/100*I567)/1000000,0),0)</f>
        <v>0</v>
      </c>
      <c r="T567" s="59">
        <f>IF(C567="East", IF(B567="Central",F567*'Connecting shares (%)'!$R$16*'Connecting shares (%)'!$F$2/100+H567*'Connecting shares (%)'!$G$2/100*'Connecting shares (%)'!$R$17+J567*'Connecting shares (%)'!$H$2/100*'Connecting shares (%)'!$R$18,0),0)</f>
        <v>0</v>
      </c>
      <c r="U567" s="1">
        <f>IF(C567="East", IF(B567="Decentral",('Connecting shares (%)'!$F$6/100*E567+'Connecting shares (%)'!$G$6/100*G567+'Connecting shares (%)'!$H$6/100*I567)/1000000,0),0)</f>
        <v>0</v>
      </c>
      <c r="V567" s="1">
        <f>IF(C567="East", IF(B567="Decentral",F567*'Connecting shares (%)'!$R$16*'Connecting shares (%)'!$F$6/100+H567*'Connecting shares (%)'!$G$6/100*'Connecting shares (%)'!$R$17+J567*'Connecting shares (%)'!$H$6/100*'Connecting shares (%)'!$R$18,0),0)</f>
        <v>0</v>
      </c>
      <c r="W567" s="1">
        <f>IF(C567="East", IF(B567="Central",('Connecting shares (%)'!$F$4/100*K567+'Connecting shares (%)'!$G$4/100*M567+'Connecting shares (%)'!$H$4/100*O567)/1000000,0),0)</f>
        <v>0</v>
      </c>
      <c r="X567" s="1">
        <f>IF(C567="East", IF(B567="Central",L567*'Connecting shares (%)'!$R$16*'Connecting shares (%)'!$F$4/100+N567*'Connecting shares (%)'!$G$4/100*'Connecting shares (%)'!$R$17+P567*'Connecting shares (%)'!$H$4/100*'Connecting shares (%)'!$R$18,0),0)</f>
        <v>0</v>
      </c>
      <c r="Y567" s="1">
        <f>IF(C567="East", IF(B567="Decentral",('Connecting shares (%)'!$F$4/100*K567+'Connecting shares (%)'!$G$4/100*M567+'Connecting shares (%)'!$H$4/100*O567)/1000000,0),0)</f>
        <v>0</v>
      </c>
      <c r="Z567" s="1">
        <f>IF(C567="East", IF(B567="Decentral",L567*'Connecting shares (%)'!$R$16*'Connecting shares (%)'!$F$8/100+N567*'Connecting shares (%)'!$G$8/100*'Connecting shares (%)'!$R$17+P567*'Connecting shares (%)'!$H$8/100*'Connecting shares (%)'!$R$18,0),0)</f>
        <v>0</v>
      </c>
      <c r="AA567" s="1">
        <f>IF(C567="West", IF(B567="Central",('Connecting shares (%)'!$F$10/100*E567+'Connecting shares (%)'!$G$10/100*G567+'Connecting shares (%)'!$H$10/100*I567)/1000000,0),0)</f>
        <v>0</v>
      </c>
      <c r="AB567" s="1">
        <f>IF(C567="West", IF(B567="Central",F567*'Connecting shares (%)'!$R$16*'Connecting shares (%)'!$F$10/100+H567*'Connecting shares (%)'!$G$10/100*'Connecting shares (%)'!$R$17+J567*'Connecting shares (%)'!$H$10/100*'Connecting shares (%)'!$R$18,0),0)</f>
        <v>0</v>
      </c>
      <c r="AC567" s="1">
        <f>IF(C567="West", IF(B567="Decentral",('Connecting shares (%)'!$F$14/100*E567+'Connecting shares (%)'!$G$14/100*G567+'Connecting shares (%)'!$H$14/100*I567)/1000000,0),0)</f>
        <v>1.10239679</v>
      </c>
      <c r="AD567" s="1">
        <f>IF(C567="west", IF(B567="Decentral",F567*'Connecting shares (%)'!$R$16*'Connecting shares (%)'!$F$14/100+H567*'Connecting shares (%)'!$G$14/100*'Connecting shares (%)'!$R$17+J567*'Connecting shares (%)'!$H$14/100*'Connecting shares (%)'!$R$18,0),0)</f>
        <v>1.770615</v>
      </c>
      <c r="AE567" s="1">
        <f>IF(C567="west", IF(B567="Central",('Connecting shares (%)'!$F$12/100*K567+'Connecting shares (%)'!$G$12/100*M567+'Connecting shares (%)'!$H$12/100*O567)/1000000,0),0)</f>
        <v>0</v>
      </c>
      <c r="AF567" s="1">
        <f>IF(C567="west", IF(B567="Central",L567*'Connecting shares (%)'!$R$16*'Connecting shares (%)'!$F$12/100+N567*'Connecting shares (%)'!$G$12/100*'Connecting shares (%)'!$R$17+P567*'Connecting shares (%)'!$H$12/100*'Connecting shares (%)'!$R$18,0),0)</f>
        <v>0</v>
      </c>
      <c r="AG567" s="1">
        <f>IF(C567="West", IF(B567="Decentral",(K567*'Connecting shares (%)'!$F$16/100+M567*'Connecting shares (%)'!$G$16/100+O567*'Connecting shares (%)'!$H$16/100)/1000000,0),0)</f>
        <v>4.0618979999999902E-2</v>
      </c>
      <c r="AH567" s="1">
        <f>IF(C567="west", IF(B567="Decentral",L567*'Connecting shares (%)'!$R$16*'Connecting shares (%)'!$F$16/100+N567*'Connecting shares (%)'!$G$16/100*'Connecting shares (%)'!$R$17+P567*'Connecting shares (%)'!$H$16/100*'Connecting shares (%)'!$R$18,0),0)</f>
        <v>0.13797000000000001</v>
      </c>
    </row>
    <row r="568" spans="1:34">
      <c r="A568" s="1">
        <v>567</v>
      </c>
      <c r="B568" s="1" t="s">
        <v>19</v>
      </c>
      <c r="C568" s="1" t="s">
        <v>21</v>
      </c>
      <c r="D568" s="1" t="s">
        <v>378</v>
      </c>
      <c r="E568" s="1">
        <v>879052.5</v>
      </c>
      <c r="F568" s="1">
        <v>55</v>
      </c>
      <c r="G568" s="1">
        <v>0</v>
      </c>
      <c r="H568" s="1">
        <v>0</v>
      </c>
      <c r="I568" s="1">
        <v>0</v>
      </c>
      <c r="J568" s="1">
        <v>0</v>
      </c>
      <c r="K568" s="1">
        <v>96865.649999999907</v>
      </c>
      <c r="L568" s="1">
        <v>10</v>
      </c>
      <c r="M568" s="1">
        <v>0</v>
      </c>
      <c r="N568" s="1">
        <v>0</v>
      </c>
      <c r="O568" s="1">
        <v>0</v>
      </c>
      <c r="P568" s="1">
        <v>0</v>
      </c>
      <c r="Q568" s="1">
        <v>3101.47333239722</v>
      </c>
      <c r="R568" s="1">
        <v>135286.5</v>
      </c>
      <c r="S568" s="59">
        <f>IF(C568="East", IF(B568="Central",('Connecting shares (%)'!$F$2/100*E568+'Connecting shares (%)'!$G$2/100*G568+'Connecting shares (%)'!$H$2/100*I568)/1000000,0),0)</f>
        <v>0</v>
      </c>
      <c r="T568" s="59">
        <f>IF(C568="East", IF(B568="Central",F568*'Connecting shares (%)'!$R$16*'Connecting shares (%)'!$F$2/100+H568*'Connecting shares (%)'!$G$2/100*'Connecting shares (%)'!$R$17+J568*'Connecting shares (%)'!$H$2/100*'Connecting shares (%)'!$R$18,0),0)</f>
        <v>0</v>
      </c>
      <c r="U568" s="1">
        <f>IF(C568="East", IF(B568="Decentral",('Connecting shares (%)'!$F$6/100*E568+'Connecting shares (%)'!$G$6/100*G568+'Connecting shares (%)'!$H$6/100*I568)/1000000,0),0)</f>
        <v>0</v>
      </c>
      <c r="V568" s="1">
        <f>IF(C568="East", IF(B568="Decentral",F568*'Connecting shares (%)'!$R$16*'Connecting shares (%)'!$F$6/100+H568*'Connecting shares (%)'!$G$6/100*'Connecting shares (%)'!$R$17+J568*'Connecting shares (%)'!$H$6/100*'Connecting shares (%)'!$R$18,0),0)</f>
        <v>0</v>
      </c>
      <c r="W568" s="1">
        <f>IF(C568="East", IF(B568="Central",('Connecting shares (%)'!$F$4/100*K568+'Connecting shares (%)'!$G$4/100*M568+'Connecting shares (%)'!$H$4/100*O568)/1000000,0),0)</f>
        <v>0</v>
      </c>
      <c r="X568" s="1">
        <f>IF(C568="East", IF(B568="Central",L568*'Connecting shares (%)'!$R$16*'Connecting shares (%)'!$F$4/100+N568*'Connecting shares (%)'!$G$4/100*'Connecting shares (%)'!$R$17+P568*'Connecting shares (%)'!$H$4/100*'Connecting shares (%)'!$R$18,0),0)</f>
        <v>0</v>
      </c>
      <c r="Y568" s="1">
        <f>IF(C568="East", IF(B568="Decentral",('Connecting shares (%)'!$F$4/100*K568+'Connecting shares (%)'!$G$4/100*M568+'Connecting shares (%)'!$H$4/100*O568)/1000000,0),0)</f>
        <v>0</v>
      </c>
      <c r="Z568" s="1">
        <f>IF(C568="East", IF(B568="Decentral",L568*'Connecting shares (%)'!$R$16*'Connecting shares (%)'!$F$8/100+N568*'Connecting shares (%)'!$G$8/100*'Connecting shares (%)'!$R$17+P568*'Connecting shares (%)'!$H$8/100*'Connecting shares (%)'!$R$18,0),0)</f>
        <v>0</v>
      </c>
      <c r="AA568" s="1">
        <f>IF(C568="West", IF(B568="Central",('Connecting shares (%)'!$F$10/100*E568+'Connecting shares (%)'!$G$10/100*G568+'Connecting shares (%)'!$H$10/100*I568)/1000000,0),0)</f>
        <v>0</v>
      </c>
      <c r="AB568" s="1">
        <f>IF(C568="West", IF(B568="Central",F568*'Connecting shares (%)'!$R$16*'Connecting shares (%)'!$F$10/100+H568*'Connecting shares (%)'!$G$10/100*'Connecting shares (%)'!$R$17+J568*'Connecting shares (%)'!$H$10/100*'Connecting shares (%)'!$R$18,0),0)</f>
        <v>0</v>
      </c>
      <c r="AC568" s="1">
        <f>IF(C568="West", IF(B568="Decentral",('Connecting shares (%)'!$F$14/100*E568+'Connecting shares (%)'!$G$14/100*G568+'Connecting shares (%)'!$H$14/100*I568)/1000000,0),0)</f>
        <v>0.87905250000000001</v>
      </c>
      <c r="AD568" s="1">
        <f>IF(C568="west", IF(B568="Decentral",F568*'Connecting shares (%)'!$R$16*'Connecting shares (%)'!$F$14/100+H568*'Connecting shares (%)'!$G$14/100*'Connecting shares (%)'!$R$17+J568*'Connecting shares (%)'!$H$14/100*'Connecting shares (%)'!$R$18,0),0)</f>
        <v>1.2647250000000001</v>
      </c>
      <c r="AE568" s="1">
        <f>IF(C568="west", IF(B568="Central",('Connecting shares (%)'!$F$12/100*K568+'Connecting shares (%)'!$G$12/100*M568+'Connecting shares (%)'!$H$12/100*O568)/1000000,0),0)</f>
        <v>0</v>
      </c>
      <c r="AF568" s="1">
        <f>IF(C568="west", IF(B568="Central",L568*'Connecting shares (%)'!$R$16*'Connecting shares (%)'!$F$12/100+N568*'Connecting shares (%)'!$G$12/100*'Connecting shares (%)'!$R$17+P568*'Connecting shares (%)'!$H$12/100*'Connecting shares (%)'!$R$18,0),0)</f>
        <v>0</v>
      </c>
      <c r="AG568" s="1">
        <f>IF(C568="West", IF(B568="Decentral",(K568*'Connecting shares (%)'!$F$16/100+M568*'Connecting shares (%)'!$G$16/100+O568*'Connecting shares (%)'!$H$16/100)/1000000,0),0)</f>
        <v>9.68656499999999E-2</v>
      </c>
      <c r="AH568" s="1">
        <f>IF(C568="west", IF(B568="Decentral",L568*'Connecting shares (%)'!$R$16*'Connecting shares (%)'!$F$16/100+N568*'Connecting shares (%)'!$G$16/100*'Connecting shares (%)'!$R$17+P568*'Connecting shares (%)'!$H$16/100*'Connecting shares (%)'!$R$18,0),0)</f>
        <v>0.22995000000000002</v>
      </c>
    </row>
    <row r="569" spans="1:34">
      <c r="A569" s="1">
        <v>568</v>
      </c>
      <c r="B569" s="1" t="s">
        <v>19</v>
      </c>
      <c r="C569" s="1" t="s">
        <v>21</v>
      </c>
      <c r="D569" s="1" t="s">
        <v>379</v>
      </c>
      <c r="E569" s="1">
        <v>1113006.73</v>
      </c>
      <c r="F569" s="1">
        <v>71</v>
      </c>
      <c r="G569" s="1">
        <v>54398.239999999903</v>
      </c>
      <c r="H569" s="1">
        <v>1</v>
      </c>
      <c r="I569" s="1">
        <v>0</v>
      </c>
      <c r="J569" s="1">
        <v>0</v>
      </c>
      <c r="K569" s="1">
        <v>37697.209999999897</v>
      </c>
      <c r="L569" s="1">
        <v>3</v>
      </c>
      <c r="M569" s="1">
        <v>0</v>
      </c>
      <c r="N569" s="1">
        <v>0</v>
      </c>
      <c r="O569" s="1">
        <v>0</v>
      </c>
      <c r="P569" s="1">
        <v>0</v>
      </c>
      <c r="Q569" s="1">
        <v>6536.8671273569298</v>
      </c>
      <c r="R569" s="1">
        <v>2155619</v>
      </c>
      <c r="S569" s="59">
        <f>IF(C569="East", IF(B569="Central",('Connecting shares (%)'!$F$2/100*E569+'Connecting shares (%)'!$G$2/100*G569+'Connecting shares (%)'!$H$2/100*I569)/1000000,0),0)</f>
        <v>0</v>
      </c>
      <c r="T569" s="59">
        <f>IF(C569="East", IF(B569="Central",F569*'Connecting shares (%)'!$R$16*'Connecting shares (%)'!$F$2/100+H569*'Connecting shares (%)'!$G$2/100*'Connecting shares (%)'!$R$17+J569*'Connecting shares (%)'!$H$2/100*'Connecting shares (%)'!$R$18,0),0)</f>
        <v>0</v>
      </c>
      <c r="U569" s="1">
        <f>IF(C569="East", IF(B569="Decentral",('Connecting shares (%)'!$F$6/100*E569+'Connecting shares (%)'!$G$6/100*G569+'Connecting shares (%)'!$H$6/100*I569)/1000000,0),0)</f>
        <v>0</v>
      </c>
      <c r="V569" s="1">
        <f>IF(C569="East", IF(B569="Decentral",F569*'Connecting shares (%)'!$R$16*'Connecting shares (%)'!$F$6/100+H569*'Connecting shares (%)'!$G$6/100*'Connecting shares (%)'!$R$17+J569*'Connecting shares (%)'!$H$6/100*'Connecting shares (%)'!$R$18,0),0)</f>
        <v>0</v>
      </c>
      <c r="W569" s="1">
        <f>IF(C569="East", IF(B569="Central",('Connecting shares (%)'!$F$4/100*K569+'Connecting shares (%)'!$G$4/100*M569+'Connecting shares (%)'!$H$4/100*O569)/1000000,0),0)</f>
        <v>0</v>
      </c>
      <c r="X569" s="1">
        <f>IF(C569="East", IF(B569="Central",L569*'Connecting shares (%)'!$R$16*'Connecting shares (%)'!$F$4/100+N569*'Connecting shares (%)'!$G$4/100*'Connecting shares (%)'!$R$17+P569*'Connecting shares (%)'!$H$4/100*'Connecting shares (%)'!$R$18,0),0)</f>
        <v>0</v>
      </c>
      <c r="Y569" s="1">
        <f>IF(C569="East", IF(B569="Decentral",('Connecting shares (%)'!$F$4/100*K569+'Connecting shares (%)'!$G$4/100*M569+'Connecting shares (%)'!$H$4/100*O569)/1000000,0),0)</f>
        <v>0</v>
      </c>
      <c r="Z569" s="1">
        <f>IF(C569="East", IF(B569="Decentral",L569*'Connecting shares (%)'!$R$16*'Connecting shares (%)'!$F$8/100+N569*'Connecting shares (%)'!$G$8/100*'Connecting shares (%)'!$R$17+P569*'Connecting shares (%)'!$H$8/100*'Connecting shares (%)'!$R$18,0),0)</f>
        <v>0</v>
      </c>
      <c r="AA569" s="1">
        <f>IF(C569="West", IF(B569="Central",('Connecting shares (%)'!$F$10/100*E569+'Connecting shares (%)'!$G$10/100*G569+'Connecting shares (%)'!$H$10/100*I569)/1000000,0),0)</f>
        <v>0</v>
      </c>
      <c r="AB569" s="1">
        <f>IF(C569="West", IF(B569="Central",F569*'Connecting shares (%)'!$R$16*'Connecting shares (%)'!$F$10/100+H569*'Connecting shares (%)'!$G$10/100*'Connecting shares (%)'!$R$17+J569*'Connecting shares (%)'!$H$10/100*'Connecting shares (%)'!$R$18,0),0)</f>
        <v>0</v>
      </c>
      <c r="AC569" s="1">
        <f>IF(C569="West", IF(B569="Decentral",('Connecting shares (%)'!$F$14/100*E569+'Connecting shares (%)'!$G$14/100*G569+'Connecting shares (%)'!$H$14/100*I569)/1000000,0),0)</f>
        <v>1.16740497</v>
      </c>
      <c r="AD569" s="1">
        <f>IF(C569="west", IF(B569="Decentral",F569*'Connecting shares (%)'!$R$16*'Connecting shares (%)'!$F$14/100+H569*'Connecting shares (%)'!$G$14/100*'Connecting shares (%)'!$R$17+J569*'Connecting shares (%)'!$H$14/100*'Connecting shares (%)'!$R$18,0),0)</f>
        <v>1.6633039999999999</v>
      </c>
      <c r="AE569" s="1">
        <f>IF(C569="west", IF(B569="Central",('Connecting shares (%)'!$F$12/100*K569+'Connecting shares (%)'!$G$12/100*M569+'Connecting shares (%)'!$H$12/100*O569)/1000000,0),0)</f>
        <v>0</v>
      </c>
      <c r="AF569" s="1">
        <f>IF(C569="west", IF(B569="Central",L569*'Connecting shares (%)'!$R$16*'Connecting shares (%)'!$F$12/100+N569*'Connecting shares (%)'!$G$12/100*'Connecting shares (%)'!$R$17+P569*'Connecting shares (%)'!$H$12/100*'Connecting shares (%)'!$R$18,0),0)</f>
        <v>0</v>
      </c>
      <c r="AG569" s="1">
        <f>IF(C569="West", IF(B569="Decentral",(K569*'Connecting shares (%)'!$F$16/100+M569*'Connecting shares (%)'!$G$16/100+O569*'Connecting shares (%)'!$H$16/100)/1000000,0),0)</f>
        <v>3.7697209999999898E-2</v>
      </c>
      <c r="AH569" s="1">
        <f>IF(C569="west", IF(B569="Decentral",L569*'Connecting shares (%)'!$R$16*'Connecting shares (%)'!$F$16/100+N569*'Connecting shares (%)'!$G$16/100*'Connecting shares (%)'!$R$17+P569*'Connecting shares (%)'!$H$16/100*'Connecting shares (%)'!$R$18,0),0)</f>
        <v>6.8985000000000005E-2</v>
      </c>
    </row>
    <row r="570" spans="1:34">
      <c r="A570" s="1">
        <v>569</v>
      </c>
      <c r="B570" s="1" t="s">
        <v>19</v>
      </c>
      <c r="C570" s="1" t="s">
        <v>21</v>
      </c>
      <c r="D570" s="1" t="s">
        <v>55</v>
      </c>
      <c r="E570" s="1">
        <v>684137.02999999898</v>
      </c>
      <c r="F570" s="1">
        <v>39</v>
      </c>
      <c r="G570" s="1">
        <v>0</v>
      </c>
      <c r="H570" s="1">
        <v>0</v>
      </c>
      <c r="I570" s="1">
        <v>0</v>
      </c>
      <c r="J570" s="1">
        <v>0</v>
      </c>
      <c r="K570" s="1">
        <v>102052.08</v>
      </c>
      <c r="L570" s="1">
        <v>4</v>
      </c>
      <c r="M570" s="1">
        <v>50213.959999999897</v>
      </c>
      <c r="N570" s="1">
        <v>1</v>
      </c>
      <c r="O570" s="1">
        <v>0</v>
      </c>
      <c r="P570" s="1">
        <v>0</v>
      </c>
      <c r="Q570" s="1">
        <v>3922.5909549461398</v>
      </c>
      <c r="R570" s="1">
        <v>840591</v>
      </c>
      <c r="S570" s="59">
        <f>IF(C570="East", IF(B570="Central",('Connecting shares (%)'!$F$2/100*E570+'Connecting shares (%)'!$G$2/100*G570+'Connecting shares (%)'!$H$2/100*I570)/1000000,0),0)</f>
        <v>0</v>
      </c>
      <c r="T570" s="59">
        <f>IF(C570="East", IF(B570="Central",F570*'Connecting shares (%)'!$R$16*'Connecting shares (%)'!$F$2/100+H570*'Connecting shares (%)'!$G$2/100*'Connecting shares (%)'!$R$17+J570*'Connecting shares (%)'!$H$2/100*'Connecting shares (%)'!$R$18,0),0)</f>
        <v>0</v>
      </c>
      <c r="U570" s="1">
        <f>IF(C570="East", IF(B570="Decentral",('Connecting shares (%)'!$F$6/100*E570+'Connecting shares (%)'!$G$6/100*G570+'Connecting shares (%)'!$H$6/100*I570)/1000000,0),0)</f>
        <v>0</v>
      </c>
      <c r="V570" s="1">
        <f>IF(C570="East", IF(B570="Decentral",F570*'Connecting shares (%)'!$R$16*'Connecting shares (%)'!$F$6/100+H570*'Connecting shares (%)'!$G$6/100*'Connecting shares (%)'!$R$17+J570*'Connecting shares (%)'!$H$6/100*'Connecting shares (%)'!$R$18,0),0)</f>
        <v>0</v>
      </c>
      <c r="W570" s="1">
        <f>IF(C570="East", IF(B570="Central",('Connecting shares (%)'!$F$4/100*K570+'Connecting shares (%)'!$G$4/100*M570+'Connecting shares (%)'!$H$4/100*O570)/1000000,0),0)</f>
        <v>0</v>
      </c>
      <c r="X570" s="1">
        <f>IF(C570="East", IF(B570="Central",L570*'Connecting shares (%)'!$R$16*'Connecting shares (%)'!$F$4/100+N570*'Connecting shares (%)'!$G$4/100*'Connecting shares (%)'!$R$17+P570*'Connecting shares (%)'!$H$4/100*'Connecting shares (%)'!$R$18,0),0)</f>
        <v>0</v>
      </c>
      <c r="Y570" s="1">
        <f>IF(C570="East", IF(B570="Decentral",('Connecting shares (%)'!$F$4/100*K570+'Connecting shares (%)'!$G$4/100*M570+'Connecting shares (%)'!$H$4/100*O570)/1000000,0),0)</f>
        <v>0</v>
      </c>
      <c r="Z570" s="1">
        <f>IF(C570="East", IF(B570="Decentral",L570*'Connecting shares (%)'!$R$16*'Connecting shares (%)'!$F$8/100+N570*'Connecting shares (%)'!$G$8/100*'Connecting shares (%)'!$R$17+P570*'Connecting shares (%)'!$H$8/100*'Connecting shares (%)'!$R$18,0),0)</f>
        <v>0</v>
      </c>
      <c r="AA570" s="1">
        <f>IF(C570="West", IF(B570="Central",('Connecting shares (%)'!$F$10/100*E570+'Connecting shares (%)'!$G$10/100*G570+'Connecting shares (%)'!$H$10/100*I570)/1000000,0),0)</f>
        <v>0</v>
      </c>
      <c r="AB570" s="1">
        <f>IF(C570="West", IF(B570="Central",F570*'Connecting shares (%)'!$R$16*'Connecting shares (%)'!$F$10/100+H570*'Connecting shares (%)'!$G$10/100*'Connecting shares (%)'!$R$17+J570*'Connecting shares (%)'!$H$10/100*'Connecting shares (%)'!$R$18,0),0)</f>
        <v>0</v>
      </c>
      <c r="AC570" s="1">
        <f>IF(C570="West", IF(B570="Decentral",('Connecting shares (%)'!$F$14/100*E570+'Connecting shares (%)'!$G$14/100*G570+'Connecting shares (%)'!$H$14/100*I570)/1000000,0),0)</f>
        <v>0.68413702999999904</v>
      </c>
      <c r="AD570" s="1">
        <f>IF(C570="west", IF(B570="Decentral",F570*'Connecting shares (%)'!$R$16*'Connecting shares (%)'!$F$14/100+H570*'Connecting shares (%)'!$G$14/100*'Connecting shares (%)'!$R$17+J570*'Connecting shares (%)'!$H$14/100*'Connecting shares (%)'!$R$18,0),0)</f>
        <v>0.89680500000000007</v>
      </c>
      <c r="AE570" s="1">
        <f>IF(C570="west", IF(B570="Central",('Connecting shares (%)'!$F$12/100*K570+'Connecting shares (%)'!$G$12/100*M570+'Connecting shares (%)'!$H$12/100*O570)/1000000,0),0)</f>
        <v>0</v>
      </c>
      <c r="AF570" s="1">
        <f>IF(C570="west", IF(B570="Central",L570*'Connecting shares (%)'!$R$16*'Connecting shares (%)'!$F$12/100+N570*'Connecting shares (%)'!$G$12/100*'Connecting shares (%)'!$R$17+P570*'Connecting shares (%)'!$H$12/100*'Connecting shares (%)'!$R$18,0),0)</f>
        <v>0</v>
      </c>
      <c r="AG570" s="1">
        <f>IF(C570="West", IF(B570="Decentral",(K570*'Connecting shares (%)'!$F$16/100+M570*'Connecting shares (%)'!$G$16/100+O570*'Connecting shares (%)'!$H$16/100)/1000000,0),0)</f>
        <v>0.15226603999999988</v>
      </c>
      <c r="AH570" s="1">
        <f>IF(C570="west", IF(B570="Decentral",L570*'Connecting shares (%)'!$R$16*'Connecting shares (%)'!$F$16/100+N570*'Connecting shares (%)'!$G$16/100*'Connecting shares (%)'!$R$17+P570*'Connecting shares (%)'!$H$16/100*'Connecting shares (%)'!$R$18,0),0)</f>
        <v>0.122639</v>
      </c>
    </row>
    <row r="571" spans="1:34">
      <c r="A571" s="1">
        <v>570</v>
      </c>
      <c r="B571" s="1" t="s">
        <v>19</v>
      </c>
      <c r="C571" s="1" t="s">
        <v>21</v>
      </c>
      <c r="D571" s="1" t="s">
        <v>378</v>
      </c>
      <c r="E571" s="1">
        <v>154909.13</v>
      </c>
      <c r="F571" s="1">
        <v>8</v>
      </c>
      <c r="G571" s="1">
        <v>0</v>
      </c>
      <c r="H571" s="1">
        <v>0</v>
      </c>
      <c r="I571" s="1">
        <v>0</v>
      </c>
      <c r="J571" s="1">
        <v>0</v>
      </c>
      <c r="K571" s="1">
        <v>0</v>
      </c>
      <c r="L571" s="1">
        <v>0</v>
      </c>
      <c r="M571" s="1">
        <v>0</v>
      </c>
      <c r="N571" s="1">
        <v>0</v>
      </c>
      <c r="O571" s="1">
        <v>0</v>
      </c>
      <c r="P571" s="1">
        <v>0</v>
      </c>
      <c r="Q571" s="1">
        <v>1444.05398444763</v>
      </c>
      <c r="R571" s="1">
        <v>55343.5</v>
      </c>
      <c r="S571" s="59">
        <f>IF(C571="East", IF(B571="Central",('Connecting shares (%)'!$F$2/100*E571+'Connecting shares (%)'!$G$2/100*G571+'Connecting shares (%)'!$H$2/100*I571)/1000000,0),0)</f>
        <v>0</v>
      </c>
      <c r="T571" s="59">
        <f>IF(C571="East", IF(B571="Central",F571*'Connecting shares (%)'!$R$16*'Connecting shares (%)'!$F$2/100+H571*'Connecting shares (%)'!$G$2/100*'Connecting shares (%)'!$R$17+J571*'Connecting shares (%)'!$H$2/100*'Connecting shares (%)'!$R$18,0),0)</f>
        <v>0</v>
      </c>
      <c r="U571" s="1">
        <f>IF(C571="East", IF(B571="Decentral",('Connecting shares (%)'!$F$6/100*E571+'Connecting shares (%)'!$G$6/100*G571+'Connecting shares (%)'!$H$6/100*I571)/1000000,0),0)</f>
        <v>0</v>
      </c>
      <c r="V571" s="1">
        <f>IF(C571="East", IF(B571="Decentral",F571*'Connecting shares (%)'!$R$16*'Connecting shares (%)'!$F$6/100+H571*'Connecting shares (%)'!$G$6/100*'Connecting shares (%)'!$R$17+J571*'Connecting shares (%)'!$H$6/100*'Connecting shares (%)'!$R$18,0),0)</f>
        <v>0</v>
      </c>
      <c r="W571" s="1">
        <f>IF(C571="East", IF(B571="Central",('Connecting shares (%)'!$F$4/100*K571+'Connecting shares (%)'!$G$4/100*M571+'Connecting shares (%)'!$H$4/100*O571)/1000000,0),0)</f>
        <v>0</v>
      </c>
      <c r="X571" s="1">
        <f>IF(C571="East", IF(B571="Central",L571*'Connecting shares (%)'!$R$16*'Connecting shares (%)'!$F$4/100+N571*'Connecting shares (%)'!$G$4/100*'Connecting shares (%)'!$R$17+P571*'Connecting shares (%)'!$H$4/100*'Connecting shares (%)'!$R$18,0),0)</f>
        <v>0</v>
      </c>
      <c r="Y571" s="1">
        <f>IF(C571="East", IF(B571="Decentral",('Connecting shares (%)'!$F$4/100*K571+'Connecting shares (%)'!$G$4/100*M571+'Connecting shares (%)'!$H$4/100*O571)/1000000,0),0)</f>
        <v>0</v>
      </c>
      <c r="Z571" s="1">
        <f>IF(C571="East", IF(B571="Decentral",L571*'Connecting shares (%)'!$R$16*'Connecting shares (%)'!$F$8/100+N571*'Connecting shares (%)'!$G$8/100*'Connecting shares (%)'!$R$17+P571*'Connecting shares (%)'!$H$8/100*'Connecting shares (%)'!$R$18,0),0)</f>
        <v>0</v>
      </c>
      <c r="AA571" s="1">
        <f>IF(C571="West", IF(B571="Central",('Connecting shares (%)'!$F$10/100*E571+'Connecting shares (%)'!$G$10/100*G571+'Connecting shares (%)'!$H$10/100*I571)/1000000,0),0)</f>
        <v>0</v>
      </c>
      <c r="AB571" s="1">
        <f>IF(C571="West", IF(B571="Central",F571*'Connecting shares (%)'!$R$16*'Connecting shares (%)'!$F$10/100+H571*'Connecting shares (%)'!$G$10/100*'Connecting shares (%)'!$R$17+J571*'Connecting shares (%)'!$H$10/100*'Connecting shares (%)'!$R$18,0),0)</f>
        <v>0</v>
      </c>
      <c r="AC571" s="1">
        <f>IF(C571="West", IF(B571="Decentral",('Connecting shares (%)'!$F$14/100*E571+'Connecting shares (%)'!$G$14/100*G571+'Connecting shares (%)'!$H$14/100*I571)/1000000,0),0)</f>
        <v>0.15490913000000001</v>
      </c>
      <c r="AD571" s="1">
        <f>IF(C571="west", IF(B571="Decentral",F571*'Connecting shares (%)'!$R$16*'Connecting shares (%)'!$F$14/100+H571*'Connecting shares (%)'!$G$14/100*'Connecting shares (%)'!$R$17+J571*'Connecting shares (%)'!$H$14/100*'Connecting shares (%)'!$R$18,0),0)</f>
        <v>0.18396000000000001</v>
      </c>
      <c r="AE571" s="1">
        <f>IF(C571="west", IF(B571="Central",('Connecting shares (%)'!$F$12/100*K571+'Connecting shares (%)'!$G$12/100*M571+'Connecting shares (%)'!$H$12/100*O571)/1000000,0),0)</f>
        <v>0</v>
      </c>
      <c r="AF571" s="1">
        <f>IF(C571="west", IF(B571="Central",L571*'Connecting shares (%)'!$R$16*'Connecting shares (%)'!$F$12/100+N571*'Connecting shares (%)'!$G$12/100*'Connecting shares (%)'!$R$17+P571*'Connecting shares (%)'!$H$12/100*'Connecting shares (%)'!$R$18,0),0)</f>
        <v>0</v>
      </c>
      <c r="AG571" s="1">
        <f>IF(C571="West", IF(B571="Decentral",(K571*'Connecting shares (%)'!$F$16/100+M571*'Connecting shares (%)'!$G$16/100+O571*'Connecting shares (%)'!$H$16/100)/1000000,0),0)</f>
        <v>0</v>
      </c>
      <c r="AH571" s="1">
        <f>IF(C571="west", IF(B571="Decentral",L571*'Connecting shares (%)'!$R$16*'Connecting shares (%)'!$F$16/100+N571*'Connecting shares (%)'!$G$16/100*'Connecting shares (%)'!$R$17+P571*'Connecting shares (%)'!$H$16/100*'Connecting shares (%)'!$R$18,0),0)</f>
        <v>0</v>
      </c>
    </row>
    <row r="572" spans="1:34">
      <c r="A572" s="1">
        <v>571</v>
      </c>
      <c r="B572" s="1" t="s">
        <v>19</v>
      </c>
      <c r="C572" s="1" t="s">
        <v>21</v>
      </c>
      <c r="D572" s="1" t="s">
        <v>377</v>
      </c>
      <c r="E572" s="1">
        <v>849332.46</v>
      </c>
      <c r="F572" s="1">
        <v>53</v>
      </c>
      <c r="G572" s="1">
        <v>0</v>
      </c>
      <c r="H572" s="1">
        <v>0</v>
      </c>
      <c r="I572" s="1">
        <v>0</v>
      </c>
      <c r="J572" s="1">
        <v>0</v>
      </c>
      <c r="K572" s="1">
        <v>48390.38</v>
      </c>
      <c r="L572" s="1">
        <v>4</v>
      </c>
      <c r="M572" s="1">
        <v>61437.699999999903</v>
      </c>
      <c r="N572" s="1">
        <v>1</v>
      </c>
      <c r="O572" s="1">
        <v>0</v>
      </c>
      <c r="P572" s="1">
        <v>0</v>
      </c>
      <c r="Q572" s="1">
        <v>7948.5946570378901</v>
      </c>
      <c r="R572" s="1">
        <v>2406304.5</v>
      </c>
      <c r="S572" s="59">
        <f>IF(C572="East", IF(B572="Central",('Connecting shares (%)'!$F$2/100*E572+'Connecting shares (%)'!$G$2/100*G572+'Connecting shares (%)'!$H$2/100*I572)/1000000,0),0)</f>
        <v>0</v>
      </c>
      <c r="T572" s="59">
        <f>IF(C572="East", IF(B572="Central",F572*'Connecting shares (%)'!$R$16*'Connecting shares (%)'!$F$2/100+H572*'Connecting shares (%)'!$G$2/100*'Connecting shares (%)'!$R$17+J572*'Connecting shares (%)'!$H$2/100*'Connecting shares (%)'!$R$18,0),0)</f>
        <v>0</v>
      </c>
      <c r="U572" s="1">
        <f>IF(C572="East", IF(B572="Decentral",('Connecting shares (%)'!$F$6/100*E572+'Connecting shares (%)'!$G$6/100*G572+'Connecting shares (%)'!$H$6/100*I572)/1000000,0),0)</f>
        <v>0</v>
      </c>
      <c r="V572" s="1">
        <f>IF(C572="East", IF(B572="Decentral",F572*'Connecting shares (%)'!$R$16*'Connecting shares (%)'!$F$6/100+H572*'Connecting shares (%)'!$G$6/100*'Connecting shares (%)'!$R$17+J572*'Connecting shares (%)'!$H$6/100*'Connecting shares (%)'!$R$18,0),0)</f>
        <v>0</v>
      </c>
      <c r="W572" s="1">
        <f>IF(C572="East", IF(B572="Central",('Connecting shares (%)'!$F$4/100*K572+'Connecting shares (%)'!$G$4/100*M572+'Connecting shares (%)'!$H$4/100*O572)/1000000,0),0)</f>
        <v>0</v>
      </c>
      <c r="X572" s="1">
        <f>IF(C572="East", IF(B572="Central",L572*'Connecting shares (%)'!$R$16*'Connecting shares (%)'!$F$4/100+N572*'Connecting shares (%)'!$G$4/100*'Connecting shares (%)'!$R$17+P572*'Connecting shares (%)'!$H$4/100*'Connecting shares (%)'!$R$18,0),0)</f>
        <v>0</v>
      </c>
      <c r="Y572" s="1">
        <f>IF(C572="East", IF(B572="Decentral",('Connecting shares (%)'!$F$4/100*K572+'Connecting shares (%)'!$G$4/100*M572+'Connecting shares (%)'!$H$4/100*O572)/1000000,0),0)</f>
        <v>0</v>
      </c>
      <c r="Z572" s="1">
        <f>IF(C572="East", IF(B572="Decentral",L572*'Connecting shares (%)'!$R$16*'Connecting shares (%)'!$F$8/100+N572*'Connecting shares (%)'!$G$8/100*'Connecting shares (%)'!$R$17+P572*'Connecting shares (%)'!$H$8/100*'Connecting shares (%)'!$R$18,0),0)</f>
        <v>0</v>
      </c>
      <c r="AA572" s="1">
        <f>IF(C572="West", IF(B572="Central",('Connecting shares (%)'!$F$10/100*E572+'Connecting shares (%)'!$G$10/100*G572+'Connecting shares (%)'!$H$10/100*I572)/1000000,0),0)</f>
        <v>0</v>
      </c>
      <c r="AB572" s="1">
        <f>IF(C572="West", IF(B572="Central",F572*'Connecting shares (%)'!$R$16*'Connecting shares (%)'!$F$10/100+H572*'Connecting shares (%)'!$G$10/100*'Connecting shares (%)'!$R$17+J572*'Connecting shares (%)'!$H$10/100*'Connecting shares (%)'!$R$18,0),0)</f>
        <v>0</v>
      </c>
      <c r="AC572" s="1">
        <f>IF(C572="West", IF(B572="Decentral",('Connecting shares (%)'!$F$14/100*E572+'Connecting shares (%)'!$G$14/100*G572+'Connecting shares (%)'!$H$14/100*I572)/1000000,0),0)</f>
        <v>0.84933245999999996</v>
      </c>
      <c r="AD572" s="1">
        <f>IF(C572="west", IF(B572="Decentral",F572*'Connecting shares (%)'!$R$16*'Connecting shares (%)'!$F$14/100+H572*'Connecting shares (%)'!$G$14/100*'Connecting shares (%)'!$R$17+J572*'Connecting shares (%)'!$H$14/100*'Connecting shares (%)'!$R$18,0),0)</f>
        <v>1.2187350000000001</v>
      </c>
      <c r="AE572" s="1">
        <f>IF(C572="west", IF(B572="Central",('Connecting shares (%)'!$F$12/100*K572+'Connecting shares (%)'!$G$12/100*M572+'Connecting shares (%)'!$H$12/100*O572)/1000000,0),0)</f>
        <v>0</v>
      </c>
      <c r="AF572" s="1">
        <f>IF(C572="west", IF(B572="Central",L572*'Connecting shares (%)'!$R$16*'Connecting shares (%)'!$F$12/100+N572*'Connecting shares (%)'!$G$12/100*'Connecting shares (%)'!$R$17+P572*'Connecting shares (%)'!$H$12/100*'Connecting shares (%)'!$R$18,0),0)</f>
        <v>0</v>
      </c>
      <c r="AG572" s="1">
        <f>IF(C572="West", IF(B572="Decentral",(K572*'Connecting shares (%)'!$F$16/100+M572*'Connecting shares (%)'!$G$16/100+O572*'Connecting shares (%)'!$H$16/100)/1000000,0),0)</f>
        <v>0.1098280799999999</v>
      </c>
      <c r="AH572" s="1">
        <f>IF(C572="west", IF(B572="Decentral",L572*'Connecting shares (%)'!$R$16*'Connecting shares (%)'!$F$16/100+N572*'Connecting shares (%)'!$G$16/100*'Connecting shares (%)'!$R$17+P572*'Connecting shares (%)'!$H$16/100*'Connecting shares (%)'!$R$18,0),0)</f>
        <v>0.122639</v>
      </c>
    </row>
    <row r="573" spans="1:34">
      <c r="A573" s="1">
        <v>572</v>
      </c>
      <c r="B573" s="1" t="s">
        <v>19</v>
      </c>
      <c r="C573" s="1" t="s">
        <v>21</v>
      </c>
      <c r="D573" s="1" t="s">
        <v>376</v>
      </c>
      <c r="E573" s="1">
        <v>711679.19</v>
      </c>
      <c r="F573" s="1">
        <v>46</v>
      </c>
      <c r="G573" s="1">
        <v>0</v>
      </c>
      <c r="H573" s="1">
        <v>0</v>
      </c>
      <c r="I573" s="1">
        <v>0</v>
      </c>
      <c r="J573" s="1">
        <v>0</v>
      </c>
      <c r="K573" s="1">
        <v>18779.1899999999</v>
      </c>
      <c r="L573" s="1">
        <v>1</v>
      </c>
      <c r="M573" s="1">
        <v>0</v>
      </c>
      <c r="N573" s="1">
        <v>0</v>
      </c>
      <c r="O573" s="1">
        <v>0</v>
      </c>
      <c r="P573" s="1">
        <v>0</v>
      </c>
      <c r="Q573" s="1">
        <v>3479.9578432313601</v>
      </c>
      <c r="R573" s="1">
        <v>585628.5</v>
      </c>
      <c r="S573" s="59">
        <f>IF(C573="East", IF(B573="Central",('Connecting shares (%)'!$F$2/100*E573+'Connecting shares (%)'!$G$2/100*G573+'Connecting shares (%)'!$H$2/100*I573)/1000000,0),0)</f>
        <v>0</v>
      </c>
      <c r="T573" s="59">
        <f>IF(C573="East", IF(B573="Central",F573*'Connecting shares (%)'!$R$16*'Connecting shares (%)'!$F$2/100+H573*'Connecting shares (%)'!$G$2/100*'Connecting shares (%)'!$R$17+J573*'Connecting shares (%)'!$H$2/100*'Connecting shares (%)'!$R$18,0),0)</f>
        <v>0</v>
      </c>
      <c r="U573" s="1">
        <f>IF(C573="East", IF(B573="Decentral",('Connecting shares (%)'!$F$6/100*E573+'Connecting shares (%)'!$G$6/100*G573+'Connecting shares (%)'!$H$6/100*I573)/1000000,0),0)</f>
        <v>0</v>
      </c>
      <c r="V573" s="1">
        <f>IF(C573="East", IF(B573="Decentral",F573*'Connecting shares (%)'!$R$16*'Connecting shares (%)'!$F$6/100+H573*'Connecting shares (%)'!$G$6/100*'Connecting shares (%)'!$R$17+J573*'Connecting shares (%)'!$H$6/100*'Connecting shares (%)'!$R$18,0),0)</f>
        <v>0</v>
      </c>
      <c r="W573" s="1">
        <f>IF(C573="East", IF(B573="Central",('Connecting shares (%)'!$F$4/100*K573+'Connecting shares (%)'!$G$4/100*M573+'Connecting shares (%)'!$H$4/100*O573)/1000000,0),0)</f>
        <v>0</v>
      </c>
      <c r="X573" s="1">
        <f>IF(C573="East", IF(B573="Central",L573*'Connecting shares (%)'!$R$16*'Connecting shares (%)'!$F$4/100+N573*'Connecting shares (%)'!$G$4/100*'Connecting shares (%)'!$R$17+P573*'Connecting shares (%)'!$H$4/100*'Connecting shares (%)'!$R$18,0),0)</f>
        <v>0</v>
      </c>
      <c r="Y573" s="1">
        <f>IF(C573="East", IF(B573="Decentral",('Connecting shares (%)'!$F$4/100*K573+'Connecting shares (%)'!$G$4/100*M573+'Connecting shares (%)'!$H$4/100*O573)/1000000,0),0)</f>
        <v>0</v>
      </c>
      <c r="Z573" s="1">
        <f>IF(C573="East", IF(B573="Decentral",L573*'Connecting shares (%)'!$R$16*'Connecting shares (%)'!$F$8/100+N573*'Connecting shares (%)'!$G$8/100*'Connecting shares (%)'!$R$17+P573*'Connecting shares (%)'!$H$8/100*'Connecting shares (%)'!$R$18,0),0)</f>
        <v>0</v>
      </c>
      <c r="AA573" s="1">
        <f>IF(C573="West", IF(B573="Central",('Connecting shares (%)'!$F$10/100*E573+'Connecting shares (%)'!$G$10/100*G573+'Connecting shares (%)'!$H$10/100*I573)/1000000,0),0)</f>
        <v>0</v>
      </c>
      <c r="AB573" s="1">
        <f>IF(C573="West", IF(B573="Central",F573*'Connecting shares (%)'!$R$16*'Connecting shares (%)'!$F$10/100+H573*'Connecting shares (%)'!$G$10/100*'Connecting shares (%)'!$R$17+J573*'Connecting shares (%)'!$H$10/100*'Connecting shares (%)'!$R$18,0),0)</f>
        <v>0</v>
      </c>
      <c r="AC573" s="1">
        <f>IF(C573="West", IF(B573="Decentral",('Connecting shares (%)'!$F$14/100*E573+'Connecting shares (%)'!$G$14/100*G573+'Connecting shares (%)'!$H$14/100*I573)/1000000,0),0)</f>
        <v>0.71167918999999991</v>
      </c>
      <c r="AD573" s="1">
        <f>IF(C573="west", IF(B573="Decentral",F573*'Connecting shares (%)'!$R$16*'Connecting shares (%)'!$F$14/100+H573*'Connecting shares (%)'!$G$14/100*'Connecting shares (%)'!$R$17+J573*'Connecting shares (%)'!$H$14/100*'Connecting shares (%)'!$R$18,0),0)</f>
        <v>1.0577700000000001</v>
      </c>
      <c r="AE573" s="1">
        <f>IF(C573="west", IF(B573="Central",('Connecting shares (%)'!$F$12/100*K573+'Connecting shares (%)'!$G$12/100*M573+'Connecting shares (%)'!$H$12/100*O573)/1000000,0),0)</f>
        <v>0</v>
      </c>
      <c r="AF573" s="1">
        <f>IF(C573="west", IF(B573="Central",L573*'Connecting shares (%)'!$R$16*'Connecting shares (%)'!$F$12/100+N573*'Connecting shares (%)'!$G$12/100*'Connecting shares (%)'!$R$17+P573*'Connecting shares (%)'!$H$12/100*'Connecting shares (%)'!$R$18,0),0)</f>
        <v>0</v>
      </c>
      <c r="AG573" s="1">
        <f>IF(C573="West", IF(B573="Decentral",(K573*'Connecting shares (%)'!$F$16/100+M573*'Connecting shares (%)'!$G$16/100+O573*'Connecting shares (%)'!$H$16/100)/1000000,0),0)</f>
        <v>1.8779189999999901E-2</v>
      </c>
      <c r="AH573" s="1">
        <f>IF(C573="west", IF(B573="Decentral",L573*'Connecting shares (%)'!$R$16*'Connecting shares (%)'!$F$16/100+N573*'Connecting shares (%)'!$G$16/100*'Connecting shares (%)'!$R$17+P573*'Connecting shares (%)'!$H$16/100*'Connecting shares (%)'!$R$18,0),0)</f>
        <v>2.2995000000000002E-2</v>
      </c>
    </row>
    <row r="574" spans="1:34">
      <c r="A574" s="1">
        <v>573</v>
      </c>
      <c r="B574" s="1" t="s">
        <v>19</v>
      </c>
      <c r="C574" s="1" t="s">
        <v>21</v>
      </c>
      <c r="D574" s="1" t="s">
        <v>375</v>
      </c>
      <c r="E574" s="1">
        <v>691333.62</v>
      </c>
      <c r="F574" s="1">
        <v>54</v>
      </c>
      <c r="G574" s="1">
        <v>0</v>
      </c>
      <c r="H574" s="1">
        <v>0</v>
      </c>
      <c r="I574" s="1">
        <v>0</v>
      </c>
      <c r="J574" s="1">
        <v>0</v>
      </c>
      <c r="K574" s="1">
        <v>38687.529999999897</v>
      </c>
      <c r="L574" s="1">
        <v>9</v>
      </c>
      <c r="M574" s="1">
        <v>0</v>
      </c>
      <c r="N574" s="1">
        <v>0</v>
      </c>
      <c r="O574" s="1">
        <v>0</v>
      </c>
      <c r="P574" s="1">
        <v>0</v>
      </c>
      <c r="Q574" s="1">
        <v>4068.9475907086298</v>
      </c>
      <c r="R574" s="1">
        <v>857831.5</v>
      </c>
      <c r="S574" s="59">
        <f>IF(C574="East", IF(B574="Central",('Connecting shares (%)'!$F$2/100*E574+'Connecting shares (%)'!$G$2/100*G574+'Connecting shares (%)'!$H$2/100*I574)/1000000,0),0)</f>
        <v>0</v>
      </c>
      <c r="T574" s="59">
        <f>IF(C574="East", IF(B574="Central",F574*'Connecting shares (%)'!$R$16*'Connecting shares (%)'!$F$2/100+H574*'Connecting shares (%)'!$G$2/100*'Connecting shares (%)'!$R$17+J574*'Connecting shares (%)'!$H$2/100*'Connecting shares (%)'!$R$18,0),0)</f>
        <v>0</v>
      </c>
      <c r="U574" s="1">
        <f>IF(C574="East", IF(B574="Decentral",('Connecting shares (%)'!$F$6/100*E574+'Connecting shares (%)'!$G$6/100*G574+'Connecting shares (%)'!$H$6/100*I574)/1000000,0),0)</f>
        <v>0</v>
      </c>
      <c r="V574" s="1">
        <f>IF(C574="East", IF(B574="Decentral",F574*'Connecting shares (%)'!$R$16*'Connecting shares (%)'!$F$6/100+H574*'Connecting shares (%)'!$G$6/100*'Connecting shares (%)'!$R$17+J574*'Connecting shares (%)'!$H$6/100*'Connecting shares (%)'!$R$18,0),0)</f>
        <v>0</v>
      </c>
      <c r="W574" s="1">
        <f>IF(C574="East", IF(B574="Central",('Connecting shares (%)'!$F$4/100*K574+'Connecting shares (%)'!$G$4/100*M574+'Connecting shares (%)'!$H$4/100*O574)/1000000,0),0)</f>
        <v>0</v>
      </c>
      <c r="X574" s="1">
        <f>IF(C574="East", IF(B574="Central",L574*'Connecting shares (%)'!$R$16*'Connecting shares (%)'!$F$4/100+N574*'Connecting shares (%)'!$G$4/100*'Connecting shares (%)'!$R$17+P574*'Connecting shares (%)'!$H$4/100*'Connecting shares (%)'!$R$18,0),0)</f>
        <v>0</v>
      </c>
      <c r="Y574" s="1">
        <f>IF(C574="East", IF(B574="Decentral",('Connecting shares (%)'!$F$4/100*K574+'Connecting shares (%)'!$G$4/100*M574+'Connecting shares (%)'!$H$4/100*O574)/1000000,0),0)</f>
        <v>0</v>
      </c>
      <c r="Z574" s="1">
        <f>IF(C574="East", IF(B574="Decentral",L574*'Connecting shares (%)'!$R$16*'Connecting shares (%)'!$F$8/100+N574*'Connecting shares (%)'!$G$8/100*'Connecting shares (%)'!$R$17+P574*'Connecting shares (%)'!$H$8/100*'Connecting shares (%)'!$R$18,0),0)</f>
        <v>0</v>
      </c>
      <c r="AA574" s="1">
        <f>IF(C574="West", IF(B574="Central",('Connecting shares (%)'!$F$10/100*E574+'Connecting shares (%)'!$G$10/100*G574+'Connecting shares (%)'!$H$10/100*I574)/1000000,0),0)</f>
        <v>0</v>
      </c>
      <c r="AB574" s="1">
        <f>IF(C574="West", IF(B574="Central",F574*'Connecting shares (%)'!$R$16*'Connecting shares (%)'!$F$10/100+H574*'Connecting shares (%)'!$G$10/100*'Connecting shares (%)'!$R$17+J574*'Connecting shares (%)'!$H$10/100*'Connecting shares (%)'!$R$18,0),0)</f>
        <v>0</v>
      </c>
      <c r="AC574" s="1">
        <f>IF(C574="West", IF(B574="Decentral",('Connecting shares (%)'!$F$14/100*E574+'Connecting shares (%)'!$G$14/100*G574+'Connecting shares (%)'!$H$14/100*I574)/1000000,0),0)</f>
        <v>0.69133361999999998</v>
      </c>
      <c r="AD574" s="1">
        <f>IF(C574="west", IF(B574="Decentral",F574*'Connecting shares (%)'!$R$16*'Connecting shares (%)'!$F$14/100+H574*'Connecting shares (%)'!$G$14/100*'Connecting shares (%)'!$R$17+J574*'Connecting shares (%)'!$H$14/100*'Connecting shares (%)'!$R$18,0),0)</f>
        <v>1.24173</v>
      </c>
      <c r="AE574" s="1">
        <f>IF(C574="west", IF(B574="Central",('Connecting shares (%)'!$F$12/100*K574+'Connecting shares (%)'!$G$12/100*M574+'Connecting shares (%)'!$H$12/100*O574)/1000000,0),0)</f>
        <v>0</v>
      </c>
      <c r="AF574" s="1">
        <f>IF(C574="west", IF(B574="Central",L574*'Connecting shares (%)'!$R$16*'Connecting shares (%)'!$F$12/100+N574*'Connecting shares (%)'!$G$12/100*'Connecting shares (%)'!$R$17+P574*'Connecting shares (%)'!$H$12/100*'Connecting shares (%)'!$R$18,0),0)</f>
        <v>0</v>
      </c>
      <c r="AG574" s="1">
        <f>IF(C574="West", IF(B574="Decentral",(K574*'Connecting shares (%)'!$F$16/100+M574*'Connecting shares (%)'!$G$16/100+O574*'Connecting shares (%)'!$H$16/100)/1000000,0),0)</f>
        <v>3.8687529999999894E-2</v>
      </c>
      <c r="AH574" s="1">
        <f>IF(C574="west", IF(B574="Decentral",L574*'Connecting shares (%)'!$R$16*'Connecting shares (%)'!$F$16/100+N574*'Connecting shares (%)'!$G$16/100*'Connecting shares (%)'!$R$17+P574*'Connecting shares (%)'!$H$16/100*'Connecting shares (%)'!$R$18,0),0)</f>
        <v>0.206955</v>
      </c>
    </row>
    <row r="575" spans="1:34">
      <c r="A575" s="1">
        <v>574</v>
      </c>
      <c r="B575" s="1" t="s">
        <v>19</v>
      </c>
      <c r="C575" s="1" t="s">
        <v>21</v>
      </c>
      <c r="D575" s="1" t="s">
        <v>374</v>
      </c>
      <c r="E575" s="1">
        <v>354974.82999999903</v>
      </c>
      <c r="F575" s="1">
        <v>21</v>
      </c>
      <c r="G575" s="1">
        <v>0</v>
      </c>
      <c r="H575" s="1">
        <v>0</v>
      </c>
      <c r="I575" s="1">
        <v>0</v>
      </c>
      <c r="J575" s="1">
        <v>0</v>
      </c>
      <c r="K575" s="1">
        <v>15468.67</v>
      </c>
      <c r="L575" s="1">
        <v>2</v>
      </c>
      <c r="M575" s="1">
        <v>0</v>
      </c>
      <c r="N575" s="1">
        <v>0</v>
      </c>
      <c r="O575" s="1">
        <v>0</v>
      </c>
      <c r="P575" s="1">
        <v>0</v>
      </c>
      <c r="Q575" s="1">
        <v>2598.3536602650101</v>
      </c>
      <c r="R575" s="1">
        <v>263588</v>
      </c>
      <c r="S575" s="59">
        <f>IF(C575="East", IF(B575="Central",('Connecting shares (%)'!$F$2/100*E575+'Connecting shares (%)'!$G$2/100*G575+'Connecting shares (%)'!$H$2/100*I575)/1000000,0),0)</f>
        <v>0</v>
      </c>
      <c r="T575" s="59">
        <f>IF(C575="East", IF(B575="Central",F575*'Connecting shares (%)'!$R$16*'Connecting shares (%)'!$F$2/100+H575*'Connecting shares (%)'!$G$2/100*'Connecting shares (%)'!$R$17+J575*'Connecting shares (%)'!$H$2/100*'Connecting shares (%)'!$R$18,0),0)</f>
        <v>0</v>
      </c>
      <c r="U575" s="1">
        <f>IF(C575="East", IF(B575="Decentral",('Connecting shares (%)'!$F$6/100*E575+'Connecting shares (%)'!$G$6/100*G575+'Connecting shares (%)'!$H$6/100*I575)/1000000,0),0)</f>
        <v>0</v>
      </c>
      <c r="V575" s="1">
        <f>IF(C575="East", IF(B575="Decentral",F575*'Connecting shares (%)'!$R$16*'Connecting shares (%)'!$F$6/100+H575*'Connecting shares (%)'!$G$6/100*'Connecting shares (%)'!$R$17+J575*'Connecting shares (%)'!$H$6/100*'Connecting shares (%)'!$R$18,0),0)</f>
        <v>0</v>
      </c>
      <c r="W575" s="1">
        <f>IF(C575="East", IF(B575="Central",('Connecting shares (%)'!$F$4/100*K575+'Connecting shares (%)'!$G$4/100*M575+'Connecting shares (%)'!$H$4/100*O575)/1000000,0),0)</f>
        <v>0</v>
      </c>
      <c r="X575" s="1">
        <f>IF(C575="East", IF(B575="Central",L575*'Connecting shares (%)'!$R$16*'Connecting shares (%)'!$F$4/100+N575*'Connecting shares (%)'!$G$4/100*'Connecting shares (%)'!$R$17+P575*'Connecting shares (%)'!$H$4/100*'Connecting shares (%)'!$R$18,0),0)</f>
        <v>0</v>
      </c>
      <c r="Y575" s="1">
        <f>IF(C575="East", IF(B575="Decentral",('Connecting shares (%)'!$F$4/100*K575+'Connecting shares (%)'!$G$4/100*M575+'Connecting shares (%)'!$H$4/100*O575)/1000000,0),0)</f>
        <v>0</v>
      </c>
      <c r="Z575" s="1">
        <f>IF(C575="East", IF(B575="Decentral",L575*'Connecting shares (%)'!$R$16*'Connecting shares (%)'!$F$8/100+N575*'Connecting shares (%)'!$G$8/100*'Connecting shares (%)'!$R$17+P575*'Connecting shares (%)'!$H$8/100*'Connecting shares (%)'!$R$18,0),0)</f>
        <v>0</v>
      </c>
      <c r="AA575" s="1">
        <f>IF(C575="West", IF(B575="Central",('Connecting shares (%)'!$F$10/100*E575+'Connecting shares (%)'!$G$10/100*G575+'Connecting shares (%)'!$H$10/100*I575)/1000000,0),0)</f>
        <v>0</v>
      </c>
      <c r="AB575" s="1">
        <f>IF(C575="West", IF(B575="Central",F575*'Connecting shares (%)'!$R$16*'Connecting shares (%)'!$F$10/100+H575*'Connecting shares (%)'!$G$10/100*'Connecting shares (%)'!$R$17+J575*'Connecting shares (%)'!$H$10/100*'Connecting shares (%)'!$R$18,0),0)</f>
        <v>0</v>
      </c>
      <c r="AC575" s="1">
        <f>IF(C575="West", IF(B575="Decentral",('Connecting shares (%)'!$F$14/100*E575+'Connecting shares (%)'!$G$14/100*G575+'Connecting shares (%)'!$H$14/100*I575)/1000000,0),0)</f>
        <v>0.35497482999999902</v>
      </c>
      <c r="AD575" s="1">
        <f>IF(C575="west", IF(B575="Decentral",F575*'Connecting shares (%)'!$R$16*'Connecting shares (%)'!$F$14/100+H575*'Connecting shares (%)'!$G$14/100*'Connecting shares (%)'!$R$17+J575*'Connecting shares (%)'!$H$14/100*'Connecting shares (%)'!$R$18,0),0)</f>
        <v>0.48289500000000002</v>
      </c>
      <c r="AE575" s="1">
        <f>IF(C575="west", IF(B575="Central",('Connecting shares (%)'!$F$12/100*K575+'Connecting shares (%)'!$G$12/100*M575+'Connecting shares (%)'!$H$12/100*O575)/1000000,0),0)</f>
        <v>0</v>
      </c>
      <c r="AF575" s="1">
        <f>IF(C575="west", IF(B575="Central",L575*'Connecting shares (%)'!$R$16*'Connecting shares (%)'!$F$12/100+N575*'Connecting shares (%)'!$G$12/100*'Connecting shares (%)'!$R$17+P575*'Connecting shares (%)'!$H$12/100*'Connecting shares (%)'!$R$18,0),0)</f>
        <v>0</v>
      </c>
      <c r="AG575" s="1">
        <f>IF(C575="West", IF(B575="Decentral",(K575*'Connecting shares (%)'!$F$16/100+M575*'Connecting shares (%)'!$G$16/100+O575*'Connecting shares (%)'!$H$16/100)/1000000,0),0)</f>
        <v>1.546867E-2</v>
      </c>
      <c r="AH575" s="1">
        <f>IF(C575="west", IF(B575="Decentral",L575*'Connecting shares (%)'!$R$16*'Connecting shares (%)'!$F$16/100+N575*'Connecting shares (%)'!$G$16/100*'Connecting shares (%)'!$R$17+P575*'Connecting shares (%)'!$H$16/100*'Connecting shares (%)'!$R$18,0),0)</f>
        <v>4.5990000000000003E-2</v>
      </c>
    </row>
    <row r="576" spans="1:34">
      <c r="A576" s="1">
        <v>575</v>
      </c>
      <c r="B576" s="1" t="s">
        <v>19</v>
      </c>
      <c r="C576" s="1" t="s">
        <v>21</v>
      </c>
      <c r="D576" s="1" t="s">
        <v>373</v>
      </c>
      <c r="E576" s="1">
        <v>1268985.73999999</v>
      </c>
      <c r="F576" s="1">
        <v>80</v>
      </c>
      <c r="G576" s="1">
        <v>0</v>
      </c>
      <c r="H576" s="1">
        <v>0</v>
      </c>
      <c r="I576" s="1">
        <v>0</v>
      </c>
      <c r="J576" s="1">
        <v>0</v>
      </c>
      <c r="K576" s="1">
        <v>59437.059999999903</v>
      </c>
      <c r="L576" s="1">
        <v>2</v>
      </c>
      <c r="M576" s="1">
        <v>0</v>
      </c>
      <c r="N576" s="1">
        <v>0</v>
      </c>
      <c r="O576" s="1">
        <v>0</v>
      </c>
      <c r="P576" s="1">
        <v>0</v>
      </c>
      <c r="Q576" s="1">
        <v>3736.2046525832802</v>
      </c>
      <c r="R576" s="1">
        <v>746369</v>
      </c>
      <c r="S576" s="59">
        <f>IF(C576="East", IF(B576="Central",('Connecting shares (%)'!$F$2/100*E576+'Connecting shares (%)'!$G$2/100*G576+'Connecting shares (%)'!$H$2/100*I576)/1000000,0),0)</f>
        <v>0</v>
      </c>
      <c r="T576" s="59">
        <f>IF(C576="East", IF(B576="Central",F576*'Connecting shares (%)'!$R$16*'Connecting shares (%)'!$F$2/100+H576*'Connecting shares (%)'!$G$2/100*'Connecting shares (%)'!$R$17+J576*'Connecting shares (%)'!$H$2/100*'Connecting shares (%)'!$R$18,0),0)</f>
        <v>0</v>
      </c>
      <c r="U576" s="1">
        <f>IF(C576="East", IF(B576="Decentral",('Connecting shares (%)'!$F$6/100*E576+'Connecting shares (%)'!$G$6/100*G576+'Connecting shares (%)'!$H$6/100*I576)/1000000,0),0)</f>
        <v>0</v>
      </c>
      <c r="V576" s="1">
        <f>IF(C576="East", IF(B576="Decentral",F576*'Connecting shares (%)'!$R$16*'Connecting shares (%)'!$F$6/100+H576*'Connecting shares (%)'!$G$6/100*'Connecting shares (%)'!$R$17+J576*'Connecting shares (%)'!$H$6/100*'Connecting shares (%)'!$R$18,0),0)</f>
        <v>0</v>
      </c>
      <c r="W576" s="1">
        <f>IF(C576="East", IF(B576="Central",('Connecting shares (%)'!$F$4/100*K576+'Connecting shares (%)'!$G$4/100*M576+'Connecting shares (%)'!$H$4/100*O576)/1000000,0),0)</f>
        <v>0</v>
      </c>
      <c r="X576" s="1">
        <f>IF(C576="East", IF(B576="Central",L576*'Connecting shares (%)'!$R$16*'Connecting shares (%)'!$F$4/100+N576*'Connecting shares (%)'!$G$4/100*'Connecting shares (%)'!$R$17+P576*'Connecting shares (%)'!$H$4/100*'Connecting shares (%)'!$R$18,0),0)</f>
        <v>0</v>
      </c>
      <c r="Y576" s="1">
        <f>IF(C576="East", IF(B576="Decentral",('Connecting shares (%)'!$F$4/100*K576+'Connecting shares (%)'!$G$4/100*M576+'Connecting shares (%)'!$H$4/100*O576)/1000000,0),0)</f>
        <v>0</v>
      </c>
      <c r="Z576" s="1">
        <f>IF(C576="East", IF(B576="Decentral",L576*'Connecting shares (%)'!$R$16*'Connecting shares (%)'!$F$8/100+N576*'Connecting shares (%)'!$G$8/100*'Connecting shares (%)'!$R$17+P576*'Connecting shares (%)'!$H$8/100*'Connecting shares (%)'!$R$18,0),0)</f>
        <v>0</v>
      </c>
      <c r="AA576" s="1">
        <f>IF(C576="West", IF(B576="Central",('Connecting shares (%)'!$F$10/100*E576+'Connecting shares (%)'!$G$10/100*G576+'Connecting shares (%)'!$H$10/100*I576)/1000000,0),0)</f>
        <v>0</v>
      </c>
      <c r="AB576" s="1">
        <f>IF(C576="West", IF(B576="Central",F576*'Connecting shares (%)'!$R$16*'Connecting shares (%)'!$F$10/100+H576*'Connecting shares (%)'!$G$10/100*'Connecting shares (%)'!$R$17+J576*'Connecting shares (%)'!$H$10/100*'Connecting shares (%)'!$R$18,0),0)</f>
        <v>0</v>
      </c>
      <c r="AC576" s="1">
        <f>IF(C576="West", IF(B576="Decentral",('Connecting shares (%)'!$F$14/100*E576+'Connecting shares (%)'!$G$14/100*G576+'Connecting shares (%)'!$H$14/100*I576)/1000000,0),0)</f>
        <v>1.26898573999999</v>
      </c>
      <c r="AD576" s="1">
        <f>IF(C576="west", IF(B576="Decentral",F576*'Connecting shares (%)'!$R$16*'Connecting shares (%)'!$F$14/100+H576*'Connecting shares (%)'!$G$14/100*'Connecting shares (%)'!$R$17+J576*'Connecting shares (%)'!$H$14/100*'Connecting shares (%)'!$R$18,0),0)</f>
        <v>1.8396000000000001</v>
      </c>
      <c r="AE576" s="1">
        <f>IF(C576="west", IF(B576="Central",('Connecting shares (%)'!$F$12/100*K576+'Connecting shares (%)'!$G$12/100*M576+'Connecting shares (%)'!$H$12/100*O576)/1000000,0),0)</f>
        <v>0</v>
      </c>
      <c r="AF576" s="1">
        <f>IF(C576="west", IF(B576="Central",L576*'Connecting shares (%)'!$R$16*'Connecting shares (%)'!$F$12/100+N576*'Connecting shares (%)'!$G$12/100*'Connecting shares (%)'!$R$17+P576*'Connecting shares (%)'!$H$12/100*'Connecting shares (%)'!$R$18,0),0)</f>
        <v>0</v>
      </c>
      <c r="AG576" s="1">
        <f>IF(C576="West", IF(B576="Decentral",(K576*'Connecting shares (%)'!$F$16/100+M576*'Connecting shares (%)'!$G$16/100+O576*'Connecting shares (%)'!$H$16/100)/1000000,0),0)</f>
        <v>5.943705999999991E-2</v>
      </c>
      <c r="AH576" s="1">
        <f>IF(C576="west", IF(B576="Decentral",L576*'Connecting shares (%)'!$R$16*'Connecting shares (%)'!$F$16/100+N576*'Connecting shares (%)'!$G$16/100*'Connecting shares (%)'!$R$17+P576*'Connecting shares (%)'!$H$16/100*'Connecting shares (%)'!$R$18,0),0)</f>
        <v>4.5990000000000003E-2</v>
      </c>
    </row>
    <row r="577" spans="1:34">
      <c r="A577" s="1">
        <v>576</v>
      </c>
      <c r="B577" s="1" t="s">
        <v>19</v>
      </c>
      <c r="C577" s="1" t="s">
        <v>21</v>
      </c>
      <c r="D577" s="1" t="s">
        <v>372</v>
      </c>
      <c r="E577" s="1">
        <v>1379759.26</v>
      </c>
      <c r="F577" s="1">
        <v>91</v>
      </c>
      <c r="G577" s="1">
        <v>53776.04</v>
      </c>
      <c r="H577" s="1">
        <v>1</v>
      </c>
      <c r="I577" s="1">
        <v>0</v>
      </c>
      <c r="J577" s="1">
        <v>0</v>
      </c>
      <c r="K577" s="1">
        <v>66807.19</v>
      </c>
      <c r="L577" s="1">
        <v>9</v>
      </c>
      <c r="M577" s="1">
        <v>0</v>
      </c>
      <c r="N577" s="1">
        <v>0</v>
      </c>
      <c r="O577" s="1">
        <v>0</v>
      </c>
      <c r="P577" s="1">
        <v>0</v>
      </c>
      <c r="Q577" s="1">
        <v>4160.54339930895</v>
      </c>
      <c r="R577" s="1">
        <v>775927</v>
      </c>
      <c r="S577" s="59">
        <f>IF(C577="East", IF(B577="Central",('Connecting shares (%)'!$F$2/100*E577+'Connecting shares (%)'!$G$2/100*G577+'Connecting shares (%)'!$H$2/100*I577)/1000000,0),0)</f>
        <v>0</v>
      </c>
      <c r="T577" s="59">
        <f>IF(C577="East", IF(B577="Central",F577*'Connecting shares (%)'!$R$16*'Connecting shares (%)'!$F$2/100+H577*'Connecting shares (%)'!$G$2/100*'Connecting shares (%)'!$R$17+J577*'Connecting shares (%)'!$H$2/100*'Connecting shares (%)'!$R$18,0),0)</f>
        <v>0</v>
      </c>
      <c r="U577" s="1">
        <f>IF(C577="East", IF(B577="Decentral",('Connecting shares (%)'!$F$6/100*E577+'Connecting shares (%)'!$G$6/100*G577+'Connecting shares (%)'!$H$6/100*I577)/1000000,0),0)</f>
        <v>0</v>
      </c>
      <c r="V577" s="1">
        <f>IF(C577="East", IF(B577="Decentral",F577*'Connecting shares (%)'!$R$16*'Connecting shares (%)'!$F$6/100+H577*'Connecting shares (%)'!$G$6/100*'Connecting shares (%)'!$R$17+J577*'Connecting shares (%)'!$H$6/100*'Connecting shares (%)'!$R$18,0),0)</f>
        <v>0</v>
      </c>
      <c r="W577" s="1">
        <f>IF(C577="East", IF(B577="Central",('Connecting shares (%)'!$F$4/100*K577+'Connecting shares (%)'!$G$4/100*M577+'Connecting shares (%)'!$H$4/100*O577)/1000000,0),0)</f>
        <v>0</v>
      </c>
      <c r="X577" s="1">
        <f>IF(C577="East", IF(B577="Central",L577*'Connecting shares (%)'!$R$16*'Connecting shares (%)'!$F$4/100+N577*'Connecting shares (%)'!$G$4/100*'Connecting shares (%)'!$R$17+P577*'Connecting shares (%)'!$H$4/100*'Connecting shares (%)'!$R$18,0),0)</f>
        <v>0</v>
      </c>
      <c r="Y577" s="1">
        <f>IF(C577="East", IF(B577="Decentral",('Connecting shares (%)'!$F$4/100*K577+'Connecting shares (%)'!$G$4/100*M577+'Connecting shares (%)'!$H$4/100*O577)/1000000,0),0)</f>
        <v>0</v>
      </c>
      <c r="Z577" s="1">
        <f>IF(C577="East", IF(B577="Decentral",L577*'Connecting shares (%)'!$R$16*'Connecting shares (%)'!$F$8/100+N577*'Connecting shares (%)'!$G$8/100*'Connecting shares (%)'!$R$17+P577*'Connecting shares (%)'!$H$8/100*'Connecting shares (%)'!$R$18,0),0)</f>
        <v>0</v>
      </c>
      <c r="AA577" s="1">
        <f>IF(C577="West", IF(B577="Central",('Connecting shares (%)'!$F$10/100*E577+'Connecting shares (%)'!$G$10/100*G577+'Connecting shares (%)'!$H$10/100*I577)/1000000,0),0)</f>
        <v>0</v>
      </c>
      <c r="AB577" s="1">
        <f>IF(C577="West", IF(B577="Central",F577*'Connecting shares (%)'!$R$16*'Connecting shares (%)'!$F$10/100+H577*'Connecting shares (%)'!$G$10/100*'Connecting shares (%)'!$R$17+J577*'Connecting shares (%)'!$H$10/100*'Connecting shares (%)'!$R$18,0),0)</f>
        <v>0</v>
      </c>
      <c r="AC577" s="1">
        <f>IF(C577="West", IF(B577="Decentral",('Connecting shares (%)'!$F$14/100*E577+'Connecting shares (%)'!$G$14/100*G577+'Connecting shares (%)'!$H$14/100*I577)/1000000,0),0)</f>
        <v>1.4335353</v>
      </c>
      <c r="AD577" s="1">
        <f>IF(C577="west", IF(B577="Decentral",F577*'Connecting shares (%)'!$R$16*'Connecting shares (%)'!$F$14/100+H577*'Connecting shares (%)'!$G$14/100*'Connecting shares (%)'!$R$17+J577*'Connecting shares (%)'!$H$14/100*'Connecting shares (%)'!$R$18,0),0)</f>
        <v>2.1232040000000003</v>
      </c>
      <c r="AE577" s="1">
        <f>IF(C577="west", IF(B577="Central",('Connecting shares (%)'!$F$12/100*K577+'Connecting shares (%)'!$G$12/100*M577+'Connecting shares (%)'!$H$12/100*O577)/1000000,0),0)</f>
        <v>0</v>
      </c>
      <c r="AF577" s="1">
        <f>IF(C577="west", IF(B577="Central",L577*'Connecting shares (%)'!$R$16*'Connecting shares (%)'!$F$12/100+N577*'Connecting shares (%)'!$G$12/100*'Connecting shares (%)'!$R$17+P577*'Connecting shares (%)'!$H$12/100*'Connecting shares (%)'!$R$18,0),0)</f>
        <v>0</v>
      </c>
      <c r="AG577" s="1">
        <f>IF(C577="West", IF(B577="Decentral",(K577*'Connecting shares (%)'!$F$16/100+M577*'Connecting shares (%)'!$G$16/100+O577*'Connecting shares (%)'!$H$16/100)/1000000,0),0)</f>
        <v>6.6807190000000002E-2</v>
      </c>
      <c r="AH577" s="1">
        <f>IF(C577="west", IF(B577="Decentral",L577*'Connecting shares (%)'!$R$16*'Connecting shares (%)'!$F$16/100+N577*'Connecting shares (%)'!$G$16/100*'Connecting shares (%)'!$R$17+P577*'Connecting shares (%)'!$H$16/100*'Connecting shares (%)'!$R$18,0),0)</f>
        <v>0.206955</v>
      </c>
    </row>
    <row r="578" spans="1:34">
      <c r="A578" s="1">
        <v>577</v>
      </c>
      <c r="B578" s="1" t="s">
        <v>19</v>
      </c>
      <c r="C578" s="1" t="s">
        <v>21</v>
      </c>
      <c r="D578" s="1" t="s">
        <v>371</v>
      </c>
      <c r="E578" s="1">
        <v>23412907.769999899</v>
      </c>
      <c r="F578" s="1">
        <v>1430</v>
      </c>
      <c r="G578" s="1">
        <v>0</v>
      </c>
      <c r="H578" s="1">
        <v>0</v>
      </c>
      <c r="I578" s="1">
        <v>0</v>
      </c>
      <c r="J578" s="1">
        <v>0</v>
      </c>
      <c r="K578" s="1">
        <v>3903469.48</v>
      </c>
      <c r="L578" s="1">
        <v>196</v>
      </c>
      <c r="M578" s="1">
        <v>3376041.21999999</v>
      </c>
      <c r="N578" s="1">
        <v>33</v>
      </c>
      <c r="O578" s="1">
        <v>1026603.42</v>
      </c>
      <c r="P578" s="1">
        <v>2</v>
      </c>
      <c r="Q578" s="1">
        <v>25508.452600863398</v>
      </c>
      <c r="R578" s="1">
        <v>6625819.5</v>
      </c>
      <c r="S578" s="59">
        <f>IF(C578="East", IF(B578="Central",('Connecting shares (%)'!$F$2/100*E578+'Connecting shares (%)'!$G$2/100*G578+'Connecting shares (%)'!$H$2/100*I578)/1000000,0),0)</f>
        <v>0</v>
      </c>
      <c r="T578" s="59">
        <f>IF(C578="East", IF(B578="Central",F578*'Connecting shares (%)'!$R$16*'Connecting shares (%)'!$F$2/100+H578*'Connecting shares (%)'!$G$2/100*'Connecting shares (%)'!$R$17+J578*'Connecting shares (%)'!$H$2/100*'Connecting shares (%)'!$R$18,0),0)</f>
        <v>0</v>
      </c>
      <c r="U578" s="1">
        <f>IF(C578="East", IF(B578="Decentral",('Connecting shares (%)'!$F$6/100*E578+'Connecting shares (%)'!$G$6/100*G578+'Connecting shares (%)'!$H$6/100*I578)/1000000,0),0)</f>
        <v>0</v>
      </c>
      <c r="V578" s="1">
        <f>IF(C578="East", IF(B578="Decentral",F578*'Connecting shares (%)'!$R$16*'Connecting shares (%)'!$F$6/100+H578*'Connecting shares (%)'!$G$6/100*'Connecting shares (%)'!$R$17+J578*'Connecting shares (%)'!$H$6/100*'Connecting shares (%)'!$R$18,0),0)</f>
        <v>0</v>
      </c>
      <c r="W578" s="1">
        <f>IF(C578="East", IF(B578="Central",('Connecting shares (%)'!$F$4/100*K578+'Connecting shares (%)'!$G$4/100*M578+'Connecting shares (%)'!$H$4/100*O578)/1000000,0),0)</f>
        <v>0</v>
      </c>
      <c r="X578" s="1">
        <f>IF(C578="East", IF(B578="Central",L578*'Connecting shares (%)'!$R$16*'Connecting shares (%)'!$F$4/100+N578*'Connecting shares (%)'!$G$4/100*'Connecting shares (%)'!$R$17+P578*'Connecting shares (%)'!$H$4/100*'Connecting shares (%)'!$R$18,0),0)</f>
        <v>0</v>
      </c>
      <c r="Y578" s="1">
        <f>IF(C578="East", IF(B578="Decentral",('Connecting shares (%)'!$F$4/100*K578+'Connecting shares (%)'!$G$4/100*M578+'Connecting shares (%)'!$H$4/100*O578)/1000000,0),0)</f>
        <v>0</v>
      </c>
      <c r="Z578" s="1">
        <f>IF(C578="East", IF(B578="Decentral",L578*'Connecting shares (%)'!$R$16*'Connecting shares (%)'!$F$8/100+N578*'Connecting shares (%)'!$G$8/100*'Connecting shares (%)'!$R$17+P578*'Connecting shares (%)'!$H$8/100*'Connecting shares (%)'!$R$18,0),0)</f>
        <v>0</v>
      </c>
      <c r="AA578" s="1">
        <f>IF(C578="West", IF(B578="Central",('Connecting shares (%)'!$F$10/100*E578+'Connecting shares (%)'!$G$10/100*G578+'Connecting shares (%)'!$H$10/100*I578)/1000000,0),0)</f>
        <v>0</v>
      </c>
      <c r="AB578" s="1">
        <f>IF(C578="West", IF(B578="Central",F578*'Connecting shares (%)'!$R$16*'Connecting shares (%)'!$F$10/100+H578*'Connecting shares (%)'!$G$10/100*'Connecting shares (%)'!$R$17+J578*'Connecting shares (%)'!$H$10/100*'Connecting shares (%)'!$R$18,0),0)</f>
        <v>0</v>
      </c>
      <c r="AC578" s="1">
        <f>IF(C578="West", IF(B578="Decentral",('Connecting shares (%)'!$F$14/100*E578+'Connecting shares (%)'!$G$14/100*G578+'Connecting shares (%)'!$H$14/100*I578)/1000000,0),0)</f>
        <v>23.412907769999897</v>
      </c>
      <c r="AD578" s="1">
        <f>IF(C578="west", IF(B578="Decentral",F578*'Connecting shares (%)'!$R$16*'Connecting shares (%)'!$F$14/100+H578*'Connecting shares (%)'!$G$14/100*'Connecting shares (%)'!$R$17+J578*'Connecting shares (%)'!$H$14/100*'Connecting shares (%)'!$R$18,0),0)</f>
        <v>32.882850000000005</v>
      </c>
      <c r="AE578" s="1">
        <f>IF(C578="west", IF(B578="Central",('Connecting shares (%)'!$F$12/100*K578+'Connecting shares (%)'!$G$12/100*M578+'Connecting shares (%)'!$H$12/100*O578)/1000000,0),0)</f>
        <v>0</v>
      </c>
      <c r="AF578" s="1">
        <f>IF(C578="west", IF(B578="Central",L578*'Connecting shares (%)'!$R$16*'Connecting shares (%)'!$F$12/100+N578*'Connecting shares (%)'!$G$12/100*'Connecting shares (%)'!$R$17+P578*'Connecting shares (%)'!$H$12/100*'Connecting shares (%)'!$R$18,0),0)</f>
        <v>0</v>
      </c>
      <c r="AG578" s="1">
        <f>IF(C578="West", IF(B578="Decentral",(K578*'Connecting shares (%)'!$F$16/100+M578*'Connecting shares (%)'!$G$16/100+O578*'Connecting shares (%)'!$H$16/100)/1000000,0),0)</f>
        <v>8.3061141199999895</v>
      </c>
      <c r="AH578" s="1">
        <f>IF(C578="west", IF(B578="Decentral",L578*'Connecting shares (%)'!$R$16*'Connecting shares (%)'!$F$16/100+N578*'Connecting shares (%)'!$G$16/100*'Connecting shares (%)'!$R$17+P578*'Connecting shares (%)'!$H$16/100*'Connecting shares (%)'!$R$18,0),0)</f>
        <v>5.5800850000000004</v>
      </c>
    </row>
    <row r="579" spans="1:34">
      <c r="A579" s="1">
        <v>578</v>
      </c>
      <c r="B579" s="1" t="s">
        <v>19</v>
      </c>
      <c r="C579" s="1" t="s">
        <v>21</v>
      </c>
      <c r="D579" s="1" t="s">
        <v>370</v>
      </c>
      <c r="E579" s="1">
        <v>0</v>
      </c>
      <c r="F579" s="1">
        <v>0</v>
      </c>
      <c r="G579" s="1">
        <v>0</v>
      </c>
      <c r="H579" s="1">
        <v>0</v>
      </c>
      <c r="I579" s="1">
        <v>0</v>
      </c>
      <c r="J579" s="1">
        <v>0</v>
      </c>
      <c r="K579" s="1">
        <v>0</v>
      </c>
      <c r="L579" s="1">
        <v>0</v>
      </c>
      <c r="M579" s="1">
        <v>0</v>
      </c>
      <c r="N579" s="1">
        <v>0</v>
      </c>
      <c r="O579" s="1">
        <v>0</v>
      </c>
      <c r="P579" s="1">
        <v>0</v>
      </c>
      <c r="Q579" s="1">
        <v>109.19908702401599</v>
      </c>
      <c r="R579" s="1">
        <v>20</v>
      </c>
      <c r="S579" s="59">
        <f>IF(C579="East", IF(B579="Central",('Connecting shares (%)'!$F$2/100*E579+'Connecting shares (%)'!$G$2/100*G579+'Connecting shares (%)'!$H$2/100*I579)/1000000,0),0)</f>
        <v>0</v>
      </c>
      <c r="T579" s="59">
        <f>IF(C579="East", IF(B579="Central",F579*'Connecting shares (%)'!$R$16*'Connecting shares (%)'!$F$2/100+H579*'Connecting shares (%)'!$G$2/100*'Connecting shares (%)'!$R$17+J579*'Connecting shares (%)'!$H$2/100*'Connecting shares (%)'!$R$18,0),0)</f>
        <v>0</v>
      </c>
      <c r="U579" s="1">
        <f>IF(C579="East", IF(B579="Decentral",('Connecting shares (%)'!$F$6/100*E579+'Connecting shares (%)'!$G$6/100*G579+'Connecting shares (%)'!$H$6/100*I579)/1000000,0),0)</f>
        <v>0</v>
      </c>
      <c r="V579" s="1">
        <f>IF(C579="East", IF(B579="Decentral",F579*'Connecting shares (%)'!$R$16*'Connecting shares (%)'!$F$6/100+H579*'Connecting shares (%)'!$G$6/100*'Connecting shares (%)'!$R$17+J579*'Connecting shares (%)'!$H$6/100*'Connecting shares (%)'!$R$18,0),0)</f>
        <v>0</v>
      </c>
      <c r="W579" s="1">
        <f>IF(C579="East", IF(B579="Central",('Connecting shares (%)'!$F$4/100*K579+'Connecting shares (%)'!$G$4/100*M579+'Connecting shares (%)'!$H$4/100*O579)/1000000,0),0)</f>
        <v>0</v>
      </c>
      <c r="X579" s="1">
        <f>IF(C579="East", IF(B579="Central",L579*'Connecting shares (%)'!$R$16*'Connecting shares (%)'!$F$4/100+N579*'Connecting shares (%)'!$G$4/100*'Connecting shares (%)'!$R$17+P579*'Connecting shares (%)'!$H$4/100*'Connecting shares (%)'!$R$18,0),0)</f>
        <v>0</v>
      </c>
      <c r="Y579" s="1">
        <f>IF(C579="East", IF(B579="Decentral",('Connecting shares (%)'!$F$4/100*K579+'Connecting shares (%)'!$G$4/100*M579+'Connecting shares (%)'!$H$4/100*O579)/1000000,0),0)</f>
        <v>0</v>
      </c>
      <c r="Z579" s="1">
        <f>IF(C579="East", IF(B579="Decentral",L579*'Connecting shares (%)'!$R$16*'Connecting shares (%)'!$F$8/100+N579*'Connecting shares (%)'!$G$8/100*'Connecting shares (%)'!$R$17+P579*'Connecting shares (%)'!$H$8/100*'Connecting shares (%)'!$R$18,0),0)</f>
        <v>0</v>
      </c>
      <c r="AA579" s="1">
        <f>IF(C579="West", IF(B579="Central",('Connecting shares (%)'!$F$10/100*E579+'Connecting shares (%)'!$G$10/100*G579+'Connecting shares (%)'!$H$10/100*I579)/1000000,0),0)</f>
        <v>0</v>
      </c>
      <c r="AB579" s="1">
        <f>IF(C579="West", IF(B579="Central",F579*'Connecting shares (%)'!$R$16*'Connecting shares (%)'!$F$10/100+H579*'Connecting shares (%)'!$G$10/100*'Connecting shares (%)'!$R$17+J579*'Connecting shares (%)'!$H$10/100*'Connecting shares (%)'!$R$18,0),0)</f>
        <v>0</v>
      </c>
      <c r="AC579" s="1">
        <f>IF(C579="West", IF(B579="Decentral",('Connecting shares (%)'!$F$14/100*E579+'Connecting shares (%)'!$G$14/100*G579+'Connecting shares (%)'!$H$14/100*I579)/1000000,0),0)</f>
        <v>0</v>
      </c>
      <c r="AD579" s="1">
        <f>IF(C579="west", IF(B579="Decentral",F579*'Connecting shares (%)'!$R$16*'Connecting shares (%)'!$F$14/100+H579*'Connecting shares (%)'!$G$14/100*'Connecting shares (%)'!$R$17+J579*'Connecting shares (%)'!$H$14/100*'Connecting shares (%)'!$R$18,0),0)</f>
        <v>0</v>
      </c>
      <c r="AE579" s="1">
        <f>IF(C579="west", IF(B579="Central",('Connecting shares (%)'!$F$12/100*K579+'Connecting shares (%)'!$G$12/100*M579+'Connecting shares (%)'!$H$12/100*O579)/1000000,0),0)</f>
        <v>0</v>
      </c>
      <c r="AF579" s="1">
        <f>IF(C579="west", IF(B579="Central",L579*'Connecting shares (%)'!$R$16*'Connecting shares (%)'!$F$12/100+N579*'Connecting shares (%)'!$G$12/100*'Connecting shares (%)'!$R$17+P579*'Connecting shares (%)'!$H$12/100*'Connecting shares (%)'!$R$18,0),0)</f>
        <v>0</v>
      </c>
      <c r="AG579" s="1">
        <f>IF(C579="West", IF(B579="Decentral",(K579*'Connecting shares (%)'!$F$16/100+M579*'Connecting shares (%)'!$G$16/100+O579*'Connecting shares (%)'!$H$16/100)/1000000,0),0)</f>
        <v>0</v>
      </c>
      <c r="AH579" s="1">
        <f>IF(C579="west", IF(B579="Decentral",L579*'Connecting shares (%)'!$R$16*'Connecting shares (%)'!$F$16/100+N579*'Connecting shares (%)'!$G$16/100*'Connecting shares (%)'!$R$17+P579*'Connecting shares (%)'!$H$16/100*'Connecting shares (%)'!$R$18,0),0)</f>
        <v>0</v>
      </c>
    </row>
    <row r="580" spans="1:34">
      <c r="A580" s="1">
        <v>579</v>
      </c>
      <c r="B580" s="1" t="s">
        <v>19</v>
      </c>
      <c r="C580" s="1" t="s">
        <v>21</v>
      </c>
      <c r="D580" s="1" t="s">
        <v>369</v>
      </c>
      <c r="E580" s="1">
        <v>1961691.71999999</v>
      </c>
      <c r="F580" s="1">
        <v>132</v>
      </c>
      <c r="G580" s="1">
        <v>0</v>
      </c>
      <c r="H580" s="1">
        <v>0</v>
      </c>
      <c r="I580" s="1">
        <v>0</v>
      </c>
      <c r="J580" s="1">
        <v>0</v>
      </c>
      <c r="K580" s="1">
        <v>472755.14999999898</v>
      </c>
      <c r="L580" s="1">
        <v>34</v>
      </c>
      <c r="M580" s="1">
        <v>173980.39</v>
      </c>
      <c r="N580" s="1">
        <v>2</v>
      </c>
      <c r="O580" s="1">
        <v>555494.12</v>
      </c>
      <c r="P580" s="1">
        <v>1</v>
      </c>
      <c r="Q580" s="1">
        <v>20431.378689024099</v>
      </c>
      <c r="R580" s="1">
        <v>7145462</v>
      </c>
      <c r="S580" s="59">
        <f>IF(C580="East", IF(B580="Central",('Connecting shares (%)'!$F$2/100*E580+'Connecting shares (%)'!$G$2/100*G580+'Connecting shares (%)'!$H$2/100*I580)/1000000,0),0)</f>
        <v>0</v>
      </c>
      <c r="T580" s="59">
        <f>IF(C580="East", IF(B580="Central",F580*'Connecting shares (%)'!$R$16*'Connecting shares (%)'!$F$2/100+H580*'Connecting shares (%)'!$G$2/100*'Connecting shares (%)'!$R$17+J580*'Connecting shares (%)'!$H$2/100*'Connecting shares (%)'!$R$18,0),0)</f>
        <v>0</v>
      </c>
      <c r="U580" s="1">
        <f>IF(C580="East", IF(B580="Decentral",('Connecting shares (%)'!$F$6/100*E580+'Connecting shares (%)'!$G$6/100*G580+'Connecting shares (%)'!$H$6/100*I580)/1000000,0),0)</f>
        <v>0</v>
      </c>
      <c r="V580" s="1">
        <f>IF(C580="East", IF(B580="Decentral",F580*'Connecting shares (%)'!$R$16*'Connecting shares (%)'!$F$6/100+H580*'Connecting shares (%)'!$G$6/100*'Connecting shares (%)'!$R$17+J580*'Connecting shares (%)'!$H$6/100*'Connecting shares (%)'!$R$18,0),0)</f>
        <v>0</v>
      </c>
      <c r="W580" s="1">
        <f>IF(C580="East", IF(B580="Central",('Connecting shares (%)'!$F$4/100*K580+'Connecting shares (%)'!$G$4/100*M580+'Connecting shares (%)'!$H$4/100*O580)/1000000,0),0)</f>
        <v>0</v>
      </c>
      <c r="X580" s="1">
        <f>IF(C580="East", IF(B580="Central",L580*'Connecting shares (%)'!$R$16*'Connecting shares (%)'!$F$4/100+N580*'Connecting shares (%)'!$G$4/100*'Connecting shares (%)'!$R$17+P580*'Connecting shares (%)'!$H$4/100*'Connecting shares (%)'!$R$18,0),0)</f>
        <v>0</v>
      </c>
      <c r="Y580" s="1">
        <f>IF(C580="East", IF(B580="Decentral",('Connecting shares (%)'!$F$4/100*K580+'Connecting shares (%)'!$G$4/100*M580+'Connecting shares (%)'!$H$4/100*O580)/1000000,0),0)</f>
        <v>0</v>
      </c>
      <c r="Z580" s="1">
        <f>IF(C580="East", IF(B580="Decentral",L580*'Connecting shares (%)'!$R$16*'Connecting shares (%)'!$F$8/100+N580*'Connecting shares (%)'!$G$8/100*'Connecting shares (%)'!$R$17+P580*'Connecting shares (%)'!$H$8/100*'Connecting shares (%)'!$R$18,0),0)</f>
        <v>0</v>
      </c>
      <c r="AA580" s="1">
        <f>IF(C580="West", IF(B580="Central",('Connecting shares (%)'!$F$10/100*E580+'Connecting shares (%)'!$G$10/100*G580+'Connecting shares (%)'!$H$10/100*I580)/1000000,0),0)</f>
        <v>0</v>
      </c>
      <c r="AB580" s="1">
        <f>IF(C580="West", IF(B580="Central",F580*'Connecting shares (%)'!$R$16*'Connecting shares (%)'!$F$10/100+H580*'Connecting shares (%)'!$G$10/100*'Connecting shares (%)'!$R$17+J580*'Connecting shares (%)'!$H$10/100*'Connecting shares (%)'!$R$18,0),0)</f>
        <v>0</v>
      </c>
      <c r="AC580" s="1">
        <f>IF(C580="West", IF(B580="Decentral",('Connecting shares (%)'!$F$14/100*E580+'Connecting shares (%)'!$G$14/100*G580+'Connecting shares (%)'!$H$14/100*I580)/1000000,0),0)</f>
        <v>1.9616917199999899</v>
      </c>
      <c r="AD580" s="1">
        <f>IF(C580="west", IF(B580="Decentral",F580*'Connecting shares (%)'!$R$16*'Connecting shares (%)'!$F$14/100+H580*'Connecting shares (%)'!$G$14/100*'Connecting shares (%)'!$R$17+J580*'Connecting shares (%)'!$H$14/100*'Connecting shares (%)'!$R$18,0),0)</f>
        <v>3.0353399999999997</v>
      </c>
      <c r="AE580" s="1">
        <f>IF(C580="west", IF(B580="Central",('Connecting shares (%)'!$F$12/100*K580+'Connecting shares (%)'!$G$12/100*M580+'Connecting shares (%)'!$H$12/100*O580)/1000000,0),0)</f>
        <v>0</v>
      </c>
      <c r="AF580" s="1">
        <f>IF(C580="west", IF(B580="Central",L580*'Connecting shares (%)'!$R$16*'Connecting shares (%)'!$F$12/100+N580*'Connecting shares (%)'!$G$12/100*'Connecting shares (%)'!$R$17+P580*'Connecting shares (%)'!$H$12/100*'Connecting shares (%)'!$R$18,0),0)</f>
        <v>0</v>
      </c>
      <c r="AG580" s="1">
        <f>IF(C580="West", IF(B580="Decentral",(K580*'Connecting shares (%)'!$F$16/100+M580*'Connecting shares (%)'!$G$16/100+O580*'Connecting shares (%)'!$H$16/100)/1000000,0),0)</f>
        <v>1.2022296599999991</v>
      </c>
      <c r="AH580" s="1">
        <f>IF(C580="west", IF(B580="Decentral",L580*'Connecting shares (%)'!$R$16*'Connecting shares (%)'!$F$16/100+N580*'Connecting shares (%)'!$G$16/100*'Connecting shares (%)'!$R$17+P580*'Connecting shares (%)'!$H$16/100*'Connecting shares (%)'!$R$18,0),0)</f>
        <v>0.873807</v>
      </c>
    </row>
    <row r="581" spans="1:34">
      <c r="A581" s="1">
        <v>580</v>
      </c>
      <c r="B581" s="1" t="s">
        <v>19</v>
      </c>
      <c r="C581" s="1" t="s">
        <v>21</v>
      </c>
      <c r="D581" s="1" t="s">
        <v>368</v>
      </c>
      <c r="E581" s="1">
        <v>182973.33</v>
      </c>
      <c r="F581" s="1">
        <v>11</v>
      </c>
      <c r="G581" s="1">
        <v>0</v>
      </c>
      <c r="H581" s="1">
        <v>0</v>
      </c>
      <c r="I581" s="1">
        <v>0</v>
      </c>
      <c r="J581" s="1">
        <v>0</v>
      </c>
      <c r="K581" s="1">
        <v>0</v>
      </c>
      <c r="L581" s="1">
        <v>0</v>
      </c>
      <c r="M581" s="1">
        <v>0</v>
      </c>
      <c r="N581" s="1">
        <v>0</v>
      </c>
      <c r="O581" s="1">
        <v>0</v>
      </c>
      <c r="P581" s="1">
        <v>0</v>
      </c>
      <c r="Q581" s="1">
        <v>1040.15552825084</v>
      </c>
      <c r="R581" s="1">
        <v>29054</v>
      </c>
      <c r="S581" s="59">
        <f>IF(C581="East", IF(B581="Central",('Connecting shares (%)'!$F$2/100*E581+'Connecting shares (%)'!$G$2/100*G581+'Connecting shares (%)'!$H$2/100*I581)/1000000,0),0)</f>
        <v>0</v>
      </c>
      <c r="T581" s="59">
        <f>IF(C581="East", IF(B581="Central",F581*'Connecting shares (%)'!$R$16*'Connecting shares (%)'!$F$2/100+H581*'Connecting shares (%)'!$G$2/100*'Connecting shares (%)'!$R$17+J581*'Connecting shares (%)'!$H$2/100*'Connecting shares (%)'!$R$18,0),0)</f>
        <v>0</v>
      </c>
      <c r="U581" s="1">
        <f>IF(C581="East", IF(B581="Decentral",('Connecting shares (%)'!$F$6/100*E581+'Connecting shares (%)'!$G$6/100*G581+'Connecting shares (%)'!$H$6/100*I581)/1000000,0),0)</f>
        <v>0</v>
      </c>
      <c r="V581" s="1">
        <f>IF(C581="East", IF(B581="Decentral",F581*'Connecting shares (%)'!$R$16*'Connecting shares (%)'!$F$6/100+H581*'Connecting shares (%)'!$G$6/100*'Connecting shares (%)'!$R$17+J581*'Connecting shares (%)'!$H$6/100*'Connecting shares (%)'!$R$18,0),0)</f>
        <v>0</v>
      </c>
      <c r="W581" s="1">
        <f>IF(C581="East", IF(B581="Central",('Connecting shares (%)'!$F$4/100*K581+'Connecting shares (%)'!$G$4/100*M581+'Connecting shares (%)'!$H$4/100*O581)/1000000,0),0)</f>
        <v>0</v>
      </c>
      <c r="X581" s="1">
        <f>IF(C581="East", IF(B581="Central",L581*'Connecting shares (%)'!$R$16*'Connecting shares (%)'!$F$4/100+N581*'Connecting shares (%)'!$G$4/100*'Connecting shares (%)'!$R$17+P581*'Connecting shares (%)'!$H$4/100*'Connecting shares (%)'!$R$18,0),0)</f>
        <v>0</v>
      </c>
      <c r="Y581" s="1">
        <f>IF(C581="East", IF(B581="Decentral",('Connecting shares (%)'!$F$4/100*K581+'Connecting shares (%)'!$G$4/100*M581+'Connecting shares (%)'!$H$4/100*O581)/1000000,0),0)</f>
        <v>0</v>
      </c>
      <c r="Z581" s="1">
        <f>IF(C581="East", IF(B581="Decentral",L581*'Connecting shares (%)'!$R$16*'Connecting shares (%)'!$F$8/100+N581*'Connecting shares (%)'!$G$8/100*'Connecting shares (%)'!$R$17+P581*'Connecting shares (%)'!$H$8/100*'Connecting shares (%)'!$R$18,0),0)</f>
        <v>0</v>
      </c>
      <c r="AA581" s="1">
        <f>IF(C581="West", IF(B581="Central",('Connecting shares (%)'!$F$10/100*E581+'Connecting shares (%)'!$G$10/100*G581+'Connecting shares (%)'!$H$10/100*I581)/1000000,0),0)</f>
        <v>0</v>
      </c>
      <c r="AB581" s="1">
        <f>IF(C581="West", IF(B581="Central",F581*'Connecting shares (%)'!$R$16*'Connecting shares (%)'!$F$10/100+H581*'Connecting shares (%)'!$G$10/100*'Connecting shares (%)'!$R$17+J581*'Connecting shares (%)'!$H$10/100*'Connecting shares (%)'!$R$18,0),0)</f>
        <v>0</v>
      </c>
      <c r="AC581" s="1">
        <f>IF(C581="West", IF(B581="Decentral",('Connecting shares (%)'!$F$14/100*E581+'Connecting shares (%)'!$G$14/100*G581+'Connecting shares (%)'!$H$14/100*I581)/1000000,0),0)</f>
        <v>0.18297332999999999</v>
      </c>
      <c r="AD581" s="1">
        <f>IF(C581="west", IF(B581="Decentral",F581*'Connecting shares (%)'!$R$16*'Connecting shares (%)'!$F$14/100+H581*'Connecting shares (%)'!$G$14/100*'Connecting shares (%)'!$R$17+J581*'Connecting shares (%)'!$H$14/100*'Connecting shares (%)'!$R$18,0),0)</f>
        <v>0.25294500000000003</v>
      </c>
      <c r="AE581" s="1">
        <f>IF(C581="west", IF(B581="Central",('Connecting shares (%)'!$F$12/100*K581+'Connecting shares (%)'!$G$12/100*M581+'Connecting shares (%)'!$H$12/100*O581)/1000000,0),0)</f>
        <v>0</v>
      </c>
      <c r="AF581" s="1">
        <f>IF(C581="west", IF(B581="Central",L581*'Connecting shares (%)'!$R$16*'Connecting shares (%)'!$F$12/100+N581*'Connecting shares (%)'!$G$12/100*'Connecting shares (%)'!$R$17+P581*'Connecting shares (%)'!$H$12/100*'Connecting shares (%)'!$R$18,0),0)</f>
        <v>0</v>
      </c>
      <c r="AG581" s="1">
        <f>IF(C581="West", IF(B581="Decentral",(K581*'Connecting shares (%)'!$F$16/100+M581*'Connecting shares (%)'!$G$16/100+O581*'Connecting shares (%)'!$H$16/100)/1000000,0),0)</f>
        <v>0</v>
      </c>
      <c r="AH581" s="1">
        <f>IF(C581="west", IF(B581="Decentral",L581*'Connecting shares (%)'!$R$16*'Connecting shares (%)'!$F$16/100+N581*'Connecting shares (%)'!$G$16/100*'Connecting shares (%)'!$R$17+P581*'Connecting shares (%)'!$H$16/100*'Connecting shares (%)'!$R$18,0),0)</f>
        <v>0</v>
      </c>
    </row>
    <row r="582" spans="1:34">
      <c r="A582" s="1">
        <v>581</v>
      </c>
      <c r="B582" s="1" t="s">
        <v>19</v>
      </c>
      <c r="C582" s="1" t="s">
        <v>21</v>
      </c>
      <c r="D582" s="1" t="s">
        <v>367</v>
      </c>
      <c r="E582" s="1">
        <v>214263.38</v>
      </c>
      <c r="F582" s="1">
        <v>11</v>
      </c>
      <c r="G582" s="1">
        <v>0</v>
      </c>
      <c r="H582" s="1">
        <v>0</v>
      </c>
      <c r="I582" s="1">
        <v>0</v>
      </c>
      <c r="J582" s="1">
        <v>0</v>
      </c>
      <c r="K582" s="1">
        <v>0</v>
      </c>
      <c r="L582" s="1">
        <v>0</v>
      </c>
      <c r="M582" s="1">
        <v>0</v>
      </c>
      <c r="N582" s="1">
        <v>0</v>
      </c>
      <c r="O582" s="1">
        <v>0</v>
      </c>
      <c r="P582" s="1">
        <v>0</v>
      </c>
      <c r="Q582" s="1">
        <v>1877.76857896301</v>
      </c>
      <c r="R582" s="1">
        <v>100427.5</v>
      </c>
      <c r="S582" s="59">
        <f>IF(C582="East", IF(B582="Central",('Connecting shares (%)'!$F$2/100*E582+'Connecting shares (%)'!$G$2/100*G582+'Connecting shares (%)'!$H$2/100*I582)/1000000,0),0)</f>
        <v>0</v>
      </c>
      <c r="T582" s="59">
        <f>IF(C582="East", IF(B582="Central",F582*'Connecting shares (%)'!$R$16*'Connecting shares (%)'!$F$2/100+H582*'Connecting shares (%)'!$G$2/100*'Connecting shares (%)'!$R$17+J582*'Connecting shares (%)'!$H$2/100*'Connecting shares (%)'!$R$18,0),0)</f>
        <v>0</v>
      </c>
      <c r="U582" s="1">
        <f>IF(C582="East", IF(B582="Decentral",('Connecting shares (%)'!$F$6/100*E582+'Connecting shares (%)'!$G$6/100*G582+'Connecting shares (%)'!$H$6/100*I582)/1000000,0),0)</f>
        <v>0</v>
      </c>
      <c r="V582" s="1">
        <f>IF(C582="East", IF(B582="Decentral",F582*'Connecting shares (%)'!$R$16*'Connecting shares (%)'!$F$6/100+H582*'Connecting shares (%)'!$G$6/100*'Connecting shares (%)'!$R$17+J582*'Connecting shares (%)'!$H$6/100*'Connecting shares (%)'!$R$18,0),0)</f>
        <v>0</v>
      </c>
      <c r="W582" s="1">
        <f>IF(C582="East", IF(B582="Central",('Connecting shares (%)'!$F$4/100*K582+'Connecting shares (%)'!$G$4/100*M582+'Connecting shares (%)'!$H$4/100*O582)/1000000,0),0)</f>
        <v>0</v>
      </c>
      <c r="X582" s="1">
        <f>IF(C582="East", IF(B582="Central",L582*'Connecting shares (%)'!$R$16*'Connecting shares (%)'!$F$4/100+N582*'Connecting shares (%)'!$G$4/100*'Connecting shares (%)'!$R$17+P582*'Connecting shares (%)'!$H$4/100*'Connecting shares (%)'!$R$18,0),0)</f>
        <v>0</v>
      </c>
      <c r="Y582" s="1">
        <f>IF(C582="East", IF(B582="Decentral",('Connecting shares (%)'!$F$4/100*K582+'Connecting shares (%)'!$G$4/100*M582+'Connecting shares (%)'!$H$4/100*O582)/1000000,0),0)</f>
        <v>0</v>
      </c>
      <c r="Z582" s="1">
        <f>IF(C582="East", IF(B582="Decentral",L582*'Connecting shares (%)'!$R$16*'Connecting shares (%)'!$F$8/100+N582*'Connecting shares (%)'!$G$8/100*'Connecting shares (%)'!$R$17+P582*'Connecting shares (%)'!$H$8/100*'Connecting shares (%)'!$R$18,0),0)</f>
        <v>0</v>
      </c>
      <c r="AA582" s="1">
        <f>IF(C582="West", IF(B582="Central",('Connecting shares (%)'!$F$10/100*E582+'Connecting shares (%)'!$G$10/100*G582+'Connecting shares (%)'!$H$10/100*I582)/1000000,0),0)</f>
        <v>0</v>
      </c>
      <c r="AB582" s="1">
        <f>IF(C582="West", IF(B582="Central",F582*'Connecting shares (%)'!$R$16*'Connecting shares (%)'!$F$10/100+H582*'Connecting shares (%)'!$G$10/100*'Connecting shares (%)'!$R$17+J582*'Connecting shares (%)'!$H$10/100*'Connecting shares (%)'!$R$18,0),0)</f>
        <v>0</v>
      </c>
      <c r="AC582" s="1">
        <f>IF(C582="West", IF(B582="Decentral",('Connecting shares (%)'!$F$14/100*E582+'Connecting shares (%)'!$G$14/100*G582+'Connecting shares (%)'!$H$14/100*I582)/1000000,0),0)</f>
        <v>0.21426338</v>
      </c>
      <c r="AD582" s="1">
        <f>IF(C582="west", IF(B582="Decentral",F582*'Connecting shares (%)'!$R$16*'Connecting shares (%)'!$F$14/100+H582*'Connecting shares (%)'!$G$14/100*'Connecting shares (%)'!$R$17+J582*'Connecting shares (%)'!$H$14/100*'Connecting shares (%)'!$R$18,0),0)</f>
        <v>0.25294500000000003</v>
      </c>
      <c r="AE582" s="1">
        <f>IF(C582="west", IF(B582="Central",('Connecting shares (%)'!$F$12/100*K582+'Connecting shares (%)'!$G$12/100*M582+'Connecting shares (%)'!$H$12/100*O582)/1000000,0),0)</f>
        <v>0</v>
      </c>
      <c r="AF582" s="1">
        <f>IF(C582="west", IF(B582="Central",L582*'Connecting shares (%)'!$R$16*'Connecting shares (%)'!$F$12/100+N582*'Connecting shares (%)'!$G$12/100*'Connecting shares (%)'!$R$17+P582*'Connecting shares (%)'!$H$12/100*'Connecting shares (%)'!$R$18,0),0)</f>
        <v>0</v>
      </c>
      <c r="AG582" s="1">
        <f>IF(C582="West", IF(B582="Decentral",(K582*'Connecting shares (%)'!$F$16/100+M582*'Connecting shares (%)'!$G$16/100+O582*'Connecting shares (%)'!$H$16/100)/1000000,0),0)</f>
        <v>0</v>
      </c>
      <c r="AH582" s="1">
        <f>IF(C582="west", IF(B582="Decentral",L582*'Connecting shares (%)'!$R$16*'Connecting shares (%)'!$F$16/100+N582*'Connecting shares (%)'!$G$16/100*'Connecting shares (%)'!$R$17+P582*'Connecting shares (%)'!$H$16/100*'Connecting shares (%)'!$R$18,0),0)</f>
        <v>0</v>
      </c>
    </row>
    <row r="583" spans="1:34">
      <c r="A583" s="1">
        <v>582</v>
      </c>
      <c r="B583" s="1" t="s">
        <v>19</v>
      </c>
      <c r="C583" s="1" t="s">
        <v>21</v>
      </c>
      <c r="D583" s="1" t="s">
        <v>366</v>
      </c>
      <c r="E583" s="1">
        <v>2942061.4999999902</v>
      </c>
      <c r="F583" s="1">
        <v>204</v>
      </c>
      <c r="G583" s="1">
        <v>0</v>
      </c>
      <c r="H583" s="1">
        <v>0</v>
      </c>
      <c r="I583" s="1">
        <v>0</v>
      </c>
      <c r="J583" s="1">
        <v>0</v>
      </c>
      <c r="K583" s="1">
        <v>296673.40999999997</v>
      </c>
      <c r="L583" s="1">
        <v>36</v>
      </c>
      <c r="M583" s="1">
        <v>50794.65</v>
      </c>
      <c r="N583" s="1">
        <v>1</v>
      </c>
      <c r="O583" s="1">
        <v>0</v>
      </c>
      <c r="P583" s="1">
        <v>0</v>
      </c>
      <c r="Q583" s="1">
        <v>4508.6848390040404</v>
      </c>
      <c r="R583" s="1">
        <v>1139998.5</v>
      </c>
      <c r="S583" s="59">
        <f>IF(C583="East", IF(B583="Central",('Connecting shares (%)'!$F$2/100*E583+'Connecting shares (%)'!$G$2/100*G583+'Connecting shares (%)'!$H$2/100*I583)/1000000,0),0)</f>
        <v>0</v>
      </c>
      <c r="T583" s="59">
        <f>IF(C583="East", IF(B583="Central",F583*'Connecting shares (%)'!$R$16*'Connecting shares (%)'!$F$2/100+H583*'Connecting shares (%)'!$G$2/100*'Connecting shares (%)'!$R$17+J583*'Connecting shares (%)'!$H$2/100*'Connecting shares (%)'!$R$18,0),0)</f>
        <v>0</v>
      </c>
      <c r="U583" s="1">
        <f>IF(C583="East", IF(B583="Decentral",('Connecting shares (%)'!$F$6/100*E583+'Connecting shares (%)'!$G$6/100*G583+'Connecting shares (%)'!$H$6/100*I583)/1000000,0),0)</f>
        <v>0</v>
      </c>
      <c r="V583" s="1">
        <f>IF(C583="East", IF(B583="Decentral",F583*'Connecting shares (%)'!$R$16*'Connecting shares (%)'!$F$6/100+H583*'Connecting shares (%)'!$G$6/100*'Connecting shares (%)'!$R$17+J583*'Connecting shares (%)'!$H$6/100*'Connecting shares (%)'!$R$18,0),0)</f>
        <v>0</v>
      </c>
      <c r="W583" s="1">
        <f>IF(C583="East", IF(B583="Central",('Connecting shares (%)'!$F$4/100*K583+'Connecting shares (%)'!$G$4/100*M583+'Connecting shares (%)'!$H$4/100*O583)/1000000,0),0)</f>
        <v>0</v>
      </c>
      <c r="X583" s="1">
        <f>IF(C583="East", IF(B583="Central",L583*'Connecting shares (%)'!$R$16*'Connecting shares (%)'!$F$4/100+N583*'Connecting shares (%)'!$G$4/100*'Connecting shares (%)'!$R$17+P583*'Connecting shares (%)'!$H$4/100*'Connecting shares (%)'!$R$18,0),0)</f>
        <v>0</v>
      </c>
      <c r="Y583" s="1">
        <f>IF(C583="East", IF(B583="Decentral",('Connecting shares (%)'!$F$4/100*K583+'Connecting shares (%)'!$G$4/100*M583+'Connecting shares (%)'!$H$4/100*O583)/1000000,0),0)</f>
        <v>0</v>
      </c>
      <c r="Z583" s="1">
        <f>IF(C583="East", IF(B583="Decentral",L583*'Connecting shares (%)'!$R$16*'Connecting shares (%)'!$F$8/100+N583*'Connecting shares (%)'!$G$8/100*'Connecting shares (%)'!$R$17+P583*'Connecting shares (%)'!$H$8/100*'Connecting shares (%)'!$R$18,0),0)</f>
        <v>0</v>
      </c>
      <c r="AA583" s="1">
        <f>IF(C583="West", IF(B583="Central",('Connecting shares (%)'!$F$10/100*E583+'Connecting shares (%)'!$G$10/100*G583+'Connecting shares (%)'!$H$10/100*I583)/1000000,0),0)</f>
        <v>0</v>
      </c>
      <c r="AB583" s="1">
        <f>IF(C583="West", IF(B583="Central",F583*'Connecting shares (%)'!$R$16*'Connecting shares (%)'!$F$10/100+H583*'Connecting shares (%)'!$G$10/100*'Connecting shares (%)'!$R$17+J583*'Connecting shares (%)'!$H$10/100*'Connecting shares (%)'!$R$18,0),0)</f>
        <v>0</v>
      </c>
      <c r="AC583" s="1">
        <f>IF(C583="West", IF(B583="Decentral",('Connecting shares (%)'!$F$14/100*E583+'Connecting shares (%)'!$G$14/100*G583+'Connecting shares (%)'!$H$14/100*I583)/1000000,0),0)</f>
        <v>2.9420614999999901</v>
      </c>
      <c r="AD583" s="1">
        <f>IF(C583="west", IF(B583="Decentral",F583*'Connecting shares (%)'!$R$16*'Connecting shares (%)'!$F$14/100+H583*'Connecting shares (%)'!$G$14/100*'Connecting shares (%)'!$R$17+J583*'Connecting shares (%)'!$H$14/100*'Connecting shares (%)'!$R$18,0),0)</f>
        <v>4.6909800000000006</v>
      </c>
      <c r="AE583" s="1">
        <f>IF(C583="west", IF(B583="Central",('Connecting shares (%)'!$F$12/100*K583+'Connecting shares (%)'!$G$12/100*M583+'Connecting shares (%)'!$H$12/100*O583)/1000000,0),0)</f>
        <v>0</v>
      </c>
      <c r="AF583" s="1">
        <f>IF(C583="west", IF(B583="Central",L583*'Connecting shares (%)'!$R$16*'Connecting shares (%)'!$F$12/100+N583*'Connecting shares (%)'!$G$12/100*'Connecting shares (%)'!$R$17+P583*'Connecting shares (%)'!$H$12/100*'Connecting shares (%)'!$R$18,0),0)</f>
        <v>0</v>
      </c>
      <c r="AG583" s="1">
        <f>IF(C583="West", IF(B583="Decentral",(K583*'Connecting shares (%)'!$F$16/100+M583*'Connecting shares (%)'!$G$16/100+O583*'Connecting shares (%)'!$H$16/100)/1000000,0),0)</f>
        <v>0.34746806000000002</v>
      </c>
      <c r="AH583" s="1">
        <f>IF(C583="west", IF(B583="Decentral",L583*'Connecting shares (%)'!$R$16*'Connecting shares (%)'!$F$16/100+N583*'Connecting shares (%)'!$G$16/100*'Connecting shares (%)'!$R$17+P583*'Connecting shares (%)'!$H$16/100*'Connecting shares (%)'!$R$18,0),0)</f>
        <v>0.85847899999999999</v>
      </c>
    </row>
    <row r="584" spans="1:34">
      <c r="A584" s="1">
        <v>583</v>
      </c>
      <c r="B584" s="1" t="s">
        <v>19</v>
      </c>
      <c r="C584" s="1" t="s">
        <v>21</v>
      </c>
      <c r="D584" s="1" t="s">
        <v>365</v>
      </c>
      <c r="E584" s="1">
        <v>988716.19</v>
      </c>
      <c r="F584" s="1">
        <v>64</v>
      </c>
      <c r="G584" s="1">
        <v>0</v>
      </c>
      <c r="H584" s="1">
        <v>0</v>
      </c>
      <c r="I584" s="1">
        <v>0</v>
      </c>
      <c r="J584" s="1">
        <v>0</v>
      </c>
      <c r="K584" s="1">
        <v>108409.78</v>
      </c>
      <c r="L584" s="1">
        <v>5</v>
      </c>
      <c r="M584" s="1">
        <v>0</v>
      </c>
      <c r="N584" s="1">
        <v>0</v>
      </c>
      <c r="O584" s="1">
        <v>0</v>
      </c>
      <c r="P584" s="1">
        <v>0</v>
      </c>
      <c r="Q584" s="1">
        <v>4507.99604518878</v>
      </c>
      <c r="R584" s="1">
        <v>781697</v>
      </c>
      <c r="S584" s="59">
        <f>IF(C584="East", IF(B584="Central",('Connecting shares (%)'!$F$2/100*E584+'Connecting shares (%)'!$G$2/100*G584+'Connecting shares (%)'!$H$2/100*I584)/1000000,0),0)</f>
        <v>0</v>
      </c>
      <c r="T584" s="59">
        <f>IF(C584="East", IF(B584="Central",F584*'Connecting shares (%)'!$R$16*'Connecting shares (%)'!$F$2/100+H584*'Connecting shares (%)'!$G$2/100*'Connecting shares (%)'!$R$17+J584*'Connecting shares (%)'!$H$2/100*'Connecting shares (%)'!$R$18,0),0)</f>
        <v>0</v>
      </c>
      <c r="U584" s="1">
        <f>IF(C584="East", IF(B584="Decentral",('Connecting shares (%)'!$F$6/100*E584+'Connecting shares (%)'!$G$6/100*G584+'Connecting shares (%)'!$H$6/100*I584)/1000000,0),0)</f>
        <v>0</v>
      </c>
      <c r="V584" s="1">
        <f>IF(C584="East", IF(B584="Decentral",F584*'Connecting shares (%)'!$R$16*'Connecting shares (%)'!$F$6/100+H584*'Connecting shares (%)'!$G$6/100*'Connecting shares (%)'!$R$17+J584*'Connecting shares (%)'!$H$6/100*'Connecting shares (%)'!$R$18,0),0)</f>
        <v>0</v>
      </c>
      <c r="W584" s="1">
        <f>IF(C584="East", IF(B584="Central",('Connecting shares (%)'!$F$4/100*K584+'Connecting shares (%)'!$G$4/100*M584+'Connecting shares (%)'!$H$4/100*O584)/1000000,0),0)</f>
        <v>0</v>
      </c>
      <c r="X584" s="1">
        <f>IF(C584="East", IF(B584="Central",L584*'Connecting shares (%)'!$R$16*'Connecting shares (%)'!$F$4/100+N584*'Connecting shares (%)'!$G$4/100*'Connecting shares (%)'!$R$17+P584*'Connecting shares (%)'!$H$4/100*'Connecting shares (%)'!$R$18,0),0)</f>
        <v>0</v>
      </c>
      <c r="Y584" s="1">
        <f>IF(C584="East", IF(B584="Decentral",('Connecting shares (%)'!$F$4/100*K584+'Connecting shares (%)'!$G$4/100*M584+'Connecting shares (%)'!$H$4/100*O584)/1000000,0),0)</f>
        <v>0</v>
      </c>
      <c r="Z584" s="1">
        <f>IF(C584="East", IF(B584="Decentral",L584*'Connecting shares (%)'!$R$16*'Connecting shares (%)'!$F$8/100+N584*'Connecting shares (%)'!$G$8/100*'Connecting shares (%)'!$R$17+P584*'Connecting shares (%)'!$H$8/100*'Connecting shares (%)'!$R$18,0),0)</f>
        <v>0</v>
      </c>
      <c r="AA584" s="1">
        <f>IF(C584="West", IF(B584="Central",('Connecting shares (%)'!$F$10/100*E584+'Connecting shares (%)'!$G$10/100*G584+'Connecting shares (%)'!$H$10/100*I584)/1000000,0),0)</f>
        <v>0</v>
      </c>
      <c r="AB584" s="1">
        <f>IF(C584="West", IF(B584="Central",F584*'Connecting shares (%)'!$R$16*'Connecting shares (%)'!$F$10/100+H584*'Connecting shares (%)'!$G$10/100*'Connecting shares (%)'!$R$17+J584*'Connecting shares (%)'!$H$10/100*'Connecting shares (%)'!$R$18,0),0)</f>
        <v>0</v>
      </c>
      <c r="AC584" s="1">
        <f>IF(C584="West", IF(B584="Decentral",('Connecting shares (%)'!$F$14/100*E584+'Connecting shares (%)'!$G$14/100*G584+'Connecting shares (%)'!$H$14/100*I584)/1000000,0),0)</f>
        <v>0.98871618999999999</v>
      </c>
      <c r="AD584" s="1">
        <f>IF(C584="west", IF(B584="Decentral",F584*'Connecting shares (%)'!$R$16*'Connecting shares (%)'!$F$14/100+H584*'Connecting shares (%)'!$G$14/100*'Connecting shares (%)'!$R$17+J584*'Connecting shares (%)'!$H$14/100*'Connecting shares (%)'!$R$18,0),0)</f>
        <v>1.4716800000000001</v>
      </c>
      <c r="AE584" s="1">
        <f>IF(C584="west", IF(B584="Central",('Connecting shares (%)'!$F$12/100*K584+'Connecting shares (%)'!$G$12/100*M584+'Connecting shares (%)'!$H$12/100*O584)/1000000,0),0)</f>
        <v>0</v>
      </c>
      <c r="AF584" s="1">
        <f>IF(C584="west", IF(B584="Central",L584*'Connecting shares (%)'!$R$16*'Connecting shares (%)'!$F$12/100+N584*'Connecting shares (%)'!$G$12/100*'Connecting shares (%)'!$R$17+P584*'Connecting shares (%)'!$H$12/100*'Connecting shares (%)'!$R$18,0),0)</f>
        <v>0</v>
      </c>
      <c r="AG584" s="1">
        <f>IF(C584="West", IF(B584="Decentral",(K584*'Connecting shares (%)'!$F$16/100+M584*'Connecting shares (%)'!$G$16/100+O584*'Connecting shares (%)'!$H$16/100)/1000000,0),0)</f>
        <v>0.10840978</v>
      </c>
      <c r="AH584" s="1">
        <f>IF(C584="west", IF(B584="Decentral",L584*'Connecting shares (%)'!$R$16*'Connecting shares (%)'!$F$16/100+N584*'Connecting shares (%)'!$G$16/100*'Connecting shares (%)'!$R$17+P584*'Connecting shares (%)'!$H$16/100*'Connecting shares (%)'!$R$18,0),0)</f>
        <v>0.11497500000000001</v>
      </c>
    </row>
    <row r="585" spans="1:34">
      <c r="A585" s="1">
        <v>584</v>
      </c>
      <c r="B585" s="1" t="s">
        <v>19</v>
      </c>
      <c r="C585" s="1" t="s">
        <v>21</v>
      </c>
      <c r="D585" s="1" t="s">
        <v>364</v>
      </c>
      <c r="E585" s="1">
        <v>195515.84</v>
      </c>
      <c r="F585" s="1">
        <v>13</v>
      </c>
      <c r="G585" s="1">
        <v>0</v>
      </c>
      <c r="H585" s="1">
        <v>0</v>
      </c>
      <c r="I585" s="1">
        <v>0</v>
      </c>
      <c r="J585" s="1">
        <v>0</v>
      </c>
      <c r="K585" s="1">
        <v>0</v>
      </c>
      <c r="L585" s="1">
        <v>0</v>
      </c>
      <c r="M585" s="1">
        <v>0</v>
      </c>
      <c r="N585" s="1">
        <v>0</v>
      </c>
      <c r="O585" s="1">
        <v>0</v>
      </c>
      <c r="P585" s="1">
        <v>0</v>
      </c>
      <c r="Q585" s="1">
        <v>1338.9328821430499</v>
      </c>
      <c r="R585" s="1">
        <v>115927.5</v>
      </c>
      <c r="S585" s="59">
        <f>IF(C585="East", IF(B585="Central",('Connecting shares (%)'!$F$2/100*E585+'Connecting shares (%)'!$G$2/100*G585+'Connecting shares (%)'!$H$2/100*I585)/1000000,0),0)</f>
        <v>0</v>
      </c>
      <c r="T585" s="59">
        <f>IF(C585="East", IF(B585="Central",F585*'Connecting shares (%)'!$R$16*'Connecting shares (%)'!$F$2/100+H585*'Connecting shares (%)'!$G$2/100*'Connecting shares (%)'!$R$17+J585*'Connecting shares (%)'!$H$2/100*'Connecting shares (%)'!$R$18,0),0)</f>
        <v>0</v>
      </c>
      <c r="U585" s="1">
        <f>IF(C585="East", IF(B585="Decentral",('Connecting shares (%)'!$F$6/100*E585+'Connecting shares (%)'!$G$6/100*G585+'Connecting shares (%)'!$H$6/100*I585)/1000000,0),0)</f>
        <v>0</v>
      </c>
      <c r="V585" s="1">
        <f>IF(C585="East", IF(B585="Decentral",F585*'Connecting shares (%)'!$R$16*'Connecting shares (%)'!$F$6/100+H585*'Connecting shares (%)'!$G$6/100*'Connecting shares (%)'!$R$17+J585*'Connecting shares (%)'!$H$6/100*'Connecting shares (%)'!$R$18,0),0)</f>
        <v>0</v>
      </c>
      <c r="W585" s="1">
        <f>IF(C585="East", IF(B585="Central",('Connecting shares (%)'!$F$4/100*K585+'Connecting shares (%)'!$G$4/100*M585+'Connecting shares (%)'!$H$4/100*O585)/1000000,0),0)</f>
        <v>0</v>
      </c>
      <c r="X585" s="1">
        <f>IF(C585="East", IF(B585="Central",L585*'Connecting shares (%)'!$R$16*'Connecting shares (%)'!$F$4/100+N585*'Connecting shares (%)'!$G$4/100*'Connecting shares (%)'!$R$17+P585*'Connecting shares (%)'!$H$4/100*'Connecting shares (%)'!$R$18,0),0)</f>
        <v>0</v>
      </c>
      <c r="Y585" s="1">
        <f>IF(C585="East", IF(B585="Decentral",('Connecting shares (%)'!$F$4/100*K585+'Connecting shares (%)'!$G$4/100*M585+'Connecting shares (%)'!$H$4/100*O585)/1000000,0),0)</f>
        <v>0</v>
      </c>
      <c r="Z585" s="1">
        <f>IF(C585="East", IF(B585="Decentral",L585*'Connecting shares (%)'!$R$16*'Connecting shares (%)'!$F$8/100+N585*'Connecting shares (%)'!$G$8/100*'Connecting shares (%)'!$R$17+P585*'Connecting shares (%)'!$H$8/100*'Connecting shares (%)'!$R$18,0),0)</f>
        <v>0</v>
      </c>
      <c r="AA585" s="1">
        <f>IF(C585="West", IF(B585="Central",('Connecting shares (%)'!$F$10/100*E585+'Connecting shares (%)'!$G$10/100*G585+'Connecting shares (%)'!$H$10/100*I585)/1000000,0),0)</f>
        <v>0</v>
      </c>
      <c r="AB585" s="1">
        <f>IF(C585="West", IF(B585="Central",F585*'Connecting shares (%)'!$R$16*'Connecting shares (%)'!$F$10/100+H585*'Connecting shares (%)'!$G$10/100*'Connecting shares (%)'!$R$17+J585*'Connecting shares (%)'!$H$10/100*'Connecting shares (%)'!$R$18,0),0)</f>
        <v>0</v>
      </c>
      <c r="AC585" s="1">
        <f>IF(C585="West", IF(B585="Decentral",('Connecting shares (%)'!$F$14/100*E585+'Connecting shares (%)'!$G$14/100*G585+'Connecting shares (%)'!$H$14/100*I585)/1000000,0),0)</f>
        <v>0.19551584</v>
      </c>
      <c r="AD585" s="1">
        <f>IF(C585="west", IF(B585="Decentral",F585*'Connecting shares (%)'!$R$16*'Connecting shares (%)'!$F$14/100+H585*'Connecting shares (%)'!$G$14/100*'Connecting shares (%)'!$R$17+J585*'Connecting shares (%)'!$H$14/100*'Connecting shares (%)'!$R$18,0),0)</f>
        <v>0.29893500000000001</v>
      </c>
      <c r="AE585" s="1">
        <f>IF(C585="west", IF(B585="Central",('Connecting shares (%)'!$F$12/100*K585+'Connecting shares (%)'!$G$12/100*M585+'Connecting shares (%)'!$H$12/100*O585)/1000000,0),0)</f>
        <v>0</v>
      </c>
      <c r="AF585" s="1">
        <f>IF(C585="west", IF(B585="Central",L585*'Connecting shares (%)'!$R$16*'Connecting shares (%)'!$F$12/100+N585*'Connecting shares (%)'!$G$12/100*'Connecting shares (%)'!$R$17+P585*'Connecting shares (%)'!$H$12/100*'Connecting shares (%)'!$R$18,0),0)</f>
        <v>0</v>
      </c>
      <c r="AG585" s="1">
        <f>IF(C585="West", IF(B585="Decentral",(K585*'Connecting shares (%)'!$F$16/100+M585*'Connecting shares (%)'!$G$16/100+O585*'Connecting shares (%)'!$H$16/100)/1000000,0),0)</f>
        <v>0</v>
      </c>
      <c r="AH585" s="1">
        <f>IF(C585="west", IF(B585="Decentral",L585*'Connecting shares (%)'!$R$16*'Connecting shares (%)'!$F$16/100+N585*'Connecting shares (%)'!$G$16/100*'Connecting shares (%)'!$R$17+P585*'Connecting shares (%)'!$H$16/100*'Connecting shares (%)'!$R$18,0),0)</f>
        <v>0</v>
      </c>
    </row>
    <row r="586" spans="1:34">
      <c r="A586" s="1">
        <v>585</v>
      </c>
      <c r="B586" s="1" t="s">
        <v>19</v>
      </c>
      <c r="C586" s="1" t="s">
        <v>21</v>
      </c>
      <c r="D586" s="1" t="s">
        <v>363</v>
      </c>
      <c r="E586" s="1">
        <v>403814.53999999899</v>
      </c>
      <c r="F586" s="1">
        <v>22</v>
      </c>
      <c r="G586" s="1">
        <v>0</v>
      </c>
      <c r="H586" s="1">
        <v>0</v>
      </c>
      <c r="I586" s="1">
        <v>0</v>
      </c>
      <c r="J586" s="1">
        <v>0</v>
      </c>
      <c r="K586" s="1">
        <v>92239.589999999895</v>
      </c>
      <c r="L586" s="1">
        <v>3</v>
      </c>
      <c r="M586" s="1">
        <v>0</v>
      </c>
      <c r="N586" s="1">
        <v>0</v>
      </c>
      <c r="O586" s="1">
        <v>0</v>
      </c>
      <c r="P586" s="1">
        <v>0</v>
      </c>
      <c r="Q586" s="1">
        <v>4373.4052797171598</v>
      </c>
      <c r="R586" s="1">
        <v>485698</v>
      </c>
      <c r="S586" s="59">
        <f>IF(C586="East", IF(B586="Central",('Connecting shares (%)'!$F$2/100*E586+'Connecting shares (%)'!$G$2/100*G586+'Connecting shares (%)'!$H$2/100*I586)/1000000,0),0)</f>
        <v>0</v>
      </c>
      <c r="T586" s="59">
        <f>IF(C586="East", IF(B586="Central",F586*'Connecting shares (%)'!$R$16*'Connecting shares (%)'!$F$2/100+H586*'Connecting shares (%)'!$G$2/100*'Connecting shares (%)'!$R$17+J586*'Connecting shares (%)'!$H$2/100*'Connecting shares (%)'!$R$18,0),0)</f>
        <v>0</v>
      </c>
      <c r="U586" s="1">
        <f>IF(C586="East", IF(B586="Decentral",('Connecting shares (%)'!$F$6/100*E586+'Connecting shares (%)'!$G$6/100*G586+'Connecting shares (%)'!$H$6/100*I586)/1000000,0),0)</f>
        <v>0</v>
      </c>
      <c r="V586" s="1">
        <f>IF(C586="East", IF(B586="Decentral",F586*'Connecting shares (%)'!$R$16*'Connecting shares (%)'!$F$6/100+H586*'Connecting shares (%)'!$G$6/100*'Connecting shares (%)'!$R$17+J586*'Connecting shares (%)'!$H$6/100*'Connecting shares (%)'!$R$18,0),0)</f>
        <v>0</v>
      </c>
      <c r="W586" s="1">
        <f>IF(C586="East", IF(B586="Central",('Connecting shares (%)'!$F$4/100*K586+'Connecting shares (%)'!$G$4/100*M586+'Connecting shares (%)'!$H$4/100*O586)/1000000,0),0)</f>
        <v>0</v>
      </c>
      <c r="X586" s="1">
        <f>IF(C586="East", IF(B586="Central",L586*'Connecting shares (%)'!$R$16*'Connecting shares (%)'!$F$4/100+N586*'Connecting shares (%)'!$G$4/100*'Connecting shares (%)'!$R$17+P586*'Connecting shares (%)'!$H$4/100*'Connecting shares (%)'!$R$18,0),0)</f>
        <v>0</v>
      </c>
      <c r="Y586" s="1">
        <f>IF(C586="East", IF(B586="Decentral",('Connecting shares (%)'!$F$4/100*K586+'Connecting shares (%)'!$G$4/100*M586+'Connecting shares (%)'!$H$4/100*O586)/1000000,0),0)</f>
        <v>0</v>
      </c>
      <c r="Z586" s="1">
        <f>IF(C586="East", IF(B586="Decentral",L586*'Connecting shares (%)'!$R$16*'Connecting shares (%)'!$F$8/100+N586*'Connecting shares (%)'!$G$8/100*'Connecting shares (%)'!$R$17+P586*'Connecting shares (%)'!$H$8/100*'Connecting shares (%)'!$R$18,0),0)</f>
        <v>0</v>
      </c>
      <c r="AA586" s="1">
        <f>IF(C586="West", IF(B586="Central",('Connecting shares (%)'!$F$10/100*E586+'Connecting shares (%)'!$G$10/100*G586+'Connecting shares (%)'!$H$10/100*I586)/1000000,0),0)</f>
        <v>0</v>
      </c>
      <c r="AB586" s="1">
        <f>IF(C586="West", IF(B586="Central",F586*'Connecting shares (%)'!$R$16*'Connecting shares (%)'!$F$10/100+H586*'Connecting shares (%)'!$G$10/100*'Connecting shares (%)'!$R$17+J586*'Connecting shares (%)'!$H$10/100*'Connecting shares (%)'!$R$18,0),0)</f>
        <v>0</v>
      </c>
      <c r="AC586" s="1">
        <f>IF(C586="West", IF(B586="Decentral",('Connecting shares (%)'!$F$14/100*E586+'Connecting shares (%)'!$G$14/100*G586+'Connecting shares (%)'!$H$14/100*I586)/1000000,0),0)</f>
        <v>0.403814539999999</v>
      </c>
      <c r="AD586" s="1">
        <f>IF(C586="west", IF(B586="Decentral",F586*'Connecting shares (%)'!$R$16*'Connecting shares (%)'!$F$14/100+H586*'Connecting shares (%)'!$G$14/100*'Connecting shares (%)'!$R$17+J586*'Connecting shares (%)'!$H$14/100*'Connecting shares (%)'!$R$18,0),0)</f>
        <v>0.50589000000000006</v>
      </c>
      <c r="AE586" s="1">
        <f>IF(C586="west", IF(B586="Central",('Connecting shares (%)'!$F$12/100*K586+'Connecting shares (%)'!$G$12/100*M586+'Connecting shares (%)'!$H$12/100*O586)/1000000,0),0)</f>
        <v>0</v>
      </c>
      <c r="AF586" s="1">
        <f>IF(C586="west", IF(B586="Central",L586*'Connecting shares (%)'!$R$16*'Connecting shares (%)'!$F$12/100+N586*'Connecting shares (%)'!$G$12/100*'Connecting shares (%)'!$R$17+P586*'Connecting shares (%)'!$H$12/100*'Connecting shares (%)'!$R$18,0),0)</f>
        <v>0</v>
      </c>
      <c r="AG586" s="1">
        <f>IF(C586="West", IF(B586="Decentral",(K586*'Connecting shares (%)'!$F$16/100+M586*'Connecting shares (%)'!$G$16/100+O586*'Connecting shares (%)'!$H$16/100)/1000000,0),0)</f>
        <v>9.2239589999999899E-2</v>
      </c>
      <c r="AH586" s="1">
        <f>IF(C586="west", IF(B586="Decentral",L586*'Connecting shares (%)'!$R$16*'Connecting shares (%)'!$F$16/100+N586*'Connecting shares (%)'!$G$16/100*'Connecting shares (%)'!$R$17+P586*'Connecting shares (%)'!$H$16/100*'Connecting shares (%)'!$R$18,0),0)</f>
        <v>6.8985000000000005E-2</v>
      </c>
    </row>
    <row r="587" spans="1:34">
      <c r="A587" s="1">
        <v>586</v>
      </c>
      <c r="B587" s="1" t="s">
        <v>19</v>
      </c>
      <c r="C587" s="1" t="s">
        <v>21</v>
      </c>
      <c r="D587" s="1" t="s">
        <v>362</v>
      </c>
      <c r="E587" s="1">
        <v>1134027.1199999901</v>
      </c>
      <c r="F587" s="1">
        <v>81</v>
      </c>
      <c r="G587" s="1">
        <v>0</v>
      </c>
      <c r="H587" s="1">
        <v>0</v>
      </c>
      <c r="I587" s="1">
        <v>0</v>
      </c>
      <c r="J587" s="1">
        <v>0</v>
      </c>
      <c r="K587" s="1">
        <v>194333.77</v>
      </c>
      <c r="L587" s="1">
        <v>15</v>
      </c>
      <c r="M587" s="1">
        <v>73715.089999999895</v>
      </c>
      <c r="N587" s="1">
        <v>1</v>
      </c>
      <c r="O587" s="1">
        <v>0</v>
      </c>
      <c r="P587" s="1">
        <v>0</v>
      </c>
      <c r="Q587" s="1">
        <v>3799.1208809913301</v>
      </c>
      <c r="R587" s="1">
        <v>685459.5</v>
      </c>
      <c r="S587" s="59">
        <f>IF(C587="East", IF(B587="Central",('Connecting shares (%)'!$F$2/100*E587+'Connecting shares (%)'!$G$2/100*G587+'Connecting shares (%)'!$H$2/100*I587)/1000000,0),0)</f>
        <v>0</v>
      </c>
      <c r="T587" s="59">
        <f>IF(C587="East", IF(B587="Central",F587*'Connecting shares (%)'!$R$16*'Connecting shares (%)'!$F$2/100+H587*'Connecting shares (%)'!$G$2/100*'Connecting shares (%)'!$R$17+J587*'Connecting shares (%)'!$H$2/100*'Connecting shares (%)'!$R$18,0),0)</f>
        <v>0</v>
      </c>
      <c r="U587" s="1">
        <f>IF(C587="East", IF(B587="Decentral",('Connecting shares (%)'!$F$6/100*E587+'Connecting shares (%)'!$G$6/100*G587+'Connecting shares (%)'!$H$6/100*I587)/1000000,0),0)</f>
        <v>0</v>
      </c>
      <c r="V587" s="1">
        <f>IF(C587="East", IF(B587="Decentral",F587*'Connecting shares (%)'!$R$16*'Connecting shares (%)'!$F$6/100+H587*'Connecting shares (%)'!$G$6/100*'Connecting shares (%)'!$R$17+J587*'Connecting shares (%)'!$H$6/100*'Connecting shares (%)'!$R$18,0),0)</f>
        <v>0</v>
      </c>
      <c r="W587" s="1">
        <f>IF(C587="East", IF(B587="Central",('Connecting shares (%)'!$F$4/100*K587+'Connecting shares (%)'!$G$4/100*M587+'Connecting shares (%)'!$H$4/100*O587)/1000000,0),0)</f>
        <v>0</v>
      </c>
      <c r="X587" s="1">
        <f>IF(C587="East", IF(B587="Central",L587*'Connecting shares (%)'!$R$16*'Connecting shares (%)'!$F$4/100+N587*'Connecting shares (%)'!$G$4/100*'Connecting shares (%)'!$R$17+P587*'Connecting shares (%)'!$H$4/100*'Connecting shares (%)'!$R$18,0),0)</f>
        <v>0</v>
      </c>
      <c r="Y587" s="1">
        <f>IF(C587="East", IF(B587="Decentral",('Connecting shares (%)'!$F$4/100*K587+'Connecting shares (%)'!$G$4/100*M587+'Connecting shares (%)'!$H$4/100*O587)/1000000,0),0)</f>
        <v>0</v>
      </c>
      <c r="Z587" s="1">
        <f>IF(C587="East", IF(B587="Decentral",L587*'Connecting shares (%)'!$R$16*'Connecting shares (%)'!$F$8/100+N587*'Connecting shares (%)'!$G$8/100*'Connecting shares (%)'!$R$17+P587*'Connecting shares (%)'!$H$8/100*'Connecting shares (%)'!$R$18,0),0)</f>
        <v>0</v>
      </c>
      <c r="AA587" s="1">
        <f>IF(C587="West", IF(B587="Central",('Connecting shares (%)'!$F$10/100*E587+'Connecting shares (%)'!$G$10/100*G587+'Connecting shares (%)'!$H$10/100*I587)/1000000,0),0)</f>
        <v>0</v>
      </c>
      <c r="AB587" s="1">
        <f>IF(C587="West", IF(B587="Central",F587*'Connecting shares (%)'!$R$16*'Connecting shares (%)'!$F$10/100+H587*'Connecting shares (%)'!$G$10/100*'Connecting shares (%)'!$R$17+J587*'Connecting shares (%)'!$H$10/100*'Connecting shares (%)'!$R$18,0),0)</f>
        <v>0</v>
      </c>
      <c r="AC587" s="1">
        <f>IF(C587="West", IF(B587="Decentral",('Connecting shares (%)'!$F$14/100*E587+'Connecting shares (%)'!$G$14/100*G587+'Connecting shares (%)'!$H$14/100*I587)/1000000,0),0)</f>
        <v>1.1340271199999901</v>
      </c>
      <c r="AD587" s="1">
        <f>IF(C587="west", IF(B587="Decentral",F587*'Connecting shares (%)'!$R$16*'Connecting shares (%)'!$F$14/100+H587*'Connecting shares (%)'!$G$14/100*'Connecting shares (%)'!$R$17+J587*'Connecting shares (%)'!$H$14/100*'Connecting shares (%)'!$R$18,0),0)</f>
        <v>1.8625950000000002</v>
      </c>
      <c r="AE587" s="1">
        <f>IF(C587="west", IF(B587="Central",('Connecting shares (%)'!$F$12/100*K587+'Connecting shares (%)'!$G$12/100*M587+'Connecting shares (%)'!$H$12/100*O587)/1000000,0),0)</f>
        <v>0</v>
      </c>
      <c r="AF587" s="1">
        <f>IF(C587="west", IF(B587="Central",L587*'Connecting shares (%)'!$R$16*'Connecting shares (%)'!$F$12/100+N587*'Connecting shares (%)'!$G$12/100*'Connecting shares (%)'!$R$17+P587*'Connecting shares (%)'!$H$12/100*'Connecting shares (%)'!$R$18,0),0)</f>
        <v>0</v>
      </c>
      <c r="AG587" s="1">
        <f>IF(C587="West", IF(B587="Decentral",(K587*'Connecting shares (%)'!$F$16/100+M587*'Connecting shares (%)'!$G$16/100+O587*'Connecting shares (%)'!$H$16/100)/1000000,0),0)</f>
        <v>0.26804885999999989</v>
      </c>
      <c r="AH587" s="1">
        <f>IF(C587="west", IF(B587="Decentral",L587*'Connecting shares (%)'!$R$16*'Connecting shares (%)'!$F$16/100+N587*'Connecting shares (%)'!$G$16/100*'Connecting shares (%)'!$R$17+P587*'Connecting shares (%)'!$H$16/100*'Connecting shares (%)'!$R$18,0),0)</f>
        <v>0.37558400000000008</v>
      </c>
    </row>
    <row r="588" spans="1:34">
      <c r="A588" s="1">
        <v>587</v>
      </c>
      <c r="B588" s="1" t="s">
        <v>19</v>
      </c>
      <c r="C588" s="1" t="s">
        <v>21</v>
      </c>
      <c r="D588" s="1" t="s">
        <v>361</v>
      </c>
      <c r="E588" s="1">
        <v>707975.16</v>
      </c>
      <c r="F588" s="1">
        <v>42</v>
      </c>
      <c r="G588" s="1">
        <v>88076.229999999894</v>
      </c>
      <c r="H588" s="1">
        <v>1</v>
      </c>
      <c r="I588" s="1">
        <v>0</v>
      </c>
      <c r="J588" s="1">
        <v>0</v>
      </c>
      <c r="K588" s="1">
        <v>0</v>
      </c>
      <c r="L588" s="1">
        <v>0</v>
      </c>
      <c r="M588" s="1">
        <v>0</v>
      </c>
      <c r="N588" s="1">
        <v>0</v>
      </c>
      <c r="O588" s="1">
        <v>0</v>
      </c>
      <c r="P588" s="1">
        <v>0</v>
      </c>
      <c r="Q588" s="1">
        <v>5653.30199836258</v>
      </c>
      <c r="R588" s="1">
        <v>486491</v>
      </c>
      <c r="S588" s="59">
        <f>IF(C588="East", IF(B588="Central",('Connecting shares (%)'!$F$2/100*E588+'Connecting shares (%)'!$G$2/100*G588+'Connecting shares (%)'!$H$2/100*I588)/1000000,0),0)</f>
        <v>0</v>
      </c>
      <c r="T588" s="59">
        <f>IF(C588="East", IF(B588="Central",F588*'Connecting shares (%)'!$R$16*'Connecting shares (%)'!$F$2/100+H588*'Connecting shares (%)'!$G$2/100*'Connecting shares (%)'!$R$17+J588*'Connecting shares (%)'!$H$2/100*'Connecting shares (%)'!$R$18,0),0)</f>
        <v>0</v>
      </c>
      <c r="U588" s="1">
        <f>IF(C588="East", IF(B588="Decentral",('Connecting shares (%)'!$F$6/100*E588+'Connecting shares (%)'!$G$6/100*G588+'Connecting shares (%)'!$H$6/100*I588)/1000000,0),0)</f>
        <v>0</v>
      </c>
      <c r="V588" s="1">
        <f>IF(C588="East", IF(B588="Decentral",F588*'Connecting shares (%)'!$R$16*'Connecting shares (%)'!$F$6/100+H588*'Connecting shares (%)'!$G$6/100*'Connecting shares (%)'!$R$17+J588*'Connecting shares (%)'!$H$6/100*'Connecting shares (%)'!$R$18,0),0)</f>
        <v>0</v>
      </c>
      <c r="W588" s="1">
        <f>IF(C588="East", IF(B588="Central",('Connecting shares (%)'!$F$4/100*K588+'Connecting shares (%)'!$G$4/100*M588+'Connecting shares (%)'!$H$4/100*O588)/1000000,0),0)</f>
        <v>0</v>
      </c>
      <c r="X588" s="1">
        <f>IF(C588="East", IF(B588="Central",L588*'Connecting shares (%)'!$R$16*'Connecting shares (%)'!$F$4/100+N588*'Connecting shares (%)'!$G$4/100*'Connecting shares (%)'!$R$17+P588*'Connecting shares (%)'!$H$4/100*'Connecting shares (%)'!$R$18,0),0)</f>
        <v>0</v>
      </c>
      <c r="Y588" s="1">
        <f>IF(C588="East", IF(B588="Decentral",('Connecting shares (%)'!$F$4/100*K588+'Connecting shares (%)'!$G$4/100*M588+'Connecting shares (%)'!$H$4/100*O588)/1000000,0),0)</f>
        <v>0</v>
      </c>
      <c r="Z588" s="1">
        <f>IF(C588="East", IF(B588="Decentral",L588*'Connecting shares (%)'!$R$16*'Connecting shares (%)'!$F$8/100+N588*'Connecting shares (%)'!$G$8/100*'Connecting shares (%)'!$R$17+P588*'Connecting shares (%)'!$H$8/100*'Connecting shares (%)'!$R$18,0),0)</f>
        <v>0</v>
      </c>
      <c r="AA588" s="1">
        <f>IF(C588="West", IF(B588="Central",('Connecting shares (%)'!$F$10/100*E588+'Connecting shares (%)'!$G$10/100*G588+'Connecting shares (%)'!$H$10/100*I588)/1000000,0),0)</f>
        <v>0</v>
      </c>
      <c r="AB588" s="1">
        <f>IF(C588="West", IF(B588="Central",F588*'Connecting shares (%)'!$R$16*'Connecting shares (%)'!$F$10/100+H588*'Connecting shares (%)'!$G$10/100*'Connecting shares (%)'!$R$17+J588*'Connecting shares (%)'!$H$10/100*'Connecting shares (%)'!$R$18,0),0)</f>
        <v>0</v>
      </c>
      <c r="AC588" s="1">
        <f>IF(C588="West", IF(B588="Decentral",('Connecting shares (%)'!$F$14/100*E588+'Connecting shares (%)'!$G$14/100*G588+'Connecting shares (%)'!$H$14/100*I588)/1000000,0),0)</f>
        <v>0.79605138999999991</v>
      </c>
      <c r="AD588" s="1">
        <f>IF(C588="west", IF(B588="Decentral",F588*'Connecting shares (%)'!$R$16*'Connecting shares (%)'!$F$14/100+H588*'Connecting shares (%)'!$G$14/100*'Connecting shares (%)'!$R$17+J588*'Connecting shares (%)'!$H$14/100*'Connecting shares (%)'!$R$18,0),0)</f>
        <v>0.99644900000000003</v>
      </c>
      <c r="AE588" s="1">
        <f>IF(C588="west", IF(B588="Central",('Connecting shares (%)'!$F$12/100*K588+'Connecting shares (%)'!$G$12/100*M588+'Connecting shares (%)'!$H$12/100*O588)/1000000,0),0)</f>
        <v>0</v>
      </c>
      <c r="AF588" s="1">
        <f>IF(C588="west", IF(B588="Central",L588*'Connecting shares (%)'!$R$16*'Connecting shares (%)'!$F$12/100+N588*'Connecting shares (%)'!$G$12/100*'Connecting shares (%)'!$R$17+P588*'Connecting shares (%)'!$H$12/100*'Connecting shares (%)'!$R$18,0),0)</f>
        <v>0</v>
      </c>
      <c r="AG588" s="1">
        <f>IF(C588="West", IF(B588="Decentral",(K588*'Connecting shares (%)'!$F$16/100+M588*'Connecting shares (%)'!$G$16/100+O588*'Connecting shares (%)'!$H$16/100)/1000000,0),0)</f>
        <v>0</v>
      </c>
      <c r="AH588" s="1">
        <f>IF(C588="west", IF(B588="Decentral",L588*'Connecting shares (%)'!$R$16*'Connecting shares (%)'!$F$16/100+N588*'Connecting shares (%)'!$G$16/100*'Connecting shares (%)'!$R$17+P588*'Connecting shares (%)'!$H$16/100*'Connecting shares (%)'!$R$18,0),0)</f>
        <v>0</v>
      </c>
    </row>
    <row r="589" spans="1:34">
      <c r="A589" s="1">
        <v>588</v>
      </c>
      <c r="B589" s="1" t="s">
        <v>19</v>
      </c>
      <c r="C589" s="1" t="s">
        <v>21</v>
      </c>
      <c r="D589" s="1" t="s">
        <v>360</v>
      </c>
      <c r="E589" s="1">
        <v>817558.89</v>
      </c>
      <c r="F589" s="1">
        <v>43</v>
      </c>
      <c r="G589" s="1">
        <v>0</v>
      </c>
      <c r="H589" s="1">
        <v>0</v>
      </c>
      <c r="I589" s="1">
        <v>0</v>
      </c>
      <c r="J589" s="1">
        <v>0</v>
      </c>
      <c r="K589" s="1">
        <v>20992.559999999899</v>
      </c>
      <c r="L589" s="1">
        <v>3</v>
      </c>
      <c r="M589" s="1">
        <v>0</v>
      </c>
      <c r="N589" s="1">
        <v>0</v>
      </c>
      <c r="O589" s="1">
        <v>0</v>
      </c>
      <c r="P589" s="1">
        <v>0</v>
      </c>
      <c r="Q589" s="1">
        <v>2812.8643318132299</v>
      </c>
      <c r="R589" s="1">
        <v>355572.5</v>
      </c>
      <c r="S589" s="59">
        <f>IF(C589="East", IF(B589="Central",('Connecting shares (%)'!$F$2/100*E589+'Connecting shares (%)'!$G$2/100*G589+'Connecting shares (%)'!$H$2/100*I589)/1000000,0),0)</f>
        <v>0</v>
      </c>
      <c r="T589" s="59">
        <f>IF(C589="East", IF(B589="Central",F589*'Connecting shares (%)'!$R$16*'Connecting shares (%)'!$F$2/100+H589*'Connecting shares (%)'!$G$2/100*'Connecting shares (%)'!$R$17+J589*'Connecting shares (%)'!$H$2/100*'Connecting shares (%)'!$R$18,0),0)</f>
        <v>0</v>
      </c>
      <c r="U589" s="1">
        <f>IF(C589="East", IF(B589="Decentral",('Connecting shares (%)'!$F$6/100*E589+'Connecting shares (%)'!$G$6/100*G589+'Connecting shares (%)'!$H$6/100*I589)/1000000,0),0)</f>
        <v>0</v>
      </c>
      <c r="V589" s="1">
        <f>IF(C589="East", IF(B589="Decentral",F589*'Connecting shares (%)'!$R$16*'Connecting shares (%)'!$F$6/100+H589*'Connecting shares (%)'!$G$6/100*'Connecting shares (%)'!$R$17+J589*'Connecting shares (%)'!$H$6/100*'Connecting shares (%)'!$R$18,0),0)</f>
        <v>0</v>
      </c>
      <c r="W589" s="1">
        <f>IF(C589="East", IF(B589="Central",('Connecting shares (%)'!$F$4/100*K589+'Connecting shares (%)'!$G$4/100*M589+'Connecting shares (%)'!$H$4/100*O589)/1000000,0),0)</f>
        <v>0</v>
      </c>
      <c r="X589" s="1">
        <f>IF(C589="East", IF(B589="Central",L589*'Connecting shares (%)'!$R$16*'Connecting shares (%)'!$F$4/100+N589*'Connecting shares (%)'!$G$4/100*'Connecting shares (%)'!$R$17+P589*'Connecting shares (%)'!$H$4/100*'Connecting shares (%)'!$R$18,0),0)</f>
        <v>0</v>
      </c>
      <c r="Y589" s="1">
        <f>IF(C589="East", IF(B589="Decentral",('Connecting shares (%)'!$F$4/100*K589+'Connecting shares (%)'!$G$4/100*M589+'Connecting shares (%)'!$H$4/100*O589)/1000000,0),0)</f>
        <v>0</v>
      </c>
      <c r="Z589" s="1">
        <f>IF(C589="East", IF(B589="Decentral",L589*'Connecting shares (%)'!$R$16*'Connecting shares (%)'!$F$8/100+N589*'Connecting shares (%)'!$G$8/100*'Connecting shares (%)'!$R$17+P589*'Connecting shares (%)'!$H$8/100*'Connecting shares (%)'!$R$18,0),0)</f>
        <v>0</v>
      </c>
      <c r="AA589" s="1">
        <f>IF(C589="West", IF(B589="Central",('Connecting shares (%)'!$F$10/100*E589+'Connecting shares (%)'!$G$10/100*G589+'Connecting shares (%)'!$H$10/100*I589)/1000000,0),0)</f>
        <v>0</v>
      </c>
      <c r="AB589" s="1">
        <f>IF(C589="West", IF(B589="Central",F589*'Connecting shares (%)'!$R$16*'Connecting shares (%)'!$F$10/100+H589*'Connecting shares (%)'!$G$10/100*'Connecting shares (%)'!$R$17+J589*'Connecting shares (%)'!$H$10/100*'Connecting shares (%)'!$R$18,0),0)</f>
        <v>0</v>
      </c>
      <c r="AC589" s="1">
        <f>IF(C589="West", IF(B589="Decentral",('Connecting shares (%)'!$F$14/100*E589+'Connecting shares (%)'!$G$14/100*G589+'Connecting shares (%)'!$H$14/100*I589)/1000000,0),0)</f>
        <v>0.81755889000000004</v>
      </c>
      <c r="AD589" s="1">
        <f>IF(C589="west", IF(B589="Decentral",F589*'Connecting shares (%)'!$R$16*'Connecting shares (%)'!$F$14/100+H589*'Connecting shares (%)'!$G$14/100*'Connecting shares (%)'!$R$17+J589*'Connecting shares (%)'!$H$14/100*'Connecting shares (%)'!$R$18,0),0)</f>
        <v>0.98878500000000003</v>
      </c>
      <c r="AE589" s="1">
        <f>IF(C589="west", IF(B589="Central",('Connecting shares (%)'!$F$12/100*K589+'Connecting shares (%)'!$G$12/100*M589+'Connecting shares (%)'!$H$12/100*O589)/1000000,0),0)</f>
        <v>0</v>
      </c>
      <c r="AF589" s="1">
        <f>IF(C589="west", IF(B589="Central",L589*'Connecting shares (%)'!$R$16*'Connecting shares (%)'!$F$12/100+N589*'Connecting shares (%)'!$G$12/100*'Connecting shares (%)'!$R$17+P589*'Connecting shares (%)'!$H$12/100*'Connecting shares (%)'!$R$18,0),0)</f>
        <v>0</v>
      </c>
      <c r="AG589" s="1">
        <f>IF(C589="West", IF(B589="Decentral",(K589*'Connecting shares (%)'!$F$16/100+M589*'Connecting shares (%)'!$G$16/100+O589*'Connecting shares (%)'!$H$16/100)/1000000,0),0)</f>
        <v>2.0992559999999896E-2</v>
      </c>
      <c r="AH589" s="1">
        <f>IF(C589="west", IF(B589="Decentral",L589*'Connecting shares (%)'!$R$16*'Connecting shares (%)'!$F$16/100+N589*'Connecting shares (%)'!$G$16/100*'Connecting shares (%)'!$R$17+P589*'Connecting shares (%)'!$H$16/100*'Connecting shares (%)'!$R$18,0),0)</f>
        <v>6.8985000000000005E-2</v>
      </c>
    </row>
    <row r="590" spans="1:34">
      <c r="A590" s="1">
        <v>589</v>
      </c>
      <c r="B590" s="1" t="s">
        <v>19</v>
      </c>
      <c r="C590" s="1" t="s">
        <v>21</v>
      </c>
      <c r="D590" s="1" t="s">
        <v>359</v>
      </c>
      <c r="E590" s="1">
        <v>0</v>
      </c>
      <c r="F590" s="1">
        <v>0</v>
      </c>
      <c r="G590" s="1">
        <v>0</v>
      </c>
      <c r="H590" s="1">
        <v>0</v>
      </c>
      <c r="I590" s="1">
        <v>0</v>
      </c>
      <c r="J590" s="1">
        <v>0</v>
      </c>
      <c r="K590" s="1">
        <v>0</v>
      </c>
      <c r="L590" s="1">
        <v>0</v>
      </c>
      <c r="M590" s="1">
        <v>0</v>
      </c>
      <c r="N590" s="1">
        <v>0</v>
      </c>
      <c r="O590" s="1">
        <v>0</v>
      </c>
      <c r="P590" s="1">
        <v>0</v>
      </c>
      <c r="Q590" s="1">
        <v>336.20876582447698</v>
      </c>
      <c r="R590" s="1">
        <v>3191.5</v>
      </c>
      <c r="S590" s="59">
        <f>IF(C590="East", IF(B590="Central",('Connecting shares (%)'!$F$2/100*E590+'Connecting shares (%)'!$G$2/100*G590+'Connecting shares (%)'!$H$2/100*I590)/1000000,0),0)</f>
        <v>0</v>
      </c>
      <c r="T590" s="59">
        <f>IF(C590="East", IF(B590="Central",F590*'Connecting shares (%)'!$R$16*'Connecting shares (%)'!$F$2/100+H590*'Connecting shares (%)'!$G$2/100*'Connecting shares (%)'!$R$17+J590*'Connecting shares (%)'!$H$2/100*'Connecting shares (%)'!$R$18,0),0)</f>
        <v>0</v>
      </c>
      <c r="U590" s="1">
        <f>IF(C590="East", IF(B590="Decentral",('Connecting shares (%)'!$F$6/100*E590+'Connecting shares (%)'!$G$6/100*G590+'Connecting shares (%)'!$H$6/100*I590)/1000000,0),0)</f>
        <v>0</v>
      </c>
      <c r="V590" s="1">
        <f>IF(C590="East", IF(B590="Decentral",F590*'Connecting shares (%)'!$R$16*'Connecting shares (%)'!$F$6/100+H590*'Connecting shares (%)'!$G$6/100*'Connecting shares (%)'!$R$17+J590*'Connecting shares (%)'!$H$6/100*'Connecting shares (%)'!$R$18,0),0)</f>
        <v>0</v>
      </c>
      <c r="W590" s="1">
        <f>IF(C590="East", IF(B590="Central",('Connecting shares (%)'!$F$4/100*K590+'Connecting shares (%)'!$G$4/100*M590+'Connecting shares (%)'!$H$4/100*O590)/1000000,0),0)</f>
        <v>0</v>
      </c>
      <c r="X590" s="1">
        <f>IF(C590="East", IF(B590="Central",L590*'Connecting shares (%)'!$R$16*'Connecting shares (%)'!$F$4/100+N590*'Connecting shares (%)'!$G$4/100*'Connecting shares (%)'!$R$17+P590*'Connecting shares (%)'!$H$4/100*'Connecting shares (%)'!$R$18,0),0)</f>
        <v>0</v>
      </c>
      <c r="Y590" s="1">
        <f>IF(C590="East", IF(B590="Decentral",('Connecting shares (%)'!$F$4/100*K590+'Connecting shares (%)'!$G$4/100*M590+'Connecting shares (%)'!$H$4/100*O590)/1000000,0),0)</f>
        <v>0</v>
      </c>
      <c r="Z590" s="1">
        <f>IF(C590="East", IF(B590="Decentral",L590*'Connecting shares (%)'!$R$16*'Connecting shares (%)'!$F$8/100+N590*'Connecting shares (%)'!$G$8/100*'Connecting shares (%)'!$R$17+P590*'Connecting shares (%)'!$H$8/100*'Connecting shares (%)'!$R$18,0),0)</f>
        <v>0</v>
      </c>
      <c r="AA590" s="1">
        <f>IF(C590="West", IF(B590="Central",('Connecting shares (%)'!$F$10/100*E590+'Connecting shares (%)'!$G$10/100*G590+'Connecting shares (%)'!$H$10/100*I590)/1000000,0),0)</f>
        <v>0</v>
      </c>
      <c r="AB590" s="1">
        <f>IF(C590="West", IF(B590="Central",F590*'Connecting shares (%)'!$R$16*'Connecting shares (%)'!$F$10/100+H590*'Connecting shares (%)'!$G$10/100*'Connecting shares (%)'!$R$17+J590*'Connecting shares (%)'!$H$10/100*'Connecting shares (%)'!$R$18,0),0)</f>
        <v>0</v>
      </c>
      <c r="AC590" s="1">
        <f>IF(C590="West", IF(B590="Decentral",('Connecting shares (%)'!$F$14/100*E590+'Connecting shares (%)'!$G$14/100*G590+'Connecting shares (%)'!$H$14/100*I590)/1000000,0),0)</f>
        <v>0</v>
      </c>
      <c r="AD590" s="1">
        <f>IF(C590="west", IF(B590="Decentral",F590*'Connecting shares (%)'!$R$16*'Connecting shares (%)'!$F$14/100+H590*'Connecting shares (%)'!$G$14/100*'Connecting shares (%)'!$R$17+J590*'Connecting shares (%)'!$H$14/100*'Connecting shares (%)'!$R$18,0),0)</f>
        <v>0</v>
      </c>
      <c r="AE590" s="1">
        <f>IF(C590="west", IF(B590="Central",('Connecting shares (%)'!$F$12/100*K590+'Connecting shares (%)'!$G$12/100*M590+'Connecting shares (%)'!$H$12/100*O590)/1000000,0),0)</f>
        <v>0</v>
      </c>
      <c r="AF590" s="1">
        <f>IF(C590="west", IF(B590="Central",L590*'Connecting shares (%)'!$R$16*'Connecting shares (%)'!$F$12/100+N590*'Connecting shares (%)'!$G$12/100*'Connecting shares (%)'!$R$17+P590*'Connecting shares (%)'!$H$12/100*'Connecting shares (%)'!$R$18,0),0)</f>
        <v>0</v>
      </c>
      <c r="AG590" s="1">
        <f>IF(C590="West", IF(B590="Decentral",(K590*'Connecting shares (%)'!$F$16/100+M590*'Connecting shares (%)'!$G$16/100+O590*'Connecting shares (%)'!$H$16/100)/1000000,0),0)</f>
        <v>0</v>
      </c>
      <c r="AH590" s="1">
        <f>IF(C590="west", IF(B590="Decentral",L590*'Connecting shares (%)'!$R$16*'Connecting shares (%)'!$F$16/100+N590*'Connecting shares (%)'!$G$16/100*'Connecting shares (%)'!$R$17+P590*'Connecting shares (%)'!$H$16/100*'Connecting shares (%)'!$R$18,0),0)</f>
        <v>0</v>
      </c>
    </row>
    <row r="591" spans="1:34">
      <c r="A591" s="1">
        <v>590</v>
      </c>
      <c r="B591" s="1" t="s">
        <v>19</v>
      </c>
      <c r="C591" s="1" t="s">
        <v>22</v>
      </c>
      <c r="D591" s="1" t="s">
        <v>358</v>
      </c>
      <c r="E591" s="1">
        <v>2544994.23999999</v>
      </c>
      <c r="F591" s="1">
        <v>178</v>
      </c>
      <c r="G591" s="1">
        <v>0</v>
      </c>
      <c r="H591" s="1">
        <v>0</v>
      </c>
      <c r="I591" s="1">
        <v>0</v>
      </c>
      <c r="J591" s="1">
        <v>0</v>
      </c>
      <c r="K591" s="1">
        <v>188104.81</v>
      </c>
      <c r="L591" s="1">
        <v>21</v>
      </c>
      <c r="M591" s="1">
        <v>61855.41</v>
      </c>
      <c r="N591" s="1">
        <v>1</v>
      </c>
      <c r="O591" s="1">
        <v>0</v>
      </c>
      <c r="P591" s="1">
        <v>0</v>
      </c>
      <c r="Q591" s="1">
        <v>6340.4621682942498</v>
      </c>
      <c r="R591" s="1">
        <v>1266289</v>
      </c>
      <c r="S591" s="59">
        <f>IF(C591="East", IF(B591="Central",('Connecting shares (%)'!$F$2/100*E591+'Connecting shares (%)'!$G$2/100*G591+'Connecting shares (%)'!$H$2/100*I591)/1000000,0),0)</f>
        <v>0</v>
      </c>
      <c r="T591" s="59">
        <f>IF(C591="East", IF(B591="Central",F591*'Connecting shares (%)'!$R$16*'Connecting shares (%)'!$F$2/100+H591*'Connecting shares (%)'!$G$2/100*'Connecting shares (%)'!$R$17+J591*'Connecting shares (%)'!$H$2/100*'Connecting shares (%)'!$R$18,0),0)</f>
        <v>0</v>
      </c>
      <c r="U591" s="1">
        <f>IF(C591="East", IF(B591="Decentral",('Connecting shares (%)'!$F$6/100*E591+'Connecting shares (%)'!$G$6/100*G591+'Connecting shares (%)'!$H$6/100*I591)/1000000,0),0)</f>
        <v>2.5449942399999901</v>
      </c>
      <c r="V591" s="1">
        <f>IF(C591="East", IF(B591="Decentral",F591*'Connecting shares (%)'!$R$16*'Connecting shares (%)'!$F$6/100+H591*'Connecting shares (%)'!$G$6/100*'Connecting shares (%)'!$R$17+J591*'Connecting shares (%)'!$H$6/100*'Connecting shares (%)'!$R$18,0),0)</f>
        <v>4.0931100000000002</v>
      </c>
      <c r="W591" s="1">
        <f>IF(C591="East", IF(B591="Central",('Connecting shares (%)'!$F$4/100*K591+'Connecting shares (%)'!$G$4/100*M591+'Connecting shares (%)'!$H$4/100*O591)/1000000,0),0)</f>
        <v>0</v>
      </c>
      <c r="X591" s="1">
        <f>IF(C591="East", IF(B591="Central",L591*'Connecting shares (%)'!$R$16*'Connecting shares (%)'!$F$4/100+N591*'Connecting shares (%)'!$G$4/100*'Connecting shares (%)'!$R$17+P591*'Connecting shares (%)'!$H$4/100*'Connecting shares (%)'!$R$18,0),0)</f>
        <v>0</v>
      </c>
      <c r="Y591" s="1">
        <f>IF(C591="East", IF(B591="Decentral",('Connecting shares (%)'!$F$4/100*K591+'Connecting shares (%)'!$G$4/100*M591+'Connecting shares (%)'!$H$4/100*O591)/1000000,0),0)</f>
        <v>0.24996022000000001</v>
      </c>
      <c r="Z591" s="1">
        <f>IF(C591="East", IF(B591="Decentral",L591*'Connecting shares (%)'!$R$16*'Connecting shares (%)'!$F$8/100+N591*'Connecting shares (%)'!$G$8/100*'Connecting shares (%)'!$R$17+P591*'Connecting shares (%)'!$H$8/100*'Connecting shares (%)'!$R$18,0),0)</f>
        <v>0.51355400000000007</v>
      </c>
      <c r="AA591" s="1">
        <f>IF(C591="West", IF(B591="Central",('Connecting shares (%)'!$F$10/100*E591+'Connecting shares (%)'!$G$10/100*G591+'Connecting shares (%)'!$H$10/100*I591)/1000000,0),0)</f>
        <v>0</v>
      </c>
      <c r="AB591" s="1">
        <f>IF(C591="West", IF(B591="Central",F591*'Connecting shares (%)'!$R$16*'Connecting shares (%)'!$F$10/100+H591*'Connecting shares (%)'!$G$10/100*'Connecting shares (%)'!$R$17+J591*'Connecting shares (%)'!$H$10/100*'Connecting shares (%)'!$R$18,0),0)</f>
        <v>0</v>
      </c>
      <c r="AC591" s="1">
        <f>IF(C591="West", IF(B591="Decentral",('Connecting shares (%)'!$F$14/100*E591+'Connecting shares (%)'!$G$14/100*G591+'Connecting shares (%)'!$H$14/100*I591)/1000000,0),0)</f>
        <v>0</v>
      </c>
      <c r="AD591" s="1">
        <f>IF(C591="west", IF(B591="Decentral",F591*'Connecting shares (%)'!$R$16*'Connecting shares (%)'!$F$14/100+H591*'Connecting shares (%)'!$G$14/100*'Connecting shares (%)'!$R$17+J591*'Connecting shares (%)'!$H$14/100*'Connecting shares (%)'!$R$18,0),0)</f>
        <v>0</v>
      </c>
      <c r="AE591" s="1">
        <f>IF(C591="west", IF(B591="Central",('Connecting shares (%)'!$F$12/100*K591+'Connecting shares (%)'!$G$12/100*M591+'Connecting shares (%)'!$H$12/100*O591)/1000000,0),0)</f>
        <v>0</v>
      </c>
      <c r="AF591" s="1">
        <f>IF(C591="west", IF(B591="Central",L591*'Connecting shares (%)'!$R$16*'Connecting shares (%)'!$F$12/100+N591*'Connecting shares (%)'!$G$12/100*'Connecting shares (%)'!$R$17+P591*'Connecting shares (%)'!$H$12/100*'Connecting shares (%)'!$R$18,0),0)</f>
        <v>0</v>
      </c>
      <c r="AG591" s="1">
        <f>IF(C591="West", IF(B591="Decentral",(K591*'Connecting shares (%)'!$F$16/100+M591*'Connecting shares (%)'!$G$16/100+O591*'Connecting shares (%)'!$H$16/100)/1000000,0),0)</f>
        <v>0</v>
      </c>
      <c r="AH591" s="1">
        <f>IF(C591="west", IF(B591="Decentral",L591*'Connecting shares (%)'!$R$16*'Connecting shares (%)'!$F$16/100+N591*'Connecting shares (%)'!$G$16/100*'Connecting shares (%)'!$R$17+P591*'Connecting shares (%)'!$H$16/100*'Connecting shares (%)'!$R$18,0),0)</f>
        <v>0</v>
      </c>
    </row>
    <row r="592" spans="1:34">
      <c r="A592" s="1">
        <v>591</v>
      </c>
      <c r="B592" s="1" t="s">
        <v>19</v>
      </c>
      <c r="C592" s="1" t="s">
        <v>21</v>
      </c>
      <c r="D592" s="1" t="s">
        <v>354</v>
      </c>
      <c r="E592" s="1">
        <v>1235077.94</v>
      </c>
      <c r="F592" s="1">
        <v>89</v>
      </c>
      <c r="G592" s="1">
        <v>0</v>
      </c>
      <c r="H592" s="1">
        <v>0</v>
      </c>
      <c r="I592" s="1">
        <v>0</v>
      </c>
      <c r="J592" s="1">
        <v>0</v>
      </c>
      <c r="K592" s="1">
        <v>24950.959999999901</v>
      </c>
      <c r="L592" s="1">
        <v>4</v>
      </c>
      <c r="M592" s="1">
        <v>62548.82</v>
      </c>
      <c r="N592" s="1">
        <v>1</v>
      </c>
      <c r="O592" s="1">
        <v>0</v>
      </c>
      <c r="P592" s="1">
        <v>0</v>
      </c>
      <c r="Q592" s="1">
        <v>3384.2606078519102</v>
      </c>
      <c r="R592" s="1">
        <v>691423</v>
      </c>
      <c r="S592" s="59">
        <f>IF(C592="East", IF(B592="Central",('Connecting shares (%)'!$F$2/100*E592+'Connecting shares (%)'!$G$2/100*G592+'Connecting shares (%)'!$H$2/100*I592)/1000000,0),0)</f>
        <v>0</v>
      </c>
      <c r="T592" s="59">
        <f>IF(C592="East", IF(B592="Central",F592*'Connecting shares (%)'!$R$16*'Connecting shares (%)'!$F$2/100+H592*'Connecting shares (%)'!$G$2/100*'Connecting shares (%)'!$R$17+J592*'Connecting shares (%)'!$H$2/100*'Connecting shares (%)'!$R$18,0),0)</f>
        <v>0</v>
      </c>
      <c r="U592" s="1">
        <f>IF(C592="East", IF(B592="Decentral",('Connecting shares (%)'!$F$6/100*E592+'Connecting shares (%)'!$G$6/100*G592+'Connecting shares (%)'!$H$6/100*I592)/1000000,0),0)</f>
        <v>0</v>
      </c>
      <c r="V592" s="1">
        <f>IF(C592="East", IF(B592="Decentral",F592*'Connecting shares (%)'!$R$16*'Connecting shares (%)'!$F$6/100+H592*'Connecting shares (%)'!$G$6/100*'Connecting shares (%)'!$R$17+J592*'Connecting shares (%)'!$H$6/100*'Connecting shares (%)'!$R$18,0),0)</f>
        <v>0</v>
      </c>
      <c r="W592" s="1">
        <f>IF(C592="East", IF(B592="Central",('Connecting shares (%)'!$F$4/100*K592+'Connecting shares (%)'!$G$4/100*M592+'Connecting shares (%)'!$H$4/100*O592)/1000000,0),0)</f>
        <v>0</v>
      </c>
      <c r="X592" s="1">
        <f>IF(C592="East", IF(B592="Central",L592*'Connecting shares (%)'!$R$16*'Connecting shares (%)'!$F$4/100+N592*'Connecting shares (%)'!$G$4/100*'Connecting shares (%)'!$R$17+P592*'Connecting shares (%)'!$H$4/100*'Connecting shares (%)'!$R$18,0),0)</f>
        <v>0</v>
      </c>
      <c r="Y592" s="1">
        <f>IF(C592="East", IF(B592="Decentral",('Connecting shares (%)'!$F$4/100*K592+'Connecting shares (%)'!$G$4/100*M592+'Connecting shares (%)'!$H$4/100*O592)/1000000,0),0)</f>
        <v>0</v>
      </c>
      <c r="Z592" s="1">
        <f>IF(C592="East", IF(B592="Decentral",L592*'Connecting shares (%)'!$R$16*'Connecting shares (%)'!$F$8/100+N592*'Connecting shares (%)'!$G$8/100*'Connecting shares (%)'!$R$17+P592*'Connecting shares (%)'!$H$8/100*'Connecting shares (%)'!$R$18,0),0)</f>
        <v>0</v>
      </c>
      <c r="AA592" s="1">
        <f>IF(C592="West", IF(B592="Central",('Connecting shares (%)'!$F$10/100*E592+'Connecting shares (%)'!$G$10/100*G592+'Connecting shares (%)'!$H$10/100*I592)/1000000,0),0)</f>
        <v>0</v>
      </c>
      <c r="AB592" s="1">
        <f>IF(C592="West", IF(B592="Central",F592*'Connecting shares (%)'!$R$16*'Connecting shares (%)'!$F$10/100+H592*'Connecting shares (%)'!$G$10/100*'Connecting shares (%)'!$R$17+J592*'Connecting shares (%)'!$H$10/100*'Connecting shares (%)'!$R$18,0),0)</f>
        <v>0</v>
      </c>
      <c r="AC592" s="1">
        <f>IF(C592="West", IF(B592="Decentral",('Connecting shares (%)'!$F$14/100*E592+'Connecting shares (%)'!$G$14/100*G592+'Connecting shares (%)'!$H$14/100*I592)/1000000,0),0)</f>
        <v>1.23507794</v>
      </c>
      <c r="AD592" s="1">
        <f>IF(C592="west", IF(B592="Decentral",F592*'Connecting shares (%)'!$R$16*'Connecting shares (%)'!$F$14/100+H592*'Connecting shares (%)'!$G$14/100*'Connecting shares (%)'!$R$17+J592*'Connecting shares (%)'!$H$14/100*'Connecting shares (%)'!$R$18,0),0)</f>
        <v>2.0465550000000001</v>
      </c>
      <c r="AE592" s="1">
        <f>IF(C592="west", IF(B592="Central",('Connecting shares (%)'!$F$12/100*K592+'Connecting shares (%)'!$G$12/100*M592+'Connecting shares (%)'!$H$12/100*O592)/1000000,0),0)</f>
        <v>0</v>
      </c>
      <c r="AF592" s="1">
        <f>IF(C592="west", IF(B592="Central",L592*'Connecting shares (%)'!$R$16*'Connecting shares (%)'!$F$12/100+N592*'Connecting shares (%)'!$G$12/100*'Connecting shares (%)'!$R$17+P592*'Connecting shares (%)'!$H$12/100*'Connecting shares (%)'!$R$18,0),0)</f>
        <v>0</v>
      </c>
      <c r="AG592" s="1">
        <f>IF(C592="West", IF(B592="Decentral",(K592*'Connecting shares (%)'!$F$16/100+M592*'Connecting shares (%)'!$G$16/100+O592*'Connecting shares (%)'!$H$16/100)/1000000,0),0)</f>
        <v>8.7499779999999902E-2</v>
      </c>
      <c r="AH592" s="1">
        <f>IF(C592="west", IF(B592="Decentral",L592*'Connecting shares (%)'!$R$16*'Connecting shares (%)'!$F$16/100+N592*'Connecting shares (%)'!$G$16/100*'Connecting shares (%)'!$R$17+P592*'Connecting shares (%)'!$H$16/100*'Connecting shares (%)'!$R$18,0),0)</f>
        <v>0.122639</v>
      </c>
    </row>
    <row r="593" spans="1:34">
      <c r="A593" s="1">
        <v>592</v>
      </c>
      <c r="B593" s="1" t="s">
        <v>19</v>
      </c>
      <c r="C593" s="1" t="s">
        <v>21</v>
      </c>
      <c r="D593" s="1" t="s">
        <v>357</v>
      </c>
      <c r="E593" s="1">
        <v>318680.299999999</v>
      </c>
      <c r="F593" s="1">
        <v>20</v>
      </c>
      <c r="G593" s="1">
        <v>0</v>
      </c>
      <c r="H593" s="1">
        <v>0</v>
      </c>
      <c r="I593" s="1">
        <v>0</v>
      </c>
      <c r="J593" s="1">
        <v>0</v>
      </c>
      <c r="K593" s="1">
        <v>42182.739999999903</v>
      </c>
      <c r="L593" s="1">
        <v>1</v>
      </c>
      <c r="M593" s="1">
        <v>0</v>
      </c>
      <c r="N593" s="1">
        <v>0</v>
      </c>
      <c r="O593" s="1">
        <v>0</v>
      </c>
      <c r="P593" s="1">
        <v>0</v>
      </c>
      <c r="Q593" s="1">
        <v>4560.5502424403403</v>
      </c>
      <c r="R593" s="1">
        <v>961916.5</v>
      </c>
      <c r="S593" s="59">
        <f>IF(C593="East", IF(B593="Central",('Connecting shares (%)'!$F$2/100*E593+'Connecting shares (%)'!$G$2/100*G593+'Connecting shares (%)'!$H$2/100*I593)/1000000,0),0)</f>
        <v>0</v>
      </c>
      <c r="T593" s="59">
        <f>IF(C593="East", IF(B593="Central",F593*'Connecting shares (%)'!$R$16*'Connecting shares (%)'!$F$2/100+H593*'Connecting shares (%)'!$G$2/100*'Connecting shares (%)'!$R$17+J593*'Connecting shares (%)'!$H$2/100*'Connecting shares (%)'!$R$18,0),0)</f>
        <v>0</v>
      </c>
      <c r="U593" s="1">
        <f>IF(C593="East", IF(B593="Decentral",('Connecting shares (%)'!$F$6/100*E593+'Connecting shares (%)'!$G$6/100*G593+'Connecting shares (%)'!$H$6/100*I593)/1000000,0),0)</f>
        <v>0</v>
      </c>
      <c r="V593" s="1">
        <f>IF(C593="East", IF(B593="Decentral",F593*'Connecting shares (%)'!$R$16*'Connecting shares (%)'!$F$6/100+H593*'Connecting shares (%)'!$G$6/100*'Connecting shares (%)'!$R$17+J593*'Connecting shares (%)'!$H$6/100*'Connecting shares (%)'!$R$18,0),0)</f>
        <v>0</v>
      </c>
      <c r="W593" s="1">
        <f>IF(C593="East", IF(B593="Central",('Connecting shares (%)'!$F$4/100*K593+'Connecting shares (%)'!$G$4/100*M593+'Connecting shares (%)'!$H$4/100*O593)/1000000,0),0)</f>
        <v>0</v>
      </c>
      <c r="X593" s="1">
        <f>IF(C593="East", IF(B593="Central",L593*'Connecting shares (%)'!$R$16*'Connecting shares (%)'!$F$4/100+N593*'Connecting shares (%)'!$G$4/100*'Connecting shares (%)'!$R$17+P593*'Connecting shares (%)'!$H$4/100*'Connecting shares (%)'!$R$18,0),0)</f>
        <v>0</v>
      </c>
      <c r="Y593" s="1">
        <f>IF(C593="East", IF(B593="Decentral",('Connecting shares (%)'!$F$4/100*K593+'Connecting shares (%)'!$G$4/100*M593+'Connecting shares (%)'!$H$4/100*O593)/1000000,0),0)</f>
        <v>0</v>
      </c>
      <c r="Z593" s="1">
        <f>IF(C593="East", IF(B593="Decentral",L593*'Connecting shares (%)'!$R$16*'Connecting shares (%)'!$F$8/100+N593*'Connecting shares (%)'!$G$8/100*'Connecting shares (%)'!$R$17+P593*'Connecting shares (%)'!$H$8/100*'Connecting shares (%)'!$R$18,0),0)</f>
        <v>0</v>
      </c>
      <c r="AA593" s="1">
        <f>IF(C593="West", IF(B593="Central",('Connecting shares (%)'!$F$10/100*E593+'Connecting shares (%)'!$G$10/100*G593+'Connecting shares (%)'!$H$10/100*I593)/1000000,0),0)</f>
        <v>0</v>
      </c>
      <c r="AB593" s="1">
        <f>IF(C593="West", IF(B593="Central",F593*'Connecting shares (%)'!$R$16*'Connecting shares (%)'!$F$10/100+H593*'Connecting shares (%)'!$G$10/100*'Connecting shares (%)'!$R$17+J593*'Connecting shares (%)'!$H$10/100*'Connecting shares (%)'!$R$18,0),0)</f>
        <v>0</v>
      </c>
      <c r="AC593" s="1">
        <f>IF(C593="West", IF(B593="Decentral",('Connecting shares (%)'!$F$14/100*E593+'Connecting shares (%)'!$G$14/100*G593+'Connecting shares (%)'!$H$14/100*I593)/1000000,0),0)</f>
        <v>0.31868029999999897</v>
      </c>
      <c r="AD593" s="1">
        <f>IF(C593="west", IF(B593="Decentral",F593*'Connecting shares (%)'!$R$16*'Connecting shares (%)'!$F$14/100+H593*'Connecting shares (%)'!$G$14/100*'Connecting shares (%)'!$R$17+J593*'Connecting shares (%)'!$H$14/100*'Connecting shares (%)'!$R$18,0),0)</f>
        <v>0.45990000000000003</v>
      </c>
      <c r="AE593" s="1">
        <f>IF(C593="west", IF(B593="Central",('Connecting shares (%)'!$F$12/100*K593+'Connecting shares (%)'!$G$12/100*M593+'Connecting shares (%)'!$H$12/100*O593)/1000000,0),0)</f>
        <v>0</v>
      </c>
      <c r="AF593" s="1">
        <f>IF(C593="west", IF(B593="Central",L593*'Connecting shares (%)'!$R$16*'Connecting shares (%)'!$F$12/100+N593*'Connecting shares (%)'!$G$12/100*'Connecting shares (%)'!$R$17+P593*'Connecting shares (%)'!$H$12/100*'Connecting shares (%)'!$R$18,0),0)</f>
        <v>0</v>
      </c>
      <c r="AG593" s="1">
        <f>IF(C593="West", IF(B593="Decentral",(K593*'Connecting shares (%)'!$F$16/100+M593*'Connecting shares (%)'!$G$16/100+O593*'Connecting shares (%)'!$H$16/100)/1000000,0),0)</f>
        <v>4.2182739999999906E-2</v>
      </c>
      <c r="AH593" s="1">
        <f>IF(C593="west", IF(B593="Decentral",L593*'Connecting shares (%)'!$R$16*'Connecting shares (%)'!$F$16/100+N593*'Connecting shares (%)'!$G$16/100*'Connecting shares (%)'!$R$17+P593*'Connecting shares (%)'!$H$16/100*'Connecting shares (%)'!$R$18,0),0)</f>
        <v>2.2995000000000002E-2</v>
      </c>
    </row>
    <row r="594" spans="1:34">
      <c r="A594" s="1">
        <v>593</v>
      </c>
      <c r="B594" s="1" t="s">
        <v>20</v>
      </c>
      <c r="C594" s="1" t="s">
        <v>21</v>
      </c>
      <c r="D594" s="1" t="s">
        <v>356</v>
      </c>
      <c r="E594" s="1">
        <v>2061835.58</v>
      </c>
      <c r="F594" s="1">
        <v>129</v>
      </c>
      <c r="G594" s="1">
        <v>55091.629999999903</v>
      </c>
      <c r="H594" s="1">
        <v>1</v>
      </c>
      <c r="I594" s="1">
        <v>0</v>
      </c>
      <c r="J594" s="1">
        <v>0</v>
      </c>
      <c r="K594" s="1">
        <v>135777.079999999</v>
      </c>
      <c r="L594" s="1">
        <v>6</v>
      </c>
      <c r="M594" s="1">
        <v>453018.62</v>
      </c>
      <c r="N594" s="1">
        <v>6</v>
      </c>
      <c r="O594" s="1">
        <v>0</v>
      </c>
      <c r="P594" s="1">
        <v>0</v>
      </c>
      <c r="Q594" s="1">
        <v>8109.5345442851703</v>
      </c>
      <c r="R594" s="1">
        <v>2444092.5</v>
      </c>
      <c r="S594" s="59">
        <f>IF(C594="East", IF(B594="Central",('Connecting shares (%)'!$F$2/100*E594+'Connecting shares (%)'!$G$2/100*G594+'Connecting shares (%)'!$H$2/100*I594)/1000000,0),0)</f>
        <v>0</v>
      </c>
      <c r="T594" s="59">
        <f>IF(C594="East", IF(B594="Central",F594*'Connecting shares (%)'!$R$16*'Connecting shares (%)'!$F$2/100+H594*'Connecting shares (%)'!$G$2/100*'Connecting shares (%)'!$R$17+J594*'Connecting shares (%)'!$H$2/100*'Connecting shares (%)'!$R$18,0),0)</f>
        <v>0</v>
      </c>
      <c r="U594" s="1">
        <f>IF(C594="East", IF(B594="Decentral",('Connecting shares (%)'!$F$6/100*E594+'Connecting shares (%)'!$G$6/100*G594+'Connecting shares (%)'!$H$6/100*I594)/1000000,0),0)</f>
        <v>0</v>
      </c>
      <c r="V594" s="1">
        <f>IF(C594="East", IF(B594="Decentral",F594*'Connecting shares (%)'!$R$16*'Connecting shares (%)'!$F$6/100+H594*'Connecting shares (%)'!$G$6/100*'Connecting shares (%)'!$R$17+J594*'Connecting shares (%)'!$H$6/100*'Connecting shares (%)'!$R$18,0),0)</f>
        <v>0</v>
      </c>
      <c r="W594" s="1">
        <f>IF(C594="East", IF(B594="Central",('Connecting shares (%)'!$F$4/100*K594+'Connecting shares (%)'!$G$4/100*M594+'Connecting shares (%)'!$H$4/100*O594)/1000000,0),0)</f>
        <v>0</v>
      </c>
      <c r="X594" s="1">
        <f>IF(C594="East", IF(B594="Central",L594*'Connecting shares (%)'!$R$16*'Connecting shares (%)'!$F$4/100+N594*'Connecting shares (%)'!$G$4/100*'Connecting shares (%)'!$R$17+P594*'Connecting shares (%)'!$H$4/100*'Connecting shares (%)'!$R$18,0),0)</f>
        <v>0</v>
      </c>
      <c r="Y594" s="1">
        <f>IF(C594="East", IF(B594="Decentral",('Connecting shares (%)'!$F$4/100*K594+'Connecting shares (%)'!$G$4/100*M594+'Connecting shares (%)'!$H$4/100*O594)/1000000,0),0)</f>
        <v>0</v>
      </c>
      <c r="Z594" s="1">
        <f>IF(C594="East", IF(B594="Decentral",L594*'Connecting shares (%)'!$R$16*'Connecting shares (%)'!$F$8/100+N594*'Connecting shares (%)'!$G$8/100*'Connecting shares (%)'!$R$17+P594*'Connecting shares (%)'!$H$8/100*'Connecting shares (%)'!$R$18,0),0)</f>
        <v>0</v>
      </c>
      <c r="AA594" s="1">
        <f>IF(C594="West", IF(B594="Central",('Connecting shares (%)'!$F$10/100*E594+'Connecting shares (%)'!$G$10/100*G594+'Connecting shares (%)'!$H$10/100*I594)/1000000,0),0)</f>
        <v>2.1169272100000001</v>
      </c>
      <c r="AB594" s="1">
        <f>IF(C594="West", IF(B594="Central",F594*'Connecting shares (%)'!$R$16*'Connecting shares (%)'!$F$10/100+H594*'Connecting shares (%)'!$G$10/100*'Connecting shares (%)'!$R$17+J594*'Connecting shares (%)'!$H$10/100*'Connecting shares (%)'!$R$18,0),0)</f>
        <v>2.9970139999999996</v>
      </c>
      <c r="AC594" s="1">
        <f>IF(C594="West", IF(B594="Decentral",('Connecting shares (%)'!$F$14/100*E594+'Connecting shares (%)'!$G$14/100*G594+'Connecting shares (%)'!$H$14/100*I594)/1000000,0),0)</f>
        <v>0</v>
      </c>
      <c r="AD594" s="1">
        <f>IF(C594="west", IF(B594="Decentral",F594*'Connecting shares (%)'!$R$16*'Connecting shares (%)'!$F$14/100+H594*'Connecting shares (%)'!$G$14/100*'Connecting shares (%)'!$R$17+J594*'Connecting shares (%)'!$H$14/100*'Connecting shares (%)'!$R$18,0),0)</f>
        <v>0</v>
      </c>
      <c r="AE594" s="1">
        <f>IF(C594="west", IF(B594="Central",('Connecting shares (%)'!$F$12/100*K594+'Connecting shares (%)'!$G$12/100*M594+'Connecting shares (%)'!$H$12/100*O594)/1000000,0),0)</f>
        <v>0.58879569999999903</v>
      </c>
      <c r="AF594" s="1">
        <f>IF(C594="west", IF(B594="Central",L594*'Connecting shares (%)'!$R$16*'Connecting shares (%)'!$F$12/100+N594*'Connecting shares (%)'!$G$12/100*'Connecting shares (%)'!$R$17+P594*'Connecting shares (%)'!$H$12/100*'Connecting shares (%)'!$R$18,0),0)</f>
        <v>0.32192399999999999</v>
      </c>
      <c r="AG594" s="1">
        <f>IF(C594="West", IF(B594="Decentral",(K594*'Connecting shares (%)'!$F$16/100+M594*'Connecting shares (%)'!$G$16/100+O594*'Connecting shares (%)'!$H$16/100)/1000000,0),0)</f>
        <v>0</v>
      </c>
      <c r="AH594" s="1">
        <f>IF(C594="west", IF(B594="Decentral",L594*'Connecting shares (%)'!$R$16*'Connecting shares (%)'!$F$16/100+N594*'Connecting shares (%)'!$G$16/100*'Connecting shares (%)'!$R$17+P594*'Connecting shares (%)'!$H$16/100*'Connecting shares (%)'!$R$18,0),0)</f>
        <v>0</v>
      </c>
    </row>
    <row r="595" spans="1:34">
      <c r="A595" s="1">
        <v>594</v>
      </c>
      <c r="B595" s="1" t="s">
        <v>19</v>
      </c>
      <c r="C595" s="1" t="s">
        <v>21</v>
      </c>
      <c r="D595" s="1" t="s">
        <v>355</v>
      </c>
      <c r="E595" s="1">
        <v>0</v>
      </c>
      <c r="F595" s="1">
        <v>0</v>
      </c>
      <c r="G595" s="1">
        <v>0</v>
      </c>
      <c r="H595" s="1">
        <v>0</v>
      </c>
      <c r="I595" s="1">
        <v>0</v>
      </c>
      <c r="J595" s="1">
        <v>0</v>
      </c>
      <c r="K595" s="1">
        <v>0</v>
      </c>
      <c r="L595" s="1">
        <v>0</v>
      </c>
      <c r="M595" s="1">
        <v>0</v>
      </c>
      <c r="N595" s="1">
        <v>0</v>
      </c>
      <c r="O595" s="1">
        <v>0</v>
      </c>
      <c r="P595" s="1">
        <v>0</v>
      </c>
      <c r="Q595" s="1">
        <v>116.523530217774</v>
      </c>
      <c r="R595" s="1">
        <v>98</v>
      </c>
      <c r="S595" s="59">
        <f>IF(C595="East", IF(B595="Central",('Connecting shares (%)'!$F$2/100*E595+'Connecting shares (%)'!$G$2/100*G595+'Connecting shares (%)'!$H$2/100*I595)/1000000,0),0)</f>
        <v>0</v>
      </c>
      <c r="T595" s="59">
        <f>IF(C595="East", IF(B595="Central",F595*'Connecting shares (%)'!$R$16*'Connecting shares (%)'!$F$2/100+H595*'Connecting shares (%)'!$G$2/100*'Connecting shares (%)'!$R$17+J595*'Connecting shares (%)'!$H$2/100*'Connecting shares (%)'!$R$18,0),0)</f>
        <v>0</v>
      </c>
      <c r="U595" s="1">
        <f>IF(C595="East", IF(B595="Decentral",('Connecting shares (%)'!$F$6/100*E595+'Connecting shares (%)'!$G$6/100*G595+'Connecting shares (%)'!$H$6/100*I595)/1000000,0),0)</f>
        <v>0</v>
      </c>
      <c r="V595" s="1">
        <f>IF(C595="East", IF(B595="Decentral",F595*'Connecting shares (%)'!$R$16*'Connecting shares (%)'!$F$6/100+H595*'Connecting shares (%)'!$G$6/100*'Connecting shares (%)'!$R$17+J595*'Connecting shares (%)'!$H$6/100*'Connecting shares (%)'!$R$18,0),0)</f>
        <v>0</v>
      </c>
      <c r="W595" s="1">
        <f>IF(C595="East", IF(B595="Central",('Connecting shares (%)'!$F$4/100*K595+'Connecting shares (%)'!$G$4/100*M595+'Connecting shares (%)'!$H$4/100*O595)/1000000,0),0)</f>
        <v>0</v>
      </c>
      <c r="X595" s="1">
        <f>IF(C595="East", IF(B595="Central",L595*'Connecting shares (%)'!$R$16*'Connecting shares (%)'!$F$4/100+N595*'Connecting shares (%)'!$G$4/100*'Connecting shares (%)'!$R$17+P595*'Connecting shares (%)'!$H$4/100*'Connecting shares (%)'!$R$18,0),0)</f>
        <v>0</v>
      </c>
      <c r="Y595" s="1">
        <f>IF(C595="East", IF(B595="Decentral",('Connecting shares (%)'!$F$4/100*K595+'Connecting shares (%)'!$G$4/100*M595+'Connecting shares (%)'!$H$4/100*O595)/1000000,0),0)</f>
        <v>0</v>
      </c>
      <c r="Z595" s="1">
        <f>IF(C595="East", IF(B595="Decentral",L595*'Connecting shares (%)'!$R$16*'Connecting shares (%)'!$F$8/100+N595*'Connecting shares (%)'!$G$8/100*'Connecting shares (%)'!$R$17+P595*'Connecting shares (%)'!$H$8/100*'Connecting shares (%)'!$R$18,0),0)</f>
        <v>0</v>
      </c>
      <c r="AA595" s="1">
        <f>IF(C595="West", IF(B595="Central",('Connecting shares (%)'!$F$10/100*E595+'Connecting shares (%)'!$G$10/100*G595+'Connecting shares (%)'!$H$10/100*I595)/1000000,0),0)</f>
        <v>0</v>
      </c>
      <c r="AB595" s="1">
        <f>IF(C595="West", IF(B595="Central",F595*'Connecting shares (%)'!$R$16*'Connecting shares (%)'!$F$10/100+H595*'Connecting shares (%)'!$G$10/100*'Connecting shares (%)'!$R$17+J595*'Connecting shares (%)'!$H$10/100*'Connecting shares (%)'!$R$18,0),0)</f>
        <v>0</v>
      </c>
      <c r="AC595" s="1">
        <f>IF(C595="West", IF(B595="Decentral",('Connecting shares (%)'!$F$14/100*E595+'Connecting shares (%)'!$G$14/100*G595+'Connecting shares (%)'!$H$14/100*I595)/1000000,0),0)</f>
        <v>0</v>
      </c>
      <c r="AD595" s="1">
        <f>IF(C595="west", IF(B595="Decentral",F595*'Connecting shares (%)'!$R$16*'Connecting shares (%)'!$F$14/100+H595*'Connecting shares (%)'!$G$14/100*'Connecting shares (%)'!$R$17+J595*'Connecting shares (%)'!$H$14/100*'Connecting shares (%)'!$R$18,0),0)</f>
        <v>0</v>
      </c>
      <c r="AE595" s="1">
        <f>IF(C595="west", IF(B595="Central",('Connecting shares (%)'!$F$12/100*K595+'Connecting shares (%)'!$G$12/100*M595+'Connecting shares (%)'!$H$12/100*O595)/1000000,0),0)</f>
        <v>0</v>
      </c>
      <c r="AF595" s="1">
        <f>IF(C595="west", IF(B595="Central",L595*'Connecting shares (%)'!$R$16*'Connecting shares (%)'!$F$12/100+N595*'Connecting shares (%)'!$G$12/100*'Connecting shares (%)'!$R$17+P595*'Connecting shares (%)'!$H$12/100*'Connecting shares (%)'!$R$18,0),0)</f>
        <v>0</v>
      </c>
      <c r="AG595" s="1">
        <f>IF(C595="West", IF(B595="Decentral",(K595*'Connecting shares (%)'!$F$16/100+M595*'Connecting shares (%)'!$G$16/100+O595*'Connecting shares (%)'!$H$16/100)/1000000,0),0)</f>
        <v>0</v>
      </c>
      <c r="AH595" s="1">
        <f>IF(C595="west", IF(B595="Decentral",L595*'Connecting shares (%)'!$R$16*'Connecting shares (%)'!$F$16/100+N595*'Connecting shares (%)'!$G$16/100*'Connecting shares (%)'!$R$17+P595*'Connecting shares (%)'!$H$16/100*'Connecting shares (%)'!$R$18,0),0)</f>
        <v>0</v>
      </c>
    </row>
    <row r="596" spans="1:34">
      <c r="A596" s="1">
        <v>595</v>
      </c>
      <c r="B596" s="1" t="s">
        <v>19</v>
      </c>
      <c r="C596" s="1" t="s">
        <v>21</v>
      </c>
      <c r="D596" s="1" t="s">
        <v>354</v>
      </c>
      <c r="E596" s="1">
        <v>0</v>
      </c>
      <c r="F596" s="1">
        <v>0</v>
      </c>
      <c r="G596" s="1">
        <v>0</v>
      </c>
      <c r="H596" s="1">
        <v>0</v>
      </c>
      <c r="I596" s="1">
        <v>0</v>
      </c>
      <c r="J596" s="1">
        <v>0</v>
      </c>
      <c r="K596" s="1">
        <v>0</v>
      </c>
      <c r="L596" s="1">
        <v>0</v>
      </c>
      <c r="M596" s="1">
        <v>0</v>
      </c>
      <c r="N596" s="1">
        <v>0</v>
      </c>
      <c r="O596" s="1">
        <v>0</v>
      </c>
      <c r="P596" s="1">
        <v>0</v>
      </c>
      <c r="Q596" s="1">
        <v>382.86021638812002</v>
      </c>
      <c r="R596" s="1">
        <v>2012.5</v>
      </c>
      <c r="S596" s="59">
        <f>IF(C596="East", IF(B596="Central",('Connecting shares (%)'!$F$2/100*E596+'Connecting shares (%)'!$G$2/100*G596+'Connecting shares (%)'!$H$2/100*I596)/1000000,0),0)</f>
        <v>0</v>
      </c>
      <c r="T596" s="59">
        <f>IF(C596="East", IF(B596="Central",F596*'Connecting shares (%)'!$R$16*'Connecting shares (%)'!$F$2/100+H596*'Connecting shares (%)'!$G$2/100*'Connecting shares (%)'!$R$17+J596*'Connecting shares (%)'!$H$2/100*'Connecting shares (%)'!$R$18,0),0)</f>
        <v>0</v>
      </c>
      <c r="U596" s="1">
        <f>IF(C596="East", IF(B596="Decentral",('Connecting shares (%)'!$F$6/100*E596+'Connecting shares (%)'!$G$6/100*G596+'Connecting shares (%)'!$H$6/100*I596)/1000000,0),0)</f>
        <v>0</v>
      </c>
      <c r="V596" s="1">
        <f>IF(C596="East", IF(B596="Decentral",F596*'Connecting shares (%)'!$R$16*'Connecting shares (%)'!$F$6/100+H596*'Connecting shares (%)'!$G$6/100*'Connecting shares (%)'!$R$17+J596*'Connecting shares (%)'!$H$6/100*'Connecting shares (%)'!$R$18,0),0)</f>
        <v>0</v>
      </c>
      <c r="W596" s="1">
        <f>IF(C596="East", IF(B596="Central",('Connecting shares (%)'!$F$4/100*K596+'Connecting shares (%)'!$G$4/100*M596+'Connecting shares (%)'!$H$4/100*O596)/1000000,0),0)</f>
        <v>0</v>
      </c>
      <c r="X596" s="1">
        <f>IF(C596="East", IF(B596="Central",L596*'Connecting shares (%)'!$R$16*'Connecting shares (%)'!$F$4/100+N596*'Connecting shares (%)'!$G$4/100*'Connecting shares (%)'!$R$17+P596*'Connecting shares (%)'!$H$4/100*'Connecting shares (%)'!$R$18,0),0)</f>
        <v>0</v>
      </c>
      <c r="Y596" s="1">
        <f>IF(C596="East", IF(B596="Decentral",('Connecting shares (%)'!$F$4/100*K596+'Connecting shares (%)'!$G$4/100*M596+'Connecting shares (%)'!$H$4/100*O596)/1000000,0),0)</f>
        <v>0</v>
      </c>
      <c r="Z596" s="1">
        <f>IF(C596="East", IF(B596="Decentral",L596*'Connecting shares (%)'!$R$16*'Connecting shares (%)'!$F$8/100+N596*'Connecting shares (%)'!$G$8/100*'Connecting shares (%)'!$R$17+P596*'Connecting shares (%)'!$H$8/100*'Connecting shares (%)'!$R$18,0),0)</f>
        <v>0</v>
      </c>
      <c r="AA596" s="1">
        <f>IF(C596="West", IF(B596="Central",('Connecting shares (%)'!$F$10/100*E596+'Connecting shares (%)'!$G$10/100*G596+'Connecting shares (%)'!$H$10/100*I596)/1000000,0),0)</f>
        <v>0</v>
      </c>
      <c r="AB596" s="1">
        <f>IF(C596="West", IF(B596="Central",F596*'Connecting shares (%)'!$R$16*'Connecting shares (%)'!$F$10/100+H596*'Connecting shares (%)'!$G$10/100*'Connecting shares (%)'!$R$17+J596*'Connecting shares (%)'!$H$10/100*'Connecting shares (%)'!$R$18,0),0)</f>
        <v>0</v>
      </c>
      <c r="AC596" s="1">
        <f>IF(C596="West", IF(B596="Decentral",('Connecting shares (%)'!$F$14/100*E596+'Connecting shares (%)'!$G$14/100*G596+'Connecting shares (%)'!$H$14/100*I596)/1000000,0),0)</f>
        <v>0</v>
      </c>
      <c r="AD596" s="1">
        <f>IF(C596="west", IF(B596="Decentral",F596*'Connecting shares (%)'!$R$16*'Connecting shares (%)'!$F$14/100+H596*'Connecting shares (%)'!$G$14/100*'Connecting shares (%)'!$R$17+J596*'Connecting shares (%)'!$H$14/100*'Connecting shares (%)'!$R$18,0),0)</f>
        <v>0</v>
      </c>
      <c r="AE596" s="1">
        <f>IF(C596="west", IF(B596="Central",('Connecting shares (%)'!$F$12/100*K596+'Connecting shares (%)'!$G$12/100*M596+'Connecting shares (%)'!$H$12/100*O596)/1000000,0),0)</f>
        <v>0</v>
      </c>
      <c r="AF596" s="1">
        <f>IF(C596="west", IF(B596="Central",L596*'Connecting shares (%)'!$R$16*'Connecting shares (%)'!$F$12/100+N596*'Connecting shares (%)'!$G$12/100*'Connecting shares (%)'!$R$17+P596*'Connecting shares (%)'!$H$12/100*'Connecting shares (%)'!$R$18,0),0)</f>
        <v>0</v>
      </c>
      <c r="AG596" s="1">
        <f>IF(C596="West", IF(B596="Decentral",(K596*'Connecting shares (%)'!$F$16/100+M596*'Connecting shares (%)'!$G$16/100+O596*'Connecting shares (%)'!$H$16/100)/1000000,0),0)</f>
        <v>0</v>
      </c>
      <c r="AH596" s="1">
        <f>IF(C596="west", IF(B596="Decentral",L596*'Connecting shares (%)'!$R$16*'Connecting shares (%)'!$F$16/100+N596*'Connecting shares (%)'!$G$16/100*'Connecting shares (%)'!$R$17+P596*'Connecting shares (%)'!$H$16/100*'Connecting shares (%)'!$R$18,0),0)</f>
        <v>0</v>
      </c>
    </row>
    <row r="597" spans="1:34">
      <c r="A597" s="1">
        <v>596</v>
      </c>
      <c r="B597" s="1" t="s">
        <v>19</v>
      </c>
      <c r="C597" s="1" t="s">
        <v>21</v>
      </c>
      <c r="D597" s="1" t="s">
        <v>63</v>
      </c>
      <c r="E597" s="1">
        <v>128208.329999999</v>
      </c>
      <c r="F597" s="1">
        <v>8</v>
      </c>
      <c r="G597" s="1">
        <v>0</v>
      </c>
      <c r="H597" s="1">
        <v>0</v>
      </c>
      <c r="I597" s="1">
        <v>0</v>
      </c>
      <c r="J597" s="1">
        <v>0</v>
      </c>
      <c r="K597" s="1">
        <v>0</v>
      </c>
      <c r="L597" s="1">
        <v>0</v>
      </c>
      <c r="M597" s="1">
        <v>0</v>
      </c>
      <c r="N597" s="1">
        <v>0</v>
      </c>
      <c r="O597" s="1">
        <v>0</v>
      </c>
      <c r="P597" s="1">
        <v>0</v>
      </c>
      <c r="Q597" s="1">
        <v>2571.9689895209099</v>
      </c>
      <c r="R597" s="1">
        <v>284499.5</v>
      </c>
      <c r="S597" s="59">
        <f>IF(C597="East", IF(B597="Central",('Connecting shares (%)'!$F$2/100*E597+'Connecting shares (%)'!$G$2/100*G597+'Connecting shares (%)'!$H$2/100*I597)/1000000,0),0)</f>
        <v>0</v>
      </c>
      <c r="T597" s="59">
        <f>IF(C597="East", IF(B597="Central",F597*'Connecting shares (%)'!$R$16*'Connecting shares (%)'!$F$2/100+H597*'Connecting shares (%)'!$G$2/100*'Connecting shares (%)'!$R$17+J597*'Connecting shares (%)'!$H$2/100*'Connecting shares (%)'!$R$18,0),0)</f>
        <v>0</v>
      </c>
      <c r="U597" s="1">
        <f>IF(C597="East", IF(B597="Decentral",('Connecting shares (%)'!$F$6/100*E597+'Connecting shares (%)'!$G$6/100*G597+'Connecting shares (%)'!$H$6/100*I597)/1000000,0),0)</f>
        <v>0</v>
      </c>
      <c r="V597" s="1">
        <f>IF(C597="East", IF(B597="Decentral",F597*'Connecting shares (%)'!$R$16*'Connecting shares (%)'!$F$6/100+H597*'Connecting shares (%)'!$G$6/100*'Connecting shares (%)'!$R$17+J597*'Connecting shares (%)'!$H$6/100*'Connecting shares (%)'!$R$18,0),0)</f>
        <v>0</v>
      </c>
      <c r="W597" s="1">
        <f>IF(C597="East", IF(B597="Central",('Connecting shares (%)'!$F$4/100*K597+'Connecting shares (%)'!$G$4/100*M597+'Connecting shares (%)'!$H$4/100*O597)/1000000,0),0)</f>
        <v>0</v>
      </c>
      <c r="X597" s="1">
        <f>IF(C597="East", IF(B597="Central",L597*'Connecting shares (%)'!$R$16*'Connecting shares (%)'!$F$4/100+N597*'Connecting shares (%)'!$G$4/100*'Connecting shares (%)'!$R$17+P597*'Connecting shares (%)'!$H$4/100*'Connecting shares (%)'!$R$18,0),0)</f>
        <v>0</v>
      </c>
      <c r="Y597" s="1">
        <f>IF(C597="East", IF(B597="Decentral",('Connecting shares (%)'!$F$4/100*K597+'Connecting shares (%)'!$G$4/100*M597+'Connecting shares (%)'!$H$4/100*O597)/1000000,0),0)</f>
        <v>0</v>
      </c>
      <c r="Z597" s="1">
        <f>IF(C597="East", IF(B597="Decentral",L597*'Connecting shares (%)'!$R$16*'Connecting shares (%)'!$F$8/100+N597*'Connecting shares (%)'!$G$8/100*'Connecting shares (%)'!$R$17+P597*'Connecting shares (%)'!$H$8/100*'Connecting shares (%)'!$R$18,0),0)</f>
        <v>0</v>
      </c>
      <c r="AA597" s="1">
        <f>IF(C597="West", IF(B597="Central",('Connecting shares (%)'!$F$10/100*E597+'Connecting shares (%)'!$G$10/100*G597+'Connecting shares (%)'!$H$10/100*I597)/1000000,0),0)</f>
        <v>0</v>
      </c>
      <c r="AB597" s="1">
        <f>IF(C597="West", IF(B597="Central",F597*'Connecting shares (%)'!$R$16*'Connecting shares (%)'!$F$10/100+H597*'Connecting shares (%)'!$G$10/100*'Connecting shares (%)'!$R$17+J597*'Connecting shares (%)'!$H$10/100*'Connecting shares (%)'!$R$18,0),0)</f>
        <v>0</v>
      </c>
      <c r="AC597" s="1">
        <f>IF(C597="West", IF(B597="Decentral",('Connecting shares (%)'!$F$14/100*E597+'Connecting shares (%)'!$G$14/100*G597+'Connecting shares (%)'!$H$14/100*I597)/1000000,0),0)</f>
        <v>0.12820832999999901</v>
      </c>
      <c r="AD597" s="1">
        <f>IF(C597="west", IF(B597="Decentral",F597*'Connecting shares (%)'!$R$16*'Connecting shares (%)'!$F$14/100+H597*'Connecting shares (%)'!$G$14/100*'Connecting shares (%)'!$R$17+J597*'Connecting shares (%)'!$H$14/100*'Connecting shares (%)'!$R$18,0),0)</f>
        <v>0.18396000000000001</v>
      </c>
      <c r="AE597" s="1">
        <f>IF(C597="west", IF(B597="Central",('Connecting shares (%)'!$F$12/100*K597+'Connecting shares (%)'!$G$12/100*M597+'Connecting shares (%)'!$H$12/100*O597)/1000000,0),0)</f>
        <v>0</v>
      </c>
      <c r="AF597" s="1">
        <f>IF(C597="west", IF(B597="Central",L597*'Connecting shares (%)'!$R$16*'Connecting shares (%)'!$F$12/100+N597*'Connecting shares (%)'!$G$12/100*'Connecting shares (%)'!$R$17+P597*'Connecting shares (%)'!$H$12/100*'Connecting shares (%)'!$R$18,0),0)</f>
        <v>0</v>
      </c>
      <c r="AG597" s="1">
        <f>IF(C597="West", IF(B597="Decentral",(K597*'Connecting shares (%)'!$F$16/100+M597*'Connecting shares (%)'!$G$16/100+O597*'Connecting shares (%)'!$H$16/100)/1000000,0),0)</f>
        <v>0</v>
      </c>
      <c r="AH597" s="1">
        <f>IF(C597="west", IF(B597="Decentral",L597*'Connecting shares (%)'!$R$16*'Connecting shares (%)'!$F$16/100+N597*'Connecting shares (%)'!$G$16/100*'Connecting shares (%)'!$R$17+P597*'Connecting shares (%)'!$H$16/100*'Connecting shares (%)'!$R$18,0),0)</f>
        <v>0</v>
      </c>
    </row>
    <row r="598" spans="1:34">
      <c r="A598" s="1">
        <v>597</v>
      </c>
      <c r="B598" s="1" t="s">
        <v>19</v>
      </c>
      <c r="C598" s="1" t="s">
        <v>21</v>
      </c>
      <c r="D598" s="1" t="s">
        <v>353</v>
      </c>
      <c r="E598" s="1">
        <v>0</v>
      </c>
      <c r="F598" s="1">
        <v>0</v>
      </c>
      <c r="G598" s="1">
        <v>0</v>
      </c>
      <c r="H598" s="1">
        <v>0</v>
      </c>
      <c r="I598" s="1">
        <v>0</v>
      </c>
      <c r="J598" s="1">
        <v>0</v>
      </c>
      <c r="K598" s="1">
        <v>0</v>
      </c>
      <c r="L598" s="1">
        <v>0</v>
      </c>
      <c r="M598" s="1">
        <v>0</v>
      </c>
      <c r="N598" s="1">
        <v>0</v>
      </c>
      <c r="O598" s="1">
        <v>0</v>
      </c>
      <c r="P598" s="1">
        <v>0</v>
      </c>
      <c r="Q598" s="1">
        <v>324.513770690603</v>
      </c>
      <c r="R598" s="1">
        <v>4346.5</v>
      </c>
      <c r="S598" s="59">
        <f>IF(C598="East", IF(B598="Central",('Connecting shares (%)'!$F$2/100*E598+'Connecting shares (%)'!$G$2/100*G598+'Connecting shares (%)'!$H$2/100*I598)/1000000,0),0)</f>
        <v>0</v>
      </c>
      <c r="T598" s="59">
        <f>IF(C598="East", IF(B598="Central",F598*'Connecting shares (%)'!$R$16*'Connecting shares (%)'!$F$2/100+H598*'Connecting shares (%)'!$G$2/100*'Connecting shares (%)'!$R$17+J598*'Connecting shares (%)'!$H$2/100*'Connecting shares (%)'!$R$18,0),0)</f>
        <v>0</v>
      </c>
      <c r="U598" s="1">
        <f>IF(C598="East", IF(B598="Decentral",('Connecting shares (%)'!$F$6/100*E598+'Connecting shares (%)'!$G$6/100*G598+'Connecting shares (%)'!$H$6/100*I598)/1000000,0),0)</f>
        <v>0</v>
      </c>
      <c r="V598" s="1">
        <f>IF(C598="East", IF(B598="Decentral",F598*'Connecting shares (%)'!$R$16*'Connecting shares (%)'!$F$6/100+H598*'Connecting shares (%)'!$G$6/100*'Connecting shares (%)'!$R$17+J598*'Connecting shares (%)'!$H$6/100*'Connecting shares (%)'!$R$18,0),0)</f>
        <v>0</v>
      </c>
      <c r="W598" s="1">
        <f>IF(C598="East", IF(B598="Central",('Connecting shares (%)'!$F$4/100*K598+'Connecting shares (%)'!$G$4/100*M598+'Connecting shares (%)'!$H$4/100*O598)/1000000,0),0)</f>
        <v>0</v>
      </c>
      <c r="X598" s="1">
        <f>IF(C598="East", IF(B598="Central",L598*'Connecting shares (%)'!$R$16*'Connecting shares (%)'!$F$4/100+N598*'Connecting shares (%)'!$G$4/100*'Connecting shares (%)'!$R$17+P598*'Connecting shares (%)'!$H$4/100*'Connecting shares (%)'!$R$18,0),0)</f>
        <v>0</v>
      </c>
      <c r="Y598" s="1">
        <f>IF(C598="East", IF(B598="Decentral",('Connecting shares (%)'!$F$4/100*K598+'Connecting shares (%)'!$G$4/100*M598+'Connecting shares (%)'!$H$4/100*O598)/1000000,0),0)</f>
        <v>0</v>
      </c>
      <c r="Z598" s="1">
        <f>IF(C598="East", IF(B598="Decentral",L598*'Connecting shares (%)'!$R$16*'Connecting shares (%)'!$F$8/100+N598*'Connecting shares (%)'!$G$8/100*'Connecting shares (%)'!$R$17+P598*'Connecting shares (%)'!$H$8/100*'Connecting shares (%)'!$R$18,0),0)</f>
        <v>0</v>
      </c>
      <c r="AA598" s="1">
        <f>IF(C598="West", IF(B598="Central",('Connecting shares (%)'!$F$10/100*E598+'Connecting shares (%)'!$G$10/100*G598+'Connecting shares (%)'!$H$10/100*I598)/1000000,0),0)</f>
        <v>0</v>
      </c>
      <c r="AB598" s="1">
        <f>IF(C598="West", IF(B598="Central",F598*'Connecting shares (%)'!$R$16*'Connecting shares (%)'!$F$10/100+H598*'Connecting shares (%)'!$G$10/100*'Connecting shares (%)'!$R$17+J598*'Connecting shares (%)'!$H$10/100*'Connecting shares (%)'!$R$18,0),0)</f>
        <v>0</v>
      </c>
      <c r="AC598" s="1">
        <f>IF(C598="West", IF(B598="Decentral",('Connecting shares (%)'!$F$14/100*E598+'Connecting shares (%)'!$G$14/100*G598+'Connecting shares (%)'!$H$14/100*I598)/1000000,0),0)</f>
        <v>0</v>
      </c>
      <c r="AD598" s="1">
        <f>IF(C598="west", IF(B598="Decentral",F598*'Connecting shares (%)'!$R$16*'Connecting shares (%)'!$F$14/100+H598*'Connecting shares (%)'!$G$14/100*'Connecting shares (%)'!$R$17+J598*'Connecting shares (%)'!$H$14/100*'Connecting shares (%)'!$R$18,0),0)</f>
        <v>0</v>
      </c>
      <c r="AE598" s="1">
        <f>IF(C598="west", IF(B598="Central",('Connecting shares (%)'!$F$12/100*K598+'Connecting shares (%)'!$G$12/100*M598+'Connecting shares (%)'!$H$12/100*O598)/1000000,0),0)</f>
        <v>0</v>
      </c>
      <c r="AF598" s="1">
        <f>IF(C598="west", IF(B598="Central",L598*'Connecting shares (%)'!$R$16*'Connecting shares (%)'!$F$12/100+N598*'Connecting shares (%)'!$G$12/100*'Connecting shares (%)'!$R$17+P598*'Connecting shares (%)'!$H$12/100*'Connecting shares (%)'!$R$18,0),0)</f>
        <v>0</v>
      </c>
      <c r="AG598" s="1">
        <f>IF(C598="West", IF(B598="Decentral",(K598*'Connecting shares (%)'!$F$16/100+M598*'Connecting shares (%)'!$G$16/100+O598*'Connecting shares (%)'!$H$16/100)/1000000,0),0)</f>
        <v>0</v>
      </c>
      <c r="AH598" s="1">
        <f>IF(C598="west", IF(B598="Decentral",L598*'Connecting shares (%)'!$R$16*'Connecting shares (%)'!$F$16/100+N598*'Connecting shares (%)'!$G$16/100*'Connecting shares (%)'!$R$17+P598*'Connecting shares (%)'!$H$16/100*'Connecting shares (%)'!$R$18,0),0)</f>
        <v>0</v>
      </c>
    </row>
    <row r="599" spans="1:34">
      <c r="A599" s="1">
        <v>598</v>
      </c>
      <c r="B599" s="1" t="s">
        <v>19</v>
      </c>
      <c r="C599" s="1" t="s">
        <v>21</v>
      </c>
      <c r="D599" s="1" t="s">
        <v>219</v>
      </c>
      <c r="E599" s="1">
        <v>1719900.18</v>
      </c>
      <c r="F599" s="1">
        <v>116</v>
      </c>
      <c r="G599" s="1">
        <v>0</v>
      </c>
      <c r="H599" s="1">
        <v>0</v>
      </c>
      <c r="I599" s="1">
        <v>0</v>
      </c>
      <c r="J599" s="1">
        <v>0</v>
      </c>
      <c r="K599" s="1">
        <v>1591913.32</v>
      </c>
      <c r="L599" s="1">
        <v>69</v>
      </c>
      <c r="M599" s="1">
        <v>3510696.14</v>
      </c>
      <c r="N599" s="1">
        <v>28</v>
      </c>
      <c r="O599" s="1">
        <v>0</v>
      </c>
      <c r="P599" s="1">
        <v>0</v>
      </c>
      <c r="Q599" s="1">
        <v>8265.6326586479208</v>
      </c>
      <c r="R599" s="1">
        <v>2817387</v>
      </c>
      <c r="S599" s="59">
        <f>IF(C599="East", IF(B599="Central",('Connecting shares (%)'!$F$2/100*E599+'Connecting shares (%)'!$G$2/100*G599+'Connecting shares (%)'!$H$2/100*I599)/1000000,0),0)</f>
        <v>0</v>
      </c>
      <c r="T599" s="59">
        <f>IF(C599="East", IF(B599="Central",F599*'Connecting shares (%)'!$R$16*'Connecting shares (%)'!$F$2/100+H599*'Connecting shares (%)'!$G$2/100*'Connecting shares (%)'!$R$17+J599*'Connecting shares (%)'!$H$2/100*'Connecting shares (%)'!$R$18,0),0)</f>
        <v>0</v>
      </c>
      <c r="U599" s="1">
        <f>IF(C599="East", IF(B599="Decentral",('Connecting shares (%)'!$F$6/100*E599+'Connecting shares (%)'!$G$6/100*G599+'Connecting shares (%)'!$H$6/100*I599)/1000000,0),0)</f>
        <v>0</v>
      </c>
      <c r="V599" s="1">
        <f>IF(C599="East", IF(B599="Decentral",F599*'Connecting shares (%)'!$R$16*'Connecting shares (%)'!$F$6/100+H599*'Connecting shares (%)'!$G$6/100*'Connecting shares (%)'!$R$17+J599*'Connecting shares (%)'!$H$6/100*'Connecting shares (%)'!$R$18,0),0)</f>
        <v>0</v>
      </c>
      <c r="W599" s="1">
        <f>IF(C599="East", IF(B599="Central",('Connecting shares (%)'!$F$4/100*K599+'Connecting shares (%)'!$G$4/100*M599+'Connecting shares (%)'!$H$4/100*O599)/1000000,0),0)</f>
        <v>0</v>
      </c>
      <c r="X599" s="1">
        <f>IF(C599="East", IF(B599="Central",L599*'Connecting shares (%)'!$R$16*'Connecting shares (%)'!$F$4/100+N599*'Connecting shares (%)'!$G$4/100*'Connecting shares (%)'!$R$17+P599*'Connecting shares (%)'!$H$4/100*'Connecting shares (%)'!$R$18,0),0)</f>
        <v>0</v>
      </c>
      <c r="Y599" s="1">
        <f>IF(C599="East", IF(B599="Decentral",('Connecting shares (%)'!$F$4/100*K599+'Connecting shares (%)'!$G$4/100*M599+'Connecting shares (%)'!$H$4/100*O599)/1000000,0),0)</f>
        <v>0</v>
      </c>
      <c r="Z599" s="1">
        <f>IF(C599="East", IF(B599="Decentral",L599*'Connecting shares (%)'!$R$16*'Connecting shares (%)'!$F$8/100+N599*'Connecting shares (%)'!$G$8/100*'Connecting shares (%)'!$R$17+P599*'Connecting shares (%)'!$H$8/100*'Connecting shares (%)'!$R$18,0),0)</f>
        <v>0</v>
      </c>
      <c r="AA599" s="1">
        <f>IF(C599="West", IF(B599="Central",('Connecting shares (%)'!$F$10/100*E599+'Connecting shares (%)'!$G$10/100*G599+'Connecting shares (%)'!$H$10/100*I599)/1000000,0),0)</f>
        <v>0</v>
      </c>
      <c r="AB599" s="1">
        <f>IF(C599="West", IF(B599="Central",F599*'Connecting shares (%)'!$R$16*'Connecting shares (%)'!$F$10/100+H599*'Connecting shares (%)'!$G$10/100*'Connecting shares (%)'!$R$17+J599*'Connecting shares (%)'!$H$10/100*'Connecting shares (%)'!$R$18,0),0)</f>
        <v>0</v>
      </c>
      <c r="AC599" s="1">
        <f>IF(C599="West", IF(B599="Decentral",('Connecting shares (%)'!$F$14/100*E599+'Connecting shares (%)'!$G$14/100*G599+'Connecting shares (%)'!$H$14/100*I599)/1000000,0),0)</f>
        <v>1.71990018</v>
      </c>
      <c r="AD599" s="1">
        <f>IF(C599="west", IF(B599="Decentral",F599*'Connecting shares (%)'!$R$16*'Connecting shares (%)'!$F$14/100+H599*'Connecting shares (%)'!$G$14/100*'Connecting shares (%)'!$R$17+J599*'Connecting shares (%)'!$H$14/100*'Connecting shares (%)'!$R$18,0),0)</f>
        <v>2.6674200000000003</v>
      </c>
      <c r="AE599" s="1">
        <f>IF(C599="west", IF(B599="Central",('Connecting shares (%)'!$F$12/100*K599+'Connecting shares (%)'!$G$12/100*M599+'Connecting shares (%)'!$H$12/100*O599)/1000000,0),0)</f>
        <v>0</v>
      </c>
      <c r="AF599" s="1">
        <f>IF(C599="west", IF(B599="Central",L599*'Connecting shares (%)'!$R$16*'Connecting shares (%)'!$F$12/100+N599*'Connecting shares (%)'!$G$12/100*'Connecting shares (%)'!$R$17+P599*'Connecting shares (%)'!$H$12/100*'Connecting shares (%)'!$R$18,0),0)</f>
        <v>0</v>
      </c>
      <c r="AG599" s="1">
        <f>IF(C599="West", IF(B599="Decentral",(K599*'Connecting shares (%)'!$F$16/100+M599*'Connecting shares (%)'!$G$16/100+O599*'Connecting shares (%)'!$H$16/100)/1000000,0),0)</f>
        <v>5.10260946</v>
      </c>
      <c r="AH599" s="1">
        <f>IF(C599="west", IF(B599="Decentral",L599*'Connecting shares (%)'!$R$16*'Connecting shares (%)'!$F$16/100+N599*'Connecting shares (%)'!$G$16/100*'Connecting shares (%)'!$R$17+P599*'Connecting shares (%)'!$H$16/100*'Connecting shares (%)'!$R$18,0),0)</f>
        <v>2.4451070000000001</v>
      </c>
    </row>
    <row r="600" spans="1:34">
      <c r="A600" s="1">
        <v>599</v>
      </c>
      <c r="B600" s="1" t="s">
        <v>19</v>
      </c>
      <c r="C600" s="1" t="s">
        <v>21</v>
      </c>
      <c r="D600" s="1" t="s">
        <v>336</v>
      </c>
      <c r="E600" s="1">
        <v>240963.149999999</v>
      </c>
      <c r="F600" s="1">
        <v>13</v>
      </c>
      <c r="G600" s="1">
        <v>0</v>
      </c>
      <c r="H600" s="1">
        <v>0</v>
      </c>
      <c r="I600" s="1">
        <v>0</v>
      </c>
      <c r="J600" s="1">
        <v>0</v>
      </c>
      <c r="K600" s="1">
        <v>0</v>
      </c>
      <c r="L600" s="1">
        <v>0</v>
      </c>
      <c r="M600" s="1">
        <v>0</v>
      </c>
      <c r="N600" s="1">
        <v>0</v>
      </c>
      <c r="O600" s="1">
        <v>0</v>
      </c>
      <c r="P600" s="1">
        <v>0</v>
      </c>
      <c r="Q600" s="1">
        <v>2785.0760778796098</v>
      </c>
      <c r="R600" s="1">
        <v>243611.5</v>
      </c>
      <c r="S600" s="59">
        <f>IF(C600="East", IF(B600="Central",('Connecting shares (%)'!$F$2/100*E600+'Connecting shares (%)'!$G$2/100*G600+'Connecting shares (%)'!$H$2/100*I600)/1000000,0),0)</f>
        <v>0</v>
      </c>
      <c r="T600" s="59">
        <f>IF(C600="East", IF(B600="Central",F600*'Connecting shares (%)'!$R$16*'Connecting shares (%)'!$F$2/100+H600*'Connecting shares (%)'!$G$2/100*'Connecting shares (%)'!$R$17+J600*'Connecting shares (%)'!$H$2/100*'Connecting shares (%)'!$R$18,0),0)</f>
        <v>0</v>
      </c>
      <c r="U600" s="1">
        <f>IF(C600="East", IF(B600="Decentral",('Connecting shares (%)'!$F$6/100*E600+'Connecting shares (%)'!$G$6/100*G600+'Connecting shares (%)'!$H$6/100*I600)/1000000,0),0)</f>
        <v>0</v>
      </c>
      <c r="V600" s="1">
        <f>IF(C600="East", IF(B600="Decentral",F600*'Connecting shares (%)'!$R$16*'Connecting shares (%)'!$F$6/100+H600*'Connecting shares (%)'!$G$6/100*'Connecting shares (%)'!$R$17+J600*'Connecting shares (%)'!$H$6/100*'Connecting shares (%)'!$R$18,0),0)</f>
        <v>0</v>
      </c>
      <c r="W600" s="1">
        <f>IF(C600="East", IF(B600="Central",('Connecting shares (%)'!$F$4/100*K600+'Connecting shares (%)'!$G$4/100*M600+'Connecting shares (%)'!$H$4/100*O600)/1000000,0),0)</f>
        <v>0</v>
      </c>
      <c r="X600" s="1">
        <f>IF(C600="East", IF(B600="Central",L600*'Connecting shares (%)'!$R$16*'Connecting shares (%)'!$F$4/100+N600*'Connecting shares (%)'!$G$4/100*'Connecting shares (%)'!$R$17+P600*'Connecting shares (%)'!$H$4/100*'Connecting shares (%)'!$R$18,0),0)</f>
        <v>0</v>
      </c>
      <c r="Y600" s="1">
        <f>IF(C600="East", IF(B600="Decentral",('Connecting shares (%)'!$F$4/100*K600+'Connecting shares (%)'!$G$4/100*M600+'Connecting shares (%)'!$H$4/100*O600)/1000000,0),0)</f>
        <v>0</v>
      </c>
      <c r="Z600" s="1">
        <f>IF(C600="East", IF(B600="Decentral",L600*'Connecting shares (%)'!$R$16*'Connecting shares (%)'!$F$8/100+N600*'Connecting shares (%)'!$G$8/100*'Connecting shares (%)'!$R$17+P600*'Connecting shares (%)'!$H$8/100*'Connecting shares (%)'!$R$18,0),0)</f>
        <v>0</v>
      </c>
      <c r="AA600" s="1">
        <f>IF(C600="West", IF(B600="Central",('Connecting shares (%)'!$F$10/100*E600+'Connecting shares (%)'!$G$10/100*G600+'Connecting shares (%)'!$H$10/100*I600)/1000000,0),0)</f>
        <v>0</v>
      </c>
      <c r="AB600" s="1">
        <f>IF(C600="West", IF(B600="Central",F600*'Connecting shares (%)'!$R$16*'Connecting shares (%)'!$F$10/100+H600*'Connecting shares (%)'!$G$10/100*'Connecting shares (%)'!$R$17+J600*'Connecting shares (%)'!$H$10/100*'Connecting shares (%)'!$R$18,0),0)</f>
        <v>0</v>
      </c>
      <c r="AC600" s="1">
        <f>IF(C600="West", IF(B600="Decentral",('Connecting shares (%)'!$F$14/100*E600+'Connecting shares (%)'!$G$14/100*G600+'Connecting shares (%)'!$H$14/100*I600)/1000000,0),0)</f>
        <v>0.24096314999999902</v>
      </c>
      <c r="AD600" s="1">
        <f>IF(C600="west", IF(B600="Decentral",F600*'Connecting shares (%)'!$R$16*'Connecting shares (%)'!$F$14/100+H600*'Connecting shares (%)'!$G$14/100*'Connecting shares (%)'!$R$17+J600*'Connecting shares (%)'!$H$14/100*'Connecting shares (%)'!$R$18,0),0)</f>
        <v>0.29893500000000001</v>
      </c>
      <c r="AE600" s="1">
        <f>IF(C600="west", IF(B600="Central",('Connecting shares (%)'!$F$12/100*K600+'Connecting shares (%)'!$G$12/100*M600+'Connecting shares (%)'!$H$12/100*O600)/1000000,0),0)</f>
        <v>0</v>
      </c>
      <c r="AF600" s="1">
        <f>IF(C600="west", IF(B600="Central",L600*'Connecting shares (%)'!$R$16*'Connecting shares (%)'!$F$12/100+N600*'Connecting shares (%)'!$G$12/100*'Connecting shares (%)'!$R$17+P600*'Connecting shares (%)'!$H$12/100*'Connecting shares (%)'!$R$18,0),0)</f>
        <v>0</v>
      </c>
      <c r="AG600" s="1">
        <f>IF(C600="West", IF(B600="Decentral",(K600*'Connecting shares (%)'!$F$16/100+M600*'Connecting shares (%)'!$G$16/100+O600*'Connecting shares (%)'!$H$16/100)/1000000,0),0)</f>
        <v>0</v>
      </c>
      <c r="AH600" s="1">
        <f>IF(C600="west", IF(B600="Decentral",L600*'Connecting shares (%)'!$R$16*'Connecting shares (%)'!$F$16/100+N600*'Connecting shares (%)'!$G$16/100*'Connecting shares (%)'!$R$17+P600*'Connecting shares (%)'!$H$16/100*'Connecting shares (%)'!$R$18,0),0)</f>
        <v>0</v>
      </c>
    </row>
    <row r="601" spans="1:34">
      <c r="A601" s="1">
        <v>600</v>
      </c>
      <c r="B601" s="1" t="s">
        <v>19</v>
      </c>
      <c r="C601" s="1" t="s">
        <v>21</v>
      </c>
      <c r="D601" s="1" t="s">
        <v>352</v>
      </c>
      <c r="E601" s="1">
        <v>1737842.11</v>
      </c>
      <c r="F601" s="1">
        <v>120</v>
      </c>
      <c r="G601" s="1">
        <v>0</v>
      </c>
      <c r="H601" s="1">
        <v>0</v>
      </c>
      <c r="I601" s="1">
        <v>0</v>
      </c>
      <c r="J601" s="1">
        <v>0</v>
      </c>
      <c r="K601" s="1">
        <v>222896.67</v>
      </c>
      <c r="L601" s="1">
        <v>30</v>
      </c>
      <c r="M601" s="1">
        <v>52516.33</v>
      </c>
      <c r="N601" s="1">
        <v>1</v>
      </c>
      <c r="O601" s="1">
        <v>0</v>
      </c>
      <c r="P601" s="1">
        <v>0</v>
      </c>
      <c r="Q601" s="1">
        <v>10021.384483291</v>
      </c>
      <c r="R601" s="1">
        <v>3014340.5</v>
      </c>
      <c r="S601" s="59">
        <f>IF(C601="East", IF(B601="Central",('Connecting shares (%)'!$F$2/100*E601+'Connecting shares (%)'!$G$2/100*G601+'Connecting shares (%)'!$H$2/100*I601)/1000000,0),0)</f>
        <v>0</v>
      </c>
      <c r="T601" s="59">
        <f>IF(C601="East", IF(B601="Central",F601*'Connecting shares (%)'!$R$16*'Connecting shares (%)'!$F$2/100+H601*'Connecting shares (%)'!$G$2/100*'Connecting shares (%)'!$R$17+J601*'Connecting shares (%)'!$H$2/100*'Connecting shares (%)'!$R$18,0),0)</f>
        <v>0</v>
      </c>
      <c r="U601" s="1">
        <f>IF(C601="East", IF(B601="Decentral",('Connecting shares (%)'!$F$6/100*E601+'Connecting shares (%)'!$G$6/100*G601+'Connecting shares (%)'!$H$6/100*I601)/1000000,0),0)</f>
        <v>0</v>
      </c>
      <c r="V601" s="1">
        <f>IF(C601="East", IF(B601="Decentral",F601*'Connecting shares (%)'!$R$16*'Connecting shares (%)'!$F$6/100+H601*'Connecting shares (%)'!$G$6/100*'Connecting shares (%)'!$R$17+J601*'Connecting shares (%)'!$H$6/100*'Connecting shares (%)'!$R$18,0),0)</f>
        <v>0</v>
      </c>
      <c r="W601" s="1">
        <f>IF(C601="East", IF(B601="Central",('Connecting shares (%)'!$F$4/100*K601+'Connecting shares (%)'!$G$4/100*M601+'Connecting shares (%)'!$H$4/100*O601)/1000000,0),0)</f>
        <v>0</v>
      </c>
      <c r="X601" s="1">
        <f>IF(C601="East", IF(B601="Central",L601*'Connecting shares (%)'!$R$16*'Connecting shares (%)'!$F$4/100+N601*'Connecting shares (%)'!$G$4/100*'Connecting shares (%)'!$R$17+P601*'Connecting shares (%)'!$H$4/100*'Connecting shares (%)'!$R$18,0),0)</f>
        <v>0</v>
      </c>
      <c r="Y601" s="1">
        <f>IF(C601="East", IF(B601="Decentral",('Connecting shares (%)'!$F$4/100*K601+'Connecting shares (%)'!$G$4/100*M601+'Connecting shares (%)'!$H$4/100*O601)/1000000,0),0)</f>
        <v>0</v>
      </c>
      <c r="Z601" s="1">
        <f>IF(C601="East", IF(B601="Decentral",L601*'Connecting shares (%)'!$R$16*'Connecting shares (%)'!$F$8/100+N601*'Connecting shares (%)'!$G$8/100*'Connecting shares (%)'!$R$17+P601*'Connecting shares (%)'!$H$8/100*'Connecting shares (%)'!$R$18,0),0)</f>
        <v>0</v>
      </c>
      <c r="AA601" s="1">
        <f>IF(C601="West", IF(B601="Central",('Connecting shares (%)'!$F$10/100*E601+'Connecting shares (%)'!$G$10/100*G601+'Connecting shares (%)'!$H$10/100*I601)/1000000,0),0)</f>
        <v>0</v>
      </c>
      <c r="AB601" s="1">
        <f>IF(C601="West", IF(B601="Central",F601*'Connecting shares (%)'!$R$16*'Connecting shares (%)'!$F$10/100+H601*'Connecting shares (%)'!$G$10/100*'Connecting shares (%)'!$R$17+J601*'Connecting shares (%)'!$H$10/100*'Connecting shares (%)'!$R$18,0),0)</f>
        <v>0</v>
      </c>
      <c r="AC601" s="1">
        <f>IF(C601="West", IF(B601="Decentral",('Connecting shares (%)'!$F$14/100*E601+'Connecting shares (%)'!$G$14/100*G601+'Connecting shares (%)'!$H$14/100*I601)/1000000,0),0)</f>
        <v>1.7378421100000001</v>
      </c>
      <c r="AD601" s="1">
        <f>IF(C601="west", IF(B601="Decentral",F601*'Connecting shares (%)'!$R$16*'Connecting shares (%)'!$F$14/100+H601*'Connecting shares (%)'!$G$14/100*'Connecting shares (%)'!$R$17+J601*'Connecting shares (%)'!$H$14/100*'Connecting shares (%)'!$R$18,0),0)</f>
        <v>2.7594000000000007</v>
      </c>
      <c r="AE601" s="1">
        <f>IF(C601="west", IF(B601="Central",('Connecting shares (%)'!$F$12/100*K601+'Connecting shares (%)'!$G$12/100*M601+'Connecting shares (%)'!$H$12/100*O601)/1000000,0),0)</f>
        <v>0</v>
      </c>
      <c r="AF601" s="1">
        <f>IF(C601="west", IF(B601="Central",L601*'Connecting shares (%)'!$R$16*'Connecting shares (%)'!$F$12/100+N601*'Connecting shares (%)'!$G$12/100*'Connecting shares (%)'!$R$17+P601*'Connecting shares (%)'!$H$12/100*'Connecting shares (%)'!$R$18,0),0)</f>
        <v>0</v>
      </c>
      <c r="AG601" s="1">
        <f>IF(C601="West", IF(B601="Decentral",(K601*'Connecting shares (%)'!$F$16/100+M601*'Connecting shares (%)'!$G$16/100+O601*'Connecting shares (%)'!$H$16/100)/1000000,0),0)</f>
        <v>0.27541300000000002</v>
      </c>
      <c r="AH601" s="1">
        <f>IF(C601="west", IF(B601="Decentral",L601*'Connecting shares (%)'!$R$16*'Connecting shares (%)'!$F$16/100+N601*'Connecting shares (%)'!$G$16/100*'Connecting shares (%)'!$R$17+P601*'Connecting shares (%)'!$H$16/100*'Connecting shares (%)'!$R$18,0),0)</f>
        <v>0.72050900000000018</v>
      </c>
    </row>
    <row r="602" spans="1:34">
      <c r="A602" s="1">
        <v>601</v>
      </c>
      <c r="B602" s="1" t="s">
        <v>19</v>
      </c>
      <c r="C602" s="1" t="s">
        <v>21</v>
      </c>
      <c r="D602" s="1" t="s">
        <v>351</v>
      </c>
      <c r="E602" s="1">
        <v>335146.19999999902</v>
      </c>
      <c r="F602" s="1">
        <v>21</v>
      </c>
      <c r="G602" s="1">
        <v>0</v>
      </c>
      <c r="H602" s="1">
        <v>0</v>
      </c>
      <c r="I602" s="1">
        <v>0</v>
      </c>
      <c r="J602" s="1">
        <v>0</v>
      </c>
      <c r="K602" s="1">
        <v>32518.15</v>
      </c>
      <c r="L602" s="1">
        <v>3</v>
      </c>
      <c r="M602" s="1">
        <v>0</v>
      </c>
      <c r="N602" s="1">
        <v>0</v>
      </c>
      <c r="O602" s="1">
        <v>0</v>
      </c>
      <c r="P602" s="1">
        <v>0</v>
      </c>
      <c r="Q602" s="1">
        <v>3297.6991968320099</v>
      </c>
      <c r="R602" s="1">
        <v>451991</v>
      </c>
      <c r="S602" s="59">
        <f>IF(C602="East", IF(B602="Central",('Connecting shares (%)'!$F$2/100*E602+'Connecting shares (%)'!$G$2/100*G602+'Connecting shares (%)'!$H$2/100*I602)/1000000,0),0)</f>
        <v>0</v>
      </c>
      <c r="T602" s="59">
        <f>IF(C602="East", IF(B602="Central",F602*'Connecting shares (%)'!$R$16*'Connecting shares (%)'!$F$2/100+H602*'Connecting shares (%)'!$G$2/100*'Connecting shares (%)'!$R$17+J602*'Connecting shares (%)'!$H$2/100*'Connecting shares (%)'!$R$18,0),0)</f>
        <v>0</v>
      </c>
      <c r="U602" s="1">
        <f>IF(C602="East", IF(B602="Decentral",('Connecting shares (%)'!$F$6/100*E602+'Connecting shares (%)'!$G$6/100*G602+'Connecting shares (%)'!$H$6/100*I602)/1000000,0),0)</f>
        <v>0</v>
      </c>
      <c r="V602" s="1">
        <f>IF(C602="East", IF(B602="Decentral",F602*'Connecting shares (%)'!$R$16*'Connecting shares (%)'!$F$6/100+H602*'Connecting shares (%)'!$G$6/100*'Connecting shares (%)'!$R$17+J602*'Connecting shares (%)'!$H$6/100*'Connecting shares (%)'!$R$18,0),0)</f>
        <v>0</v>
      </c>
      <c r="W602" s="1">
        <f>IF(C602="East", IF(B602="Central",('Connecting shares (%)'!$F$4/100*K602+'Connecting shares (%)'!$G$4/100*M602+'Connecting shares (%)'!$H$4/100*O602)/1000000,0),0)</f>
        <v>0</v>
      </c>
      <c r="X602" s="1">
        <f>IF(C602="East", IF(B602="Central",L602*'Connecting shares (%)'!$R$16*'Connecting shares (%)'!$F$4/100+N602*'Connecting shares (%)'!$G$4/100*'Connecting shares (%)'!$R$17+P602*'Connecting shares (%)'!$H$4/100*'Connecting shares (%)'!$R$18,0),0)</f>
        <v>0</v>
      </c>
      <c r="Y602" s="1">
        <f>IF(C602="East", IF(B602="Decentral",('Connecting shares (%)'!$F$4/100*K602+'Connecting shares (%)'!$G$4/100*M602+'Connecting shares (%)'!$H$4/100*O602)/1000000,0),0)</f>
        <v>0</v>
      </c>
      <c r="Z602" s="1">
        <f>IF(C602="East", IF(B602="Decentral",L602*'Connecting shares (%)'!$R$16*'Connecting shares (%)'!$F$8/100+N602*'Connecting shares (%)'!$G$8/100*'Connecting shares (%)'!$R$17+P602*'Connecting shares (%)'!$H$8/100*'Connecting shares (%)'!$R$18,0),0)</f>
        <v>0</v>
      </c>
      <c r="AA602" s="1">
        <f>IF(C602="West", IF(B602="Central",('Connecting shares (%)'!$F$10/100*E602+'Connecting shares (%)'!$G$10/100*G602+'Connecting shares (%)'!$H$10/100*I602)/1000000,0),0)</f>
        <v>0</v>
      </c>
      <c r="AB602" s="1">
        <f>IF(C602="West", IF(B602="Central",F602*'Connecting shares (%)'!$R$16*'Connecting shares (%)'!$F$10/100+H602*'Connecting shares (%)'!$G$10/100*'Connecting shares (%)'!$R$17+J602*'Connecting shares (%)'!$H$10/100*'Connecting shares (%)'!$R$18,0),0)</f>
        <v>0</v>
      </c>
      <c r="AC602" s="1">
        <f>IF(C602="West", IF(B602="Decentral",('Connecting shares (%)'!$F$14/100*E602+'Connecting shares (%)'!$G$14/100*G602+'Connecting shares (%)'!$H$14/100*I602)/1000000,0),0)</f>
        <v>0.33514619999999901</v>
      </c>
      <c r="AD602" s="1">
        <f>IF(C602="west", IF(B602="Decentral",F602*'Connecting shares (%)'!$R$16*'Connecting shares (%)'!$F$14/100+H602*'Connecting shares (%)'!$G$14/100*'Connecting shares (%)'!$R$17+J602*'Connecting shares (%)'!$H$14/100*'Connecting shares (%)'!$R$18,0),0)</f>
        <v>0.48289500000000002</v>
      </c>
      <c r="AE602" s="1">
        <f>IF(C602="west", IF(B602="Central",('Connecting shares (%)'!$F$12/100*K602+'Connecting shares (%)'!$G$12/100*M602+'Connecting shares (%)'!$H$12/100*O602)/1000000,0),0)</f>
        <v>0</v>
      </c>
      <c r="AF602" s="1">
        <f>IF(C602="west", IF(B602="Central",L602*'Connecting shares (%)'!$R$16*'Connecting shares (%)'!$F$12/100+N602*'Connecting shares (%)'!$G$12/100*'Connecting shares (%)'!$R$17+P602*'Connecting shares (%)'!$H$12/100*'Connecting shares (%)'!$R$18,0),0)</f>
        <v>0</v>
      </c>
      <c r="AG602" s="1">
        <f>IF(C602="West", IF(B602="Decentral",(K602*'Connecting shares (%)'!$F$16/100+M602*'Connecting shares (%)'!$G$16/100+O602*'Connecting shares (%)'!$H$16/100)/1000000,0),0)</f>
        <v>3.2518150000000003E-2</v>
      </c>
      <c r="AH602" s="1">
        <f>IF(C602="west", IF(B602="Decentral",L602*'Connecting shares (%)'!$R$16*'Connecting shares (%)'!$F$16/100+N602*'Connecting shares (%)'!$G$16/100*'Connecting shares (%)'!$R$17+P602*'Connecting shares (%)'!$H$16/100*'Connecting shares (%)'!$R$18,0),0)</f>
        <v>6.8985000000000005E-2</v>
      </c>
    </row>
    <row r="603" spans="1:34">
      <c r="A603" s="1">
        <v>602</v>
      </c>
      <c r="B603" s="1" t="s">
        <v>19</v>
      </c>
      <c r="C603" s="1" t="s">
        <v>21</v>
      </c>
      <c r="D603" s="1" t="s">
        <v>350</v>
      </c>
      <c r="E603" s="1">
        <v>323101.21999999898</v>
      </c>
      <c r="F603" s="1">
        <v>20</v>
      </c>
      <c r="G603" s="1">
        <v>0</v>
      </c>
      <c r="H603" s="1">
        <v>0</v>
      </c>
      <c r="I603" s="1">
        <v>0</v>
      </c>
      <c r="J603" s="1">
        <v>0</v>
      </c>
      <c r="K603" s="1">
        <v>41266.69</v>
      </c>
      <c r="L603" s="1">
        <v>5</v>
      </c>
      <c r="M603" s="1">
        <v>0</v>
      </c>
      <c r="N603" s="1">
        <v>0</v>
      </c>
      <c r="O603" s="1">
        <v>0</v>
      </c>
      <c r="P603" s="1">
        <v>0</v>
      </c>
      <c r="Q603" s="1">
        <v>2573.0914420582999</v>
      </c>
      <c r="R603" s="1">
        <v>334312.5</v>
      </c>
      <c r="S603" s="59">
        <f>IF(C603="East", IF(B603="Central",('Connecting shares (%)'!$F$2/100*E603+'Connecting shares (%)'!$G$2/100*G603+'Connecting shares (%)'!$H$2/100*I603)/1000000,0),0)</f>
        <v>0</v>
      </c>
      <c r="T603" s="59">
        <f>IF(C603="East", IF(B603="Central",F603*'Connecting shares (%)'!$R$16*'Connecting shares (%)'!$F$2/100+H603*'Connecting shares (%)'!$G$2/100*'Connecting shares (%)'!$R$17+J603*'Connecting shares (%)'!$H$2/100*'Connecting shares (%)'!$R$18,0),0)</f>
        <v>0</v>
      </c>
      <c r="U603" s="1">
        <f>IF(C603="East", IF(B603="Decentral",('Connecting shares (%)'!$F$6/100*E603+'Connecting shares (%)'!$G$6/100*G603+'Connecting shares (%)'!$H$6/100*I603)/1000000,0),0)</f>
        <v>0</v>
      </c>
      <c r="V603" s="1">
        <f>IF(C603="East", IF(B603="Decentral",F603*'Connecting shares (%)'!$R$16*'Connecting shares (%)'!$F$6/100+H603*'Connecting shares (%)'!$G$6/100*'Connecting shares (%)'!$R$17+J603*'Connecting shares (%)'!$H$6/100*'Connecting shares (%)'!$R$18,0),0)</f>
        <v>0</v>
      </c>
      <c r="W603" s="1">
        <f>IF(C603="East", IF(B603="Central",('Connecting shares (%)'!$F$4/100*K603+'Connecting shares (%)'!$G$4/100*M603+'Connecting shares (%)'!$H$4/100*O603)/1000000,0),0)</f>
        <v>0</v>
      </c>
      <c r="X603" s="1">
        <f>IF(C603="East", IF(B603="Central",L603*'Connecting shares (%)'!$R$16*'Connecting shares (%)'!$F$4/100+N603*'Connecting shares (%)'!$G$4/100*'Connecting shares (%)'!$R$17+P603*'Connecting shares (%)'!$H$4/100*'Connecting shares (%)'!$R$18,0),0)</f>
        <v>0</v>
      </c>
      <c r="Y603" s="1">
        <f>IF(C603="East", IF(B603="Decentral",('Connecting shares (%)'!$F$4/100*K603+'Connecting shares (%)'!$G$4/100*M603+'Connecting shares (%)'!$H$4/100*O603)/1000000,0),0)</f>
        <v>0</v>
      </c>
      <c r="Z603" s="1">
        <f>IF(C603="East", IF(B603="Decentral",L603*'Connecting shares (%)'!$R$16*'Connecting shares (%)'!$F$8/100+N603*'Connecting shares (%)'!$G$8/100*'Connecting shares (%)'!$R$17+P603*'Connecting shares (%)'!$H$8/100*'Connecting shares (%)'!$R$18,0),0)</f>
        <v>0</v>
      </c>
      <c r="AA603" s="1">
        <f>IF(C603="West", IF(B603="Central",('Connecting shares (%)'!$F$10/100*E603+'Connecting shares (%)'!$G$10/100*G603+'Connecting shares (%)'!$H$10/100*I603)/1000000,0),0)</f>
        <v>0</v>
      </c>
      <c r="AB603" s="1">
        <f>IF(C603="West", IF(B603="Central",F603*'Connecting shares (%)'!$R$16*'Connecting shares (%)'!$F$10/100+H603*'Connecting shares (%)'!$G$10/100*'Connecting shares (%)'!$R$17+J603*'Connecting shares (%)'!$H$10/100*'Connecting shares (%)'!$R$18,0),0)</f>
        <v>0</v>
      </c>
      <c r="AC603" s="1">
        <f>IF(C603="West", IF(B603="Decentral",('Connecting shares (%)'!$F$14/100*E603+'Connecting shares (%)'!$G$14/100*G603+'Connecting shares (%)'!$H$14/100*I603)/1000000,0),0)</f>
        <v>0.32310121999999897</v>
      </c>
      <c r="AD603" s="1">
        <f>IF(C603="west", IF(B603="Decentral",F603*'Connecting shares (%)'!$R$16*'Connecting shares (%)'!$F$14/100+H603*'Connecting shares (%)'!$G$14/100*'Connecting shares (%)'!$R$17+J603*'Connecting shares (%)'!$H$14/100*'Connecting shares (%)'!$R$18,0),0)</f>
        <v>0.45990000000000003</v>
      </c>
      <c r="AE603" s="1">
        <f>IF(C603="west", IF(B603="Central",('Connecting shares (%)'!$F$12/100*K603+'Connecting shares (%)'!$G$12/100*M603+'Connecting shares (%)'!$H$12/100*O603)/1000000,0),0)</f>
        <v>0</v>
      </c>
      <c r="AF603" s="1">
        <f>IF(C603="west", IF(B603="Central",L603*'Connecting shares (%)'!$R$16*'Connecting shares (%)'!$F$12/100+N603*'Connecting shares (%)'!$G$12/100*'Connecting shares (%)'!$R$17+P603*'Connecting shares (%)'!$H$12/100*'Connecting shares (%)'!$R$18,0),0)</f>
        <v>0</v>
      </c>
      <c r="AG603" s="1">
        <f>IF(C603="West", IF(B603="Decentral",(K603*'Connecting shares (%)'!$F$16/100+M603*'Connecting shares (%)'!$G$16/100+O603*'Connecting shares (%)'!$H$16/100)/1000000,0),0)</f>
        <v>4.1266690000000002E-2</v>
      </c>
      <c r="AH603" s="1">
        <f>IF(C603="west", IF(B603="Decentral",L603*'Connecting shares (%)'!$R$16*'Connecting shares (%)'!$F$16/100+N603*'Connecting shares (%)'!$G$16/100*'Connecting shares (%)'!$R$17+P603*'Connecting shares (%)'!$H$16/100*'Connecting shares (%)'!$R$18,0),0)</f>
        <v>0.11497500000000001</v>
      </c>
    </row>
    <row r="604" spans="1:34">
      <c r="A604" s="1">
        <v>603</v>
      </c>
      <c r="B604" s="1" t="s">
        <v>19</v>
      </c>
      <c r="C604" s="1" t="s">
        <v>21</v>
      </c>
      <c r="D604" s="1" t="s">
        <v>349</v>
      </c>
      <c r="E604" s="1">
        <v>1185157.49</v>
      </c>
      <c r="F604" s="1">
        <v>73</v>
      </c>
      <c r="G604" s="1">
        <v>0</v>
      </c>
      <c r="H604" s="1">
        <v>0</v>
      </c>
      <c r="I604" s="1">
        <v>0</v>
      </c>
      <c r="J604" s="1">
        <v>0</v>
      </c>
      <c r="K604" s="1">
        <v>84476.779999999897</v>
      </c>
      <c r="L604" s="1">
        <v>16</v>
      </c>
      <c r="M604" s="1">
        <v>0</v>
      </c>
      <c r="N604" s="1">
        <v>0</v>
      </c>
      <c r="O604" s="1">
        <v>0</v>
      </c>
      <c r="P604" s="1">
        <v>0</v>
      </c>
      <c r="Q604" s="1">
        <v>4216.3640872960405</v>
      </c>
      <c r="R604" s="1">
        <v>478891</v>
      </c>
      <c r="S604" s="59">
        <f>IF(C604="East", IF(B604="Central",('Connecting shares (%)'!$F$2/100*E604+'Connecting shares (%)'!$G$2/100*G604+'Connecting shares (%)'!$H$2/100*I604)/1000000,0),0)</f>
        <v>0</v>
      </c>
      <c r="T604" s="59">
        <f>IF(C604="East", IF(B604="Central",F604*'Connecting shares (%)'!$R$16*'Connecting shares (%)'!$F$2/100+H604*'Connecting shares (%)'!$G$2/100*'Connecting shares (%)'!$R$17+J604*'Connecting shares (%)'!$H$2/100*'Connecting shares (%)'!$R$18,0),0)</f>
        <v>0</v>
      </c>
      <c r="U604" s="1">
        <f>IF(C604="East", IF(B604="Decentral",('Connecting shares (%)'!$F$6/100*E604+'Connecting shares (%)'!$G$6/100*G604+'Connecting shares (%)'!$H$6/100*I604)/1000000,0),0)</f>
        <v>0</v>
      </c>
      <c r="V604" s="1">
        <f>IF(C604="East", IF(B604="Decentral",F604*'Connecting shares (%)'!$R$16*'Connecting shares (%)'!$F$6/100+H604*'Connecting shares (%)'!$G$6/100*'Connecting shares (%)'!$R$17+J604*'Connecting shares (%)'!$H$6/100*'Connecting shares (%)'!$R$18,0),0)</f>
        <v>0</v>
      </c>
      <c r="W604" s="1">
        <f>IF(C604="East", IF(B604="Central",('Connecting shares (%)'!$F$4/100*K604+'Connecting shares (%)'!$G$4/100*M604+'Connecting shares (%)'!$H$4/100*O604)/1000000,0),0)</f>
        <v>0</v>
      </c>
      <c r="X604" s="1">
        <f>IF(C604="East", IF(B604="Central",L604*'Connecting shares (%)'!$R$16*'Connecting shares (%)'!$F$4/100+N604*'Connecting shares (%)'!$G$4/100*'Connecting shares (%)'!$R$17+P604*'Connecting shares (%)'!$H$4/100*'Connecting shares (%)'!$R$18,0),0)</f>
        <v>0</v>
      </c>
      <c r="Y604" s="1">
        <f>IF(C604="East", IF(B604="Decentral",('Connecting shares (%)'!$F$4/100*K604+'Connecting shares (%)'!$G$4/100*M604+'Connecting shares (%)'!$H$4/100*O604)/1000000,0),0)</f>
        <v>0</v>
      </c>
      <c r="Z604" s="1">
        <f>IF(C604="East", IF(B604="Decentral",L604*'Connecting shares (%)'!$R$16*'Connecting shares (%)'!$F$8/100+N604*'Connecting shares (%)'!$G$8/100*'Connecting shares (%)'!$R$17+P604*'Connecting shares (%)'!$H$8/100*'Connecting shares (%)'!$R$18,0),0)</f>
        <v>0</v>
      </c>
      <c r="AA604" s="1">
        <f>IF(C604="West", IF(B604="Central",('Connecting shares (%)'!$F$10/100*E604+'Connecting shares (%)'!$G$10/100*G604+'Connecting shares (%)'!$H$10/100*I604)/1000000,0),0)</f>
        <v>0</v>
      </c>
      <c r="AB604" s="1">
        <f>IF(C604="West", IF(B604="Central",F604*'Connecting shares (%)'!$R$16*'Connecting shares (%)'!$F$10/100+H604*'Connecting shares (%)'!$G$10/100*'Connecting shares (%)'!$R$17+J604*'Connecting shares (%)'!$H$10/100*'Connecting shares (%)'!$R$18,0),0)</f>
        <v>0</v>
      </c>
      <c r="AC604" s="1">
        <f>IF(C604="West", IF(B604="Decentral",('Connecting shares (%)'!$F$14/100*E604+'Connecting shares (%)'!$G$14/100*G604+'Connecting shares (%)'!$H$14/100*I604)/1000000,0),0)</f>
        <v>1.1851574899999999</v>
      </c>
      <c r="AD604" s="1">
        <f>IF(C604="west", IF(B604="Decentral",F604*'Connecting shares (%)'!$R$16*'Connecting shares (%)'!$F$14/100+H604*'Connecting shares (%)'!$G$14/100*'Connecting shares (%)'!$R$17+J604*'Connecting shares (%)'!$H$14/100*'Connecting shares (%)'!$R$18,0),0)</f>
        <v>1.6786350000000001</v>
      </c>
      <c r="AE604" s="1">
        <f>IF(C604="west", IF(B604="Central",('Connecting shares (%)'!$F$12/100*K604+'Connecting shares (%)'!$G$12/100*M604+'Connecting shares (%)'!$H$12/100*O604)/1000000,0),0)</f>
        <v>0</v>
      </c>
      <c r="AF604" s="1">
        <f>IF(C604="west", IF(B604="Central",L604*'Connecting shares (%)'!$R$16*'Connecting shares (%)'!$F$12/100+N604*'Connecting shares (%)'!$G$12/100*'Connecting shares (%)'!$R$17+P604*'Connecting shares (%)'!$H$12/100*'Connecting shares (%)'!$R$18,0),0)</f>
        <v>0</v>
      </c>
      <c r="AG604" s="1">
        <f>IF(C604="West", IF(B604="Decentral",(K604*'Connecting shares (%)'!$F$16/100+M604*'Connecting shares (%)'!$G$16/100+O604*'Connecting shares (%)'!$H$16/100)/1000000,0),0)</f>
        <v>8.4476779999999876E-2</v>
      </c>
      <c r="AH604" s="1">
        <f>IF(C604="west", IF(B604="Decentral",L604*'Connecting shares (%)'!$R$16*'Connecting shares (%)'!$F$16/100+N604*'Connecting shares (%)'!$G$16/100*'Connecting shares (%)'!$R$17+P604*'Connecting shares (%)'!$H$16/100*'Connecting shares (%)'!$R$18,0),0)</f>
        <v>0.36792000000000002</v>
      </c>
    </row>
    <row r="605" spans="1:34">
      <c r="A605" s="1">
        <v>604</v>
      </c>
      <c r="B605" s="1" t="s">
        <v>19</v>
      </c>
      <c r="C605" s="1" t="s">
        <v>21</v>
      </c>
      <c r="D605" s="1" t="s">
        <v>348</v>
      </c>
      <c r="E605" s="1">
        <v>1625952.25999999</v>
      </c>
      <c r="F605" s="1">
        <v>107</v>
      </c>
      <c r="G605" s="1">
        <v>0</v>
      </c>
      <c r="H605" s="1">
        <v>0</v>
      </c>
      <c r="I605" s="1">
        <v>0</v>
      </c>
      <c r="J605" s="1">
        <v>0</v>
      </c>
      <c r="K605" s="1">
        <v>371486.65999999898</v>
      </c>
      <c r="L605" s="1">
        <v>36</v>
      </c>
      <c r="M605" s="1">
        <v>136560.16999999899</v>
      </c>
      <c r="N605" s="1">
        <v>2</v>
      </c>
      <c r="O605" s="1">
        <v>0</v>
      </c>
      <c r="P605" s="1">
        <v>0</v>
      </c>
      <c r="Q605" s="1">
        <v>3825.9078104953601</v>
      </c>
      <c r="R605" s="1">
        <v>367012</v>
      </c>
      <c r="S605" s="59">
        <f>IF(C605="East", IF(B605="Central",('Connecting shares (%)'!$F$2/100*E605+'Connecting shares (%)'!$G$2/100*G605+'Connecting shares (%)'!$H$2/100*I605)/1000000,0),0)</f>
        <v>0</v>
      </c>
      <c r="T605" s="59">
        <f>IF(C605="East", IF(B605="Central",F605*'Connecting shares (%)'!$R$16*'Connecting shares (%)'!$F$2/100+H605*'Connecting shares (%)'!$G$2/100*'Connecting shares (%)'!$R$17+J605*'Connecting shares (%)'!$H$2/100*'Connecting shares (%)'!$R$18,0),0)</f>
        <v>0</v>
      </c>
      <c r="U605" s="1">
        <f>IF(C605="East", IF(B605="Decentral",('Connecting shares (%)'!$F$6/100*E605+'Connecting shares (%)'!$G$6/100*G605+'Connecting shares (%)'!$H$6/100*I605)/1000000,0),0)</f>
        <v>0</v>
      </c>
      <c r="V605" s="1">
        <f>IF(C605="East", IF(B605="Decentral",F605*'Connecting shares (%)'!$R$16*'Connecting shares (%)'!$F$6/100+H605*'Connecting shares (%)'!$G$6/100*'Connecting shares (%)'!$R$17+J605*'Connecting shares (%)'!$H$6/100*'Connecting shares (%)'!$R$18,0),0)</f>
        <v>0</v>
      </c>
      <c r="W605" s="1">
        <f>IF(C605="East", IF(B605="Central",('Connecting shares (%)'!$F$4/100*K605+'Connecting shares (%)'!$G$4/100*M605+'Connecting shares (%)'!$H$4/100*O605)/1000000,0),0)</f>
        <v>0</v>
      </c>
      <c r="X605" s="1">
        <f>IF(C605="East", IF(B605="Central",L605*'Connecting shares (%)'!$R$16*'Connecting shares (%)'!$F$4/100+N605*'Connecting shares (%)'!$G$4/100*'Connecting shares (%)'!$R$17+P605*'Connecting shares (%)'!$H$4/100*'Connecting shares (%)'!$R$18,0),0)</f>
        <v>0</v>
      </c>
      <c r="Y605" s="1">
        <f>IF(C605="East", IF(B605="Decentral",('Connecting shares (%)'!$F$4/100*K605+'Connecting shares (%)'!$G$4/100*M605+'Connecting shares (%)'!$H$4/100*O605)/1000000,0),0)</f>
        <v>0</v>
      </c>
      <c r="Z605" s="1">
        <f>IF(C605="East", IF(B605="Decentral",L605*'Connecting shares (%)'!$R$16*'Connecting shares (%)'!$F$8/100+N605*'Connecting shares (%)'!$G$8/100*'Connecting shares (%)'!$R$17+P605*'Connecting shares (%)'!$H$8/100*'Connecting shares (%)'!$R$18,0),0)</f>
        <v>0</v>
      </c>
      <c r="AA605" s="1">
        <f>IF(C605="West", IF(B605="Central",('Connecting shares (%)'!$F$10/100*E605+'Connecting shares (%)'!$G$10/100*G605+'Connecting shares (%)'!$H$10/100*I605)/1000000,0),0)</f>
        <v>0</v>
      </c>
      <c r="AB605" s="1">
        <f>IF(C605="West", IF(B605="Central",F605*'Connecting shares (%)'!$R$16*'Connecting shares (%)'!$F$10/100+H605*'Connecting shares (%)'!$G$10/100*'Connecting shares (%)'!$R$17+J605*'Connecting shares (%)'!$H$10/100*'Connecting shares (%)'!$R$18,0),0)</f>
        <v>0</v>
      </c>
      <c r="AC605" s="1">
        <f>IF(C605="West", IF(B605="Decentral",('Connecting shares (%)'!$F$14/100*E605+'Connecting shares (%)'!$G$14/100*G605+'Connecting shares (%)'!$H$14/100*I605)/1000000,0),0)</f>
        <v>1.62595225999999</v>
      </c>
      <c r="AD605" s="1">
        <f>IF(C605="west", IF(B605="Decentral",F605*'Connecting shares (%)'!$R$16*'Connecting shares (%)'!$F$14/100+H605*'Connecting shares (%)'!$G$14/100*'Connecting shares (%)'!$R$17+J605*'Connecting shares (%)'!$H$14/100*'Connecting shares (%)'!$R$18,0),0)</f>
        <v>2.4604650000000001</v>
      </c>
      <c r="AE605" s="1">
        <f>IF(C605="west", IF(B605="Central",('Connecting shares (%)'!$F$12/100*K605+'Connecting shares (%)'!$G$12/100*M605+'Connecting shares (%)'!$H$12/100*O605)/1000000,0),0)</f>
        <v>0</v>
      </c>
      <c r="AF605" s="1">
        <f>IF(C605="west", IF(B605="Central",L605*'Connecting shares (%)'!$R$16*'Connecting shares (%)'!$F$12/100+N605*'Connecting shares (%)'!$G$12/100*'Connecting shares (%)'!$R$17+P605*'Connecting shares (%)'!$H$12/100*'Connecting shares (%)'!$R$18,0),0)</f>
        <v>0</v>
      </c>
      <c r="AG605" s="1">
        <f>IF(C605="West", IF(B605="Decentral",(K605*'Connecting shares (%)'!$F$16/100+M605*'Connecting shares (%)'!$G$16/100+O605*'Connecting shares (%)'!$H$16/100)/1000000,0),0)</f>
        <v>0.50804682999999795</v>
      </c>
      <c r="AH605" s="1">
        <f>IF(C605="west", IF(B605="Decentral",L605*'Connecting shares (%)'!$R$16*'Connecting shares (%)'!$F$16/100+N605*'Connecting shares (%)'!$G$16/100*'Connecting shares (%)'!$R$17+P605*'Connecting shares (%)'!$H$16/100*'Connecting shares (%)'!$R$18,0),0)</f>
        <v>0.88913799999999998</v>
      </c>
    </row>
    <row r="606" spans="1:34">
      <c r="A606" s="1">
        <v>605</v>
      </c>
      <c r="B606" s="1" t="s">
        <v>19</v>
      </c>
      <c r="C606" s="1" t="s">
        <v>21</v>
      </c>
      <c r="D606" s="1" t="s">
        <v>347</v>
      </c>
      <c r="E606" s="1">
        <v>72688.45</v>
      </c>
      <c r="F606" s="1">
        <v>7</v>
      </c>
      <c r="G606" s="1">
        <v>0</v>
      </c>
      <c r="H606" s="1">
        <v>0</v>
      </c>
      <c r="I606" s="1">
        <v>0</v>
      </c>
      <c r="J606" s="1">
        <v>0</v>
      </c>
      <c r="K606" s="1">
        <v>0</v>
      </c>
      <c r="L606" s="1">
        <v>0</v>
      </c>
      <c r="M606" s="1">
        <v>0</v>
      </c>
      <c r="N606" s="1">
        <v>0</v>
      </c>
      <c r="O606" s="1">
        <v>0</v>
      </c>
      <c r="P606" s="1">
        <v>0</v>
      </c>
      <c r="Q606" s="1">
        <v>1385.21203433095</v>
      </c>
      <c r="R606" s="1">
        <v>115384.5</v>
      </c>
      <c r="S606" s="59">
        <f>IF(C606="East", IF(B606="Central",('Connecting shares (%)'!$F$2/100*E606+'Connecting shares (%)'!$G$2/100*G606+'Connecting shares (%)'!$H$2/100*I606)/1000000,0),0)</f>
        <v>0</v>
      </c>
      <c r="T606" s="59">
        <f>IF(C606="East", IF(B606="Central",F606*'Connecting shares (%)'!$R$16*'Connecting shares (%)'!$F$2/100+H606*'Connecting shares (%)'!$G$2/100*'Connecting shares (%)'!$R$17+J606*'Connecting shares (%)'!$H$2/100*'Connecting shares (%)'!$R$18,0),0)</f>
        <v>0</v>
      </c>
      <c r="U606" s="1">
        <f>IF(C606="East", IF(B606="Decentral",('Connecting shares (%)'!$F$6/100*E606+'Connecting shares (%)'!$G$6/100*G606+'Connecting shares (%)'!$H$6/100*I606)/1000000,0),0)</f>
        <v>0</v>
      </c>
      <c r="V606" s="1">
        <f>IF(C606="East", IF(B606="Decentral",F606*'Connecting shares (%)'!$R$16*'Connecting shares (%)'!$F$6/100+H606*'Connecting shares (%)'!$G$6/100*'Connecting shares (%)'!$R$17+J606*'Connecting shares (%)'!$H$6/100*'Connecting shares (%)'!$R$18,0),0)</f>
        <v>0</v>
      </c>
      <c r="W606" s="1">
        <f>IF(C606="East", IF(B606="Central",('Connecting shares (%)'!$F$4/100*K606+'Connecting shares (%)'!$G$4/100*M606+'Connecting shares (%)'!$H$4/100*O606)/1000000,0),0)</f>
        <v>0</v>
      </c>
      <c r="X606" s="1">
        <f>IF(C606="East", IF(B606="Central",L606*'Connecting shares (%)'!$R$16*'Connecting shares (%)'!$F$4/100+N606*'Connecting shares (%)'!$G$4/100*'Connecting shares (%)'!$R$17+P606*'Connecting shares (%)'!$H$4/100*'Connecting shares (%)'!$R$18,0),0)</f>
        <v>0</v>
      </c>
      <c r="Y606" s="1">
        <f>IF(C606="East", IF(B606="Decentral",('Connecting shares (%)'!$F$4/100*K606+'Connecting shares (%)'!$G$4/100*M606+'Connecting shares (%)'!$H$4/100*O606)/1000000,0),0)</f>
        <v>0</v>
      </c>
      <c r="Z606" s="1">
        <f>IF(C606="East", IF(B606="Decentral",L606*'Connecting shares (%)'!$R$16*'Connecting shares (%)'!$F$8/100+N606*'Connecting shares (%)'!$G$8/100*'Connecting shares (%)'!$R$17+P606*'Connecting shares (%)'!$H$8/100*'Connecting shares (%)'!$R$18,0),0)</f>
        <v>0</v>
      </c>
      <c r="AA606" s="1">
        <f>IF(C606="West", IF(B606="Central",('Connecting shares (%)'!$F$10/100*E606+'Connecting shares (%)'!$G$10/100*G606+'Connecting shares (%)'!$H$10/100*I606)/1000000,0),0)</f>
        <v>0</v>
      </c>
      <c r="AB606" s="1">
        <f>IF(C606="West", IF(B606="Central",F606*'Connecting shares (%)'!$R$16*'Connecting shares (%)'!$F$10/100+H606*'Connecting shares (%)'!$G$10/100*'Connecting shares (%)'!$R$17+J606*'Connecting shares (%)'!$H$10/100*'Connecting shares (%)'!$R$18,0),0)</f>
        <v>0</v>
      </c>
      <c r="AC606" s="1">
        <f>IF(C606="West", IF(B606="Decentral",('Connecting shares (%)'!$F$14/100*E606+'Connecting shares (%)'!$G$14/100*G606+'Connecting shares (%)'!$H$14/100*I606)/1000000,0),0)</f>
        <v>7.2688450000000002E-2</v>
      </c>
      <c r="AD606" s="1">
        <f>IF(C606="west", IF(B606="Decentral",F606*'Connecting shares (%)'!$R$16*'Connecting shares (%)'!$F$14/100+H606*'Connecting shares (%)'!$G$14/100*'Connecting shares (%)'!$R$17+J606*'Connecting shares (%)'!$H$14/100*'Connecting shares (%)'!$R$18,0),0)</f>
        <v>0.16096500000000002</v>
      </c>
      <c r="AE606" s="1">
        <f>IF(C606="west", IF(B606="Central",('Connecting shares (%)'!$F$12/100*K606+'Connecting shares (%)'!$G$12/100*M606+'Connecting shares (%)'!$H$12/100*O606)/1000000,0),0)</f>
        <v>0</v>
      </c>
      <c r="AF606" s="1">
        <f>IF(C606="west", IF(B606="Central",L606*'Connecting shares (%)'!$R$16*'Connecting shares (%)'!$F$12/100+N606*'Connecting shares (%)'!$G$12/100*'Connecting shares (%)'!$R$17+P606*'Connecting shares (%)'!$H$12/100*'Connecting shares (%)'!$R$18,0),0)</f>
        <v>0</v>
      </c>
      <c r="AG606" s="1">
        <f>IF(C606="West", IF(B606="Decentral",(K606*'Connecting shares (%)'!$F$16/100+M606*'Connecting shares (%)'!$G$16/100+O606*'Connecting shares (%)'!$H$16/100)/1000000,0),0)</f>
        <v>0</v>
      </c>
      <c r="AH606" s="1">
        <f>IF(C606="west", IF(B606="Decentral",L606*'Connecting shares (%)'!$R$16*'Connecting shares (%)'!$F$16/100+N606*'Connecting shares (%)'!$G$16/100*'Connecting shares (%)'!$R$17+P606*'Connecting shares (%)'!$H$16/100*'Connecting shares (%)'!$R$18,0),0)</f>
        <v>0</v>
      </c>
    </row>
    <row r="607" spans="1:34">
      <c r="A607" s="1">
        <v>606</v>
      </c>
      <c r="B607" s="1" t="s">
        <v>19</v>
      </c>
      <c r="C607" s="1" t="s">
        <v>21</v>
      </c>
      <c r="D607" s="1" t="s">
        <v>346</v>
      </c>
      <c r="E607" s="1">
        <v>3321599.05</v>
      </c>
      <c r="F607" s="1">
        <v>217</v>
      </c>
      <c r="G607" s="1">
        <v>58704.199999999903</v>
      </c>
      <c r="H607" s="1">
        <v>1</v>
      </c>
      <c r="I607" s="1">
        <v>0</v>
      </c>
      <c r="J607" s="1">
        <v>0</v>
      </c>
      <c r="K607" s="1">
        <v>161612.32</v>
      </c>
      <c r="L607" s="1">
        <v>6</v>
      </c>
      <c r="M607" s="1">
        <v>189123.54</v>
      </c>
      <c r="N607" s="1">
        <v>2</v>
      </c>
      <c r="O607" s="1">
        <v>0</v>
      </c>
      <c r="P607" s="1">
        <v>0</v>
      </c>
      <c r="Q607" s="1">
        <v>5482.5624450675796</v>
      </c>
      <c r="R607" s="1">
        <v>1410456.5</v>
      </c>
      <c r="S607" s="59">
        <f>IF(C607="East", IF(B607="Central",('Connecting shares (%)'!$F$2/100*E607+'Connecting shares (%)'!$G$2/100*G607+'Connecting shares (%)'!$H$2/100*I607)/1000000,0),0)</f>
        <v>0</v>
      </c>
      <c r="T607" s="59">
        <f>IF(C607="East", IF(B607="Central",F607*'Connecting shares (%)'!$R$16*'Connecting shares (%)'!$F$2/100+H607*'Connecting shares (%)'!$G$2/100*'Connecting shares (%)'!$R$17+J607*'Connecting shares (%)'!$H$2/100*'Connecting shares (%)'!$R$18,0),0)</f>
        <v>0</v>
      </c>
      <c r="U607" s="1">
        <f>IF(C607="East", IF(B607="Decentral",('Connecting shares (%)'!$F$6/100*E607+'Connecting shares (%)'!$G$6/100*G607+'Connecting shares (%)'!$H$6/100*I607)/1000000,0),0)</f>
        <v>0</v>
      </c>
      <c r="V607" s="1">
        <f>IF(C607="East", IF(B607="Decentral",F607*'Connecting shares (%)'!$R$16*'Connecting shares (%)'!$F$6/100+H607*'Connecting shares (%)'!$G$6/100*'Connecting shares (%)'!$R$17+J607*'Connecting shares (%)'!$H$6/100*'Connecting shares (%)'!$R$18,0),0)</f>
        <v>0</v>
      </c>
      <c r="W607" s="1">
        <f>IF(C607="East", IF(B607="Central",('Connecting shares (%)'!$F$4/100*K607+'Connecting shares (%)'!$G$4/100*M607+'Connecting shares (%)'!$H$4/100*O607)/1000000,0),0)</f>
        <v>0</v>
      </c>
      <c r="X607" s="1">
        <f>IF(C607="East", IF(B607="Central",L607*'Connecting shares (%)'!$R$16*'Connecting shares (%)'!$F$4/100+N607*'Connecting shares (%)'!$G$4/100*'Connecting shares (%)'!$R$17+P607*'Connecting shares (%)'!$H$4/100*'Connecting shares (%)'!$R$18,0),0)</f>
        <v>0</v>
      </c>
      <c r="Y607" s="1">
        <f>IF(C607="East", IF(B607="Decentral",('Connecting shares (%)'!$F$4/100*K607+'Connecting shares (%)'!$G$4/100*M607+'Connecting shares (%)'!$H$4/100*O607)/1000000,0),0)</f>
        <v>0</v>
      </c>
      <c r="Z607" s="1">
        <f>IF(C607="East", IF(B607="Decentral",L607*'Connecting shares (%)'!$R$16*'Connecting shares (%)'!$F$8/100+N607*'Connecting shares (%)'!$G$8/100*'Connecting shares (%)'!$R$17+P607*'Connecting shares (%)'!$H$8/100*'Connecting shares (%)'!$R$18,0),0)</f>
        <v>0</v>
      </c>
      <c r="AA607" s="1">
        <f>IF(C607="West", IF(B607="Central",('Connecting shares (%)'!$F$10/100*E607+'Connecting shares (%)'!$G$10/100*G607+'Connecting shares (%)'!$H$10/100*I607)/1000000,0),0)</f>
        <v>0</v>
      </c>
      <c r="AB607" s="1">
        <f>IF(C607="West", IF(B607="Central",F607*'Connecting shares (%)'!$R$16*'Connecting shares (%)'!$F$10/100+H607*'Connecting shares (%)'!$G$10/100*'Connecting shares (%)'!$R$17+J607*'Connecting shares (%)'!$H$10/100*'Connecting shares (%)'!$R$18,0),0)</f>
        <v>0</v>
      </c>
      <c r="AC607" s="1">
        <f>IF(C607="West", IF(B607="Decentral",('Connecting shares (%)'!$F$14/100*E607+'Connecting shares (%)'!$G$14/100*G607+'Connecting shares (%)'!$H$14/100*I607)/1000000,0),0)</f>
        <v>3.3803032499999994</v>
      </c>
      <c r="AD607" s="1">
        <f>IF(C607="west", IF(B607="Decentral",F607*'Connecting shares (%)'!$R$16*'Connecting shares (%)'!$F$14/100+H607*'Connecting shares (%)'!$G$14/100*'Connecting shares (%)'!$R$17+J607*'Connecting shares (%)'!$H$14/100*'Connecting shares (%)'!$R$18,0),0)</f>
        <v>5.0205740000000008</v>
      </c>
      <c r="AE607" s="1">
        <f>IF(C607="west", IF(B607="Central",('Connecting shares (%)'!$F$12/100*K607+'Connecting shares (%)'!$G$12/100*M607+'Connecting shares (%)'!$H$12/100*O607)/1000000,0),0)</f>
        <v>0</v>
      </c>
      <c r="AF607" s="1">
        <f>IF(C607="west", IF(B607="Central",L607*'Connecting shares (%)'!$R$16*'Connecting shares (%)'!$F$12/100+N607*'Connecting shares (%)'!$G$12/100*'Connecting shares (%)'!$R$17+P607*'Connecting shares (%)'!$H$12/100*'Connecting shares (%)'!$R$18,0),0)</f>
        <v>0</v>
      </c>
      <c r="AG607" s="1">
        <f>IF(C607="West", IF(B607="Decentral",(K607*'Connecting shares (%)'!$F$16/100+M607*'Connecting shares (%)'!$G$16/100+O607*'Connecting shares (%)'!$H$16/100)/1000000,0),0)</f>
        <v>0.35073586000000001</v>
      </c>
      <c r="AH607" s="1">
        <f>IF(C607="west", IF(B607="Decentral",L607*'Connecting shares (%)'!$R$16*'Connecting shares (%)'!$F$16/100+N607*'Connecting shares (%)'!$G$16/100*'Connecting shares (%)'!$R$17+P607*'Connecting shares (%)'!$H$16/100*'Connecting shares (%)'!$R$18,0),0)</f>
        <v>0.19928800000000002</v>
      </c>
    </row>
    <row r="608" spans="1:34">
      <c r="A608" s="1">
        <v>607</v>
      </c>
      <c r="B608" s="1" t="s">
        <v>19</v>
      </c>
      <c r="C608" s="1" t="s">
        <v>21</v>
      </c>
      <c r="D608" s="1" t="s">
        <v>325</v>
      </c>
      <c r="E608" s="1">
        <v>979066.23999999894</v>
      </c>
      <c r="F608" s="1">
        <v>62</v>
      </c>
      <c r="G608" s="1">
        <v>0</v>
      </c>
      <c r="H608" s="1">
        <v>0</v>
      </c>
      <c r="I608" s="1">
        <v>0</v>
      </c>
      <c r="J608" s="1">
        <v>0</v>
      </c>
      <c r="K608" s="1">
        <v>265387.27999999898</v>
      </c>
      <c r="L608" s="1">
        <v>27</v>
      </c>
      <c r="M608" s="1">
        <v>51212.54</v>
      </c>
      <c r="N608" s="1">
        <v>1</v>
      </c>
      <c r="O608" s="1">
        <v>0</v>
      </c>
      <c r="P608" s="1">
        <v>0</v>
      </c>
      <c r="Q608" s="1">
        <v>3967.2548001592099</v>
      </c>
      <c r="R608" s="1">
        <v>656810</v>
      </c>
      <c r="S608" s="59">
        <f>IF(C608="East", IF(B608="Central",('Connecting shares (%)'!$F$2/100*E608+'Connecting shares (%)'!$G$2/100*G608+'Connecting shares (%)'!$H$2/100*I608)/1000000,0),0)</f>
        <v>0</v>
      </c>
      <c r="T608" s="59">
        <f>IF(C608="East", IF(B608="Central",F608*'Connecting shares (%)'!$R$16*'Connecting shares (%)'!$F$2/100+H608*'Connecting shares (%)'!$G$2/100*'Connecting shares (%)'!$R$17+J608*'Connecting shares (%)'!$H$2/100*'Connecting shares (%)'!$R$18,0),0)</f>
        <v>0</v>
      </c>
      <c r="U608" s="1">
        <f>IF(C608="East", IF(B608="Decentral",('Connecting shares (%)'!$F$6/100*E608+'Connecting shares (%)'!$G$6/100*G608+'Connecting shares (%)'!$H$6/100*I608)/1000000,0),0)</f>
        <v>0</v>
      </c>
      <c r="V608" s="1">
        <f>IF(C608="East", IF(B608="Decentral",F608*'Connecting shares (%)'!$R$16*'Connecting shares (%)'!$F$6/100+H608*'Connecting shares (%)'!$G$6/100*'Connecting shares (%)'!$R$17+J608*'Connecting shares (%)'!$H$6/100*'Connecting shares (%)'!$R$18,0),0)</f>
        <v>0</v>
      </c>
      <c r="W608" s="1">
        <f>IF(C608="East", IF(B608="Central",('Connecting shares (%)'!$F$4/100*K608+'Connecting shares (%)'!$G$4/100*M608+'Connecting shares (%)'!$H$4/100*O608)/1000000,0),0)</f>
        <v>0</v>
      </c>
      <c r="X608" s="1">
        <f>IF(C608="East", IF(B608="Central",L608*'Connecting shares (%)'!$R$16*'Connecting shares (%)'!$F$4/100+N608*'Connecting shares (%)'!$G$4/100*'Connecting shares (%)'!$R$17+P608*'Connecting shares (%)'!$H$4/100*'Connecting shares (%)'!$R$18,0),0)</f>
        <v>0</v>
      </c>
      <c r="Y608" s="1">
        <f>IF(C608="East", IF(B608="Decentral",('Connecting shares (%)'!$F$4/100*K608+'Connecting shares (%)'!$G$4/100*M608+'Connecting shares (%)'!$H$4/100*O608)/1000000,0),0)</f>
        <v>0</v>
      </c>
      <c r="Z608" s="1">
        <f>IF(C608="East", IF(B608="Decentral",L608*'Connecting shares (%)'!$R$16*'Connecting shares (%)'!$F$8/100+N608*'Connecting shares (%)'!$G$8/100*'Connecting shares (%)'!$R$17+P608*'Connecting shares (%)'!$H$8/100*'Connecting shares (%)'!$R$18,0),0)</f>
        <v>0</v>
      </c>
      <c r="AA608" s="1">
        <f>IF(C608="West", IF(B608="Central",('Connecting shares (%)'!$F$10/100*E608+'Connecting shares (%)'!$G$10/100*G608+'Connecting shares (%)'!$H$10/100*I608)/1000000,0),0)</f>
        <v>0</v>
      </c>
      <c r="AB608" s="1">
        <f>IF(C608="West", IF(B608="Central",F608*'Connecting shares (%)'!$R$16*'Connecting shares (%)'!$F$10/100+H608*'Connecting shares (%)'!$G$10/100*'Connecting shares (%)'!$R$17+J608*'Connecting shares (%)'!$H$10/100*'Connecting shares (%)'!$R$18,0),0)</f>
        <v>0</v>
      </c>
      <c r="AC608" s="1">
        <f>IF(C608="West", IF(B608="Decentral",('Connecting shares (%)'!$F$14/100*E608+'Connecting shares (%)'!$G$14/100*G608+'Connecting shares (%)'!$H$14/100*I608)/1000000,0),0)</f>
        <v>0.97906623999999898</v>
      </c>
      <c r="AD608" s="1">
        <f>IF(C608="west", IF(B608="Decentral",F608*'Connecting shares (%)'!$R$16*'Connecting shares (%)'!$F$14/100+H608*'Connecting shares (%)'!$G$14/100*'Connecting shares (%)'!$R$17+J608*'Connecting shares (%)'!$H$14/100*'Connecting shares (%)'!$R$18,0),0)</f>
        <v>1.4256900000000001</v>
      </c>
      <c r="AE608" s="1">
        <f>IF(C608="west", IF(B608="Central",('Connecting shares (%)'!$F$12/100*K608+'Connecting shares (%)'!$G$12/100*M608+'Connecting shares (%)'!$H$12/100*O608)/1000000,0),0)</f>
        <v>0</v>
      </c>
      <c r="AF608" s="1">
        <f>IF(C608="west", IF(B608="Central",L608*'Connecting shares (%)'!$R$16*'Connecting shares (%)'!$F$12/100+N608*'Connecting shares (%)'!$G$12/100*'Connecting shares (%)'!$R$17+P608*'Connecting shares (%)'!$H$12/100*'Connecting shares (%)'!$R$18,0),0)</f>
        <v>0</v>
      </c>
      <c r="AG608" s="1">
        <f>IF(C608="West", IF(B608="Decentral",(K608*'Connecting shares (%)'!$F$16/100+M608*'Connecting shares (%)'!$G$16/100+O608*'Connecting shares (%)'!$H$16/100)/1000000,0),0)</f>
        <v>0.31659981999999898</v>
      </c>
      <c r="AH608" s="1">
        <f>IF(C608="west", IF(B608="Decentral",L608*'Connecting shares (%)'!$R$16*'Connecting shares (%)'!$F$16/100+N608*'Connecting shares (%)'!$G$16/100*'Connecting shares (%)'!$R$17+P608*'Connecting shares (%)'!$H$16/100*'Connecting shares (%)'!$R$18,0),0)</f>
        <v>0.65152399999999999</v>
      </c>
    </row>
    <row r="609" spans="1:34">
      <c r="A609" s="1">
        <v>608</v>
      </c>
      <c r="B609" s="1" t="s">
        <v>19</v>
      </c>
      <c r="C609" s="1" t="s">
        <v>21</v>
      </c>
      <c r="D609" s="1" t="s">
        <v>345</v>
      </c>
      <c r="E609" s="1">
        <v>966417.66</v>
      </c>
      <c r="F609" s="1">
        <v>61</v>
      </c>
      <c r="G609" s="1">
        <v>0</v>
      </c>
      <c r="H609" s="1">
        <v>0</v>
      </c>
      <c r="I609" s="1">
        <v>0</v>
      </c>
      <c r="J609" s="1">
        <v>0</v>
      </c>
      <c r="K609" s="1">
        <v>111360.37</v>
      </c>
      <c r="L609" s="1">
        <v>16</v>
      </c>
      <c r="M609" s="1">
        <v>0</v>
      </c>
      <c r="N609" s="1">
        <v>0</v>
      </c>
      <c r="O609" s="1">
        <v>0</v>
      </c>
      <c r="P609" s="1">
        <v>0</v>
      </c>
      <c r="Q609" s="1">
        <v>3829.9167535916499</v>
      </c>
      <c r="R609" s="1">
        <v>915027.5</v>
      </c>
      <c r="S609" s="59">
        <f>IF(C609="East", IF(B609="Central",('Connecting shares (%)'!$F$2/100*E609+'Connecting shares (%)'!$G$2/100*G609+'Connecting shares (%)'!$H$2/100*I609)/1000000,0),0)</f>
        <v>0</v>
      </c>
      <c r="T609" s="59">
        <f>IF(C609="East", IF(B609="Central",F609*'Connecting shares (%)'!$R$16*'Connecting shares (%)'!$F$2/100+H609*'Connecting shares (%)'!$G$2/100*'Connecting shares (%)'!$R$17+J609*'Connecting shares (%)'!$H$2/100*'Connecting shares (%)'!$R$18,0),0)</f>
        <v>0</v>
      </c>
      <c r="U609" s="1">
        <f>IF(C609="East", IF(B609="Decentral",('Connecting shares (%)'!$F$6/100*E609+'Connecting shares (%)'!$G$6/100*G609+'Connecting shares (%)'!$H$6/100*I609)/1000000,0),0)</f>
        <v>0</v>
      </c>
      <c r="V609" s="1">
        <f>IF(C609="East", IF(B609="Decentral",F609*'Connecting shares (%)'!$R$16*'Connecting shares (%)'!$F$6/100+H609*'Connecting shares (%)'!$G$6/100*'Connecting shares (%)'!$R$17+J609*'Connecting shares (%)'!$H$6/100*'Connecting shares (%)'!$R$18,0),0)</f>
        <v>0</v>
      </c>
      <c r="W609" s="1">
        <f>IF(C609="East", IF(B609="Central",('Connecting shares (%)'!$F$4/100*K609+'Connecting shares (%)'!$G$4/100*M609+'Connecting shares (%)'!$H$4/100*O609)/1000000,0),0)</f>
        <v>0</v>
      </c>
      <c r="X609" s="1">
        <f>IF(C609="East", IF(B609="Central",L609*'Connecting shares (%)'!$R$16*'Connecting shares (%)'!$F$4/100+N609*'Connecting shares (%)'!$G$4/100*'Connecting shares (%)'!$R$17+P609*'Connecting shares (%)'!$H$4/100*'Connecting shares (%)'!$R$18,0),0)</f>
        <v>0</v>
      </c>
      <c r="Y609" s="1">
        <f>IF(C609="East", IF(B609="Decentral",('Connecting shares (%)'!$F$4/100*K609+'Connecting shares (%)'!$G$4/100*M609+'Connecting shares (%)'!$H$4/100*O609)/1000000,0),0)</f>
        <v>0</v>
      </c>
      <c r="Z609" s="1">
        <f>IF(C609="East", IF(B609="Decentral",L609*'Connecting shares (%)'!$R$16*'Connecting shares (%)'!$F$8/100+N609*'Connecting shares (%)'!$G$8/100*'Connecting shares (%)'!$R$17+P609*'Connecting shares (%)'!$H$8/100*'Connecting shares (%)'!$R$18,0),0)</f>
        <v>0</v>
      </c>
      <c r="AA609" s="1">
        <f>IF(C609="West", IF(B609="Central",('Connecting shares (%)'!$F$10/100*E609+'Connecting shares (%)'!$G$10/100*G609+'Connecting shares (%)'!$H$10/100*I609)/1000000,0),0)</f>
        <v>0</v>
      </c>
      <c r="AB609" s="1">
        <f>IF(C609="West", IF(B609="Central",F609*'Connecting shares (%)'!$R$16*'Connecting shares (%)'!$F$10/100+H609*'Connecting shares (%)'!$G$10/100*'Connecting shares (%)'!$R$17+J609*'Connecting shares (%)'!$H$10/100*'Connecting shares (%)'!$R$18,0),0)</f>
        <v>0</v>
      </c>
      <c r="AC609" s="1">
        <f>IF(C609="West", IF(B609="Decentral",('Connecting shares (%)'!$F$14/100*E609+'Connecting shares (%)'!$G$14/100*G609+'Connecting shares (%)'!$H$14/100*I609)/1000000,0),0)</f>
        <v>0.96641766000000007</v>
      </c>
      <c r="AD609" s="1">
        <f>IF(C609="west", IF(B609="Decentral",F609*'Connecting shares (%)'!$R$16*'Connecting shares (%)'!$F$14/100+H609*'Connecting shares (%)'!$G$14/100*'Connecting shares (%)'!$R$17+J609*'Connecting shares (%)'!$H$14/100*'Connecting shares (%)'!$R$18,0),0)</f>
        <v>1.402695</v>
      </c>
      <c r="AE609" s="1">
        <f>IF(C609="west", IF(B609="Central",('Connecting shares (%)'!$F$12/100*K609+'Connecting shares (%)'!$G$12/100*M609+'Connecting shares (%)'!$H$12/100*O609)/1000000,0),0)</f>
        <v>0</v>
      </c>
      <c r="AF609" s="1">
        <f>IF(C609="west", IF(B609="Central",L609*'Connecting shares (%)'!$R$16*'Connecting shares (%)'!$F$12/100+N609*'Connecting shares (%)'!$G$12/100*'Connecting shares (%)'!$R$17+P609*'Connecting shares (%)'!$H$12/100*'Connecting shares (%)'!$R$18,0),0)</f>
        <v>0</v>
      </c>
      <c r="AG609" s="1">
        <f>IF(C609="West", IF(B609="Decentral",(K609*'Connecting shares (%)'!$F$16/100+M609*'Connecting shares (%)'!$G$16/100+O609*'Connecting shares (%)'!$H$16/100)/1000000,0),0)</f>
        <v>0.11136037</v>
      </c>
      <c r="AH609" s="1">
        <f>IF(C609="west", IF(B609="Decentral",L609*'Connecting shares (%)'!$R$16*'Connecting shares (%)'!$F$16/100+N609*'Connecting shares (%)'!$G$16/100*'Connecting shares (%)'!$R$17+P609*'Connecting shares (%)'!$H$16/100*'Connecting shares (%)'!$R$18,0),0)</f>
        <v>0.36792000000000002</v>
      </c>
    </row>
    <row r="610" spans="1:34">
      <c r="A610" s="1">
        <v>609</v>
      </c>
      <c r="B610" s="1" t="s">
        <v>19</v>
      </c>
      <c r="C610" s="1" t="s">
        <v>21</v>
      </c>
      <c r="D610" s="1" t="s">
        <v>344</v>
      </c>
      <c r="E610" s="1">
        <v>1686987.03</v>
      </c>
      <c r="F610" s="1">
        <v>115</v>
      </c>
      <c r="G610" s="1">
        <v>119704.36</v>
      </c>
      <c r="H610" s="1">
        <v>2</v>
      </c>
      <c r="I610" s="1">
        <v>0</v>
      </c>
      <c r="J610" s="1">
        <v>0</v>
      </c>
      <c r="K610" s="1">
        <v>204161.43999999901</v>
      </c>
      <c r="L610" s="1">
        <v>10</v>
      </c>
      <c r="M610" s="1">
        <v>105442.769999999</v>
      </c>
      <c r="N610" s="1">
        <v>2</v>
      </c>
      <c r="O610" s="1">
        <v>428201.76</v>
      </c>
      <c r="P610" s="1">
        <v>1</v>
      </c>
      <c r="Q610" s="1">
        <v>4672.5716771945899</v>
      </c>
      <c r="R610" s="1">
        <v>1192501.5</v>
      </c>
      <c r="S610" s="59">
        <f>IF(C610="East", IF(B610="Central",('Connecting shares (%)'!$F$2/100*E610+'Connecting shares (%)'!$G$2/100*G610+'Connecting shares (%)'!$H$2/100*I610)/1000000,0),0)</f>
        <v>0</v>
      </c>
      <c r="T610" s="59">
        <f>IF(C610="East", IF(B610="Central",F610*'Connecting shares (%)'!$R$16*'Connecting shares (%)'!$F$2/100+H610*'Connecting shares (%)'!$G$2/100*'Connecting shares (%)'!$R$17+J610*'Connecting shares (%)'!$H$2/100*'Connecting shares (%)'!$R$18,0),0)</f>
        <v>0</v>
      </c>
      <c r="U610" s="1">
        <f>IF(C610="East", IF(B610="Decentral",('Connecting shares (%)'!$F$6/100*E610+'Connecting shares (%)'!$G$6/100*G610+'Connecting shares (%)'!$H$6/100*I610)/1000000,0),0)</f>
        <v>0</v>
      </c>
      <c r="V610" s="1">
        <f>IF(C610="East", IF(B610="Decentral",F610*'Connecting shares (%)'!$R$16*'Connecting shares (%)'!$F$6/100+H610*'Connecting shares (%)'!$G$6/100*'Connecting shares (%)'!$R$17+J610*'Connecting shares (%)'!$H$6/100*'Connecting shares (%)'!$R$18,0),0)</f>
        <v>0</v>
      </c>
      <c r="W610" s="1">
        <f>IF(C610="East", IF(B610="Central",('Connecting shares (%)'!$F$4/100*K610+'Connecting shares (%)'!$G$4/100*M610+'Connecting shares (%)'!$H$4/100*O610)/1000000,0),0)</f>
        <v>0</v>
      </c>
      <c r="X610" s="1">
        <f>IF(C610="East", IF(B610="Central",L610*'Connecting shares (%)'!$R$16*'Connecting shares (%)'!$F$4/100+N610*'Connecting shares (%)'!$G$4/100*'Connecting shares (%)'!$R$17+P610*'Connecting shares (%)'!$H$4/100*'Connecting shares (%)'!$R$18,0),0)</f>
        <v>0</v>
      </c>
      <c r="Y610" s="1">
        <f>IF(C610="East", IF(B610="Decentral",('Connecting shares (%)'!$F$4/100*K610+'Connecting shares (%)'!$G$4/100*M610+'Connecting shares (%)'!$H$4/100*O610)/1000000,0),0)</f>
        <v>0</v>
      </c>
      <c r="Z610" s="1">
        <f>IF(C610="East", IF(B610="Decentral",L610*'Connecting shares (%)'!$R$16*'Connecting shares (%)'!$F$8/100+N610*'Connecting shares (%)'!$G$8/100*'Connecting shares (%)'!$R$17+P610*'Connecting shares (%)'!$H$8/100*'Connecting shares (%)'!$R$18,0),0)</f>
        <v>0</v>
      </c>
      <c r="AA610" s="1">
        <f>IF(C610="West", IF(B610="Central",('Connecting shares (%)'!$F$10/100*E610+'Connecting shares (%)'!$G$10/100*G610+'Connecting shares (%)'!$H$10/100*I610)/1000000,0),0)</f>
        <v>0</v>
      </c>
      <c r="AB610" s="1">
        <f>IF(C610="West", IF(B610="Central",F610*'Connecting shares (%)'!$R$16*'Connecting shares (%)'!$F$10/100+H610*'Connecting shares (%)'!$G$10/100*'Connecting shares (%)'!$R$17+J610*'Connecting shares (%)'!$H$10/100*'Connecting shares (%)'!$R$18,0),0)</f>
        <v>0</v>
      </c>
      <c r="AC610" s="1">
        <f>IF(C610="West", IF(B610="Decentral",('Connecting shares (%)'!$F$14/100*E610+'Connecting shares (%)'!$G$14/100*G610+'Connecting shares (%)'!$H$14/100*I610)/1000000,0),0)</f>
        <v>1.8066913900000001</v>
      </c>
      <c r="AD610" s="1">
        <f>IF(C610="west", IF(B610="Decentral",F610*'Connecting shares (%)'!$R$16*'Connecting shares (%)'!$F$14/100+H610*'Connecting shares (%)'!$G$14/100*'Connecting shares (%)'!$R$17+J610*'Connecting shares (%)'!$H$14/100*'Connecting shares (%)'!$R$18,0),0)</f>
        <v>2.705743</v>
      </c>
      <c r="AE610" s="1">
        <f>IF(C610="west", IF(B610="Central",('Connecting shares (%)'!$F$12/100*K610+'Connecting shares (%)'!$G$12/100*M610+'Connecting shares (%)'!$H$12/100*O610)/1000000,0),0)</f>
        <v>0</v>
      </c>
      <c r="AF610" s="1">
        <f>IF(C610="west", IF(B610="Central",L610*'Connecting shares (%)'!$R$16*'Connecting shares (%)'!$F$12/100+N610*'Connecting shares (%)'!$G$12/100*'Connecting shares (%)'!$R$17+P610*'Connecting shares (%)'!$H$12/100*'Connecting shares (%)'!$R$18,0),0)</f>
        <v>0</v>
      </c>
      <c r="AG610" s="1">
        <f>IF(C610="West", IF(B610="Decentral",(K610*'Connecting shares (%)'!$F$16/100+M610*'Connecting shares (%)'!$G$16/100+O610*'Connecting shares (%)'!$H$16/100)/1000000,0),0)</f>
        <v>0.73780596999999815</v>
      </c>
      <c r="AH610" s="1">
        <f>IF(C610="west", IF(B610="Decentral",L610*'Connecting shares (%)'!$R$16*'Connecting shares (%)'!$F$16/100+N610*'Connecting shares (%)'!$G$16/100*'Connecting shares (%)'!$R$17+P610*'Connecting shares (%)'!$H$16/100*'Connecting shares (%)'!$R$18,0),0)</f>
        <v>0.32192700000000002</v>
      </c>
    </row>
    <row r="611" spans="1:34">
      <c r="A611" s="1">
        <v>610</v>
      </c>
      <c r="B611" s="1" t="s">
        <v>19</v>
      </c>
      <c r="C611" s="1" t="s">
        <v>21</v>
      </c>
      <c r="D611" s="1" t="s">
        <v>343</v>
      </c>
      <c r="E611" s="1">
        <v>615641.049999999</v>
      </c>
      <c r="F611" s="1">
        <v>37</v>
      </c>
      <c r="G611" s="1">
        <v>0</v>
      </c>
      <c r="H611" s="1">
        <v>0</v>
      </c>
      <c r="I611" s="1">
        <v>0</v>
      </c>
      <c r="J611" s="1">
        <v>0</v>
      </c>
      <c r="K611" s="1">
        <v>0</v>
      </c>
      <c r="L611" s="1">
        <v>0</v>
      </c>
      <c r="M611" s="1">
        <v>0</v>
      </c>
      <c r="N611" s="1">
        <v>0</v>
      </c>
      <c r="O611" s="1">
        <v>0</v>
      </c>
      <c r="P611" s="1">
        <v>0</v>
      </c>
      <c r="Q611" s="1">
        <v>3012.3896609809399</v>
      </c>
      <c r="R611" s="1">
        <v>282418.5</v>
      </c>
      <c r="S611" s="59">
        <f>IF(C611="East", IF(B611="Central",('Connecting shares (%)'!$F$2/100*E611+'Connecting shares (%)'!$G$2/100*G611+'Connecting shares (%)'!$H$2/100*I611)/1000000,0),0)</f>
        <v>0</v>
      </c>
      <c r="T611" s="59">
        <f>IF(C611="East", IF(B611="Central",F611*'Connecting shares (%)'!$R$16*'Connecting shares (%)'!$F$2/100+H611*'Connecting shares (%)'!$G$2/100*'Connecting shares (%)'!$R$17+J611*'Connecting shares (%)'!$H$2/100*'Connecting shares (%)'!$R$18,0),0)</f>
        <v>0</v>
      </c>
      <c r="U611" s="1">
        <f>IF(C611="East", IF(B611="Decentral",('Connecting shares (%)'!$F$6/100*E611+'Connecting shares (%)'!$G$6/100*G611+'Connecting shares (%)'!$H$6/100*I611)/1000000,0),0)</f>
        <v>0</v>
      </c>
      <c r="V611" s="1">
        <f>IF(C611="East", IF(B611="Decentral",F611*'Connecting shares (%)'!$R$16*'Connecting shares (%)'!$F$6/100+H611*'Connecting shares (%)'!$G$6/100*'Connecting shares (%)'!$R$17+J611*'Connecting shares (%)'!$H$6/100*'Connecting shares (%)'!$R$18,0),0)</f>
        <v>0</v>
      </c>
      <c r="W611" s="1">
        <f>IF(C611="East", IF(B611="Central",('Connecting shares (%)'!$F$4/100*K611+'Connecting shares (%)'!$G$4/100*M611+'Connecting shares (%)'!$H$4/100*O611)/1000000,0),0)</f>
        <v>0</v>
      </c>
      <c r="X611" s="1">
        <f>IF(C611="East", IF(B611="Central",L611*'Connecting shares (%)'!$R$16*'Connecting shares (%)'!$F$4/100+N611*'Connecting shares (%)'!$G$4/100*'Connecting shares (%)'!$R$17+P611*'Connecting shares (%)'!$H$4/100*'Connecting shares (%)'!$R$18,0),0)</f>
        <v>0</v>
      </c>
      <c r="Y611" s="1">
        <f>IF(C611="East", IF(B611="Decentral",('Connecting shares (%)'!$F$4/100*K611+'Connecting shares (%)'!$G$4/100*M611+'Connecting shares (%)'!$H$4/100*O611)/1000000,0),0)</f>
        <v>0</v>
      </c>
      <c r="Z611" s="1">
        <f>IF(C611="East", IF(B611="Decentral",L611*'Connecting shares (%)'!$R$16*'Connecting shares (%)'!$F$8/100+N611*'Connecting shares (%)'!$G$8/100*'Connecting shares (%)'!$R$17+P611*'Connecting shares (%)'!$H$8/100*'Connecting shares (%)'!$R$18,0),0)</f>
        <v>0</v>
      </c>
      <c r="AA611" s="1">
        <f>IF(C611="West", IF(B611="Central",('Connecting shares (%)'!$F$10/100*E611+'Connecting shares (%)'!$G$10/100*G611+'Connecting shares (%)'!$H$10/100*I611)/1000000,0),0)</f>
        <v>0</v>
      </c>
      <c r="AB611" s="1">
        <f>IF(C611="West", IF(B611="Central",F611*'Connecting shares (%)'!$R$16*'Connecting shares (%)'!$F$10/100+H611*'Connecting shares (%)'!$G$10/100*'Connecting shares (%)'!$R$17+J611*'Connecting shares (%)'!$H$10/100*'Connecting shares (%)'!$R$18,0),0)</f>
        <v>0</v>
      </c>
      <c r="AC611" s="1">
        <f>IF(C611="West", IF(B611="Decentral",('Connecting shares (%)'!$F$14/100*E611+'Connecting shares (%)'!$G$14/100*G611+'Connecting shares (%)'!$H$14/100*I611)/1000000,0),0)</f>
        <v>0.61564104999999902</v>
      </c>
      <c r="AD611" s="1">
        <f>IF(C611="west", IF(B611="Decentral",F611*'Connecting shares (%)'!$R$16*'Connecting shares (%)'!$F$14/100+H611*'Connecting shares (%)'!$G$14/100*'Connecting shares (%)'!$R$17+J611*'Connecting shares (%)'!$H$14/100*'Connecting shares (%)'!$R$18,0),0)</f>
        <v>0.8508150000000001</v>
      </c>
      <c r="AE611" s="1">
        <f>IF(C611="west", IF(B611="Central",('Connecting shares (%)'!$F$12/100*K611+'Connecting shares (%)'!$G$12/100*M611+'Connecting shares (%)'!$H$12/100*O611)/1000000,0),0)</f>
        <v>0</v>
      </c>
      <c r="AF611" s="1">
        <f>IF(C611="west", IF(B611="Central",L611*'Connecting shares (%)'!$R$16*'Connecting shares (%)'!$F$12/100+N611*'Connecting shares (%)'!$G$12/100*'Connecting shares (%)'!$R$17+P611*'Connecting shares (%)'!$H$12/100*'Connecting shares (%)'!$R$18,0),0)</f>
        <v>0</v>
      </c>
      <c r="AG611" s="1">
        <f>IF(C611="West", IF(B611="Decentral",(K611*'Connecting shares (%)'!$F$16/100+M611*'Connecting shares (%)'!$G$16/100+O611*'Connecting shares (%)'!$H$16/100)/1000000,0),0)</f>
        <v>0</v>
      </c>
      <c r="AH611" s="1">
        <f>IF(C611="west", IF(B611="Decentral",L611*'Connecting shares (%)'!$R$16*'Connecting shares (%)'!$F$16/100+N611*'Connecting shares (%)'!$G$16/100*'Connecting shares (%)'!$R$17+P611*'Connecting shares (%)'!$H$16/100*'Connecting shares (%)'!$R$18,0),0)</f>
        <v>0</v>
      </c>
    </row>
    <row r="612" spans="1:34">
      <c r="A612" s="1">
        <v>611</v>
      </c>
      <c r="B612" s="1" t="s">
        <v>19</v>
      </c>
      <c r="C612" s="1" t="s">
        <v>21</v>
      </c>
      <c r="D612" s="1" t="s">
        <v>342</v>
      </c>
      <c r="E612" s="1">
        <v>4400037.6399999997</v>
      </c>
      <c r="F612" s="1">
        <v>275</v>
      </c>
      <c r="G612" s="1">
        <v>0</v>
      </c>
      <c r="H612" s="1">
        <v>0</v>
      </c>
      <c r="I612" s="1">
        <v>0</v>
      </c>
      <c r="J612" s="1">
        <v>0</v>
      </c>
      <c r="K612" s="1">
        <v>343819.74</v>
      </c>
      <c r="L612" s="1">
        <v>20</v>
      </c>
      <c r="M612" s="1">
        <v>55352.93</v>
      </c>
      <c r="N612" s="1">
        <v>1</v>
      </c>
      <c r="O612" s="1">
        <v>0</v>
      </c>
      <c r="P612" s="1">
        <v>0</v>
      </c>
      <c r="Q612" s="1">
        <v>6211.7075978201101</v>
      </c>
      <c r="R612" s="1">
        <v>1921315.5</v>
      </c>
      <c r="S612" s="59">
        <f>IF(C612="East", IF(B612="Central",('Connecting shares (%)'!$F$2/100*E612+'Connecting shares (%)'!$G$2/100*G612+'Connecting shares (%)'!$H$2/100*I612)/1000000,0),0)</f>
        <v>0</v>
      </c>
      <c r="T612" s="59">
        <f>IF(C612="East", IF(B612="Central",F612*'Connecting shares (%)'!$R$16*'Connecting shares (%)'!$F$2/100+H612*'Connecting shares (%)'!$G$2/100*'Connecting shares (%)'!$R$17+J612*'Connecting shares (%)'!$H$2/100*'Connecting shares (%)'!$R$18,0),0)</f>
        <v>0</v>
      </c>
      <c r="U612" s="1">
        <f>IF(C612="East", IF(B612="Decentral",('Connecting shares (%)'!$F$6/100*E612+'Connecting shares (%)'!$G$6/100*G612+'Connecting shares (%)'!$H$6/100*I612)/1000000,0),0)</f>
        <v>0</v>
      </c>
      <c r="V612" s="1">
        <f>IF(C612="East", IF(B612="Decentral",F612*'Connecting shares (%)'!$R$16*'Connecting shares (%)'!$F$6/100+H612*'Connecting shares (%)'!$G$6/100*'Connecting shares (%)'!$R$17+J612*'Connecting shares (%)'!$H$6/100*'Connecting shares (%)'!$R$18,0),0)</f>
        <v>0</v>
      </c>
      <c r="W612" s="1">
        <f>IF(C612="East", IF(B612="Central",('Connecting shares (%)'!$F$4/100*K612+'Connecting shares (%)'!$G$4/100*M612+'Connecting shares (%)'!$H$4/100*O612)/1000000,0),0)</f>
        <v>0</v>
      </c>
      <c r="X612" s="1">
        <f>IF(C612="East", IF(B612="Central",L612*'Connecting shares (%)'!$R$16*'Connecting shares (%)'!$F$4/100+N612*'Connecting shares (%)'!$G$4/100*'Connecting shares (%)'!$R$17+P612*'Connecting shares (%)'!$H$4/100*'Connecting shares (%)'!$R$18,0),0)</f>
        <v>0</v>
      </c>
      <c r="Y612" s="1">
        <f>IF(C612="East", IF(B612="Decentral",('Connecting shares (%)'!$F$4/100*K612+'Connecting shares (%)'!$G$4/100*M612+'Connecting shares (%)'!$H$4/100*O612)/1000000,0),0)</f>
        <v>0</v>
      </c>
      <c r="Z612" s="1">
        <f>IF(C612="East", IF(B612="Decentral",L612*'Connecting shares (%)'!$R$16*'Connecting shares (%)'!$F$8/100+N612*'Connecting shares (%)'!$G$8/100*'Connecting shares (%)'!$R$17+P612*'Connecting shares (%)'!$H$8/100*'Connecting shares (%)'!$R$18,0),0)</f>
        <v>0</v>
      </c>
      <c r="AA612" s="1">
        <f>IF(C612="West", IF(B612="Central",('Connecting shares (%)'!$F$10/100*E612+'Connecting shares (%)'!$G$10/100*G612+'Connecting shares (%)'!$H$10/100*I612)/1000000,0),0)</f>
        <v>0</v>
      </c>
      <c r="AB612" s="1">
        <f>IF(C612="West", IF(B612="Central",F612*'Connecting shares (%)'!$R$16*'Connecting shares (%)'!$F$10/100+H612*'Connecting shares (%)'!$G$10/100*'Connecting shares (%)'!$R$17+J612*'Connecting shares (%)'!$H$10/100*'Connecting shares (%)'!$R$18,0),0)</f>
        <v>0</v>
      </c>
      <c r="AC612" s="1">
        <f>IF(C612="West", IF(B612="Decentral",('Connecting shares (%)'!$F$14/100*E612+'Connecting shares (%)'!$G$14/100*G612+'Connecting shares (%)'!$H$14/100*I612)/1000000,0),0)</f>
        <v>4.4000376399999999</v>
      </c>
      <c r="AD612" s="1">
        <f>IF(C612="west", IF(B612="Decentral",F612*'Connecting shares (%)'!$R$16*'Connecting shares (%)'!$F$14/100+H612*'Connecting shares (%)'!$G$14/100*'Connecting shares (%)'!$R$17+J612*'Connecting shares (%)'!$H$14/100*'Connecting shares (%)'!$R$18,0),0)</f>
        <v>6.3236250000000007</v>
      </c>
      <c r="AE612" s="1">
        <f>IF(C612="west", IF(B612="Central",('Connecting shares (%)'!$F$12/100*K612+'Connecting shares (%)'!$G$12/100*M612+'Connecting shares (%)'!$H$12/100*O612)/1000000,0),0)</f>
        <v>0</v>
      </c>
      <c r="AF612" s="1">
        <f>IF(C612="west", IF(B612="Central",L612*'Connecting shares (%)'!$R$16*'Connecting shares (%)'!$F$12/100+N612*'Connecting shares (%)'!$G$12/100*'Connecting shares (%)'!$R$17+P612*'Connecting shares (%)'!$H$12/100*'Connecting shares (%)'!$R$18,0),0)</f>
        <v>0</v>
      </c>
      <c r="AG612" s="1">
        <f>IF(C612="West", IF(B612="Decentral",(K612*'Connecting shares (%)'!$F$16/100+M612*'Connecting shares (%)'!$G$16/100+O612*'Connecting shares (%)'!$H$16/100)/1000000,0),0)</f>
        <v>0.39917267000000001</v>
      </c>
      <c r="AH612" s="1">
        <f>IF(C612="west", IF(B612="Decentral",L612*'Connecting shares (%)'!$R$16*'Connecting shares (%)'!$F$16/100+N612*'Connecting shares (%)'!$G$16/100*'Connecting shares (%)'!$R$17+P612*'Connecting shares (%)'!$H$16/100*'Connecting shares (%)'!$R$18,0),0)</f>
        <v>0.49055900000000002</v>
      </c>
    </row>
    <row r="613" spans="1:34">
      <c r="A613" s="1">
        <v>612</v>
      </c>
      <c r="B613" s="1" t="s">
        <v>19</v>
      </c>
      <c r="C613" s="1" t="s">
        <v>21</v>
      </c>
      <c r="D613" s="1" t="s">
        <v>341</v>
      </c>
      <c r="E613" s="1">
        <v>389183.88</v>
      </c>
      <c r="F613" s="1">
        <v>23</v>
      </c>
      <c r="G613" s="1">
        <v>0</v>
      </c>
      <c r="H613" s="1">
        <v>0</v>
      </c>
      <c r="I613" s="1">
        <v>0</v>
      </c>
      <c r="J613" s="1">
        <v>0</v>
      </c>
      <c r="K613" s="1">
        <v>9476.2800000000007</v>
      </c>
      <c r="L613" s="1">
        <v>2</v>
      </c>
      <c r="M613" s="1">
        <v>0</v>
      </c>
      <c r="N613" s="1">
        <v>0</v>
      </c>
      <c r="O613" s="1">
        <v>0</v>
      </c>
      <c r="P613" s="1">
        <v>0</v>
      </c>
      <c r="Q613" s="1">
        <v>1987.5684480295999</v>
      </c>
      <c r="R613" s="1">
        <v>256462</v>
      </c>
      <c r="S613" s="59">
        <f>IF(C613="East", IF(B613="Central",('Connecting shares (%)'!$F$2/100*E613+'Connecting shares (%)'!$G$2/100*G613+'Connecting shares (%)'!$H$2/100*I613)/1000000,0),0)</f>
        <v>0</v>
      </c>
      <c r="T613" s="59">
        <f>IF(C613="East", IF(B613="Central",F613*'Connecting shares (%)'!$R$16*'Connecting shares (%)'!$F$2/100+H613*'Connecting shares (%)'!$G$2/100*'Connecting shares (%)'!$R$17+J613*'Connecting shares (%)'!$H$2/100*'Connecting shares (%)'!$R$18,0),0)</f>
        <v>0</v>
      </c>
      <c r="U613" s="1">
        <f>IF(C613="East", IF(B613="Decentral",('Connecting shares (%)'!$F$6/100*E613+'Connecting shares (%)'!$G$6/100*G613+'Connecting shares (%)'!$H$6/100*I613)/1000000,0),0)</f>
        <v>0</v>
      </c>
      <c r="V613" s="1">
        <f>IF(C613="East", IF(B613="Decentral",F613*'Connecting shares (%)'!$R$16*'Connecting shares (%)'!$F$6/100+H613*'Connecting shares (%)'!$G$6/100*'Connecting shares (%)'!$R$17+J613*'Connecting shares (%)'!$H$6/100*'Connecting shares (%)'!$R$18,0),0)</f>
        <v>0</v>
      </c>
      <c r="W613" s="1">
        <f>IF(C613="East", IF(B613="Central",('Connecting shares (%)'!$F$4/100*K613+'Connecting shares (%)'!$G$4/100*M613+'Connecting shares (%)'!$H$4/100*O613)/1000000,0),0)</f>
        <v>0</v>
      </c>
      <c r="X613" s="1">
        <f>IF(C613="East", IF(B613="Central",L613*'Connecting shares (%)'!$R$16*'Connecting shares (%)'!$F$4/100+N613*'Connecting shares (%)'!$G$4/100*'Connecting shares (%)'!$R$17+P613*'Connecting shares (%)'!$H$4/100*'Connecting shares (%)'!$R$18,0),0)</f>
        <v>0</v>
      </c>
      <c r="Y613" s="1">
        <f>IF(C613="East", IF(B613="Decentral",('Connecting shares (%)'!$F$4/100*K613+'Connecting shares (%)'!$G$4/100*M613+'Connecting shares (%)'!$H$4/100*O613)/1000000,0),0)</f>
        <v>0</v>
      </c>
      <c r="Z613" s="1">
        <f>IF(C613="East", IF(B613="Decentral",L613*'Connecting shares (%)'!$R$16*'Connecting shares (%)'!$F$8/100+N613*'Connecting shares (%)'!$G$8/100*'Connecting shares (%)'!$R$17+P613*'Connecting shares (%)'!$H$8/100*'Connecting shares (%)'!$R$18,0),0)</f>
        <v>0</v>
      </c>
      <c r="AA613" s="1">
        <f>IF(C613="West", IF(B613="Central",('Connecting shares (%)'!$F$10/100*E613+'Connecting shares (%)'!$G$10/100*G613+'Connecting shares (%)'!$H$10/100*I613)/1000000,0),0)</f>
        <v>0</v>
      </c>
      <c r="AB613" s="1">
        <f>IF(C613="West", IF(B613="Central",F613*'Connecting shares (%)'!$R$16*'Connecting shares (%)'!$F$10/100+H613*'Connecting shares (%)'!$G$10/100*'Connecting shares (%)'!$R$17+J613*'Connecting shares (%)'!$H$10/100*'Connecting shares (%)'!$R$18,0),0)</f>
        <v>0</v>
      </c>
      <c r="AC613" s="1">
        <f>IF(C613="West", IF(B613="Decentral",('Connecting shares (%)'!$F$14/100*E613+'Connecting shares (%)'!$G$14/100*G613+'Connecting shares (%)'!$H$14/100*I613)/1000000,0),0)</f>
        <v>0.38918387999999998</v>
      </c>
      <c r="AD613" s="1">
        <f>IF(C613="west", IF(B613="Decentral",F613*'Connecting shares (%)'!$R$16*'Connecting shares (%)'!$F$14/100+H613*'Connecting shares (%)'!$G$14/100*'Connecting shares (%)'!$R$17+J613*'Connecting shares (%)'!$H$14/100*'Connecting shares (%)'!$R$18,0),0)</f>
        <v>0.52888500000000005</v>
      </c>
      <c r="AE613" s="1">
        <f>IF(C613="west", IF(B613="Central",('Connecting shares (%)'!$F$12/100*K613+'Connecting shares (%)'!$G$12/100*M613+'Connecting shares (%)'!$H$12/100*O613)/1000000,0),0)</f>
        <v>0</v>
      </c>
      <c r="AF613" s="1">
        <f>IF(C613="west", IF(B613="Central",L613*'Connecting shares (%)'!$R$16*'Connecting shares (%)'!$F$12/100+N613*'Connecting shares (%)'!$G$12/100*'Connecting shares (%)'!$R$17+P613*'Connecting shares (%)'!$H$12/100*'Connecting shares (%)'!$R$18,0),0)</f>
        <v>0</v>
      </c>
      <c r="AG613" s="1">
        <f>IF(C613="West", IF(B613="Decentral",(K613*'Connecting shares (%)'!$F$16/100+M613*'Connecting shares (%)'!$G$16/100+O613*'Connecting shares (%)'!$H$16/100)/1000000,0),0)</f>
        <v>9.4762800000000001E-3</v>
      </c>
      <c r="AH613" s="1">
        <f>IF(C613="west", IF(B613="Decentral",L613*'Connecting shares (%)'!$R$16*'Connecting shares (%)'!$F$16/100+N613*'Connecting shares (%)'!$G$16/100*'Connecting shares (%)'!$R$17+P613*'Connecting shares (%)'!$H$16/100*'Connecting shares (%)'!$R$18,0),0)</f>
        <v>4.5990000000000003E-2</v>
      </c>
    </row>
    <row r="614" spans="1:34">
      <c r="A614" s="1">
        <v>613</v>
      </c>
      <c r="B614" s="1" t="s">
        <v>19</v>
      </c>
      <c r="C614" s="1" t="s">
        <v>21</v>
      </c>
      <c r="D614" s="1" t="s">
        <v>340</v>
      </c>
      <c r="E614" s="1">
        <v>841339.69</v>
      </c>
      <c r="F614" s="1">
        <v>57</v>
      </c>
      <c r="G614" s="1">
        <v>0</v>
      </c>
      <c r="H614" s="1">
        <v>0</v>
      </c>
      <c r="I614" s="1">
        <v>0</v>
      </c>
      <c r="J614" s="1">
        <v>0</v>
      </c>
      <c r="K614" s="1">
        <v>37459.209999999897</v>
      </c>
      <c r="L614" s="1">
        <v>3</v>
      </c>
      <c r="M614" s="1">
        <v>0</v>
      </c>
      <c r="N614" s="1">
        <v>0</v>
      </c>
      <c r="O614" s="1">
        <v>0</v>
      </c>
      <c r="P614" s="1">
        <v>0</v>
      </c>
      <c r="Q614" s="1">
        <v>3844.6796981306302</v>
      </c>
      <c r="R614" s="1">
        <v>506904</v>
      </c>
      <c r="S614" s="59">
        <f>IF(C614="East", IF(B614="Central",('Connecting shares (%)'!$F$2/100*E614+'Connecting shares (%)'!$G$2/100*G614+'Connecting shares (%)'!$H$2/100*I614)/1000000,0),0)</f>
        <v>0</v>
      </c>
      <c r="T614" s="59">
        <f>IF(C614="East", IF(B614="Central",F614*'Connecting shares (%)'!$R$16*'Connecting shares (%)'!$F$2/100+H614*'Connecting shares (%)'!$G$2/100*'Connecting shares (%)'!$R$17+J614*'Connecting shares (%)'!$H$2/100*'Connecting shares (%)'!$R$18,0),0)</f>
        <v>0</v>
      </c>
      <c r="U614" s="1">
        <f>IF(C614="East", IF(B614="Decentral",('Connecting shares (%)'!$F$6/100*E614+'Connecting shares (%)'!$G$6/100*G614+'Connecting shares (%)'!$H$6/100*I614)/1000000,0),0)</f>
        <v>0</v>
      </c>
      <c r="V614" s="1">
        <f>IF(C614="East", IF(B614="Decentral",F614*'Connecting shares (%)'!$R$16*'Connecting shares (%)'!$F$6/100+H614*'Connecting shares (%)'!$G$6/100*'Connecting shares (%)'!$R$17+J614*'Connecting shares (%)'!$H$6/100*'Connecting shares (%)'!$R$18,0),0)</f>
        <v>0</v>
      </c>
      <c r="W614" s="1">
        <f>IF(C614="East", IF(B614="Central",('Connecting shares (%)'!$F$4/100*K614+'Connecting shares (%)'!$G$4/100*M614+'Connecting shares (%)'!$H$4/100*O614)/1000000,0),0)</f>
        <v>0</v>
      </c>
      <c r="X614" s="1">
        <f>IF(C614="East", IF(B614="Central",L614*'Connecting shares (%)'!$R$16*'Connecting shares (%)'!$F$4/100+N614*'Connecting shares (%)'!$G$4/100*'Connecting shares (%)'!$R$17+P614*'Connecting shares (%)'!$H$4/100*'Connecting shares (%)'!$R$18,0),0)</f>
        <v>0</v>
      </c>
      <c r="Y614" s="1">
        <f>IF(C614="East", IF(B614="Decentral",('Connecting shares (%)'!$F$4/100*K614+'Connecting shares (%)'!$G$4/100*M614+'Connecting shares (%)'!$H$4/100*O614)/1000000,0),0)</f>
        <v>0</v>
      </c>
      <c r="Z614" s="1">
        <f>IF(C614="East", IF(B614="Decentral",L614*'Connecting shares (%)'!$R$16*'Connecting shares (%)'!$F$8/100+N614*'Connecting shares (%)'!$G$8/100*'Connecting shares (%)'!$R$17+P614*'Connecting shares (%)'!$H$8/100*'Connecting shares (%)'!$R$18,0),0)</f>
        <v>0</v>
      </c>
      <c r="AA614" s="1">
        <f>IF(C614="West", IF(B614="Central",('Connecting shares (%)'!$F$10/100*E614+'Connecting shares (%)'!$G$10/100*G614+'Connecting shares (%)'!$H$10/100*I614)/1000000,0),0)</f>
        <v>0</v>
      </c>
      <c r="AB614" s="1">
        <f>IF(C614="West", IF(B614="Central",F614*'Connecting shares (%)'!$R$16*'Connecting shares (%)'!$F$10/100+H614*'Connecting shares (%)'!$G$10/100*'Connecting shares (%)'!$R$17+J614*'Connecting shares (%)'!$H$10/100*'Connecting shares (%)'!$R$18,0),0)</f>
        <v>0</v>
      </c>
      <c r="AC614" s="1">
        <f>IF(C614="West", IF(B614="Decentral",('Connecting shares (%)'!$F$14/100*E614+'Connecting shares (%)'!$G$14/100*G614+'Connecting shares (%)'!$H$14/100*I614)/1000000,0),0)</f>
        <v>0.84133968999999997</v>
      </c>
      <c r="AD614" s="1">
        <f>IF(C614="west", IF(B614="Decentral",F614*'Connecting shares (%)'!$R$16*'Connecting shares (%)'!$F$14/100+H614*'Connecting shares (%)'!$G$14/100*'Connecting shares (%)'!$R$17+J614*'Connecting shares (%)'!$H$14/100*'Connecting shares (%)'!$R$18,0),0)</f>
        <v>1.3107150000000001</v>
      </c>
      <c r="AE614" s="1">
        <f>IF(C614="west", IF(B614="Central",('Connecting shares (%)'!$F$12/100*K614+'Connecting shares (%)'!$G$12/100*M614+'Connecting shares (%)'!$H$12/100*O614)/1000000,0),0)</f>
        <v>0</v>
      </c>
      <c r="AF614" s="1">
        <f>IF(C614="west", IF(B614="Central",L614*'Connecting shares (%)'!$R$16*'Connecting shares (%)'!$F$12/100+N614*'Connecting shares (%)'!$G$12/100*'Connecting shares (%)'!$R$17+P614*'Connecting shares (%)'!$H$12/100*'Connecting shares (%)'!$R$18,0),0)</f>
        <v>0</v>
      </c>
      <c r="AG614" s="1">
        <f>IF(C614="West", IF(B614="Decentral",(K614*'Connecting shares (%)'!$F$16/100+M614*'Connecting shares (%)'!$G$16/100+O614*'Connecting shares (%)'!$H$16/100)/1000000,0),0)</f>
        <v>3.7459209999999896E-2</v>
      </c>
      <c r="AH614" s="1">
        <f>IF(C614="west", IF(B614="Decentral",L614*'Connecting shares (%)'!$R$16*'Connecting shares (%)'!$F$16/100+N614*'Connecting shares (%)'!$G$16/100*'Connecting shares (%)'!$R$17+P614*'Connecting shares (%)'!$H$16/100*'Connecting shares (%)'!$R$18,0),0)</f>
        <v>6.8985000000000005E-2</v>
      </c>
    </row>
    <row r="615" spans="1:34">
      <c r="A615" s="1">
        <v>614</v>
      </c>
      <c r="B615" s="1" t="s">
        <v>19</v>
      </c>
      <c r="C615" s="1" t="s">
        <v>21</v>
      </c>
      <c r="D615" s="1" t="s">
        <v>290</v>
      </c>
      <c r="E615" s="1">
        <v>397643.049999999</v>
      </c>
      <c r="F615" s="1">
        <v>28</v>
      </c>
      <c r="G615" s="1">
        <v>0</v>
      </c>
      <c r="H615" s="1">
        <v>0</v>
      </c>
      <c r="I615" s="1">
        <v>0</v>
      </c>
      <c r="J615" s="1">
        <v>0</v>
      </c>
      <c r="K615" s="1">
        <v>32593.07</v>
      </c>
      <c r="L615" s="1">
        <v>3</v>
      </c>
      <c r="M615" s="1">
        <v>0</v>
      </c>
      <c r="N615" s="1">
        <v>0</v>
      </c>
      <c r="O615" s="1">
        <v>0</v>
      </c>
      <c r="P615" s="1">
        <v>0</v>
      </c>
      <c r="Q615" s="1">
        <v>2796.4795031681001</v>
      </c>
      <c r="R615" s="1">
        <v>260915</v>
      </c>
      <c r="S615" s="59">
        <f>IF(C615="East", IF(B615="Central",('Connecting shares (%)'!$F$2/100*E615+'Connecting shares (%)'!$G$2/100*G615+'Connecting shares (%)'!$H$2/100*I615)/1000000,0),0)</f>
        <v>0</v>
      </c>
      <c r="T615" s="59">
        <f>IF(C615="East", IF(B615="Central",F615*'Connecting shares (%)'!$R$16*'Connecting shares (%)'!$F$2/100+H615*'Connecting shares (%)'!$G$2/100*'Connecting shares (%)'!$R$17+J615*'Connecting shares (%)'!$H$2/100*'Connecting shares (%)'!$R$18,0),0)</f>
        <v>0</v>
      </c>
      <c r="U615" s="1">
        <f>IF(C615="East", IF(B615="Decentral",('Connecting shares (%)'!$F$6/100*E615+'Connecting shares (%)'!$G$6/100*G615+'Connecting shares (%)'!$H$6/100*I615)/1000000,0),0)</f>
        <v>0</v>
      </c>
      <c r="V615" s="1">
        <f>IF(C615="East", IF(B615="Decentral",F615*'Connecting shares (%)'!$R$16*'Connecting shares (%)'!$F$6/100+H615*'Connecting shares (%)'!$G$6/100*'Connecting shares (%)'!$R$17+J615*'Connecting shares (%)'!$H$6/100*'Connecting shares (%)'!$R$18,0),0)</f>
        <v>0</v>
      </c>
      <c r="W615" s="1">
        <f>IF(C615="East", IF(B615="Central",('Connecting shares (%)'!$F$4/100*K615+'Connecting shares (%)'!$G$4/100*M615+'Connecting shares (%)'!$H$4/100*O615)/1000000,0),0)</f>
        <v>0</v>
      </c>
      <c r="X615" s="1">
        <f>IF(C615="East", IF(B615="Central",L615*'Connecting shares (%)'!$R$16*'Connecting shares (%)'!$F$4/100+N615*'Connecting shares (%)'!$G$4/100*'Connecting shares (%)'!$R$17+P615*'Connecting shares (%)'!$H$4/100*'Connecting shares (%)'!$R$18,0),0)</f>
        <v>0</v>
      </c>
      <c r="Y615" s="1">
        <f>IF(C615="East", IF(B615="Decentral",('Connecting shares (%)'!$F$4/100*K615+'Connecting shares (%)'!$G$4/100*M615+'Connecting shares (%)'!$H$4/100*O615)/1000000,0),0)</f>
        <v>0</v>
      </c>
      <c r="Z615" s="1">
        <f>IF(C615="East", IF(B615="Decentral",L615*'Connecting shares (%)'!$R$16*'Connecting shares (%)'!$F$8/100+N615*'Connecting shares (%)'!$G$8/100*'Connecting shares (%)'!$R$17+P615*'Connecting shares (%)'!$H$8/100*'Connecting shares (%)'!$R$18,0),0)</f>
        <v>0</v>
      </c>
      <c r="AA615" s="1">
        <f>IF(C615="West", IF(B615="Central",('Connecting shares (%)'!$F$10/100*E615+'Connecting shares (%)'!$G$10/100*G615+'Connecting shares (%)'!$H$10/100*I615)/1000000,0),0)</f>
        <v>0</v>
      </c>
      <c r="AB615" s="1">
        <f>IF(C615="West", IF(B615="Central",F615*'Connecting shares (%)'!$R$16*'Connecting shares (%)'!$F$10/100+H615*'Connecting shares (%)'!$G$10/100*'Connecting shares (%)'!$R$17+J615*'Connecting shares (%)'!$H$10/100*'Connecting shares (%)'!$R$18,0),0)</f>
        <v>0</v>
      </c>
      <c r="AC615" s="1">
        <f>IF(C615="West", IF(B615="Decentral",('Connecting shares (%)'!$F$14/100*E615+'Connecting shares (%)'!$G$14/100*G615+'Connecting shares (%)'!$H$14/100*I615)/1000000,0),0)</f>
        <v>0.397643049999999</v>
      </c>
      <c r="AD615" s="1">
        <f>IF(C615="west", IF(B615="Decentral",F615*'Connecting shares (%)'!$R$16*'Connecting shares (%)'!$F$14/100+H615*'Connecting shares (%)'!$G$14/100*'Connecting shares (%)'!$R$17+J615*'Connecting shares (%)'!$H$14/100*'Connecting shares (%)'!$R$18,0),0)</f>
        <v>0.6438600000000001</v>
      </c>
      <c r="AE615" s="1">
        <f>IF(C615="west", IF(B615="Central",('Connecting shares (%)'!$F$12/100*K615+'Connecting shares (%)'!$G$12/100*M615+'Connecting shares (%)'!$H$12/100*O615)/1000000,0),0)</f>
        <v>0</v>
      </c>
      <c r="AF615" s="1">
        <f>IF(C615="west", IF(B615="Central",L615*'Connecting shares (%)'!$R$16*'Connecting shares (%)'!$F$12/100+N615*'Connecting shares (%)'!$G$12/100*'Connecting shares (%)'!$R$17+P615*'Connecting shares (%)'!$H$12/100*'Connecting shares (%)'!$R$18,0),0)</f>
        <v>0</v>
      </c>
      <c r="AG615" s="1">
        <f>IF(C615="West", IF(B615="Decentral",(K615*'Connecting shares (%)'!$F$16/100+M615*'Connecting shares (%)'!$G$16/100+O615*'Connecting shares (%)'!$H$16/100)/1000000,0),0)</f>
        <v>3.2593070000000002E-2</v>
      </c>
      <c r="AH615" s="1">
        <f>IF(C615="west", IF(B615="Decentral",L615*'Connecting shares (%)'!$R$16*'Connecting shares (%)'!$F$16/100+N615*'Connecting shares (%)'!$G$16/100*'Connecting shares (%)'!$R$17+P615*'Connecting shares (%)'!$H$16/100*'Connecting shares (%)'!$R$18,0),0)</f>
        <v>6.8985000000000005E-2</v>
      </c>
    </row>
    <row r="616" spans="1:34">
      <c r="A616" s="1">
        <v>615</v>
      </c>
      <c r="B616" s="1" t="s">
        <v>19</v>
      </c>
      <c r="C616" s="1" t="s">
        <v>21</v>
      </c>
      <c r="D616" s="1" t="s">
        <v>339</v>
      </c>
      <c r="E616" s="1">
        <v>0</v>
      </c>
      <c r="F616" s="1">
        <v>0</v>
      </c>
      <c r="G616" s="1">
        <v>0</v>
      </c>
      <c r="H616" s="1">
        <v>0</v>
      </c>
      <c r="I616" s="1">
        <v>0</v>
      </c>
      <c r="J616" s="1">
        <v>0</v>
      </c>
      <c r="K616" s="1">
        <v>0</v>
      </c>
      <c r="L616" s="1">
        <v>0</v>
      </c>
      <c r="M616" s="1">
        <v>0</v>
      </c>
      <c r="N616" s="1">
        <v>0</v>
      </c>
      <c r="O616" s="1">
        <v>0</v>
      </c>
      <c r="P616" s="1">
        <v>0</v>
      </c>
      <c r="Q616" s="1">
        <v>265.05989861620702</v>
      </c>
      <c r="R616" s="1">
        <v>4023</v>
      </c>
      <c r="S616" s="59">
        <f>IF(C616="East", IF(B616="Central",('Connecting shares (%)'!$F$2/100*E616+'Connecting shares (%)'!$G$2/100*G616+'Connecting shares (%)'!$H$2/100*I616)/1000000,0),0)</f>
        <v>0</v>
      </c>
      <c r="T616" s="59">
        <f>IF(C616="East", IF(B616="Central",F616*'Connecting shares (%)'!$R$16*'Connecting shares (%)'!$F$2/100+H616*'Connecting shares (%)'!$G$2/100*'Connecting shares (%)'!$R$17+J616*'Connecting shares (%)'!$H$2/100*'Connecting shares (%)'!$R$18,0),0)</f>
        <v>0</v>
      </c>
      <c r="U616" s="1">
        <f>IF(C616="East", IF(B616="Decentral",('Connecting shares (%)'!$F$6/100*E616+'Connecting shares (%)'!$G$6/100*G616+'Connecting shares (%)'!$H$6/100*I616)/1000000,0),0)</f>
        <v>0</v>
      </c>
      <c r="V616" s="1">
        <f>IF(C616="East", IF(B616="Decentral",F616*'Connecting shares (%)'!$R$16*'Connecting shares (%)'!$F$6/100+H616*'Connecting shares (%)'!$G$6/100*'Connecting shares (%)'!$R$17+J616*'Connecting shares (%)'!$H$6/100*'Connecting shares (%)'!$R$18,0),0)</f>
        <v>0</v>
      </c>
      <c r="W616" s="1">
        <f>IF(C616="East", IF(B616="Central",('Connecting shares (%)'!$F$4/100*K616+'Connecting shares (%)'!$G$4/100*M616+'Connecting shares (%)'!$H$4/100*O616)/1000000,0),0)</f>
        <v>0</v>
      </c>
      <c r="X616" s="1">
        <f>IF(C616="East", IF(B616="Central",L616*'Connecting shares (%)'!$R$16*'Connecting shares (%)'!$F$4/100+N616*'Connecting shares (%)'!$G$4/100*'Connecting shares (%)'!$R$17+P616*'Connecting shares (%)'!$H$4/100*'Connecting shares (%)'!$R$18,0),0)</f>
        <v>0</v>
      </c>
      <c r="Y616" s="1">
        <f>IF(C616="East", IF(B616="Decentral",('Connecting shares (%)'!$F$4/100*K616+'Connecting shares (%)'!$G$4/100*M616+'Connecting shares (%)'!$H$4/100*O616)/1000000,0),0)</f>
        <v>0</v>
      </c>
      <c r="Z616" s="1">
        <f>IF(C616="East", IF(B616="Decentral",L616*'Connecting shares (%)'!$R$16*'Connecting shares (%)'!$F$8/100+N616*'Connecting shares (%)'!$G$8/100*'Connecting shares (%)'!$R$17+P616*'Connecting shares (%)'!$H$8/100*'Connecting shares (%)'!$R$18,0),0)</f>
        <v>0</v>
      </c>
      <c r="AA616" s="1">
        <f>IF(C616="West", IF(B616="Central",('Connecting shares (%)'!$F$10/100*E616+'Connecting shares (%)'!$G$10/100*G616+'Connecting shares (%)'!$H$10/100*I616)/1000000,0),0)</f>
        <v>0</v>
      </c>
      <c r="AB616" s="1">
        <f>IF(C616="West", IF(B616="Central",F616*'Connecting shares (%)'!$R$16*'Connecting shares (%)'!$F$10/100+H616*'Connecting shares (%)'!$G$10/100*'Connecting shares (%)'!$R$17+J616*'Connecting shares (%)'!$H$10/100*'Connecting shares (%)'!$R$18,0),0)</f>
        <v>0</v>
      </c>
      <c r="AC616" s="1">
        <f>IF(C616="West", IF(B616="Decentral",('Connecting shares (%)'!$F$14/100*E616+'Connecting shares (%)'!$G$14/100*G616+'Connecting shares (%)'!$H$14/100*I616)/1000000,0),0)</f>
        <v>0</v>
      </c>
      <c r="AD616" s="1">
        <f>IF(C616="west", IF(B616="Decentral",F616*'Connecting shares (%)'!$R$16*'Connecting shares (%)'!$F$14/100+H616*'Connecting shares (%)'!$G$14/100*'Connecting shares (%)'!$R$17+J616*'Connecting shares (%)'!$H$14/100*'Connecting shares (%)'!$R$18,0),0)</f>
        <v>0</v>
      </c>
      <c r="AE616" s="1">
        <f>IF(C616="west", IF(B616="Central",('Connecting shares (%)'!$F$12/100*K616+'Connecting shares (%)'!$G$12/100*M616+'Connecting shares (%)'!$H$12/100*O616)/1000000,0),0)</f>
        <v>0</v>
      </c>
      <c r="AF616" s="1">
        <f>IF(C616="west", IF(B616="Central",L616*'Connecting shares (%)'!$R$16*'Connecting shares (%)'!$F$12/100+N616*'Connecting shares (%)'!$G$12/100*'Connecting shares (%)'!$R$17+P616*'Connecting shares (%)'!$H$12/100*'Connecting shares (%)'!$R$18,0),0)</f>
        <v>0</v>
      </c>
      <c r="AG616" s="1">
        <f>IF(C616="West", IF(B616="Decentral",(K616*'Connecting shares (%)'!$F$16/100+M616*'Connecting shares (%)'!$G$16/100+O616*'Connecting shares (%)'!$H$16/100)/1000000,0),0)</f>
        <v>0</v>
      </c>
      <c r="AH616" s="1">
        <f>IF(C616="west", IF(B616="Decentral",L616*'Connecting shares (%)'!$R$16*'Connecting shares (%)'!$F$16/100+N616*'Connecting shares (%)'!$G$16/100*'Connecting shares (%)'!$R$17+P616*'Connecting shares (%)'!$H$16/100*'Connecting shares (%)'!$R$18,0),0)</f>
        <v>0</v>
      </c>
    </row>
    <row r="617" spans="1:34">
      <c r="A617" s="1">
        <v>616</v>
      </c>
      <c r="B617" s="1" t="s">
        <v>19</v>
      </c>
      <c r="C617" s="1" t="s">
        <v>21</v>
      </c>
      <c r="D617" s="1" t="s">
        <v>338</v>
      </c>
      <c r="E617" s="1">
        <v>0</v>
      </c>
      <c r="F617" s="1">
        <v>0</v>
      </c>
      <c r="G617" s="1">
        <v>0</v>
      </c>
      <c r="H617" s="1">
        <v>0</v>
      </c>
      <c r="I617" s="1">
        <v>0</v>
      </c>
      <c r="J617" s="1">
        <v>0</v>
      </c>
      <c r="K617" s="1">
        <v>0</v>
      </c>
      <c r="L617" s="1">
        <v>0</v>
      </c>
      <c r="M617" s="1">
        <v>0</v>
      </c>
      <c r="N617" s="1">
        <v>0</v>
      </c>
      <c r="O617" s="1">
        <v>0</v>
      </c>
      <c r="P617" s="1">
        <v>0</v>
      </c>
      <c r="Q617" s="1">
        <v>220.34925382222201</v>
      </c>
      <c r="R617" s="1">
        <v>1626.5</v>
      </c>
      <c r="S617" s="59">
        <f>IF(C617="East", IF(B617="Central",('Connecting shares (%)'!$F$2/100*E617+'Connecting shares (%)'!$G$2/100*G617+'Connecting shares (%)'!$H$2/100*I617)/1000000,0),0)</f>
        <v>0</v>
      </c>
      <c r="T617" s="59">
        <f>IF(C617="East", IF(B617="Central",F617*'Connecting shares (%)'!$R$16*'Connecting shares (%)'!$F$2/100+H617*'Connecting shares (%)'!$G$2/100*'Connecting shares (%)'!$R$17+J617*'Connecting shares (%)'!$H$2/100*'Connecting shares (%)'!$R$18,0),0)</f>
        <v>0</v>
      </c>
      <c r="U617" s="1">
        <f>IF(C617="East", IF(B617="Decentral",('Connecting shares (%)'!$F$6/100*E617+'Connecting shares (%)'!$G$6/100*G617+'Connecting shares (%)'!$H$6/100*I617)/1000000,0),0)</f>
        <v>0</v>
      </c>
      <c r="V617" s="1">
        <f>IF(C617="East", IF(B617="Decentral",F617*'Connecting shares (%)'!$R$16*'Connecting shares (%)'!$F$6/100+H617*'Connecting shares (%)'!$G$6/100*'Connecting shares (%)'!$R$17+J617*'Connecting shares (%)'!$H$6/100*'Connecting shares (%)'!$R$18,0),0)</f>
        <v>0</v>
      </c>
      <c r="W617" s="1">
        <f>IF(C617="East", IF(B617="Central",('Connecting shares (%)'!$F$4/100*K617+'Connecting shares (%)'!$G$4/100*M617+'Connecting shares (%)'!$H$4/100*O617)/1000000,0),0)</f>
        <v>0</v>
      </c>
      <c r="X617" s="1">
        <f>IF(C617="East", IF(B617="Central",L617*'Connecting shares (%)'!$R$16*'Connecting shares (%)'!$F$4/100+N617*'Connecting shares (%)'!$G$4/100*'Connecting shares (%)'!$R$17+P617*'Connecting shares (%)'!$H$4/100*'Connecting shares (%)'!$R$18,0),0)</f>
        <v>0</v>
      </c>
      <c r="Y617" s="1">
        <f>IF(C617="East", IF(B617="Decentral",('Connecting shares (%)'!$F$4/100*K617+'Connecting shares (%)'!$G$4/100*M617+'Connecting shares (%)'!$H$4/100*O617)/1000000,0),0)</f>
        <v>0</v>
      </c>
      <c r="Z617" s="1">
        <f>IF(C617="East", IF(B617="Decentral",L617*'Connecting shares (%)'!$R$16*'Connecting shares (%)'!$F$8/100+N617*'Connecting shares (%)'!$G$8/100*'Connecting shares (%)'!$R$17+P617*'Connecting shares (%)'!$H$8/100*'Connecting shares (%)'!$R$18,0),0)</f>
        <v>0</v>
      </c>
      <c r="AA617" s="1">
        <f>IF(C617="West", IF(B617="Central",('Connecting shares (%)'!$F$10/100*E617+'Connecting shares (%)'!$G$10/100*G617+'Connecting shares (%)'!$H$10/100*I617)/1000000,0),0)</f>
        <v>0</v>
      </c>
      <c r="AB617" s="1">
        <f>IF(C617="West", IF(B617="Central",F617*'Connecting shares (%)'!$R$16*'Connecting shares (%)'!$F$10/100+H617*'Connecting shares (%)'!$G$10/100*'Connecting shares (%)'!$R$17+J617*'Connecting shares (%)'!$H$10/100*'Connecting shares (%)'!$R$18,0),0)</f>
        <v>0</v>
      </c>
      <c r="AC617" s="1">
        <f>IF(C617="West", IF(B617="Decentral",('Connecting shares (%)'!$F$14/100*E617+'Connecting shares (%)'!$G$14/100*G617+'Connecting shares (%)'!$H$14/100*I617)/1000000,0),0)</f>
        <v>0</v>
      </c>
      <c r="AD617" s="1">
        <f>IF(C617="west", IF(B617="Decentral",F617*'Connecting shares (%)'!$R$16*'Connecting shares (%)'!$F$14/100+H617*'Connecting shares (%)'!$G$14/100*'Connecting shares (%)'!$R$17+J617*'Connecting shares (%)'!$H$14/100*'Connecting shares (%)'!$R$18,0),0)</f>
        <v>0</v>
      </c>
      <c r="AE617" s="1">
        <f>IF(C617="west", IF(B617="Central",('Connecting shares (%)'!$F$12/100*K617+'Connecting shares (%)'!$G$12/100*M617+'Connecting shares (%)'!$H$12/100*O617)/1000000,0),0)</f>
        <v>0</v>
      </c>
      <c r="AF617" s="1">
        <f>IF(C617="west", IF(B617="Central",L617*'Connecting shares (%)'!$R$16*'Connecting shares (%)'!$F$12/100+N617*'Connecting shares (%)'!$G$12/100*'Connecting shares (%)'!$R$17+P617*'Connecting shares (%)'!$H$12/100*'Connecting shares (%)'!$R$18,0),0)</f>
        <v>0</v>
      </c>
      <c r="AG617" s="1">
        <f>IF(C617="West", IF(B617="Decentral",(K617*'Connecting shares (%)'!$F$16/100+M617*'Connecting shares (%)'!$G$16/100+O617*'Connecting shares (%)'!$H$16/100)/1000000,0),0)</f>
        <v>0</v>
      </c>
      <c r="AH617" s="1">
        <f>IF(C617="west", IF(B617="Decentral",L617*'Connecting shares (%)'!$R$16*'Connecting shares (%)'!$F$16/100+N617*'Connecting shares (%)'!$G$16/100*'Connecting shares (%)'!$R$17+P617*'Connecting shares (%)'!$H$16/100*'Connecting shares (%)'!$R$18,0),0)</f>
        <v>0</v>
      </c>
    </row>
    <row r="618" spans="1:34">
      <c r="A618" s="1">
        <v>617</v>
      </c>
      <c r="B618" s="1" t="s">
        <v>19</v>
      </c>
      <c r="C618" s="1" t="s">
        <v>21</v>
      </c>
      <c r="D618" s="1" t="s">
        <v>337</v>
      </c>
      <c r="E618" s="1">
        <v>1368711.3599999901</v>
      </c>
      <c r="F618" s="1">
        <v>93</v>
      </c>
      <c r="G618" s="1">
        <v>0</v>
      </c>
      <c r="H618" s="1">
        <v>0</v>
      </c>
      <c r="I618" s="1">
        <v>0</v>
      </c>
      <c r="J618" s="1">
        <v>0</v>
      </c>
      <c r="K618" s="1">
        <v>318137.549999999</v>
      </c>
      <c r="L618" s="1">
        <v>15</v>
      </c>
      <c r="M618" s="1">
        <v>0</v>
      </c>
      <c r="N618" s="1">
        <v>0</v>
      </c>
      <c r="O618" s="1">
        <v>0</v>
      </c>
      <c r="P618" s="1">
        <v>0</v>
      </c>
      <c r="Q618" s="1">
        <v>4879.2567170656002</v>
      </c>
      <c r="R618" s="1">
        <v>756830.5</v>
      </c>
      <c r="S618" s="59">
        <f>IF(C618="East", IF(B618="Central",('Connecting shares (%)'!$F$2/100*E618+'Connecting shares (%)'!$G$2/100*G618+'Connecting shares (%)'!$H$2/100*I618)/1000000,0),0)</f>
        <v>0</v>
      </c>
      <c r="T618" s="59">
        <f>IF(C618="East", IF(B618="Central",F618*'Connecting shares (%)'!$R$16*'Connecting shares (%)'!$F$2/100+H618*'Connecting shares (%)'!$G$2/100*'Connecting shares (%)'!$R$17+J618*'Connecting shares (%)'!$H$2/100*'Connecting shares (%)'!$R$18,0),0)</f>
        <v>0</v>
      </c>
      <c r="U618" s="1">
        <f>IF(C618="East", IF(B618="Decentral",('Connecting shares (%)'!$F$6/100*E618+'Connecting shares (%)'!$G$6/100*G618+'Connecting shares (%)'!$H$6/100*I618)/1000000,0),0)</f>
        <v>0</v>
      </c>
      <c r="V618" s="1">
        <f>IF(C618="East", IF(B618="Decentral",F618*'Connecting shares (%)'!$R$16*'Connecting shares (%)'!$F$6/100+H618*'Connecting shares (%)'!$G$6/100*'Connecting shares (%)'!$R$17+J618*'Connecting shares (%)'!$H$6/100*'Connecting shares (%)'!$R$18,0),0)</f>
        <v>0</v>
      </c>
      <c r="W618" s="1">
        <f>IF(C618="East", IF(B618="Central",('Connecting shares (%)'!$F$4/100*K618+'Connecting shares (%)'!$G$4/100*M618+'Connecting shares (%)'!$H$4/100*O618)/1000000,0),0)</f>
        <v>0</v>
      </c>
      <c r="X618" s="1">
        <f>IF(C618="East", IF(B618="Central",L618*'Connecting shares (%)'!$R$16*'Connecting shares (%)'!$F$4/100+N618*'Connecting shares (%)'!$G$4/100*'Connecting shares (%)'!$R$17+P618*'Connecting shares (%)'!$H$4/100*'Connecting shares (%)'!$R$18,0),0)</f>
        <v>0</v>
      </c>
      <c r="Y618" s="1">
        <f>IF(C618="East", IF(B618="Decentral",('Connecting shares (%)'!$F$4/100*K618+'Connecting shares (%)'!$G$4/100*M618+'Connecting shares (%)'!$H$4/100*O618)/1000000,0),0)</f>
        <v>0</v>
      </c>
      <c r="Z618" s="1">
        <f>IF(C618="East", IF(B618="Decentral",L618*'Connecting shares (%)'!$R$16*'Connecting shares (%)'!$F$8/100+N618*'Connecting shares (%)'!$G$8/100*'Connecting shares (%)'!$R$17+P618*'Connecting shares (%)'!$H$8/100*'Connecting shares (%)'!$R$18,0),0)</f>
        <v>0</v>
      </c>
      <c r="AA618" s="1">
        <f>IF(C618="West", IF(B618="Central",('Connecting shares (%)'!$F$10/100*E618+'Connecting shares (%)'!$G$10/100*G618+'Connecting shares (%)'!$H$10/100*I618)/1000000,0),0)</f>
        <v>0</v>
      </c>
      <c r="AB618" s="1">
        <f>IF(C618="West", IF(B618="Central",F618*'Connecting shares (%)'!$R$16*'Connecting shares (%)'!$F$10/100+H618*'Connecting shares (%)'!$G$10/100*'Connecting shares (%)'!$R$17+J618*'Connecting shares (%)'!$H$10/100*'Connecting shares (%)'!$R$18,0),0)</f>
        <v>0</v>
      </c>
      <c r="AC618" s="1">
        <f>IF(C618="West", IF(B618="Decentral",('Connecting shares (%)'!$F$14/100*E618+'Connecting shares (%)'!$G$14/100*G618+'Connecting shares (%)'!$H$14/100*I618)/1000000,0),0)</f>
        <v>1.3687113599999901</v>
      </c>
      <c r="AD618" s="1">
        <f>IF(C618="west", IF(B618="Decentral",F618*'Connecting shares (%)'!$R$16*'Connecting shares (%)'!$F$14/100+H618*'Connecting shares (%)'!$G$14/100*'Connecting shares (%)'!$R$17+J618*'Connecting shares (%)'!$H$14/100*'Connecting shares (%)'!$R$18,0),0)</f>
        <v>2.1385350000000001</v>
      </c>
      <c r="AE618" s="1">
        <f>IF(C618="west", IF(B618="Central",('Connecting shares (%)'!$F$12/100*K618+'Connecting shares (%)'!$G$12/100*M618+'Connecting shares (%)'!$H$12/100*O618)/1000000,0),0)</f>
        <v>0</v>
      </c>
      <c r="AF618" s="1">
        <f>IF(C618="west", IF(B618="Central",L618*'Connecting shares (%)'!$R$16*'Connecting shares (%)'!$F$12/100+N618*'Connecting shares (%)'!$G$12/100*'Connecting shares (%)'!$R$17+P618*'Connecting shares (%)'!$H$12/100*'Connecting shares (%)'!$R$18,0),0)</f>
        <v>0</v>
      </c>
      <c r="AG618" s="1">
        <f>IF(C618="West", IF(B618="Decentral",(K618*'Connecting shares (%)'!$F$16/100+M618*'Connecting shares (%)'!$G$16/100+O618*'Connecting shares (%)'!$H$16/100)/1000000,0),0)</f>
        <v>0.31813754999999899</v>
      </c>
      <c r="AH618" s="1">
        <f>IF(C618="west", IF(B618="Decentral",L618*'Connecting shares (%)'!$R$16*'Connecting shares (%)'!$F$16/100+N618*'Connecting shares (%)'!$G$16/100*'Connecting shares (%)'!$R$17+P618*'Connecting shares (%)'!$H$16/100*'Connecting shares (%)'!$R$18,0),0)</f>
        <v>0.34492500000000009</v>
      </c>
    </row>
    <row r="619" spans="1:34">
      <c r="A619" s="1">
        <v>618</v>
      </c>
      <c r="B619" s="1" t="s">
        <v>19</v>
      </c>
      <c r="C619" s="1" t="s">
        <v>21</v>
      </c>
      <c r="D619" s="1" t="s">
        <v>336</v>
      </c>
      <c r="E619" s="1">
        <v>0</v>
      </c>
      <c r="F619" s="1">
        <v>0</v>
      </c>
      <c r="G619" s="1">
        <v>0</v>
      </c>
      <c r="H619" s="1">
        <v>0</v>
      </c>
      <c r="I619" s="1">
        <v>0</v>
      </c>
      <c r="J619" s="1">
        <v>0</v>
      </c>
      <c r="K619" s="1">
        <v>0</v>
      </c>
      <c r="L619" s="1">
        <v>0</v>
      </c>
      <c r="M619" s="1">
        <v>0</v>
      </c>
      <c r="N619" s="1">
        <v>0</v>
      </c>
      <c r="O619" s="1">
        <v>0</v>
      </c>
      <c r="P619" s="1">
        <v>0</v>
      </c>
      <c r="Q619" s="1">
        <v>1172.5416273589401</v>
      </c>
      <c r="R619" s="1">
        <v>55188</v>
      </c>
      <c r="S619" s="59">
        <f>IF(C619="East", IF(B619="Central",('Connecting shares (%)'!$F$2/100*E619+'Connecting shares (%)'!$G$2/100*G619+'Connecting shares (%)'!$H$2/100*I619)/1000000,0),0)</f>
        <v>0</v>
      </c>
      <c r="T619" s="59">
        <f>IF(C619="East", IF(B619="Central",F619*'Connecting shares (%)'!$R$16*'Connecting shares (%)'!$F$2/100+H619*'Connecting shares (%)'!$G$2/100*'Connecting shares (%)'!$R$17+J619*'Connecting shares (%)'!$H$2/100*'Connecting shares (%)'!$R$18,0),0)</f>
        <v>0</v>
      </c>
      <c r="U619" s="1">
        <f>IF(C619="East", IF(B619="Decentral",('Connecting shares (%)'!$F$6/100*E619+'Connecting shares (%)'!$G$6/100*G619+'Connecting shares (%)'!$H$6/100*I619)/1000000,0),0)</f>
        <v>0</v>
      </c>
      <c r="V619" s="1">
        <f>IF(C619="East", IF(B619="Decentral",F619*'Connecting shares (%)'!$R$16*'Connecting shares (%)'!$F$6/100+H619*'Connecting shares (%)'!$G$6/100*'Connecting shares (%)'!$R$17+J619*'Connecting shares (%)'!$H$6/100*'Connecting shares (%)'!$R$18,0),0)</f>
        <v>0</v>
      </c>
      <c r="W619" s="1">
        <f>IF(C619="East", IF(B619="Central",('Connecting shares (%)'!$F$4/100*K619+'Connecting shares (%)'!$G$4/100*M619+'Connecting shares (%)'!$H$4/100*O619)/1000000,0),0)</f>
        <v>0</v>
      </c>
      <c r="X619" s="1">
        <f>IF(C619="East", IF(B619="Central",L619*'Connecting shares (%)'!$R$16*'Connecting shares (%)'!$F$4/100+N619*'Connecting shares (%)'!$G$4/100*'Connecting shares (%)'!$R$17+P619*'Connecting shares (%)'!$H$4/100*'Connecting shares (%)'!$R$18,0),0)</f>
        <v>0</v>
      </c>
      <c r="Y619" s="1">
        <f>IF(C619="East", IF(B619="Decentral",('Connecting shares (%)'!$F$4/100*K619+'Connecting shares (%)'!$G$4/100*M619+'Connecting shares (%)'!$H$4/100*O619)/1000000,0),0)</f>
        <v>0</v>
      </c>
      <c r="Z619" s="1">
        <f>IF(C619="East", IF(B619="Decentral",L619*'Connecting shares (%)'!$R$16*'Connecting shares (%)'!$F$8/100+N619*'Connecting shares (%)'!$G$8/100*'Connecting shares (%)'!$R$17+P619*'Connecting shares (%)'!$H$8/100*'Connecting shares (%)'!$R$18,0),0)</f>
        <v>0</v>
      </c>
      <c r="AA619" s="1">
        <f>IF(C619="West", IF(B619="Central",('Connecting shares (%)'!$F$10/100*E619+'Connecting shares (%)'!$G$10/100*G619+'Connecting shares (%)'!$H$10/100*I619)/1000000,0),0)</f>
        <v>0</v>
      </c>
      <c r="AB619" s="1">
        <f>IF(C619="West", IF(B619="Central",F619*'Connecting shares (%)'!$R$16*'Connecting shares (%)'!$F$10/100+H619*'Connecting shares (%)'!$G$10/100*'Connecting shares (%)'!$R$17+J619*'Connecting shares (%)'!$H$10/100*'Connecting shares (%)'!$R$18,0),0)</f>
        <v>0</v>
      </c>
      <c r="AC619" s="1">
        <f>IF(C619="West", IF(B619="Decentral",('Connecting shares (%)'!$F$14/100*E619+'Connecting shares (%)'!$G$14/100*G619+'Connecting shares (%)'!$H$14/100*I619)/1000000,0),0)</f>
        <v>0</v>
      </c>
      <c r="AD619" s="1">
        <f>IF(C619="west", IF(B619="Decentral",F619*'Connecting shares (%)'!$R$16*'Connecting shares (%)'!$F$14/100+H619*'Connecting shares (%)'!$G$14/100*'Connecting shares (%)'!$R$17+J619*'Connecting shares (%)'!$H$14/100*'Connecting shares (%)'!$R$18,0),0)</f>
        <v>0</v>
      </c>
      <c r="AE619" s="1">
        <f>IF(C619="west", IF(B619="Central",('Connecting shares (%)'!$F$12/100*K619+'Connecting shares (%)'!$G$12/100*M619+'Connecting shares (%)'!$H$12/100*O619)/1000000,0),0)</f>
        <v>0</v>
      </c>
      <c r="AF619" s="1">
        <f>IF(C619="west", IF(B619="Central",L619*'Connecting shares (%)'!$R$16*'Connecting shares (%)'!$F$12/100+N619*'Connecting shares (%)'!$G$12/100*'Connecting shares (%)'!$R$17+P619*'Connecting shares (%)'!$H$12/100*'Connecting shares (%)'!$R$18,0),0)</f>
        <v>0</v>
      </c>
      <c r="AG619" s="1">
        <f>IF(C619="West", IF(B619="Decentral",(K619*'Connecting shares (%)'!$F$16/100+M619*'Connecting shares (%)'!$G$16/100+O619*'Connecting shares (%)'!$H$16/100)/1000000,0),0)</f>
        <v>0</v>
      </c>
      <c r="AH619" s="1">
        <f>IF(C619="west", IF(B619="Decentral",L619*'Connecting shares (%)'!$R$16*'Connecting shares (%)'!$F$16/100+N619*'Connecting shares (%)'!$G$16/100*'Connecting shares (%)'!$R$17+P619*'Connecting shares (%)'!$H$16/100*'Connecting shares (%)'!$R$18,0),0)</f>
        <v>0</v>
      </c>
    </row>
    <row r="620" spans="1:34">
      <c r="A620" s="1">
        <v>619</v>
      </c>
      <c r="B620" s="1" t="s">
        <v>19</v>
      </c>
      <c r="C620" s="1" t="s">
        <v>21</v>
      </c>
      <c r="D620" s="1" t="s">
        <v>335</v>
      </c>
      <c r="E620" s="1">
        <v>498725.14999999898</v>
      </c>
      <c r="F620" s="1">
        <v>32</v>
      </c>
      <c r="G620" s="1">
        <v>0</v>
      </c>
      <c r="H620" s="1">
        <v>0</v>
      </c>
      <c r="I620" s="1">
        <v>0</v>
      </c>
      <c r="J620" s="1">
        <v>0</v>
      </c>
      <c r="K620" s="1">
        <v>67251.389999999898</v>
      </c>
      <c r="L620" s="1">
        <v>3</v>
      </c>
      <c r="M620" s="1">
        <v>0</v>
      </c>
      <c r="N620" s="1">
        <v>0</v>
      </c>
      <c r="O620" s="1">
        <v>0</v>
      </c>
      <c r="P620" s="1">
        <v>0</v>
      </c>
      <c r="Q620" s="1">
        <v>3562.4337605374399</v>
      </c>
      <c r="R620" s="1">
        <v>670576</v>
      </c>
      <c r="S620" s="59">
        <f>IF(C620="East", IF(B620="Central",('Connecting shares (%)'!$F$2/100*E620+'Connecting shares (%)'!$G$2/100*G620+'Connecting shares (%)'!$H$2/100*I620)/1000000,0),0)</f>
        <v>0</v>
      </c>
      <c r="T620" s="59">
        <f>IF(C620="East", IF(B620="Central",F620*'Connecting shares (%)'!$R$16*'Connecting shares (%)'!$F$2/100+H620*'Connecting shares (%)'!$G$2/100*'Connecting shares (%)'!$R$17+J620*'Connecting shares (%)'!$H$2/100*'Connecting shares (%)'!$R$18,0),0)</f>
        <v>0</v>
      </c>
      <c r="U620" s="1">
        <f>IF(C620="East", IF(B620="Decentral",('Connecting shares (%)'!$F$6/100*E620+'Connecting shares (%)'!$G$6/100*G620+'Connecting shares (%)'!$H$6/100*I620)/1000000,0),0)</f>
        <v>0</v>
      </c>
      <c r="V620" s="1">
        <f>IF(C620="East", IF(B620="Decentral",F620*'Connecting shares (%)'!$R$16*'Connecting shares (%)'!$F$6/100+H620*'Connecting shares (%)'!$G$6/100*'Connecting shares (%)'!$R$17+J620*'Connecting shares (%)'!$H$6/100*'Connecting shares (%)'!$R$18,0),0)</f>
        <v>0</v>
      </c>
      <c r="W620" s="1">
        <f>IF(C620="East", IF(B620="Central",('Connecting shares (%)'!$F$4/100*K620+'Connecting shares (%)'!$G$4/100*M620+'Connecting shares (%)'!$H$4/100*O620)/1000000,0),0)</f>
        <v>0</v>
      </c>
      <c r="X620" s="1">
        <f>IF(C620="East", IF(B620="Central",L620*'Connecting shares (%)'!$R$16*'Connecting shares (%)'!$F$4/100+N620*'Connecting shares (%)'!$G$4/100*'Connecting shares (%)'!$R$17+P620*'Connecting shares (%)'!$H$4/100*'Connecting shares (%)'!$R$18,0),0)</f>
        <v>0</v>
      </c>
      <c r="Y620" s="1">
        <f>IF(C620="East", IF(B620="Decentral",('Connecting shares (%)'!$F$4/100*K620+'Connecting shares (%)'!$G$4/100*M620+'Connecting shares (%)'!$H$4/100*O620)/1000000,0),0)</f>
        <v>0</v>
      </c>
      <c r="Z620" s="1">
        <f>IF(C620="East", IF(B620="Decentral",L620*'Connecting shares (%)'!$R$16*'Connecting shares (%)'!$F$8/100+N620*'Connecting shares (%)'!$G$8/100*'Connecting shares (%)'!$R$17+P620*'Connecting shares (%)'!$H$8/100*'Connecting shares (%)'!$R$18,0),0)</f>
        <v>0</v>
      </c>
      <c r="AA620" s="1">
        <f>IF(C620="West", IF(B620="Central",('Connecting shares (%)'!$F$10/100*E620+'Connecting shares (%)'!$G$10/100*G620+'Connecting shares (%)'!$H$10/100*I620)/1000000,0),0)</f>
        <v>0</v>
      </c>
      <c r="AB620" s="1">
        <f>IF(C620="West", IF(B620="Central",F620*'Connecting shares (%)'!$R$16*'Connecting shares (%)'!$F$10/100+H620*'Connecting shares (%)'!$G$10/100*'Connecting shares (%)'!$R$17+J620*'Connecting shares (%)'!$H$10/100*'Connecting shares (%)'!$R$18,0),0)</f>
        <v>0</v>
      </c>
      <c r="AC620" s="1">
        <f>IF(C620="West", IF(B620="Decentral",('Connecting shares (%)'!$F$14/100*E620+'Connecting shares (%)'!$G$14/100*G620+'Connecting shares (%)'!$H$14/100*I620)/1000000,0),0)</f>
        <v>0.49872514999999895</v>
      </c>
      <c r="AD620" s="1">
        <f>IF(C620="west", IF(B620="Decentral",F620*'Connecting shares (%)'!$R$16*'Connecting shares (%)'!$F$14/100+H620*'Connecting shares (%)'!$G$14/100*'Connecting shares (%)'!$R$17+J620*'Connecting shares (%)'!$H$14/100*'Connecting shares (%)'!$R$18,0),0)</f>
        <v>0.73584000000000005</v>
      </c>
      <c r="AE620" s="1">
        <f>IF(C620="west", IF(B620="Central",('Connecting shares (%)'!$F$12/100*K620+'Connecting shares (%)'!$G$12/100*M620+'Connecting shares (%)'!$H$12/100*O620)/1000000,0),0)</f>
        <v>0</v>
      </c>
      <c r="AF620" s="1">
        <f>IF(C620="west", IF(B620="Central",L620*'Connecting shares (%)'!$R$16*'Connecting shares (%)'!$F$12/100+N620*'Connecting shares (%)'!$G$12/100*'Connecting shares (%)'!$R$17+P620*'Connecting shares (%)'!$H$12/100*'Connecting shares (%)'!$R$18,0),0)</f>
        <v>0</v>
      </c>
      <c r="AG620" s="1">
        <f>IF(C620="West", IF(B620="Decentral",(K620*'Connecting shares (%)'!$F$16/100+M620*'Connecting shares (%)'!$G$16/100+O620*'Connecting shares (%)'!$H$16/100)/1000000,0),0)</f>
        <v>6.7251389999999897E-2</v>
      </c>
      <c r="AH620" s="1">
        <f>IF(C620="west", IF(B620="Decentral",L620*'Connecting shares (%)'!$R$16*'Connecting shares (%)'!$F$16/100+N620*'Connecting shares (%)'!$G$16/100*'Connecting shares (%)'!$R$17+P620*'Connecting shares (%)'!$H$16/100*'Connecting shares (%)'!$R$18,0),0)</f>
        <v>6.8985000000000005E-2</v>
      </c>
    </row>
    <row r="621" spans="1:34">
      <c r="A621" s="1">
        <v>620</v>
      </c>
      <c r="B621" s="1" t="s">
        <v>19</v>
      </c>
      <c r="C621" s="1" t="s">
        <v>21</v>
      </c>
      <c r="D621" s="1" t="s">
        <v>334</v>
      </c>
      <c r="E621" s="1">
        <v>447388.33</v>
      </c>
      <c r="F621" s="1">
        <v>26</v>
      </c>
      <c r="G621" s="1">
        <v>0</v>
      </c>
      <c r="H621" s="1">
        <v>0</v>
      </c>
      <c r="I621" s="1">
        <v>0</v>
      </c>
      <c r="J621" s="1">
        <v>0</v>
      </c>
      <c r="K621" s="1">
        <v>43120.549999999901</v>
      </c>
      <c r="L621" s="1">
        <v>7</v>
      </c>
      <c r="M621" s="1">
        <v>0</v>
      </c>
      <c r="N621" s="1">
        <v>0</v>
      </c>
      <c r="O621" s="1">
        <v>0</v>
      </c>
      <c r="P621" s="1">
        <v>0</v>
      </c>
      <c r="Q621" s="1">
        <v>4798.8202712086004</v>
      </c>
      <c r="R621" s="1">
        <v>445270</v>
      </c>
      <c r="S621" s="59">
        <f>IF(C621="East", IF(B621="Central",('Connecting shares (%)'!$F$2/100*E621+'Connecting shares (%)'!$G$2/100*G621+'Connecting shares (%)'!$H$2/100*I621)/1000000,0),0)</f>
        <v>0</v>
      </c>
      <c r="T621" s="59">
        <f>IF(C621="East", IF(B621="Central",F621*'Connecting shares (%)'!$R$16*'Connecting shares (%)'!$F$2/100+H621*'Connecting shares (%)'!$G$2/100*'Connecting shares (%)'!$R$17+J621*'Connecting shares (%)'!$H$2/100*'Connecting shares (%)'!$R$18,0),0)</f>
        <v>0</v>
      </c>
      <c r="U621" s="1">
        <f>IF(C621="East", IF(B621="Decentral",('Connecting shares (%)'!$F$6/100*E621+'Connecting shares (%)'!$G$6/100*G621+'Connecting shares (%)'!$H$6/100*I621)/1000000,0),0)</f>
        <v>0</v>
      </c>
      <c r="V621" s="1">
        <f>IF(C621="East", IF(B621="Decentral",F621*'Connecting shares (%)'!$R$16*'Connecting shares (%)'!$F$6/100+H621*'Connecting shares (%)'!$G$6/100*'Connecting shares (%)'!$R$17+J621*'Connecting shares (%)'!$H$6/100*'Connecting shares (%)'!$R$18,0),0)</f>
        <v>0</v>
      </c>
      <c r="W621" s="1">
        <f>IF(C621="East", IF(B621="Central",('Connecting shares (%)'!$F$4/100*K621+'Connecting shares (%)'!$G$4/100*M621+'Connecting shares (%)'!$H$4/100*O621)/1000000,0),0)</f>
        <v>0</v>
      </c>
      <c r="X621" s="1">
        <f>IF(C621="East", IF(B621="Central",L621*'Connecting shares (%)'!$R$16*'Connecting shares (%)'!$F$4/100+N621*'Connecting shares (%)'!$G$4/100*'Connecting shares (%)'!$R$17+P621*'Connecting shares (%)'!$H$4/100*'Connecting shares (%)'!$R$18,0),0)</f>
        <v>0</v>
      </c>
      <c r="Y621" s="1">
        <f>IF(C621="East", IF(B621="Decentral",('Connecting shares (%)'!$F$4/100*K621+'Connecting shares (%)'!$G$4/100*M621+'Connecting shares (%)'!$H$4/100*O621)/1000000,0),0)</f>
        <v>0</v>
      </c>
      <c r="Z621" s="1">
        <f>IF(C621="East", IF(B621="Decentral",L621*'Connecting shares (%)'!$R$16*'Connecting shares (%)'!$F$8/100+N621*'Connecting shares (%)'!$G$8/100*'Connecting shares (%)'!$R$17+P621*'Connecting shares (%)'!$H$8/100*'Connecting shares (%)'!$R$18,0),0)</f>
        <v>0</v>
      </c>
      <c r="AA621" s="1">
        <f>IF(C621="West", IF(B621="Central",('Connecting shares (%)'!$F$10/100*E621+'Connecting shares (%)'!$G$10/100*G621+'Connecting shares (%)'!$H$10/100*I621)/1000000,0),0)</f>
        <v>0</v>
      </c>
      <c r="AB621" s="1">
        <f>IF(C621="West", IF(B621="Central",F621*'Connecting shares (%)'!$R$16*'Connecting shares (%)'!$F$10/100+H621*'Connecting shares (%)'!$G$10/100*'Connecting shares (%)'!$R$17+J621*'Connecting shares (%)'!$H$10/100*'Connecting shares (%)'!$R$18,0),0)</f>
        <v>0</v>
      </c>
      <c r="AC621" s="1">
        <f>IF(C621="West", IF(B621="Decentral",('Connecting shares (%)'!$F$14/100*E621+'Connecting shares (%)'!$G$14/100*G621+'Connecting shares (%)'!$H$14/100*I621)/1000000,0),0)</f>
        <v>0.44738833</v>
      </c>
      <c r="AD621" s="1">
        <f>IF(C621="west", IF(B621="Decentral",F621*'Connecting shares (%)'!$R$16*'Connecting shares (%)'!$F$14/100+H621*'Connecting shares (%)'!$G$14/100*'Connecting shares (%)'!$R$17+J621*'Connecting shares (%)'!$H$14/100*'Connecting shares (%)'!$R$18,0),0)</f>
        <v>0.59787000000000001</v>
      </c>
      <c r="AE621" s="1">
        <f>IF(C621="west", IF(B621="Central",('Connecting shares (%)'!$F$12/100*K621+'Connecting shares (%)'!$G$12/100*M621+'Connecting shares (%)'!$H$12/100*O621)/1000000,0),0)</f>
        <v>0</v>
      </c>
      <c r="AF621" s="1">
        <f>IF(C621="west", IF(B621="Central",L621*'Connecting shares (%)'!$R$16*'Connecting shares (%)'!$F$12/100+N621*'Connecting shares (%)'!$G$12/100*'Connecting shares (%)'!$R$17+P621*'Connecting shares (%)'!$H$12/100*'Connecting shares (%)'!$R$18,0),0)</f>
        <v>0</v>
      </c>
      <c r="AG621" s="1">
        <f>IF(C621="West", IF(B621="Decentral",(K621*'Connecting shares (%)'!$F$16/100+M621*'Connecting shares (%)'!$G$16/100+O621*'Connecting shares (%)'!$H$16/100)/1000000,0),0)</f>
        <v>4.3120549999999903E-2</v>
      </c>
      <c r="AH621" s="1">
        <f>IF(C621="west", IF(B621="Decentral",L621*'Connecting shares (%)'!$R$16*'Connecting shares (%)'!$F$16/100+N621*'Connecting shares (%)'!$G$16/100*'Connecting shares (%)'!$R$17+P621*'Connecting shares (%)'!$H$16/100*'Connecting shares (%)'!$R$18,0),0)</f>
        <v>0.16096500000000002</v>
      </c>
    </row>
    <row r="622" spans="1:34">
      <c r="A622" s="1">
        <v>621</v>
      </c>
      <c r="B622" s="1" t="s">
        <v>20</v>
      </c>
      <c r="C622" s="1" t="s">
        <v>21</v>
      </c>
      <c r="D622" s="1" t="s">
        <v>333</v>
      </c>
      <c r="E622" s="1">
        <v>0</v>
      </c>
      <c r="F622" s="1">
        <v>0</v>
      </c>
      <c r="G622" s="1">
        <v>0</v>
      </c>
      <c r="H622" s="1">
        <v>0</v>
      </c>
      <c r="I622" s="1">
        <v>0</v>
      </c>
      <c r="J622" s="1">
        <v>0</v>
      </c>
      <c r="K622" s="1">
        <v>0</v>
      </c>
      <c r="L622" s="1">
        <v>0</v>
      </c>
      <c r="M622" s="1">
        <v>0</v>
      </c>
      <c r="N622" s="1">
        <v>0</v>
      </c>
      <c r="O622" s="1">
        <v>0</v>
      </c>
      <c r="P622" s="1">
        <v>0</v>
      </c>
      <c r="Q622" s="1">
        <v>1942.32547837981</v>
      </c>
      <c r="R622" s="1">
        <v>104869.5</v>
      </c>
      <c r="S622" s="59">
        <f>IF(C622="East", IF(B622="Central",('Connecting shares (%)'!$F$2/100*E622+'Connecting shares (%)'!$G$2/100*G622+'Connecting shares (%)'!$H$2/100*I622)/1000000,0),0)</f>
        <v>0</v>
      </c>
      <c r="T622" s="59">
        <f>IF(C622="East", IF(B622="Central",F622*'Connecting shares (%)'!$R$16*'Connecting shares (%)'!$F$2/100+H622*'Connecting shares (%)'!$G$2/100*'Connecting shares (%)'!$R$17+J622*'Connecting shares (%)'!$H$2/100*'Connecting shares (%)'!$R$18,0),0)</f>
        <v>0</v>
      </c>
      <c r="U622" s="1">
        <f>IF(C622="East", IF(B622="Decentral",('Connecting shares (%)'!$F$6/100*E622+'Connecting shares (%)'!$G$6/100*G622+'Connecting shares (%)'!$H$6/100*I622)/1000000,0),0)</f>
        <v>0</v>
      </c>
      <c r="V622" s="1">
        <f>IF(C622="East", IF(B622="Decentral",F622*'Connecting shares (%)'!$R$16*'Connecting shares (%)'!$F$6/100+H622*'Connecting shares (%)'!$G$6/100*'Connecting shares (%)'!$R$17+J622*'Connecting shares (%)'!$H$6/100*'Connecting shares (%)'!$R$18,0),0)</f>
        <v>0</v>
      </c>
      <c r="W622" s="1">
        <f>IF(C622="East", IF(B622="Central",('Connecting shares (%)'!$F$4/100*K622+'Connecting shares (%)'!$G$4/100*M622+'Connecting shares (%)'!$H$4/100*O622)/1000000,0),0)</f>
        <v>0</v>
      </c>
      <c r="X622" s="1">
        <f>IF(C622="East", IF(B622="Central",L622*'Connecting shares (%)'!$R$16*'Connecting shares (%)'!$F$4/100+N622*'Connecting shares (%)'!$G$4/100*'Connecting shares (%)'!$R$17+P622*'Connecting shares (%)'!$H$4/100*'Connecting shares (%)'!$R$18,0),0)</f>
        <v>0</v>
      </c>
      <c r="Y622" s="1">
        <f>IF(C622="East", IF(B622="Decentral",('Connecting shares (%)'!$F$4/100*K622+'Connecting shares (%)'!$G$4/100*M622+'Connecting shares (%)'!$H$4/100*O622)/1000000,0),0)</f>
        <v>0</v>
      </c>
      <c r="Z622" s="1">
        <f>IF(C622="East", IF(B622="Decentral",L622*'Connecting shares (%)'!$R$16*'Connecting shares (%)'!$F$8/100+N622*'Connecting shares (%)'!$G$8/100*'Connecting shares (%)'!$R$17+P622*'Connecting shares (%)'!$H$8/100*'Connecting shares (%)'!$R$18,0),0)</f>
        <v>0</v>
      </c>
      <c r="AA622" s="1">
        <f>IF(C622="West", IF(B622="Central",('Connecting shares (%)'!$F$10/100*E622+'Connecting shares (%)'!$G$10/100*G622+'Connecting shares (%)'!$H$10/100*I622)/1000000,0),0)</f>
        <v>0</v>
      </c>
      <c r="AB622" s="1">
        <f>IF(C622="West", IF(B622="Central",F622*'Connecting shares (%)'!$R$16*'Connecting shares (%)'!$F$10/100+H622*'Connecting shares (%)'!$G$10/100*'Connecting shares (%)'!$R$17+J622*'Connecting shares (%)'!$H$10/100*'Connecting shares (%)'!$R$18,0),0)</f>
        <v>0</v>
      </c>
      <c r="AC622" s="1">
        <f>IF(C622="West", IF(B622="Decentral",('Connecting shares (%)'!$F$14/100*E622+'Connecting shares (%)'!$G$14/100*G622+'Connecting shares (%)'!$H$14/100*I622)/1000000,0),0)</f>
        <v>0</v>
      </c>
      <c r="AD622" s="1">
        <f>IF(C622="west", IF(B622="Decentral",F622*'Connecting shares (%)'!$R$16*'Connecting shares (%)'!$F$14/100+H622*'Connecting shares (%)'!$G$14/100*'Connecting shares (%)'!$R$17+J622*'Connecting shares (%)'!$H$14/100*'Connecting shares (%)'!$R$18,0),0)</f>
        <v>0</v>
      </c>
      <c r="AE622" s="1">
        <f>IF(C622="west", IF(B622="Central",('Connecting shares (%)'!$F$12/100*K622+'Connecting shares (%)'!$G$12/100*M622+'Connecting shares (%)'!$H$12/100*O622)/1000000,0),0)</f>
        <v>0</v>
      </c>
      <c r="AF622" s="1">
        <f>IF(C622="west", IF(B622="Central",L622*'Connecting shares (%)'!$R$16*'Connecting shares (%)'!$F$12/100+N622*'Connecting shares (%)'!$G$12/100*'Connecting shares (%)'!$R$17+P622*'Connecting shares (%)'!$H$12/100*'Connecting shares (%)'!$R$18,0),0)</f>
        <v>0</v>
      </c>
      <c r="AG622" s="1">
        <f>IF(C622="West", IF(B622="Decentral",(K622*'Connecting shares (%)'!$F$16/100+M622*'Connecting shares (%)'!$G$16/100+O622*'Connecting shares (%)'!$H$16/100)/1000000,0),0)</f>
        <v>0</v>
      </c>
      <c r="AH622" s="1">
        <f>IF(C622="west", IF(B622="Decentral",L622*'Connecting shares (%)'!$R$16*'Connecting shares (%)'!$F$16/100+N622*'Connecting shares (%)'!$G$16/100*'Connecting shares (%)'!$R$17+P622*'Connecting shares (%)'!$H$16/100*'Connecting shares (%)'!$R$18,0),0)</f>
        <v>0</v>
      </c>
    </row>
    <row r="623" spans="1:34">
      <c r="A623" s="1">
        <v>622</v>
      </c>
      <c r="B623" s="1" t="s">
        <v>19</v>
      </c>
      <c r="C623" s="1" t="s">
        <v>21</v>
      </c>
      <c r="D623" s="1" t="s">
        <v>332</v>
      </c>
      <c r="E623" s="1">
        <v>0</v>
      </c>
      <c r="F623" s="1">
        <v>0</v>
      </c>
      <c r="G623" s="1">
        <v>0</v>
      </c>
      <c r="H623" s="1">
        <v>0</v>
      </c>
      <c r="I623" s="1">
        <v>0</v>
      </c>
      <c r="J623" s="1">
        <v>0</v>
      </c>
      <c r="K623" s="1">
        <v>0</v>
      </c>
      <c r="L623" s="1">
        <v>0</v>
      </c>
      <c r="M623" s="1">
        <v>0</v>
      </c>
      <c r="N623" s="1">
        <v>0</v>
      </c>
      <c r="O623" s="1">
        <v>0</v>
      </c>
      <c r="P623" s="1">
        <v>0</v>
      </c>
      <c r="Q623" s="1">
        <v>851.87760531240303</v>
      </c>
      <c r="R623" s="1">
        <v>24041</v>
      </c>
      <c r="S623" s="59">
        <f>IF(C623="East", IF(B623="Central",('Connecting shares (%)'!$F$2/100*E623+'Connecting shares (%)'!$G$2/100*G623+'Connecting shares (%)'!$H$2/100*I623)/1000000,0),0)</f>
        <v>0</v>
      </c>
      <c r="T623" s="59">
        <f>IF(C623="East", IF(B623="Central",F623*'Connecting shares (%)'!$R$16*'Connecting shares (%)'!$F$2/100+H623*'Connecting shares (%)'!$G$2/100*'Connecting shares (%)'!$R$17+J623*'Connecting shares (%)'!$H$2/100*'Connecting shares (%)'!$R$18,0),0)</f>
        <v>0</v>
      </c>
      <c r="U623" s="1">
        <f>IF(C623="East", IF(B623="Decentral",('Connecting shares (%)'!$F$6/100*E623+'Connecting shares (%)'!$G$6/100*G623+'Connecting shares (%)'!$H$6/100*I623)/1000000,0),0)</f>
        <v>0</v>
      </c>
      <c r="V623" s="1">
        <f>IF(C623="East", IF(B623="Decentral",F623*'Connecting shares (%)'!$R$16*'Connecting shares (%)'!$F$6/100+H623*'Connecting shares (%)'!$G$6/100*'Connecting shares (%)'!$R$17+J623*'Connecting shares (%)'!$H$6/100*'Connecting shares (%)'!$R$18,0),0)</f>
        <v>0</v>
      </c>
      <c r="W623" s="1">
        <f>IF(C623="East", IF(B623="Central",('Connecting shares (%)'!$F$4/100*K623+'Connecting shares (%)'!$G$4/100*M623+'Connecting shares (%)'!$H$4/100*O623)/1000000,0),0)</f>
        <v>0</v>
      </c>
      <c r="X623" s="1">
        <f>IF(C623="East", IF(B623="Central",L623*'Connecting shares (%)'!$R$16*'Connecting shares (%)'!$F$4/100+N623*'Connecting shares (%)'!$G$4/100*'Connecting shares (%)'!$R$17+P623*'Connecting shares (%)'!$H$4/100*'Connecting shares (%)'!$R$18,0),0)</f>
        <v>0</v>
      </c>
      <c r="Y623" s="1">
        <f>IF(C623="East", IF(B623="Decentral",('Connecting shares (%)'!$F$4/100*K623+'Connecting shares (%)'!$G$4/100*M623+'Connecting shares (%)'!$H$4/100*O623)/1000000,0),0)</f>
        <v>0</v>
      </c>
      <c r="Z623" s="1">
        <f>IF(C623="East", IF(B623="Decentral",L623*'Connecting shares (%)'!$R$16*'Connecting shares (%)'!$F$8/100+N623*'Connecting shares (%)'!$G$8/100*'Connecting shares (%)'!$R$17+P623*'Connecting shares (%)'!$H$8/100*'Connecting shares (%)'!$R$18,0),0)</f>
        <v>0</v>
      </c>
      <c r="AA623" s="1">
        <f>IF(C623="West", IF(B623="Central",('Connecting shares (%)'!$F$10/100*E623+'Connecting shares (%)'!$G$10/100*G623+'Connecting shares (%)'!$H$10/100*I623)/1000000,0),0)</f>
        <v>0</v>
      </c>
      <c r="AB623" s="1">
        <f>IF(C623="West", IF(B623="Central",F623*'Connecting shares (%)'!$R$16*'Connecting shares (%)'!$F$10/100+H623*'Connecting shares (%)'!$G$10/100*'Connecting shares (%)'!$R$17+J623*'Connecting shares (%)'!$H$10/100*'Connecting shares (%)'!$R$18,0),0)</f>
        <v>0</v>
      </c>
      <c r="AC623" s="1">
        <f>IF(C623="West", IF(B623="Decentral",('Connecting shares (%)'!$F$14/100*E623+'Connecting shares (%)'!$G$14/100*G623+'Connecting shares (%)'!$H$14/100*I623)/1000000,0),0)</f>
        <v>0</v>
      </c>
      <c r="AD623" s="1">
        <f>IF(C623="west", IF(B623="Decentral",F623*'Connecting shares (%)'!$R$16*'Connecting shares (%)'!$F$14/100+H623*'Connecting shares (%)'!$G$14/100*'Connecting shares (%)'!$R$17+J623*'Connecting shares (%)'!$H$14/100*'Connecting shares (%)'!$R$18,0),0)</f>
        <v>0</v>
      </c>
      <c r="AE623" s="1">
        <f>IF(C623="west", IF(B623="Central",('Connecting shares (%)'!$F$12/100*K623+'Connecting shares (%)'!$G$12/100*M623+'Connecting shares (%)'!$H$12/100*O623)/1000000,0),0)</f>
        <v>0</v>
      </c>
      <c r="AF623" s="1">
        <f>IF(C623="west", IF(B623="Central",L623*'Connecting shares (%)'!$R$16*'Connecting shares (%)'!$F$12/100+N623*'Connecting shares (%)'!$G$12/100*'Connecting shares (%)'!$R$17+P623*'Connecting shares (%)'!$H$12/100*'Connecting shares (%)'!$R$18,0),0)</f>
        <v>0</v>
      </c>
      <c r="AG623" s="1">
        <f>IF(C623="West", IF(B623="Decentral",(K623*'Connecting shares (%)'!$F$16/100+M623*'Connecting shares (%)'!$G$16/100+O623*'Connecting shares (%)'!$H$16/100)/1000000,0),0)</f>
        <v>0</v>
      </c>
      <c r="AH623" s="1">
        <f>IF(C623="west", IF(B623="Decentral",L623*'Connecting shares (%)'!$R$16*'Connecting shares (%)'!$F$16/100+N623*'Connecting shares (%)'!$G$16/100*'Connecting shares (%)'!$R$17+P623*'Connecting shares (%)'!$H$16/100*'Connecting shares (%)'!$R$18,0),0)</f>
        <v>0</v>
      </c>
    </row>
    <row r="624" spans="1:34">
      <c r="A624" s="1">
        <v>623</v>
      </c>
      <c r="B624" s="1" t="s">
        <v>19</v>
      </c>
      <c r="C624" s="1" t="s">
        <v>21</v>
      </c>
      <c r="D624" s="1" t="s">
        <v>331</v>
      </c>
      <c r="E624" s="1">
        <v>838899.1</v>
      </c>
      <c r="F624" s="1">
        <v>53</v>
      </c>
      <c r="G624" s="1">
        <v>0</v>
      </c>
      <c r="H624" s="1">
        <v>0</v>
      </c>
      <c r="I624" s="1">
        <v>0</v>
      </c>
      <c r="J624" s="1">
        <v>0</v>
      </c>
      <c r="K624" s="1">
        <v>146920.32000000001</v>
      </c>
      <c r="L624" s="1">
        <v>11</v>
      </c>
      <c r="M624" s="1">
        <v>0</v>
      </c>
      <c r="N624" s="1">
        <v>0</v>
      </c>
      <c r="O624" s="1">
        <v>0</v>
      </c>
      <c r="P624" s="1">
        <v>0</v>
      </c>
      <c r="Q624" s="1">
        <v>4256.3814257255899</v>
      </c>
      <c r="R624" s="1">
        <v>1015865.5</v>
      </c>
      <c r="S624" s="59">
        <f>IF(C624="East", IF(B624="Central",('Connecting shares (%)'!$F$2/100*E624+'Connecting shares (%)'!$G$2/100*G624+'Connecting shares (%)'!$H$2/100*I624)/1000000,0),0)</f>
        <v>0</v>
      </c>
      <c r="T624" s="59">
        <f>IF(C624="East", IF(B624="Central",F624*'Connecting shares (%)'!$R$16*'Connecting shares (%)'!$F$2/100+H624*'Connecting shares (%)'!$G$2/100*'Connecting shares (%)'!$R$17+J624*'Connecting shares (%)'!$H$2/100*'Connecting shares (%)'!$R$18,0),0)</f>
        <v>0</v>
      </c>
      <c r="U624" s="1">
        <f>IF(C624="East", IF(B624="Decentral",('Connecting shares (%)'!$F$6/100*E624+'Connecting shares (%)'!$G$6/100*G624+'Connecting shares (%)'!$H$6/100*I624)/1000000,0),0)</f>
        <v>0</v>
      </c>
      <c r="V624" s="1">
        <f>IF(C624="East", IF(B624="Decentral",F624*'Connecting shares (%)'!$R$16*'Connecting shares (%)'!$F$6/100+H624*'Connecting shares (%)'!$G$6/100*'Connecting shares (%)'!$R$17+J624*'Connecting shares (%)'!$H$6/100*'Connecting shares (%)'!$R$18,0),0)</f>
        <v>0</v>
      </c>
      <c r="W624" s="1">
        <f>IF(C624="East", IF(B624="Central",('Connecting shares (%)'!$F$4/100*K624+'Connecting shares (%)'!$G$4/100*M624+'Connecting shares (%)'!$H$4/100*O624)/1000000,0),0)</f>
        <v>0</v>
      </c>
      <c r="X624" s="1">
        <f>IF(C624="East", IF(B624="Central",L624*'Connecting shares (%)'!$R$16*'Connecting shares (%)'!$F$4/100+N624*'Connecting shares (%)'!$G$4/100*'Connecting shares (%)'!$R$17+P624*'Connecting shares (%)'!$H$4/100*'Connecting shares (%)'!$R$18,0),0)</f>
        <v>0</v>
      </c>
      <c r="Y624" s="1">
        <f>IF(C624="East", IF(B624="Decentral",('Connecting shares (%)'!$F$4/100*K624+'Connecting shares (%)'!$G$4/100*M624+'Connecting shares (%)'!$H$4/100*O624)/1000000,0),0)</f>
        <v>0</v>
      </c>
      <c r="Z624" s="1">
        <f>IF(C624="East", IF(B624="Decentral",L624*'Connecting shares (%)'!$R$16*'Connecting shares (%)'!$F$8/100+N624*'Connecting shares (%)'!$G$8/100*'Connecting shares (%)'!$R$17+P624*'Connecting shares (%)'!$H$8/100*'Connecting shares (%)'!$R$18,0),0)</f>
        <v>0</v>
      </c>
      <c r="AA624" s="1">
        <f>IF(C624="West", IF(B624="Central",('Connecting shares (%)'!$F$10/100*E624+'Connecting shares (%)'!$G$10/100*G624+'Connecting shares (%)'!$H$10/100*I624)/1000000,0),0)</f>
        <v>0</v>
      </c>
      <c r="AB624" s="1">
        <f>IF(C624="West", IF(B624="Central",F624*'Connecting shares (%)'!$R$16*'Connecting shares (%)'!$F$10/100+H624*'Connecting shares (%)'!$G$10/100*'Connecting shares (%)'!$R$17+J624*'Connecting shares (%)'!$H$10/100*'Connecting shares (%)'!$R$18,0),0)</f>
        <v>0</v>
      </c>
      <c r="AC624" s="1">
        <f>IF(C624="West", IF(B624="Decentral",('Connecting shares (%)'!$F$14/100*E624+'Connecting shares (%)'!$G$14/100*G624+'Connecting shares (%)'!$H$14/100*I624)/1000000,0),0)</f>
        <v>0.83889910000000001</v>
      </c>
      <c r="AD624" s="1">
        <f>IF(C624="west", IF(B624="Decentral",F624*'Connecting shares (%)'!$R$16*'Connecting shares (%)'!$F$14/100+H624*'Connecting shares (%)'!$G$14/100*'Connecting shares (%)'!$R$17+J624*'Connecting shares (%)'!$H$14/100*'Connecting shares (%)'!$R$18,0),0)</f>
        <v>1.2187350000000001</v>
      </c>
      <c r="AE624" s="1">
        <f>IF(C624="west", IF(B624="Central",('Connecting shares (%)'!$F$12/100*K624+'Connecting shares (%)'!$G$12/100*M624+'Connecting shares (%)'!$H$12/100*O624)/1000000,0),0)</f>
        <v>0</v>
      </c>
      <c r="AF624" s="1">
        <f>IF(C624="west", IF(B624="Central",L624*'Connecting shares (%)'!$R$16*'Connecting shares (%)'!$F$12/100+N624*'Connecting shares (%)'!$G$12/100*'Connecting shares (%)'!$R$17+P624*'Connecting shares (%)'!$H$12/100*'Connecting shares (%)'!$R$18,0),0)</f>
        <v>0</v>
      </c>
      <c r="AG624" s="1">
        <f>IF(C624="West", IF(B624="Decentral",(K624*'Connecting shares (%)'!$F$16/100+M624*'Connecting shares (%)'!$G$16/100+O624*'Connecting shares (%)'!$H$16/100)/1000000,0),0)</f>
        <v>0.14692031999999999</v>
      </c>
      <c r="AH624" s="1">
        <f>IF(C624="west", IF(B624="Decentral",L624*'Connecting shares (%)'!$R$16*'Connecting shares (%)'!$F$16/100+N624*'Connecting shares (%)'!$G$16/100*'Connecting shares (%)'!$R$17+P624*'Connecting shares (%)'!$H$16/100*'Connecting shares (%)'!$R$18,0),0)</f>
        <v>0.25294500000000003</v>
      </c>
    </row>
    <row r="625" spans="1:34">
      <c r="A625" s="1">
        <v>624</v>
      </c>
      <c r="B625" s="1" t="s">
        <v>19</v>
      </c>
      <c r="C625" s="1" t="s">
        <v>21</v>
      </c>
      <c r="D625" s="1" t="s">
        <v>330</v>
      </c>
      <c r="E625" s="1">
        <v>0</v>
      </c>
      <c r="F625" s="1">
        <v>0</v>
      </c>
      <c r="G625" s="1">
        <v>0</v>
      </c>
      <c r="H625" s="1">
        <v>0</v>
      </c>
      <c r="I625" s="1">
        <v>0</v>
      </c>
      <c r="J625" s="1">
        <v>0</v>
      </c>
      <c r="K625" s="1">
        <v>0</v>
      </c>
      <c r="L625" s="1">
        <v>0</v>
      </c>
      <c r="M625" s="1">
        <v>0</v>
      </c>
      <c r="N625" s="1">
        <v>0</v>
      </c>
      <c r="O625" s="1">
        <v>0</v>
      </c>
      <c r="P625" s="1">
        <v>0</v>
      </c>
      <c r="Q625" s="1">
        <v>307.73399366772497</v>
      </c>
      <c r="R625" s="1">
        <v>2350.5</v>
      </c>
      <c r="S625" s="59">
        <f>IF(C625="East", IF(B625="Central",('Connecting shares (%)'!$F$2/100*E625+'Connecting shares (%)'!$G$2/100*G625+'Connecting shares (%)'!$H$2/100*I625)/1000000,0),0)</f>
        <v>0</v>
      </c>
      <c r="T625" s="59">
        <f>IF(C625="East", IF(B625="Central",F625*'Connecting shares (%)'!$R$16*'Connecting shares (%)'!$F$2/100+H625*'Connecting shares (%)'!$G$2/100*'Connecting shares (%)'!$R$17+J625*'Connecting shares (%)'!$H$2/100*'Connecting shares (%)'!$R$18,0),0)</f>
        <v>0</v>
      </c>
      <c r="U625" s="1">
        <f>IF(C625="East", IF(B625="Decentral",('Connecting shares (%)'!$F$6/100*E625+'Connecting shares (%)'!$G$6/100*G625+'Connecting shares (%)'!$H$6/100*I625)/1000000,0),0)</f>
        <v>0</v>
      </c>
      <c r="V625" s="1">
        <f>IF(C625="East", IF(B625="Decentral",F625*'Connecting shares (%)'!$R$16*'Connecting shares (%)'!$F$6/100+H625*'Connecting shares (%)'!$G$6/100*'Connecting shares (%)'!$R$17+J625*'Connecting shares (%)'!$H$6/100*'Connecting shares (%)'!$R$18,0),0)</f>
        <v>0</v>
      </c>
      <c r="W625" s="1">
        <f>IF(C625="East", IF(B625="Central",('Connecting shares (%)'!$F$4/100*K625+'Connecting shares (%)'!$G$4/100*M625+'Connecting shares (%)'!$H$4/100*O625)/1000000,0),0)</f>
        <v>0</v>
      </c>
      <c r="X625" s="1">
        <f>IF(C625="East", IF(B625="Central",L625*'Connecting shares (%)'!$R$16*'Connecting shares (%)'!$F$4/100+N625*'Connecting shares (%)'!$G$4/100*'Connecting shares (%)'!$R$17+P625*'Connecting shares (%)'!$H$4/100*'Connecting shares (%)'!$R$18,0),0)</f>
        <v>0</v>
      </c>
      <c r="Y625" s="1">
        <f>IF(C625="East", IF(B625="Decentral",('Connecting shares (%)'!$F$4/100*K625+'Connecting shares (%)'!$G$4/100*M625+'Connecting shares (%)'!$H$4/100*O625)/1000000,0),0)</f>
        <v>0</v>
      </c>
      <c r="Z625" s="1">
        <f>IF(C625="East", IF(B625="Decentral",L625*'Connecting shares (%)'!$R$16*'Connecting shares (%)'!$F$8/100+N625*'Connecting shares (%)'!$G$8/100*'Connecting shares (%)'!$R$17+P625*'Connecting shares (%)'!$H$8/100*'Connecting shares (%)'!$R$18,0),0)</f>
        <v>0</v>
      </c>
      <c r="AA625" s="1">
        <f>IF(C625="West", IF(B625="Central",('Connecting shares (%)'!$F$10/100*E625+'Connecting shares (%)'!$G$10/100*G625+'Connecting shares (%)'!$H$10/100*I625)/1000000,0),0)</f>
        <v>0</v>
      </c>
      <c r="AB625" s="1">
        <f>IF(C625="West", IF(B625="Central",F625*'Connecting shares (%)'!$R$16*'Connecting shares (%)'!$F$10/100+H625*'Connecting shares (%)'!$G$10/100*'Connecting shares (%)'!$R$17+J625*'Connecting shares (%)'!$H$10/100*'Connecting shares (%)'!$R$18,0),0)</f>
        <v>0</v>
      </c>
      <c r="AC625" s="1">
        <f>IF(C625="West", IF(B625="Decentral",('Connecting shares (%)'!$F$14/100*E625+'Connecting shares (%)'!$G$14/100*G625+'Connecting shares (%)'!$H$14/100*I625)/1000000,0),0)</f>
        <v>0</v>
      </c>
      <c r="AD625" s="1">
        <f>IF(C625="west", IF(B625="Decentral",F625*'Connecting shares (%)'!$R$16*'Connecting shares (%)'!$F$14/100+H625*'Connecting shares (%)'!$G$14/100*'Connecting shares (%)'!$R$17+J625*'Connecting shares (%)'!$H$14/100*'Connecting shares (%)'!$R$18,0),0)</f>
        <v>0</v>
      </c>
      <c r="AE625" s="1">
        <f>IF(C625="west", IF(B625="Central",('Connecting shares (%)'!$F$12/100*K625+'Connecting shares (%)'!$G$12/100*M625+'Connecting shares (%)'!$H$12/100*O625)/1000000,0),0)</f>
        <v>0</v>
      </c>
      <c r="AF625" s="1">
        <f>IF(C625="west", IF(B625="Central",L625*'Connecting shares (%)'!$R$16*'Connecting shares (%)'!$F$12/100+N625*'Connecting shares (%)'!$G$12/100*'Connecting shares (%)'!$R$17+P625*'Connecting shares (%)'!$H$12/100*'Connecting shares (%)'!$R$18,0),0)</f>
        <v>0</v>
      </c>
      <c r="AG625" s="1">
        <f>IF(C625="West", IF(B625="Decentral",(K625*'Connecting shares (%)'!$F$16/100+M625*'Connecting shares (%)'!$G$16/100+O625*'Connecting shares (%)'!$H$16/100)/1000000,0),0)</f>
        <v>0</v>
      </c>
      <c r="AH625" s="1">
        <f>IF(C625="west", IF(B625="Decentral",L625*'Connecting shares (%)'!$R$16*'Connecting shares (%)'!$F$16/100+N625*'Connecting shares (%)'!$G$16/100*'Connecting shares (%)'!$R$17+P625*'Connecting shares (%)'!$H$16/100*'Connecting shares (%)'!$R$18,0),0)</f>
        <v>0</v>
      </c>
    </row>
    <row r="626" spans="1:34">
      <c r="A626" s="1">
        <v>625</v>
      </c>
      <c r="B626" s="1" t="s">
        <v>19</v>
      </c>
      <c r="C626" s="1" t="s">
        <v>21</v>
      </c>
      <c r="D626" s="1" t="s">
        <v>329</v>
      </c>
      <c r="E626" s="1">
        <v>8478.94</v>
      </c>
      <c r="F626" s="1">
        <v>1</v>
      </c>
      <c r="G626" s="1">
        <v>0</v>
      </c>
      <c r="H626" s="1">
        <v>0</v>
      </c>
      <c r="I626" s="1">
        <v>0</v>
      </c>
      <c r="J626" s="1">
        <v>0</v>
      </c>
      <c r="K626" s="1">
        <v>0</v>
      </c>
      <c r="L626" s="1">
        <v>0</v>
      </c>
      <c r="M626" s="1">
        <v>0</v>
      </c>
      <c r="N626" s="1">
        <v>0</v>
      </c>
      <c r="O626" s="1">
        <v>0</v>
      </c>
      <c r="P626" s="1">
        <v>0</v>
      </c>
      <c r="Q626" s="1">
        <v>436.50521310340298</v>
      </c>
      <c r="R626" s="1">
        <v>7789</v>
      </c>
      <c r="S626" s="59">
        <f>IF(C626="East", IF(B626="Central",('Connecting shares (%)'!$F$2/100*E626+'Connecting shares (%)'!$G$2/100*G626+'Connecting shares (%)'!$H$2/100*I626)/1000000,0),0)</f>
        <v>0</v>
      </c>
      <c r="T626" s="59">
        <f>IF(C626="East", IF(B626="Central",F626*'Connecting shares (%)'!$R$16*'Connecting shares (%)'!$F$2/100+H626*'Connecting shares (%)'!$G$2/100*'Connecting shares (%)'!$R$17+J626*'Connecting shares (%)'!$H$2/100*'Connecting shares (%)'!$R$18,0),0)</f>
        <v>0</v>
      </c>
      <c r="U626" s="1">
        <f>IF(C626="East", IF(B626="Decentral",('Connecting shares (%)'!$F$6/100*E626+'Connecting shares (%)'!$G$6/100*G626+'Connecting shares (%)'!$H$6/100*I626)/1000000,0),0)</f>
        <v>0</v>
      </c>
      <c r="V626" s="1">
        <f>IF(C626="East", IF(B626="Decentral",F626*'Connecting shares (%)'!$R$16*'Connecting shares (%)'!$F$6/100+H626*'Connecting shares (%)'!$G$6/100*'Connecting shares (%)'!$R$17+J626*'Connecting shares (%)'!$H$6/100*'Connecting shares (%)'!$R$18,0),0)</f>
        <v>0</v>
      </c>
      <c r="W626" s="1">
        <f>IF(C626="East", IF(B626="Central",('Connecting shares (%)'!$F$4/100*K626+'Connecting shares (%)'!$G$4/100*M626+'Connecting shares (%)'!$H$4/100*O626)/1000000,0),0)</f>
        <v>0</v>
      </c>
      <c r="X626" s="1">
        <f>IF(C626="East", IF(B626="Central",L626*'Connecting shares (%)'!$R$16*'Connecting shares (%)'!$F$4/100+N626*'Connecting shares (%)'!$G$4/100*'Connecting shares (%)'!$R$17+P626*'Connecting shares (%)'!$H$4/100*'Connecting shares (%)'!$R$18,0),0)</f>
        <v>0</v>
      </c>
      <c r="Y626" s="1">
        <f>IF(C626="East", IF(B626="Decentral",('Connecting shares (%)'!$F$4/100*K626+'Connecting shares (%)'!$G$4/100*M626+'Connecting shares (%)'!$H$4/100*O626)/1000000,0),0)</f>
        <v>0</v>
      </c>
      <c r="Z626" s="1">
        <f>IF(C626="East", IF(B626="Decentral",L626*'Connecting shares (%)'!$R$16*'Connecting shares (%)'!$F$8/100+N626*'Connecting shares (%)'!$G$8/100*'Connecting shares (%)'!$R$17+P626*'Connecting shares (%)'!$H$8/100*'Connecting shares (%)'!$R$18,0),0)</f>
        <v>0</v>
      </c>
      <c r="AA626" s="1">
        <f>IF(C626="West", IF(B626="Central",('Connecting shares (%)'!$F$10/100*E626+'Connecting shares (%)'!$G$10/100*G626+'Connecting shares (%)'!$H$10/100*I626)/1000000,0),0)</f>
        <v>0</v>
      </c>
      <c r="AB626" s="1">
        <f>IF(C626="West", IF(B626="Central",F626*'Connecting shares (%)'!$R$16*'Connecting shares (%)'!$F$10/100+H626*'Connecting shares (%)'!$G$10/100*'Connecting shares (%)'!$R$17+J626*'Connecting shares (%)'!$H$10/100*'Connecting shares (%)'!$R$18,0),0)</f>
        <v>0</v>
      </c>
      <c r="AC626" s="1">
        <f>IF(C626="West", IF(B626="Decentral",('Connecting shares (%)'!$F$14/100*E626+'Connecting shares (%)'!$G$14/100*G626+'Connecting shares (%)'!$H$14/100*I626)/1000000,0),0)</f>
        <v>8.4789400000000008E-3</v>
      </c>
      <c r="AD626" s="1">
        <f>IF(C626="west", IF(B626="Decentral",F626*'Connecting shares (%)'!$R$16*'Connecting shares (%)'!$F$14/100+H626*'Connecting shares (%)'!$G$14/100*'Connecting shares (%)'!$R$17+J626*'Connecting shares (%)'!$H$14/100*'Connecting shares (%)'!$R$18,0),0)</f>
        <v>2.2995000000000002E-2</v>
      </c>
      <c r="AE626" s="1">
        <f>IF(C626="west", IF(B626="Central",('Connecting shares (%)'!$F$12/100*K626+'Connecting shares (%)'!$G$12/100*M626+'Connecting shares (%)'!$H$12/100*O626)/1000000,0),0)</f>
        <v>0</v>
      </c>
      <c r="AF626" s="1">
        <f>IF(C626="west", IF(B626="Central",L626*'Connecting shares (%)'!$R$16*'Connecting shares (%)'!$F$12/100+N626*'Connecting shares (%)'!$G$12/100*'Connecting shares (%)'!$R$17+P626*'Connecting shares (%)'!$H$12/100*'Connecting shares (%)'!$R$18,0),0)</f>
        <v>0</v>
      </c>
      <c r="AG626" s="1">
        <f>IF(C626="West", IF(B626="Decentral",(K626*'Connecting shares (%)'!$F$16/100+M626*'Connecting shares (%)'!$G$16/100+O626*'Connecting shares (%)'!$H$16/100)/1000000,0),0)</f>
        <v>0</v>
      </c>
      <c r="AH626" s="1">
        <f>IF(C626="west", IF(B626="Decentral",L626*'Connecting shares (%)'!$R$16*'Connecting shares (%)'!$F$16/100+N626*'Connecting shares (%)'!$G$16/100*'Connecting shares (%)'!$R$17+P626*'Connecting shares (%)'!$H$16/100*'Connecting shares (%)'!$R$18,0),0)</f>
        <v>0</v>
      </c>
    </row>
    <row r="627" spans="1:34">
      <c r="A627" s="1">
        <v>626</v>
      </c>
      <c r="B627" s="1" t="s">
        <v>19</v>
      </c>
      <c r="C627" s="1" t="s">
        <v>21</v>
      </c>
      <c r="D627" s="1" t="s">
        <v>328</v>
      </c>
      <c r="E627" s="1">
        <v>380233.59</v>
      </c>
      <c r="F627" s="1">
        <v>26</v>
      </c>
      <c r="G627" s="1">
        <v>0</v>
      </c>
      <c r="H627" s="1">
        <v>0</v>
      </c>
      <c r="I627" s="1">
        <v>0</v>
      </c>
      <c r="J627" s="1">
        <v>0</v>
      </c>
      <c r="K627" s="1">
        <v>86772.160000000003</v>
      </c>
      <c r="L627" s="1">
        <v>5</v>
      </c>
      <c r="M627" s="1">
        <v>0</v>
      </c>
      <c r="N627" s="1">
        <v>0</v>
      </c>
      <c r="O627" s="1">
        <v>0</v>
      </c>
      <c r="P627" s="1">
        <v>0</v>
      </c>
      <c r="Q627" s="1">
        <v>5607.1863030860504</v>
      </c>
      <c r="R627" s="1">
        <v>1195340.5</v>
      </c>
      <c r="S627" s="59">
        <f>IF(C627="East", IF(B627="Central",('Connecting shares (%)'!$F$2/100*E627+'Connecting shares (%)'!$G$2/100*G627+'Connecting shares (%)'!$H$2/100*I627)/1000000,0),0)</f>
        <v>0</v>
      </c>
      <c r="T627" s="59">
        <f>IF(C627="East", IF(B627="Central",F627*'Connecting shares (%)'!$R$16*'Connecting shares (%)'!$F$2/100+H627*'Connecting shares (%)'!$G$2/100*'Connecting shares (%)'!$R$17+J627*'Connecting shares (%)'!$H$2/100*'Connecting shares (%)'!$R$18,0),0)</f>
        <v>0</v>
      </c>
      <c r="U627" s="1">
        <f>IF(C627="East", IF(B627="Decentral",('Connecting shares (%)'!$F$6/100*E627+'Connecting shares (%)'!$G$6/100*G627+'Connecting shares (%)'!$H$6/100*I627)/1000000,0),0)</f>
        <v>0</v>
      </c>
      <c r="V627" s="1">
        <f>IF(C627="East", IF(B627="Decentral",F627*'Connecting shares (%)'!$R$16*'Connecting shares (%)'!$F$6/100+H627*'Connecting shares (%)'!$G$6/100*'Connecting shares (%)'!$R$17+J627*'Connecting shares (%)'!$H$6/100*'Connecting shares (%)'!$R$18,0),0)</f>
        <v>0</v>
      </c>
      <c r="W627" s="1">
        <f>IF(C627="East", IF(B627="Central",('Connecting shares (%)'!$F$4/100*K627+'Connecting shares (%)'!$G$4/100*M627+'Connecting shares (%)'!$H$4/100*O627)/1000000,0),0)</f>
        <v>0</v>
      </c>
      <c r="X627" s="1">
        <f>IF(C627="East", IF(B627="Central",L627*'Connecting shares (%)'!$R$16*'Connecting shares (%)'!$F$4/100+N627*'Connecting shares (%)'!$G$4/100*'Connecting shares (%)'!$R$17+P627*'Connecting shares (%)'!$H$4/100*'Connecting shares (%)'!$R$18,0),0)</f>
        <v>0</v>
      </c>
      <c r="Y627" s="1">
        <f>IF(C627="East", IF(B627="Decentral",('Connecting shares (%)'!$F$4/100*K627+'Connecting shares (%)'!$G$4/100*M627+'Connecting shares (%)'!$H$4/100*O627)/1000000,0),0)</f>
        <v>0</v>
      </c>
      <c r="Z627" s="1">
        <f>IF(C627="East", IF(B627="Decentral",L627*'Connecting shares (%)'!$R$16*'Connecting shares (%)'!$F$8/100+N627*'Connecting shares (%)'!$G$8/100*'Connecting shares (%)'!$R$17+P627*'Connecting shares (%)'!$H$8/100*'Connecting shares (%)'!$R$18,0),0)</f>
        <v>0</v>
      </c>
      <c r="AA627" s="1">
        <f>IF(C627="West", IF(B627="Central",('Connecting shares (%)'!$F$10/100*E627+'Connecting shares (%)'!$G$10/100*G627+'Connecting shares (%)'!$H$10/100*I627)/1000000,0),0)</f>
        <v>0</v>
      </c>
      <c r="AB627" s="1">
        <f>IF(C627="West", IF(B627="Central",F627*'Connecting shares (%)'!$R$16*'Connecting shares (%)'!$F$10/100+H627*'Connecting shares (%)'!$G$10/100*'Connecting shares (%)'!$R$17+J627*'Connecting shares (%)'!$H$10/100*'Connecting shares (%)'!$R$18,0),0)</f>
        <v>0</v>
      </c>
      <c r="AC627" s="1">
        <f>IF(C627="West", IF(B627="Decentral",('Connecting shares (%)'!$F$14/100*E627+'Connecting shares (%)'!$G$14/100*G627+'Connecting shares (%)'!$H$14/100*I627)/1000000,0),0)</f>
        <v>0.38023359000000001</v>
      </c>
      <c r="AD627" s="1">
        <f>IF(C627="west", IF(B627="Decentral",F627*'Connecting shares (%)'!$R$16*'Connecting shares (%)'!$F$14/100+H627*'Connecting shares (%)'!$G$14/100*'Connecting shares (%)'!$R$17+J627*'Connecting shares (%)'!$H$14/100*'Connecting shares (%)'!$R$18,0),0)</f>
        <v>0.59787000000000001</v>
      </c>
      <c r="AE627" s="1">
        <f>IF(C627="west", IF(B627="Central",('Connecting shares (%)'!$F$12/100*K627+'Connecting shares (%)'!$G$12/100*M627+'Connecting shares (%)'!$H$12/100*O627)/1000000,0),0)</f>
        <v>0</v>
      </c>
      <c r="AF627" s="1">
        <f>IF(C627="west", IF(B627="Central",L627*'Connecting shares (%)'!$R$16*'Connecting shares (%)'!$F$12/100+N627*'Connecting shares (%)'!$G$12/100*'Connecting shares (%)'!$R$17+P627*'Connecting shares (%)'!$H$12/100*'Connecting shares (%)'!$R$18,0),0)</f>
        <v>0</v>
      </c>
      <c r="AG627" s="1">
        <f>IF(C627="West", IF(B627="Decentral",(K627*'Connecting shares (%)'!$F$16/100+M627*'Connecting shares (%)'!$G$16/100+O627*'Connecting shares (%)'!$H$16/100)/1000000,0),0)</f>
        <v>8.6772160000000001E-2</v>
      </c>
      <c r="AH627" s="1">
        <f>IF(C627="west", IF(B627="Decentral",L627*'Connecting shares (%)'!$R$16*'Connecting shares (%)'!$F$16/100+N627*'Connecting shares (%)'!$G$16/100*'Connecting shares (%)'!$R$17+P627*'Connecting shares (%)'!$H$16/100*'Connecting shares (%)'!$R$18,0),0)</f>
        <v>0.11497500000000001</v>
      </c>
    </row>
    <row r="628" spans="1:34">
      <c r="A628" s="1">
        <v>627</v>
      </c>
      <c r="B628" s="1" t="s">
        <v>19</v>
      </c>
      <c r="C628" s="1" t="s">
        <v>21</v>
      </c>
      <c r="D628" s="1" t="s">
        <v>327</v>
      </c>
      <c r="E628" s="1">
        <v>661659.30999999901</v>
      </c>
      <c r="F628" s="1">
        <v>40</v>
      </c>
      <c r="G628" s="1">
        <v>0</v>
      </c>
      <c r="H628" s="1">
        <v>0</v>
      </c>
      <c r="I628" s="1">
        <v>0</v>
      </c>
      <c r="J628" s="1">
        <v>0</v>
      </c>
      <c r="K628" s="1">
        <v>169560.109999999</v>
      </c>
      <c r="L628" s="1">
        <v>9</v>
      </c>
      <c r="M628" s="1">
        <v>0</v>
      </c>
      <c r="N628" s="1">
        <v>0</v>
      </c>
      <c r="O628" s="1">
        <v>0</v>
      </c>
      <c r="P628" s="1">
        <v>0</v>
      </c>
      <c r="Q628" s="1">
        <v>3268.5236836141098</v>
      </c>
      <c r="R628" s="1">
        <v>591736.5</v>
      </c>
      <c r="S628" s="59">
        <f>IF(C628="East", IF(B628="Central",('Connecting shares (%)'!$F$2/100*E628+'Connecting shares (%)'!$G$2/100*G628+'Connecting shares (%)'!$H$2/100*I628)/1000000,0),0)</f>
        <v>0</v>
      </c>
      <c r="T628" s="59">
        <f>IF(C628="East", IF(B628="Central",F628*'Connecting shares (%)'!$R$16*'Connecting shares (%)'!$F$2/100+H628*'Connecting shares (%)'!$G$2/100*'Connecting shares (%)'!$R$17+J628*'Connecting shares (%)'!$H$2/100*'Connecting shares (%)'!$R$18,0),0)</f>
        <v>0</v>
      </c>
      <c r="U628" s="1">
        <f>IF(C628="East", IF(B628="Decentral",('Connecting shares (%)'!$F$6/100*E628+'Connecting shares (%)'!$G$6/100*G628+'Connecting shares (%)'!$H$6/100*I628)/1000000,0),0)</f>
        <v>0</v>
      </c>
      <c r="V628" s="1">
        <f>IF(C628="East", IF(B628="Decentral",F628*'Connecting shares (%)'!$R$16*'Connecting shares (%)'!$F$6/100+H628*'Connecting shares (%)'!$G$6/100*'Connecting shares (%)'!$R$17+J628*'Connecting shares (%)'!$H$6/100*'Connecting shares (%)'!$R$18,0),0)</f>
        <v>0</v>
      </c>
      <c r="W628" s="1">
        <f>IF(C628="East", IF(B628="Central",('Connecting shares (%)'!$F$4/100*K628+'Connecting shares (%)'!$G$4/100*M628+'Connecting shares (%)'!$H$4/100*O628)/1000000,0),0)</f>
        <v>0</v>
      </c>
      <c r="X628" s="1">
        <f>IF(C628="East", IF(B628="Central",L628*'Connecting shares (%)'!$R$16*'Connecting shares (%)'!$F$4/100+N628*'Connecting shares (%)'!$G$4/100*'Connecting shares (%)'!$R$17+P628*'Connecting shares (%)'!$H$4/100*'Connecting shares (%)'!$R$18,0),0)</f>
        <v>0</v>
      </c>
      <c r="Y628" s="1">
        <f>IF(C628="East", IF(B628="Decentral",('Connecting shares (%)'!$F$4/100*K628+'Connecting shares (%)'!$G$4/100*M628+'Connecting shares (%)'!$H$4/100*O628)/1000000,0),0)</f>
        <v>0</v>
      </c>
      <c r="Z628" s="1">
        <f>IF(C628="East", IF(B628="Decentral",L628*'Connecting shares (%)'!$R$16*'Connecting shares (%)'!$F$8/100+N628*'Connecting shares (%)'!$G$8/100*'Connecting shares (%)'!$R$17+P628*'Connecting shares (%)'!$H$8/100*'Connecting shares (%)'!$R$18,0),0)</f>
        <v>0</v>
      </c>
      <c r="AA628" s="1">
        <f>IF(C628="West", IF(B628="Central",('Connecting shares (%)'!$F$10/100*E628+'Connecting shares (%)'!$G$10/100*G628+'Connecting shares (%)'!$H$10/100*I628)/1000000,0),0)</f>
        <v>0</v>
      </c>
      <c r="AB628" s="1">
        <f>IF(C628="West", IF(B628="Central",F628*'Connecting shares (%)'!$R$16*'Connecting shares (%)'!$F$10/100+H628*'Connecting shares (%)'!$G$10/100*'Connecting shares (%)'!$R$17+J628*'Connecting shares (%)'!$H$10/100*'Connecting shares (%)'!$R$18,0),0)</f>
        <v>0</v>
      </c>
      <c r="AC628" s="1">
        <f>IF(C628="West", IF(B628="Decentral",('Connecting shares (%)'!$F$14/100*E628+'Connecting shares (%)'!$G$14/100*G628+'Connecting shares (%)'!$H$14/100*I628)/1000000,0),0)</f>
        <v>0.661659309999999</v>
      </c>
      <c r="AD628" s="1">
        <f>IF(C628="west", IF(B628="Decentral",F628*'Connecting shares (%)'!$R$16*'Connecting shares (%)'!$F$14/100+H628*'Connecting shares (%)'!$G$14/100*'Connecting shares (%)'!$R$17+J628*'Connecting shares (%)'!$H$14/100*'Connecting shares (%)'!$R$18,0),0)</f>
        <v>0.91980000000000006</v>
      </c>
      <c r="AE628" s="1">
        <f>IF(C628="west", IF(B628="Central",('Connecting shares (%)'!$F$12/100*K628+'Connecting shares (%)'!$G$12/100*M628+'Connecting shares (%)'!$H$12/100*O628)/1000000,0),0)</f>
        <v>0</v>
      </c>
      <c r="AF628" s="1">
        <f>IF(C628="west", IF(B628="Central",L628*'Connecting shares (%)'!$R$16*'Connecting shares (%)'!$F$12/100+N628*'Connecting shares (%)'!$G$12/100*'Connecting shares (%)'!$R$17+P628*'Connecting shares (%)'!$H$12/100*'Connecting shares (%)'!$R$18,0),0)</f>
        <v>0</v>
      </c>
      <c r="AG628" s="1">
        <f>IF(C628="West", IF(B628="Decentral",(K628*'Connecting shares (%)'!$F$16/100+M628*'Connecting shares (%)'!$G$16/100+O628*'Connecting shares (%)'!$H$16/100)/1000000,0),0)</f>
        <v>0.16956010999999899</v>
      </c>
      <c r="AH628" s="1">
        <f>IF(C628="west", IF(B628="Decentral",L628*'Connecting shares (%)'!$R$16*'Connecting shares (%)'!$F$16/100+N628*'Connecting shares (%)'!$G$16/100*'Connecting shares (%)'!$R$17+P628*'Connecting shares (%)'!$H$16/100*'Connecting shares (%)'!$R$18,0),0)</f>
        <v>0.206955</v>
      </c>
    </row>
    <row r="629" spans="1:34">
      <c r="A629" s="1">
        <v>628</v>
      </c>
      <c r="B629" s="1" t="s">
        <v>19</v>
      </c>
      <c r="C629" s="1" t="s">
        <v>21</v>
      </c>
      <c r="D629" s="1" t="s">
        <v>326</v>
      </c>
      <c r="E629" s="1">
        <v>115472.269999999</v>
      </c>
      <c r="F629" s="1">
        <v>11</v>
      </c>
      <c r="G629" s="1">
        <v>0</v>
      </c>
      <c r="H629" s="1">
        <v>0</v>
      </c>
      <c r="I629" s="1">
        <v>0</v>
      </c>
      <c r="J629" s="1">
        <v>0</v>
      </c>
      <c r="K629" s="1">
        <v>0</v>
      </c>
      <c r="L629" s="1">
        <v>0</v>
      </c>
      <c r="M629" s="1">
        <v>0</v>
      </c>
      <c r="N629" s="1">
        <v>0</v>
      </c>
      <c r="O629" s="1">
        <v>0</v>
      </c>
      <c r="P629" s="1">
        <v>0</v>
      </c>
      <c r="Q629" s="1">
        <v>852.29371312551496</v>
      </c>
      <c r="R629" s="1">
        <v>38420</v>
      </c>
      <c r="S629" s="59">
        <f>IF(C629="East", IF(B629="Central",('Connecting shares (%)'!$F$2/100*E629+'Connecting shares (%)'!$G$2/100*G629+'Connecting shares (%)'!$H$2/100*I629)/1000000,0),0)</f>
        <v>0</v>
      </c>
      <c r="T629" s="59">
        <f>IF(C629="East", IF(B629="Central",F629*'Connecting shares (%)'!$R$16*'Connecting shares (%)'!$F$2/100+H629*'Connecting shares (%)'!$G$2/100*'Connecting shares (%)'!$R$17+J629*'Connecting shares (%)'!$H$2/100*'Connecting shares (%)'!$R$18,0),0)</f>
        <v>0</v>
      </c>
      <c r="U629" s="1">
        <f>IF(C629="East", IF(B629="Decentral",('Connecting shares (%)'!$F$6/100*E629+'Connecting shares (%)'!$G$6/100*G629+'Connecting shares (%)'!$H$6/100*I629)/1000000,0),0)</f>
        <v>0</v>
      </c>
      <c r="V629" s="1">
        <f>IF(C629="East", IF(B629="Decentral",F629*'Connecting shares (%)'!$R$16*'Connecting shares (%)'!$F$6/100+H629*'Connecting shares (%)'!$G$6/100*'Connecting shares (%)'!$R$17+J629*'Connecting shares (%)'!$H$6/100*'Connecting shares (%)'!$R$18,0),0)</f>
        <v>0</v>
      </c>
      <c r="W629" s="1">
        <f>IF(C629="East", IF(B629="Central",('Connecting shares (%)'!$F$4/100*K629+'Connecting shares (%)'!$G$4/100*M629+'Connecting shares (%)'!$H$4/100*O629)/1000000,0),0)</f>
        <v>0</v>
      </c>
      <c r="X629" s="1">
        <f>IF(C629="East", IF(B629="Central",L629*'Connecting shares (%)'!$R$16*'Connecting shares (%)'!$F$4/100+N629*'Connecting shares (%)'!$G$4/100*'Connecting shares (%)'!$R$17+P629*'Connecting shares (%)'!$H$4/100*'Connecting shares (%)'!$R$18,0),0)</f>
        <v>0</v>
      </c>
      <c r="Y629" s="1">
        <f>IF(C629="East", IF(B629="Decentral",('Connecting shares (%)'!$F$4/100*K629+'Connecting shares (%)'!$G$4/100*M629+'Connecting shares (%)'!$H$4/100*O629)/1000000,0),0)</f>
        <v>0</v>
      </c>
      <c r="Z629" s="1">
        <f>IF(C629="East", IF(B629="Decentral",L629*'Connecting shares (%)'!$R$16*'Connecting shares (%)'!$F$8/100+N629*'Connecting shares (%)'!$G$8/100*'Connecting shares (%)'!$R$17+P629*'Connecting shares (%)'!$H$8/100*'Connecting shares (%)'!$R$18,0),0)</f>
        <v>0</v>
      </c>
      <c r="AA629" s="1">
        <f>IF(C629="West", IF(B629="Central",('Connecting shares (%)'!$F$10/100*E629+'Connecting shares (%)'!$G$10/100*G629+'Connecting shares (%)'!$H$10/100*I629)/1000000,0),0)</f>
        <v>0</v>
      </c>
      <c r="AB629" s="1">
        <f>IF(C629="West", IF(B629="Central",F629*'Connecting shares (%)'!$R$16*'Connecting shares (%)'!$F$10/100+H629*'Connecting shares (%)'!$G$10/100*'Connecting shares (%)'!$R$17+J629*'Connecting shares (%)'!$H$10/100*'Connecting shares (%)'!$R$18,0),0)</f>
        <v>0</v>
      </c>
      <c r="AC629" s="1">
        <f>IF(C629="West", IF(B629="Decentral",('Connecting shares (%)'!$F$14/100*E629+'Connecting shares (%)'!$G$14/100*G629+'Connecting shares (%)'!$H$14/100*I629)/1000000,0),0)</f>
        <v>0.115472269999999</v>
      </c>
      <c r="AD629" s="1">
        <f>IF(C629="west", IF(B629="Decentral",F629*'Connecting shares (%)'!$R$16*'Connecting shares (%)'!$F$14/100+H629*'Connecting shares (%)'!$G$14/100*'Connecting shares (%)'!$R$17+J629*'Connecting shares (%)'!$H$14/100*'Connecting shares (%)'!$R$18,0),0)</f>
        <v>0.25294500000000003</v>
      </c>
      <c r="AE629" s="1">
        <f>IF(C629="west", IF(B629="Central",('Connecting shares (%)'!$F$12/100*K629+'Connecting shares (%)'!$G$12/100*M629+'Connecting shares (%)'!$H$12/100*O629)/1000000,0),0)</f>
        <v>0</v>
      </c>
      <c r="AF629" s="1">
        <f>IF(C629="west", IF(B629="Central",L629*'Connecting shares (%)'!$R$16*'Connecting shares (%)'!$F$12/100+N629*'Connecting shares (%)'!$G$12/100*'Connecting shares (%)'!$R$17+P629*'Connecting shares (%)'!$H$12/100*'Connecting shares (%)'!$R$18,0),0)</f>
        <v>0</v>
      </c>
      <c r="AG629" s="1">
        <f>IF(C629="West", IF(B629="Decentral",(K629*'Connecting shares (%)'!$F$16/100+M629*'Connecting shares (%)'!$G$16/100+O629*'Connecting shares (%)'!$H$16/100)/1000000,0),0)</f>
        <v>0</v>
      </c>
      <c r="AH629" s="1">
        <f>IF(C629="west", IF(B629="Decentral",L629*'Connecting shares (%)'!$R$16*'Connecting shares (%)'!$F$16/100+N629*'Connecting shares (%)'!$G$16/100*'Connecting shares (%)'!$R$17+P629*'Connecting shares (%)'!$H$16/100*'Connecting shares (%)'!$R$18,0),0)</f>
        <v>0</v>
      </c>
    </row>
    <row r="630" spans="1:34">
      <c r="A630" s="1">
        <v>629</v>
      </c>
      <c r="B630" s="1" t="s">
        <v>19</v>
      </c>
      <c r="C630" s="1" t="s">
        <v>21</v>
      </c>
      <c r="D630" s="1" t="s">
        <v>325</v>
      </c>
      <c r="E630" s="1">
        <v>248709.23</v>
      </c>
      <c r="F630" s="1">
        <v>15</v>
      </c>
      <c r="G630" s="1">
        <v>0</v>
      </c>
      <c r="H630" s="1">
        <v>0</v>
      </c>
      <c r="I630" s="1">
        <v>0</v>
      </c>
      <c r="J630" s="1">
        <v>0</v>
      </c>
      <c r="K630" s="1">
        <v>60631.669999999896</v>
      </c>
      <c r="L630" s="1">
        <v>2</v>
      </c>
      <c r="M630" s="1">
        <v>0</v>
      </c>
      <c r="N630" s="1">
        <v>0</v>
      </c>
      <c r="O630" s="1">
        <v>0</v>
      </c>
      <c r="P630" s="1">
        <v>0</v>
      </c>
      <c r="Q630" s="1">
        <v>3953.5955952900099</v>
      </c>
      <c r="R630" s="1">
        <v>962906.5</v>
      </c>
      <c r="S630" s="59">
        <f>IF(C630="East", IF(B630="Central",('Connecting shares (%)'!$F$2/100*E630+'Connecting shares (%)'!$G$2/100*G630+'Connecting shares (%)'!$H$2/100*I630)/1000000,0),0)</f>
        <v>0</v>
      </c>
      <c r="T630" s="59">
        <f>IF(C630="East", IF(B630="Central",F630*'Connecting shares (%)'!$R$16*'Connecting shares (%)'!$F$2/100+H630*'Connecting shares (%)'!$G$2/100*'Connecting shares (%)'!$R$17+J630*'Connecting shares (%)'!$H$2/100*'Connecting shares (%)'!$R$18,0),0)</f>
        <v>0</v>
      </c>
      <c r="U630" s="1">
        <f>IF(C630="East", IF(B630="Decentral",('Connecting shares (%)'!$F$6/100*E630+'Connecting shares (%)'!$G$6/100*G630+'Connecting shares (%)'!$H$6/100*I630)/1000000,0),0)</f>
        <v>0</v>
      </c>
      <c r="V630" s="1">
        <f>IF(C630="East", IF(B630="Decentral",F630*'Connecting shares (%)'!$R$16*'Connecting shares (%)'!$F$6/100+H630*'Connecting shares (%)'!$G$6/100*'Connecting shares (%)'!$R$17+J630*'Connecting shares (%)'!$H$6/100*'Connecting shares (%)'!$R$18,0),0)</f>
        <v>0</v>
      </c>
      <c r="W630" s="1">
        <f>IF(C630="East", IF(B630="Central",('Connecting shares (%)'!$F$4/100*K630+'Connecting shares (%)'!$G$4/100*M630+'Connecting shares (%)'!$H$4/100*O630)/1000000,0),0)</f>
        <v>0</v>
      </c>
      <c r="X630" s="1">
        <f>IF(C630="East", IF(B630="Central",L630*'Connecting shares (%)'!$R$16*'Connecting shares (%)'!$F$4/100+N630*'Connecting shares (%)'!$G$4/100*'Connecting shares (%)'!$R$17+P630*'Connecting shares (%)'!$H$4/100*'Connecting shares (%)'!$R$18,0),0)</f>
        <v>0</v>
      </c>
      <c r="Y630" s="1">
        <f>IF(C630="East", IF(B630="Decentral",('Connecting shares (%)'!$F$4/100*K630+'Connecting shares (%)'!$G$4/100*M630+'Connecting shares (%)'!$H$4/100*O630)/1000000,0),0)</f>
        <v>0</v>
      </c>
      <c r="Z630" s="1">
        <f>IF(C630="East", IF(B630="Decentral",L630*'Connecting shares (%)'!$R$16*'Connecting shares (%)'!$F$8/100+N630*'Connecting shares (%)'!$G$8/100*'Connecting shares (%)'!$R$17+P630*'Connecting shares (%)'!$H$8/100*'Connecting shares (%)'!$R$18,0),0)</f>
        <v>0</v>
      </c>
      <c r="AA630" s="1">
        <f>IF(C630="West", IF(B630="Central",('Connecting shares (%)'!$F$10/100*E630+'Connecting shares (%)'!$G$10/100*G630+'Connecting shares (%)'!$H$10/100*I630)/1000000,0),0)</f>
        <v>0</v>
      </c>
      <c r="AB630" s="1">
        <f>IF(C630="West", IF(B630="Central",F630*'Connecting shares (%)'!$R$16*'Connecting shares (%)'!$F$10/100+H630*'Connecting shares (%)'!$G$10/100*'Connecting shares (%)'!$R$17+J630*'Connecting shares (%)'!$H$10/100*'Connecting shares (%)'!$R$18,0),0)</f>
        <v>0</v>
      </c>
      <c r="AC630" s="1">
        <f>IF(C630="West", IF(B630="Decentral",('Connecting shares (%)'!$F$14/100*E630+'Connecting shares (%)'!$G$14/100*G630+'Connecting shares (%)'!$H$14/100*I630)/1000000,0),0)</f>
        <v>0.24870923</v>
      </c>
      <c r="AD630" s="1">
        <f>IF(C630="west", IF(B630="Decentral",F630*'Connecting shares (%)'!$R$16*'Connecting shares (%)'!$F$14/100+H630*'Connecting shares (%)'!$G$14/100*'Connecting shares (%)'!$R$17+J630*'Connecting shares (%)'!$H$14/100*'Connecting shares (%)'!$R$18,0),0)</f>
        <v>0.34492500000000009</v>
      </c>
      <c r="AE630" s="1">
        <f>IF(C630="west", IF(B630="Central",('Connecting shares (%)'!$F$12/100*K630+'Connecting shares (%)'!$G$12/100*M630+'Connecting shares (%)'!$H$12/100*O630)/1000000,0),0)</f>
        <v>0</v>
      </c>
      <c r="AF630" s="1">
        <f>IF(C630="west", IF(B630="Central",L630*'Connecting shares (%)'!$R$16*'Connecting shares (%)'!$F$12/100+N630*'Connecting shares (%)'!$G$12/100*'Connecting shares (%)'!$R$17+P630*'Connecting shares (%)'!$H$12/100*'Connecting shares (%)'!$R$18,0),0)</f>
        <v>0</v>
      </c>
      <c r="AG630" s="1">
        <f>IF(C630="West", IF(B630="Decentral",(K630*'Connecting shares (%)'!$F$16/100+M630*'Connecting shares (%)'!$G$16/100+O630*'Connecting shares (%)'!$H$16/100)/1000000,0),0)</f>
        <v>6.0631669999999895E-2</v>
      </c>
      <c r="AH630" s="1">
        <f>IF(C630="west", IF(B630="Decentral",L630*'Connecting shares (%)'!$R$16*'Connecting shares (%)'!$F$16/100+N630*'Connecting shares (%)'!$G$16/100*'Connecting shares (%)'!$R$17+P630*'Connecting shares (%)'!$H$16/100*'Connecting shares (%)'!$R$18,0),0)</f>
        <v>4.5990000000000003E-2</v>
      </c>
    </row>
    <row r="631" spans="1:34">
      <c r="A631" s="1">
        <v>630</v>
      </c>
      <c r="B631" s="1" t="s">
        <v>19</v>
      </c>
      <c r="C631" s="1" t="s">
        <v>21</v>
      </c>
      <c r="D631" s="1" t="s">
        <v>324</v>
      </c>
      <c r="E631" s="1">
        <v>516862.34999999899</v>
      </c>
      <c r="F631" s="1">
        <v>40</v>
      </c>
      <c r="G631" s="1">
        <v>0</v>
      </c>
      <c r="H631" s="1">
        <v>0</v>
      </c>
      <c r="I631" s="1">
        <v>0</v>
      </c>
      <c r="J631" s="1">
        <v>0</v>
      </c>
      <c r="K631" s="1">
        <v>110007.00999999901</v>
      </c>
      <c r="L631" s="1">
        <v>13</v>
      </c>
      <c r="M631" s="1">
        <v>0</v>
      </c>
      <c r="N631" s="1">
        <v>0</v>
      </c>
      <c r="O631" s="1">
        <v>0</v>
      </c>
      <c r="P631" s="1">
        <v>0</v>
      </c>
      <c r="Q631" s="1">
        <v>2907.0400207969401</v>
      </c>
      <c r="R631" s="1">
        <v>453199</v>
      </c>
      <c r="S631" s="59">
        <f>IF(C631="East", IF(B631="Central",('Connecting shares (%)'!$F$2/100*E631+'Connecting shares (%)'!$G$2/100*G631+'Connecting shares (%)'!$H$2/100*I631)/1000000,0),0)</f>
        <v>0</v>
      </c>
      <c r="T631" s="59">
        <f>IF(C631="East", IF(B631="Central",F631*'Connecting shares (%)'!$R$16*'Connecting shares (%)'!$F$2/100+H631*'Connecting shares (%)'!$G$2/100*'Connecting shares (%)'!$R$17+J631*'Connecting shares (%)'!$H$2/100*'Connecting shares (%)'!$R$18,0),0)</f>
        <v>0</v>
      </c>
      <c r="U631" s="1">
        <f>IF(C631="East", IF(B631="Decentral",('Connecting shares (%)'!$F$6/100*E631+'Connecting shares (%)'!$G$6/100*G631+'Connecting shares (%)'!$H$6/100*I631)/1000000,0),0)</f>
        <v>0</v>
      </c>
      <c r="V631" s="1">
        <f>IF(C631="East", IF(B631="Decentral",F631*'Connecting shares (%)'!$R$16*'Connecting shares (%)'!$F$6/100+H631*'Connecting shares (%)'!$G$6/100*'Connecting shares (%)'!$R$17+J631*'Connecting shares (%)'!$H$6/100*'Connecting shares (%)'!$R$18,0),0)</f>
        <v>0</v>
      </c>
      <c r="W631" s="1">
        <f>IF(C631="East", IF(B631="Central",('Connecting shares (%)'!$F$4/100*K631+'Connecting shares (%)'!$G$4/100*M631+'Connecting shares (%)'!$H$4/100*O631)/1000000,0),0)</f>
        <v>0</v>
      </c>
      <c r="X631" s="1">
        <f>IF(C631="East", IF(B631="Central",L631*'Connecting shares (%)'!$R$16*'Connecting shares (%)'!$F$4/100+N631*'Connecting shares (%)'!$G$4/100*'Connecting shares (%)'!$R$17+P631*'Connecting shares (%)'!$H$4/100*'Connecting shares (%)'!$R$18,0),0)</f>
        <v>0</v>
      </c>
      <c r="Y631" s="1">
        <f>IF(C631="East", IF(B631="Decentral",('Connecting shares (%)'!$F$4/100*K631+'Connecting shares (%)'!$G$4/100*M631+'Connecting shares (%)'!$H$4/100*O631)/1000000,0),0)</f>
        <v>0</v>
      </c>
      <c r="Z631" s="1">
        <f>IF(C631="East", IF(B631="Decentral",L631*'Connecting shares (%)'!$R$16*'Connecting shares (%)'!$F$8/100+N631*'Connecting shares (%)'!$G$8/100*'Connecting shares (%)'!$R$17+P631*'Connecting shares (%)'!$H$8/100*'Connecting shares (%)'!$R$18,0),0)</f>
        <v>0</v>
      </c>
      <c r="AA631" s="1">
        <f>IF(C631="West", IF(B631="Central",('Connecting shares (%)'!$F$10/100*E631+'Connecting shares (%)'!$G$10/100*G631+'Connecting shares (%)'!$H$10/100*I631)/1000000,0),0)</f>
        <v>0</v>
      </c>
      <c r="AB631" s="1">
        <f>IF(C631="West", IF(B631="Central",F631*'Connecting shares (%)'!$R$16*'Connecting shares (%)'!$F$10/100+H631*'Connecting shares (%)'!$G$10/100*'Connecting shares (%)'!$R$17+J631*'Connecting shares (%)'!$H$10/100*'Connecting shares (%)'!$R$18,0),0)</f>
        <v>0</v>
      </c>
      <c r="AC631" s="1">
        <f>IF(C631="West", IF(B631="Decentral",('Connecting shares (%)'!$F$14/100*E631+'Connecting shares (%)'!$G$14/100*G631+'Connecting shares (%)'!$H$14/100*I631)/1000000,0),0)</f>
        <v>0.51686234999999903</v>
      </c>
      <c r="AD631" s="1">
        <f>IF(C631="west", IF(B631="Decentral",F631*'Connecting shares (%)'!$R$16*'Connecting shares (%)'!$F$14/100+H631*'Connecting shares (%)'!$G$14/100*'Connecting shares (%)'!$R$17+J631*'Connecting shares (%)'!$H$14/100*'Connecting shares (%)'!$R$18,0),0)</f>
        <v>0.91980000000000006</v>
      </c>
      <c r="AE631" s="1">
        <f>IF(C631="west", IF(B631="Central",('Connecting shares (%)'!$F$12/100*K631+'Connecting shares (%)'!$G$12/100*M631+'Connecting shares (%)'!$H$12/100*O631)/1000000,0),0)</f>
        <v>0</v>
      </c>
      <c r="AF631" s="1">
        <f>IF(C631="west", IF(B631="Central",L631*'Connecting shares (%)'!$R$16*'Connecting shares (%)'!$F$12/100+N631*'Connecting shares (%)'!$G$12/100*'Connecting shares (%)'!$R$17+P631*'Connecting shares (%)'!$H$12/100*'Connecting shares (%)'!$R$18,0),0)</f>
        <v>0</v>
      </c>
      <c r="AG631" s="1">
        <f>IF(C631="West", IF(B631="Decentral",(K631*'Connecting shares (%)'!$F$16/100+M631*'Connecting shares (%)'!$G$16/100+O631*'Connecting shares (%)'!$H$16/100)/1000000,0),0)</f>
        <v>0.11000700999999902</v>
      </c>
      <c r="AH631" s="1">
        <f>IF(C631="west", IF(B631="Decentral",L631*'Connecting shares (%)'!$R$16*'Connecting shares (%)'!$F$16/100+N631*'Connecting shares (%)'!$G$16/100*'Connecting shares (%)'!$R$17+P631*'Connecting shares (%)'!$H$16/100*'Connecting shares (%)'!$R$18,0),0)</f>
        <v>0.29893500000000001</v>
      </c>
    </row>
    <row r="632" spans="1:34">
      <c r="A632" s="1">
        <v>631</v>
      </c>
      <c r="B632" s="1" t="s">
        <v>19</v>
      </c>
      <c r="C632" s="1" t="s">
        <v>21</v>
      </c>
      <c r="D632" s="1" t="s">
        <v>305</v>
      </c>
      <c r="E632" s="1">
        <v>2530325.3799999901</v>
      </c>
      <c r="F632" s="1">
        <v>167</v>
      </c>
      <c r="G632" s="1">
        <v>0</v>
      </c>
      <c r="H632" s="1">
        <v>0</v>
      </c>
      <c r="I632" s="1">
        <v>0</v>
      </c>
      <c r="J632" s="1">
        <v>0</v>
      </c>
      <c r="K632" s="1">
        <v>90649.11</v>
      </c>
      <c r="L632" s="1">
        <v>4</v>
      </c>
      <c r="M632" s="1">
        <v>82518.36</v>
      </c>
      <c r="N632" s="1">
        <v>1</v>
      </c>
      <c r="O632" s="1">
        <v>0</v>
      </c>
      <c r="P632" s="1">
        <v>0</v>
      </c>
      <c r="Q632" s="1">
        <v>5923.1850421489098</v>
      </c>
      <c r="R632" s="1">
        <v>954815.5</v>
      </c>
      <c r="S632" s="59">
        <f>IF(C632="East", IF(B632="Central",('Connecting shares (%)'!$F$2/100*E632+'Connecting shares (%)'!$G$2/100*G632+'Connecting shares (%)'!$H$2/100*I632)/1000000,0),0)</f>
        <v>0</v>
      </c>
      <c r="T632" s="59">
        <f>IF(C632="East", IF(B632="Central",F632*'Connecting shares (%)'!$R$16*'Connecting shares (%)'!$F$2/100+H632*'Connecting shares (%)'!$G$2/100*'Connecting shares (%)'!$R$17+J632*'Connecting shares (%)'!$H$2/100*'Connecting shares (%)'!$R$18,0),0)</f>
        <v>0</v>
      </c>
      <c r="U632" s="1">
        <f>IF(C632="East", IF(B632="Decentral",('Connecting shares (%)'!$F$6/100*E632+'Connecting shares (%)'!$G$6/100*G632+'Connecting shares (%)'!$H$6/100*I632)/1000000,0),0)</f>
        <v>0</v>
      </c>
      <c r="V632" s="1">
        <f>IF(C632="East", IF(B632="Decentral",F632*'Connecting shares (%)'!$R$16*'Connecting shares (%)'!$F$6/100+H632*'Connecting shares (%)'!$G$6/100*'Connecting shares (%)'!$R$17+J632*'Connecting shares (%)'!$H$6/100*'Connecting shares (%)'!$R$18,0),0)</f>
        <v>0</v>
      </c>
      <c r="W632" s="1">
        <f>IF(C632="East", IF(B632="Central",('Connecting shares (%)'!$F$4/100*K632+'Connecting shares (%)'!$G$4/100*M632+'Connecting shares (%)'!$H$4/100*O632)/1000000,0),0)</f>
        <v>0</v>
      </c>
      <c r="X632" s="1">
        <f>IF(C632="East", IF(B632="Central",L632*'Connecting shares (%)'!$R$16*'Connecting shares (%)'!$F$4/100+N632*'Connecting shares (%)'!$G$4/100*'Connecting shares (%)'!$R$17+P632*'Connecting shares (%)'!$H$4/100*'Connecting shares (%)'!$R$18,0),0)</f>
        <v>0</v>
      </c>
      <c r="Y632" s="1">
        <f>IF(C632="East", IF(B632="Decentral",('Connecting shares (%)'!$F$4/100*K632+'Connecting shares (%)'!$G$4/100*M632+'Connecting shares (%)'!$H$4/100*O632)/1000000,0),0)</f>
        <v>0</v>
      </c>
      <c r="Z632" s="1">
        <f>IF(C632="East", IF(B632="Decentral",L632*'Connecting shares (%)'!$R$16*'Connecting shares (%)'!$F$8/100+N632*'Connecting shares (%)'!$G$8/100*'Connecting shares (%)'!$R$17+P632*'Connecting shares (%)'!$H$8/100*'Connecting shares (%)'!$R$18,0),0)</f>
        <v>0</v>
      </c>
      <c r="AA632" s="1">
        <f>IF(C632="West", IF(B632="Central",('Connecting shares (%)'!$F$10/100*E632+'Connecting shares (%)'!$G$10/100*G632+'Connecting shares (%)'!$H$10/100*I632)/1000000,0),0)</f>
        <v>0</v>
      </c>
      <c r="AB632" s="1">
        <f>IF(C632="West", IF(B632="Central",F632*'Connecting shares (%)'!$R$16*'Connecting shares (%)'!$F$10/100+H632*'Connecting shares (%)'!$G$10/100*'Connecting shares (%)'!$R$17+J632*'Connecting shares (%)'!$H$10/100*'Connecting shares (%)'!$R$18,0),0)</f>
        <v>0</v>
      </c>
      <c r="AC632" s="1">
        <f>IF(C632="West", IF(B632="Decentral",('Connecting shares (%)'!$F$14/100*E632+'Connecting shares (%)'!$G$14/100*G632+'Connecting shares (%)'!$H$14/100*I632)/1000000,0),0)</f>
        <v>2.5303253799999901</v>
      </c>
      <c r="AD632" s="1">
        <f>IF(C632="west", IF(B632="Decentral",F632*'Connecting shares (%)'!$R$16*'Connecting shares (%)'!$F$14/100+H632*'Connecting shares (%)'!$G$14/100*'Connecting shares (%)'!$R$17+J632*'Connecting shares (%)'!$H$14/100*'Connecting shares (%)'!$R$18,0),0)</f>
        <v>3.8401650000000003</v>
      </c>
      <c r="AE632" s="1">
        <f>IF(C632="west", IF(B632="Central",('Connecting shares (%)'!$F$12/100*K632+'Connecting shares (%)'!$G$12/100*M632+'Connecting shares (%)'!$H$12/100*O632)/1000000,0),0)</f>
        <v>0</v>
      </c>
      <c r="AF632" s="1">
        <f>IF(C632="west", IF(B632="Central",L632*'Connecting shares (%)'!$R$16*'Connecting shares (%)'!$F$12/100+N632*'Connecting shares (%)'!$G$12/100*'Connecting shares (%)'!$R$17+P632*'Connecting shares (%)'!$H$12/100*'Connecting shares (%)'!$R$18,0),0)</f>
        <v>0</v>
      </c>
      <c r="AG632" s="1">
        <f>IF(C632="West", IF(B632="Decentral",(K632*'Connecting shares (%)'!$F$16/100+M632*'Connecting shares (%)'!$G$16/100+O632*'Connecting shares (%)'!$H$16/100)/1000000,0),0)</f>
        <v>0.17316746999999999</v>
      </c>
      <c r="AH632" s="1">
        <f>IF(C632="west", IF(B632="Decentral",L632*'Connecting shares (%)'!$R$16*'Connecting shares (%)'!$F$16/100+N632*'Connecting shares (%)'!$G$16/100*'Connecting shares (%)'!$R$17+P632*'Connecting shares (%)'!$H$16/100*'Connecting shares (%)'!$R$18,0),0)</f>
        <v>0.122639</v>
      </c>
    </row>
    <row r="633" spans="1:34">
      <c r="A633" s="1">
        <v>632</v>
      </c>
      <c r="B633" s="1" t="s">
        <v>19</v>
      </c>
      <c r="C633" s="1" t="s">
        <v>21</v>
      </c>
      <c r="D633" s="1" t="s">
        <v>323</v>
      </c>
      <c r="E633" s="1">
        <v>639517.42000000004</v>
      </c>
      <c r="F633" s="1">
        <v>48</v>
      </c>
      <c r="G633" s="1">
        <v>0</v>
      </c>
      <c r="H633" s="1">
        <v>0</v>
      </c>
      <c r="I633" s="1">
        <v>0</v>
      </c>
      <c r="J633" s="1">
        <v>0</v>
      </c>
      <c r="K633" s="1">
        <v>20773.04</v>
      </c>
      <c r="L633" s="1">
        <v>2</v>
      </c>
      <c r="M633" s="1">
        <v>0</v>
      </c>
      <c r="N633" s="1">
        <v>0</v>
      </c>
      <c r="O633" s="1">
        <v>0</v>
      </c>
      <c r="P633" s="1">
        <v>0</v>
      </c>
      <c r="Q633" s="1">
        <v>4737.9836611404098</v>
      </c>
      <c r="R633" s="1">
        <v>1225141</v>
      </c>
      <c r="S633" s="59">
        <f>IF(C633="East", IF(B633="Central",('Connecting shares (%)'!$F$2/100*E633+'Connecting shares (%)'!$G$2/100*G633+'Connecting shares (%)'!$H$2/100*I633)/1000000,0),0)</f>
        <v>0</v>
      </c>
      <c r="T633" s="59">
        <f>IF(C633="East", IF(B633="Central",F633*'Connecting shares (%)'!$R$16*'Connecting shares (%)'!$F$2/100+H633*'Connecting shares (%)'!$G$2/100*'Connecting shares (%)'!$R$17+J633*'Connecting shares (%)'!$H$2/100*'Connecting shares (%)'!$R$18,0),0)</f>
        <v>0</v>
      </c>
      <c r="U633" s="1">
        <f>IF(C633="East", IF(B633="Decentral",('Connecting shares (%)'!$F$6/100*E633+'Connecting shares (%)'!$G$6/100*G633+'Connecting shares (%)'!$H$6/100*I633)/1000000,0),0)</f>
        <v>0</v>
      </c>
      <c r="V633" s="1">
        <f>IF(C633="East", IF(B633="Decentral",F633*'Connecting shares (%)'!$R$16*'Connecting shares (%)'!$F$6/100+H633*'Connecting shares (%)'!$G$6/100*'Connecting shares (%)'!$R$17+J633*'Connecting shares (%)'!$H$6/100*'Connecting shares (%)'!$R$18,0),0)</f>
        <v>0</v>
      </c>
      <c r="W633" s="1">
        <f>IF(C633="East", IF(B633="Central",('Connecting shares (%)'!$F$4/100*K633+'Connecting shares (%)'!$G$4/100*M633+'Connecting shares (%)'!$H$4/100*O633)/1000000,0),0)</f>
        <v>0</v>
      </c>
      <c r="X633" s="1">
        <f>IF(C633="East", IF(B633="Central",L633*'Connecting shares (%)'!$R$16*'Connecting shares (%)'!$F$4/100+N633*'Connecting shares (%)'!$G$4/100*'Connecting shares (%)'!$R$17+P633*'Connecting shares (%)'!$H$4/100*'Connecting shares (%)'!$R$18,0),0)</f>
        <v>0</v>
      </c>
      <c r="Y633" s="1">
        <f>IF(C633="East", IF(B633="Decentral",('Connecting shares (%)'!$F$4/100*K633+'Connecting shares (%)'!$G$4/100*M633+'Connecting shares (%)'!$H$4/100*O633)/1000000,0),0)</f>
        <v>0</v>
      </c>
      <c r="Z633" s="1">
        <f>IF(C633="East", IF(B633="Decentral",L633*'Connecting shares (%)'!$R$16*'Connecting shares (%)'!$F$8/100+N633*'Connecting shares (%)'!$G$8/100*'Connecting shares (%)'!$R$17+P633*'Connecting shares (%)'!$H$8/100*'Connecting shares (%)'!$R$18,0),0)</f>
        <v>0</v>
      </c>
      <c r="AA633" s="1">
        <f>IF(C633="West", IF(B633="Central",('Connecting shares (%)'!$F$10/100*E633+'Connecting shares (%)'!$G$10/100*G633+'Connecting shares (%)'!$H$10/100*I633)/1000000,0),0)</f>
        <v>0</v>
      </c>
      <c r="AB633" s="1">
        <f>IF(C633="West", IF(B633="Central",F633*'Connecting shares (%)'!$R$16*'Connecting shares (%)'!$F$10/100+H633*'Connecting shares (%)'!$G$10/100*'Connecting shares (%)'!$R$17+J633*'Connecting shares (%)'!$H$10/100*'Connecting shares (%)'!$R$18,0),0)</f>
        <v>0</v>
      </c>
      <c r="AC633" s="1">
        <f>IF(C633="West", IF(B633="Decentral",('Connecting shares (%)'!$F$14/100*E633+'Connecting shares (%)'!$G$14/100*G633+'Connecting shares (%)'!$H$14/100*I633)/1000000,0),0)</f>
        <v>0.63951742</v>
      </c>
      <c r="AD633" s="1">
        <f>IF(C633="west", IF(B633="Decentral",F633*'Connecting shares (%)'!$R$16*'Connecting shares (%)'!$F$14/100+H633*'Connecting shares (%)'!$G$14/100*'Connecting shares (%)'!$R$17+J633*'Connecting shares (%)'!$H$14/100*'Connecting shares (%)'!$R$18,0),0)</f>
        <v>1.1037600000000001</v>
      </c>
      <c r="AE633" s="1">
        <f>IF(C633="west", IF(B633="Central",('Connecting shares (%)'!$F$12/100*K633+'Connecting shares (%)'!$G$12/100*M633+'Connecting shares (%)'!$H$12/100*O633)/1000000,0),0)</f>
        <v>0</v>
      </c>
      <c r="AF633" s="1">
        <f>IF(C633="west", IF(B633="Central",L633*'Connecting shares (%)'!$R$16*'Connecting shares (%)'!$F$12/100+N633*'Connecting shares (%)'!$G$12/100*'Connecting shares (%)'!$R$17+P633*'Connecting shares (%)'!$H$12/100*'Connecting shares (%)'!$R$18,0),0)</f>
        <v>0</v>
      </c>
      <c r="AG633" s="1">
        <f>IF(C633="West", IF(B633="Decentral",(K633*'Connecting shares (%)'!$F$16/100+M633*'Connecting shares (%)'!$G$16/100+O633*'Connecting shares (%)'!$H$16/100)/1000000,0),0)</f>
        <v>2.077304E-2</v>
      </c>
      <c r="AH633" s="1">
        <f>IF(C633="west", IF(B633="Decentral",L633*'Connecting shares (%)'!$R$16*'Connecting shares (%)'!$F$16/100+N633*'Connecting shares (%)'!$G$16/100*'Connecting shares (%)'!$R$17+P633*'Connecting shares (%)'!$H$16/100*'Connecting shares (%)'!$R$18,0),0)</f>
        <v>4.5990000000000003E-2</v>
      </c>
    </row>
    <row r="634" spans="1:34">
      <c r="A634" s="1">
        <v>633</v>
      </c>
      <c r="B634" s="1" t="s">
        <v>19</v>
      </c>
      <c r="C634" s="1" t="s">
        <v>21</v>
      </c>
      <c r="D634" s="1" t="s">
        <v>322</v>
      </c>
      <c r="E634" s="1">
        <v>400857.75999999902</v>
      </c>
      <c r="F634" s="1">
        <v>27</v>
      </c>
      <c r="G634" s="1">
        <v>0</v>
      </c>
      <c r="H634" s="1">
        <v>0</v>
      </c>
      <c r="I634" s="1">
        <v>0</v>
      </c>
      <c r="J634" s="1">
        <v>0</v>
      </c>
      <c r="K634" s="1">
        <v>10436.639999999899</v>
      </c>
      <c r="L634" s="1">
        <v>1</v>
      </c>
      <c r="M634" s="1">
        <v>0</v>
      </c>
      <c r="N634" s="1">
        <v>0</v>
      </c>
      <c r="O634" s="1">
        <v>0</v>
      </c>
      <c r="P634" s="1">
        <v>0</v>
      </c>
      <c r="Q634" s="1">
        <v>5301.2517705779701</v>
      </c>
      <c r="R634" s="1">
        <v>570480.5</v>
      </c>
      <c r="S634" s="59">
        <f>IF(C634="East", IF(B634="Central",('Connecting shares (%)'!$F$2/100*E634+'Connecting shares (%)'!$G$2/100*G634+'Connecting shares (%)'!$H$2/100*I634)/1000000,0),0)</f>
        <v>0</v>
      </c>
      <c r="T634" s="59">
        <f>IF(C634="East", IF(B634="Central",F634*'Connecting shares (%)'!$R$16*'Connecting shares (%)'!$F$2/100+H634*'Connecting shares (%)'!$G$2/100*'Connecting shares (%)'!$R$17+J634*'Connecting shares (%)'!$H$2/100*'Connecting shares (%)'!$R$18,0),0)</f>
        <v>0</v>
      </c>
      <c r="U634" s="1">
        <f>IF(C634="East", IF(B634="Decentral",('Connecting shares (%)'!$F$6/100*E634+'Connecting shares (%)'!$G$6/100*G634+'Connecting shares (%)'!$H$6/100*I634)/1000000,0),0)</f>
        <v>0</v>
      </c>
      <c r="V634" s="1">
        <f>IF(C634="East", IF(B634="Decentral",F634*'Connecting shares (%)'!$R$16*'Connecting shares (%)'!$F$6/100+H634*'Connecting shares (%)'!$G$6/100*'Connecting shares (%)'!$R$17+J634*'Connecting shares (%)'!$H$6/100*'Connecting shares (%)'!$R$18,0),0)</f>
        <v>0</v>
      </c>
      <c r="W634" s="1">
        <f>IF(C634="East", IF(B634="Central",('Connecting shares (%)'!$F$4/100*K634+'Connecting shares (%)'!$G$4/100*M634+'Connecting shares (%)'!$H$4/100*O634)/1000000,0),0)</f>
        <v>0</v>
      </c>
      <c r="X634" s="1">
        <f>IF(C634="East", IF(B634="Central",L634*'Connecting shares (%)'!$R$16*'Connecting shares (%)'!$F$4/100+N634*'Connecting shares (%)'!$G$4/100*'Connecting shares (%)'!$R$17+P634*'Connecting shares (%)'!$H$4/100*'Connecting shares (%)'!$R$18,0),0)</f>
        <v>0</v>
      </c>
      <c r="Y634" s="1">
        <f>IF(C634="East", IF(B634="Decentral",('Connecting shares (%)'!$F$4/100*K634+'Connecting shares (%)'!$G$4/100*M634+'Connecting shares (%)'!$H$4/100*O634)/1000000,0),0)</f>
        <v>0</v>
      </c>
      <c r="Z634" s="1">
        <f>IF(C634="East", IF(B634="Decentral",L634*'Connecting shares (%)'!$R$16*'Connecting shares (%)'!$F$8/100+N634*'Connecting shares (%)'!$G$8/100*'Connecting shares (%)'!$R$17+P634*'Connecting shares (%)'!$H$8/100*'Connecting shares (%)'!$R$18,0),0)</f>
        <v>0</v>
      </c>
      <c r="AA634" s="1">
        <f>IF(C634="West", IF(B634="Central",('Connecting shares (%)'!$F$10/100*E634+'Connecting shares (%)'!$G$10/100*G634+'Connecting shares (%)'!$H$10/100*I634)/1000000,0),0)</f>
        <v>0</v>
      </c>
      <c r="AB634" s="1">
        <f>IF(C634="West", IF(B634="Central",F634*'Connecting shares (%)'!$R$16*'Connecting shares (%)'!$F$10/100+H634*'Connecting shares (%)'!$G$10/100*'Connecting shares (%)'!$R$17+J634*'Connecting shares (%)'!$H$10/100*'Connecting shares (%)'!$R$18,0),0)</f>
        <v>0</v>
      </c>
      <c r="AC634" s="1">
        <f>IF(C634="West", IF(B634="Decentral",('Connecting shares (%)'!$F$14/100*E634+'Connecting shares (%)'!$G$14/100*G634+'Connecting shares (%)'!$H$14/100*I634)/1000000,0),0)</f>
        <v>0.40085775999999901</v>
      </c>
      <c r="AD634" s="1">
        <f>IF(C634="west", IF(B634="Decentral",F634*'Connecting shares (%)'!$R$16*'Connecting shares (%)'!$F$14/100+H634*'Connecting shares (%)'!$G$14/100*'Connecting shares (%)'!$R$17+J634*'Connecting shares (%)'!$H$14/100*'Connecting shares (%)'!$R$18,0),0)</f>
        <v>0.620865</v>
      </c>
      <c r="AE634" s="1">
        <f>IF(C634="west", IF(B634="Central",('Connecting shares (%)'!$F$12/100*K634+'Connecting shares (%)'!$G$12/100*M634+'Connecting shares (%)'!$H$12/100*O634)/1000000,0),0)</f>
        <v>0</v>
      </c>
      <c r="AF634" s="1">
        <f>IF(C634="west", IF(B634="Central",L634*'Connecting shares (%)'!$R$16*'Connecting shares (%)'!$F$12/100+N634*'Connecting shares (%)'!$G$12/100*'Connecting shares (%)'!$R$17+P634*'Connecting shares (%)'!$H$12/100*'Connecting shares (%)'!$R$18,0),0)</f>
        <v>0</v>
      </c>
      <c r="AG634" s="1">
        <f>IF(C634="West", IF(B634="Decentral",(K634*'Connecting shares (%)'!$F$16/100+M634*'Connecting shares (%)'!$G$16/100+O634*'Connecting shares (%)'!$H$16/100)/1000000,0),0)</f>
        <v>1.04366399999999E-2</v>
      </c>
      <c r="AH634" s="1">
        <f>IF(C634="west", IF(B634="Decentral",L634*'Connecting shares (%)'!$R$16*'Connecting shares (%)'!$F$16/100+N634*'Connecting shares (%)'!$G$16/100*'Connecting shares (%)'!$R$17+P634*'Connecting shares (%)'!$H$16/100*'Connecting shares (%)'!$R$18,0),0)</f>
        <v>2.2995000000000002E-2</v>
      </c>
    </row>
    <row r="635" spans="1:34">
      <c r="A635" s="1">
        <v>634</v>
      </c>
      <c r="B635" s="1" t="s">
        <v>19</v>
      </c>
      <c r="C635" s="1" t="s">
        <v>21</v>
      </c>
      <c r="D635" s="1" t="s">
        <v>321</v>
      </c>
      <c r="E635" s="1">
        <v>234303.97</v>
      </c>
      <c r="F635" s="1">
        <v>16</v>
      </c>
      <c r="G635" s="1">
        <v>0</v>
      </c>
      <c r="H635" s="1">
        <v>0</v>
      </c>
      <c r="I635" s="1">
        <v>0</v>
      </c>
      <c r="J635" s="1">
        <v>0</v>
      </c>
      <c r="K635" s="1">
        <v>128214.67</v>
      </c>
      <c r="L635" s="1">
        <v>11</v>
      </c>
      <c r="M635" s="1">
        <v>52740.199999999903</v>
      </c>
      <c r="N635" s="1">
        <v>1</v>
      </c>
      <c r="O635" s="1">
        <v>0</v>
      </c>
      <c r="P635" s="1">
        <v>0</v>
      </c>
      <c r="Q635" s="1">
        <v>4547.6849794104701</v>
      </c>
      <c r="R635" s="1">
        <v>470628.5</v>
      </c>
      <c r="S635" s="59">
        <f>IF(C635="East", IF(B635="Central",('Connecting shares (%)'!$F$2/100*E635+'Connecting shares (%)'!$G$2/100*G635+'Connecting shares (%)'!$H$2/100*I635)/1000000,0),0)</f>
        <v>0</v>
      </c>
      <c r="T635" s="59">
        <f>IF(C635="East", IF(B635="Central",F635*'Connecting shares (%)'!$R$16*'Connecting shares (%)'!$F$2/100+H635*'Connecting shares (%)'!$G$2/100*'Connecting shares (%)'!$R$17+J635*'Connecting shares (%)'!$H$2/100*'Connecting shares (%)'!$R$18,0),0)</f>
        <v>0</v>
      </c>
      <c r="U635" s="1">
        <f>IF(C635="East", IF(B635="Decentral",('Connecting shares (%)'!$F$6/100*E635+'Connecting shares (%)'!$G$6/100*G635+'Connecting shares (%)'!$H$6/100*I635)/1000000,0),0)</f>
        <v>0</v>
      </c>
      <c r="V635" s="1">
        <f>IF(C635="East", IF(B635="Decentral",F635*'Connecting shares (%)'!$R$16*'Connecting shares (%)'!$F$6/100+H635*'Connecting shares (%)'!$G$6/100*'Connecting shares (%)'!$R$17+J635*'Connecting shares (%)'!$H$6/100*'Connecting shares (%)'!$R$18,0),0)</f>
        <v>0</v>
      </c>
      <c r="W635" s="1">
        <f>IF(C635="East", IF(B635="Central",('Connecting shares (%)'!$F$4/100*K635+'Connecting shares (%)'!$G$4/100*M635+'Connecting shares (%)'!$H$4/100*O635)/1000000,0),0)</f>
        <v>0</v>
      </c>
      <c r="X635" s="1">
        <f>IF(C635="East", IF(B635="Central",L635*'Connecting shares (%)'!$R$16*'Connecting shares (%)'!$F$4/100+N635*'Connecting shares (%)'!$G$4/100*'Connecting shares (%)'!$R$17+P635*'Connecting shares (%)'!$H$4/100*'Connecting shares (%)'!$R$18,0),0)</f>
        <v>0</v>
      </c>
      <c r="Y635" s="1">
        <f>IF(C635="East", IF(B635="Decentral",('Connecting shares (%)'!$F$4/100*K635+'Connecting shares (%)'!$G$4/100*M635+'Connecting shares (%)'!$H$4/100*O635)/1000000,0),0)</f>
        <v>0</v>
      </c>
      <c r="Z635" s="1">
        <f>IF(C635="East", IF(B635="Decentral",L635*'Connecting shares (%)'!$R$16*'Connecting shares (%)'!$F$8/100+N635*'Connecting shares (%)'!$G$8/100*'Connecting shares (%)'!$R$17+P635*'Connecting shares (%)'!$H$8/100*'Connecting shares (%)'!$R$18,0),0)</f>
        <v>0</v>
      </c>
      <c r="AA635" s="1">
        <f>IF(C635="West", IF(B635="Central",('Connecting shares (%)'!$F$10/100*E635+'Connecting shares (%)'!$G$10/100*G635+'Connecting shares (%)'!$H$10/100*I635)/1000000,0),0)</f>
        <v>0</v>
      </c>
      <c r="AB635" s="1">
        <f>IF(C635="West", IF(B635="Central",F635*'Connecting shares (%)'!$R$16*'Connecting shares (%)'!$F$10/100+H635*'Connecting shares (%)'!$G$10/100*'Connecting shares (%)'!$R$17+J635*'Connecting shares (%)'!$H$10/100*'Connecting shares (%)'!$R$18,0),0)</f>
        <v>0</v>
      </c>
      <c r="AC635" s="1">
        <f>IF(C635="West", IF(B635="Decentral",('Connecting shares (%)'!$F$14/100*E635+'Connecting shares (%)'!$G$14/100*G635+'Connecting shares (%)'!$H$14/100*I635)/1000000,0),0)</f>
        <v>0.23430397</v>
      </c>
      <c r="AD635" s="1">
        <f>IF(C635="west", IF(B635="Decentral",F635*'Connecting shares (%)'!$R$16*'Connecting shares (%)'!$F$14/100+H635*'Connecting shares (%)'!$G$14/100*'Connecting shares (%)'!$R$17+J635*'Connecting shares (%)'!$H$14/100*'Connecting shares (%)'!$R$18,0),0)</f>
        <v>0.36792000000000002</v>
      </c>
      <c r="AE635" s="1">
        <f>IF(C635="west", IF(B635="Central",('Connecting shares (%)'!$F$12/100*K635+'Connecting shares (%)'!$G$12/100*M635+'Connecting shares (%)'!$H$12/100*O635)/1000000,0),0)</f>
        <v>0</v>
      </c>
      <c r="AF635" s="1">
        <f>IF(C635="west", IF(B635="Central",L635*'Connecting shares (%)'!$R$16*'Connecting shares (%)'!$F$12/100+N635*'Connecting shares (%)'!$G$12/100*'Connecting shares (%)'!$R$17+P635*'Connecting shares (%)'!$H$12/100*'Connecting shares (%)'!$R$18,0),0)</f>
        <v>0</v>
      </c>
      <c r="AG635" s="1">
        <f>IF(C635="West", IF(B635="Decentral",(K635*'Connecting shares (%)'!$F$16/100+M635*'Connecting shares (%)'!$G$16/100+O635*'Connecting shares (%)'!$H$16/100)/1000000,0),0)</f>
        <v>0.18095486999999991</v>
      </c>
      <c r="AH635" s="1">
        <f>IF(C635="west", IF(B635="Decentral",L635*'Connecting shares (%)'!$R$16*'Connecting shares (%)'!$F$16/100+N635*'Connecting shares (%)'!$G$16/100*'Connecting shares (%)'!$R$17+P635*'Connecting shares (%)'!$H$16/100*'Connecting shares (%)'!$R$18,0),0)</f>
        <v>0.28360400000000002</v>
      </c>
    </row>
    <row r="636" spans="1:34">
      <c r="A636" s="1">
        <v>635</v>
      </c>
      <c r="B636" s="1" t="s">
        <v>19</v>
      </c>
      <c r="C636" s="1" t="s">
        <v>21</v>
      </c>
      <c r="D636" s="1" t="s">
        <v>320</v>
      </c>
      <c r="E636" s="1">
        <v>566798.06000000006</v>
      </c>
      <c r="F636" s="1">
        <v>39</v>
      </c>
      <c r="G636" s="1">
        <v>0</v>
      </c>
      <c r="H636" s="1">
        <v>0</v>
      </c>
      <c r="I636" s="1">
        <v>0</v>
      </c>
      <c r="J636" s="1">
        <v>0</v>
      </c>
      <c r="K636" s="1">
        <v>40274.339999999902</v>
      </c>
      <c r="L636" s="1">
        <v>2</v>
      </c>
      <c r="M636" s="1">
        <v>0</v>
      </c>
      <c r="N636" s="1">
        <v>0</v>
      </c>
      <c r="O636" s="1">
        <v>0</v>
      </c>
      <c r="P636" s="1">
        <v>0</v>
      </c>
      <c r="Q636" s="1">
        <v>3088.5521391515699</v>
      </c>
      <c r="R636" s="1">
        <v>565352</v>
      </c>
      <c r="S636" s="59">
        <f>IF(C636="East", IF(B636="Central",('Connecting shares (%)'!$F$2/100*E636+'Connecting shares (%)'!$G$2/100*G636+'Connecting shares (%)'!$H$2/100*I636)/1000000,0),0)</f>
        <v>0</v>
      </c>
      <c r="T636" s="59">
        <f>IF(C636="East", IF(B636="Central",F636*'Connecting shares (%)'!$R$16*'Connecting shares (%)'!$F$2/100+H636*'Connecting shares (%)'!$G$2/100*'Connecting shares (%)'!$R$17+J636*'Connecting shares (%)'!$H$2/100*'Connecting shares (%)'!$R$18,0),0)</f>
        <v>0</v>
      </c>
      <c r="U636" s="1">
        <f>IF(C636="East", IF(B636="Decentral",('Connecting shares (%)'!$F$6/100*E636+'Connecting shares (%)'!$G$6/100*G636+'Connecting shares (%)'!$H$6/100*I636)/1000000,0),0)</f>
        <v>0</v>
      </c>
      <c r="V636" s="1">
        <f>IF(C636="East", IF(B636="Decentral",F636*'Connecting shares (%)'!$R$16*'Connecting shares (%)'!$F$6/100+H636*'Connecting shares (%)'!$G$6/100*'Connecting shares (%)'!$R$17+J636*'Connecting shares (%)'!$H$6/100*'Connecting shares (%)'!$R$18,0),0)</f>
        <v>0</v>
      </c>
      <c r="W636" s="1">
        <f>IF(C636="East", IF(B636="Central",('Connecting shares (%)'!$F$4/100*K636+'Connecting shares (%)'!$G$4/100*M636+'Connecting shares (%)'!$H$4/100*O636)/1000000,0),0)</f>
        <v>0</v>
      </c>
      <c r="X636" s="1">
        <f>IF(C636="East", IF(B636="Central",L636*'Connecting shares (%)'!$R$16*'Connecting shares (%)'!$F$4/100+N636*'Connecting shares (%)'!$G$4/100*'Connecting shares (%)'!$R$17+P636*'Connecting shares (%)'!$H$4/100*'Connecting shares (%)'!$R$18,0),0)</f>
        <v>0</v>
      </c>
      <c r="Y636" s="1">
        <f>IF(C636="East", IF(B636="Decentral",('Connecting shares (%)'!$F$4/100*K636+'Connecting shares (%)'!$G$4/100*M636+'Connecting shares (%)'!$H$4/100*O636)/1000000,0),0)</f>
        <v>0</v>
      </c>
      <c r="Z636" s="1">
        <f>IF(C636="East", IF(B636="Decentral",L636*'Connecting shares (%)'!$R$16*'Connecting shares (%)'!$F$8/100+N636*'Connecting shares (%)'!$G$8/100*'Connecting shares (%)'!$R$17+P636*'Connecting shares (%)'!$H$8/100*'Connecting shares (%)'!$R$18,0),0)</f>
        <v>0</v>
      </c>
      <c r="AA636" s="1">
        <f>IF(C636="West", IF(B636="Central",('Connecting shares (%)'!$F$10/100*E636+'Connecting shares (%)'!$G$10/100*G636+'Connecting shares (%)'!$H$10/100*I636)/1000000,0),0)</f>
        <v>0</v>
      </c>
      <c r="AB636" s="1">
        <f>IF(C636="West", IF(B636="Central",F636*'Connecting shares (%)'!$R$16*'Connecting shares (%)'!$F$10/100+H636*'Connecting shares (%)'!$G$10/100*'Connecting shares (%)'!$R$17+J636*'Connecting shares (%)'!$H$10/100*'Connecting shares (%)'!$R$18,0),0)</f>
        <v>0</v>
      </c>
      <c r="AC636" s="1">
        <f>IF(C636="West", IF(B636="Decentral",('Connecting shares (%)'!$F$14/100*E636+'Connecting shares (%)'!$G$14/100*G636+'Connecting shares (%)'!$H$14/100*I636)/1000000,0),0)</f>
        <v>0.5667980600000001</v>
      </c>
      <c r="AD636" s="1">
        <f>IF(C636="west", IF(B636="Decentral",F636*'Connecting shares (%)'!$R$16*'Connecting shares (%)'!$F$14/100+H636*'Connecting shares (%)'!$G$14/100*'Connecting shares (%)'!$R$17+J636*'Connecting shares (%)'!$H$14/100*'Connecting shares (%)'!$R$18,0),0)</f>
        <v>0.89680500000000007</v>
      </c>
      <c r="AE636" s="1">
        <f>IF(C636="west", IF(B636="Central",('Connecting shares (%)'!$F$12/100*K636+'Connecting shares (%)'!$G$12/100*M636+'Connecting shares (%)'!$H$12/100*O636)/1000000,0),0)</f>
        <v>0</v>
      </c>
      <c r="AF636" s="1">
        <f>IF(C636="west", IF(B636="Central",L636*'Connecting shares (%)'!$R$16*'Connecting shares (%)'!$F$12/100+N636*'Connecting shares (%)'!$G$12/100*'Connecting shares (%)'!$R$17+P636*'Connecting shares (%)'!$H$12/100*'Connecting shares (%)'!$R$18,0),0)</f>
        <v>0</v>
      </c>
      <c r="AG636" s="1">
        <f>IF(C636="West", IF(B636="Decentral",(K636*'Connecting shares (%)'!$F$16/100+M636*'Connecting shares (%)'!$G$16/100+O636*'Connecting shares (%)'!$H$16/100)/1000000,0),0)</f>
        <v>4.0274339999999902E-2</v>
      </c>
      <c r="AH636" s="1">
        <f>IF(C636="west", IF(B636="Decentral",L636*'Connecting shares (%)'!$R$16*'Connecting shares (%)'!$F$16/100+N636*'Connecting shares (%)'!$G$16/100*'Connecting shares (%)'!$R$17+P636*'Connecting shares (%)'!$H$16/100*'Connecting shares (%)'!$R$18,0),0)</f>
        <v>4.5990000000000003E-2</v>
      </c>
    </row>
    <row r="637" spans="1:34">
      <c r="A637" s="1">
        <v>636</v>
      </c>
      <c r="B637" s="1" t="s">
        <v>19</v>
      </c>
      <c r="C637" s="1" t="s">
        <v>21</v>
      </c>
      <c r="D637" s="1" t="s">
        <v>319</v>
      </c>
      <c r="E637" s="1">
        <v>12187.58</v>
      </c>
      <c r="F637" s="1">
        <v>1</v>
      </c>
      <c r="G637" s="1">
        <v>0</v>
      </c>
      <c r="H637" s="1">
        <v>0</v>
      </c>
      <c r="I637" s="1">
        <v>0</v>
      </c>
      <c r="J637" s="1">
        <v>0</v>
      </c>
      <c r="K637" s="1">
        <v>0</v>
      </c>
      <c r="L637" s="1">
        <v>0</v>
      </c>
      <c r="M637" s="1">
        <v>0</v>
      </c>
      <c r="N637" s="1">
        <v>0</v>
      </c>
      <c r="O637" s="1">
        <v>0</v>
      </c>
      <c r="P637" s="1">
        <v>0</v>
      </c>
      <c r="Q637" s="1">
        <v>1637.5463968132599</v>
      </c>
      <c r="R637" s="1">
        <v>43798</v>
      </c>
      <c r="S637" s="59">
        <f>IF(C637="East", IF(B637="Central",('Connecting shares (%)'!$F$2/100*E637+'Connecting shares (%)'!$G$2/100*G637+'Connecting shares (%)'!$H$2/100*I637)/1000000,0),0)</f>
        <v>0</v>
      </c>
      <c r="T637" s="59">
        <f>IF(C637="East", IF(B637="Central",F637*'Connecting shares (%)'!$R$16*'Connecting shares (%)'!$F$2/100+H637*'Connecting shares (%)'!$G$2/100*'Connecting shares (%)'!$R$17+J637*'Connecting shares (%)'!$H$2/100*'Connecting shares (%)'!$R$18,0),0)</f>
        <v>0</v>
      </c>
      <c r="U637" s="1">
        <f>IF(C637="East", IF(B637="Decentral",('Connecting shares (%)'!$F$6/100*E637+'Connecting shares (%)'!$G$6/100*G637+'Connecting shares (%)'!$H$6/100*I637)/1000000,0),0)</f>
        <v>0</v>
      </c>
      <c r="V637" s="1">
        <f>IF(C637="East", IF(B637="Decentral",F637*'Connecting shares (%)'!$R$16*'Connecting shares (%)'!$F$6/100+H637*'Connecting shares (%)'!$G$6/100*'Connecting shares (%)'!$R$17+J637*'Connecting shares (%)'!$H$6/100*'Connecting shares (%)'!$R$18,0),0)</f>
        <v>0</v>
      </c>
      <c r="W637" s="1">
        <f>IF(C637="East", IF(B637="Central",('Connecting shares (%)'!$F$4/100*K637+'Connecting shares (%)'!$G$4/100*M637+'Connecting shares (%)'!$H$4/100*O637)/1000000,0),0)</f>
        <v>0</v>
      </c>
      <c r="X637" s="1">
        <f>IF(C637="East", IF(B637="Central",L637*'Connecting shares (%)'!$R$16*'Connecting shares (%)'!$F$4/100+N637*'Connecting shares (%)'!$G$4/100*'Connecting shares (%)'!$R$17+P637*'Connecting shares (%)'!$H$4/100*'Connecting shares (%)'!$R$18,0),0)</f>
        <v>0</v>
      </c>
      <c r="Y637" s="1">
        <f>IF(C637="East", IF(B637="Decentral",('Connecting shares (%)'!$F$4/100*K637+'Connecting shares (%)'!$G$4/100*M637+'Connecting shares (%)'!$H$4/100*O637)/1000000,0),0)</f>
        <v>0</v>
      </c>
      <c r="Z637" s="1">
        <f>IF(C637="East", IF(B637="Decentral",L637*'Connecting shares (%)'!$R$16*'Connecting shares (%)'!$F$8/100+N637*'Connecting shares (%)'!$G$8/100*'Connecting shares (%)'!$R$17+P637*'Connecting shares (%)'!$H$8/100*'Connecting shares (%)'!$R$18,0),0)</f>
        <v>0</v>
      </c>
      <c r="AA637" s="1">
        <f>IF(C637="West", IF(B637="Central",('Connecting shares (%)'!$F$10/100*E637+'Connecting shares (%)'!$G$10/100*G637+'Connecting shares (%)'!$H$10/100*I637)/1000000,0),0)</f>
        <v>0</v>
      </c>
      <c r="AB637" s="1">
        <f>IF(C637="West", IF(B637="Central",F637*'Connecting shares (%)'!$R$16*'Connecting shares (%)'!$F$10/100+H637*'Connecting shares (%)'!$G$10/100*'Connecting shares (%)'!$R$17+J637*'Connecting shares (%)'!$H$10/100*'Connecting shares (%)'!$R$18,0),0)</f>
        <v>0</v>
      </c>
      <c r="AC637" s="1">
        <f>IF(C637="West", IF(B637="Decentral",('Connecting shares (%)'!$F$14/100*E637+'Connecting shares (%)'!$G$14/100*G637+'Connecting shares (%)'!$H$14/100*I637)/1000000,0),0)</f>
        <v>1.218758E-2</v>
      </c>
      <c r="AD637" s="1">
        <f>IF(C637="west", IF(B637="Decentral",F637*'Connecting shares (%)'!$R$16*'Connecting shares (%)'!$F$14/100+H637*'Connecting shares (%)'!$G$14/100*'Connecting shares (%)'!$R$17+J637*'Connecting shares (%)'!$H$14/100*'Connecting shares (%)'!$R$18,0),0)</f>
        <v>2.2995000000000002E-2</v>
      </c>
      <c r="AE637" s="1">
        <f>IF(C637="west", IF(B637="Central",('Connecting shares (%)'!$F$12/100*K637+'Connecting shares (%)'!$G$12/100*M637+'Connecting shares (%)'!$H$12/100*O637)/1000000,0),0)</f>
        <v>0</v>
      </c>
      <c r="AF637" s="1">
        <f>IF(C637="west", IF(B637="Central",L637*'Connecting shares (%)'!$R$16*'Connecting shares (%)'!$F$12/100+N637*'Connecting shares (%)'!$G$12/100*'Connecting shares (%)'!$R$17+P637*'Connecting shares (%)'!$H$12/100*'Connecting shares (%)'!$R$18,0),0)</f>
        <v>0</v>
      </c>
      <c r="AG637" s="1">
        <f>IF(C637="West", IF(B637="Decentral",(K637*'Connecting shares (%)'!$F$16/100+M637*'Connecting shares (%)'!$G$16/100+O637*'Connecting shares (%)'!$H$16/100)/1000000,0),0)</f>
        <v>0</v>
      </c>
      <c r="AH637" s="1">
        <f>IF(C637="west", IF(B637="Decentral",L637*'Connecting shares (%)'!$R$16*'Connecting shares (%)'!$F$16/100+N637*'Connecting shares (%)'!$G$16/100*'Connecting shares (%)'!$R$17+P637*'Connecting shares (%)'!$H$16/100*'Connecting shares (%)'!$R$18,0),0)</f>
        <v>0</v>
      </c>
    </row>
    <row r="638" spans="1:34">
      <c r="A638" s="1">
        <v>637</v>
      </c>
      <c r="B638" s="1" t="s">
        <v>19</v>
      </c>
      <c r="C638" s="1" t="s">
        <v>21</v>
      </c>
      <c r="D638" s="1" t="s">
        <v>318</v>
      </c>
      <c r="E638" s="1">
        <v>835023.52999999898</v>
      </c>
      <c r="F638" s="1">
        <v>55</v>
      </c>
      <c r="G638" s="1">
        <v>0</v>
      </c>
      <c r="H638" s="1">
        <v>0</v>
      </c>
      <c r="I638" s="1">
        <v>0</v>
      </c>
      <c r="J638" s="1">
        <v>0</v>
      </c>
      <c r="K638" s="1">
        <v>30408.02</v>
      </c>
      <c r="L638" s="1">
        <v>5</v>
      </c>
      <c r="M638" s="1">
        <v>0</v>
      </c>
      <c r="N638" s="1">
        <v>0</v>
      </c>
      <c r="O638" s="1">
        <v>0</v>
      </c>
      <c r="P638" s="1">
        <v>0</v>
      </c>
      <c r="Q638" s="1">
        <v>3407.1311295942501</v>
      </c>
      <c r="R638" s="1">
        <v>207845</v>
      </c>
      <c r="S638" s="59">
        <f>IF(C638="East", IF(B638="Central",('Connecting shares (%)'!$F$2/100*E638+'Connecting shares (%)'!$G$2/100*G638+'Connecting shares (%)'!$H$2/100*I638)/1000000,0),0)</f>
        <v>0</v>
      </c>
      <c r="T638" s="59">
        <f>IF(C638="East", IF(B638="Central",F638*'Connecting shares (%)'!$R$16*'Connecting shares (%)'!$F$2/100+H638*'Connecting shares (%)'!$G$2/100*'Connecting shares (%)'!$R$17+J638*'Connecting shares (%)'!$H$2/100*'Connecting shares (%)'!$R$18,0),0)</f>
        <v>0</v>
      </c>
      <c r="U638" s="1">
        <f>IF(C638="East", IF(B638="Decentral",('Connecting shares (%)'!$F$6/100*E638+'Connecting shares (%)'!$G$6/100*G638+'Connecting shares (%)'!$H$6/100*I638)/1000000,0),0)</f>
        <v>0</v>
      </c>
      <c r="V638" s="1">
        <f>IF(C638="East", IF(B638="Decentral",F638*'Connecting shares (%)'!$R$16*'Connecting shares (%)'!$F$6/100+H638*'Connecting shares (%)'!$G$6/100*'Connecting shares (%)'!$R$17+J638*'Connecting shares (%)'!$H$6/100*'Connecting shares (%)'!$R$18,0),0)</f>
        <v>0</v>
      </c>
      <c r="W638" s="1">
        <f>IF(C638="East", IF(B638="Central",('Connecting shares (%)'!$F$4/100*K638+'Connecting shares (%)'!$G$4/100*M638+'Connecting shares (%)'!$H$4/100*O638)/1000000,0),0)</f>
        <v>0</v>
      </c>
      <c r="X638" s="1">
        <f>IF(C638="East", IF(B638="Central",L638*'Connecting shares (%)'!$R$16*'Connecting shares (%)'!$F$4/100+N638*'Connecting shares (%)'!$G$4/100*'Connecting shares (%)'!$R$17+P638*'Connecting shares (%)'!$H$4/100*'Connecting shares (%)'!$R$18,0),0)</f>
        <v>0</v>
      </c>
      <c r="Y638" s="1">
        <f>IF(C638="East", IF(B638="Decentral",('Connecting shares (%)'!$F$4/100*K638+'Connecting shares (%)'!$G$4/100*M638+'Connecting shares (%)'!$H$4/100*O638)/1000000,0),0)</f>
        <v>0</v>
      </c>
      <c r="Z638" s="1">
        <f>IF(C638="East", IF(B638="Decentral",L638*'Connecting shares (%)'!$R$16*'Connecting shares (%)'!$F$8/100+N638*'Connecting shares (%)'!$G$8/100*'Connecting shares (%)'!$R$17+P638*'Connecting shares (%)'!$H$8/100*'Connecting shares (%)'!$R$18,0),0)</f>
        <v>0</v>
      </c>
      <c r="AA638" s="1">
        <f>IF(C638="West", IF(B638="Central",('Connecting shares (%)'!$F$10/100*E638+'Connecting shares (%)'!$G$10/100*G638+'Connecting shares (%)'!$H$10/100*I638)/1000000,0),0)</f>
        <v>0</v>
      </c>
      <c r="AB638" s="1">
        <f>IF(C638="West", IF(B638="Central",F638*'Connecting shares (%)'!$R$16*'Connecting shares (%)'!$F$10/100+H638*'Connecting shares (%)'!$G$10/100*'Connecting shares (%)'!$R$17+J638*'Connecting shares (%)'!$H$10/100*'Connecting shares (%)'!$R$18,0),0)</f>
        <v>0</v>
      </c>
      <c r="AC638" s="1">
        <f>IF(C638="West", IF(B638="Decentral",('Connecting shares (%)'!$F$14/100*E638+'Connecting shares (%)'!$G$14/100*G638+'Connecting shares (%)'!$H$14/100*I638)/1000000,0),0)</f>
        <v>0.83502352999999896</v>
      </c>
      <c r="AD638" s="1">
        <f>IF(C638="west", IF(B638="Decentral",F638*'Connecting shares (%)'!$R$16*'Connecting shares (%)'!$F$14/100+H638*'Connecting shares (%)'!$G$14/100*'Connecting shares (%)'!$R$17+J638*'Connecting shares (%)'!$H$14/100*'Connecting shares (%)'!$R$18,0),0)</f>
        <v>1.2647250000000001</v>
      </c>
      <c r="AE638" s="1">
        <f>IF(C638="west", IF(B638="Central",('Connecting shares (%)'!$F$12/100*K638+'Connecting shares (%)'!$G$12/100*M638+'Connecting shares (%)'!$H$12/100*O638)/1000000,0),0)</f>
        <v>0</v>
      </c>
      <c r="AF638" s="1">
        <f>IF(C638="west", IF(B638="Central",L638*'Connecting shares (%)'!$R$16*'Connecting shares (%)'!$F$12/100+N638*'Connecting shares (%)'!$G$12/100*'Connecting shares (%)'!$R$17+P638*'Connecting shares (%)'!$H$12/100*'Connecting shares (%)'!$R$18,0),0)</f>
        <v>0</v>
      </c>
      <c r="AG638" s="1">
        <f>IF(C638="West", IF(B638="Decentral",(K638*'Connecting shares (%)'!$F$16/100+M638*'Connecting shares (%)'!$G$16/100+O638*'Connecting shares (%)'!$H$16/100)/1000000,0),0)</f>
        <v>3.0408020000000001E-2</v>
      </c>
      <c r="AH638" s="1">
        <f>IF(C638="west", IF(B638="Decentral",L638*'Connecting shares (%)'!$R$16*'Connecting shares (%)'!$F$16/100+N638*'Connecting shares (%)'!$G$16/100*'Connecting shares (%)'!$R$17+P638*'Connecting shares (%)'!$H$16/100*'Connecting shares (%)'!$R$18,0),0)</f>
        <v>0.11497500000000001</v>
      </c>
    </row>
    <row r="639" spans="1:34">
      <c r="A639" s="1">
        <v>638</v>
      </c>
      <c r="B639" s="1" t="s">
        <v>19</v>
      </c>
      <c r="C639" s="1" t="s">
        <v>21</v>
      </c>
      <c r="D639" s="1" t="s">
        <v>317</v>
      </c>
      <c r="E639" s="1">
        <v>313833.55999999901</v>
      </c>
      <c r="F639" s="1">
        <v>21</v>
      </c>
      <c r="G639" s="1">
        <v>0</v>
      </c>
      <c r="H639" s="1">
        <v>0</v>
      </c>
      <c r="I639" s="1">
        <v>0</v>
      </c>
      <c r="J639" s="1">
        <v>0</v>
      </c>
      <c r="K639" s="1">
        <v>31047.47</v>
      </c>
      <c r="L639" s="1">
        <v>3</v>
      </c>
      <c r="M639" s="1">
        <v>0</v>
      </c>
      <c r="N639" s="1">
        <v>0</v>
      </c>
      <c r="O639" s="1">
        <v>0</v>
      </c>
      <c r="P639" s="1">
        <v>0</v>
      </c>
      <c r="Q639" s="1">
        <v>3272.2872890903</v>
      </c>
      <c r="R639" s="1">
        <v>554576.5</v>
      </c>
      <c r="S639" s="59">
        <f>IF(C639="East", IF(B639="Central",('Connecting shares (%)'!$F$2/100*E639+'Connecting shares (%)'!$G$2/100*G639+'Connecting shares (%)'!$H$2/100*I639)/1000000,0),0)</f>
        <v>0</v>
      </c>
      <c r="T639" s="59">
        <f>IF(C639="East", IF(B639="Central",F639*'Connecting shares (%)'!$R$16*'Connecting shares (%)'!$F$2/100+H639*'Connecting shares (%)'!$G$2/100*'Connecting shares (%)'!$R$17+J639*'Connecting shares (%)'!$H$2/100*'Connecting shares (%)'!$R$18,0),0)</f>
        <v>0</v>
      </c>
      <c r="U639" s="1">
        <f>IF(C639="East", IF(B639="Decentral",('Connecting shares (%)'!$F$6/100*E639+'Connecting shares (%)'!$G$6/100*G639+'Connecting shares (%)'!$H$6/100*I639)/1000000,0),0)</f>
        <v>0</v>
      </c>
      <c r="V639" s="1">
        <f>IF(C639="East", IF(B639="Decentral",F639*'Connecting shares (%)'!$R$16*'Connecting shares (%)'!$F$6/100+H639*'Connecting shares (%)'!$G$6/100*'Connecting shares (%)'!$R$17+J639*'Connecting shares (%)'!$H$6/100*'Connecting shares (%)'!$R$18,0),0)</f>
        <v>0</v>
      </c>
      <c r="W639" s="1">
        <f>IF(C639="East", IF(B639="Central",('Connecting shares (%)'!$F$4/100*K639+'Connecting shares (%)'!$G$4/100*M639+'Connecting shares (%)'!$H$4/100*O639)/1000000,0),0)</f>
        <v>0</v>
      </c>
      <c r="X639" s="1">
        <f>IF(C639="East", IF(B639="Central",L639*'Connecting shares (%)'!$R$16*'Connecting shares (%)'!$F$4/100+N639*'Connecting shares (%)'!$G$4/100*'Connecting shares (%)'!$R$17+P639*'Connecting shares (%)'!$H$4/100*'Connecting shares (%)'!$R$18,0),0)</f>
        <v>0</v>
      </c>
      <c r="Y639" s="1">
        <f>IF(C639="East", IF(B639="Decentral",('Connecting shares (%)'!$F$4/100*K639+'Connecting shares (%)'!$G$4/100*M639+'Connecting shares (%)'!$H$4/100*O639)/1000000,0),0)</f>
        <v>0</v>
      </c>
      <c r="Z639" s="1">
        <f>IF(C639="East", IF(B639="Decentral",L639*'Connecting shares (%)'!$R$16*'Connecting shares (%)'!$F$8/100+N639*'Connecting shares (%)'!$G$8/100*'Connecting shares (%)'!$R$17+P639*'Connecting shares (%)'!$H$8/100*'Connecting shares (%)'!$R$18,0),0)</f>
        <v>0</v>
      </c>
      <c r="AA639" s="1">
        <f>IF(C639="West", IF(B639="Central",('Connecting shares (%)'!$F$10/100*E639+'Connecting shares (%)'!$G$10/100*G639+'Connecting shares (%)'!$H$10/100*I639)/1000000,0),0)</f>
        <v>0</v>
      </c>
      <c r="AB639" s="1">
        <f>IF(C639="West", IF(B639="Central",F639*'Connecting shares (%)'!$R$16*'Connecting shares (%)'!$F$10/100+H639*'Connecting shares (%)'!$G$10/100*'Connecting shares (%)'!$R$17+J639*'Connecting shares (%)'!$H$10/100*'Connecting shares (%)'!$R$18,0),0)</f>
        <v>0</v>
      </c>
      <c r="AC639" s="1">
        <f>IF(C639="West", IF(B639="Decentral",('Connecting shares (%)'!$F$14/100*E639+'Connecting shares (%)'!$G$14/100*G639+'Connecting shares (%)'!$H$14/100*I639)/1000000,0),0)</f>
        <v>0.31383355999999901</v>
      </c>
      <c r="AD639" s="1">
        <f>IF(C639="west", IF(B639="Decentral",F639*'Connecting shares (%)'!$R$16*'Connecting shares (%)'!$F$14/100+H639*'Connecting shares (%)'!$G$14/100*'Connecting shares (%)'!$R$17+J639*'Connecting shares (%)'!$H$14/100*'Connecting shares (%)'!$R$18,0),0)</f>
        <v>0.48289500000000002</v>
      </c>
      <c r="AE639" s="1">
        <f>IF(C639="west", IF(B639="Central",('Connecting shares (%)'!$F$12/100*K639+'Connecting shares (%)'!$G$12/100*M639+'Connecting shares (%)'!$H$12/100*O639)/1000000,0),0)</f>
        <v>0</v>
      </c>
      <c r="AF639" s="1">
        <f>IF(C639="west", IF(B639="Central",L639*'Connecting shares (%)'!$R$16*'Connecting shares (%)'!$F$12/100+N639*'Connecting shares (%)'!$G$12/100*'Connecting shares (%)'!$R$17+P639*'Connecting shares (%)'!$H$12/100*'Connecting shares (%)'!$R$18,0),0)</f>
        <v>0</v>
      </c>
      <c r="AG639" s="1">
        <f>IF(C639="West", IF(B639="Decentral",(K639*'Connecting shares (%)'!$F$16/100+M639*'Connecting shares (%)'!$G$16/100+O639*'Connecting shares (%)'!$H$16/100)/1000000,0),0)</f>
        <v>3.1047470000000001E-2</v>
      </c>
      <c r="AH639" s="1">
        <f>IF(C639="west", IF(B639="Decentral",L639*'Connecting shares (%)'!$R$16*'Connecting shares (%)'!$F$16/100+N639*'Connecting shares (%)'!$G$16/100*'Connecting shares (%)'!$R$17+P639*'Connecting shares (%)'!$H$16/100*'Connecting shares (%)'!$R$18,0),0)</f>
        <v>6.8985000000000005E-2</v>
      </c>
    </row>
    <row r="640" spans="1:34">
      <c r="A640" s="1">
        <v>639</v>
      </c>
      <c r="B640" s="1" t="s">
        <v>19</v>
      </c>
      <c r="C640" s="1" t="s">
        <v>21</v>
      </c>
      <c r="D640" s="1" t="s">
        <v>316</v>
      </c>
      <c r="E640" s="1">
        <v>0</v>
      </c>
      <c r="F640" s="1">
        <v>0</v>
      </c>
      <c r="G640" s="1">
        <v>0</v>
      </c>
      <c r="H640" s="1">
        <v>0</v>
      </c>
      <c r="I640" s="1">
        <v>0</v>
      </c>
      <c r="J640" s="1">
        <v>0</v>
      </c>
      <c r="K640" s="1">
        <v>0</v>
      </c>
      <c r="L640" s="1">
        <v>0</v>
      </c>
      <c r="M640" s="1">
        <v>0</v>
      </c>
      <c r="N640" s="1">
        <v>0</v>
      </c>
      <c r="O640" s="1">
        <v>0</v>
      </c>
      <c r="P640" s="1">
        <v>0</v>
      </c>
      <c r="Q640" s="1">
        <v>137.15587884378999</v>
      </c>
      <c r="R640" s="1">
        <v>565</v>
      </c>
      <c r="S640" s="59">
        <f>IF(C640="East", IF(B640="Central",('Connecting shares (%)'!$F$2/100*E640+'Connecting shares (%)'!$G$2/100*G640+'Connecting shares (%)'!$H$2/100*I640)/1000000,0),0)</f>
        <v>0</v>
      </c>
      <c r="T640" s="59">
        <f>IF(C640="East", IF(B640="Central",F640*'Connecting shares (%)'!$R$16*'Connecting shares (%)'!$F$2/100+H640*'Connecting shares (%)'!$G$2/100*'Connecting shares (%)'!$R$17+J640*'Connecting shares (%)'!$H$2/100*'Connecting shares (%)'!$R$18,0),0)</f>
        <v>0</v>
      </c>
      <c r="U640" s="1">
        <f>IF(C640="East", IF(B640="Decentral",('Connecting shares (%)'!$F$6/100*E640+'Connecting shares (%)'!$G$6/100*G640+'Connecting shares (%)'!$H$6/100*I640)/1000000,0),0)</f>
        <v>0</v>
      </c>
      <c r="V640" s="1">
        <f>IF(C640="East", IF(B640="Decentral",F640*'Connecting shares (%)'!$R$16*'Connecting shares (%)'!$F$6/100+H640*'Connecting shares (%)'!$G$6/100*'Connecting shares (%)'!$R$17+J640*'Connecting shares (%)'!$H$6/100*'Connecting shares (%)'!$R$18,0),0)</f>
        <v>0</v>
      </c>
      <c r="W640" s="1">
        <f>IF(C640="East", IF(B640="Central",('Connecting shares (%)'!$F$4/100*K640+'Connecting shares (%)'!$G$4/100*M640+'Connecting shares (%)'!$H$4/100*O640)/1000000,0),0)</f>
        <v>0</v>
      </c>
      <c r="X640" s="1">
        <f>IF(C640="East", IF(B640="Central",L640*'Connecting shares (%)'!$R$16*'Connecting shares (%)'!$F$4/100+N640*'Connecting shares (%)'!$G$4/100*'Connecting shares (%)'!$R$17+P640*'Connecting shares (%)'!$H$4/100*'Connecting shares (%)'!$R$18,0),0)</f>
        <v>0</v>
      </c>
      <c r="Y640" s="1">
        <f>IF(C640="East", IF(B640="Decentral",('Connecting shares (%)'!$F$4/100*K640+'Connecting shares (%)'!$G$4/100*M640+'Connecting shares (%)'!$H$4/100*O640)/1000000,0),0)</f>
        <v>0</v>
      </c>
      <c r="Z640" s="1">
        <f>IF(C640="East", IF(B640="Decentral",L640*'Connecting shares (%)'!$R$16*'Connecting shares (%)'!$F$8/100+N640*'Connecting shares (%)'!$G$8/100*'Connecting shares (%)'!$R$17+P640*'Connecting shares (%)'!$H$8/100*'Connecting shares (%)'!$R$18,0),0)</f>
        <v>0</v>
      </c>
      <c r="AA640" s="1">
        <f>IF(C640="West", IF(B640="Central",('Connecting shares (%)'!$F$10/100*E640+'Connecting shares (%)'!$G$10/100*G640+'Connecting shares (%)'!$H$10/100*I640)/1000000,0),0)</f>
        <v>0</v>
      </c>
      <c r="AB640" s="1">
        <f>IF(C640="West", IF(B640="Central",F640*'Connecting shares (%)'!$R$16*'Connecting shares (%)'!$F$10/100+H640*'Connecting shares (%)'!$G$10/100*'Connecting shares (%)'!$R$17+J640*'Connecting shares (%)'!$H$10/100*'Connecting shares (%)'!$R$18,0),0)</f>
        <v>0</v>
      </c>
      <c r="AC640" s="1">
        <f>IF(C640="West", IF(B640="Decentral",('Connecting shares (%)'!$F$14/100*E640+'Connecting shares (%)'!$G$14/100*G640+'Connecting shares (%)'!$H$14/100*I640)/1000000,0),0)</f>
        <v>0</v>
      </c>
      <c r="AD640" s="1">
        <f>IF(C640="west", IF(B640="Decentral",F640*'Connecting shares (%)'!$R$16*'Connecting shares (%)'!$F$14/100+H640*'Connecting shares (%)'!$G$14/100*'Connecting shares (%)'!$R$17+J640*'Connecting shares (%)'!$H$14/100*'Connecting shares (%)'!$R$18,0),0)</f>
        <v>0</v>
      </c>
      <c r="AE640" s="1">
        <f>IF(C640="west", IF(B640="Central",('Connecting shares (%)'!$F$12/100*K640+'Connecting shares (%)'!$G$12/100*M640+'Connecting shares (%)'!$H$12/100*O640)/1000000,0),0)</f>
        <v>0</v>
      </c>
      <c r="AF640" s="1">
        <f>IF(C640="west", IF(B640="Central",L640*'Connecting shares (%)'!$R$16*'Connecting shares (%)'!$F$12/100+N640*'Connecting shares (%)'!$G$12/100*'Connecting shares (%)'!$R$17+P640*'Connecting shares (%)'!$H$12/100*'Connecting shares (%)'!$R$18,0),0)</f>
        <v>0</v>
      </c>
      <c r="AG640" s="1">
        <f>IF(C640="West", IF(B640="Decentral",(K640*'Connecting shares (%)'!$F$16/100+M640*'Connecting shares (%)'!$G$16/100+O640*'Connecting shares (%)'!$H$16/100)/1000000,0),0)</f>
        <v>0</v>
      </c>
      <c r="AH640" s="1">
        <f>IF(C640="west", IF(B640="Decentral",L640*'Connecting shares (%)'!$R$16*'Connecting shares (%)'!$F$16/100+N640*'Connecting shares (%)'!$G$16/100*'Connecting shares (%)'!$R$17+P640*'Connecting shares (%)'!$H$16/100*'Connecting shares (%)'!$R$18,0),0)</f>
        <v>0</v>
      </c>
    </row>
    <row r="641" spans="1:34">
      <c r="A641" s="1">
        <v>640</v>
      </c>
      <c r="B641" s="1" t="s">
        <v>19</v>
      </c>
      <c r="C641" s="1" t="s">
        <v>21</v>
      </c>
      <c r="D641" s="1" t="s">
        <v>315</v>
      </c>
      <c r="E641" s="1">
        <v>180527.68999999901</v>
      </c>
      <c r="F641" s="1">
        <v>12</v>
      </c>
      <c r="G641" s="1">
        <v>0</v>
      </c>
      <c r="H641" s="1">
        <v>0</v>
      </c>
      <c r="I641" s="1">
        <v>0</v>
      </c>
      <c r="J641" s="1">
        <v>0</v>
      </c>
      <c r="K641" s="1">
        <v>15978.36</v>
      </c>
      <c r="L641" s="1">
        <v>3</v>
      </c>
      <c r="M641" s="1">
        <v>0</v>
      </c>
      <c r="N641" s="1">
        <v>0</v>
      </c>
      <c r="O641" s="1">
        <v>0</v>
      </c>
      <c r="P641" s="1">
        <v>0</v>
      </c>
      <c r="Q641" s="1">
        <v>3323.7224963741201</v>
      </c>
      <c r="R641" s="1">
        <v>427792.5</v>
      </c>
      <c r="S641" s="59">
        <f>IF(C641="East", IF(B641="Central",('Connecting shares (%)'!$F$2/100*E641+'Connecting shares (%)'!$G$2/100*G641+'Connecting shares (%)'!$H$2/100*I641)/1000000,0),0)</f>
        <v>0</v>
      </c>
      <c r="T641" s="59">
        <f>IF(C641="East", IF(B641="Central",F641*'Connecting shares (%)'!$R$16*'Connecting shares (%)'!$F$2/100+H641*'Connecting shares (%)'!$G$2/100*'Connecting shares (%)'!$R$17+J641*'Connecting shares (%)'!$H$2/100*'Connecting shares (%)'!$R$18,0),0)</f>
        <v>0</v>
      </c>
      <c r="U641" s="1">
        <f>IF(C641="East", IF(B641="Decentral",('Connecting shares (%)'!$F$6/100*E641+'Connecting shares (%)'!$G$6/100*G641+'Connecting shares (%)'!$H$6/100*I641)/1000000,0),0)</f>
        <v>0</v>
      </c>
      <c r="V641" s="1">
        <f>IF(C641="East", IF(B641="Decentral",F641*'Connecting shares (%)'!$R$16*'Connecting shares (%)'!$F$6/100+H641*'Connecting shares (%)'!$G$6/100*'Connecting shares (%)'!$R$17+J641*'Connecting shares (%)'!$H$6/100*'Connecting shares (%)'!$R$18,0),0)</f>
        <v>0</v>
      </c>
      <c r="W641" s="1">
        <f>IF(C641="East", IF(B641="Central",('Connecting shares (%)'!$F$4/100*K641+'Connecting shares (%)'!$G$4/100*M641+'Connecting shares (%)'!$H$4/100*O641)/1000000,0),0)</f>
        <v>0</v>
      </c>
      <c r="X641" s="1">
        <f>IF(C641="East", IF(B641="Central",L641*'Connecting shares (%)'!$R$16*'Connecting shares (%)'!$F$4/100+N641*'Connecting shares (%)'!$G$4/100*'Connecting shares (%)'!$R$17+P641*'Connecting shares (%)'!$H$4/100*'Connecting shares (%)'!$R$18,0),0)</f>
        <v>0</v>
      </c>
      <c r="Y641" s="1">
        <f>IF(C641="East", IF(B641="Decentral",('Connecting shares (%)'!$F$4/100*K641+'Connecting shares (%)'!$G$4/100*M641+'Connecting shares (%)'!$H$4/100*O641)/1000000,0),0)</f>
        <v>0</v>
      </c>
      <c r="Z641" s="1">
        <f>IF(C641="East", IF(B641="Decentral",L641*'Connecting shares (%)'!$R$16*'Connecting shares (%)'!$F$8/100+N641*'Connecting shares (%)'!$G$8/100*'Connecting shares (%)'!$R$17+P641*'Connecting shares (%)'!$H$8/100*'Connecting shares (%)'!$R$18,0),0)</f>
        <v>0</v>
      </c>
      <c r="AA641" s="1">
        <f>IF(C641="West", IF(B641="Central",('Connecting shares (%)'!$F$10/100*E641+'Connecting shares (%)'!$G$10/100*G641+'Connecting shares (%)'!$H$10/100*I641)/1000000,0),0)</f>
        <v>0</v>
      </c>
      <c r="AB641" s="1">
        <f>IF(C641="West", IF(B641="Central",F641*'Connecting shares (%)'!$R$16*'Connecting shares (%)'!$F$10/100+H641*'Connecting shares (%)'!$G$10/100*'Connecting shares (%)'!$R$17+J641*'Connecting shares (%)'!$H$10/100*'Connecting shares (%)'!$R$18,0),0)</f>
        <v>0</v>
      </c>
      <c r="AC641" s="1">
        <f>IF(C641="West", IF(B641="Decentral",('Connecting shares (%)'!$F$14/100*E641+'Connecting shares (%)'!$G$14/100*G641+'Connecting shares (%)'!$H$14/100*I641)/1000000,0),0)</f>
        <v>0.18052768999999902</v>
      </c>
      <c r="AD641" s="1">
        <f>IF(C641="west", IF(B641="Decentral",F641*'Connecting shares (%)'!$R$16*'Connecting shares (%)'!$F$14/100+H641*'Connecting shares (%)'!$G$14/100*'Connecting shares (%)'!$R$17+J641*'Connecting shares (%)'!$H$14/100*'Connecting shares (%)'!$R$18,0),0)</f>
        <v>0.27594000000000002</v>
      </c>
      <c r="AE641" s="1">
        <f>IF(C641="west", IF(B641="Central",('Connecting shares (%)'!$F$12/100*K641+'Connecting shares (%)'!$G$12/100*M641+'Connecting shares (%)'!$H$12/100*O641)/1000000,0),0)</f>
        <v>0</v>
      </c>
      <c r="AF641" s="1">
        <f>IF(C641="west", IF(B641="Central",L641*'Connecting shares (%)'!$R$16*'Connecting shares (%)'!$F$12/100+N641*'Connecting shares (%)'!$G$12/100*'Connecting shares (%)'!$R$17+P641*'Connecting shares (%)'!$H$12/100*'Connecting shares (%)'!$R$18,0),0)</f>
        <v>0</v>
      </c>
      <c r="AG641" s="1">
        <f>IF(C641="West", IF(B641="Decentral",(K641*'Connecting shares (%)'!$F$16/100+M641*'Connecting shares (%)'!$G$16/100+O641*'Connecting shares (%)'!$H$16/100)/1000000,0),0)</f>
        <v>1.597836E-2</v>
      </c>
      <c r="AH641" s="1">
        <f>IF(C641="west", IF(B641="Decentral",L641*'Connecting shares (%)'!$R$16*'Connecting shares (%)'!$F$16/100+N641*'Connecting shares (%)'!$G$16/100*'Connecting shares (%)'!$R$17+P641*'Connecting shares (%)'!$H$16/100*'Connecting shares (%)'!$R$18,0),0)</f>
        <v>6.8985000000000005E-2</v>
      </c>
    </row>
    <row r="642" spans="1:34">
      <c r="A642" s="1">
        <v>641</v>
      </c>
      <c r="B642" s="1" t="s">
        <v>19</v>
      </c>
      <c r="C642" s="1" t="s">
        <v>21</v>
      </c>
      <c r="D642" s="1" t="s">
        <v>314</v>
      </c>
      <c r="E642" s="1">
        <v>422459.87</v>
      </c>
      <c r="F642" s="1">
        <v>28</v>
      </c>
      <c r="G642" s="1">
        <v>0</v>
      </c>
      <c r="H642" s="1">
        <v>0</v>
      </c>
      <c r="I642" s="1">
        <v>0</v>
      </c>
      <c r="J642" s="1">
        <v>0</v>
      </c>
      <c r="K642" s="1">
        <v>82209.02</v>
      </c>
      <c r="L642" s="1">
        <v>16</v>
      </c>
      <c r="M642" s="1">
        <v>0</v>
      </c>
      <c r="N642" s="1">
        <v>0</v>
      </c>
      <c r="O642" s="1">
        <v>0</v>
      </c>
      <c r="P642" s="1">
        <v>0</v>
      </c>
      <c r="Q642" s="1">
        <v>3444.1681319106601</v>
      </c>
      <c r="R642" s="1">
        <v>402867.5</v>
      </c>
      <c r="S642" s="59">
        <f>IF(C642="East", IF(B642="Central",('Connecting shares (%)'!$F$2/100*E642+'Connecting shares (%)'!$G$2/100*G642+'Connecting shares (%)'!$H$2/100*I642)/1000000,0),0)</f>
        <v>0</v>
      </c>
      <c r="T642" s="59">
        <f>IF(C642="East", IF(B642="Central",F642*'Connecting shares (%)'!$R$16*'Connecting shares (%)'!$F$2/100+H642*'Connecting shares (%)'!$G$2/100*'Connecting shares (%)'!$R$17+J642*'Connecting shares (%)'!$H$2/100*'Connecting shares (%)'!$R$18,0),0)</f>
        <v>0</v>
      </c>
      <c r="U642" s="1">
        <f>IF(C642="East", IF(B642="Decentral",('Connecting shares (%)'!$F$6/100*E642+'Connecting shares (%)'!$G$6/100*G642+'Connecting shares (%)'!$H$6/100*I642)/1000000,0),0)</f>
        <v>0</v>
      </c>
      <c r="V642" s="1">
        <f>IF(C642="East", IF(B642="Decentral",F642*'Connecting shares (%)'!$R$16*'Connecting shares (%)'!$F$6/100+H642*'Connecting shares (%)'!$G$6/100*'Connecting shares (%)'!$R$17+J642*'Connecting shares (%)'!$H$6/100*'Connecting shares (%)'!$R$18,0),0)</f>
        <v>0</v>
      </c>
      <c r="W642" s="1">
        <f>IF(C642="East", IF(B642="Central",('Connecting shares (%)'!$F$4/100*K642+'Connecting shares (%)'!$G$4/100*M642+'Connecting shares (%)'!$H$4/100*O642)/1000000,0),0)</f>
        <v>0</v>
      </c>
      <c r="X642" s="1">
        <f>IF(C642="East", IF(B642="Central",L642*'Connecting shares (%)'!$R$16*'Connecting shares (%)'!$F$4/100+N642*'Connecting shares (%)'!$G$4/100*'Connecting shares (%)'!$R$17+P642*'Connecting shares (%)'!$H$4/100*'Connecting shares (%)'!$R$18,0),0)</f>
        <v>0</v>
      </c>
      <c r="Y642" s="1">
        <f>IF(C642="East", IF(B642="Decentral",('Connecting shares (%)'!$F$4/100*K642+'Connecting shares (%)'!$G$4/100*M642+'Connecting shares (%)'!$H$4/100*O642)/1000000,0),0)</f>
        <v>0</v>
      </c>
      <c r="Z642" s="1">
        <f>IF(C642="East", IF(B642="Decentral",L642*'Connecting shares (%)'!$R$16*'Connecting shares (%)'!$F$8/100+N642*'Connecting shares (%)'!$G$8/100*'Connecting shares (%)'!$R$17+P642*'Connecting shares (%)'!$H$8/100*'Connecting shares (%)'!$R$18,0),0)</f>
        <v>0</v>
      </c>
      <c r="AA642" s="1">
        <f>IF(C642="West", IF(B642="Central",('Connecting shares (%)'!$F$10/100*E642+'Connecting shares (%)'!$G$10/100*G642+'Connecting shares (%)'!$H$10/100*I642)/1000000,0),0)</f>
        <v>0</v>
      </c>
      <c r="AB642" s="1">
        <f>IF(C642="West", IF(B642="Central",F642*'Connecting shares (%)'!$R$16*'Connecting shares (%)'!$F$10/100+H642*'Connecting shares (%)'!$G$10/100*'Connecting shares (%)'!$R$17+J642*'Connecting shares (%)'!$H$10/100*'Connecting shares (%)'!$R$18,0),0)</f>
        <v>0</v>
      </c>
      <c r="AC642" s="1">
        <f>IF(C642="West", IF(B642="Decentral",('Connecting shares (%)'!$F$14/100*E642+'Connecting shares (%)'!$G$14/100*G642+'Connecting shares (%)'!$H$14/100*I642)/1000000,0),0)</f>
        <v>0.42245987000000002</v>
      </c>
      <c r="AD642" s="1">
        <f>IF(C642="west", IF(B642="Decentral",F642*'Connecting shares (%)'!$R$16*'Connecting shares (%)'!$F$14/100+H642*'Connecting shares (%)'!$G$14/100*'Connecting shares (%)'!$R$17+J642*'Connecting shares (%)'!$H$14/100*'Connecting shares (%)'!$R$18,0),0)</f>
        <v>0.6438600000000001</v>
      </c>
      <c r="AE642" s="1">
        <f>IF(C642="west", IF(B642="Central",('Connecting shares (%)'!$F$12/100*K642+'Connecting shares (%)'!$G$12/100*M642+'Connecting shares (%)'!$H$12/100*O642)/1000000,0),0)</f>
        <v>0</v>
      </c>
      <c r="AF642" s="1">
        <f>IF(C642="west", IF(B642="Central",L642*'Connecting shares (%)'!$R$16*'Connecting shares (%)'!$F$12/100+N642*'Connecting shares (%)'!$G$12/100*'Connecting shares (%)'!$R$17+P642*'Connecting shares (%)'!$H$12/100*'Connecting shares (%)'!$R$18,0),0)</f>
        <v>0</v>
      </c>
      <c r="AG642" s="1">
        <f>IF(C642="West", IF(B642="Decentral",(K642*'Connecting shares (%)'!$F$16/100+M642*'Connecting shares (%)'!$G$16/100+O642*'Connecting shares (%)'!$H$16/100)/1000000,0),0)</f>
        <v>8.2209020000000008E-2</v>
      </c>
      <c r="AH642" s="1">
        <f>IF(C642="west", IF(B642="Decentral",L642*'Connecting shares (%)'!$R$16*'Connecting shares (%)'!$F$16/100+N642*'Connecting shares (%)'!$G$16/100*'Connecting shares (%)'!$R$17+P642*'Connecting shares (%)'!$H$16/100*'Connecting shares (%)'!$R$18,0),0)</f>
        <v>0.36792000000000002</v>
      </c>
    </row>
    <row r="643" spans="1:34">
      <c r="A643" s="1">
        <v>642</v>
      </c>
      <c r="B643" s="1" t="s">
        <v>19</v>
      </c>
      <c r="C643" s="1" t="s">
        <v>21</v>
      </c>
      <c r="D643" s="1" t="s">
        <v>313</v>
      </c>
      <c r="E643" s="1">
        <v>630866.12</v>
      </c>
      <c r="F643" s="1">
        <v>36</v>
      </c>
      <c r="G643" s="1">
        <v>0</v>
      </c>
      <c r="H643" s="1">
        <v>0</v>
      </c>
      <c r="I643" s="1">
        <v>0</v>
      </c>
      <c r="J643" s="1">
        <v>0</v>
      </c>
      <c r="K643" s="1">
        <v>72722.9399999999</v>
      </c>
      <c r="L643" s="1">
        <v>4</v>
      </c>
      <c r="M643" s="1">
        <v>0</v>
      </c>
      <c r="N643" s="1">
        <v>0</v>
      </c>
      <c r="O643" s="1">
        <v>0</v>
      </c>
      <c r="P643" s="1">
        <v>0</v>
      </c>
      <c r="Q643" s="1">
        <v>3615.2447700163898</v>
      </c>
      <c r="R643" s="1">
        <v>706234.5</v>
      </c>
      <c r="S643" s="59">
        <f>IF(C643="East", IF(B643="Central",('Connecting shares (%)'!$F$2/100*E643+'Connecting shares (%)'!$G$2/100*G643+'Connecting shares (%)'!$H$2/100*I643)/1000000,0),0)</f>
        <v>0</v>
      </c>
      <c r="T643" s="59">
        <f>IF(C643="East", IF(B643="Central",F643*'Connecting shares (%)'!$R$16*'Connecting shares (%)'!$F$2/100+H643*'Connecting shares (%)'!$G$2/100*'Connecting shares (%)'!$R$17+J643*'Connecting shares (%)'!$H$2/100*'Connecting shares (%)'!$R$18,0),0)</f>
        <v>0</v>
      </c>
      <c r="U643" s="1">
        <f>IF(C643="East", IF(B643="Decentral",('Connecting shares (%)'!$F$6/100*E643+'Connecting shares (%)'!$G$6/100*G643+'Connecting shares (%)'!$H$6/100*I643)/1000000,0),0)</f>
        <v>0</v>
      </c>
      <c r="V643" s="1">
        <f>IF(C643="East", IF(B643="Decentral",F643*'Connecting shares (%)'!$R$16*'Connecting shares (%)'!$F$6/100+H643*'Connecting shares (%)'!$G$6/100*'Connecting shares (%)'!$R$17+J643*'Connecting shares (%)'!$H$6/100*'Connecting shares (%)'!$R$18,0),0)</f>
        <v>0</v>
      </c>
      <c r="W643" s="1">
        <f>IF(C643="East", IF(B643="Central",('Connecting shares (%)'!$F$4/100*K643+'Connecting shares (%)'!$G$4/100*M643+'Connecting shares (%)'!$H$4/100*O643)/1000000,0),0)</f>
        <v>0</v>
      </c>
      <c r="X643" s="1">
        <f>IF(C643="East", IF(B643="Central",L643*'Connecting shares (%)'!$R$16*'Connecting shares (%)'!$F$4/100+N643*'Connecting shares (%)'!$G$4/100*'Connecting shares (%)'!$R$17+P643*'Connecting shares (%)'!$H$4/100*'Connecting shares (%)'!$R$18,0),0)</f>
        <v>0</v>
      </c>
      <c r="Y643" s="1">
        <f>IF(C643="East", IF(B643="Decentral",('Connecting shares (%)'!$F$4/100*K643+'Connecting shares (%)'!$G$4/100*M643+'Connecting shares (%)'!$H$4/100*O643)/1000000,0),0)</f>
        <v>0</v>
      </c>
      <c r="Z643" s="1">
        <f>IF(C643="East", IF(B643="Decentral",L643*'Connecting shares (%)'!$R$16*'Connecting shares (%)'!$F$8/100+N643*'Connecting shares (%)'!$G$8/100*'Connecting shares (%)'!$R$17+P643*'Connecting shares (%)'!$H$8/100*'Connecting shares (%)'!$R$18,0),0)</f>
        <v>0</v>
      </c>
      <c r="AA643" s="1">
        <f>IF(C643="West", IF(B643="Central",('Connecting shares (%)'!$F$10/100*E643+'Connecting shares (%)'!$G$10/100*G643+'Connecting shares (%)'!$H$10/100*I643)/1000000,0),0)</f>
        <v>0</v>
      </c>
      <c r="AB643" s="1">
        <f>IF(C643="West", IF(B643="Central",F643*'Connecting shares (%)'!$R$16*'Connecting shares (%)'!$F$10/100+H643*'Connecting shares (%)'!$G$10/100*'Connecting shares (%)'!$R$17+J643*'Connecting shares (%)'!$H$10/100*'Connecting shares (%)'!$R$18,0),0)</f>
        <v>0</v>
      </c>
      <c r="AC643" s="1">
        <f>IF(C643="West", IF(B643="Decentral",('Connecting shares (%)'!$F$14/100*E643+'Connecting shares (%)'!$G$14/100*G643+'Connecting shares (%)'!$H$14/100*I643)/1000000,0),0)</f>
        <v>0.63086611999999997</v>
      </c>
      <c r="AD643" s="1">
        <f>IF(C643="west", IF(B643="Decentral",F643*'Connecting shares (%)'!$R$16*'Connecting shares (%)'!$F$14/100+H643*'Connecting shares (%)'!$G$14/100*'Connecting shares (%)'!$R$17+J643*'Connecting shares (%)'!$H$14/100*'Connecting shares (%)'!$R$18,0),0)</f>
        <v>0.82782</v>
      </c>
      <c r="AE643" s="1">
        <f>IF(C643="west", IF(B643="Central",('Connecting shares (%)'!$F$12/100*K643+'Connecting shares (%)'!$G$12/100*M643+'Connecting shares (%)'!$H$12/100*O643)/1000000,0),0)</f>
        <v>0</v>
      </c>
      <c r="AF643" s="1">
        <f>IF(C643="west", IF(B643="Central",L643*'Connecting shares (%)'!$R$16*'Connecting shares (%)'!$F$12/100+N643*'Connecting shares (%)'!$G$12/100*'Connecting shares (%)'!$R$17+P643*'Connecting shares (%)'!$H$12/100*'Connecting shares (%)'!$R$18,0),0)</f>
        <v>0</v>
      </c>
      <c r="AG643" s="1">
        <f>IF(C643="West", IF(B643="Decentral",(K643*'Connecting shares (%)'!$F$16/100+M643*'Connecting shares (%)'!$G$16/100+O643*'Connecting shares (%)'!$H$16/100)/1000000,0),0)</f>
        <v>7.2722939999999903E-2</v>
      </c>
      <c r="AH643" s="1">
        <f>IF(C643="west", IF(B643="Decentral",L643*'Connecting shares (%)'!$R$16*'Connecting shares (%)'!$F$16/100+N643*'Connecting shares (%)'!$G$16/100*'Connecting shares (%)'!$R$17+P643*'Connecting shares (%)'!$H$16/100*'Connecting shares (%)'!$R$18,0),0)</f>
        <v>9.1980000000000006E-2</v>
      </c>
    </row>
    <row r="644" spans="1:34">
      <c r="A644" s="1">
        <v>643</v>
      </c>
      <c r="B644" s="1" t="s">
        <v>19</v>
      </c>
      <c r="C644" s="1" t="s">
        <v>21</v>
      </c>
      <c r="D644" s="1" t="s">
        <v>78</v>
      </c>
      <c r="E644" s="1">
        <v>16584982.470000001</v>
      </c>
      <c r="F644" s="1">
        <v>1058</v>
      </c>
      <c r="G644" s="1">
        <v>129036.14</v>
      </c>
      <c r="H644" s="1">
        <v>2</v>
      </c>
      <c r="I644" s="1">
        <v>0</v>
      </c>
      <c r="J644" s="1">
        <v>0</v>
      </c>
      <c r="K644" s="1">
        <v>3791225.59</v>
      </c>
      <c r="L644" s="1">
        <v>382</v>
      </c>
      <c r="M644" s="1">
        <v>1270671.9099999899</v>
      </c>
      <c r="N644" s="1">
        <v>10</v>
      </c>
      <c r="O644" s="1">
        <v>0</v>
      </c>
      <c r="P644" s="1">
        <v>0</v>
      </c>
      <c r="Q644" s="1">
        <v>33017.495925097697</v>
      </c>
      <c r="R644" s="1">
        <v>14863536</v>
      </c>
      <c r="S644" s="59">
        <f>IF(C644="East", IF(B644="Central",('Connecting shares (%)'!$F$2/100*E644+'Connecting shares (%)'!$G$2/100*G644+'Connecting shares (%)'!$H$2/100*I644)/1000000,0),0)</f>
        <v>0</v>
      </c>
      <c r="T644" s="59">
        <f>IF(C644="East", IF(B644="Central",F644*'Connecting shares (%)'!$R$16*'Connecting shares (%)'!$F$2/100+H644*'Connecting shares (%)'!$G$2/100*'Connecting shares (%)'!$R$17+J644*'Connecting shares (%)'!$H$2/100*'Connecting shares (%)'!$R$18,0),0)</f>
        <v>0</v>
      </c>
      <c r="U644" s="1">
        <f>IF(C644="East", IF(B644="Decentral",('Connecting shares (%)'!$F$6/100*E644+'Connecting shares (%)'!$G$6/100*G644+'Connecting shares (%)'!$H$6/100*I644)/1000000,0),0)</f>
        <v>0</v>
      </c>
      <c r="V644" s="1">
        <f>IF(C644="East", IF(B644="Decentral",F644*'Connecting shares (%)'!$R$16*'Connecting shares (%)'!$F$6/100+H644*'Connecting shares (%)'!$G$6/100*'Connecting shares (%)'!$R$17+J644*'Connecting shares (%)'!$H$6/100*'Connecting shares (%)'!$R$18,0),0)</f>
        <v>0</v>
      </c>
      <c r="W644" s="1">
        <f>IF(C644="East", IF(B644="Central",('Connecting shares (%)'!$F$4/100*K644+'Connecting shares (%)'!$G$4/100*M644+'Connecting shares (%)'!$H$4/100*O644)/1000000,0),0)</f>
        <v>0</v>
      </c>
      <c r="X644" s="1">
        <f>IF(C644="East", IF(B644="Central",L644*'Connecting shares (%)'!$R$16*'Connecting shares (%)'!$F$4/100+N644*'Connecting shares (%)'!$G$4/100*'Connecting shares (%)'!$R$17+P644*'Connecting shares (%)'!$H$4/100*'Connecting shares (%)'!$R$18,0),0)</f>
        <v>0</v>
      </c>
      <c r="Y644" s="1">
        <f>IF(C644="East", IF(B644="Decentral",('Connecting shares (%)'!$F$4/100*K644+'Connecting shares (%)'!$G$4/100*M644+'Connecting shares (%)'!$H$4/100*O644)/1000000,0),0)</f>
        <v>0</v>
      </c>
      <c r="Z644" s="1">
        <f>IF(C644="East", IF(B644="Decentral",L644*'Connecting shares (%)'!$R$16*'Connecting shares (%)'!$F$8/100+N644*'Connecting shares (%)'!$G$8/100*'Connecting shares (%)'!$R$17+P644*'Connecting shares (%)'!$H$8/100*'Connecting shares (%)'!$R$18,0),0)</f>
        <v>0</v>
      </c>
      <c r="AA644" s="1">
        <f>IF(C644="West", IF(B644="Central",('Connecting shares (%)'!$F$10/100*E644+'Connecting shares (%)'!$G$10/100*G644+'Connecting shares (%)'!$H$10/100*I644)/1000000,0),0)</f>
        <v>0</v>
      </c>
      <c r="AB644" s="1">
        <f>IF(C644="West", IF(B644="Central",F644*'Connecting shares (%)'!$R$16*'Connecting shares (%)'!$F$10/100+H644*'Connecting shares (%)'!$G$10/100*'Connecting shares (%)'!$R$17+J644*'Connecting shares (%)'!$H$10/100*'Connecting shares (%)'!$R$18,0),0)</f>
        <v>0</v>
      </c>
      <c r="AC644" s="1">
        <f>IF(C644="West", IF(B644="Decentral",('Connecting shares (%)'!$F$14/100*E644+'Connecting shares (%)'!$G$14/100*G644+'Connecting shares (%)'!$H$14/100*I644)/1000000,0),0)</f>
        <v>16.71401861</v>
      </c>
      <c r="AD644" s="1">
        <f>IF(C644="west", IF(B644="Decentral",F644*'Connecting shares (%)'!$R$16*'Connecting shares (%)'!$F$14/100+H644*'Connecting shares (%)'!$G$14/100*'Connecting shares (%)'!$R$17+J644*'Connecting shares (%)'!$H$14/100*'Connecting shares (%)'!$R$18,0),0)</f>
        <v>24.390028000000001</v>
      </c>
      <c r="AE644" s="1">
        <f>IF(C644="west", IF(B644="Central",('Connecting shares (%)'!$F$12/100*K644+'Connecting shares (%)'!$G$12/100*M644+'Connecting shares (%)'!$H$12/100*O644)/1000000,0),0)</f>
        <v>0</v>
      </c>
      <c r="AF644" s="1">
        <f>IF(C644="west", IF(B644="Central",L644*'Connecting shares (%)'!$R$16*'Connecting shares (%)'!$F$12/100+N644*'Connecting shares (%)'!$G$12/100*'Connecting shares (%)'!$R$17+P644*'Connecting shares (%)'!$H$12/100*'Connecting shares (%)'!$R$18,0),0)</f>
        <v>0</v>
      </c>
      <c r="AG644" s="1">
        <f>IF(C644="West", IF(B644="Decentral",(K644*'Connecting shares (%)'!$F$16/100+M644*'Connecting shares (%)'!$G$16/100+O644*'Connecting shares (%)'!$H$16/100)/1000000,0),0)</f>
        <v>5.0618974999999899</v>
      </c>
      <c r="AH644" s="1">
        <f>IF(C644="west", IF(B644="Decentral",L644*'Connecting shares (%)'!$R$16*'Connecting shares (%)'!$F$16/100+N644*'Connecting shares (%)'!$G$16/100*'Connecting shares (%)'!$R$17+P644*'Connecting shares (%)'!$H$16/100*'Connecting shares (%)'!$R$18,0),0)</f>
        <v>9.0906800000000008</v>
      </c>
    </row>
    <row r="645" spans="1:34">
      <c r="A645" s="1">
        <v>644</v>
      </c>
      <c r="B645" s="1" t="s">
        <v>19</v>
      </c>
      <c r="C645" s="1" t="s">
        <v>21</v>
      </c>
      <c r="D645" s="1" t="s">
        <v>78</v>
      </c>
      <c r="E645" s="1">
        <v>223524.84</v>
      </c>
      <c r="F645" s="1">
        <v>19</v>
      </c>
      <c r="G645" s="1">
        <v>50634.589999999902</v>
      </c>
      <c r="H645" s="1">
        <v>1</v>
      </c>
      <c r="I645" s="1">
        <v>0</v>
      </c>
      <c r="J645" s="1">
        <v>0</v>
      </c>
      <c r="K645" s="1">
        <v>86660.089999999895</v>
      </c>
      <c r="L645" s="1">
        <v>4</v>
      </c>
      <c r="M645" s="1">
        <v>0</v>
      </c>
      <c r="N645" s="1">
        <v>0</v>
      </c>
      <c r="O645" s="1">
        <v>0</v>
      </c>
      <c r="P645" s="1">
        <v>0</v>
      </c>
      <c r="Q645" s="1">
        <v>2922.2593235985901</v>
      </c>
      <c r="R645" s="1">
        <v>204224.5</v>
      </c>
      <c r="S645" s="59">
        <f>IF(C645="East", IF(B645="Central",('Connecting shares (%)'!$F$2/100*E645+'Connecting shares (%)'!$G$2/100*G645+'Connecting shares (%)'!$H$2/100*I645)/1000000,0),0)</f>
        <v>0</v>
      </c>
      <c r="T645" s="59">
        <f>IF(C645="East", IF(B645="Central",F645*'Connecting shares (%)'!$R$16*'Connecting shares (%)'!$F$2/100+H645*'Connecting shares (%)'!$G$2/100*'Connecting shares (%)'!$R$17+J645*'Connecting shares (%)'!$H$2/100*'Connecting shares (%)'!$R$18,0),0)</f>
        <v>0</v>
      </c>
      <c r="U645" s="1">
        <f>IF(C645="East", IF(B645="Decentral",('Connecting shares (%)'!$F$6/100*E645+'Connecting shares (%)'!$G$6/100*G645+'Connecting shares (%)'!$H$6/100*I645)/1000000,0),0)</f>
        <v>0</v>
      </c>
      <c r="V645" s="1">
        <f>IF(C645="East", IF(B645="Decentral",F645*'Connecting shares (%)'!$R$16*'Connecting shares (%)'!$F$6/100+H645*'Connecting shares (%)'!$G$6/100*'Connecting shares (%)'!$R$17+J645*'Connecting shares (%)'!$H$6/100*'Connecting shares (%)'!$R$18,0),0)</f>
        <v>0</v>
      </c>
      <c r="W645" s="1">
        <f>IF(C645="East", IF(B645="Central",('Connecting shares (%)'!$F$4/100*K645+'Connecting shares (%)'!$G$4/100*M645+'Connecting shares (%)'!$H$4/100*O645)/1000000,0),0)</f>
        <v>0</v>
      </c>
      <c r="X645" s="1">
        <f>IF(C645="East", IF(B645="Central",L645*'Connecting shares (%)'!$R$16*'Connecting shares (%)'!$F$4/100+N645*'Connecting shares (%)'!$G$4/100*'Connecting shares (%)'!$R$17+P645*'Connecting shares (%)'!$H$4/100*'Connecting shares (%)'!$R$18,0),0)</f>
        <v>0</v>
      </c>
      <c r="Y645" s="1">
        <f>IF(C645="East", IF(B645="Decentral",('Connecting shares (%)'!$F$4/100*K645+'Connecting shares (%)'!$G$4/100*M645+'Connecting shares (%)'!$H$4/100*O645)/1000000,0),0)</f>
        <v>0</v>
      </c>
      <c r="Z645" s="1">
        <f>IF(C645="East", IF(B645="Decentral",L645*'Connecting shares (%)'!$R$16*'Connecting shares (%)'!$F$8/100+N645*'Connecting shares (%)'!$G$8/100*'Connecting shares (%)'!$R$17+P645*'Connecting shares (%)'!$H$8/100*'Connecting shares (%)'!$R$18,0),0)</f>
        <v>0</v>
      </c>
      <c r="AA645" s="1">
        <f>IF(C645="West", IF(B645="Central",('Connecting shares (%)'!$F$10/100*E645+'Connecting shares (%)'!$G$10/100*G645+'Connecting shares (%)'!$H$10/100*I645)/1000000,0),0)</f>
        <v>0</v>
      </c>
      <c r="AB645" s="1">
        <f>IF(C645="West", IF(B645="Central",F645*'Connecting shares (%)'!$R$16*'Connecting shares (%)'!$F$10/100+H645*'Connecting shares (%)'!$G$10/100*'Connecting shares (%)'!$R$17+J645*'Connecting shares (%)'!$H$10/100*'Connecting shares (%)'!$R$18,0),0)</f>
        <v>0</v>
      </c>
      <c r="AC645" s="1">
        <f>IF(C645="West", IF(B645="Decentral",('Connecting shares (%)'!$F$14/100*E645+'Connecting shares (%)'!$G$14/100*G645+'Connecting shares (%)'!$H$14/100*I645)/1000000,0),0)</f>
        <v>0.27415942999999987</v>
      </c>
      <c r="AD645" s="1">
        <f>IF(C645="west", IF(B645="Decentral",F645*'Connecting shares (%)'!$R$16*'Connecting shares (%)'!$F$14/100+H645*'Connecting shares (%)'!$G$14/100*'Connecting shares (%)'!$R$17+J645*'Connecting shares (%)'!$H$14/100*'Connecting shares (%)'!$R$18,0),0)</f>
        <v>0.46756400000000009</v>
      </c>
      <c r="AE645" s="1">
        <f>IF(C645="west", IF(B645="Central",('Connecting shares (%)'!$F$12/100*K645+'Connecting shares (%)'!$G$12/100*M645+'Connecting shares (%)'!$H$12/100*O645)/1000000,0),0)</f>
        <v>0</v>
      </c>
      <c r="AF645" s="1">
        <f>IF(C645="west", IF(B645="Central",L645*'Connecting shares (%)'!$R$16*'Connecting shares (%)'!$F$12/100+N645*'Connecting shares (%)'!$G$12/100*'Connecting shares (%)'!$R$17+P645*'Connecting shares (%)'!$H$12/100*'Connecting shares (%)'!$R$18,0),0)</f>
        <v>0</v>
      </c>
      <c r="AG645" s="1">
        <f>IF(C645="West", IF(B645="Decentral",(K645*'Connecting shares (%)'!$F$16/100+M645*'Connecting shares (%)'!$G$16/100+O645*'Connecting shares (%)'!$H$16/100)/1000000,0),0)</f>
        <v>8.6660089999999898E-2</v>
      </c>
      <c r="AH645" s="1">
        <f>IF(C645="west", IF(B645="Decentral",L645*'Connecting shares (%)'!$R$16*'Connecting shares (%)'!$F$16/100+N645*'Connecting shares (%)'!$G$16/100*'Connecting shares (%)'!$R$17+P645*'Connecting shares (%)'!$H$16/100*'Connecting shares (%)'!$R$18,0),0)</f>
        <v>9.1980000000000006E-2</v>
      </c>
    </row>
    <row r="646" spans="1:34">
      <c r="A646" s="1">
        <v>645</v>
      </c>
      <c r="B646" s="1" t="s">
        <v>19</v>
      </c>
      <c r="C646" s="1" t="s">
        <v>21</v>
      </c>
      <c r="D646" s="1" t="s">
        <v>312</v>
      </c>
      <c r="E646" s="1">
        <v>572883.87</v>
      </c>
      <c r="F646" s="1">
        <v>36</v>
      </c>
      <c r="G646" s="1">
        <v>0</v>
      </c>
      <c r="H646" s="1">
        <v>0</v>
      </c>
      <c r="I646" s="1">
        <v>0</v>
      </c>
      <c r="J646" s="1">
        <v>0</v>
      </c>
      <c r="K646" s="1">
        <v>68028.61</v>
      </c>
      <c r="L646" s="1">
        <v>4</v>
      </c>
      <c r="M646" s="1">
        <v>0</v>
      </c>
      <c r="N646" s="1">
        <v>0</v>
      </c>
      <c r="O646" s="1">
        <v>0</v>
      </c>
      <c r="P646" s="1">
        <v>0</v>
      </c>
      <c r="Q646" s="1">
        <v>2923.5862107006001</v>
      </c>
      <c r="R646" s="1">
        <v>582051</v>
      </c>
      <c r="S646" s="59">
        <f>IF(C646="East", IF(B646="Central",('Connecting shares (%)'!$F$2/100*E646+'Connecting shares (%)'!$G$2/100*G646+'Connecting shares (%)'!$H$2/100*I646)/1000000,0),0)</f>
        <v>0</v>
      </c>
      <c r="T646" s="59">
        <f>IF(C646="East", IF(B646="Central",F646*'Connecting shares (%)'!$R$16*'Connecting shares (%)'!$F$2/100+H646*'Connecting shares (%)'!$G$2/100*'Connecting shares (%)'!$R$17+J646*'Connecting shares (%)'!$H$2/100*'Connecting shares (%)'!$R$18,0),0)</f>
        <v>0</v>
      </c>
      <c r="U646" s="1">
        <f>IF(C646="East", IF(B646="Decentral",('Connecting shares (%)'!$F$6/100*E646+'Connecting shares (%)'!$G$6/100*G646+'Connecting shares (%)'!$H$6/100*I646)/1000000,0),0)</f>
        <v>0</v>
      </c>
      <c r="V646" s="1">
        <f>IF(C646="East", IF(B646="Decentral",F646*'Connecting shares (%)'!$R$16*'Connecting shares (%)'!$F$6/100+H646*'Connecting shares (%)'!$G$6/100*'Connecting shares (%)'!$R$17+J646*'Connecting shares (%)'!$H$6/100*'Connecting shares (%)'!$R$18,0),0)</f>
        <v>0</v>
      </c>
      <c r="W646" s="1">
        <f>IF(C646="East", IF(B646="Central",('Connecting shares (%)'!$F$4/100*K646+'Connecting shares (%)'!$G$4/100*M646+'Connecting shares (%)'!$H$4/100*O646)/1000000,0),0)</f>
        <v>0</v>
      </c>
      <c r="X646" s="1">
        <f>IF(C646="East", IF(B646="Central",L646*'Connecting shares (%)'!$R$16*'Connecting shares (%)'!$F$4/100+N646*'Connecting shares (%)'!$G$4/100*'Connecting shares (%)'!$R$17+P646*'Connecting shares (%)'!$H$4/100*'Connecting shares (%)'!$R$18,0),0)</f>
        <v>0</v>
      </c>
      <c r="Y646" s="1">
        <f>IF(C646="East", IF(B646="Decentral",('Connecting shares (%)'!$F$4/100*K646+'Connecting shares (%)'!$G$4/100*M646+'Connecting shares (%)'!$H$4/100*O646)/1000000,0),0)</f>
        <v>0</v>
      </c>
      <c r="Z646" s="1">
        <f>IF(C646="East", IF(B646="Decentral",L646*'Connecting shares (%)'!$R$16*'Connecting shares (%)'!$F$8/100+N646*'Connecting shares (%)'!$G$8/100*'Connecting shares (%)'!$R$17+P646*'Connecting shares (%)'!$H$8/100*'Connecting shares (%)'!$R$18,0),0)</f>
        <v>0</v>
      </c>
      <c r="AA646" s="1">
        <f>IF(C646="West", IF(B646="Central",('Connecting shares (%)'!$F$10/100*E646+'Connecting shares (%)'!$G$10/100*G646+'Connecting shares (%)'!$H$10/100*I646)/1000000,0),0)</f>
        <v>0</v>
      </c>
      <c r="AB646" s="1">
        <f>IF(C646="West", IF(B646="Central",F646*'Connecting shares (%)'!$R$16*'Connecting shares (%)'!$F$10/100+H646*'Connecting shares (%)'!$G$10/100*'Connecting shares (%)'!$R$17+J646*'Connecting shares (%)'!$H$10/100*'Connecting shares (%)'!$R$18,0),0)</f>
        <v>0</v>
      </c>
      <c r="AC646" s="1">
        <f>IF(C646="West", IF(B646="Decentral",('Connecting shares (%)'!$F$14/100*E646+'Connecting shares (%)'!$G$14/100*G646+'Connecting shares (%)'!$H$14/100*I646)/1000000,0),0)</f>
        <v>0.57288386999999996</v>
      </c>
      <c r="AD646" s="1">
        <f>IF(C646="west", IF(B646="Decentral",F646*'Connecting shares (%)'!$R$16*'Connecting shares (%)'!$F$14/100+H646*'Connecting shares (%)'!$G$14/100*'Connecting shares (%)'!$R$17+J646*'Connecting shares (%)'!$H$14/100*'Connecting shares (%)'!$R$18,0),0)</f>
        <v>0.82782</v>
      </c>
      <c r="AE646" s="1">
        <f>IF(C646="west", IF(B646="Central",('Connecting shares (%)'!$F$12/100*K646+'Connecting shares (%)'!$G$12/100*M646+'Connecting shares (%)'!$H$12/100*O646)/1000000,0),0)</f>
        <v>0</v>
      </c>
      <c r="AF646" s="1">
        <f>IF(C646="west", IF(B646="Central",L646*'Connecting shares (%)'!$R$16*'Connecting shares (%)'!$F$12/100+N646*'Connecting shares (%)'!$G$12/100*'Connecting shares (%)'!$R$17+P646*'Connecting shares (%)'!$H$12/100*'Connecting shares (%)'!$R$18,0),0)</f>
        <v>0</v>
      </c>
      <c r="AG646" s="1">
        <f>IF(C646="West", IF(B646="Decentral",(K646*'Connecting shares (%)'!$F$16/100+M646*'Connecting shares (%)'!$G$16/100+O646*'Connecting shares (%)'!$H$16/100)/1000000,0),0)</f>
        <v>6.8028610000000003E-2</v>
      </c>
      <c r="AH646" s="1">
        <f>IF(C646="west", IF(B646="Decentral",L646*'Connecting shares (%)'!$R$16*'Connecting shares (%)'!$F$16/100+N646*'Connecting shares (%)'!$G$16/100*'Connecting shares (%)'!$R$17+P646*'Connecting shares (%)'!$H$16/100*'Connecting shares (%)'!$R$18,0),0)</f>
        <v>9.1980000000000006E-2</v>
      </c>
    </row>
    <row r="647" spans="1:34">
      <c r="A647" s="1">
        <v>646</v>
      </c>
      <c r="B647" s="1" t="s">
        <v>19</v>
      </c>
      <c r="C647" s="1" t="s">
        <v>21</v>
      </c>
      <c r="D647" s="1" t="s">
        <v>311</v>
      </c>
      <c r="E647" s="1">
        <v>437512.24</v>
      </c>
      <c r="F647" s="1">
        <v>28</v>
      </c>
      <c r="G647" s="1">
        <v>71333.789999999906</v>
      </c>
      <c r="H647" s="1">
        <v>1</v>
      </c>
      <c r="I647" s="1">
        <v>0</v>
      </c>
      <c r="J647" s="1">
        <v>0</v>
      </c>
      <c r="K647" s="1">
        <v>33227.440000000002</v>
      </c>
      <c r="L647" s="1">
        <v>2</v>
      </c>
      <c r="M647" s="1">
        <v>0</v>
      </c>
      <c r="N647" s="1">
        <v>0</v>
      </c>
      <c r="O647" s="1">
        <v>0</v>
      </c>
      <c r="P647" s="1">
        <v>0</v>
      </c>
      <c r="Q647" s="1">
        <v>7139.7979478969501</v>
      </c>
      <c r="R647" s="1">
        <v>2166669</v>
      </c>
      <c r="S647" s="59">
        <f>IF(C647="East", IF(B647="Central",('Connecting shares (%)'!$F$2/100*E647+'Connecting shares (%)'!$G$2/100*G647+'Connecting shares (%)'!$H$2/100*I647)/1000000,0),0)</f>
        <v>0</v>
      </c>
      <c r="T647" s="59">
        <f>IF(C647="East", IF(B647="Central",F647*'Connecting shares (%)'!$R$16*'Connecting shares (%)'!$F$2/100+H647*'Connecting shares (%)'!$G$2/100*'Connecting shares (%)'!$R$17+J647*'Connecting shares (%)'!$H$2/100*'Connecting shares (%)'!$R$18,0),0)</f>
        <v>0</v>
      </c>
      <c r="U647" s="1">
        <f>IF(C647="East", IF(B647="Decentral",('Connecting shares (%)'!$F$6/100*E647+'Connecting shares (%)'!$G$6/100*G647+'Connecting shares (%)'!$H$6/100*I647)/1000000,0),0)</f>
        <v>0</v>
      </c>
      <c r="V647" s="1">
        <f>IF(C647="East", IF(B647="Decentral",F647*'Connecting shares (%)'!$R$16*'Connecting shares (%)'!$F$6/100+H647*'Connecting shares (%)'!$G$6/100*'Connecting shares (%)'!$R$17+J647*'Connecting shares (%)'!$H$6/100*'Connecting shares (%)'!$R$18,0),0)</f>
        <v>0</v>
      </c>
      <c r="W647" s="1">
        <f>IF(C647="East", IF(B647="Central",('Connecting shares (%)'!$F$4/100*K647+'Connecting shares (%)'!$G$4/100*M647+'Connecting shares (%)'!$H$4/100*O647)/1000000,0),0)</f>
        <v>0</v>
      </c>
      <c r="X647" s="1">
        <f>IF(C647="East", IF(B647="Central",L647*'Connecting shares (%)'!$R$16*'Connecting shares (%)'!$F$4/100+N647*'Connecting shares (%)'!$G$4/100*'Connecting shares (%)'!$R$17+P647*'Connecting shares (%)'!$H$4/100*'Connecting shares (%)'!$R$18,0),0)</f>
        <v>0</v>
      </c>
      <c r="Y647" s="1">
        <f>IF(C647="East", IF(B647="Decentral",('Connecting shares (%)'!$F$4/100*K647+'Connecting shares (%)'!$G$4/100*M647+'Connecting shares (%)'!$H$4/100*O647)/1000000,0),0)</f>
        <v>0</v>
      </c>
      <c r="Z647" s="1">
        <f>IF(C647="East", IF(B647="Decentral",L647*'Connecting shares (%)'!$R$16*'Connecting shares (%)'!$F$8/100+N647*'Connecting shares (%)'!$G$8/100*'Connecting shares (%)'!$R$17+P647*'Connecting shares (%)'!$H$8/100*'Connecting shares (%)'!$R$18,0),0)</f>
        <v>0</v>
      </c>
      <c r="AA647" s="1">
        <f>IF(C647="West", IF(B647="Central",('Connecting shares (%)'!$F$10/100*E647+'Connecting shares (%)'!$G$10/100*G647+'Connecting shares (%)'!$H$10/100*I647)/1000000,0),0)</f>
        <v>0</v>
      </c>
      <c r="AB647" s="1">
        <f>IF(C647="West", IF(B647="Central",F647*'Connecting shares (%)'!$R$16*'Connecting shares (%)'!$F$10/100+H647*'Connecting shares (%)'!$G$10/100*'Connecting shares (%)'!$R$17+J647*'Connecting shares (%)'!$H$10/100*'Connecting shares (%)'!$R$18,0),0)</f>
        <v>0</v>
      </c>
      <c r="AC647" s="1">
        <f>IF(C647="West", IF(B647="Decentral",('Connecting shares (%)'!$F$14/100*E647+'Connecting shares (%)'!$G$14/100*G647+'Connecting shares (%)'!$H$14/100*I647)/1000000,0),0)</f>
        <v>0.50884602999999995</v>
      </c>
      <c r="AD647" s="1">
        <f>IF(C647="west", IF(B647="Decentral",F647*'Connecting shares (%)'!$R$16*'Connecting shares (%)'!$F$14/100+H647*'Connecting shares (%)'!$G$14/100*'Connecting shares (%)'!$R$17+J647*'Connecting shares (%)'!$H$14/100*'Connecting shares (%)'!$R$18,0),0)</f>
        <v>0.67451900000000009</v>
      </c>
      <c r="AE647" s="1">
        <f>IF(C647="west", IF(B647="Central",('Connecting shares (%)'!$F$12/100*K647+'Connecting shares (%)'!$G$12/100*M647+'Connecting shares (%)'!$H$12/100*O647)/1000000,0),0)</f>
        <v>0</v>
      </c>
      <c r="AF647" s="1">
        <f>IF(C647="west", IF(B647="Central",L647*'Connecting shares (%)'!$R$16*'Connecting shares (%)'!$F$12/100+N647*'Connecting shares (%)'!$G$12/100*'Connecting shares (%)'!$R$17+P647*'Connecting shares (%)'!$H$12/100*'Connecting shares (%)'!$R$18,0),0)</f>
        <v>0</v>
      </c>
      <c r="AG647" s="1">
        <f>IF(C647="West", IF(B647="Decentral",(K647*'Connecting shares (%)'!$F$16/100+M647*'Connecting shares (%)'!$G$16/100+O647*'Connecting shares (%)'!$H$16/100)/1000000,0),0)</f>
        <v>3.3227440000000004E-2</v>
      </c>
      <c r="AH647" s="1">
        <f>IF(C647="west", IF(B647="Decentral",L647*'Connecting shares (%)'!$R$16*'Connecting shares (%)'!$F$16/100+N647*'Connecting shares (%)'!$G$16/100*'Connecting shares (%)'!$R$17+P647*'Connecting shares (%)'!$H$16/100*'Connecting shares (%)'!$R$18,0),0)</f>
        <v>4.5990000000000003E-2</v>
      </c>
    </row>
    <row r="648" spans="1:34">
      <c r="A648" s="1">
        <v>647</v>
      </c>
      <c r="B648" s="1" t="s">
        <v>19</v>
      </c>
      <c r="C648" s="1" t="s">
        <v>21</v>
      </c>
      <c r="D648" s="1" t="s">
        <v>310</v>
      </c>
      <c r="E648" s="1">
        <v>501041.29</v>
      </c>
      <c r="F648" s="1">
        <v>36</v>
      </c>
      <c r="G648" s="1">
        <v>0</v>
      </c>
      <c r="H648" s="1">
        <v>0</v>
      </c>
      <c r="I648" s="1">
        <v>0</v>
      </c>
      <c r="J648" s="1">
        <v>0</v>
      </c>
      <c r="K648" s="1">
        <v>63397.74</v>
      </c>
      <c r="L648" s="1">
        <v>3</v>
      </c>
      <c r="M648" s="1">
        <v>0</v>
      </c>
      <c r="N648" s="1">
        <v>0</v>
      </c>
      <c r="O648" s="1">
        <v>0</v>
      </c>
      <c r="P648" s="1">
        <v>0</v>
      </c>
      <c r="Q648" s="1">
        <v>4376.5862053064302</v>
      </c>
      <c r="R648" s="1">
        <v>1012281.5</v>
      </c>
      <c r="S648" s="59">
        <f>IF(C648="East", IF(B648="Central",('Connecting shares (%)'!$F$2/100*E648+'Connecting shares (%)'!$G$2/100*G648+'Connecting shares (%)'!$H$2/100*I648)/1000000,0),0)</f>
        <v>0</v>
      </c>
      <c r="T648" s="59">
        <f>IF(C648="East", IF(B648="Central",F648*'Connecting shares (%)'!$R$16*'Connecting shares (%)'!$F$2/100+H648*'Connecting shares (%)'!$G$2/100*'Connecting shares (%)'!$R$17+J648*'Connecting shares (%)'!$H$2/100*'Connecting shares (%)'!$R$18,0),0)</f>
        <v>0</v>
      </c>
      <c r="U648" s="1">
        <f>IF(C648="East", IF(B648="Decentral",('Connecting shares (%)'!$F$6/100*E648+'Connecting shares (%)'!$G$6/100*G648+'Connecting shares (%)'!$H$6/100*I648)/1000000,0),0)</f>
        <v>0</v>
      </c>
      <c r="V648" s="1">
        <f>IF(C648="East", IF(B648="Decentral",F648*'Connecting shares (%)'!$R$16*'Connecting shares (%)'!$F$6/100+H648*'Connecting shares (%)'!$G$6/100*'Connecting shares (%)'!$R$17+J648*'Connecting shares (%)'!$H$6/100*'Connecting shares (%)'!$R$18,0),0)</f>
        <v>0</v>
      </c>
      <c r="W648" s="1">
        <f>IF(C648="East", IF(B648="Central",('Connecting shares (%)'!$F$4/100*K648+'Connecting shares (%)'!$G$4/100*M648+'Connecting shares (%)'!$H$4/100*O648)/1000000,0),0)</f>
        <v>0</v>
      </c>
      <c r="X648" s="1">
        <f>IF(C648="East", IF(B648="Central",L648*'Connecting shares (%)'!$R$16*'Connecting shares (%)'!$F$4/100+N648*'Connecting shares (%)'!$G$4/100*'Connecting shares (%)'!$R$17+P648*'Connecting shares (%)'!$H$4/100*'Connecting shares (%)'!$R$18,0),0)</f>
        <v>0</v>
      </c>
      <c r="Y648" s="1">
        <f>IF(C648="East", IF(B648="Decentral",('Connecting shares (%)'!$F$4/100*K648+'Connecting shares (%)'!$G$4/100*M648+'Connecting shares (%)'!$H$4/100*O648)/1000000,0),0)</f>
        <v>0</v>
      </c>
      <c r="Z648" s="1">
        <f>IF(C648="East", IF(B648="Decentral",L648*'Connecting shares (%)'!$R$16*'Connecting shares (%)'!$F$8/100+N648*'Connecting shares (%)'!$G$8/100*'Connecting shares (%)'!$R$17+P648*'Connecting shares (%)'!$H$8/100*'Connecting shares (%)'!$R$18,0),0)</f>
        <v>0</v>
      </c>
      <c r="AA648" s="1">
        <f>IF(C648="West", IF(B648="Central",('Connecting shares (%)'!$F$10/100*E648+'Connecting shares (%)'!$G$10/100*G648+'Connecting shares (%)'!$H$10/100*I648)/1000000,0),0)</f>
        <v>0</v>
      </c>
      <c r="AB648" s="1">
        <f>IF(C648="West", IF(B648="Central",F648*'Connecting shares (%)'!$R$16*'Connecting shares (%)'!$F$10/100+H648*'Connecting shares (%)'!$G$10/100*'Connecting shares (%)'!$R$17+J648*'Connecting shares (%)'!$H$10/100*'Connecting shares (%)'!$R$18,0),0)</f>
        <v>0</v>
      </c>
      <c r="AC648" s="1">
        <f>IF(C648="West", IF(B648="Decentral",('Connecting shares (%)'!$F$14/100*E648+'Connecting shares (%)'!$G$14/100*G648+'Connecting shares (%)'!$H$14/100*I648)/1000000,0),0)</f>
        <v>0.50104128999999997</v>
      </c>
      <c r="AD648" s="1">
        <f>IF(C648="west", IF(B648="Decentral",F648*'Connecting shares (%)'!$R$16*'Connecting shares (%)'!$F$14/100+H648*'Connecting shares (%)'!$G$14/100*'Connecting shares (%)'!$R$17+J648*'Connecting shares (%)'!$H$14/100*'Connecting shares (%)'!$R$18,0),0)</f>
        <v>0.82782</v>
      </c>
      <c r="AE648" s="1">
        <f>IF(C648="west", IF(B648="Central",('Connecting shares (%)'!$F$12/100*K648+'Connecting shares (%)'!$G$12/100*M648+'Connecting shares (%)'!$H$12/100*O648)/1000000,0),0)</f>
        <v>0</v>
      </c>
      <c r="AF648" s="1">
        <f>IF(C648="west", IF(B648="Central",L648*'Connecting shares (%)'!$R$16*'Connecting shares (%)'!$F$12/100+N648*'Connecting shares (%)'!$G$12/100*'Connecting shares (%)'!$R$17+P648*'Connecting shares (%)'!$H$12/100*'Connecting shares (%)'!$R$18,0),0)</f>
        <v>0</v>
      </c>
      <c r="AG648" s="1">
        <f>IF(C648="West", IF(B648="Decentral",(K648*'Connecting shares (%)'!$F$16/100+M648*'Connecting shares (%)'!$G$16/100+O648*'Connecting shares (%)'!$H$16/100)/1000000,0),0)</f>
        <v>6.3397739999999994E-2</v>
      </c>
      <c r="AH648" s="1">
        <f>IF(C648="west", IF(B648="Decentral",L648*'Connecting shares (%)'!$R$16*'Connecting shares (%)'!$F$16/100+N648*'Connecting shares (%)'!$G$16/100*'Connecting shares (%)'!$R$17+P648*'Connecting shares (%)'!$H$16/100*'Connecting shares (%)'!$R$18,0),0)</f>
        <v>6.8985000000000005E-2</v>
      </c>
    </row>
    <row r="649" spans="1:34">
      <c r="A649" s="1">
        <v>648</v>
      </c>
      <c r="B649" s="1" t="s">
        <v>19</v>
      </c>
      <c r="C649" s="1" t="s">
        <v>21</v>
      </c>
      <c r="D649" s="1" t="s">
        <v>309</v>
      </c>
      <c r="E649" s="1">
        <v>269139.989999999</v>
      </c>
      <c r="F649" s="1">
        <v>18</v>
      </c>
      <c r="G649" s="1">
        <v>0</v>
      </c>
      <c r="H649" s="1">
        <v>0</v>
      </c>
      <c r="I649" s="1">
        <v>0</v>
      </c>
      <c r="J649" s="1">
        <v>0</v>
      </c>
      <c r="K649" s="1">
        <v>47804.800000000003</v>
      </c>
      <c r="L649" s="1">
        <v>6</v>
      </c>
      <c r="M649" s="1">
        <v>0</v>
      </c>
      <c r="N649" s="1">
        <v>0</v>
      </c>
      <c r="O649" s="1">
        <v>0</v>
      </c>
      <c r="P649" s="1">
        <v>0</v>
      </c>
      <c r="Q649" s="1">
        <v>3038.69060851839</v>
      </c>
      <c r="R649" s="1">
        <v>351845</v>
      </c>
      <c r="S649" s="59">
        <f>IF(C649="East", IF(B649="Central",('Connecting shares (%)'!$F$2/100*E649+'Connecting shares (%)'!$G$2/100*G649+'Connecting shares (%)'!$H$2/100*I649)/1000000,0),0)</f>
        <v>0</v>
      </c>
      <c r="T649" s="59">
        <f>IF(C649="East", IF(B649="Central",F649*'Connecting shares (%)'!$R$16*'Connecting shares (%)'!$F$2/100+H649*'Connecting shares (%)'!$G$2/100*'Connecting shares (%)'!$R$17+J649*'Connecting shares (%)'!$H$2/100*'Connecting shares (%)'!$R$18,0),0)</f>
        <v>0</v>
      </c>
      <c r="U649" s="1">
        <f>IF(C649="East", IF(B649="Decentral",('Connecting shares (%)'!$F$6/100*E649+'Connecting shares (%)'!$G$6/100*G649+'Connecting shares (%)'!$H$6/100*I649)/1000000,0),0)</f>
        <v>0</v>
      </c>
      <c r="V649" s="1">
        <f>IF(C649="East", IF(B649="Decentral",F649*'Connecting shares (%)'!$R$16*'Connecting shares (%)'!$F$6/100+H649*'Connecting shares (%)'!$G$6/100*'Connecting shares (%)'!$R$17+J649*'Connecting shares (%)'!$H$6/100*'Connecting shares (%)'!$R$18,0),0)</f>
        <v>0</v>
      </c>
      <c r="W649" s="1">
        <f>IF(C649="East", IF(B649="Central",('Connecting shares (%)'!$F$4/100*K649+'Connecting shares (%)'!$G$4/100*M649+'Connecting shares (%)'!$H$4/100*O649)/1000000,0),0)</f>
        <v>0</v>
      </c>
      <c r="X649" s="1">
        <f>IF(C649="East", IF(B649="Central",L649*'Connecting shares (%)'!$R$16*'Connecting shares (%)'!$F$4/100+N649*'Connecting shares (%)'!$G$4/100*'Connecting shares (%)'!$R$17+P649*'Connecting shares (%)'!$H$4/100*'Connecting shares (%)'!$R$18,0),0)</f>
        <v>0</v>
      </c>
      <c r="Y649" s="1">
        <f>IF(C649="East", IF(B649="Decentral",('Connecting shares (%)'!$F$4/100*K649+'Connecting shares (%)'!$G$4/100*M649+'Connecting shares (%)'!$H$4/100*O649)/1000000,0),0)</f>
        <v>0</v>
      </c>
      <c r="Z649" s="1">
        <f>IF(C649="East", IF(B649="Decentral",L649*'Connecting shares (%)'!$R$16*'Connecting shares (%)'!$F$8/100+N649*'Connecting shares (%)'!$G$8/100*'Connecting shares (%)'!$R$17+P649*'Connecting shares (%)'!$H$8/100*'Connecting shares (%)'!$R$18,0),0)</f>
        <v>0</v>
      </c>
      <c r="AA649" s="1">
        <f>IF(C649="West", IF(B649="Central",('Connecting shares (%)'!$F$10/100*E649+'Connecting shares (%)'!$G$10/100*G649+'Connecting shares (%)'!$H$10/100*I649)/1000000,0),0)</f>
        <v>0</v>
      </c>
      <c r="AB649" s="1">
        <f>IF(C649="West", IF(B649="Central",F649*'Connecting shares (%)'!$R$16*'Connecting shares (%)'!$F$10/100+H649*'Connecting shares (%)'!$G$10/100*'Connecting shares (%)'!$R$17+J649*'Connecting shares (%)'!$H$10/100*'Connecting shares (%)'!$R$18,0),0)</f>
        <v>0</v>
      </c>
      <c r="AC649" s="1">
        <f>IF(C649="West", IF(B649="Decentral",('Connecting shares (%)'!$F$14/100*E649+'Connecting shares (%)'!$G$14/100*G649+'Connecting shares (%)'!$H$14/100*I649)/1000000,0),0)</f>
        <v>0.269139989999999</v>
      </c>
      <c r="AD649" s="1">
        <f>IF(C649="west", IF(B649="Decentral",F649*'Connecting shares (%)'!$R$16*'Connecting shares (%)'!$F$14/100+H649*'Connecting shares (%)'!$G$14/100*'Connecting shares (%)'!$R$17+J649*'Connecting shares (%)'!$H$14/100*'Connecting shares (%)'!$R$18,0),0)</f>
        <v>0.41391</v>
      </c>
      <c r="AE649" s="1">
        <f>IF(C649="west", IF(B649="Central",('Connecting shares (%)'!$F$12/100*K649+'Connecting shares (%)'!$G$12/100*M649+'Connecting shares (%)'!$H$12/100*O649)/1000000,0),0)</f>
        <v>0</v>
      </c>
      <c r="AF649" s="1">
        <f>IF(C649="west", IF(B649="Central",L649*'Connecting shares (%)'!$R$16*'Connecting shares (%)'!$F$12/100+N649*'Connecting shares (%)'!$G$12/100*'Connecting shares (%)'!$R$17+P649*'Connecting shares (%)'!$H$12/100*'Connecting shares (%)'!$R$18,0),0)</f>
        <v>0</v>
      </c>
      <c r="AG649" s="1">
        <f>IF(C649="West", IF(B649="Decentral",(K649*'Connecting shares (%)'!$F$16/100+M649*'Connecting shares (%)'!$G$16/100+O649*'Connecting shares (%)'!$H$16/100)/1000000,0),0)</f>
        <v>4.7804800000000001E-2</v>
      </c>
      <c r="AH649" s="1">
        <f>IF(C649="west", IF(B649="Decentral",L649*'Connecting shares (%)'!$R$16*'Connecting shares (%)'!$F$16/100+N649*'Connecting shares (%)'!$G$16/100*'Connecting shares (%)'!$R$17+P649*'Connecting shares (%)'!$H$16/100*'Connecting shares (%)'!$R$18,0),0)</f>
        <v>0.13797000000000001</v>
      </c>
    </row>
    <row r="650" spans="1:34">
      <c r="A650" s="1">
        <v>649</v>
      </c>
      <c r="B650" s="1" t="s">
        <v>19</v>
      </c>
      <c r="C650" s="1" t="s">
        <v>21</v>
      </c>
      <c r="D650" s="1" t="s">
        <v>308</v>
      </c>
      <c r="E650" s="1">
        <v>372079.12</v>
      </c>
      <c r="F650" s="1">
        <v>23</v>
      </c>
      <c r="G650" s="1">
        <v>0</v>
      </c>
      <c r="H650" s="1">
        <v>0</v>
      </c>
      <c r="I650" s="1">
        <v>0</v>
      </c>
      <c r="J650" s="1">
        <v>0</v>
      </c>
      <c r="K650" s="1">
        <v>81174.259999999995</v>
      </c>
      <c r="L650" s="1">
        <v>4</v>
      </c>
      <c r="M650" s="1">
        <v>0</v>
      </c>
      <c r="N650" s="1">
        <v>0</v>
      </c>
      <c r="O650" s="1">
        <v>0</v>
      </c>
      <c r="P650" s="1">
        <v>0</v>
      </c>
      <c r="Q650" s="1">
        <v>1057.66034189275</v>
      </c>
      <c r="R650" s="1">
        <v>43291</v>
      </c>
      <c r="S650" s="59">
        <f>IF(C650="East", IF(B650="Central",('Connecting shares (%)'!$F$2/100*E650+'Connecting shares (%)'!$G$2/100*G650+'Connecting shares (%)'!$H$2/100*I650)/1000000,0),0)</f>
        <v>0</v>
      </c>
      <c r="T650" s="59">
        <f>IF(C650="East", IF(B650="Central",F650*'Connecting shares (%)'!$R$16*'Connecting shares (%)'!$F$2/100+H650*'Connecting shares (%)'!$G$2/100*'Connecting shares (%)'!$R$17+J650*'Connecting shares (%)'!$H$2/100*'Connecting shares (%)'!$R$18,0),0)</f>
        <v>0</v>
      </c>
      <c r="U650" s="1">
        <f>IF(C650="East", IF(B650="Decentral",('Connecting shares (%)'!$F$6/100*E650+'Connecting shares (%)'!$G$6/100*G650+'Connecting shares (%)'!$H$6/100*I650)/1000000,0),0)</f>
        <v>0</v>
      </c>
      <c r="V650" s="1">
        <f>IF(C650="East", IF(B650="Decentral",F650*'Connecting shares (%)'!$R$16*'Connecting shares (%)'!$F$6/100+H650*'Connecting shares (%)'!$G$6/100*'Connecting shares (%)'!$R$17+J650*'Connecting shares (%)'!$H$6/100*'Connecting shares (%)'!$R$18,0),0)</f>
        <v>0</v>
      </c>
      <c r="W650" s="1">
        <f>IF(C650="East", IF(B650="Central",('Connecting shares (%)'!$F$4/100*K650+'Connecting shares (%)'!$G$4/100*M650+'Connecting shares (%)'!$H$4/100*O650)/1000000,0),0)</f>
        <v>0</v>
      </c>
      <c r="X650" s="1">
        <f>IF(C650="East", IF(B650="Central",L650*'Connecting shares (%)'!$R$16*'Connecting shares (%)'!$F$4/100+N650*'Connecting shares (%)'!$G$4/100*'Connecting shares (%)'!$R$17+P650*'Connecting shares (%)'!$H$4/100*'Connecting shares (%)'!$R$18,0),0)</f>
        <v>0</v>
      </c>
      <c r="Y650" s="1">
        <f>IF(C650="East", IF(B650="Decentral",('Connecting shares (%)'!$F$4/100*K650+'Connecting shares (%)'!$G$4/100*M650+'Connecting shares (%)'!$H$4/100*O650)/1000000,0),0)</f>
        <v>0</v>
      </c>
      <c r="Z650" s="1">
        <f>IF(C650="East", IF(B650="Decentral",L650*'Connecting shares (%)'!$R$16*'Connecting shares (%)'!$F$8/100+N650*'Connecting shares (%)'!$G$8/100*'Connecting shares (%)'!$R$17+P650*'Connecting shares (%)'!$H$8/100*'Connecting shares (%)'!$R$18,0),0)</f>
        <v>0</v>
      </c>
      <c r="AA650" s="1">
        <f>IF(C650="West", IF(B650="Central",('Connecting shares (%)'!$F$10/100*E650+'Connecting shares (%)'!$G$10/100*G650+'Connecting shares (%)'!$H$10/100*I650)/1000000,0),0)</f>
        <v>0</v>
      </c>
      <c r="AB650" s="1">
        <f>IF(C650="West", IF(B650="Central",F650*'Connecting shares (%)'!$R$16*'Connecting shares (%)'!$F$10/100+H650*'Connecting shares (%)'!$G$10/100*'Connecting shares (%)'!$R$17+J650*'Connecting shares (%)'!$H$10/100*'Connecting shares (%)'!$R$18,0),0)</f>
        <v>0</v>
      </c>
      <c r="AC650" s="1">
        <f>IF(C650="West", IF(B650="Decentral",('Connecting shares (%)'!$F$14/100*E650+'Connecting shares (%)'!$G$14/100*G650+'Connecting shares (%)'!$H$14/100*I650)/1000000,0),0)</f>
        <v>0.37207911999999999</v>
      </c>
      <c r="AD650" s="1">
        <f>IF(C650="west", IF(B650="Decentral",F650*'Connecting shares (%)'!$R$16*'Connecting shares (%)'!$F$14/100+H650*'Connecting shares (%)'!$G$14/100*'Connecting shares (%)'!$R$17+J650*'Connecting shares (%)'!$H$14/100*'Connecting shares (%)'!$R$18,0),0)</f>
        <v>0.52888500000000005</v>
      </c>
      <c r="AE650" s="1">
        <f>IF(C650="west", IF(B650="Central",('Connecting shares (%)'!$F$12/100*K650+'Connecting shares (%)'!$G$12/100*M650+'Connecting shares (%)'!$H$12/100*O650)/1000000,0),0)</f>
        <v>0</v>
      </c>
      <c r="AF650" s="1">
        <f>IF(C650="west", IF(B650="Central",L650*'Connecting shares (%)'!$R$16*'Connecting shares (%)'!$F$12/100+N650*'Connecting shares (%)'!$G$12/100*'Connecting shares (%)'!$R$17+P650*'Connecting shares (%)'!$H$12/100*'Connecting shares (%)'!$R$18,0),0)</f>
        <v>0</v>
      </c>
      <c r="AG650" s="1">
        <f>IF(C650="West", IF(B650="Decentral",(K650*'Connecting shares (%)'!$F$16/100+M650*'Connecting shares (%)'!$G$16/100+O650*'Connecting shares (%)'!$H$16/100)/1000000,0),0)</f>
        <v>8.1174259999999998E-2</v>
      </c>
      <c r="AH650" s="1">
        <f>IF(C650="west", IF(B650="Decentral",L650*'Connecting shares (%)'!$R$16*'Connecting shares (%)'!$F$16/100+N650*'Connecting shares (%)'!$G$16/100*'Connecting shares (%)'!$R$17+P650*'Connecting shares (%)'!$H$16/100*'Connecting shares (%)'!$R$18,0),0)</f>
        <v>9.1980000000000006E-2</v>
      </c>
    </row>
    <row r="651" spans="1:34">
      <c r="A651" s="1">
        <v>650</v>
      </c>
      <c r="B651" s="1" t="s">
        <v>19</v>
      </c>
      <c r="C651" s="1" t="s">
        <v>21</v>
      </c>
      <c r="D651" s="1" t="s">
        <v>307</v>
      </c>
      <c r="E651" s="1">
        <v>854801.06999999902</v>
      </c>
      <c r="F651" s="1">
        <v>56</v>
      </c>
      <c r="G651" s="1">
        <v>0</v>
      </c>
      <c r="H651" s="1">
        <v>0</v>
      </c>
      <c r="I651" s="1">
        <v>0</v>
      </c>
      <c r="J651" s="1">
        <v>0</v>
      </c>
      <c r="K651" s="1">
        <v>107488.44999999899</v>
      </c>
      <c r="L651" s="1">
        <v>3</v>
      </c>
      <c r="M651" s="1">
        <v>178859.519999999</v>
      </c>
      <c r="N651" s="1">
        <v>2</v>
      </c>
      <c r="O651" s="1">
        <v>0</v>
      </c>
      <c r="P651" s="1">
        <v>0</v>
      </c>
      <c r="Q651" s="1">
        <v>3796.1568315670102</v>
      </c>
      <c r="R651" s="1">
        <v>705813.5</v>
      </c>
      <c r="S651" s="59">
        <f>IF(C651="East", IF(B651="Central",('Connecting shares (%)'!$F$2/100*E651+'Connecting shares (%)'!$G$2/100*G651+'Connecting shares (%)'!$H$2/100*I651)/1000000,0),0)</f>
        <v>0</v>
      </c>
      <c r="T651" s="59">
        <f>IF(C651="East", IF(B651="Central",F651*'Connecting shares (%)'!$R$16*'Connecting shares (%)'!$F$2/100+H651*'Connecting shares (%)'!$G$2/100*'Connecting shares (%)'!$R$17+J651*'Connecting shares (%)'!$H$2/100*'Connecting shares (%)'!$R$18,0),0)</f>
        <v>0</v>
      </c>
      <c r="U651" s="1">
        <f>IF(C651="East", IF(B651="Decentral",('Connecting shares (%)'!$F$6/100*E651+'Connecting shares (%)'!$G$6/100*G651+'Connecting shares (%)'!$H$6/100*I651)/1000000,0),0)</f>
        <v>0</v>
      </c>
      <c r="V651" s="1">
        <f>IF(C651="East", IF(B651="Decentral",F651*'Connecting shares (%)'!$R$16*'Connecting shares (%)'!$F$6/100+H651*'Connecting shares (%)'!$G$6/100*'Connecting shares (%)'!$R$17+J651*'Connecting shares (%)'!$H$6/100*'Connecting shares (%)'!$R$18,0),0)</f>
        <v>0</v>
      </c>
      <c r="W651" s="1">
        <f>IF(C651="East", IF(B651="Central",('Connecting shares (%)'!$F$4/100*K651+'Connecting shares (%)'!$G$4/100*M651+'Connecting shares (%)'!$H$4/100*O651)/1000000,0),0)</f>
        <v>0</v>
      </c>
      <c r="X651" s="1">
        <f>IF(C651="East", IF(B651="Central",L651*'Connecting shares (%)'!$R$16*'Connecting shares (%)'!$F$4/100+N651*'Connecting shares (%)'!$G$4/100*'Connecting shares (%)'!$R$17+P651*'Connecting shares (%)'!$H$4/100*'Connecting shares (%)'!$R$18,0),0)</f>
        <v>0</v>
      </c>
      <c r="Y651" s="1">
        <f>IF(C651="East", IF(B651="Decentral",('Connecting shares (%)'!$F$4/100*K651+'Connecting shares (%)'!$G$4/100*M651+'Connecting shares (%)'!$H$4/100*O651)/1000000,0),0)</f>
        <v>0</v>
      </c>
      <c r="Z651" s="1">
        <f>IF(C651="East", IF(B651="Decentral",L651*'Connecting shares (%)'!$R$16*'Connecting shares (%)'!$F$8/100+N651*'Connecting shares (%)'!$G$8/100*'Connecting shares (%)'!$R$17+P651*'Connecting shares (%)'!$H$8/100*'Connecting shares (%)'!$R$18,0),0)</f>
        <v>0</v>
      </c>
      <c r="AA651" s="1">
        <f>IF(C651="West", IF(B651="Central",('Connecting shares (%)'!$F$10/100*E651+'Connecting shares (%)'!$G$10/100*G651+'Connecting shares (%)'!$H$10/100*I651)/1000000,0),0)</f>
        <v>0</v>
      </c>
      <c r="AB651" s="1">
        <f>IF(C651="West", IF(B651="Central",F651*'Connecting shares (%)'!$R$16*'Connecting shares (%)'!$F$10/100+H651*'Connecting shares (%)'!$G$10/100*'Connecting shares (%)'!$R$17+J651*'Connecting shares (%)'!$H$10/100*'Connecting shares (%)'!$R$18,0),0)</f>
        <v>0</v>
      </c>
      <c r="AC651" s="1">
        <f>IF(C651="West", IF(B651="Decentral",('Connecting shares (%)'!$F$14/100*E651+'Connecting shares (%)'!$G$14/100*G651+'Connecting shares (%)'!$H$14/100*I651)/1000000,0),0)</f>
        <v>0.85480106999999905</v>
      </c>
      <c r="AD651" s="1">
        <f>IF(C651="west", IF(B651="Decentral",F651*'Connecting shares (%)'!$R$16*'Connecting shares (%)'!$F$14/100+H651*'Connecting shares (%)'!$G$14/100*'Connecting shares (%)'!$R$17+J651*'Connecting shares (%)'!$H$14/100*'Connecting shares (%)'!$R$18,0),0)</f>
        <v>1.2877200000000002</v>
      </c>
      <c r="AE651" s="1">
        <f>IF(C651="west", IF(B651="Central",('Connecting shares (%)'!$F$12/100*K651+'Connecting shares (%)'!$G$12/100*M651+'Connecting shares (%)'!$H$12/100*O651)/1000000,0),0)</f>
        <v>0</v>
      </c>
      <c r="AF651" s="1">
        <f>IF(C651="west", IF(B651="Central",L651*'Connecting shares (%)'!$R$16*'Connecting shares (%)'!$F$12/100+N651*'Connecting shares (%)'!$G$12/100*'Connecting shares (%)'!$R$17+P651*'Connecting shares (%)'!$H$12/100*'Connecting shares (%)'!$R$18,0),0)</f>
        <v>0</v>
      </c>
      <c r="AG651" s="1">
        <f>IF(C651="West", IF(B651="Decentral",(K651*'Connecting shares (%)'!$F$16/100+M651*'Connecting shares (%)'!$G$16/100+O651*'Connecting shares (%)'!$H$16/100)/1000000,0),0)</f>
        <v>0.28634796999999801</v>
      </c>
      <c r="AH651" s="1">
        <f>IF(C651="west", IF(B651="Decentral",L651*'Connecting shares (%)'!$R$16*'Connecting shares (%)'!$F$16/100+N651*'Connecting shares (%)'!$G$16/100*'Connecting shares (%)'!$R$17+P651*'Connecting shares (%)'!$H$16/100*'Connecting shares (%)'!$R$18,0),0)</f>
        <v>0.130303</v>
      </c>
    </row>
    <row r="652" spans="1:34">
      <c r="A652" s="1">
        <v>651</v>
      </c>
      <c r="B652" s="1" t="s">
        <v>19</v>
      </c>
      <c r="C652" s="1" t="s">
        <v>21</v>
      </c>
      <c r="D652" s="1" t="s">
        <v>306</v>
      </c>
      <c r="E652" s="1">
        <v>1424882.96999999</v>
      </c>
      <c r="F652" s="1">
        <v>107</v>
      </c>
      <c r="G652" s="1">
        <v>0</v>
      </c>
      <c r="H652" s="1">
        <v>0</v>
      </c>
      <c r="I652" s="1">
        <v>0</v>
      </c>
      <c r="J652" s="1">
        <v>0</v>
      </c>
      <c r="K652" s="1">
        <v>87602.559999999896</v>
      </c>
      <c r="L652" s="1">
        <v>6</v>
      </c>
      <c r="M652" s="1">
        <v>0</v>
      </c>
      <c r="N652" s="1">
        <v>0</v>
      </c>
      <c r="O652" s="1">
        <v>0</v>
      </c>
      <c r="P652" s="1">
        <v>0</v>
      </c>
      <c r="Q652" s="1">
        <v>4727.2437133295798</v>
      </c>
      <c r="R652" s="1">
        <v>674212.5</v>
      </c>
      <c r="S652" s="59">
        <f>IF(C652="East", IF(B652="Central",('Connecting shares (%)'!$F$2/100*E652+'Connecting shares (%)'!$G$2/100*G652+'Connecting shares (%)'!$H$2/100*I652)/1000000,0),0)</f>
        <v>0</v>
      </c>
      <c r="T652" s="59">
        <f>IF(C652="East", IF(B652="Central",F652*'Connecting shares (%)'!$R$16*'Connecting shares (%)'!$F$2/100+H652*'Connecting shares (%)'!$G$2/100*'Connecting shares (%)'!$R$17+J652*'Connecting shares (%)'!$H$2/100*'Connecting shares (%)'!$R$18,0),0)</f>
        <v>0</v>
      </c>
      <c r="U652" s="1">
        <f>IF(C652="East", IF(B652="Decentral",('Connecting shares (%)'!$F$6/100*E652+'Connecting shares (%)'!$G$6/100*G652+'Connecting shares (%)'!$H$6/100*I652)/1000000,0),0)</f>
        <v>0</v>
      </c>
      <c r="V652" s="1">
        <f>IF(C652="East", IF(B652="Decentral",F652*'Connecting shares (%)'!$R$16*'Connecting shares (%)'!$F$6/100+H652*'Connecting shares (%)'!$G$6/100*'Connecting shares (%)'!$R$17+J652*'Connecting shares (%)'!$H$6/100*'Connecting shares (%)'!$R$18,0),0)</f>
        <v>0</v>
      </c>
      <c r="W652" s="1">
        <f>IF(C652="East", IF(B652="Central",('Connecting shares (%)'!$F$4/100*K652+'Connecting shares (%)'!$G$4/100*M652+'Connecting shares (%)'!$H$4/100*O652)/1000000,0),0)</f>
        <v>0</v>
      </c>
      <c r="X652" s="1">
        <f>IF(C652="East", IF(B652="Central",L652*'Connecting shares (%)'!$R$16*'Connecting shares (%)'!$F$4/100+N652*'Connecting shares (%)'!$G$4/100*'Connecting shares (%)'!$R$17+P652*'Connecting shares (%)'!$H$4/100*'Connecting shares (%)'!$R$18,0),0)</f>
        <v>0</v>
      </c>
      <c r="Y652" s="1">
        <f>IF(C652="East", IF(B652="Decentral",('Connecting shares (%)'!$F$4/100*K652+'Connecting shares (%)'!$G$4/100*M652+'Connecting shares (%)'!$H$4/100*O652)/1000000,0),0)</f>
        <v>0</v>
      </c>
      <c r="Z652" s="1">
        <f>IF(C652="East", IF(B652="Decentral",L652*'Connecting shares (%)'!$R$16*'Connecting shares (%)'!$F$8/100+N652*'Connecting shares (%)'!$G$8/100*'Connecting shares (%)'!$R$17+P652*'Connecting shares (%)'!$H$8/100*'Connecting shares (%)'!$R$18,0),0)</f>
        <v>0</v>
      </c>
      <c r="AA652" s="1">
        <f>IF(C652="West", IF(B652="Central",('Connecting shares (%)'!$F$10/100*E652+'Connecting shares (%)'!$G$10/100*G652+'Connecting shares (%)'!$H$10/100*I652)/1000000,0),0)</f>
        <v>0</v>
      </c>
      <c r="AB652" s="1">
        <f>IF(C652="West", IF(B652="Central",F652*'Connecting shares (%)'!$R$16*'Connecting shares (%)'!$F$10/100+H652*'Connecting shares (%)'!$G$10/100*'Connecting shares (%)'!$R$17+J652*'Connecting shares (%)'!$H$10/100*'Connecting shares (%)'!$R$18,0),0)</f>
        <v>0</v>
      </c>
      <c r="AC652" s="1">
        <f>IF(C652="West", IF(B652="Decentral",('Connecting shares (%)'!$F$14/100*E652+'Connecting shares (%)'!$G$14/100*G652+'Connecting shares (%)'!$H$14/100*I652)/1000000,0),0)</f>
        <v>1.4248829699999899</v>
      </c>
      <c r="AD652" s="1">
        <f>IF(C652="west", IF(B652="Decentral",F652*'Connecting shares (%)'!$R$16*'Connecting shares (%)'!$F$14/100+H652*'Connecting shares (%)'!$G$14/100*'Connecting shares (%)'!$R$17+J652*'Connecting shares (%)'!$H$14/100*'Connecting shares (%)'!$R$18,0),0)</f>
        <v>2.4604650000000001</v>
      </c>
      <c r="AE652" s="1">
        <f>IF(C652="west", IF(B652="Central",('Connecting shares (%)'!$F$12/100*K652+'Connecting shares (%)'!$G$12/100*M652+'Connecting shares (%)'!$H$12/100*O652)/1000000,0),0)</f>
        <v>0</v>
      </c>
      <c r="AF652" s="1">
        <f>IF(C652="west", IF(B652="Central",L652*'Connecting shares (%)'!$R$16*'Connecting shares (%)'!$F$12/100+N652*'Connecting shares (%)'!$G$12/100*'Connecting shares (%)'!$R$17+P652*'Connecting shares (%)'!$H$12/100*'Connecting shares (%)'!$R$18,0),0)</f>
        <v>0</v>
      </c>
      <c r="AG652" s="1">
        <f>IF(C652="West", IF(B652="Decentral",(K652*'Connecting shares (%)'!$F$16/100+M652*'Connecting shares (%)'!$G$16/100+O652*'Connecting shares (%)'!$H$16/100)/1000000,0),0)</f>
        <v>8.7602559999999885E-2</v>
      </c>
      <c r="AH652" s="1">
        <f>IF(C652="west", IF(B652="Decentral",L652*'Connecting shares (%)'!$R$16*'Connecting shares (%)'!$F$16/100+N652*'Connecting shares (%)'!$G$16/100*'Connecting shares (%)'!$R$17+P652*'Connecting shares (%)'!$H$16/100*'Connecting shares (%)'!$R$18,0),0)</f>
        <v>0.13797000000000001</v>
      </c>
    </row>
    <row r="653" spans="1:34">
      <c r="A653" s="1">
        <v>652</v>
      </c>
      <c r="B653" s="1" t="s">
        <v>19</v>
      </c>
      <c r="C653" s="1" t="s">
        <v>21</v>
      </c>
      <c r="D653" s="1" t="s">
        <v>305</v>
      </c>
      <c r="E653" s="1">
        <v>529040.93999999994</v>
      </c>
      <c r="F653" s="1">
        <v>28</v>
      </c>
      <c r="G653" s="1">
        <v>0</v>
      </c>
      <c r="H653" s="1">
        <v>0</v>
      </c>
      <c r="I653" s="1">
        <v>0</v>
      </c>
      <c r="J653" s="1">
        <v>0</v>
      </c>
      <c r="K653" s="1">
        <v>0</v>
      </c>
      <c r="L653" s="1">
        <v>0</v>
      </c>
      <c r="M653" s="1">
        <v>0</v>
      </c>
      <c r="N653" s="1">
        <v>0</v>
      </c>
      <c r="O653" s="1">
        <v>0</v>
      </c>
      <c r="P653" s="1">
        <v>0</v>
      </c>
      <c r="Q653" s="1">
        <v>893.656852523412</v>
      </c>
      <c r="R653" s="1">
        <v>28993</v>
      </c>
      <c r="S653" s="59">
        <f>IF(C653="East", IF(B653="Central",('Connecting shares (%)'!$F$2/100*E653+'Connecting shares (%)'!$G$2/100*G653+'Connecting shares (%)'!$H$2/100*I653)/1000000,0),0)</f>
        <v>0</v>
      </c>
      <c r="T653" s="59">
        <f>IF(C653="East", IF(B653="Central",F653*'Connecting shares (%)'!$R$16*'Connecting shares (%)'!$F$2/100+H653*'Connecting shares (%)'!$G$2/100*'Connecting shares (%)'!$R$17+J653*'Connecting shares (%)'!$H$2/100*'Connecting shares (%)'!$R$18,0),0)</f>
        <v>0</v>
      </c>
      <c r="U653" s="1">
        <f>IF(C653="East", IF(B653="Decentral",('Connecting shares (%)'!$F$6/100*E653+'Connecting shares (%)'!$G$6/100*G653+'Connecting shares (%)'!$H$6/100*I653)/1000000,0),0)</f>
        <v>0</v>
      </c>
      <c r="V653" s="1">
        <f>IF(C653="East", IF(B653="Decentral",F653*'Connecting shares (%)'!$R$16*'Connecting shares (%)'!$F$6/100+H653*'Connecting shares (%)'!$G$6/100*'Connecting shares (%)'!$R$17+J653*'Connecting shares (%)'!$H$6/100*'Connecting shares (%)'!$R$18,0),0)</f>
        <v>0</v>
      </c>
      <c r="W653" s="1">
        <f>IF(C653="East", IF(B653="Central",('Connecting shares (%)'!$F$4/100*K653+'Connecting shares (%)'!$G$4/100*M653+'Connecting shares (%)'!$H$4/100*O653)/1000000,0),0)</f>
        <v>0</v>
      </c>
      <c r="X653" s="1">
        <f>IF(C653="East", IF(B653="Central",L653*'Connecting shares (%)'!$R$16*'Connecting shares (%)'!$F$4/100+N653*'Connecting shares (%)'!$G$4/100*'Connecting shares (%)'!$R$17+P653*'Connecting shares (%)'!$H$4/100*'Connecting shares (%)'!$R$18,0),0)</f>
        <v>0</v>
      </c>
      <c r="Y653" s="1">
        <f>IF(C653="East", IF(B653="Decentral",('Connecting shares (%)'!$F$4/100*K653+'Connecting shares (%)'!$G$4/100*M653+'Connecting shares (%)'!$H$4/100*O653)/1000000,0),0)</f>
        <v>0</v>
      </c>
      <c r="Z653" s="1">
        <f>IF(C653="East", IF(B653="Decentral",L653*'Connecting shares (%)'!$R$16*'Connecting shares (%)'!$F$8/100+N653*'Connecting shares (%)'!$G$8/100*'Connecting shares (%)'!$R$17+P653*'Connecting shares (%)'!$H$8/100*'Connecting shares (%)'!$R$18,0),0)</f>
        <v>0</v>
      </c>
      <c r="AA653" s="1">
        <f>IF(C653="West", IF(B653="Central",('Connecting shares (%)'!$F$10/100*E653+'Connecting shares (%)'!$G$10/100*G653+'Connecting shares (%)'!$H$10/100*I653)/1000000,0),0)</f>
        <v>0</v>
      </c>
      <c r="AB653" s="1">
        <f>IF(C653="West", IF(B653="Central",F653*'Connecting shares (%)'!$R$16*'Connecting shares (%)'!$F$10/100+H653*'Connecting shares (%)'!$G$10/100*'Connecting shares (%)'!$R$17+J653*'Connecting shares (%)'!$H$10/100*'Connecting shares (%)'!$R$18,0),0)</f>
        <v>0</v>
      </c>
      <c r="AC653" s="1">
        <f>IF(C653="West", IF(B653="Decentral",('Connecting shares (%)'!$F$14/100*E653+'Connecting shares (%)'!$G$14/100*G653+'Connecting shares (%)'!$H$14/100*I653)/1000000,0),0)</f>
        <v>0.5290409399999999</v>
      </c>
      <c r="AD653" s="1">
        <f>IF(C653="west", IF(B653="Decentral",F653*'Connecting shares (%)'!$R$16*'Connecting shares (%)'!$F$14/100+H653*'Connecting shares (%)'!$G$14/100*'Connecting shares (%)'!$R$17+J653*'Connecting shares (%)'!$H$14/100*'Connecting shares (%)'!$R$18,0),0)</f>
        <v>0.6438600000000001</v>
      </c>
      <c r="AE653" s="1">
        <f>IF(C653="west", IF(B653="Central",('Connecting shares (%)'!$F$12/100*K653+'Connecting shares (%)'!$G$12/100*M653+'Connecting shares (%)'!$H$12/100*O653)/1000000,0),0)</f>
        <v>0</v>
      </c>
      <c r="AF653" s="1">
        <f>IF(C653="west", IF(B653="Central",L653*'Connecting shares (%)'!$R$16*'Connecting shares (%)'!$F$12/100+N653*'Connecting shares (%)'!$G$12/100*'Connecting shares (%)'!$R$17+P653*'Connecting shares (%)'!$H$12/100*'Connecting shares (%)'!$R$18,0),0)</f>
        <v>0</v>
      </c>
      <c r="AG653" s="1">
        <f>IF(C653="West", IF(B653="Decentral",(K653*'Connecting shares (%)'!$F$16/100+M653*'Connecting shares (%)'!$G$16/100+O653*'Connecting shares (%)'!$H$16/100)/1000000,0),0)</f>
        <v>0</v>
      </c>
      <c r="AH653" s="1">
        <f>IF(C653="west", IF(B653="Decentral",L653*'Connecting shares (%)'!$R$16*'Connecting shares (%)'!$F$16/100+N653*'Connecting shares (%)'!$G$16/100*'Connecting shares (%)'!$R$17+P653*'Connecting shares (%)'!$H$16/100*'Connecting shares (%)'!$R$18,0),0)</f>
        <v>0</v>
      </c>
    </row>
    <row r="654" spans="1:34">
      <c r="A654" s="1">
        <v>653</v>
      </c>
      <c r="B654" s="1" t="s">
        <v>19</v>
      </c>
      <c r="C654" s="1" t="s">
        <v>21</v>
      </c>
      <c r="D654" s="1" t="s">
        <v>304</v>
      </c>
      <c r="E654" s="1">
        <v>423591.84</v>
      </c>
      <c r="F654" s="1">
        <v>27</v>
      </c>
      <c r="G654" s="1">
        <v>0</v>
      </c>
      <c r="H654" s="1">
        <v>0</v>
      </c>
      <c r="I654" s="1">
        <v>0</v>
      </c>
      <c r="J654" s="1">
        <v>0</v>
      </c>
      <c r="K654" s="1">
        <v>66789.13</v>
      </c>
      <c r="L654" s="1">
        <v>2</v>
      </c>
      <c r="M654" s="1">
        <v>0</v>
      </c>
      <c r="N654" s="1">
        <v>0</v>
      </c>
      <c r="O654" s="1">
        <v>0</v>
      </c>
      <c r="P654" s="1">
        <v>0</v>
      </c>
      <c r="Q654" s="1">
        <v>3816.8396942027698</v>
      </c>
      <c r="R654" s="1">
        <v>350214</v>
      </c>
      <c r="S654" s="59">
        <f>IF(C654="East", IF(B654="Central",('Connecting shares (%)'!$F$2/100*E654+'Connecting shares (%)'!$G$2/100*G654+'Connecting shares (%)'!$H$2/100*I654)/1000000,0),0)</f>
        <v>0</v>
      </c>
      <c r="T654" s="59">
        <f>IF(C654="East", IF(B654="Central",F654*'Connecting shares (%)'!$R$16*'Connecting shares (%)'!$F$2/100+H654*'Connecting shares (%)'!$G$2/100*'Connecting shares (%)'!$R$17+J654*'Connecting shares (%)'!$H$2/100*'Connecting shares (%)'!$R$18,0),0)</f>
        <v>0</v>
      </c>
      <c r="U654" s="1">
        <f>IF(C654="East", IF(B654="Decentral",('Connecting shares (%)'!$F$6/100*E654+'Connecting shares (%)'!$G$6/100*G654+'Connecting shares (%)'!$H$6/100*I654)/1000000,0),0)</f>
        <v>0</v>
      </c>
      <c r="V654" s="1">
        <f>IF(C654="East", IF(B654="Decentral",F654*'Connecting shares (%)'!$R$16*'Connecting shares (%)'!$F$6/100+H654*'Connecting shares (%)'!$G$6/100*'Connecting shares (%)'!$R$17+J654*'Connecting shares (%)'!$H$6/100*'Connecting shares (%)'!$R$18,0),0)</f>
        <v>0</v>
      </c>
      <c r="W654" s="1">
        <f>IF(C654="East", IF(B654="Central",('Connecting shares (%)'!$F$4/100*K654+'Connecting shares (%)'!$G$4/100*M654+'Connecting shares (%)'!$H$4/100*O654)/1000000,0),0)</f>
        <v>0</v>
      </c>
      <c r="X654" s="1">
        <f>IF(C654="East", IF(B654="Central",L654*'Connecting shares (%)'!$R$16*'Connecting shares (%)'!$F$4/100+N654*'Connecting shares (%)'!$G$4/100*'Connecting shares (%)'!$R$17+P654*'Connecting shares (%)'!$H$4/100*'Connecting shares (%)'!$R$18,0),0)</f>
        <v>0</v>
      </c>
      <c r="Y654" s="1">
        <f>IF(C654="East", IF(B654="Decentral",('Connecting shares (%)'!$F$4/100*K654+'Connecting shares (%)'!$G$4/100*M654+'Connecting shares (%)'!$H$4/100*O654)/1000000,0),0)</f>
        <v>0</v>
      </c>
      <c r="Z654" s="1">
        <f>IF(C654="East", IF(B654="Decentral",L654*'Connecting shares (%)'!$R$16*'Connecting shares (%)'!$F$8/100+N654*'Connecting shares (%)'!$G$8/100*'Connecting shares (%)'!$R$17+P654*'Connecting shares (%)'!$H$8/100*'Connecting shares (%)'!$R$18,0),0)</f>
        <v>0</v>
      </c>
      <c r="AA654" s="1">
        <f>IF(C654="West", IF(B654="Central",('Connecting shares (%)'!$F$10/100*E654+'Connecting shares (%)'!$G$10/100*G654+'Connecting shares (%)'!$H$10/100*I654)/1000000,0),0)</f>
        <v>0</v>
      </c>
      <c r="AB654" s="1">
        <f>IF(C654="West", IF(B654="Central",F654*'Connecting shares (%)'!$R$16*'Connecting shares (%)'!$F$10/100+H654*'Connecting shares (%)'!$G$10/100*'Connecting shares (%)'!$R$17+J654*'Connecting shares (%)'!$H$10/100*'Connecting shares (%)'!$R$18,0),0)</f>
        <v>0</v>
      </c>
      <c r="AC654" s="1">
        <f>IF(C654="West", IF(B654="Decentral",('Connecting shares (%)'!$F$14/100*E654+'Connecting shares (%)'!$G$14/100*G654+'Connecting shares (%)'!$H$14/100*I654)/1000000,0),0)</f>
        <v>0.42359184000000005</v>
      </c>
      <c r="AD654" s="1">
        <f>IF(C654="west", IF(B654="Decentral",F654*'Connecting shares (%)'!$R$16*'Connecting shares (%)'!$F$14/100+H654*'Connecting shares (%)'!$G$14/100*'Connecting shares (%)'!$R$17+J654*'Connecting shares (%)'!$H$14/100*'Connecting shares (%)'!$R$18,0),0)</f>
        <v>0.620865</v>
      </c>
      <c r="AE654" s="1">
        <f>IF(C654="west", IF(B654="Central",('Connecting shares (%)'!$F$12/100*K654+'Connecting shares (%)'!$G$12/100*M654+'Connecting shares (%)'!$H$12/100*O654)/1000000,0),0)</f>
        <v>0</v>
      </c>
      <c r="AF654" s="1">
        <f>IF(C654="west", IF(B654="Central",L654*'Connecting shares (%)'!$R$16*'Connecting shares (%)'!$F$12/100+N654*'Connecting shares (%)'!$G$12/100*'Connecting shares (%)'!$R$17+P654*'Connecting shares (%)'!$H$12/100*'Connecting shares (%)'!$R$18,0),0)</f>
        <v>0</v>
      </c>
      <c r="AG654" s="1">
        <f>IF(C654="West", IF(B654="Decentral",(K654*'Connecting shares (%)'!$F$16/100+M654*'Connecting shares (%)'!$G$16/100+O654*'Connecting shares (%)'!$H$16/100)/1000000,0),0)</f>
        <v>6.6789130000000002E-2</v>
      </c>
      <c r="AH654" s="1">
        <f>IF(C654="west", IF(B654="Decentral",L654*'Connecting shares (%)'!$R$16*'Connecting shares (%)'!$F$16/100+N654*'Connecting shares (%)'!$G$16/100*'Connecting shares (%)'!$R$17+P654*'Connecting shares (%)'!$H$16/100*'Connecting shares (%)'!$R$18,0),0)</f>
        <v>4.5990000000000003E-2</v>
      </c>
    </row>
    <row r="655" spans="1:34">
      <c r="A655" s="1">
        <v>654</v>
      </c>
      <c r="B655" s="1" t="s">
        <v>19</v>
      </c>
      <c r="C655" s="1" t="s">
        <v>21</v>
      </c>
      <c r="D655" s="1" t="s">
        <v>303</v>
      </c>
      <c r="E655" s="1">
        <v>379214.75</v>
      </c>
      <c r="F655" s="1">
        <v>27</v>
      </c>
      <c r="G655" s="1">
        <v>0</v>
      </c>
      <c r="H655" s="1">
        <v>0</v>
      </c>
      <c r="I655" s="1">
        <v>0</v>
      </c>
      <c r="J655" s="1">
        <v>0</v>
      </c>
      <c r="K655" s="1">
        <v>36931.660000000003</v>
      </c>
      <c r="L655" s="1">
        <v>7</v>
      </c>
      <c r="M655" s="1">
        <v>0</v>
      </c>
      <c r="N655" s="1">
        <v>0</v>
      </c>
      <c r="O655" s="1">
        <v>0</v>
      </c>
      <c r="P655" s="1">
        <v>0</v>
      </c>
      <c r="Q655" s="1">
        <v>5459.78741192896</v>
      </c>
      <c r="R655" s="1">
        <v>540611</v>
      </c>
      <c r="S655" s="59">
        <f>IF(C655="East", IF(B655="Central",('Connecting shares (%)'!$F$2/100*E655+'Connecting shares (%)'!$G$2/100*G655+'Connecting shares (%)'!$H$2/100*I655)/1000000,0),0)</f>
        <v>0</v>
      </c>
      <c r="T655" s="59">
        <f>IF(C655="East", IF(B655="Central",F655*'Connecting shares (%)'!$R$16*'Connecting shares (%)'!$F$2/100+H655*'Connecting shares (%)'!$G$2/100*'Connecting shares (%)'!$R$17+J655*'Connecting shares (%)'!$H$2/100*'Connecting shares (%)'!$R$18,0),0)</f>
        <v>0</v>
      </c>
      <c r="U655" s="1">
        <f>IF(C655="East", IF(B655="Decentral",('Connecting shares (%)'!$F$6/100*E655+'Connecting shares (%)'!$G$6/100*G655+'Connecting shares (%)'!$H$6/100*I655)/1000000,0),0)</f>
        <v>0</v>
      </c>
      <c r="V655" s="1">
        <f>IF(C655="East", IF(B655="Decentral",F655*'Connecting shares (%)'!$R$16*'Connecting shares (%)'!$F$6/100+H655*'Connecting shares (%)'!$G$6/100*'Connecting shares (%)'!$R$17+J655*'Connecting shares (%)'!$H$6/100*'Connecting shares (%)'!$R$18,0),0)</f>
        <v>0</v>
      </c>
      <c r="W655" s="1">
        <f>IF(C655="East", IF(B655="Central",('Connecting shares (%)'!$F$4/100*K655+'Connecting shares (%)'!$G$4/100*M655+'Connecting shares (%)'!$H$4/100*O655)/1000000,0),0)</f>
        <v>0</v>
      </c>
      <c r="X655" s="1">
        <f>IF(C655="East", IF(B655="Central",L655*'Connecting shares (%)'!$R$16*'Connecting shares (%)'!$F$4/100+N655*'Connecting shares (%)'!$G$4/100*'Connecting shares (%)'!$R$17+P655*'Connecting shares (%)'!$H$4/100*'Connecting shares (%)'!$R$18,0),0)</f>
        <v>0</v>
      </c>
      <c r="Y655" s="1">
        <f>IF(C655="East", IF(B655="Decentral",('Connecting shares (%)'!$F$4/100*K655+'Connecting shares (%)'!$G$4/100*M655+'Connecting shares (%)'!$H$4/100*O655)/1000000,0),0)</f>
        <v>0</v>
      </c>
      <c r="Z655" s="1">
        <f>IF(C655="East", IF(B655="Decentral",L655*'Connecting shares (%)'!$R$16*'Connecting shares (%)'!$F$8/100+N655*'Connecting shares (%)'!$G$8/100*'Connecting shares (%)'!$R$17+P655*'Connecting shares (%)'!$H$8/100*'Connecting shares (%)'!$R$18,0),0)</f>
        <v>0</v>
      </c>
      <c r="AA655" s="1">
        <f>IF(C655="West", IF(B655="Central",('Connecting shares (%)'!$F$10/100*E655+'Connecting shares (%)'!$G$10/100*G655+'Connecting shares (%)'!$H$10/100*I655)/1000000,0),0)</f>
        <v>0</v>
      </c>
      <c r="AB655" s="1">
        <f>IF(C655="West", IF(B655="Central",F655*'Connecting shares (%)'!$R$16*'Connecting shares (%)'!$F$10/100+H655*'Connecting shares (%)'!$G$10/100*'Connecting shares (%)'!$R$17+J655*'Connecting shares (%)'!$H$10/100*'Connecting shares (%)'!$R$18,0),0)</f>
        <v>0</v>
      </c>
      <c r="AC655" s="1">
        <f>IF(C655="West", IF(B655="Decentral",('Connecting shares (%)'!$F$14/100*E655+'Connecting shares (%)'!$G$14/100*G655+'Connecting shares (%)'!$H$14/100*I655)/1000000,0),0)</f>
        <v>0.37921474999999999</v>
      </c>
      <c r="AD655" s="1">
        <f>IF(C655="west", IF(B655="Decentral",F655*'Connecting shares (%)'!$R$16*'Connecting shares (%)'!$F$14/100+H655*'Connecting shares (%)'!$G$14/100*'Connecting shares (%)'!$R$17+J655*'Connecting shares (%)'!$H$14/100*'Connecting shares (%)'!$R$18,0),0)</f>
        <v>0.620865</v>
      </c>
      <c r="AE655" s="1">
        <f>IF(C655="west", IF(B655="Central",('Connecting shares (%)'!$F$12/100*K655+'Connecting shares (%)'!$G$12/100*M655+'Connecting shares (%)'!$H$12/100*O655)/1000000,0),0)</f>
        <v>0</v>
      </c>
      <c r="AF655" s="1">
        <f>IF(C655="west", IF(B655="Central",L655*'Connecting shares (%)'!$R$16*'Connecting shares (%)'!$F$12/100+N655*'Connecting shares (%)'!$G$12/100*'Connecting shares (%)'!$R$17+P655*'Connecting shares (%)'!$H$12/100*'Connecting shares (%)'!$R$18,0),0)</f>
        <v>0</v>
      </c>
      <c r="AG655" s="1">
        <f>IF(C655="West", IF(B655="Decentral",(K655*'Connecting shares (%)'!$F$16/100+M655*'Connecting shares (%)'!$G$16/100+O655*'Connecting shares (%)'!$H$16/100)/1000000,0),0)</f>
        <v>3.6931660000000005E-2</v>
      </c>
      <c r="AH655" s="1">
        <f>IF(C655="west", IF(B655="Decentral",L655*'Connecting shares (%)'!$R$16*'Connecting shares (%)'!$F$16/100+N655*'Connecting shares (%)'!$G$16/100*'Connecting shares (%)'!$R$17+P655*'Connecting shares (%)'!$H$16/100*'Connecting shares (%)'!$R$18,0),0)</f>
        <v>0.16096500000000002</v>
      </c>
    </row>
    <row r="656" spans="1:34">
      <c r="A656" s="1">
        <v>655</v>
      </c>
      <c r="B656" s="1" t="s">
        <v>19</v>
      </c>
      <c r="C656" s="1" t="s">
        <v>21</v>
      </c>
      <c r="D656" s="1" t="s">
        <v>302</v>
      </c>
      <c r="E656" s="1">
        <v>16943.709999999901</v>
      </c>
      <c r="F656" s="1">
        <v>1</v>
      </c>
      <c r="G656" s="1">
        <v>0</v>
      </c>
      <c r="H656" s="1">
        <v>0</v>
      </c>
      <c r="I656" s="1">
        <v>0</v>
      </c>
      <c r="J656" s="1">
        <v>0</v>
      </c>
      <c r="K656" s="1">
        <v>0</v>
      </c>
      <c r="L656" s="1">
        <v>0</v>
      </c>
      <c r="M656" s="1">
        <v>0</v>
      </c>
      <c r="N656" s="1">
        <v>0</v>
      </c>
      <c r="O656" s="1">
        <v>0</v>
      </c>
      <c r="P656" s="1">
        <v>0</v>
      </c>
      <c r="Q656" s="1">
        <v>1670.7037517977401</v>
      </c>
      <c r="R656" s="1">
        <v>81556.5</v>
      </c>
      <c r="S656" s="59">
        <f>IF(C656="East", IF(B656="Central",('Connecting shares (%)'!$F$2/100*E656+'Connecting shares (%)'!$G$2/100*G656+'Connecting shares (%)'!$H$2/100*I656)/1000000,0),0)</f>
        <v>0</v>
      </c>
      <c r="T656" s="59">
        <f>IF(C656="East", IF(B656="Central",F656*'Connecting shares (%)'!$R$16*'Connecting shares (%)'!$F$2/100+H656*'Connecting shares (%)'!$G$2/100*'Connecting shares (%)'!$R$17+J656*'Connecting shares (%)'!$H$2/100*'Connecting shares (%)'!$R$18,0),0)</f>
        <v>0</v>
      </c>
      <c r="U656" s="1">
        <f>IF(C656="East", IF(B656="Decentral",('Connecting shares (%)'!$F$6/100*E656+'Connecting shares (%)'!$G$6/100*G656+'Connecting shares (%)'!$H$6/100*I656)/1000000,0),0)</f>
        <v>0</v>
      </c>
      <c r="V656" s="1">
        <f>IF(C656="East", IF(B656="Decentral",F656*'Connecting shares (%)'!$R$16*'Connecting shares (%)'!$F$6/100+H656*'Connecting shares (%)'!$G$6/100*'Connecting shares (%)'!$R$17+J656*'Connecting shares (%)'!$H$6/100*'Connecting shares (%)'!$R$18,0),0)</f>
        <v>0</v>
      </c>
      <c r="W656" s="1">
        <f>IF(C656="East", IF(B656="Central",('Connecting shares (%)'!$F$4/100*K656+'Connecting shares (%)'!$G$4/100*M656+'Connecting shares (%)'!$H$4/100*O656)/1000000,0),0)</f>
        <v>0</v>
      </c>
      <c r="X656" s="1">
        <f>IF(C656="East", IF(B656="Central",L656*'Connecting shares (%)'!$R$16*'Connecting shares (%)'!$F$4/100+N656*'Connecting shares (%)'!$G$4/100*'Connecting shares (%)'!$R$17+P656*'Connecting shares (%)'!$H$4/100*'Connecting shares (%)'!$R$18,0),0)</f>
        <v>0</v>
      </c>
      <c r="Y656" s="1">
        <f>IF(C656="East", IF(B656="Decentral",('Connecting shares (%)'!$F$4/100*K656+'Connecting shares (%)'!$G$4/100*M656+'Connecting shares (%)'!$H$4/100*O656)/1000000,0),0)</f>
        <v>0</v>
      </c>
      <c r="Z656" s="1">
        <f>IF(C656="East", IF(B656="Decentral",L656*'Connecting shares (%)'!$R$16*'Connecting shares (%)'!$F$8/100+N656*'Connecting shares (%)'!$G$8/100*'Connecting shares (%)'!$R$17+P656*'Connecting shares (%)'!$H$8/100*'Connecting shares (%)'!$R$18,0),0)</f>
        <v>0</v>
      </c>
      <c r="AA656" s="1">
        <f>IF(C656="West", IF(B656="Central",('Connecting shares (%)'!$F$10/100*E656+'Connecting shares (%)'!$G$10/100*G656+'Connecting shares (%)'!$H$10/100*I656)/1000000,0),0)</f>
        <v>0</v>
      </c>
      <c r="AB656" s="1">
        <f>IF(C656="West", IF(B656="Central",F656*'Connecting shares (%)'!$R$16*'Connecting shares (%)'!$F$10/100+H656*'Connecting shares (%)'!$G$10/100*'Connecting shares (%)'!$R$17+J656*'Connecting shares (%)'!$H$10/100*'Connecting shares (%)'!$R$18,0),0)</f>
        <v>0</v>
      </c>
      <c r="AC656" s="1">
        <f>IF(C656="West", IF(B656="Decentral",('Connecting shares (%)'!$F$14/100*E656+'Connecting shares (%)'!$G$14/100*G656+'Connecting shares (%)'!$H$14/100*I656)/1000000,0),0)</f>
        <v>1.69437099999999E-2</v>
      </c>
      <c r="AD656" s="1">
        <f>IF(C656="west", IF(B656="Decentral",F656*'Connecting shares (%)'!$R$16*'Connecting shares (%)'!$F$14/100+H656*'Connecting shares (%)'!$G$14/100*'Connecting shares (%)'!$R$17+J656*'Connecting shares (%)'!$H$14/100*'Connecting shares (%)'!$R$18,0),0)</f>
        <v>2.2995000000000002E-2</v>
      </c>
      <c r="AE656" s="1">
        <f>IF(C656="west", IF(B656="Central",('Connecting shares (%)'!$F$12/100*K656+'Connecting shares (%)'!$G$12/100*M656+'Connecting shares (%)'!$H$12/100*O656)/1000000,0),0)</f>
        <v>0</v>
      </c>
      <c r="AF656" s="1">
        <f>IF(C656="west", IF(B656="Central",L656*'Connecting shares (%)'!$R$16*'Connecting shares (%)'!$F$12/100+N656*'Connecting shares (%)'!$G$12/100*'Connecting shares (%)'!$R$17+P656*'Connecting shares (%)'!$H$12/100*'Connecting shares (%)'!$R$18,0),0)</f>
        <v>0</v>
      </c>
      <c r="AG656" s="1">
        <f>IF(C656="West", IF(B656="Decentral",(K656*'Connecting shares (%)'!$F$16/100+M656*'Connecting shares (%)'!$G$16/100+O656*'Connecting shares (%)'!$H$16/100)/1000000,0),0)</f>
        <v>0</v>
      </c>
      <c r="AH656" s="1">
        <f>IF(C656="west", IF(B656="Decentral",L656*'Connecting shares (%)'!$R$16*'Connecting shares (%)'!$F$16/100+N656*'Connecting shares (%)'!$G$16/100*'Connecting shares (%)'!$R$17+P656*'Connecting shares (%)'!$H$16/100*'Connecting shares (%)'!$R$18,0),0)</f>
        <v>0</v>
      </c>
    </row>
    <row r="657" spans="1:34">
      <c r="A657" s="1">
        <v>656</v>
      </c>
      <c r="B657" s="1" t="s">
        <v>19</v>
      </c>
      <c r="C657" s="1" t="s">
        <v>21</v>
      </c>
      <c r="D657" s="1" t="s">
        <v>301</v>
      </c>
      <c r="E657" s="1">
        <v>706593.39</v>
      </c>
      <c r="F657" s="1">
        <v>42</v>
      </c>
      <c r="G657" s="1">
        <v>59298.04</v>
      </c>
      <c r="H657" s="1">
        <v>1</v>
      </c>
      <c r="I657" s="1">
        <v>0</v>
      </c>
      <c r="J657" s="1">
        <v>0</v>
      </c>
      <c r="K657" s="1">
        <v>347425.69999999902</v>
      </c>
      <c r="L657" s="1">
        <v>39</v>
      </c>
      <c r="M657" s="1">
        <v>0</v>
      </c>
      <c r="N657" s="1">
        <v>0</v>
      </c>
      <c r="O657" s="1">
        <v>0</v>
      </c>
      <c r="P657" s="1">
        <v>0</v>
      </c>
      <c r="Q657" s="1">
        <v>6908.8262397384296</v>
      </c>
      <c r="R657" s="1">
        <v>2459206</v>
      </c>
      <c r="S657" s="59">
        <f>IF(C657="East", IF(B657="Central",('Connecting shares (%)'!$F$2/100*E657+'Connecting shares (%)'!$G$2/100*G657+'Connecting shares (%)'!$H$2/100*I657)/1000000,0),0)</f>
        <v>0</v>
      </c>
      <c r="T657" s="59">
        <f>IF(C657="East", IF(B657="Central",F657*'Connecting shares (%)'!$R$16*'Connecting shares (%)'!$F$2/100+H657*'Connecting shares (%)'!$G$2/100*'Connecting shares (%)'!$R$17+J657*'Connecting shares (%)'!$H$2/100*'Connecting shares (%)'!$R$18,0),0)</f>
        <v>0</v>
      </c>
      <c r="U657" s="1">
        <f>IF(C657="East", IF(B657="Decentral",('Connecting shares (%)'!$F$6/100*E657+'Connecting shares (%)'!$G$6/100*G657+'Connecting shares (%)'!$H$6/100*I657)/1000000,0),0)</f>
        <v>0</v>
      </c>
      <c r="V657" s="1">
        <f>IF(C657="East", IF(B657="Decentral",F657*'Connecting shares (%)'!$R$16*'Connecting shares (%)'!$F$6/100+H657*'Connecting shares (%)'!$G$6/100*'Connecting shares (%)'!$R$17+J657*'Connecting shares (%)'!$H$6/100*'Connecting shares (%)'!$R$18,0),0)</f>
        <v>0</v>
      </c>
      <c r="W657" s="1">
        <f>IF(C657="East", IF(B657="Central",('Connecting shares (%)'!$F$4/100*K657+'Connecting shares (%)'!$G$4/100*M657+'Connecting shares (%)'!$H$4/100*O657)/1000000,0),0)</f>
        <v>0</v>
      </c>
      <c r="X657" s="1">
        <f>IF(C657="East", IF(B657="Central",L657*'Connecting shares (%)'!$R$16*'Connecting shares (%)'!$F$4/100+N657*'Connecting shares (%)'!$G$4/100*'Connecting shares (%)'!$R$17+P657*'Connecting shares (%)'!$H$4/100*'Connecting shares (%)'!$R$18,0),0)</f>
        <v>0</v>
      </c>
      <c r="Y657" s="1">
        <f>IF(C657="East", IF(B657="Decentral",('Connecting shares (%)'!$F$4/100*K657+'Connecting shares (%)'!$G$4/100*M657+'Connecting shares (%)'!$H$4/100*O657)/1000000,0),0)</f>
        <v>0</v>
      </c>
      <c r="Z657" s="1">
        <f>IF(C657="East", IF(B657="Decentral",L657*'Connecting shares (%)'!$R$16*'Connecting shares (%)'!$F$8/100+N657*'Connecting shares (%)'!$G$8/100*'Connecting shares (%)'!$R$17+P657*'Connecting shares (%)'!$H$8/100*'Connecting shares (%)'!$R$18,0),0)</f>
        <v>0</v>
      </c>
      <c r="AA657" s="1">
        <f>IF(C657="West", IF(B657="Central",('Connecting shares (%)'!$F$10/100*E657+'Connecting shares (%)'!$G$10/100*G657+'Connecting shares (%)'!$H$10/100*I657)/1000000,0),0)</f>
        <v>0</v>
      </c>
      <c r="AB657" s="1">
        <f>IF(C657="West", IF(B657="Central",F657*'Connecting shares (%)'!$R$16*'Connecting shares (%)'!$F$10/100+H657*'Connecting shares (%)'!$G$10/100*'Connecting shares (%)'!$R$17+J657*'Connecting shares (%)'!$H$10/100*'Connecting shares (%)'!$R$18,0),0)</f>
        <v>0</v>
      </c>
      <c r="AC657" s="1">
        <f>IF(C657="West", IF(B657="Decentral",('Connecting shares (%)'!$F$14/100*E657+'Connecting shares (%)'!$G$14/100*G657+'Connecting shares (%)'!$H$14/100*I657)/1000000,0),0)</f>
        <v>0.76589143000000004</v>
      </c>
      <c r="AD657" s="1">
        <f>IF(C657="west", IF(B657="Decentral",F657*'Connecting shares (%)'!$R$16*'Connecting shares (%)'!$F$14/100+H657*'Connecting shares (%)'!$G$14/100*'Connecting shares (%)'!$R$17+J657*'Connecting shares (%)'!$H$14/100*'Connecting shares (%)'!$R$18,0),0)</f>
        <v>0.99644900000000003</v>
      </c>
      <c r="AE657" s="1">
        <f>IF(C657="west", IF(B657="Central",('Connecting shares (%)'!$F$12/100*K657+'Connecting shares (%)'!$G$12/100*M657+'Connecting shares (%)'!$H$12/100*O657)/1000000,0),0)</f>
        <v>0</v>
      </c>
      <c r="AF657" s="1">
        <f>IF(C657="west", IF(B657="Central",L657*'Connecting shares (%)'!$R$16*'Connecting shares (%)'!$F$12/100+N657*'Connecting shares (%)'!$G$12/100*'Connecting shares (%)'!$R$17+P657*'Connecting shares (%)'!$H$12/100*'Connecting shares (%)'!$R$18,0),0)</f>
        <v>0</v>
      </c>
      <c r="AG657" s="1">
        <f>IF(C657="West", IF(B657="Decentral",(K657*'Connecting shares (%)'!$F$16/100+M657*'Connecting shares (%)'!$G$16/100+O657*'Connecting shares (%)'!$H$16/100)/1000000,0),0)</f>
        <v>0.347425699999999</v>
      </c>
      <c r="AH657" s="1">
        <f>IF(C657="west", IF(B657="Decentral",L657*'Connecting shares (%)'!$R$16*'Connecting shares (%)'!$F$16/100+N657*'Connecting shares (%)'!$G$16/100*'Connecting shares (%)'!$R$17+P657*'Connecting shares (%)'!$H$16/100*'Connecting shares (%)'!$R$18,0),0)</f>
        <v>0.89680500000000007</v>
      </c>
    </row>
    <row r="658" spans="1:34">
      <c r="A658" s="1">
        <v>657</v>
      </c>
      <c r="B658" s="1" t="s">
        <v>19</v>
      </c>
      <c r="C658" s="1" t="s">
        <v>21</v>
      </c>
      <c r="D658" s="1" t="s">
        <v>300</v>
      </c>
      <c r="E658" s="1">
        <v>1571470.22999999</v>
      </c>
      <c r="F658" s="1">
        <v>97</v>
      </c>
      <c r="G658" s="1">
        <v>72508</v>
      </c>
      <c r="H658" s="1">
        <v>1</v>
      </c>
      <c r="I658" s="1">
        <v>0</v>
      </c>
      <c r="J658" s="1">
        <v>0</v>
      </c>
      <c r="K658" s="1">
        <v>211830.1</v>
      </c>
      <c r="L658" s="1">
        <v>10</v>
      </c>
      <c r="M658" s="1">
        <v>206761.429999999</v>
      </c>
      <c r="N658" s="1">
        <v>3</v>
      </c>
      <c r="O658" s="1">
        <v>0</v>
      </c>
      <c r="P658" s="1">
        <v>0</v>
      </c>
      <c r="Q658" s="1">
        <v>6181.7160967127802</v>
      </c>
      <c r="R658" s="1">
        <v>2126867.5</v>
      </c>
      <c r="S658" s="59">
        <f>IF(C658="East", IF(B658="Central",('Connecting shares (%)'!$F$2/100*E658+'Connecting shares (%)'!$G$2/100*G658+'Connecting shares (%)'!$H$2/100*I658)/1000000,0),0)</f>
        <v>0</v>
      </c>
      <c r="T658" s="59">
        <f>IF(C658="East", IF(B658="Central",F658*'Connecting shares (%)'!$R$16*'Connecting shares (%)'!$F$2/100+H658*'Connecting shares (%)'!$G$2/100*'Connecting shares (%)'!$R$17+J658*'Connecting shares (%)'!$H$2/100*'Connecting shares (%)'!$R$18,0),0)</f>
        <v>0</v>
      </c>
      <c r="U658" s="1">
        <f>IF(C658="East", IF(B658="Decentral",('Connecting shares (%)'!$F$6/100*E658+'Connecting shares (%)'!$G$6/100*G658+'Connecting shares (%)'!$H$6/100*I658)/1000000,0),0)</f>
        <v>0</v>
      </c>
      <c r="V658" s="1">
        <f>IF(C658="East", IF(B658="Decentral",F658*'Connecting shares (%)'!$R$16*'Connecting shares (%)'!$F$6/100+H658*'Connecting shares (%)'!$G$6/100*'Connecting shares (%)'!$R$17+J658*'Connecting shares (%)'!$H$6/100*'Connecting shares (%)'!$R$18,0),0)</f>
        <v>0</v>
      </c>
      <c r="W658" s="1">
        <f>IF(C658="East", IF(B658="Central",('Connecting shares (%)'!$F$4/100*K658+'Connecting shares (%)'!$G$4/100*M658+'Connecting shares (%)'!$H$4/100*O658)/1000000,0),0)</f>
        <v>0</v>
      </c>
      <c r="X658" s="1">
        <f>IF(C658="East", IF(B658="Central",L658*'Connecting shares (%)'!$R$16*'Connecting shares (%)'!$F$4/100+N658*'Connecting shares (%)'!$G$4/100*'Connecting shares (%)'!$R$17+P658*'Connecting shares (%)'!$H$4/100*'Connecting shares (%)'!$R$18,0),0)</f>
        <v>0</v>
      </c>
      <c r="Y658" s="1">
        <f>IF(C658="East", IF(B658="Decentral",('Connecting shares (%)'!$F$4/100*K658+'Connecting shares (%)'!$G$4/100*M658+'Connecting shares (%)'!$H$4/100*O658)/1000000,0),0)</f>
        <v>0</v>
      </c>
      <c r="Z658" s="1">
        <f>IF(C658="East", IF(B658="Decentral",L658*'Connecting shares (%)'!$R$16*'Connecting shares (%)'!$F$8/100+N658*'Connecting shares (%)'!$G$8/100*'Connecting shares (%)'!$R$17+P658*'Connecting shares (%)'!$H$8/100*'Connecting shares (%)'!$R$18,0),0)</f>
        <v>0</v>
      </c>
      <c r="AA658" s="1">
        <f>IF(C658="West", IF(B658="Central",('Connecting shares (%)'!$F$10/100*E658+'Connecting shares (%)'!$G$10/100*G658+'Connecting shares (%)'!$H$10/100*I658)/1000000,0),0)</f>
        <v>0</v>
      </c>
      <c r="AB658" s="1">
        <f>IF(C658="West", IF(B658="Central",F658*'Connecting shares (%)'!$R$16*'Connecting shares (%)'!$F$10/100+H658*'Connecting shares (%)'!$G$10/100*'Connecting shares (%)'!$R$17+J658*'Connecting shares (%)'!$H$10/100*'Connecting shares (%)'!$R$18,0),0)</f>
        <v>0</v>
      </c>
      <c r="AC658" s="1">
        <f>IF(C658="West", IF(B658="Decentral",('Connecting shares (%)'!$F$14/100*E658+'Connecting shares (%)'!$G$14/100*G658+'Connecting shares (%)'!$H$14/100*I658)/1000000,0),0)</f>
        <v>1.6439782299999899</v>
      </c>
      <c r="AD658" s="1">
        <f>IF(C658="west", IF(B658="Decentral",F658*'Connecting shares (%)'!$R$16*'Connecting shares (%)'!$F$14/100+H658*'Connecting shares (%)'!$G$14/100*'Connecting shares (%)'!$R$17+J658*'Connecting shares (%)'!$H$14/100*'Connecting shares (%)'!$R$18,0),0)</f>
        <v>2.261174</v>
      </c>
      <c r="AE658" s="1">
        <f>IF(C658="west", IF(B658="Central",('Connecting shares (%)'!$F$12/100*K658+'Connecting shares (%)'!$G$12/100*M658+'Connecting shares (%)'!$H$12/100*O658)/1000000,0),0)</f>
        <v>0</v>
      </c>
      <c r="AF658" s="1">
        <f>IF(C658="west", IF(B658="Central",L658*'Connecting shares (%)'!$R$16*'Connecting shares (%)'!$F$12/100+N658*'Connecting shares (%)'!$G$12/100*'Connecting shares (%)'!$R$17+P658*'Connecting shares (%)'!$H$12/100*'Connecting shares (%)'!$R$18,0),0)</f>
        <v>0</v>
      </c>
      <c r="AG658" s="1">
        <f>IF(C658="West", IF(B658="Decentral",(K658*'Connecting shares (%)'!$F$16/100+M658*'Connecting shares (%)'!$G$16/100+O658*'Connecting shares (%)'!$H$16/100)/1000000,0),0)</f>
        <v>0.41859152999999899</v>
      </c>
      <c r="AH658" s="1">
        <f>IF(C658="west", IF(B658="Decentral",L658*'Connecting shares (%)'!$R$16*'Connecting shares (%)'!$F$16/100+N658*'Connecting shares (%)'!$G$16/100*'Connecting shares (%)'!$R$17+P658*'Connecting shares (%)'!$H$16/100*'Connecting shares (%)'!$R$18,0),0)</f>
        <v>0.32192700000000002</v>
      </c>
    </row>
    <row r="659" spans="1:34">
      <c r="A659" s="1">
        <v>658</v>
      </c>
      <c r="B659" s="1" t="s">
        <v>19</v>
      </c>
      <c r="C659" s="1" t="s">
        <v>21</v>
      </c>
      <c r="D659" s="1" t="s">
        <v>299</v>
      </c>
      <c r="E659" s="1">
        <v>538966.4</v>
      </c>
      <c r="F659" s="1">
        <v>38</v>
      </c>
      <c r="G659" s="1">
        <v>0</v>
      </c>
      <c r="H659" s="1">
        <v>0</v>
      </c>
      <c r="I659" s="1">
        <v>0</v>
      </c>
      <c r="J659" s="1">
        <v>0</v>
      </c>
      <c r="K659" s="1">
        <v>51153.559999999903</v>
      </c>
      <c r="L659" s="1">
        <v>4</v>
      </c>
      <c r="M659" s="1">
        <v>0</v>
      </c>
      <c r="N659" s="1">
        <v>0</v>
      </c>
      <c r="O659" s="1">
        <v>0</v>
      </c>
      <c r="P659" s="1">
        <v>0</v>
      </c>
      <c r="Q659" s="1">
        <v>3280.8929537048398</v>
      </c>
      <c r="R659" s="1">
        <v>672661</v>
      </c>
      <c r="S659" s="59">
        <f>IF(C659="East", IF(B659="Central",('Connecting shares (%)'!$F$2/100*E659+'Connecting shares (%)'!$G$2/100*G659+'Connecting shares (%)'!$H$2/100*I659)/1000000,0),0)</f>
        <v>0</v>
      </c>
      <c r="T659" s="59">
        <f>IF(C659="East", IF(B659="Central",F659*'Connecting shares (%)'!$R$16*'Connecting shares (%)'!$F$2/100+H659*'Connecting shares (%)'!$G$2/100*'Connecting shares (%)'!$R$17+J659*'Connecting shares (%)'!$H$2/100*'Connecting shares (%)'!$R$18,0),0)</f>
        <v>0</v>
      </c>
      <c r="U659" s="1">
        <f>IF(C659="East", IF(B659="Decentral",('Connecting shares (%)'!$F$6/100*E659+'Connecting shares (%)'!$G$6/100*G659+'Connecting shares (%)'!$H$6/100*I659)/1000000,0),0)</f>
        <v>0</v>
      </c>
      <c r="V659" s="1">
        <f>IF(C659="East", IF(B659="Decentral",F659*'Connecting shares (%)'!$R$16*'Connecting shares (%)'!$F$6/100+H659*'Connecting shares (%)'!$G$6/100*'Connecting shares (%)'!$R$17+J659*'Connecting shares (%)'!$H$6/100*'Connecting shares (%)'!$R$18,0),0)</f>
        <v>0</v>
      </c>
      <c r="W659" s="1">
        <f>IF(C659="East", IF(B659="Central",('Connecting shares (%)'!$F$4/100*K659+'Connecting shares (%)'!$G$4/100*M659+'Connecting shares (%)'!$H$4/100*O659)/1000000,0),0)</f>
        <v>0</v>
      </c>
      <c r="X659" s="1">
        <f>IF(C659="East", IF(B659="Central",L659*'Connecting shares (%)'!$R$16*'Connecting shares (%)'!$F$4/100+N659*'Connecting shares (%)'!$G$4/100*'Connecting shares (%)'!$R$17+P659*'Connecting shares (%)'!$H$4/100*'Connecting shares (%)'!$R$18,0),0)</f>
        <v>0</v>
      </c>
      <c r="Y659" s="1">
        <f>IF(C659="East", IF(B659="Decentral",('Connecting shares (%)'!$F$4/100*K659+'Connecting shares (%)'!$G$4/100*M659+'Connecting shares (%)'!$H$4/100*O659)/1000000,0),0)</f>
        <v>0</v>
      </c>
      <c r="Z659" s="1">
        <f>IF(C659="East", IF(B659="Decentral",L659*'Connecting shares (%)'!$R$16*'Connecting shares (%)'!$F$8/100+N659*'Connecting shares (%)'!$G$8/100*'Connecting shares (%)'!$R$17+P659*'Connecting shares (%)'!$H$8/100*'Connecting shares (%)'!$R$18,0),0)</f>
        <v>0</v>
      </c>
      <c r="AA659" s="1">
        <f>IF(C659="West", IF(B659="Central",('Connecting shares (%)'!$F$10/100*E659+'Connecting shares (%)'!$G$10/100*G659+'Connecting shares (%)'!$H$10/100*I659)/1000000,0),0)</f>
        <v>0</v>
      </c>
      <c r="AB659" s="1">
        <f>IF(C659="West", IF(B659="Central",F659*'Connecting shares (%)'!$R$16*'Connecting shares (%)'!$F$10/100+H659*'Connecting shares (%)'!$G$10/100*'Connecting shares (%)'!$R$17+J659*'Connecting shares (%)'!$H$10/100*'Connecting shares (%)'!$R$18,0),0)</f>
        <v>0</v>
      </c>
      <c r="AC659" s="1">
        <f>IF(C659="West", IF(B659="Decentral",('Connecting shares (%)'!$F$14/100*E659+'Connecting shares (%)'!$G$14/100*G659+'Connecting shares (%)'!$H$14/100*I659)/1000000,0),0)</f>
        <v>0.53896640000000007</v>
      </c>
      <c r="AD659" s="1">
        <f>IF(C659="west", IF(B659="Decentral",F659*'Connecting shares (%)'!$R$16*'Connecting shares (%)'!$F$14/100+H659*'Connecting shares (%)'!$G$14/100*'Connecting shares (%)'!$R$17+J659*'Connecting shares (%)'!$H$14/100*'Connecting shares (%)'!$R$18,0),0)</f>
        <v>0.8738100000000002</v>
      </c>
      <c r="AE659" s="1">
        <f>IF(C659="west", IF(B659="Central",('Connecting shares (%)'!$F$12/100*K659+'Connecting shares (%)'!$G$12/100*M659+'Connecting shares (%)'!$H$12/100*O659)/1000000,0),0)</f>
        <v>0</v>
      </c>
      <c r="AF659" s="1">
        <f>IF(C659="west", IF(B659="Central",L659*'Connecting shares (%)'!$R$16*'Connecting shares (%)'!$F$12/100+N659*'Connecting shares (%)'!$G$12/100*'Connecting shares (%)'!$R$17+P659*'Connecting shares (%)'!$H$12/100*'Connecting shares (%)'!$R$18,0),0)</f>
        <v>0</v>
      </c>
      <c r="AG659" s="1">
        <f>IF(C659="West", IF(B659="Decentral",(K659*'Connecting shares (%)'!$F$16/100+M659*'Connecting shares (%)'!$G$16/100+O659*'Connecting shares (%)'!$H$16/100)/1000000,0),0)</f>
        <v>5.115355999999991E-2</v>
      </c>
      <c r="AH659" s="1">
        <f>IF(C659="west", IF(B659="Decentral",L659*'Connecting shares (%)'!$R$16*'Connecting shares (%)'!$F$16/100+N659*'Connecting shares (%)'!$G$16/100*'Connecting shares (%)'!$R$17+P659*'Connecting shares (%)'!$H$16/100*'Connecting shares (%)'!$R$18,0),0)</f>
        <v>9.1980000000000006E-2</v>
      </c>
    </row>
    <row r="660" spans="1:34">
      <c r="A660" s="1">
        <v>659</v>
      </c>
      <c r="B660" s="1" t="s">
        <v>19</v>
      </c>
      <c r="C660" s="1" t="s">
        <v>21</v>
      </c>
      <c r="D660" s="1" t="s">
        <v>298</v>
      </c>
      <c r="E660" s="1">
        <v>0</v>
      </c>
      <c r="F660" s="1">
        <v>0</v>
      </c>
      <c r="G660" s="1">
        <v>0</v>
      </c>
      <c r="H660" s="1">
        <v>0</v>
      </c>
      <c r="I660" s="1">
        <v>0</v>
      </c>
      <c r="J660" s="1">
        <v>0</v>
      </c>
      <c r="K660" s="1">
        <v>0</v>
      </c>
      <c r="L660" s="1">
        <v>0</v>
      </c>
      <c r="M660" s="1">
        <v>0</v>
      </c>
      <c r="N660" s="1">
        <v>0</v>
      </c>
      <c r="O660" s="1">
        <v>0</v>
      </c>
      <c r="P660" s="1">
        <v>0</v>
      </c>
      <c r="Q660" s="1">
        <v>359.67545812219498</v>
      </c>
      <c r="R660" s="1">
        <v>4355</v>
      </c>
      <c r="S660" s="59">
        <f>IF(C660="East", IF(B660="Central",('Connecting shares (%)'!$F$2/100*E660+'Connecting shares (%)'!$G$2/100*G660+'Connecting shares (%)'!$H$2/100*I660)/1000000,0),0)</f>
        <v>0</v>
      </c>
      <c r="T660" s="59">
        <f>IF(C660="East", IF(B660="Central",F660*'Connecting shares (%)'!$R$16*'Connecting shares (%)'!$F$2/100+H660*'Connecting shares (%)'!$G$2/100*'Connecting shares (%)'!$R$17+J660*'Connecting shares (%)'!$H$2/100*'Connecting shares (%)'!$R$18,0),0)</f>
        <v>0</v>
      </c>
      <c r="U660" s="1">
        <f>IF(C660="East", IF(B660="Decentral",('Connecting shares (%)'!$F$6/100*E660+'Connecting shares (%)'!$G$6/100*G660+'Connecting shares (%)'!$H$6/100*I660)/1000000,0),0)</f>
        <v>0</v>
      </c>
      <c r="V660" s="1">
        <f>IF(C660="East", IF(B660="Decentral",F660*'Connecting shares (%)'!$R$16*'Connecting shares (%)'!$F$6/100+H660*'Connecting shares (%)'!$G$6/100*'Connecting shares (%)'!$R$17+J660*'Connecting shares (%)'!$H$6/100*'Connecting shares (%)'!$R$18,0),0)</f>
        <v>0</v>
      </c>
      <c r="W660" s="1">
        <f>IF(C660="East", IF(B660="Central",('Connecting shares (%)'!$F$4/100*K660+'Connecting shares (%)'!$G$4/100*M660+'Connecting shares (%)'!$H$4/100*O660)/1000000,0),0)</f>
        <v>0</v>
      </c>
      <c r="X660" s="1">
        <f>IF(C660="East", IF(B660="Central",L660*'Connecting shares (%)'!$R$16*'Connecting shares (%)'!$F$4/100+N660*'Connecting shares (%)'!$G$4/100*'Connecting shares (%)'!$R$17+P660*'Connecting shares (%)'!$H$4/100*'Connecting shares (%)'!$R$18,0),0)</f>
        <v>0</v>
      </c>
      <c r="Y660" s="1">
        <f>IF(C660="East", IF(B660="Decentral",('Connecting shares (%)'!$F$4/100*K660+'Connecting shares (%)'!$G$4/100*M660+'Connecting shares (%)'!$H$4/100*O660)/1000000,0),0)</f>
        <v>0</v>
      </c>
      <c r="Z660" s="1">
        <f>IF(C660="East", IF(B660="Decentral",L660*'Connecting shares (%)'!$R$16*'Connecting shares (%)'!$F$8/100+N660*'Connecting shares (%)'!$G$8/100*'Connecting shares (%)'!$R$17+P660*'Connecting shares (%)'!$H$8/100*'Connecting shares (%)'!$R$18,0),0)</f>
        <v>0</v>
      </c>
      <c r="AA660" s="1">
        <f>IF(C660="West", IF(B660="Central",('Connecting shares (%)'!$F$10/100*E660+'Connecting shares (%)'!$G$10/100*G660+'Connecting shares (%)'!$H$10/100*I660)/1000000,0),0)</f>
        <v>0</v>
      </c>
      <c r="AB660" s="1">
        <f>IF(C660="West", IF(B660="Central",F660*'Connecting shares (%)'!$R$16*'Connecting shares (%)'!$F$10/100+H660*'Connecting shares (%)'!$G$10/100*'Connecting shares (%)'!$R$17+J660*'Connecting shares (%)'!$H$10/100*'Connecting shares (%)'!$R$18,0),0)</f>
        <v>0</v>
      </c>
      <c r="AC660" s="1">
        <f>IF(C660="West", IF(B660="Decentral",('Connecting shares (%)'!$F$14/100*E660+'Connecting shares (%)'!$G$14/100*G660+'Connecting shares (%)'!$H$14/100*I660)/1000000,0),0)</f>
        <v>0</v>
      </c>
      <c r="AD660" s="1">
        <f>IF(C660="west", IF(B660="Decentral",F660*'Connecting shares (%)'!$R$16*'Connecting shares (%)'!$F$14/100+H660*'Connecting shares (%)'!$G$14/100*'Connecting shares (%)'!$R$17+J660*'Connecting shares (%)'!$H$14/100*'Connecting shares (%)'!$R$18,0),0)</f>
        <v>0</v>
      </c>
      <c r="AE660" s="1">
        <f>IF(C660="west", IF(B660="Central",('Connecting shares (%)'!$F$12/100*K660+'Connecting shares (%)'!$G$12/100*M660+'Connecting shares (%)'!$H$12/100*O660)/1000000,0),0)</f>
        <v>0</v>
      </c>
      <c r="AF660" s="1">
        <f>IF(C660="west", IF(B660="Central",L660*'Connecting shares (%)'!$R$16*'Connecting shares (%)'!$F$12/100+N660*'Connecting shares (%)'!$G$12/100*'Connecting shares (%)'!$R$17+P660*'Connecting shares (%)'!$H$12/100*'Connecting shares (%)'!$R$18,0),0)</f>
        <v>0</v>
      </c>
      <c r="AG660" s="1">
        <f>IF(C660="West", IF(B660="Decentral",(K660*'Connecting shares (%)'!$F$16/100+M660*'Connecting shares (%)'!$G$16/100+O660*'Connecting shares (%)'!$H$16/100)/1000000,0),0)</f>
        <v>0</v>
      </c>
      <c r="AH660" s="1">
        <f>IF(C660="west", IF(B660="Decentral",L660*'Connecting shares (%)'!$R$16*'Connecting shares (%)'!$F$16/100+N660*'Connecting shares (%)'!$G$16/100*'Connecting shares (%)'!$R$17+P660*'Connecting shares (%)'!$H$16/100*'Connecting shares (%)'!$R$18,0),0)</f>
        <v>0</v>
      </c>
    </row>
    <row r="661" spans="1:34">
      <c r="A661" s="1">
        <v>660</v>
      </c>
      <c r="B661" s="1" t="s">
        <v>19</v>
      </c>
      <c r="C661" s="1" t="s">
        <v>21</v>
      </c>
      <c r="D661" s="1" t="s">
        <v>297</v>
      </c>
      <c r="E661" s="1">
        <v>208266.16</v>
      </c>
      <c r="F661" s="1">
        <v>16</v>
      </c>
      <c r="G661" s="1">
        <v>0</v>
      </c>
      <c r="H661" s="1">
        <v>0</v>
      </c>
      <c r="I661" s="1">
        <v>0</v>
      </c>
      <c r="J661" s="1">
        <v>0</v>
      </c>
      <c r="K661" s="1">
        <v>104741.91</v>
      </c>
      <c r="L661" s="1">
        <v>20</v>
      </c>
      <c r="M661" s="1">
        <v>0</v>
      </c>
      <c r="N661" s="1">
        <v>0</v>
      </c>
      <c r="O661" s="1">
        <v>0</v>
      </c>
      <c r="P661" s="1">
        <v>0</v>
      </c>
      <c r="Q661" s="1">
        <v>2970.0874351277498</v>
      </c>
      <c r="R661" s="1">
        <v>486036</v>
      </c>
      <c r="S661" s="59">
        <f>IF(C661="East", IF(B661="Central",('Connecting shares (%)'!$F$2/100*E661+'Connecting shares (%)'!$G$2/100*G661+'Connecting shares (%)'!$H$2/100*I661)/1000000,0),0)</f>
        <v>0</v>
      </c>
      <c r="T661" s="59">
        <f>IF(C661="East", IF(B661="Central",F661*'Connecting shares (%)'!$R$16*'Connecting shares (%)'!$F$2/100+H661*'Connecting shares (%)'!$G$2/100*'Connecting shares (%)'!$R$17+J661*'Connecting shares (%)'!$H$2/100*'Connecting shares (%)'!$R$18,0),0)</f>
        <v>0</v>
      </c>
      <c r="U661" s="1">
        <f>IF(C661="East", IF(B661="Decentral",('Connecting shares (%)'!$F$6/100*E661+'Connecting shares (%)'!$G$6/100*G661+'Connecting shares (%)'!$H$6/100*I661)/1000000,0),0)</f>
        <v>0</v>
      </c>
      <c r="V661" s="1">
        <f>IF(C661="East", IF(B661="Decentral",F661*'Connecting shares (%)'!$R$16*'Connecting shares (%)'!$F$6/100+H661*'Connecting shares (%)'!$G$6/100*'Connecting shares (%)'!$R$17+J661*'Connecting shares (%)'!$H$6/100*'Connecting shares (%)'!$R$18,0),0)</f>
        <v>0</v>
      </c>
      <c r="W661" s="1">
        <f>IF(C661="East", IF(B661="Central",('Connecting shares (%)'!$F$4/100*K661+'Connecting shares (%)'!$G$4/100*M661+'Connecting shares (%)'!$H$4/100*O661)/1000000,0),0)</f>
        <v>0</v>
      </c>
      <c r="X661" s="1">
        <f>IF(C661="East", IF(B661="Central",L661*'Connecting shares (%)'!$R$16*'Connecting shares (%)'!$F$4/100+N661*'Connecting shares (%)'!$G$4/100*'Connecting shares (%)'!$R$17+P661*'Connecting shares (%)'!$H$4/100*'Connecting shares (%)'!$R$18,0),0)</f>
        <v>0</v>
      </c>
      <c r="Y661" s="1">
        <f>IF(C661="East", IF(B661="Decentral",('Connecting shares (%)'!$F$4/100*K661+'Connecting shares (%)'!$G$4/100*M661+'Connecting shares (%)'!$H$4/100*O661)/1000000,0),0)</f>
        <v>0</v>
      </c>
      <c r="Z661" s="1">
        <f>IF(C661="East", IF(B661="Decentral",L661*'Connecting shares (%)'!$R$16*'Connecting shares (%)'!$F$8/100+N661*'Connecting shares (%)'!$G$8/100*'Connecting shares (%)'!$R$17+P661*'Connecting shares (%)'!$H$8/100*'Connecting shares (%)'!$R$18,0),0)</f>
        <v>0</v>
      </c>
      <c r="AA661" s="1">
        <f>IF(C661="West", IF(B661="Central",('Connecting shares (%)'!$F$10/100*E661+'Connecting shares (%)'!$G$10/100*G661+'Connecting shares (%)'!$H$10/100*I661)/1000000,0),0)</f>
        <v>0</v>
      </c>
      <c r="AB661" s="1">
        <f>IF(C661="West", IF(B661="Central",F661*'Connecting shares (%)'!$R$16*'Connecting shares (%)'!$F$10/100+H661*'Connecting shares (%)'!$G$10/100*'Connecting shares (%)'!$R$17+J661*'Connecting shares (%)'!$H$10/100*'Connecting shares (%)'!$R$18,0),0)</f>
        <v>0</v>
      </c>
      <c r="AC661" s="1">
        <f>IF(C661="West", IF(B661="Decentral",('Connecting shares (%)'!$F$14/100*E661+'Connecting shares (%)'!$G$14/100*G661+'Connecting shares (%)'!$H$14/100*I661)/1000000,0),0)</f>
        <v>0.20826616000000001</v>
      </c>
      <c r="AD661" s="1">
        <f>IF(C661="west", IF(B661="Decentral",F661*'Connecting shares (%)'!$R$16*'Connecting shares (%)'!$F$14/100+H661*'Connecting shares (%)'!$G$14/100*'Connecting shares (%)'!$R$17+J661*'Connecting shares (%)'!$H$14/100*'Connecting shares (%)'!$R$18,0),0)</f>
        <v>0.36792000000000002</v>
      </c>
      <c r="AE661" s="1">
        <f>IF(C661="west", IF(B661="Central",('Connecting shares (%)'!$F$12/100*K661+'Connecting shares (%)'!$G$12/100*M661+'Connecting shares (%)'!$H$12/100*O661)/1000000,0),0)</f>
        <v>0</v>
      </c>
      <c r="AF661" s="1">
        <f>IF(C661="west", IF(B661="Central",L661*'Connecting shares (%)'!$R$16*'Connecting shares (%)'!$F$12/100+N661*'Connecting shares (%)'!$G$12/100*'Connecting shares (%)'!$R$17+P661*'Connecting shares (%)'!$H$12/100*'Connecting shares (%)'!$R$18,0),0)</f>
        <v>0</v>
      </c>
      <c r="AG661" s="1">
        <f>IF(C661="West", IF(B661="Decentral",(K661*'Connecting shares (%)'!$F$16/100+M661*'Connecting shares (%)'!$G$16/100+O661*'Connecting shares (%)'!$H$16/100)/1000000,0),0)</f>
        <v>0.10474191000000001</v>
      </c>
      <c r="AH661" s="1">
        <f>IF(C661="west", IF(B661="Decentral",L661*'Connecting shares (%)'!$R$16*'Connecting shares (%)'!$F$16/100+N661*'Connecting shares (%)'!$G$16/100*'Connecting shares (%)'!$R$17+P661*'Connecting shares (%)'!$H$16/100*'Connecting shares (%)'!$R$18,0),0)</f>
        <v>0.45990000000000003</v>
      </c>
    </row>
    <row r="662" spans="1:34">
      <c r="A662" s="1">
        <v>661</v>
      </c>
      <c r="B662" s="1" t="s">
        <v>19</v>
      </c>
      <c r="C662" s="1" t="s">
        <v>21</v>
      </c>
      <c r="D662" s="1" t="s">
        <v>296</v>
      </c>
      <c r="E662" s="1">
        <v>0</v>
      </c>
      <c r="F662" s="1">
        <v>0</v>
      </c>
      <c r="G662" s="1">
        <v>0</v>
      </c>
      <c r="H662" s="1">
        <v>0</v>
      </c>
      <c r="I662" s="1">
        <v>0</v>
      </c>
      <c r="J662" s="1">
        <v>0</v>
      </c>
      <c r="K662" s="1">
        <v>0</v>
      </c>
      <c r="L662" s="1">
        <v>0</v>
      </c>
      <c r="M662" s="1">
        <v>0</v>
      </c>
      <c r="N662" s="1">
        <v>0</v>
      </c>
      <c r="O662" s="1">
        <v>0</v>
      </c>
      <c r="P662" s="1">
        <v>0</v>
      </c>
      <c r="Q662" s="1">
        <v>3199.4032576135601</v>
      </c>
      <c r="R662" s="1">
        <v>93411.5</v>
      </c>
      <c r="S662" s="59">
        <f>IF(C662="East", IF(B662="Central",('Connecting shares (%)'!$F$2/100*E662+'Connecting shares (%)'!$G$2/100*G662+'Connecting shares (%)'!$H$2/100*I662)/1000000,0),0)</f>
        <v>0</v>
      </c>
      <c r="T662" s="59">
        <f>IF(C662="East", IF(B662="Central",F662*'Connecting shares (%)'!$R$16*'Connecting shares (%)'!$F$2/100+H662*'Connecting shares (%)'!$G$2/100*'Connecting shares (%)'!$R$17+J662*'Connecting shares (%)'!$H$2/100*'Connecting shares (%)'!$R$18,0),0)</f>
        <v>0</v>
      </c>
      <c r="U662" s="1">
        <f>IF(C662="East", IF(B662="Decentral",('Connecting shares (%)'!$F$6/100*E662+'Connecting shares (%)'!$G$6/100*G662+'Connecting shares (%)'!$H$6/100*I662)/1000000,0),0)</f>
        <v>0</v>
      </c>
      <c r="V662" s="1">
        <f>IF(C662="East", IF(B662="Decentral",F662*'Connecting shares (%)'!$R$16*'Connecting shares (%)'!$F$6/100+H662*'Connecting shares (%)'!$G$6/100*'Connecting shares (%)'!$R$17+J662*'Connecting shares (%)'!$H$6/100*'Connecting shares (%)'!$R$18,0),0)</f>
        <v>0</v>
      </c>
      <c r="W662" s="1">
        <f>IF(C662="East", IF(B662="Central",('Connecting shares (%)'!$F$4/100*K662+'Connecting shares (%)'!$G$4/100*M662+'Connecting shares (%)'!$H$4/100*O662)/1000000,0),0)</f>
        <v>0</v>
      </c>
      <c r="X662" s="1">
        <f>IF(C662="East", IF(B662="Central",L662*'Connecting shares (%)'!$R$16*'Connecting shares (%)'!$F$4/100+N662*'Connecting shares (%)'!$G$4/100*'Connecting shares (%)'!$R$17+P662*'Connecting shares (%)'!$H$4/100*'Connecting shares (%)'!$R$18,0),0)</f>
        <v>0</v>
      </c>
      <c r="Y662" s="1">
        <f>IF(C662="East", IF(B662="Decentral",('Connecting shares (%)'!$F$4/100*K662+'Connecting shares (%)'!$G$4/100*M662+'Connecting shares (%)'!$H$4/100*O662)/1000000,0),0)</f>
        <v>0</v>
      </c>
      <c r="Z662" s="1">
        <f>IF(C662="East", IF(B662="Decentral",L662*'Connecting shares (%)'!$R$16*'Connecting shares (%)'!$F$8/100+N662*'Connecting shares (%)'!$G$8/100*'Connecting shares (%)'!$R$17+P662*'Connecting shares (%)'!$H$8/100*'Connecting shares (%)'!$R$18,0),0)</f>
        <v>0</v>
      </c>
      <c r="AA662" s="1">
        <f>IF(C662="West", IF(B662="Central",('Connecting shares (%)'!$F$10/100*E662+'Connecting shares (%)'!$G$10/100*G662+'Connecting shares (%)'!$H$10/100*I662)/1000000,0),0)</f>
        <v>0</v>
      </c>
      <c r="AB662" s="1">
        <f>IF(C662="West", IF(B662="Central",F662*'Connecting shares (%)'!$R$16*'Connecting shares (%)'!$F$10/100+H662*'Connecting shares (%)'!$G$10/100*'Connecting shares (%)'!$R$17+J662*'Connecting shares (%)'!$H$10/100*'Connecting shares (%)'!$R$18,0),0)</f>
        <v>0</v>
      </c>
      <c r="AC662" s="1">
        <f>IF(C662="West", IF(B662="Decentral",('Connecting shares (%)'!$F$14/100*E662+'Connecting shares (%)'!$G$14/100*G662+'Connecting shares (%)'!$H$14/100*I662)/1000000,0),0)</f>
        <v>0</v>
      </c>
      <c r="AD662" s="1">
        <f>IF(C662="west", IF(B662="Decentral",F662*'Connecting shares (%)'!$R$16*'Connecting shares (%)'!$F$14/100+H662*'Connecting shares (%)'!$G$14/100*'Connecting shares (%)'!$R$17+J662*'Connecting shares (%)'!$H$14/100*'Connecting shares (%)'!$R$18,0),0)</f>
        <v>0</v>
      </c>
      <c r="AE662" s="1">
        <f>IF(C662="west", IF(B662="Central",('Connecting shares (%)'!$F$12/100*K662+'Connecting shares (%)'!$G$12/100*M662+'Connecting shares (%)'!$H$12/100*O662)/1000000,0),0)</f>
        <v>0</v>
      </c>
      <c r="AF662" s="1">
        <f>IF(C662="west", IF(B662="Central",L662*'Connecting shares (%)'!$R$16*'Connecting shares (%)'!$F$12/100+N662*'Connecting shares (%)'!$G$12/100*'Connecting shares (%)'!$R$17+P662*'Connecting shares (%)'!$H$12/100*'Connecting shares (%)'!$R$18,0),0)</f>
        <v>0</v>
      </c>
      <c r="AG662" s="1">
        <f>IF(C662="West", IF(B662="Decentral",(K662*'Connecting shares (%)'!$F$16/100+M662*'Connecting shares (%)'!$G$16/100+O662*'Connecting shares (%)'!$H$16/100)/1000000,0),0)</f>
        <v>0</v>
      </c>
      <c r="AH662" s="1">
        <f>IF(C662="west", IF(B662="Decentral",L662*'Connecting shares (%)'!$R$16*'Connecting shares (%)'!$F$16/100+N662*'Connecting shares (%)'!$G$16/100*'Connecting shares (%)'!$R$17+P662*'Connecting shares (%)'!$H$16/100*'Connecting shares (%)'!$R$18,0),0)</f>
        <v>0</v>
      </c>
    </row>
    <row r="663" spans="1:34">
      <c r="A663" s="1">
        <v>662</v>
      </c>
      <c r="B663" s="1" t="s">
        <v>19</v>
      </c>
      <c r="C663" s="1" t="s">
        <v>21</v>
      </c>
      <c r="D663" s="1" t="s">
        <v>295</v>
      </c>
      <c r="E663" s="1">
        <v>1650809.8</v>
      </c>
      <c r="F663" s="1">
        <v>106</v>
      </c>
      <c r="G663" s="1">
        <v>0</v>
      </c>
      <c r="H663" s="1">
        <v>0</v>
      </c>
      <c r="I663" s="1">
        <v>0</v>
      </c>
      <c r="J663" s="1">
        <v>0</v>
      </c>
      <c r="K663" s="1">
        <v>70840.679999999906</v>
      </c>
      <c r="L663" s="1">
        <v>4</v>
      </c>
      <c r="M663" s="1">
        <v>0</v>
      </c>
      <c r="N663" s="1">
        <v>0</v>
      </c>
      <c r="O663" s="1">
        <v>0</v>
      </c>
      <c r="P663" s="1">
        <v>0</v>
      </c>
      <c r="Q663" s="1">
        <v>4297.1198683942102</v>
      </c>
      <c r="R663" s="1">
        <v>401748.5</v>
      </c>
      <c r="S663" s="59">
        <f>IF(C663="East", IF(B663="Central",('Connecting shares (%)'!$F$2/100*E663+'Connecting shares (%)'!$G$2/100*G663+'Connecting shares (%)'!$H$2/100*I663)/1000000,0),0)</f>
        <v>0</v>
      </c>
      <c r="T663" s="59">
        <f>IF(C663="East", IF(B663="Central",F663*'Connecting shares (%)'!$R$16*'Connecting shares (%)'!$F$2/100+H663*'Connecting shares (%)'!$G$2/100*'Connecting shares (%)'!$R$17+J663*'Connecting shares (%)'!$H$2/100*'Connecting shares (%)'!$R$18,0),0)</f>
        <v>0</v>
      </c>
      <c r="U663" s="1">
        <f>IF(C663="East", IF(B663="Decentral",('Connecting shares (%)'!$F$6/100*E663+'Connecting shares (%)'!$G$6/100*G663+'Connecting shares (%)'!$H$6/100*I663)/1000000,0),0)</f>
        <v>0</v>
      </c>
      <c r="V663" s="1">
        <f>IF(C663="East", IF(B663="Decentral",F663*'Connecting shares (%)'!$R$16*'Connecting shares (%)'!$F$6/100+H663*'Connecting shares (%)'!$G$6/100*'Connecting shares (%)'!$R$17+J663*'Connecting shares (%)'!$H$6/100*'Connecting shares (%)'!$R$18,0),0)</f>
        <v>0</v>
      </c>
      <c r="W663" s="1">
        <f>IF(C663="East", IF(B663="Central",('Connecting shares (%)'!$F$4/100*K663+'Connecting shares (%)'!$G$4/100*M663+'Connecting shares (%)'!$H$4/100*O663)/1000000,0),0)</f>
        <v>0</v>
      </c>
      <c r="X663" s="1">
        <f>IF(C663="East", IF(B663="Central",L663*'Connecting shares (%)'!$R$16*'Connecting shares (%)'!$F$4/100+N663*'Connecting shares (%)'!$G$4/100*'Connecting shares (%)'!$R$17+P663*'Connecting shares (%)'!$H$4/100*'Connecting shares (%)'!$R$18,0),0)</f>
        <v>0</v>
      </c>
      <c r="Y663" s="1">
        <f>IF(C663="East", IF(B663="Decentral",('Connecting shares (%)'!$F$4/100*K663+'Connecting shares (%)'!$G$4/100*M663+'Connecting shares (%)'!$H$4/100*O663)/1000000,0),0)</f>
        <v>0</v>
      </c>
      <c r="Z663" s="1">
        <f>IF(C663="East", IF(B663="Decentral",L663*'Connecting shares (%)'!$R$16*'Connecting shares (%)'!$F$8/100+N663*'Connecting shares (%)'!$G$8/100*'Connecting shares (%)'!$R$17+P663*'Connecting shares (%)'!$H$8/100*'Connecting shares (%)'!$R$18,0),0)</f>
        <v>0</v>
      </c>
      <c r="AA663" s="1">
        <f>IF(C663="West", IF(B663="Central",('Connecting shares (%)'!$F$10/100*E663+'Connecting shares (%)'!$G$10/100*G663+'Connecting shares (%)'!$H$10/100*I663)/1000000,0),0)</f>
        <v>0</v>
      </c>
      <c r="AB663" s="1">
        <f>IF(C663="West", IF(B663="Central",F663*'Connecting shares (%)'!$R$16*'Connecting shares (%)'!$F$10/100+H663*'Connecting shares (%)'!$G$10/100*'Connecting shares (%)'!$R$17+J663*'Connecting shares (%)'!$H$10/100*'Connecting shares (%)'!$R$18,0),0)</f>
        <v>0</v>
      </c>
      <c r="AC663" s="1">
        <f>IF(C663="West", IF(B663="Decentral",('Connecting shares (%)'!$F$14/100*E663+'Connecting shares (%)'!$G$14/100*G663+'Connecting shares (%)'!$H$14/100*I663)/1000000,0),0)</f>
        <v>1.6508098</v>
      </c>
      <c r="AD663" s="1">
        <f>IF(C663="west", IF(B663="Decentral",F663*'Connecting shares (%)'!$R$16*'Connecting shares (%)'!$F$14/100+H663*'Connecting shares (%)'!$G$14/100*'Connecting shares (%)'!$R$17+J663*'Connecting shares (%)'!$H$14/100*'Connecting shares (%)'!$R$18,0),0)</f>
        <v>2.4374700000000002</v>
      </c>
      <c r="AE663" s="1">
        <f>IF(C663="west", IF(B663="Central",('Connecting shares (%)'!$F$12/100*K663+'Connecting shares (%)'!$G$12/100*M663+'Connecting shares (%)'!$H$12/100*O663)/1000000,0),0)</f>
        <v>0</v>
      </c>
      <c r="AF663" s="1">
        <f>IF(C663="west", IF(B663="Central",L663*'Connecting shares (%)'!$R$16*'Connecting shares (%)'!$F$12/100+N663*'Connecting shares (%)'!$G$12/100*'Connecting shares (%)'!$R$17+P663*'Connecting shares (%)'!$H$12/100*'Connecting shares (%)'!$R$18,0),0)</f>
        <v>0</v>
      </c>
      <c r="AG663" s="1">
        <f>IF(C663="West", IF(B663="Decentral",(K663*'Connecting shares (%)'!$F$16/100+M663*'Connecting shares (%)'!$G$16/100+O663*'Connecting shares (%)'!$H$16/100)/1000000,0),0)</f>
        <v>7.0840679999999906E-2</v>
      </c>
      <c r="AH663" s="1">
        <f>IF(C663="west", IF(B663="Decentral",L663*'Connecting shares (%)'!$R$16*'Connecting shares (%)'!$F$16/100+N663*'Connecting shares (%)'!$G$16/100*'Connecting shares (%)'!$R$17+P663*'Connecting shares (%)'!$H$16/100*'Connecting shares (%)'!$R$18,0),0)</f>
        <v>9.1980000000000006E-2</v>
      </c>
    </row>
    <row r="664" spans="1:34">
      <c r="A664" s="1">
        <v>663</v>
      </c>
      <c r="B664" s="1" t="s">
        <v>19</v>
      </c>
      <c r="C664" s="1" t="s">
        <v>21</v>
      </c>
      <c r="D664" s="1" t="s">
        <v>294</v>
      </c>
      <c r="E664" s="1">
        <v>0</v>
      </c>
      <c r="F664" s="1">
        <v>0</v>
      </c>
      <c r="G664" s="1">
        <v>0</v>
      </c>
      <c r="H664" s="1">
        <v>0</v>
      </c>
      <c r="I664" s="1">
        <v>0</v>
      </c>
      <c r="J664" s="1">
        <v>0</v>
      </c>
      <c r="K664" s="1">
        <v>0</v>
      </c>
      <c r="L664" s="1">
        <v>0</v>
      </c>
      <c r="M664" s="1">
        <v>0</v>
      </c>
      <c r="N664" s="1">
        <v>0</v>
      </c>
      <c r="O664" s="1">
        <v>0</v>
      </c>
      <c r="P664" s="1">
        <v>0</v>
      </c>
      <c r="Q664" s="1">
        <v>702.978160702894</v>
      </c>
      <c r="R664" s="1">
        <v>20399</v>
      </c>
      <c r="S664" s="59">
        <f>IF(C664="East", IF(B664="Central",('Connecting shares (%)'!$F$2/100*E664+'Connecting shares (%)'!$G$2/100*G664+'Connecting shares (%)'!$H$2/100*I664)/1000000,0),0)</f>
        <v>0</v>
      </c>
      <c r="T664" s="59">
        <f>IF(C664="East", IF(B664="Central",F664*'Connecting shares (%)'!$R$16*'Connecting shares (%)'!$F$2/100+H664*'Connecting shares (%)'!$G$2/100*'Connecting shares (%)'!$R$17+J664*'Connecting shares (%)'!$H$2/100*'Connecting shares (%)'!$R$18,0),0)</f>
        <v>0</v>
      </c>
      <c r="U664" s="1">
        <f>IF(C664="East", IF(B664="Decentral",('Connecting shares (%)'!$F$6/100*E664+'Connecting shares (%)'!$G$6/100*G664+'Connecting shares (%)'!$H$6/100*I664)/1000000,0),0)</f>
        <v>0</v>
      </c>
      <c r="V664" s="1">
        <f>IF(C664="East", IF(B664="Decentral",F664*'Connecting shares (%)'!$R$16*'Connecting shares (%)'!$F$6/100+H664*'Connecting shares (%)'!$G$6/100*'Connecting shares (%)'!$R$17+J664*'Connecting shares (%)'!$H$6/100*'Connecting shares (%)'!$R$18,0),0)</f>
        <v>0</v>
      </c>
      <c r="W664" s="1">
        <f>IF(C664="East", IF(B664="Central",('Connecting shares (%)'!$F$4/100*K664+'Connecting shares (%)'!$G$4/100*M664+'Connecting shares (%)'!$H$4/100*O664)/1000000,0),0)</f>
        <v>0</v>
      </c>
      <c r="X664" s="1">
        <f>IF(C664="East", IF(B664="Central",L664*'Connecting shares (%)'!$R$16*'Connecting shares (%)'!$F$4/100+N664*'Connecting shares (%)'!$G$4/100*'Connecting shares (%)'!$R$17+P664*'Connecting shares (%)'!$H$4/100*'Connecting shares (%)'!$R$18,0),0)</f>
        <v>0</v>
      </c>
      <c r="Y664" s="1">
        <f>IF(C664="East", IF(B664="Decentral",('Connecting shares (%)'!$F$4/100*K664+'Connecting shares (%)'!$G$4/100*M664+'Connecting shares (%)'!$H$4/100*O664)/1000000,0),0)</f>
        <v>0</v>
      </c>
      <c r="Z664" s="1">
        <f>IF(C664="East", IF(B664="Decentral",L664*'Connecting shares (%)'!$R$16*'Connecting shares (%)'!$F$8/100+N664*'Connecting shares (%)'!$G$8/100*'Connecting shares (%)'!$R$17+P664*'Connecting shares (%)'!$H$8/100*'Connecting shares (%)'!$R$18,0),0)</f>
        <v>0</v>
      </c>
      <c r="AA664" s="1">
        <f>IF(C664="West", IF(B664="Central",('Connecting shares (%)'!$F$10/100*E664+'Connecting shares (%)'!$G$10/100*G664+'Connecting shares (%)'!$H$10/100*I664)/1000000,0),0)</f>
        <v>0</v>
      </c>
      <c r="AB664" s="1">
        <f>IF(C664="West", IF(B664="Central",F664*'Connecting shares (%)'!$R$16*'Connecting shares (%)'!$F$10/100+H664*'Connecting shares (%)'!$G$10/100*'Connecting shares (%)'!$R$17+J664*'Connecting shares (%)'!$H$10/100*'Connecting shares (%)'!$R$18,0),0)</f>
        <v>0</v>
      </c>
      <c r="AC664" s="1">
        <f>IF(C664="West", IF(B664="Decentral",('Connecting shares (%)'!$F$14/100*E664+'Connecting shares (%)'!$G$14/100*G664+'Connecting shares (%)'!$H$14/100*I664)/1000000,0),0)</f>
        <v>0</v>
      </c>
      <c r="AD664" s="1">
        <f>IF(C664="west", IF(B664="Decentral",F664*'Connecting shares (%)'!$R$16*'Connecting shares (%)'!$F$14/100+H664*'Connecting shares (%)'!$G$14/100*'Connecting shares (%)'!$R$17+J664*'Connecting shares (%)'!$H$14/100*'Connecting shares (%)'!$R$18,0),0)</f>
        <v>0</v>
      </c>
      <c r="AE664" s="1">
        <f>IF(C664="west", IF(B664="Central",('Connecting shares (%)'!$F$12/100*K664+'Connecting shares (%)'!$G$12/100*M664+'Connecting shares (%)'!$H$12/100*O664)/1000000,0),0)</f>
        <v>0</v>
      </c>
      <c r="AF664" s="1">
        <f>IF(C664="west", IF(B664="Central",L664*'Connecting shares (%)'!$R$16*'Connecting shares (%)'!$F$12/100+N664*'Connecting shares (%)'!$G$12/100*'Connecting shares (%)'!$R$17+P664*'Connecting shares (%)'!$H$12/100*'Connecting shares (%)'!$R$18,0),0)</f>
        <v>0</v>
      </c>
      <c r="AG664" s="1">
        <f>IF(C664="West", IF(B664="Decentral",(K664*'Connecting shares (%)'!$F$16/100+M664*'Connecting shares (%)'!$G$16/100+O664*'Connecting shares (%)'!$H$16/100)/1000000,0),0)</f>
        <v>0</v>
      </c>
      <c r="AH664" s="1">
        <f>IF(C664="west", IF(B664="Decentral",L664*'Connecting shares (%)'!$R$16*'Connecting shares (%)'!$F$16/100+N664*'Connecting shares (%)'!$G$16/100*'Connecting shares (%)'!$R$17+P664*'Connecting shares (%)'!$H$16/100*'Connecting shares (%)'!$R$18,0),0)</f>
        <v>0</v>
      </c>
    </row>
    <row r="665" spans="1:34">
      <c r="A665" s="1">
        <v>664</v>
      </c>
      <c r="B665" s="1" t="s">
        <v>19</v>
      </c>
      <c r="C665" s="1" t="s">
        <v>21</v>
      </c>
      <c r="D665" s="1" t="s">
        <v>293</v>
      </c>
      <c r="E665" s="1">
        <v>0</v>
      </c>
      <c r="F665" s="1">
        <v>0</v>
      </c>
      <c r="G665" s="1">
        <v>0</v>
      </c>
      <c r="H665" s="1">
        <v>0</v>
      </c>
      <c r="I665" s="1">
        <v>0</v>
      </c>
      <c r="J665" s="1">
        <v>0</v>
      </c>
      <c r="K665" s="1">
        <v>0</v>
      </c>
      <c r="L665" s="1">
        <v>0</v>
      </c>
      <c r="M665" s="1">
        <v>0</v>
      </c>
      <c r="N665" s="1">
        <v>0</v>
      </c>
      <c r="O665" s="1">
        <v>0</v>
      </c>
      <c r="P665" s="1">
        <v>0</v>
      </c>
      <c r="Q665" s="1">
        <v>909.38231008140804</v>
      </c>
      <c r="R665" s="1">
        <v>32914</v>
      </c>
      <c r="S665" s="59">
        <f>IF(C665="East", IF(B665="Central",('Connecting shares (%)'!$F$2/100*E665+'Connecting shares (%)'!$G$2/100*G665+'Connecting shares (%)'!$H$2/100*I665)/1000000,0),0)</f>
        <v>0</v>
      </c>
      <c r="T665" s="59">
        <f>IF(C665="East", IF(B665="Central",F665*'Connecting shares (%)'!$R$16*'Connecting shares (%)'!$F$2/100+H665*'Connecting shares (%)'!$G$2/100*'Connecting shares (%)'!$R$17+J665*'Connecting shares (%)'!$H$2/100*'Connecting shares (%)'!$R$18,0),0)</f>
        <v>0</v>
      </c>
      <c r="U665" s="1">
        <f>IF(C665="East", IF(B665="Decentral",('Connecting shares (%)'!$F$6/100*E665+'Connecting shares (%)'!$G$6/100*G665+'Connecting shares (%)'!$H$6/100*I665)/1000000,0),0)</f>
        <v>0</v>
      </c>
      <c r="V665" s="1">
        <f>IF(C665="East", IF(B665="Decentral",F665*'Connecting shares (%)'!$R$16*'Connecting shares (%)'!$F$6/100+H665*'Connecting shares (%)'!$G$6/100*'Connecting shares (%)'!$R$17+J665*'Connecting shares (%)'!$H$6/100*'Connecting shares (%)'!$R$18,0),0)</f>
        <v>0</v>
      </c>
      <c r="W665" s="1">
        <f>IF(C665="East", IF(B665="Central",('Connecting shares (%)'!$F$4/100*K665+'Connecting shares (%)'!$G$4/100*M665+'Connecting shares (%)'!$H$4/100*O665)/1000000,0),0)</f>
        <v>0</v>
      </c>
      <c r="X665" s="1">
        <f>IF(C665="East", IF(B665="Central",L665*'Connecting shares (%)'!$R$16*'Connecting shares (%)'!$F$4/100+N665*'Connecting shares (%)'!$G$4/100*'Connecting shares (%)'!$R$17+P665*'Connecting shares (%)'!$H$4/100*'Connecting shares (%)'!$R$18,0),0)</f>
        <v>0</v>
      </c>
      <c r="Y665" s="1">
        <f>IF(C665="East", IF(B665="Decentral",('Connecting shares (%)'!$F$4/100*K665+'Connecting shares (%)'!$G$4/100*M665+'Connecting shares (%)'!$H$4/100*O665)/1000000,0),0)</f>
        <v>0</v>
      </c>
      <c r="Z665" s="1">
        <f>IF(C665="East", IF(B665="Decentral",L665*'Connecting shares (%)'!$R$16*'Connecting shares (%)'!$F$8/100+N665*'Connecting shares (%)'!$G$8/100*'Connecting shares (%)'!$R$17+P665*'Connecting shares (%)'!$H$8/100*'Connecting shares (%)'!$R$18,0),0)</f>
        <v>0</v>
      </c>
      <c r="AA665" s="1">
        <f>IF(C665="West", IF(B665="Central",('Connecting shares (%)'!$F$10/100*E665+'Connecting shares (%)'!$G$10/100*G665+'Connecting shares (%)'!$H$10/100*I665)/1000000,0),0)</f>
        <v>0</v>
      </c>
      <c r="AB665" s="1">
        <f>IF(C665="West", IF(B665="Central",F665*'Connecting shares (%)'!$R$16*'Connecting shares (%)'!$F$10/100+H665*'Connecting shares (%)'!$G$10/100*'Connecting shares (%)'!$R$17+J665*'Connecting shares (%)'!$H$10/100*'Connecting shares (%)'!$R$18,0),0)</f>
        <v>0</v>
      </c>
      <c r="AC665" s="1">
        <f>IF(C665="West", IF(B665="Decentral",('Connecting shares (%)'!$F$14/100*E665+'Connecting shares (%)'!$G$14/100*G665+'Connecting shares (%)'!$H$14/100*I665)/1000000,0),0)</f>
        <v>0</v>
      </c>
      <c r="AD665" s="1">
        <f>IF(C665="west", IF(B665="Decentral",F665*'Connecting shares (%)'!$R$16*'Connecting shares (%)'!$F$14/100+H665*'Connecting shares (%)'!$G$14/100*'Connecting shares (%)'!$R$17+J665*'Connecting shares (%)'!$H$14/100*'Connecting shares (%)'!$R$18,0),0)</f>
        <v>0</v>
      </c>
      <c r="AE665" s="1">
        <f>IF(C665="west", IF(B665="Central",('Connecting shares (%)'!$F$12/100*K665+'Connecting shares (%)'!$G$12/100*M665+'Connecting shares (%)'!$H$12/100*O665)/1000000,0),0)</f>
        <v>0</v>
      </c>
      <c r="AF665" s="1">
        <f>IF(C665="west", IF(B665="Central",L665*'Connecting shares (%)'!$R$16*'Connecting shares (%)'!$F$12/100+N665*'Connecting shares (%)'!$G$12/100*'Connecting shares (%)'!$R$17+P665*'Connecting shares (%)'!$H$12/100*'Connecting shares (%)'!$R$18,0),0)</f>
        <v>0</v>
      </c>
      <c r="AG665" s="1">
        <f>IF(C665="West", IF(B665="Decentral",(K665*'Connecting shares (%)'!$F$16/100+M665*'Connecting shares (%)'!$G$16/100+O665*'Connecting shares (%)'!$H$16/100)/1000000,0),0)</f>
        <v>0</v>
      </c>
      <c r="AH665" s="1">
        <f>IF(C665="west", IF(B665="Decentral",L665*'Connecting shares (%)'!$R$16*'Connecting shares (%)'!$F$16/100+N665*'Connecting shares (%)'!$G$16/100*'Connecting shares (%)'!$R$17+P665*'Connecting shares (%)'!$H$16/100*'Connecting shares (%)'!$R$18,0),0)</f>
        <v>0</v>
      </c>
    </row>
    <row r="666" spans="1:34">
      <c r="A666" s="1">
        <v>665</v>
      </c>
      <c r="B666" s="1" t="s">
        <v>19</v>
      </c>
      <c r="C666" s="1" t="s">
        <v>21</v>
      </c>
      <c r="D666" s="1" t="s">
        <v>292</v>
      </c>
      <c r="E666" s="1">
        <v>0</v>
      </c>
      <c r="F666" s="1">
        <v>0</v>
      </c>
      <c r="G666" s="1">
        <v>0</v>
      </c>
      <c r="H666" s="1">
        <v>0</v>
      </c>
      <c r="I666" s="1">
        <v>0</v>
      </c>
      <c r="J666" s="1">
        <v>0</v>
      </c>
      <c r="K666" s="1">
        <v>0</v>
      </c>
      <c r="L666" s="1">
        <v>0</v>
      </c>
      <c r="M666" s="1">
        <v>0</v>
      </c>
      <c r="N666" s="1">
        <v>0</v>
      </c>
      <c r="O666" s="1">
        <v>0</v>
      </c>
      <c r="P666" s="1">
        <v>0</v>
      </c>
      <c r="Q666" s="1">
        <v>136.01134251962799</v>
      </c>
      <c r="R666" s="1">
        <v>1027.5</v>
      </c>
      <c r="S666" s="59">
        <f>IF(C666="East", IF(B666="Central",('Connecting shares (%)'!$F$2/100*E666+'Connecting shares (%)'!$G$2/100*G666+'Connecting shares (%)'!$H$2/100*I666)/1000000,0),0)</f>
        <v>0</v>
      </c>
      <c r="T666" s="59">
        <f>IF(C666="East", IF(B666="Central",F666*'Connecting shares (%)'!$R$16*'Connecting shares (%)'!$F$2/100+H666*'Connecting shares (%)'!$G$2/100*'Connecting shares (%)'!$R$17+J666*'Connecting shares (%)'!$H$2/100*'Connecting shares (%)'!$R$18,0),0)</f>
        <v>0</v>
      </c>
      <c r="U666" s="1">
        <f>IF(C666="East", IF(B666="Decentral",('Connecting shares (%)'!$F$6/100*E666+'Connecting shares (%)'!$G$6/100*G666+'Connecting shares (%)'!$H$6/100*I666)/1000000,0),0)</f>
        <v>0</v>
      </c>
      <c r="V666" s="1">
        <f>IF(C666="East", IF(B666="Decentral",F666*'Connecting shares (%)'!$R$16*'Connecting shares (%)'!$F$6/100+H666*'Connecting shares (%)'!$G$6/100*'Connecting shares (%)'!$R$17+J666*'Connecting shares (%)'!$H$6/100*'Connecting shares (%)'!$R$18,0),0)</f>
        <v>0</v>
      </c>
      <c r="W666" s="1">
        <f>IF(C666="East", IF(B666="Central",('Connecting shares (%)'!$F$4/100*K666+'Connecting shares (%)'!$G$4/100*M666+'Connecting shares (%)'!$H$4/100*O666)/1000000,0),0)</f>
        <v>0</v>
      </c>
      <c r="X666" s="1">
        <f>IF(C666="East", IF(B666="Central",L666*'Connecting shares (%)'!$R$16*'Connecting shares (%)'!$F$4/100+N666*'Connecting shares (%)'!$G$4/100*'Connecting shares (%)'!$R$17+P666*'Connecting shares (%)'!$H$4/100*'Connecting shares (%)'!$R$18,0),0)</f>
        <v>0</v>
      </c>
      <c r="Y666" s="1">
        <f>IF(C666="East", IF(B666="Decentral",('Connecting shares (%)'!$F$4/100*K666+'Connecting shares (%)'!$G$4/100*M666+'Connecting shares (%)'!$H$4/100*O666)/1000000,0),0)</f>
        <v>0</v>
      </c>
      <c r="Z666" s="1">
        <f>IF(C666="East", IF(B666="Decentral",L666*'Connecting shares (%)'!$R$16*'Connecting shares (%)'!$F$8/100+N666*'Connecting shares (%)'!$G$8/100*'Connecting shares (%)'!$R$17+P666*'Connecting shares (%)'!$H$8/100*'Connecting shares (%)'!$R$18,0),0)</f>
        <v>0</v>
      </c>
      <c r="AA666" s="1">
        <f>IF(C666="West", IF(B666="Central",('Connecting shares (%)'!$F$10/100*E666+'Connecting shares (%)'!$G$10/100*G666+'Connecting shares (%)'!$H$10/100*I666)/1000000,0),0)</f>
        <v>0</v>
      </c>
      <c r="AB666" s="1">
        <f>IF(C666="West", IF(B666="Central",F666*'Connecting shares (%)'!$R$16*'Connecting shares (%)'!$F$10/100+H666*'Connecting shares (%)'!$G$10/100*'Connecting shares (%)'!$R$17+J666*'Connecting shares (%)'!$H$10/100*'Connecting shares (%)'!$R$18,0),0)</f>
        <v>0</v>
      </c>
      <c r="AC666" s="1">
        <f>IF(C666="West", IF(B666="Decentral",('Connecting shares (%)'!$F$14/100*E666+'Connecting shares (%)'!$G$14/100*G666+'Connecting shares (%)'!$H$14/100*I666)/1000000,0),0)</f>
        <v>0</v>
      </c>
      <c r="AD666" s="1">
        <f>IF(C666="west", IF(B666="Decentral",F666*'Connecting shares (%)'!$R$16*'Connecting shares (%)'!$F$14/100+H666*'Connecting shares (%)'!$G$14/100*'Connecting shares (%)'!$R$17+J666*'Connecting shares (%)'!$H$14/100*'Connecting shares (%)'!$R$18,0),0)</f>
        <v>0</v>
      </c>
      <c r="AE666" s="1">
        <f>IF(C666="west", IF(B666="Central",('Connecting shares (%)'!$F$12/100*K666+'Connecting shares (%)'!$G$12/100*M666+'Connecting shares (%)'!$H$12/100*O666)/1000000,0),0)</f>
        <v>0</v>
      </c>
      <c r="AF666" s="1">
        <f>IF(C666="west", IF(B666="Central",L666*'Connecting shares (%)'!$R$16*'Connecting shares (%)'!$F$12/100+N666*'Connecting shares (%)'!$G$12/100*'Connecting shares (%)'!$R$17+P666*'Connecting shares (%)'!$H$12/100*'Connecting shares (%)'!$R$18,0),0)</f>
        <v>0</v>
      </c>
      <c r="AG666" s="1">
        <f>IF(C666="West", IF(B666="Decentral",(K666*'Connecting shares (%)'!$F$16/100+M666*'Connecting shares (%)'!$G$16/100+O666*'Connecting shares (%)'!$H$16/100)/1000000,0),0)</f>
        <v>0</v>
      </c>
      <c r="AH666" s="1">
        <f>IF(C666="west", IF(B666="Decentral",L666*'Connecting shares (%)'!$R$16*'Connecting shares (%)'!$F$16/100+N666*'Connecting shares (%)'!$G$16/100*'Connecting shares (%)'!$R$17+P666*'Connecting shares (%)'!$H$16/100*'Connecting shares (%)'!$R$18,0),0)</f>
        <v>0</v>
      </c>
    </row>
    <row r="667" spans="1:34">
      <c r="A667" s="1">
        <v>666</v>
      </c>
      <c r="B667" s="1" t="s">
        <v>19</v>
      </c>
      <c r="C667" s="1" t="s">
        <v>21</v>
      </c>
      <c r="D667" s="1" t="s">
        <v>291</v>
      </c>
      <c r="E667" s="1">
        <v>88361.41</v>
      </c>
      <c r="F667" s="1">
        <v>5</v>
      </c>
      <c r="G667" s="1">
        <v>0</v>
      </c>
      <c r="H667" s="1">
        <v>0</v>
      </c>
      <c r="I667" s="1">
        <v>0</v>
      </c>
      <c r="J667" s="1">
        <v>0</v>
      </c>
      <c r="K667" s="1">
        <v>0</v>
      </c>
      <c r="L667" s="1">
        <v>0</v>
      </c>
      <c r="M667" s="1">
        <v>0</v>
      </c>
      <c r="N667" s="1">
        <v>0</v>
      </c>
      <c r="O667" s="1">
        <v>0</v>
      </c>
      <c r="P667" s="1">
        <v>0</v>
      </c>
      <c r="Q667" s="1">
        <v>1542.9213899480001</v>
      </c>
      <c r="R667" s="1">
        <v>96419</v>
      </c>
      <c r="S667" s="59">
        <f>IF(C667="East", IF(B667="Central",('Connecting shares (%)'!$F$2/100*E667+'Connecting shares (%)'!$G$2/100*G667+'Connecting shares (%)'!$H$2/100*I667)/1000000,0),0)</f>
        <v>0</v>
      </c>
      <c r="T667" s="59">
        <f>IF(C667="East", IF(B667="Central",F667*'Connecting shares (%)'!$R$16*'Connecting shares (%)'!$F$2/100+H667*'Connecting shares (%)'!$G$2/100*'Connecting shares (%)'!$R$17+J667*'Connecting shares (%)'!$H$2/100*'Connecting shares (%)'!$R$18,0),0)</f>
        <v>0</v>
      </c>
      <c r="U667" s="1">
        <f>IF(C667="East", IF(B667="Decentral",('Connecting shares (%)'!$F$6/100*E667+'Connecting shares (%)'!$G$6/100*G667+'Connecting shares (%)'!$H$6/100*I667)/1000000,0),0)</f>
        <v>0</v>
      </c>
      <c r="V667" s="1">
        <f>IF(C667="East", IF(B667="Decentral",F667*'Connecting shares (%)'!$R$16*'Connecting shares (%)'!$F$6/100+H667*'Connecting shares (%)'!$G$6/100*'Connecting shares (%)'!$R$17+J667*'Connecting shares (%)'!$H$6/100*'Connecting shares (%)'!$R$18,0),0)</f>
        <v>0</v>
      </c>
      <c r="W667" s="1">
        <f>IF(C667="East", IF(B667="Central",('Connecting shares (%)'!$F$4/100*K667+'Connecting shares (%)'!$G$4/100*M667+'Connecting shares (%)'!$H$4/100*O667)/1000000,0),0)</f>
        <v>0</v>
      </c>
      <c r="X667" s="1">
        <f>IF(C667="East", IF(B667="Central",L667*'Connecting shares (%)'!$R$16*'Connecting shares (%)'!$F$4/100+N667*'Connecting shares (%)'!$G$4/100*'Connecting shares (%)'!$R$17+P667*'Connecting shares (%)'!$H$4/100*'Connecting shares (%)'!$R$18,0),0)</f>
        <v>0</v>
      </c>
      <c r="Y667" s="1">
        <f>IF(C667="East", IF(B667="Decentral",('Connecting shares (%)'!$F$4/100*K667+'Connecting shares (%)'!$G$4/100*M667+'Connecting shares (%)'!$H$4/100*O667)/1000000,0),0)</f>
        <v>0</v>
      </c>
      <c r="Z667" s="1">
        <f>IF(C667="East", IF(B667="Decentral",L667*'Connecting shares (%)'!$R$16*'Connecting shares (%)'!$F$8/100+N667*'Connecting shares (%)'!$G$8/100*'Connecting shares (%)'!$R$17+P667*'Connecting shares (%)'!$H$8/100*'Connecting shares (%)'!$R$18,0),0)</f>
        <v>0</v>
      </c>
      <c r="AA667" s="1">
        <f>IF(C667="West", IF(B667="Central",('Connecting shares (%)'!$F$10/100*E667+'Connecting shares (%)'!$G$10/100*G667+'Connecting shares (%)'!$H$10/100*I667)/1000000,0),0)</f>
        <v>0</v>
      </c>
      <c r="AB667" s="1">
        <f>IF(C667="West", IF(B667="Central",F667*'Connecting shares (%)'!$R$16*'Connecting shares (%)'!$F$10/100+H667*'Connecting shares (%)'!$G$10/100*'Connecting shares (%)'!$R$17+J667*'Connecting shares (%)'!$H$10/100*'Connecting shares (%)'!$R$18,0),0)</f>
        <v>0</v>
      </c>
      <c r="AC667" s="1">
        <f>IF(C667="West", IF(B667="Decentral",('Connecting shares (%)'!$F$14/100*E667+'Connecting shares (%)'!$G$14/100*G667+'Connecting shares (%)'!$H$14/100*I667)/1000000,0),0)</f>
        <v>8.8361410000000001E-2</v>
      </c>
      <c r="AD667" s="1">
        <f>IF(C667="west", IF(B667="Decentral",F667*'Connecting shares (%)'!$R$16*'Connecting shares (%)'!$F$14/100+H667*'Connecting shares (%)'!$G$14/100*'Connecting shares (%)'!$R$17+J667*'Connecting shares (%)'!$H$14/100*'Connecting shares (%)'!$R$18,0),0)</f>
        <v>0.11497500000000001</v>
      </c>
      <c r="AE667" s="1">
        <f>IF(C667="west", IF(B667="Central",('Connecting shares (%)'!$F$12/100*K667+'Connecting shares (%)'!$G$12/100*M667+'Connecting shares (%)'!$H$12/100*O667)/1000000,0),0)</f>
        <v>0</v>
      </c>
      <c r="AF667" s="1">
        <f>IF(C667="west", IF(B667="Central",L667*'Connecting shares (%)'!$R$16*'Connecting shares (%)'!$F$12/100+N667*'Connecting shares (%)'!$G$12/100*'Connecting shares (%)'!$R$17+P667*'Connecting shares (%)'!$H$12/100*'Connecting shares (%)'!$R$18,0),0)</f>
        <v>0</v>
      </c>
      <c r="AG667" s="1">
        <f>IF(C667="West", IF(B667="Decentral",(K667*'Connecting shares (%)'!$F$16/100+M667*'Connecting shares (%)'!$G$16/100+O667*'Connecting shares (%)'!$H$16/100)/1000000,0),0)</f>
        <v>0</v>
      </c>
      <c r="AH667" s="1">
        <f>IF(C667="west", IF(B667="Decentral",L667*'Connecting shares (%)'!$R$16*'Connecting shares (%)'!$F$16/100+N667*'Connecting shares (%)'!$G$16/100*'Connecting shares (%)'!$R$17+P667*'Connecting shares (%)'!$H$16/100*'Connecting shares (%)'!$R$18,0),0)</f>
        <v>0</v>
      </c>
    </row>
    <row r="668" spans="1:34">
      <c r="A668" s="1">
        <v>667</v>
      </c>
      <c r="B668" s="1" t="s">
        <v>19</v>
      </c>
      <c r="C668" s="1" t="s">
        <v>21</v>
      </c>
      <c r="D668" s="1" t="s">
        <v>290</v>
      </c>
      <c r="E668" s="1">
        <v>249903.02999999901</v>
      </c>
      <c r="F668" s="1">
        <v>16</v>
      </c>
      <c r="G668" s="1">
        <v>0</v>
      </c>
      <c r="H668" s="1">
        <v>0</v>
      </c>
      <c r="I668" s="1">
        <v>0</v>
      </c>
      <c r="J668" s="1">
        <v>0</v>
      </c>
      <c r="K668" s="1">
        <v>0</v>
      </c>
      <c r="L668" s="1">
        <v>0</v>
      </c>
      <c r="M668" s="1">
        <v>0</v>
      </c>
      <c r="N668" s="1">
        <v>0</v>
      </c>
      <c r="O668" s="1">
        <v>0</v>
      </c>
      <c r="P668" s="1">
        <v>0</v>
      </c>
      <c r="Q668" s="1">
        <v>2971.9313075489699</v>
      </c>
      <c r="R668" s="1">
        <v>565851.5</v>
      </c>
      <c r="S668" s="59">
        <f>IF(C668="East", IF(B668="Central",('Connecting shares (%)'!$F$2/100*E668+'Connecting shares (%)'!$G$2/100*G668+'Connecting shares (%)'!$H$2/100*I668)/1000000,0),0)</f>
        <v>0</v>
      </c>
      <c r="T668" s="59">
        <f>IF(C668="East", IF(B668="Central",F668*'Connecting shares (%)'!$R$16*'Connecting shares (%)'!$F$2/100+H668*'Connecting shares (%)'!$G$2/100*'Connecting shares (%)'!$R$17+J668*'Connecting shares (%)'!$H$2/100*'Connecting shares (%)'!$R$18,0),0)</f>
        <v>0</v>
      </c>
      <c r="U668" s="1">
        <f>IF(C668="East", IF(B668="Decentral",('Connecting shares (%)'!$F$6/100*E668+'Connecting shares (%)'!$G$6/100*G668+'Connecting shares (%)'!$H$6/100*I668)/1000000,0),0)</f>
        <v>0</v>
      </c>
      <c r="V668" s="1">
        <f>IF(C668="East", IF(B668="Decentral",F668*'Connecting shares (%)'!$R$16*'Connecting shares (%)'!$F$6/100+H668*'Connecting shares (%)'!$G$6/100*'Connecting shares (%)'!$R$17+J668*'Connecting shares (%)'!$H$6/100*'Connecting shares (%)'!$R$18,0),0)</f>
        <v>0</v>
      </c>
      <c r="W668" s="1">
        <f>IF(C668="East", IF(B668="Central",('Connecting shares (%)'!$F$4/100*K668+'Connecting shares (%)'!$G$4/100*M668+'Connecting shares (%)'!$H$4/100*O668)/1000000,0),0)</f>
        <v>0</v>
      </c>
      <c r="X668" s="1">
        <f>IF(C668="East", IF(B668="Central",L668*'Connecting shares (%)'!$R$16*'Connecting shares (%)'!$F$4/100+N668*'Connecting shares (%)'!$G$4/100*'Connecting shares (%)'!$R$17+P668*'Connecting shares (%)'!$H$4/100*'Connecting shares (%)'!$R$18,0),0)</f>
        <v>0</v>
      </c>
      <c r="Y668" s="1">
        <f>IF(C668="East", IF(B668="Decentral",('Connecting shares (%)'!$F$4/100*K668+'Connecting shares (%)'!$G$4/100*M668+'Connecting shares (%)'!$H$4/100*O668)/1000000,0),0)</f>
        <v>0</v>
      </c>
      <c r="Z668" s="1">
        <f>IF(C668="East", IF(B668="Decentral",L668*'Connecting shares (%)'!$R$16*'Connecting shares (%)'!$F$8/100+N668*'Connecting shares (%)'!$G$8/100*'Connecting shares (%)'!$R$17+P668*'Connecting shares (%)'!$H$8/100*'Connecting shares (%)'!$R$18,0),0)</f>
        <v>0</v>
      </c>
      <c r="AA668" s="1">
        <f>IF(C668="West", IF(B668="Central",('Connecting shares (%)'!$F$10/100*E668+'Connecting shares (%)'!$G$10/100*G668+'Connecting shares (%)'!$H$10/100*I668)/1000000,0),0)</f>
        <v>0</v>
      </c>
      <c r="AB668" s="1">
        <f>IF(C668="West", IF(B668="Central",F668*'Connecting shares (%)'!$R$16*'Connecting shares (%)'!$F$10/100+H668*'Connecting shares (%)'!$G$10/100*'Connecting shares (%)'!$R$17+J668*'Connecting shares (%)'!$H$10/100*'Connecting shares (%)'!$R$18,0),0)</f>
        <v>0</v>
      </c>
      <c r="AC668" s="1">
        <f>IF(C668="West", IF(B668="Decentral",('Connecting shares (%)'!$F$14/100*E668+'Connecting shares (%)'!$G$14/100*G668+'Connecting shares (%)'!$H$14/100*I668)/1000000,0),0)</f>
        <v>0.249903029999999</v>
      </c>
      <c r="AD668" s="1">
        <f>IF(C668="west", IF(B668="Decentral",F668*'Connecting shares (%)'!$R$16*'Connecting shares (%)'!$F$14/100+H668*'Connecting shares (%)'!$G$14/100*'Connecting shares (%)'!$R$17+J668*'Connecting shares (%)'!$H$14/100*'Connecting shares (%)'!$R$18,0),0)</f>
        <v>0.36792000000000002</v>
      </c>
      <c r="AE668" s="1">
        <f>IF(C668="west", IF(B668="Central",('Connecting shares (%)'!$F$12/100*K668+'Connecting shares (%)'!$G$12/100*M668+'Connecting shares (%)'!$H$12/100*O668)/1000000,0),0)</f>
        <v>0</v>
      </c>
      <c r="AF668" s="1">
        <f>IF(C668="west", IF(B668="Central",L668*'Connecting shares (%)'!$R$16*'Connecting shares (%)'!$F$12/100+N668*'Connecting shares (%)'!$G$12/100*'Connecting shares (%)'!$R$17+P668*'Connecting shares (%)'!$H$12/100*'Connecting shares (%)'!$R$18,0),0)</f>
        <v>0</v>
      </c>
      <c r="AG668" s="1">
        <f>IF(C668="West", IF(B668="Decentral",(K668*'Connecting shares (%)'!$F$16/100+M668*'Connecting shares (%)'!$G$16/100+O668*'Connecting shares (%)'!$H$16/100)/1000000,0),0)</f>
        <v>0</v>
      </c>
      <c r="AH668" s="1">
        <f>IF(C668="west", IF(B668="Decentral",L668*'Connecting shares (%)'!$R$16*'Connecting shares (%)'!$F$16/100+N668*'Connecting shares (%)'!$G$16/100*'Connecting shares (%)'!$R$17+P668*'Connecting shares (%)'!$H$16/100*'Connecting shares (%)'!$R$18,0),0)</f>
        <v>0</v>
      </c>
    </row>
    <row r="669" spans="1:34">
      <c r="A669" s="1">
        <v>668</v>
      </c>
      <c r="B669" s="1" t="s">
        <v>19</v>
      </c>
      <c r="C669" s="1" t="s">
        <v>21</v>
      </c>
      <c r="D669" s="1" t="s">
        <v>289</v>
      </c>
      <c r="E669" s="1">
        <v>1648425.52999999</v>
      </c>
      <c r="F669" s="1">
        <v>105</v>
      </c>
      <c r="G669" s="1">
        <v>58531.959999999897</v>
      </c>
      <c r="H669" s="1">
        <v>1</v>
      </c>
      <c r="I669" s="1">
        <v>0</v>
      </c>
      <c r="J669" s="1">
        <v>0</v>
      </c>
      <c r="K669" s="1">
        <v>330931.47999999899</v>
      </c>
      <c r="L669" s="1">
        <v>20</v>
      </c>
      <c r="M669" s="1">
        <v>583407.37</v>
      </c>
      <c r="N669" s="1">
        <v>7</v>
      </c>
      <c r="O669" s="1">
        <v>0</v>
      </c>
      <c r="P669" s="1">
        <v>0</v>
      </c>
      <c r="Q669" s="1">
        <v>6969.3003830830103</v>
      </c>
      <c r="R669" s="1">
        <v>2427991</v>
      </c>
      <c r="S669" s="59">
        <f>IF(C669="East", IF(B669="Central",('Connecting shares (%)'!$F$2/100*E669+'Connecting shares (%)'!$G$2/100*G669+'Connecting shares (%)'!$H$2/100*I669)/1000000,0),0)</f>
        <v>0</v>
      </c>
      <c r="T669" s="59">
        <f>IF(C669="East", IF(B669="Central",F669*'Connecting shares (%)'!$R$16*'Connecting shares (%)'!$F$2/100+H669*'Connecting shares (%)'!$G$2/100*'Connecting shares (%)'!$R$17+J669*'Connecting shares (%)'!$H$2/100*'Connecting shares (%)'!$R$18,0),0)</f>
        <v>0</v>
      </c>
      <c r="U669" s="1">
        <f>IF(C669="East", IF(B669="Decentral",('Connecting shares (%)'!$F$6/100*E669+'Connecting shares (%)'!$G$6/100*G669+'Connecting shares (%)'!$H$6/100*I669)/1000000,0),0)</f>
        <v>0</v>
      </c>
      <c r="V669" s="1">
        <f>IF(C669="East", IF(B669="Decentral",F669*'Connecting shares (%)'!$R$16*'Connecting shares (%)'!$F$6/100+H669*'Connecting shares (%)'!$G$6/100*'Connecting shares (%)'!$R$17+J669*'Connecting shares (%)'!$H$6/100*'Connecting shares (%)'!$R$18,0),0)</f>
        <v>0</v>
      </c>
      <c r="W669" s="1">
        <f>IF(C669="East", IF(B669="Central",('Connecting shares (%)'!$F$4/100*K669+'Connecting shares (%)'!$G$4/100*M669+'Connecting shares (%)'!$H$4/100*O669)/1000000,0),0)</f>
        <v>0</v>
      </c>
      <c r="X669" s="1">
        <f>IF(C669="East", IF(B669="Central",L669*'Connecting shares (%)'!$R$16*'Connecting shares (%)'!$F$4/100+N669*'Connecting shares (%)'!$G$4/100*'Connecting shares (%)'!$R$17+P669*'Connecting shares (%)'!$H$4/100*'Connecting shares (%)'!$R$18,0),0)</f>
        <v>0</v>
      </c>
      <c r="Y669" s="1">
        <f>IF(C669="East", IF(B669="Decentral",('Connecting shares (%)'!$F$4/100*K669+'Connecting shares (%)'!$G$4/100*M669+'Connecting shares (%)'!$H$4/100*O669)/1000000,0),0)</f>
        <v>0</v>
      </c>
      <c r="Z669" s="1">
        <f>IF(C669="East", IF(B669="Decentral",L669*'Connecting shares (%)'!$R$16*'Connecting shares (%)'!$F$8/100+N669*'Connecting shares (%)'!$G$8/100*'Connecting shares (%)'!$R$17+P669*'Connecting shares (%)'!$H$8/100*'Connecting shares (%)'!$R$18,0),0)</f>
        <v>0</v>
      </c>
      <c r="AA669" s="1">
        <f>IF(C669="West", IF(B669="Central",('Connecting shares (%)'!$F$10/100*E669+'Connecting shares (%)'!$G$10/100*G669+'Connecting shares (%)'!$H$10/100*I669)/1000000,0),0)</f>
        <v>0</v>
      </c>
      <c r="AB669" s="1">
        <f>IF(C669="West", IF(B669="Central",F669*'Connecting shares (%)'!$R$16*'Connecting shares (%)'!$F$10/100+H669*'Connecting shares (%)'!$G$10/100*'Connecting shares (%)'!$R$17+J669*'Connecting shares (%)'!$H$10/100*'Connecting shares (%)'!$R$18,0),0)</f>
        <v>0</v>
      </c>
      <c r="AC669" s="1">
        <f>IF(C669="West", IF(B669="Decentral",('Connecting shares (%)'!$F$14/100*E669+'Connecting shares (%)'!$G$14/100*G669+'Connecting shares (%)'!$H$14/100*I669)/1000000,0),0)</f>
        <v>1.70695748999999</v>
      </c>
      <c r="AD669" s="1">
        <f>IF(C669="west", IF(B669="Decentral",F669*'Connecting shares (%)'!$R$16*'Connecting shares (%)'!$F$14/100+H669*'Connecting shares (%)'!$G$14/100*'Connecting shares (%)'!$R$17+J669*'Connecting shares (%)'!$H$14/100*'Connecting shares (%)'!$R$18,0),0)</f>
        <v>2.4451340000000004</v>
      </c>
      <c r="AE669" s="1">
        <f>IF(C669="west", IF(B669="Central",('Connecting shares (%)'!$F$12/100*K669+'Connecting shares (%)'!$G$12/100*M669+'Connecting shares (%)'!$H$12/100*O669)/1000000,0),0)</f>
        <v>0</v>
      </c>
      <c r="AF669" s="1">
        <f>IF(C669="west", IF(B669="Central",L669*'Connecting shares (%)'!$R$16*'Connecting shares (%)'!$F$12/100+N669*'Connecting shares (%)'!$G$12/100*'Connecting shares (%)'!$R$17+P669*'Connecting shares (%)'!$H$12/100*'Connecting shares (%)'!$R$18,0),0)</f>
        <v>0</v>
      </c>
      <c r="AG669" s="1">
        <f>IF(C669="West", IF(B669="Decentral",(K669*'Connecting shares (%)'!$F$16/100+M669*'Connecting shares (%)'!$G$16/100+O669*'Connecting shares (%)'!$H$16/100)/1000000,0),0)</f>
        <v>0.91433884999999893</v>
      </c>
      <c r="AH669" s="1">
        <f>IF(C669="west", IF(B669="Decentral",L669*'Connecting shares (%)'!$R$16*'Connecting shares (%)'!$F$16/100+N669*'Connecting shares (%)'!$G$16/100*'Connecting shares (%)'!$R$17+P669*'Connecting shares (%)'!$H$16/100*'Connecting shares (%)'!$R$18,0),0)</f>
        <v>0.67451300000000003</v>
      </c>
    </row>
    <row r="670" spans="1:34">
      <c r="A670" s="1">
        <v>669</v>
      </c>
      <c r="B670" s="1" t="s">
        <v>19</v>
      </c>
      <c r="C670" s="1" t="s">
        <v>21</v>
      </c>
      <c r="D670" s="1" t="s">
        <v>288</v>
      </c>
      <c r="E670" s="1">
        <v>548179.21999999904</v>
      </c>
      <c r="F670" s="1">
        <v>36</v>
      </c>
      <c r="G670" s="1">
        <v>0</v>
      </c>
      <c r="H670" s="1">
        <v>0</v>
      </c>
      <c r="I670" s="1">
        <v>0</v>
      </c>
      <c r="J670" s="1">
        <v>0</v>
      </c>
      <c r="K670" s="1">
        <v>140252.79</v>
      </c>
      <c r="L670" s="1">
        <v>17</v>
      </c>
      <c r="M670" s="1">
        <v>0</v>
      </c>
      <c r="N670" s="1">
        <v>0</v>
      </c>
      <c r="O670" s="1">
        <v>0</v>
      </c>
      <c r="P670" s="1">
        <v>0</v>
      </c>
      <c r="Q670" s="1">
        <v>4030.34372339744</v>
      </c>
      <c r="R670" s="1">
        <v>833100</v>
      </c>
      <c r="S670" s="59">
        <f>IF(C670="East", IF(B670="Central",('Connecting shares (%)'!$F$2/100*E670+'Connecting shares (%)'!$G$2/100*G670+'Connecting shares (%)'!$H$2/100*I670)/1000000,0),0)</f>
        <v>0</v>
      </c>
      <c r="T670" s="59">
        <f>IF(C670="East", IF(B670="Central",F670*'Connecting shares (%)'!$R$16*'Connecting shares (%)'!$F$2/100+H670*'Connecting shares (%)'!$G$2/100*'Connecting shares (%)'!$R$17+J670*'Connecting shares (%)'!$H$2/100*'Connecting shares (%)'!$R$18,0),0)</f>
        <v>0</v>
      </c>
      <c r="U670" s="1">
        <f>IF(C670="East", IF(B670="Decentral",('Connecting shares (%)'!$F$6/100*E670+'Connecting shares (%)'!$G$6/100*G670+'Connecting shares (%)'!$H$6/100*I670)/1000000,0),0)</f>
        <v>0</v>
      </c>
      <c r="V670" s="1">
        <f>IF(C670="East", IF(B670="Decentral",F670*'Connecting shares (%)'!$R$16*'Connecting shares (%)'!$F$6/100+H670*'Connecting shares (%)'!$G$6/100*'Connecting shares (%)'!$R$17+J670*'Connecting shares (%)'!$H$6/100*'Connecting shares (%)'!$R$18,0),0)</f>
        <v>0</v>
      </c>
      <c r="W670" s="1">
        <f>IF(C670="East", IF(B670="Central",('Connecting shares (%)'!$F$4/100*K670+'Connecting shares (%)'!$G$4/100*M670+'Connecting shares (%)'!$H$4/100*O670)/1000000,0),0)</f>
        <v>0</v>
      </c>
      <c r="X670" s="1">
        <f>IF(C670="East", IF(B670="Central",L670*'Connecting shares (%)'!$R$16*'Connecting shares (%)'!$F$4/100+N670*'Connecting shares (%)'!$G$4/100*'Connecting shares (%)'!$R$17+P670*'Connecting shares (%)'!$H$4/100*'Connecting shares (%)'!$R$18,0),0)</f>
        <v>0</v>
      </c>
      <c r="Y670" s="1">
        <f>IF(C670="East", IF(B670="Decentral",('Connecting shares (%)'!$F$4/100*K670+'Connecting shares (%)'!$G$4/100*M670+'Connecting shares (%)'!$H$4/100*O670)/1000000,0),0)</f>
        <v>0</v>
      </c>
      <c r="Z670" s="1">
        <f>IF(C670="East", IF(B670="Decentral",L670*'Connecting shares (%)'!$R$16*'Connecting shares (%)'!$F$8/100+N670*'Connecting shares (%)'!$G$8/100*'Connecting shares (%)'!$R$17+P670*'Connecting shares (%)'!$H$8/100*'Connecting shares (%)'!$R$18,0),0)</f>
        <v>0</v>
      </c>
      <c r="AA670" s="1">
        <f>IF(C670="West", IF(B670="Central",('Connecting shares (%)'!$F$10/100*E670+'Connecting shares (%)'!$G$10/100*G670+'Connecting shares (%)'!$H$10/100*I670)/1000000,0),0)</f>
        <v>0</v>
      </c>
      <c r="AB670" s="1">
        <f>IF(C670="West", IF(B670="Central",F670*'Connecting shares (%)'!$R$16*'Connecting shares (%)'!$F$10/100+H670*'Connecting shares (%)'!$G$10/100*'Connecting shares (%)'!$R$17+J670*'Connecting shares (%)'!$H$10/100*'Connecting shares (%)'!$R$18,0),0)</f>
        <v>0</v>
      </c>
      <c r="AC670" s="1">
        <f>IF(C670="West", IF(B670="Decentral",('Connecting shares (%)'!$F$14/100*E670+'Connecting shares (%)'!$G$14/100*G670+'Connecting shares (%)'!$H$14/100*I670)/1000000,0),0)</f>
        <v>0.54817921999999908</v>
      </c>
      <c r="AD670" s="1">
        <f>IF(C670="west", IF(B670="Decentral",F670*'Connecting shares (%)'!$R$16*'Connecting shares (%)'!$F$14/100+H670*'Connecting shares (%)'!$G$14/100*'Connecting shares (%)'!$R$17+J670*'Connecting shares (%)'!$H$14/100*'Connecting shares (%)'!$R$18,0),0)</f>
        <v>0.82782</v>
      </c>
      <c r="AE670" s="1">
        <f>IF(C670="west", IF(B670="Central",('Connecting shares (%)'!$F$12/100*K670+'Connecting shares (%)'!$G$12/100*M670+'Connecting shares (%)'!$H$12/100*O670)/1000000,0),0)</f>
        <v>0</v>
      </c>
      <c r="AF670" s="1">
        <f>IF(C670="west", IF(B670="Central",L670*'Connecting shares (%)'!$R$16*'Connecting shares (%)'!$F$12/100+N670*'Connecting shares (%)'!$G$12/100*'Connecting shares (%)'!$R$17+P670*'Connecting shares (%)'!$H$12/100*'Connecting shares (%)'!$R$18,0),0)</f>
        <v>0</v>
      </c>
      <c r="AG670" s="1">
        <f>IF(C670="West", IF(B670="Decentral",(K670*'Connecting shares (%)'!$F$16/100+M670*'Connecting shares (%)'!$G$16/100+O670*'Connecting shares (%)'!$H$16/100)/1000000,0),0)</f>
        <v>0.14025279000000002</v>
      </c>
      <c r="AH670" s="1">
        <f>IF(C670="west", IF(B670="Decentral",L670*'Connecting shares (%)'!$R$16*'Connecting shares (%)'!$F$16/100+N670*'Connecting shares (%)'!$G$16/100*'Connecting shares (%)'!$R$17+P670*'Connecting shares (%)'!$H$16/100*'Connecting shares (%)'!$R$18,0),0)</f>
        <v>0.39091500000000001</v>
      </c>
    </row>
    <row r="671" spans="1:34">
      <c r="A671" s="1">
        <v>670</v>
      </c>
      <c r="B671" s="1" t="s">
        <v>19</v>
      </c>
      <c r="C671" s="1" t="s">
        <v>21</v>
      </c>
      <c r="D671" s="1" t="s">
        <v>287</v>
      </c>
      <c r="E671" s="1">
        <v>1197564.8599999901</v>
      </c>
      <c r="F671" s="1">
        <v>76</v>
      </c>
      <c r="G671" s="1">
        <v>0</v>
      </c>
      <c r="H671" s="1">
        <v>0</v>
      </c>
      <c r="I671" s="1">
        <v>0</v>
      </c>
      <c r="J671" s="1">
        <v>0</v>
      </c>
      <c r="K671" s="1">
        <v>248263.15</v>
      </c>
      <c r="L671" s="1">
        <v>16</v>
      </c>
      <c r="M671" s="1">
        <v>127217.14</v>
      </c>
      <c r="N671" s="1">
        <v>2</v>
      </c>
      <c r="O671" s="1">
        <v>0</v>
      </c>
      <c r="P671" s="1">
        <v>0</v>
      </c>
      <c r="Q671" s="1">
        <v>4806.8091770921201</v>
      </c>
      <c r="R671" s="1">
        <v>1254598.5</v>
      </c>
      <c r="S671" s="59">
        <f>IF(C671="East", IF(B671="Central",('Connecting shares (%)'!$F$2/100*E671+'Connecting shares (%)'!$G$2/100*G671+'Connecting shares (%)'!$H$2/100*I671)/1000000,0),0)</f>
        <v>0</v>
      </c>
      <c r="T671" s="59">
        <f>IF(C671="East", IF(B671="Central",F671*'Connecting shares (%)'!$R$16*'Connecting shares (%)'!$F$2/100+H671*'Connecting shares (%)'!$G$2/100*'Connecting shares (%)'!$R$17+J671*'Connecting shares (%)'!$H$2/100*'Connecting shares (%)'!$R$18,0),0)</f>
        <v>0</v>
      </c>
      <c r="U671" s="1">
        <f>IF(C671="East", IF(B671="Decentral",('Connecting shares (%)'!$F$6/100*E671+'Connecting shares (%)'!$G$6/100*G671+'Connecting shares (%)'!$H$6/100*I671)/1000000,0),0)</f>
        <v>0</v>
      </c>
      <c r="V671" s="1">
        <f>IF(C671="East", IF(B671="Decentral",F671*'Connecting shares (%)'!$R$16*'Connecting shares (%)'!$F$6/100+H671*'Connecting shares (%)'!$G$6/100*'Connecting shares (%)'!$R$17+J671*'Connecting shares (%)'!$H$6/100*'Connecting shares (%)'!$R$18,0),0)</f>
        <v>0</v>
      </c>
      <c r="W671" s="1">
        <f>IF(C671="East", IF(B671="Central",('Connecting shares (%)'!$F$4/100*K671+'Connecting shares (%)'!$G$4/100*M671+'Connecting shares (%)'!$H$4/100*O671)/1000000,0),0)</f>
        <v>0</v>
      </c>
      <c r="X671" s="1">
        <f>IF(C671="East", IF(B671="Central",L671*'Connecting shares (%)'!$R$16*'Connecting shares (%)'!$F$4/100+N671*'Connecting shares (%)'!$G$4/100*'Connecting shares (%)'!$R$17+P671*'Connecting shares (%)'!$H$4/100*'Connecting shares (%)'!$R$18,0),0)</f>
        <v>0</v>
      </c>
      <c r="Y671" s="1">
        <f>IF(C671="East", IF(B671="Decentral",('Connecting shares (%)'!$F$4/100*K671+'Connecting shares (%)'!$G$4/100*M671+'Connecting shares (%)'!$H$4/100*O671)/1000000,0),0)</f>
        <v>0</v>
      </c>
      <c r="Z671" s="1">
        <f>IF(C671="East", IF(B671="Decentral",L671*'Connecting shares (%)'!$R$16*'Connecting shares (%)'!$F$8/100+N671*'Connecting shares (%)'!$G$8/100*'Connecting shares (%)'!$R$17+P671*'Connecting shares (%)'!$H$8/100*'Connecting shares (%)'!$R$18,0),0)</f>
        <v>0</v>
      </c>
      <c r="AA671" s="1">
        <f>IF(C671="West", IF(B671="Central",('Connecting shares (%)'!$F$10/100*E671+'Connecting shares (%)'!$G$10/100*G671+'Connecting shares (%)'!$H$10/100*I671)/1000000,0),0)</f>
        <v>0</v>
      </c>
      <c r="AB671" s="1">
        <f>IF(C671="West", IF(B671="Central",F671*'Connecting shares (%)'!$R$16*'Connecting shares (%)'!$F$10/100+H671*'Connecting shares (%)'!$G$10/100*'Connecting shares (%)'!$R$17+J671*'Connecting shares (%)'!$H$10/100*'Connecting shares (%)'!$R$18,0),0)</f>
        <v>0</v>
      </c>
      <c r="AC671" s="1">
        <f>IF(C671="West", IF(B671="Decentral",('Connecting shares (%)'!$F$14/100*E671+'Connecting shares (%)'!$G$14/100*G671+'Connecting shares (%)'!$H$14/100*I671)/1000000,0),0)</f>
        <v>1.1975648599999902</v>
      </c>
      <c r="AD671" s="1">
        <f>IF(C671="west", IF(B671="Decentral",F671*'Connecting shares (%)'!$R$16*'Connecting shares (%)'!$F$14/100+H671*'Connecting shares (%)'!$G$14/100*'Connecting shares (%)'!$R$17+J671*'Connecting shares (%)'!$H$14/100*'Connecting shares (%)'!$R$18,0),0)</f>
        <v>1.7476200000000004</v>
      </c>
      <c r="AE671" s="1">
        <f>IF(C671="west", IF(B671="Central",('Connecting shares (%)'!$F$12/100*K671+'Connecting shares (%)'!$G$12/100*M671+'Connecting shares (%)'!$H$12/100*O671)/1000000,0),0)</f>
        <v>0</v>
      </c>
      <c r="AF671" s="1">
        <f>IF(C671="west", IF(B671="Central",L671*'Connecting shares (%)'!$R$16*'Connecting shares (%)'!$F$12/100+N671*'Connecting shares (%)'!$G$12/100*'Connecting shares (%)'!$R$17+P671*'Connecting shares (%)'!$H$12/100*'Connecting shares (%)'!$R$18,0),0)</f>
        <v>0</v>
      </c>
      <c r="AG671" s="1">
        <f>IF(C671="West", IF(B671="Decentral",(K671*'Connecting shares (%)'!$F$16/100+M671*'Connecting shares (%)'!$G$16/100+O671*'Connecting shares (%)'!$H$16/100)/1000000,0),0)</f>
        <v>0.37548028999999999</v>
      </c>
      <c r="AH671" s="1">
        <f>IF(C671="west", IF(B671="Decentral",L671*'Connecting shares (%)'!$R$16*'Connecting shares (%)'!$F$16/100+N671*'Connecting shares (%)'!$G$16/100*'Connecting shares (%)'!$R$17+P671*'Connecting shares (%)'!$H$16/100*'Connecting shares (%)'!$R$18,0),0)</f>
        <v>0.42923800000000001</v>
      </c>
    </row>
    <row r="672" spans="1:34">
      <c r="A672" s="1">
        <v>671</v>
      </c>
      <c r="B672" s="1" t="s">
        <v>19</v>
      </c>
      <c r="C672" s="1" t="s">
        <v>21</v>
      </c>
      <c r="D672" s="1" t="s">
        <v>239</v>
      </c>
      <c r="E672" s="1">
        <v>790261.91999999899</v>
      </c>
      <c r="F672" s="1">
        <v>49</v>
      </c>
      <c r="G672" s="1">
        <v>0</v>
      </c>
      <c r="H672" s="1">
        <v>0</v>
      </c>
      <c r="I672" s="1">
        <v>0</v>
      </c>
      <c r="J672" s="1">
        <v>0</v>
      </c>
      <c r="K672" s="1">
        <v>48931.91</v>
      </c>
      <c r="L672" s="1">
        <v>3</v>
      </c>
      <c r="M672" s="1">
        <v>0</v>
      </c>
      <c r="N672" s="1">
        <v>0</v>
      </c>
      <c r="O672" s="1">
        <v>0</v>
      </c>
      <c r="P672" s="1">
        <v>0</v>
      </c>
      <c r="Q672" s="1">
        <v>3370.5056120783902</v>
      </c>
      <c r="R672" s="1">
        <v>481771</v>
      </c>
      <c r="S672" s="59">
        <f>IF(C672="East", IF(B672="Central",('Connecting shares (%)'!$F$2/100*E672+'Connecting shares (%)'!$G$2/100*G672+'Connecting shares (%)'!$H$2/100*I672)/1000000,0),0)</f>
        <v>0</v>
      </c>
      <c r="T672" s="59">
        <f>IF(C672="East", IF(B672="Central",F672*'Connecting shares (%)'!$R$16*'Connecting shares (%)'!$F$2/100+H672*'Connecting shares (%)'!$G$2/100*'Connecting shares (%)'!$R$17+J672*'Connecting shares (%)'!$H$2/100*'Connecting shares (%)'!$R$18,0),0)</f>
        <v>0</v>
      </c>
      <c r="U672" s="1">
        <f>IF(C672="East", IF(B672="Decentral",('Connecting shares (%)'!$F$6/100*E672+'Connecting shares (%)'!$G$6/100*G672+'Connecting shares (%)'!$H$6/100*I672)/1000000,0),0)</f>
        <v>0</v>
      </c>
      <c r="V672" s="1">
        <f>IF(C672="East", IF(B672="Decentral",F672*'Connecting shares (%)'!$R$16*'Connecting shares (%)'!$F$6/100+H672*'Connecting shares (%)'!$G$6/100*'Connecting shares (%)'!$R$17+J672*'Connecting shares (%)'!$H$6/100*'Connecting shares (%)'!$R$18,0),0)</f>
        <v>0</v>
      </c>
      <c r="W672" s="1">
        <f>IF(C672="East", IF(B672="Central",('Connecting shares (%)'!$F$4/100*K672+'Connecting shares (%)'!$G$4/100*M672+'Connecting shares (%)'!$H$4/100*O672)/1000000,0),0)</f>
        <v>0</v>
      </c>
      <c r="X672" s="1">
        <f>IF(C672="East", IF(B672="Central",L672*'Connecting shares (%)'!$R$16*'Connecting shares (%)'!$F$4/100+N672*'Connecting shares (%)'!$G$4/100*'Connecting shares (%)'!$R$17+P672*'Connecting shares (%)'!$H$4/100*'Connecting shares (%)'!$R$18,0),0)</f>
        <v>0</v>
      </c>
      <c r="Y672" s="1">
        <f>IF(C672="East", IF(B672="Decentral",('Connecting shares (%)'!$F$4/100*K672+'Connecting shares (%)'!$G$4/100*M672+'Connecting shares (%)'!$H$4/100*O672)/1000000,0),0)</f>
        <v>0</v>
      </c>
      <c r="Z672" s="1">
        <f>IF(C672="East", IF(B672="Decentral",L672*'Connecting shares (%)'!$R$16*'Connecting shares (%)'!$F$8/100+N672*'Connecting shares (%)'!$G$8/100*'Connecting shares (%)'!$R$17+P672*'Connecting shares (%)'!$H$8/100*'Connecting shares (%)'!$R$18,0),0)</f>
        <v>0</v>
      </c>
      <c r="AA672" s="1">
        <f>IF(C672="West", IF(B672="Central",('Connecting shares (%)'!$F$10/100*E672+'Connecting shares (%)'!$G$10/100*G672+'Connecting shares (%)'!$H$10/100*I672)/1000000,0),0)</f>
        <v>0</v>
      </c>
      <c r="AB672" s="1">
        <f>IF(C672="West", IF(B672="Central",F672*'Connecting shares (%)'!$R$16*'Connecting shares (%)'!$F$10/100+H672*'Connecting shares (%)'!$G$10/100*'Connecting shares (%)'!$R$17+J672*'Connecting shares (%)'!$H$10/100*'Connecting shares (%)'!$R$18,0),0)</f>
        <v>0</v>
      </c>
      <c r="AC672" s="1">
        <f>IF(C672="West", IF(B672="Decentral",('Connecting shares (%)'!$F$14/100*E672+'Connecting shares (%)'!$G$14/100*G672+'Connecting shares (%)'!$H$14/100*I672)/1000000,0),0)</f>
        <v>0.79026191999999895</v>
      </c>
      <c r="AD672" s="1">
        <f>IF(C672="west", IF(B672="Decentral",F672*'Connecting shares (%)'!$R$16*'Connecting shares (%)'!$F$14/100+H672*'Connecting shares (%)'!$G$14/100*'Connecting shares (%)'!$R$17+J672*'Connecting shares (%)'!$H$14/100*'Connecting shares (%)'!$R$18,0),0)</f>
        <v>1.1267550000000002</v>
      </c>
      <c r="AE672" s="1">
        <f>IF(C672="west", IF(B672="Central",('Connecting shares (%)'!$F$12/100*K672+'Connecting shares (%)'!$G$12/100*M672+'Connecting shares (%)'!$H$12/100*O672)/1000000,0),0)</f>
        <v>0</v>
      </c>
      <c r="AF672" s="1">
        <f>IF(C672="west", IF(B672="Central",L672*'Connecting shares (%)'!$R$16*'Connecting shares (%)'!$F$12/100+N672*'Connecting shares (%)'!$G$12/100*'Connecting shares (%)'!$R$17+P672*'Connecting shares (%)'!$H$12/100*'Connecting shares (%)'!$R$18,0),0)</f>
        <v>0</v>
      </c>
      <c r="AG672" s="1">
        <f>IF(C672="West", IF(B672="Decentral",(K672*'Connecting shares (%)'!$F$16/100+M672*'Connecting shares (%)'!$G$16/100+O672*'Connecting shares (%)'!$H$16/100)/1000000,0),0)</f>
        <v>4.8931910000000002E-2</v>
      </c>
      <c r="AH672" s="1">
        <f>IF(C672="west", IF(B672="Decentral",L672*'Connecting shares (%)'!$R$16*'Connecting shares (%)'!$F$16/100+N672*'Connecting shares (%)'!$G$16/100*'Connecting shares (%)'!$R$17+P672*'Connecting shares (%)'!$H$16/100*'Connecting shares (%)'!$R$18,0),0)</f>
        <v>6.8985000000000005E-2</v>
      </c>
    </row>
    <row r="673" spans="1:34">
      <c r="A673" s="1">
        <v>672</v>
      </c>
      <c r="B673" s="1" t="s">
        <v>19</v>
      </c>
      <c r="C673" s="1" t="s">
        <v>21</v>
      </c>
      <c r="D673" s="1" t="s">
        <v>286</v>
      </c>
      <c r="E673" s="1">
        <v>2418878.52999999</v>
      </c>
      <c r="F673" s="1">
        <v>150</v>
      </c>
      <c r="G673" s="1">
        <v>112120.84</v>
      </c>
      <c r="H673" s="1">
        <v>2</v>
      </c>
      <c r="I673" s="1">
        <v>0</v>
      </c>
      <c r="J673" s="1">
        <v>0</v>
      </c>
      <c r="K673" s="1">
        <v>280131.28000000003</v>
      </c>
      <c r="L673" s="1">
        <v>32</v>
      </c>
      <c r="M673" s="1">
        <v>0</v>
      </c>
      <c r="N673" s="1">
        <v>0</v>
      </c>
      <c r="O673" s="1">
        <v>0</v>
      </c>
      <c r="P673" s="1">
        <v>0</v>
      </c>
      <c r="Q673" s="1">
        <v>7913.7528483006899</v>
      </c>
      <c r="R673" s="1">
        <v>2035324</v>
      </c>
      <c r="S673" s="59">
        <f>IF(C673="East", IF(B673="Central",('Connecting shares (%)'!$F$2/100*E673+'Connecting shares (%)'!$G$2/100*G673+'Connecting shares (%)'!$H$2/100*I673)/1000000,0),0)</f>
        <v>0</v>
      </c>
      <c r="T673" s="59">
        <f>IF(C673="East", IF(B673="Central",F673*'Connecting shares (%)'!$R$16*'Connecting shares (%)'!$F$2/100+H673*'Connecting shares (%)'!$G$2/100*'Connecting shares (%)'!$R$17+J673*'Connecting shares (%)'!$H$2/100*'Connecting shares (%)'!$R$18,0),0)</f>
        <v>0</v>
      </c>
      <c r="U673" s="1">
        <f>IF(C673="East", IF(B673="Decentral",('Connecting shares (%)'!$F$6/100*E673+'Connecting shares (%)'!$G$6/100*G673+'Connecting shares (%)'!$H$6/100*I673)/1000000,0),0)</f>
        <v>0</v>
      </c>
      <c r="V673" s="1">
        <f>IF(C673="East", IF(B673="Decentral",F673*'Connecting shares (%)'!$R$16*'Connecting shares (%)'!$F$6/100+H673*'Connecting shares (%)'!$G$6/100*'Connecting shares (%)'!$R$17+J673*'Connecting shares (%)'!$H$6/100*'Connecting shares (%)'!$R$18,0),0)</f>
        <v>0</v>
      </c>
      <c r="W673" s="1">
        <f>IF(C673="East", IF(B673="Central",('Connecting shares (%)'!$F$4/100*K673+'Connecting shares (%)'!$G$4/100*M673+'Connecting shares (%)'!$H$4/100*O673)/1000000,0),0)</f>
        <v>0</v>
      </c>
      <c r="X673" s="1">
        <f>IF(C673="East", IF(B673="Central",L673*'Connecting shares (%)'!$R$16*'Connecting shares (%)'!$F$4/100+N673*'Connecting shares (%)'!$G$4/100*'Connecting shares (%)'!$R$17+P673*'Connecting shares (%)'!$H$4/100*'Connecting shares (%)'!$R$18,0),0)</f>
        <v>0</v>
      </c>
      <c r="Y673" s="1">
        <f>IF(C673="East", IF(B673="Decentral",('Connecting shares (%)'!$F$4/100*K673+'Connecting shares (%)'!$G$4/100*M673+'Connecting shares (%)'!$H$4/100*O673)/1000000,0),0)</f>
        <v>0</v>
      </c>
      <c r="Z673" s="1">
        <f>IF(C673="East", IF(B673="Decentral",L673*'Connecting shares (%)'!$R$16*'Connecting shares (%)'!$F$8/100+N673*'Connecting shares (%)'!$G$8/100*'Connecting shares (%)'!$R$17+P673*'Connecting shares (%)'!$H$8/100*'Connecting shares (%)'!$R$18,0),0)</f>
        <v>0</v>
      </c>
      <c r="AA673" s="1">
        <f>IF(C673="West", IF(B673="Central",('Connecting shares (%)'!$F$10/100*E673+'Connecting shares (%)'!$G$10/100*G673+'Connecting shares (%)'!$H$10/100*I673)/1000000,0),0)</f>
        <v>0</v>
      </c>
      <c r="AB673" s="1">
        <f>IF(C673="West", IF(B673="Central",F673*'Connecting shares (%)'!$R$16*'Connecting shares (%)'!$F$10/100+H673*'Connecting shares (%)'!$G$10/100*'Connecting shares (%)'!$R$17+J673*'Connecting shares (%)'!$H$10/100*'Connecting shares (%)'!$R$18,0),0)</f>
        <v>0</v>
      </c>
      <c r="AC673" s="1">
        <f>IF(C673="West", IF(B673="Decentral",('Connecting shares (%)'!$F$14/100*E673+'Connecting shares (%)'!$G$14/100*G673+'Connecting shares (%)'!$H$14/100*I673)/1000000,0),0)</f>
        <v>2.5309993699999898</v>
      </c>
      <c r="AD673" s="1">
        <f>IF(C673="west", IF(B673="Decentral",F673*'Connecting shares (%)'!$R$16*'Connecting shares (%)'!$F$14/100+H673*'Connecting shares (%)'!$G$14/100*'Connecting shares (%)'!$R$17+J673*'Connecting shares (%)'!$H$14/100*'Connecting shares (%)'!$R$18,0),0)</f>
        <v>3.5105680000000001</v>
      </c>
      <c r="AE673" s="1">
        <f>IF(C673="west", IF(B673="Central",('Connecting shares (%)'!$F$12/100*K673+'Connecting shares (%)'!$G$12/100*M673+'Connecting shares (%)'!$H$12/100*O673)/1000000,0),0)</f>
        <v>0</v>
      </c>
      <c r="AF673" s="1">
        <f>IF(C673="west", IF(B673="Central",L673*'Connecting shares (%)'!$R$16*'Connecting shares (%)'!$F$12/100+N673*'Connecting shares (%)'!$G$12/100*'Connecting shares (%)'!$R$17+P673*'Connecting shares (%)'!$H$12/100*'Connecting shares (%)'!$R$18,0),0)</f>
        <v>0</v>
      </c>
      <c r="AG673" s="1">
        <f>IF(C673="West", IF(B673="Decentral",(K673*'Connecting shares (%)'!$F$16/100+M673*'Connecting shares (%)'!$G$16/100+O673*'Connecting shares (%)'!$H$16/100)/1000000,0),0)</f>
        <v>0.28013128000000004</v>
      </c>
      <c r="AH673" s="1">
        <f>IF(C673="west", IF(B673="Decentral",L673*'Connecting shares (%)'!$R$16*'Connecting shares (%)'!$F$16/100+N673*'Connecting shares (%)'!$G$16/100*'Connecting shares (%)'!$R$17+P673*'Connecting shares (%)'!$H$16/100*'Connecting shares (%)'!$R$18,0),0)</f>
        <v>0.73584000000000005</v>
      </c>
    </row>
    <row r="674" spans="1:34">
      <c r="A674" s="1">
        <v>673</v>
      </c>
      <c r="B674" s="1" t="s">
        <v>19</v>
      </c>
      <c r="C674" s="1" t="s">
        <v>21</v>
      </c>
      <c r="D674" s="1" t="s">
        <v>285</v>
      </c>
      <c r="E674" s="1">
        <v>645854.70999999903</v>
      </c>
      <c r="F674" s="1">
        <v>44</v>
      </c>
      <c r="G674" s="1">
        <v>0</v>
      </c>
      <c r="H674" s="1">
        <v>0</v>
      </c>
      <c r="I674" s="1">
        <v>0</v>
      </c>
      <c r="J674" s="1">
        <v>0</v>
      </c>
      <c r="K674" s="1">
        <v>0</v>
      </c>
      <c r="L674" s="1">
        <v>0</v>
      </c>
      <c r="M674" s="1">
        <v>0</v>
      </c>
      <c r="N674" s="1">
        <v>0</v>
      </c>
      <c r="O674" s="1">
        <v>0</v>
      </c>
      <c r="P674" s="1">
        <v>0</v>
      </c>
      <c r="Q674" s="1">
        <v>2285.2333956899201</v>
      </c>
      <c r="R674" s="1">
        <v>362964</v>
      </c>
      <c r="S674" s="59">
        <f>IF(C674="East", IF(B674="Central",('Connecting shares (%)'!$F$2/100*E674+'Connecting shares (%)'!$G$2/100*G674+'Connecting shares (%)'!$H$2/100*I674)/1000000,0),0)</f>
        <v>0</v>
      </c>
      <c r="T674" s="59">
        <f>IF(C674="East", IF(B674="Central",F674*'Connecting shares (%)'!$R$16*'Connecting shares (%)'!$F$2/100+H674*'Connecting shares (%)'!$G$2/100*'Connecting shares (%)'!$R$17+J674*'Connecting shares (%)'!$H$2/100*'Connecting shares (%)'!$R$18,0),0)</f>
        <v>0</v>
      </c>
      <c r="U674" s="1">
        <f>IF(C674="East", IF(B674="Decentral",('Connecting shares (%)'!$F$6/100*E674+'Connecting shares (%)'!$G$6/100*G674+'Connecting shares (%)'!$H$6/100*I674)/1000000,0),0)</f>
        <v>0</v>
      </c>
      <c r="V674" s="1">
        <f>IF(C674="East", IF(B674="Decentral",F674*'Connecting shares (%)'!$R$16*'Connecting shares (%)'!$F$6/100+H674*'Connecting shares (%)'!$G$6/100*'Connecting shares (%)'!$R$17+J674*'Connecting shares (%)'!$H$6/100*'Connecting shares (%)'!$R$18,0),0)</f>
        <v>0</v>
      </c>
      <c r="W674" s="1">
        <f>IF(C674="East", IF(B674="Central",('Connecting shares (%)'!$F$4/100*K674+'Connecting shares (%)'!$G$4/100*M674+'Connecting shares (%)'!$H$4/100*O674)/1000000,0),0)</f>
        <v>0</v>
      </c>
      <c r="X674" s="1">
        <f>IF(C674="East", IF(B674="Central",L674*'Connecting shares (%)'!$R$16*'Connecting shares (%)'!$F$4/100+N674*'Connecting shares (%)'!$G$4/100*'Connecting shares (%)'!$R$17+P674*'Connecting shares (%)'!$H$4/100*'Connecting shares (%)'!$R$18,0),0)</f>
        <v>0</v>
      </c>
      <c r="Y674" s="1">
        <f>IF(C674="East", IF(B674="Decentral",('Connecting shares (%)'!$F$4/100*K674+'Connecting shares (%)'!$G$4/100*M674+'Connecting shares (%)'!$H$4/100*O674)/1000000,0),0)</f>
        <v>0</v>
      </c>
      <c r="Z674" s="1">
        <f>IF(C674="East", IF(B674="Decentral",L674*'Connecting shares (%)'!$R$16*'Connecting shares (%)'!$F$8/100+N674*'Connecting shares (%)'!$G$8/100*'Connecting shares (%)'!$R$17+P674*'Connecting shares (%)'!$H$8/100*'Connecting shares (%)'!$R$18,0),0)</f>
        <v>0</v>
      </c>
      <c r="AA674" s="1">
        <f>IF(C674="West", IF(B674="Central",('Connecting shares (%)'!$F$10/100*E674+'Connecting shares (%)'!$G$10/100*G674+'Connecting shares (%)'!$H$10/100*I674)/1000000,0),0)</f>
        <v>0</v>
      </c>
      <c r="AB674" s="1">
        <f>IF(C674="West", IF(B674="Central",F674*'Connecting shares (%)'!$R$16*'Connecting shares (%)'!$F$10/100+H674*'Connecting shares (%)'!$G$10/100*'Connecting shares (%)'!$R$17+J674*'Connecting shares (%)'!$H$10/100*'Connecting shares (%)'!$R$18,0),0)</f>
        <v>0</v>
      </c>
      <c r="AC674" s="1">
        <f>IF(C674="West", IF(B674="Decentral",('Connecting shares (%)'!$F$14/100*E674+'Connecting shares (%)'!$G$14/100*G674+'Connecting shares (%)'!$H$14/100*I674)/1000000,0),0)</f>
        <v>0.64585470999999905</v>
      </c>
      <c r="AD674" s="1">
        <f>IF(C674="west", IF(B674="Decentral",F674*'Connecting shares (%)'!$R$16*'Connecting shares (%)'!$F$14/100+H674*'Connecting shares (%)'!$G$14/100*'Connecting shares (%)'!$R$17+J674*'Connecting shares (%)'!$H$14/100*'Connecting shares (%)'!$R$18,0),0)</f>
        <v>1.0117800000000001</v>
      </c>
      <c r="AE674" s="1">
        <f>IF(C674="west", IF(B674="Central",('Connecting shares (%)'!$F$12/100*K674+'Connecting shares (%)'!$G$12/100*M674+'Connecting shares (%)'!$H$12/100*O674)/1000000,0),0)</f>
        <v>0</v>
      </c>
      <c r="AF674" s="1">
        <f>IF(C674="west", IF(B674="Central",L674*'Connecting shares (%)'!$R$16*'Connecting shares (%)'!$F$12/100+N674*'Connecting shares (%)'!$G$12/100*'Connecting shares (%)'!$R$17+P674*'Connecting shares (%)'!$H$12/100*'Connecting shares (%)'!$R$18,0),0)</f>
        <v>0</v>
      </c>
      <c r="AG674" s="1">
        <f>IF(C674="West", IF(B674="Decentral",(K674*'Connecting shares (%)'!$F$16/100+M674*'Connecting shares (%)'!$G$16/100+O674*'Connecting shares (%)'!$H$16/100)/1000000,0),0)</f>
        <v>0</v>
      </c>
      <c r="AH674" s="1">
        <f>IF(C674="west", IF(B674="Decentral",L674*'Connecting shares (%)'!$R$16*'Connecting shares (%)'!$F$16/100+N674*'Connecting shares (%)'!$G$16/100*'Connecting shares (%)'!$R$17+P674*'Connecting shares (%)'!$H$16/100*'Connecting shares (%)'!$R$18,0),0)</f>
        <v>0</v>
      </c>
    </row>
    <row r="675" spans="1:34">
      <c r="A675" s="1">
        <v>674</v>
      </c>
      <c r="B675" s="1" t="s">
        <v>19</v>
      </c>
      <c r="C675" s="1" t="s">
        <v>21</v>
      </c>
      <c r="D675" s="1" t="s">
        <v>284</v>
      </c>
      <c r="E675" s="1">
        <v>1007742.46999999</v>
      </c>
      <c r="F675" s="1">
        <v>54</v>
      </c>
      <c r="G675" s="1">
        <v>0</v>
      </c>
      <c r="H675" s="1">
        <v>0</v>
      </c>
      <c r="I675" s="1">
        <v>0</v>
      </c>
      <c r="J675" s="1">
        <v>0</v>
      </c>
      <c r="K675" s="1">
        <v>0</v>
      </c>
      <c r="L675" s="1">
        <v>0</v>
      </c>
      <c r="M675" s="1">
        <v>0</v>
      </c>
      <c r="N675" s="1">
        <v>0</v>
      </c>
      <c r="O675" s="1">
        <v>0</v>
      </c>
      <c r="P675" s="1">
        <v>0</v>
      </c>
      <c r="Q675" s="1">
        <v>2976.6300156464399</v>
      </c>
      <c r="R675" s="1">
        <v>462498.5</v>
      </c>
      <c r="S675" s="59">
        <f>IF(C675="East", IF(B675="Central",('Connecting shares (%)'!$F$2/100*E675+'Connecting shares (%)'!$G$2/100*G675+'Connecting shares (%)'!$H$2/100*I675)/1000000,0),0)</f>
        <v>0</v>
      </c>
      <c r="T675" s="59">
        <f>IF(C675="East", IF(B675="Central",F675*'Connecting shares (%)'!$R$16*'Connecting shares (%)'!$F$2/100+H675*'Connecting shares (%)'!$G$2/100*'Connecting shares (%)'!$R$17+J675*'Connecting shares (%)'!$H$2/100*'Connecting shares (%)'!$R$18,0),0)</f>
        <v>0</v>
      </c>
      <c r="U675" s="1">
        <f>IF(C675="East", IF(B675="Decentral",('Connecting shares (%)'!$F$6/100*E675+'Connecting shares (%)'!$G$6/100*G675+'Connecting shares (%)'!$H$6/100*I675)/1000000,0),0)</f>
        <v>0</v>
      </c>
      <c r="V675" s="1">
        <f>IF(C675="East", IF(B675="Decentral",F675*'Connecting shares (%)'!$R$16*'Connecting shares (%)'!$F$6/100+H675*'Connecting shares (%)'!$G$6/100*'Connecting shares (%)'!$R$17+J675*'Connecting shares (%)'!$H$6/100*'Connecting shares (%)'!$R$18,0),0)</f>
        <v>0</v>
      </c>
      <c r="W675" s="1">
        <f>IF(C675="East", IF(B675="Central",('Connecting shares (%)'!$F$4/100*K675+'Connecting shares (%)'!$G$4/100*M675+'Connecting shares (%)'!$H$4/100*O675)/1000000,0),0)</f>
        <v>0</v>
      </c>
      <c r="X675" s="1">
        <f>IF(C675="East", IF(B675="Central",L675*'Connecting shares (%)'!$R$16*'Connecting shares (%)'!$F$4/100+N675*'Connecting shares (%)'!$G$4/100*'Connecting shares (%)'!$R$17+P675*'Connecting shares (%)'!$H$4/100*'Connecting shares (%)'!$R$18,0),0)</f>
        <v>0</v>
      </c>
      <c r="Y675" s="1">
        <f>IF(C675="East", IF(B675="Decentral",('Connecting shares (%)'!$F$4/100*K675+'Connecting shares (%)'!$G$4/100*M675+'Connecting shares (%)'!$H$4/100*O675)/1000000,0),0)</f>
        <v>0</v>
      </c>
      <c r="Z675" s="1">
        <f>IF(C675="East", IF(B675="Decentral",L675*'Connecting shares (%)'!$R$16*'Connecting shares (%)'!$F$8/100+N675*'Connecting shares (%)'!$G$8/100*'Connecting shares (%)'!$R$17+P675*'Connecting shares (%)'!$H$8/100*'Connecting shares (%)'!$R$18,0),0)</f>
        <v>0</v>
      </c>
      <c r="AA675" s="1">
        <f>IF(C675="West", IF(B675="Central",('Connecting shares (%)'!$F$10/100*E675+'Connecting shares (%)'!$G$10/100*G675+'Connecting shares (%)'!$H$10/100*I675)/1000000,0),0)</f>
        <v>0</v>
      </c>
      <c r="AB675" s="1">
        <f>IF(C675="West", IF(B675="Central",F675*'Connecting shares (%)'!$R$16*'Connecting shares (%)'!$F$10/100+H675*'Connecting shares (%)'!$G$10/100*'Connecting shares (%)'!$R$17+J675*'Connecting shares (%)'!$H$10/100*'Connecting shares (%)'!$R$18,0),0)</f>
        <v>0</v>
      </c>
      <c r="AC675" s="1">
        <f>IF(C675="West", IF(B675="Decentral",('Connecting shares (%)'!$F$14/100*E675+'Connecting shares (%)'!$G$14/100*G675+'Connecting shares (%)'!$H$14/100*I675)/1000000,0),0)</f>
        <v>1.00774246999999</v>
      </c>
      <c r="AD675" s="1">
        <f>IF(C675="west", IF(B675="Decentral",F675*'Connecting shares (%)'!$R$16*'Connecting shares (%)'!$F$14/100+H675*'Connecting shares (%)'!$G$14/100*'Connecting shares (%)'!$R$17+J675*'Connecting shares (%)'!$H$14/100*'Connecting shares (%)'!$R$18,0),0)</f>
        <v>1.24173</v>
      </c>
      <c r="AE675" s="1">
        <f>IF(C675="west", IF(B675="Central",('Connecting shares (%)'!$F$12/100*K675+'Connecting shares (%)'!$G$12/100*M675+'Connecting shares (%)'!$H$12/100*O675)/1000000,0),0)</f>
        <v>0</v>
      </c>
      <c r="AF675" s="1">
        <f>IF(C675="west", IF(B675="Central",L675*'Connecting shares (%)'!$R$16*'Connecting shares (%)'!$F$12/100+N675*'Connecting shares (%)'!$G$12/100*'Connecting shares (%)'!$R$17+P675*'Connecting shares (%)'!$H$12/100*'Connecting shares (%)'!$R$18,0),0)</f>
        <v>0</v>
      </c>
      <c r="AG675" s="1">
        <f>IF(C675="West", IF(B675="Decentral",(K675*'Connecting shares (%)'!$F$16/100+M675*'Connecting shares (%)'!$G$16/100+O675*'Connecting shares (%)'!$H$16/100)/1000000,0),0)</f>
        <v>0</v>
      </c>
      <c r="AH675" s="1">
        <f>IF(C675="west", IF(B675="Decentral",L675*'Connecting shares (%)'!$R$16*'Connecting shares (%)'!$F$16/100+N675*'Connecting shares (%)'!$G$16/100*'Connecting shares (%)'!$R$17+P675*'Connecting shares (%)'!$H$16/100*'Connecting shares (%)'!$R$18,0),0)</f>
        <v>0</v>
      </c>
    </row>
    <row r="676" spans="1:34">
      <c r="A676" s="1">
        <v>675</v>
      </c>
      <c r="B676" s="1" t="s">
        <v>19</v>
      </c>
      <c r="C676" s="1" t="s">
        <v>21</v>
      </c>
      <c r="D676" s="1" t="s">
        <v>283</v>
      </c>
      <c r="E676" s="1">
        <v>88615.719999999899</v>
      </c>
      <c r="F676" s="1">
        <v>12</v>
      </c>
      <c r="G676" s="1">
        <v>0</v>
      </c>
      <c r="H676" s="1">
        <v>0</v>
      </c>
      <c r="I676" s="1">
        <v>0</v>
      </c>
      <c r="J676" s="1">
        <v>0</v>
      </c>
      <c r="K676" s="1">
        <v>0</v>
      </c>
      <c r="L676" s="1">
        <v>0</v>
      </c>
      <c r="M676" s="1">
        <v>0</v>
      </c>
      <c r="N676" s="1">
        <v>0</v>
      </c>
      <c r="O676" s="1">
        <v>0</v>
      </c>
      <c r="P676" s="1">
        <v>0</v>
      </c>
      <c r="Q676" s="1">
        <v>795.98323043771302</v>
      </c>
      <c r="R676" s="1">
        <v>34553.5</v>
      </c>
      <c r="S676" s="59">
        <f>IF(C676="East", IF(B676="Central",('Connecting shares (%)'!$F$2/100*E676+'Connecting shares (%)'!$G$2/100*G676+'Connecting shares (%)'!$H$2/100*I676)/1000000,0),0)</f>
        <v>0</v>
      </c>
      <c r="T676" s="59">
        <f>IF(C676="East", IF(B676="Central",F676*'Connecting shares (%)'!$R$16*'Connecting shares (%)'!$F$2/100+H676*'Connecting shares (%)'!$G$2/100*'Connecting shares (%)'!$R$17+J676*'Connecting shares (%)'!$H$2/100*'Connecting shares (%)'!$R$18,0),0)</f>
        <v>0</v>
      </c>
      <c r="U676" s="1">
        <f>IF(C676="East", IF(B676="Decentral",('Connecting shares (%)'!$F$6/100*E676+'Connecting shares (%)'!$G$6/100*G676+'Connecting shares (%)'!$H$6/100*I676)/1000000,0),0)</f>
        <v>0</v>
      </c>
      <c r="V676" s="1">
        <f>IF(C676="East", IF(B676="Decentral",F676*'Connecting shares (%)'!$R$16*'Connecting shares (%)'!$F$6/100+H676*'Connecting shares (%)'!$G$6/100*'Connecting shares (%)'!$R$17+J676*'Connecting shares (%)'!$H$6/100*'Connecting shares (%)'!$R$18,0),0)</f>
        <v>0</v>
      </c>
      <c r="W676" s="1">
        <f>IF(C676="East", IF(B676="Central",('Connecting shares (%)'!$F$4/100*K676+'Connecting shares (%)'!$G$4/100*M676+'Connecting shares (%)'!$H$4/100*O676)/1000000,0),0)</f>
        <v>0</v>
      </c>
      <c r="X676" s="1">
        <f>IF(C676="East", IF(B676="Central",L676*'Connecting shares (%)'!$R$16*'Connecting shares (%)'!$F$4/100+N676*'Connecting shares (%)'!$G$4/100*'Connecting shares (%)'!$R$17+P676*'Connecting shares (%)'!$H$4/100*'Connecting shares (%)'!$R$18,0),0)</f>
        <v>0</v>
      </c>
      <c r="Y676" s="1">
        <f>IF(C676="East", IF(B676="Decentral",('Connecting shares (%)'!$F$4/100*K676+'Connecting shares (%)'!$G$4/100*M676+'Connecting shares (%)'!$H$4/100*O676)/1000000,0),0)</f>
        <v>0</v>
      </c>
      <c r="Z676" s="1">
        <f>IF(C676="East", IF(B676="Decentral",L676*'Connecting shares (%)'!$R$16*'Connecting shares (%)'!$F$8/100+N676*'Connecting shares (%)'!$G$8/100*'Connecting shares (%)'!$R$17+P676*'Connecting shares (%)'!$H$8/100*'Connecting shares (%)'!$R$18,0),0)</f>
        <v>0</v>
      </c>
      <c r="AA676" s="1">
        <f>IF(C676="West", IF(B676="Central",('Connecting shares (%)'!$F$10/100*E676+'Connecting shares (%)'!$G$10/100*G676+'Connecting shares (%)'!$H$10/100*I676)/1000000,0),0)</f>
        <v>0</v>
      </c>
      <c r="AB676" s="1">
        <f>IF(C676="West", IF(B676="Central",F676*'Connecting shares (%)'!$R$16*'Connecting shares (%)'!$F$10/100+H676*'Connecting shares (%)'!$G$10/100*'Connecting shares (%)'!$R$17+J676*'Connecting shares (%)'!$H$10/100*'Connecting shares (%)'!$R$18,0),0)</f>
        <v>0</v>
      </c>
      <c r="AC676" s="1">
        <f>IF(C676="West", IF(B676="Decentral",('Connecting shares (%)'!$F$14/100*E676+'Connecting shares (%)'!$G$14/100*G676+'Connecting shares (%)'!$H$14/100*I676)/1000000,0),0)</f>
        <v>8.8615719999999898E-2</v>
      </c>
      <c r="AD676" s="1">
        <f>IF(C676="west", IF(B676="Decentral",F676*'Connecting shares (%)'!$R$16*'Connecting shares (%)'!$F$14/100+H676*'Connecting shares (%)'!$G$14/100*'Connecting shares (%)'!$R$17+J676*'Connecting shares (%)'!$H$14/100*'Connecting shares (%)'!$R$18,0),0)</f>
        <v>0.27594000000000002</v>
      </c>
      <c r="AE676" s="1">
        <f>IF(C676="west", IF(B676="Central",('Connecting shares (%)'!$F$12/100*K676+'Connecting shares (%)'!$G$12/100*M676+'Connecting shares (%)'!$H$12/100*O676)/1000000,0),0)</f>
        <v>0</v>
      </c>
      <c r="AF676" s="1">
        <f>IF(C676="west", IF(B676="Central",L676*'Connecting shares (%)'!$R$16*'Connecting shares (%)'!$F$12/100+N676*'Connecting shares (%)'!$G$12/100*'Connecting shares (%)'!$R$17+P676*'Connecting shares (%)'!$H$12/100*'Connecting shares (%)'!$R$18,0),0)</f>
        <v>0</v>
      </c>
      <c r="AG676" s="1">
        <f>IF(C676="West", IF(B676="Decentral",(K676*'Connecting shares (%)'!$F$16/100+M676*'Connecting shares (%)'!$G$16/100+O676*'Connecting shares (%)'!$H$16/100)/1000000,0),0)</f>
        <v>0</v>
      </c>
      <c r="AH676" s="1">
        <f>IF(C676="west", IF(B676="Decentral",L676*'Connecting shares (%)'!$R$16*'Connecting shares (%)'!$F$16/100+N676*'Connecting shares (%)'!$G$16/100*'Connecting shares (%)'!$R$17+P676*'Connecting shares (%)'!$H$16/100*'Connecting shares (%)'!$R$18,0),0)</f>
        <v>0</v>
      </c>
    </row>
    <row r="677" spans="1:34">
      <c r="A677" s="1">
        <v>676</v>
      </c>
      <c r="B677" s="1" t="s">
        <v>19</v>
      </c>
      <c r="C677" s="1" t="s">
        <v>21</v>
      </c>
      <c r="D677" s="1" t="s">
        <v>283</v>
      </c>
      <c r="E677" s="1">
        <v>376058.2</v>
      </c>
      <c r="F677" s="1">
        <v>31</v>
      </c>
      <c r="G677" s="1">
        <v>0</v>
      </c>
      <c r="H677" s="1">
        <v>0</v>
      </c>
      <c r="I677" s="1">
        <v>0</v>
      </c>
      <c r="J677" s="1">
        <v>0</v>
      </c>
      <c r="K677" s="1">
        <v>13675.59</v>
      </c>
      <c r="L677" s="1">
        <v>1</v>
      </c>
      <c r="M677" s="1">
        <v>0</v>
      </c>
      <c r="N677" s="1">
        <v>0</v>
      </c>
      <c r="O677" s="1">
        <v>0</v>
      </c>
      <c r="P677" s="1">
        <v>0</v>
      </c>
      <c r="Q677" s="1">
        <v>1254.8613780256301</v>
      </c>
      <c r="R677" s="1">
        <v>59070.5</v>
      </c>
      <c r="S677" s="59">
        <f>IF(C677="East", IF(B677="Central",('Connecting shares (%)'!$F$2/100*E677+'Connecting shares (%)'!$G$2/100*G677+'Connecting shares (%)'!$H$2/100*I677)/1000000,0),0)</f>
        <v>0</v>
      </c>
      <c r="T677" s="59">
        <f>IF(C677="East", IF(B677="Central",F677*'Connecting shares (%)'!$R$16*'Connecting shares (%)'!$F$2/100+H677*'Connecting shares (%)'!$G$2/100*'Connecting shares (%)'!$R$17+J677*'Connecting shares (%)'!$H$2/100*'Connecting shares (%)'!$R$18,0),0)</f>
        <v>0</v>
      </c>
      <c r="U677" s="1">
        <f>IF(C677="East", IF(B677="Decentral",('Connecting shares (%)'!$F$6/100*E677+'Connecting shares (%)'!$G$6/100*G677+'Connecting shares (%)'!$H$6/100*I677)/1000000,0),0)</f>
        <v>0</v>
      </c>
      <c r="V677" s="1">
        <f>IF(C677="East", IF(B677="Decentral",F677*'Connecting shares (%)'!$R$16*'Connecting shares (%)'!$F$6/100+H677*'Connecting shares (%)'!$G$6/100*'Connecting shares (%)'!$R$17+J677*'Connecting shares (%)'!$H$6/100*'Connecting shares (%)'!$R$18,0),0)</f>
        <v>0</v>
      </c>
      <c r="W677" s="1">
        <f>IF(C677="East", IF(B677="Central",('Connecting shares (%)'!$F$4/100*K677+'Connecting shares (%)'!$G$4/100*M677+'Connecting shares (%)'!$H$4/100*O677)/1000000,0),0)</f>
        <v>0</v>
      </c>
      <c r="X677" s="1">
        <f>IF(C677="East", IF(B677="Central",L677*'Connecting shares (%)'!$R$16*'Connecting shares (%)'!$F$4/100+N677*'Connecting shares (%)'!$G$4/100*'Connecting shares (%)'!$R$17+P677*'Connecting shares (%)'!$H$4/100*'Connecting shares (%)'!$R$18,0),0)</f>
        <v>0</v>
      </c>
      <c r="Y677" s="1">
        <f>IF(C677="East", IF(B677="Decentral",('Connecting shares (%)'!$F$4/100*K677+'Connecting shares (%)'!$G$4/100*M677+'Connecting shares (%)'!$H$4/100*O677)/1000000,0),0)</f>
        <v>0</v>
      </c>
      <c r="Z677" s="1">
        <f>IF(C677="East", IF(B677="Decentral",L677*'Connecting shares (%)'!$R$16*'Connecting shares (%)'!$F$8/100+N677*'Connecting shares (%)'!$G$8/100*'Connecting shares (%)'!$R$17+P677*'Connecting shares (%)'!$H$8/100*'Connecting shares (%)'!$R$18,0),0)</f>
        <v>0</v>
      </c>
      <c r="AA677" s="1">
        <f>IF(C677="West", IF(B677="Central",('Connecting shares (%)'!$F$10/100*E677+'Connecting shares (%)'!$G$10/100*G677+'Connecting shares (%)'!$H$10/100*I677)/1000000,0),0)</f>
        <v>0</v>
      </c>
      <c r="AB677" s="1">
        <f>IF(C677="West", IF(B677="Central",F677*'Connecting shares (%)'!$R$16*'Connecting shares (%)'!$F$10/100+H677*'Connecting shares (%)'!$G$10/100*'Connecting shares (%)'!$R$17+J677*'Connecting shares (%)'!$H$10/100*'Connecting shares (%)'!$R$18,0),0)</f>
        <v>0</v>
      </c>
      <c r="AC677" s="1">
        <f>IF(C677="West", IF(B677="Decentral",('Connecting shares (%)'!$F$14/100*E677+'Connecting shares (%)'!$G$14/100*G677+'Connecting shares (%)'!$H$14/100*I677)/1000000,0),0)</f>
        <v>0.37605820000000001</v>
      </c>
      <c r="AD677" s="1">
        <f>IF(C677="west", IF(B677="Decentral",F677*'Connecting shares (%)'!$R$16*'Connecting shares (%)'!$F$14/100+H677*'Connecting shares (%)'!$G$14/100*'Connecting shares (%)'!$R$17+J677*'Connecting shares (%)'!$H$14/100*'Connecting shares (%)'!$R$18,0),0)</f>
        <v>0.71284500000000006</v>
      </c>
      <c r="AE677" s="1">
        <f>IF(C677="west", IF(B677="Central",('Connecting shares (%)'!$F$12/100*K677+'Connecting shares (%)'!$G$12/100*M677+'Connecting shares (%)'!$H$12/100*O677)/1000000,0),0)</f>
        <v>0</v>
      </c>
      <c r="AF677" s="1">
        <f>IF(C677="west", IF(B677="Central",L677*'Connecting shares (%)'!$R$16*'Connecting shares (%)'!$F$12/100+N677*'Connecting shares (%)'!$G$12/100*'Connecting shares (%)'!$R$17+P677*'Connecting shares (%)'!$H$12/100*'Connecting shares (%)'!$R$18,0),0)</f>
        <v>0</v>
      </c>
      <c r="AG677" s="1">
        <f>IF(C677="West", IF(B677="Decentral",(K677*'Connecting shares (%)'!$F$16/100+M677*'Connecting shares (%)'!$G$16/100+O677*'Connecting shares (%)'!$H$16/100)/1000000,0),0)</f>
        <v>1.367559E-2</v>
      </c>
      <c r="AH677" s="1">
        <f>IF(C677="west", IF(B677="Decentral",L677*'Connecting shares (%)'!$R$16*'Connecting shares (%)'!$F$16/100+N677*'Connecting shares (%)'!$G$16/100*'Connecting shares (%)'!$R$17+P677*'Connecting shares (%)'!$H$16/100*'Connecting shares (%)'!$R$18,0),0)</f>
        <v>2.2995000000000002E-2</v>
      </c>
    </row>
    <row r="678" spans="1:34">
      <c r="A678" s="1">
        <v>677</v>
      </c>
      <c r="B678" s="1" t="s">
        <v>19</v>
      </c>
      <c r="C678" s="1" t="s">
        <v>21</v>
      </c>
      <c r="D678" s="1" t="s">
        <v>282</v>
      </c>
      <c r="E678" s="1">
        <v>288101.09999999998</v>
      </c>
      <c r="F678" s="1">
        <v>20</v>
      </c>
      <c r="G678" s="1">
        <v>0</v>
      </c>
      <c r="H678" s="1">
        <v>0</v>
      </c>
      <c r="I678" s="1">
        <v>0</v>
      </c>
      <c r="J678" s="1">
        <v>0</v>
      </c>
      <c r="K678" s="1">
        <v>0</v>
      </c>
      <c r="L678" s="1">
        <v>0</v>
      </c>
      <c r="M678" s="1">
        <v>0</v>
      </c>
      <c r="N678" s="1">
        <v>0</v>
      </c>
      <c r="O678" s="1">
        <v>0</v>
      </c>
      <c r="P678" s="1">
        <v>0</v>
      </c>
      <c r="Q678" s="1">
        <v>3233.7543020970902</v>
      </c>
      <c r="R678" s="1">
        <v>401179.5</v>
      </c>
      <c r="S678" s="59">
        <f>IF(C678="East", IF(B678="Central",('Connecting shares (%)'!$F$2/100*E678+'Connecting shares (%)'!$G$2/100*G678+'Connecting shares (%)'!$H$2/100*I678)/1000000,0),0)</f>
        <v>0</v>
      </c>
      <c r="T678" s="59">
        <f>IF(C678="East", IF(B678="Central",F678*'Connecting shares (%)'!$R$16*'Connecting shares (%)'!$F$2/100+H678*'Connecting shares (%)'!$G$2/100*'Connecting shares (%)'!$R$17+J678*'Connecting shares (%)'!$H$2/100*'Connecting shares (%)'!$R$18,0),0)</f>
        <v>0</v>
      </c>
      <c r="U678" s="1">
        <f>IF(C678="East", IF(B678="Decentral",('Connecting shares (%)'!$F$6/100*E678+'Connecting shares (%)'!$G$6/100*G678+'Connecting shares (%)'!$H$6/100*I678)/1000000,0),0)</f>
        <v>0</v>
      </c>
      <c r="V678" s="1">
        <f>IF(C678="East", IF(B678="Decentral",F678*'Connecting shares (%)'!$R$16*'Connecting shares (%)'!$F$6/100+H678*'Connecting shares (%)'!$G$6/100*'Connecting shares (%)'!$R$17+J678*'Connecting shares (%)'!$H$6/100*'Connecting shares (%)'!$R$18,0),0)</f>
        <v>0</v>
      </c>
      <c r="W678" s="1">
        <f>IF(C678="East", IF(B678="Central",('Connecting shares (%)'!$F$4/100*K678+'Connecting shares (%)'!$G$4/100*M678+'Connecting shares (%)'!$H$4/100*O678)/1000000,0),0)</f>
        <v>0</v>
      </c>
      <c r="X678" s="1">
        <f>IF(C678="East", IF(B678="Central",L678*'Connecting shares (%)'!$R$16*'Connecting shares (%)'!$F$4/100+N678*'Connecting shares (%)'!$G$4/100*'Connecting shares (%)'!$R$17+P678*'Connecting shares (%)'!$H$4/100*'Connecting shares (%)'!$R$18,0),0)</f>
        <v>0</v>
      </c>
      <c r="Y678" s="1">
        <f>IF(C678="East", IF(B678="Decentral",('Connecting shares (%)'!$F$4/100*K678+'Connecting shares (%)'!$G$4/100*M678+'Connecting shares (%)'!$H$4/100*O678)/1000000,0),0)</f>
        <v>0</v>
      </c>
      <c r="Z678" s="1">
        <f>IF(C678="East", IF(B678="Decentral",L678*'Connecting shares (%)'!$R$16*'Connecting shares (%)'!$F$8/100+N678*'Connecting shares (%)'!$G$8/100*'Connecting shares (%)'!$R$17+P678*'Connecting shares (%)'!$H$8/100*'Connecting shares (%)'!$R$18,0),0)</f>
        <v>0</v>
      </c>
      <c r="AA678" s="1">
        <f>IF(C678="West", IF(B678="Central",('Connecting shares (%)'!$F$10/100*E678+'Connecting shares (%)'!$G$10/100*G678+'Connecting shares (%)'!$H$10/100*I678)/1000000,0),0)</f>
        <v>0</v>
      </c>
      <c r="AB678" s="1">
        <f>IF(C678="West", IF(B678="Central",F678*'Connecting shares (%)'!$R$16*'Connecting shares (%)'!$F$10/100+H678*'Connecting shares (%)'!$G$10/100*'Connecting shares (%)'!$R$17+J678*'Connecting shares (%)'!$H$10/100*'Connecting shares (%)'!$R$18,0),0)</f>
        <v>0</v>
      </c>
      <c r="AC678" s="1">
        <f>IF(C678="West", IF(B678="Decentral",('Connecting shares (%)'!$F$14/100*E678+'Connecting shares (%)'!$G$14/100*G678+'Connecting shares (%)'!$H$14/100*I678)/1000000,0),0)</f>
        <v>0.2881011</v>
      </c>
      <c r="AD678" s="1">
        <f>IF(C678="west", IF(B678="Decentral",F678*'Connecting shares (%)'!$R$16*'Connecting shares (%)'!$F$14/100+H678*'Connecting shares (%)'!$G$14/100*'Connecting shares (%)'!$R$17+J678*'Connecting shares (%)'!$H$14/100*'Connecting shares (%)'!$R$18,0),0)</f>
        <v>0.45990000000000003</v>
      </c>
      <c r="AE678" s="1">
        <f>IF(C678="west", IF(B678="Central",('Connecting shares (%)'!$F$12/100*K678+'Connecting shares (%)'!$G$12/100*M678+'Connecting shares (%)'!$H$12/100*O678)/1000000,0),0)</f>
        <v>0</v>
      </c>
      <c r="AF678" s="1">
        <f>IF(C678="west", IF(B678="Central",L678*'Connecting shares (%)'!$R$16*'Connecting shares (%)'!$F$12/100+N678*'Connecting shares (%)'!$G$12/100*'Connecting shares (%)'!$R$17+P678*'Connecting shares (%)'!$H$12/100*'Connecting shares (%)'!$R$18,0),0)</f>
        <v>0</v>
      </c>
      <c r="AG678" s="1">
        <f>IF(C678="West", IF(B678="Decentral",(K678*'Connecting shares (%)'!$F$16/100+M678*'Connecting shares (%)'!$G$16/100+O678*'Connecting shares (%)'!$H$16/100)/1000000,0),0)</f>
        <v>0</v>
      </c>
      <c r="AH678" s="1">
        <f>IF(C678="west", IF(B678="Decentral",L678*'Connecting shares (%)'!$R$16*'Connecting shares (%)'!$F$16/100+N678*'Connecting shares (%)'!$G$16/100*'Connecting shares (%)'!$R$17+P678*'Connecting shares (%)'!$H$16/100*'Connecting shares (%)'!$R$18,0),0)</f>
        <v>0</v>
      </c>
    </row>
    <row r="679" spans="1:34">
      <c r="A679" s="1">
        <v>678</v>
      </c>
      <c r="B679" s="1" t="s">
        <v>19</v>
      </c>
      <c r="C679" s="1" t="s">
        <v>21</v>
      </c>
      <c r="D679" s="1" t="s">
        <v>281</v>
      </c>
      <c r="E679" s="1">
        <v>704779.95999999903</v>
      </c>
      <c r="F679" s="1">
        <v>42</v>
      </c>
      <c r="G679" s="1">
        <v>0</v>
      </c>
      <c r="H679" s="1">
        <v>0</v>
      </c>
      <c r="I679" s="1">
        <v>0</v>
      </c>
      <c r="J679" s="1">
        <v>0</v>
      </c>
      <c r="K679" s="1">
        <v>65065.3</v>
      </c>
      <c r="L679" s="1">
        <v>2</v>
      </c>
      <c r="M679" s="1">
        <v>0</v>
      </c>
      <c r="N679" s="1">
        <v>0</v>
      </c>
      <c r="O679" s="1">
        <v>0</v>
      </c>
      <c r="P679" s="1">
        <v>0</v>
      </c>
      <c r="Q679" s="1">
        <v>4653.7747705805104</v>
      </c>
      <c r="R679" s="1">
        <v>598615.5</v>
      </c>
      <c r="S679" s="59">
        <f>IF(C679="East", IF(B679="Central",('Connecting shares (%)'!$F$2/100*E679+'Connecting shares (%)'!$G$2/100*G679+'Connecting shares (%)'!$H$2/100*I679)/1000000,0),0)</f>
        <v>0</v>
      </c>
      <c r="T679" s="59">
        <f>IF(C679="East", IF(B679="Central",F679*'Connecting shares (%)'!$R$16*'Connecting shares (%)'!$F$2/100+H679*'Connecting shares (%)'!$G$2/100*'Connecting shares (%)'!$R$17+J679*'Connecting shares (%)'!$H$2/100*'Connecting shares (%)'!$R$18,0),0)</f>
        <v>0</v>
      </c>
      <c r="U679" s="1">
        <f>IF(C679="East", IF(B679="Decentral",('Connecting shares (%)'!$F$6/100*E679+'Connecting shares (%)'!$G$6/100*G679+'Connecting shares (%)'!$H$6/100*I679)/1000000,0),0)</f>
        <v>0</v>
      </c>
      <c r="V679" s="1">
        <f>IF(C679="East", IF(B679="Decentral",F679*'Connecting shares (%)'!$R$16*'Connecting shares (%)'!$F$6/100+H679*'Connecting shares (%)'!$G$6/100*'Connecting shares (%)'!$R$17+J679*'Connecting shares (%)'!$H$6/100*'Connecting shares (%)'!$R$18,0),0)</f>
        <v>0</v>
      </c>
      <c r="W679" s="1">
        <f>IF(C679="East", IF(B679="Central",('Connecting shares (%)'!$F$4/100*K679+'Connecting shares (%)'!$G$4/100*M679+'Connecting shares (%)'!$H$4/100*O679)/1000000,0),0)</f>
        <v>0</v>
      </c>
      <c r="X679" s="1">
        <f>IF(C679="East", IF(B679="Central",L679*'Connecting shares (%)'!$R$16*'Connecting shares (%)'!$F$4/100+N679*'Connecting shares (%)'!$G$4/100*'Connecting shares (%)'!$R$17+P679*'Connecting shares (%)'!$H$4/100*'Connecting shares (%)'!$R$18,0),0)</f>
        <v>0</v>
      </c>
      <c r="Y679" s="1">
        <f>IF(C679="East", IF(B679="Decentral",('Connecting shares (%)'!$F$4/100*K679+'Connecting shares (%)'!$G$4/100*M679+'Connecting shares (%)'!$H$4/100*O679)/1000000,0),0)</f>
        <v>0</v>
      </c>
      <c r="Z679" s="1">
        <f>IF(C679="East", IF(B679="Decentral",L679*'Connecting shares (%)'!$R$16*'Connecting shares (%)'!$F$8/100+N679*'Connecting shares (%)'!$G$8/100*'Connecting shares (%)'!$R$17+P679*'Connecting shares (%)'!$H$8/100*'Connecting shares (%)'!$R$18,0),0)</f>
        <v>0</v>
      </c>
      <c r="AA679" s="1">
        <f>IF(C679="West", IF(B679="Central",('Connecting shares (%)'!$F$10/100*E679+'Connecting shares (%)'!$G$10/100*G679+'Connecting shares (%)'!$H$10/100*I679)/1000000,0),0)</f>
        <v>0</v>
      </c>
      <c r="AB679" s="1">
        <f>IF(C679="West", IF(B679="Central",F679*'Connecting shares (%)'!$R$16*'Connecting shares (%)'!$F$10/100+H679*'Connecting shares (%)'!$G$10/100*'Connecting shares (%)'!$R$17+J679*'Connecting shares (%)'!$H$10/100*'Connecting shares (%)'!$R$18,0),0)</f>
        <v>0</v>
      </c>
      <c r="AC679" s="1">
        <f>IF(C679="West", IF(B679="Decentral",('Connecting shares (%)'!$F$14/100*E679+'Connecting shares (%)'!$G$14/100*G679+'Connecting shares (%)'!$H$14/100*I679)/1000000,0),0)</f>
        <v>0.70477995999999898</v>
      </c>
      <c r="AD679" s="1">
        <f>IF(C679="west", IF(B679="Decentral",F679*'Connecting shares (%)'!$R$16*'Connecting shares (%)'!$F$14/100+H679*'Connecting shares (%)'!$G$14/100*'Connecting shares (%)'!$R$17+J679*'Connecting shares (%)'!$H$14/100*'Connecting shares (%)'!$R$18,0),0)</f>
        <v>0.96579000000000004</v>
      </c>
      <c r="AE679" s="1">
        <f>IF(C679="west", IF(B679="Central",('Connecting shares (%)'!$F$12/100*K679+'Connecting shares (%)'!$G$12/100*M679+'Connecting shares (%)'!$H$12/100*O679)/1000000,0),0)</f>
        <v>0</v>
      </c>
      <c r="AF679" s="1">
        <f>IF(C679="west", IF(B679="Central",L679*'Connecting shares (%)'!$R$16*'Connecting shares (%)'!$F$12/100+N679*'Connecting shares (%)'!$G$12/100*'Connecting shares (%)'!$R$17+P679*'Connecting shares (%)'!$H$12/100*'Connecting shares (%)'!$R$18,0),0)</f>
        <v>0</v>
      </c>
      <c r="AG679" s="1">
        <f>IF(C679="West", IF(B679="Decentral",(K679*'Connecting shares (%)'!$F$16/100+M679*'Connecting shares (%)'!$G$16/100+O679*'Connecting shares (%)'!$H$16/100)/1000000,0),0)</f>
        <v>6.5065300000000006E-2</v>
      </c>
      <c r="AH679" s="1">
        <f>IF(C679="west", IF(B679="Decentral",L679*'Connecting shares (%)'!$R$16*'Connecting shares (%)'!$F$16/100+N679*'Connecting shares (%)'!$G$16/100*'Connecting shares (%)'!$R$17+P679*'Connecting shares (%)'!$H$16/100*'Connecting shares (%)'!$R$18,0),0)</f>
        <v>4.5990000000000003E-2</v>
      </c>
    </row>
    <row r="680" spans="1:34">
      <c r="A680" s="1">
        <v>679</v>
      </c>
      <c r="B680" s="1" t="s">
        <v>19</v>
      </c>
      <c r="C680" s="1" t="s">
        <v>21</v>
      </c>
      <c r="D680" s="1" t="s">
        <v>280</v>
      </c>
      <c r="E680" s="1">
        <v>427974.50999999902</v>
      </c>
      <c r="F680" s="1">
        <v>25</v>
      </c>
      <c r="G680" s="1">
        <v>0</v>
      </c>
      <c r="H680" s="1">
        <v>0</v>
      </c>
      <c r="I680" s="1">
        <v>0</v>
      </c>
      <c r="J680" s="1">
        <v>0</v>
      </c>
      <c r="K680" s="1">
        <v>13587.65</v>
      </c>
      <c r="L680" s="1">
        <v>1</v>
      </c>
      <c r="M680" s="1">
        <v>0</v>
      </c>
      <c r="N680" s="1">
        <v>0</v>
      </c>
      <c r="O680" s="1">
        <v>0</v>
      </c>
      <c r="P680" s="1">
        <v>0</v>
      </c>
      <c r="Q680" s="1">
        <v>2008.7696774349599</v>
      </c>
      <c r="R680" s="1">
        <v>67778.5</v>
      </c>
      <c r="S680" s="59">
        <f>IF(C680="East", IF(B680="Central",('Connecting shares (%)'!$F$2/100*E680+'Connecting shares (%)'!$G$2/100*G680+'Connecting shares (%)'!$H$2/100*I680)/1000000,0),0)</f>
        <v>0</v>
      </c>
      <c r="T680" s="59">
        <f>IF(C680="East", IF(B680="Central",F680*'Connecting shares (%)'!$R$16*'Connecting shares (%)'!$F$2/100+H680*'Connecting shares (%)'!$G$2/100*'Connecting shares (%)'!$R$17+J680*'Connecting shares (%)'!$H$2/100*'Connecting shares (%)'!$R$18,0),0)</f>
        <v>0</v>
      </c>
      <c r="U680" s="1">
        <f>IF(C680="East", IF(B680="Decentral",('Connecting shares (%)'!$F$6/100*E680+'Connecting shares (%)'!$G$6/100*G680+'Connecting shares (%)'!$H$6/100*I680)/1000000,0),0)</f>
        <v>0</v>
      </c>
      <c r="V680" s="1">
        <f>IF(C680="East", IF(B680="Decentral",F680*'Connecting shares (%)'!$R$16*'Connecting shares (%)'!$F$6/100+H680*'Connecting shares (%)'!$G$6/100*'Connecting shares (%)'!$R$17+J680*'Connecting shares (%)'!$H$6/100*'Connecting shares (%)'!$R$18,0),0)</f>
        <v>0</v>
      </c>
      <c r="W680" s="1">
        <f>IF(C680="East", IF(B680="Central",('Connecting shares (%)'!$F$4/100*K680+'Connecting shares (%)'!$G$4/100*M680+'Connecting shares (%)'!$H$4/100*O680)/1000000,0),0)</f>
        <v>0</v>
      </c>
      <c r="X680" s="1">
        <f>IF(C680="East", IF(B680="Central",L680*'Connecting shares (%)'!$R$16*'Connecting shares (%)'!$F$4/100+N680*'Connecting shares (%)'!$G$4/100*'Connecting shares (%)'!$R$17+P680*'Connecting shares (%)'!$H$4/100*'Connecting shares (%)'!$R$18,0),0)</f>
        <v>0</v>
      </c>
      <c r="Y680" s="1">
        <f>IF(C680="East", IF(B680="Decentral",('Connecting shares (%)'!$F$4/100*K680+'Connecting shares (%)'!$G$4/100*M680+'Connecting shares (%)'!$H$4/100*O680)/1000000,0),0)</f>
        <v>0</v>
      </c>
      <c r="Z680" s="1">
        <f>IF(C680="East", IF(B680="Decentral",L680*'Connecting shares (%)'!$R$16*'Connecting shares (%)'!$F$8/100+N680*'Connecting shares (%)'!$G$8/100*'Connecting shares (%)'!$R$17+P680*'Connecting shares (%)'!$H$8/100*'Connecting shares (%)'!$R$18,0),0)</f>
        <v>0</v>
      </c>
      <c r="AA680" s="1">
        <f>IF(C680="West", IF(B680="Central",('Connecting shares (%)'!$F$10/100*E680+'Connecting shares (%)'!$G$10/100*G680+'Connecting shares (%)'!$H$10/100*I680)/1000000,0),0)</f>
        <v>0</v>
      </c>
      <c r="AB680" s="1">
        <f>IF(C680="West", IF(B680="Central",F680*'Connecting shares (%)'!$R$16*'Connecting shares (%)'!$F$10/100+H680*'Connecting shares (%)'!$G$10/100*'Connecting shares (%)'!$R$17+J680*'Connecting shares (%)'!$H$10/100*'Connecting shares (%)'!$R$18,0),0)</f>
        <v>0</v>
      </c>
      <c r="AC680" s="1">
        <f>IF(C680="West", IF(B680="Decentral",('Connecting shares (%)'!$F$14/100*E680+'Connecting shares (%)'!$G$14/100*G680+'Connecting shares (%)'!$H$14/100*I680)/1000000,0),0)</f>
        <v>0.42797450999999903</v>
      </c>
      <c r="AD680" s="1">
        <f>IF(C680="west", IF(B680="Decentral",F680*'Connecting shares (%)'!$R$16*'Connecting shares (%)'!$F$14/100+H680*'Connecting shares (%)'!$G$14/100*'Connecting shares (%)'!$R$17+J680*'Connecting shares (%)'!$H$14/100*'Connecting shares (%)'!$R$18,0),0)</f>
        <v>0.57487500000000002</v>
      </c>
      <c r="AE680" s="1">
        <f>IF(C680="west", IF(B680="Central",('Connecting shares (%)'!$F$12/100*K680+'Connecting shares (%)'!$G$12/100*M680+'Connecting shares (%)'!$H$12/100*O680)/1000000,0),0)</f>
        <v>0</v>
      </c>
      <c r="AF680" s="1">
        <f>IF(C680="west", IF(B680="Central",L680*'Connecting shares (%)'!$R$16*'Connecting shares (%)'!$F$12/100+N680*'Connecting shares (%)'!$G$12/100*'Connecting shares (%)'!$R$17+P680*'Connecting shares (%)'!$H$12/100*'Connecting shares (%)'!$R$18,0),0)</f>
        <v>0</v>
      </c>
      <c r="AG680" s="1">
        <f>IF(C680="West", IF(B680="Decentral",(K680*'Connecting shares (%)'!$F$16/100+M680*'Connecting shares (%)'!$G$16/100+O680*'Connecting shares (%)'!$H$16/100)/1000000,0),0)</f>
        <v>1.358765E-2</v>
      </c>
      <c r="AH680" s="1">
        <f>IF(C680="west", IF(B680="Decentral",L680*'Connecting shares (%)'!$R$16*'Connecting shares (%)'!$F$16/100+N680*'Connecting shares (%)'!$G$16/100*'Connecting shares (%)'!$R$17+P680*'Connecting shares (%)'!$H$16/100*'Connecting shares (%)'!$R$18,0),0)</f>
        <v>2.2995000000000002E-2</v>
      </c>
    </row>
    <row r="681" spans="1:34">
      <c r="A681" s="1">
        <v>680</v>
      </c>
      <c r="B681" s="1" t="s">
        <v>19</v>
      </c>
      <c r="C681" s="1" t="s">
        <v>21</v>
      </c>
      <c r="D681" s="1" t="s">
        <v>279</v>
      </c>
      <c r="E681" s="1">
        <v>765329.20999999903</v>
      </c>
      <c r="F681" s="1">
        <v>49</v>
      </c>
      <c r="G681" s="1">
        <v>0</v>
      </c>
      <c r="H681" s="1">
        <v>0</v>
      </c>
      <c r="I681" s="1">
        <v>0</v>
      </c>
      <c r="J681" s="1">
        <v>0</v>
      </c>
      <c r="K681" s="1">
        <v>105556.64</v>
      </c>
      <c r="L681" s="1">
        <v>7</v>
      </c>
      <c r="M681" s="1">
        <v>0</v>
      </c>
      <c r="N681" s="1">
        <v>0</v>
      </c>
      <c r="O681" s="1">
        <v>0</v>
      </c>
      <c r="P681" s="1">
        <v>0</v>
      </c>
      <c r="Q681" s="1">
        <v>3625.0598142736098</v>
      </c>
      <c r="R681" s="1">
        <v>558588</v>
      </c>
      <c r="S681" s="59">
        <f>IF(C681="East", IF(B681="Central",('Connecting shares (%)'!$F$2/100*E681+'Connecting shares (%)'!$G$2/100*G681+'Connecting shares (%)'!$H$2/100*I681)/1000000,0),0)</f>
        <v>0</v>
      </c>
      <c r="T681" s="59">
        <f>IF(C681="East", IF(B681="Central",F681*'Connecting shares (%)'!$R$16*'Connecting shares (%)'!$F$2/100+H681*'Connecting shares (%)'!$G$2/100*'Connecting shares (%)'!$R$17+J681*'Connecting shares (%)'!$H$2/100*'Connecting shares (%)'!$R$18,0),0)</f>
        <v>0</v>
      </c>
      <c r="U681" s="1">
        <f>IF(C681="East", IF(B681="Decentral",('Connecting shares (%)'!$F$6/100*E681+'Connecting shares (%)'!$G$6/100*G681+'Connecting shares (%)'!$H$6/100*I681)/1000000,0),0)</f>
        <v>0</v>
      </c>
      <c r="V681" s="1">
        <f>IF(C681="East", IF(B681="Decentral",F681*'Connecting shares (%)'!$R$16*'Connecting shares (%)'!$F$6/100+H681*'Connecting shares (%)'!$G$6/100*'Connecting shares (%)'!$R$17+J681*'Connecting shares (%)'!$H$6/100*'Connecting shares (%)'!$R$18,0),0)</f>
        <v>0</v>
      </c>
      <c r="W681" s="1">
        <f>IF(C681="East", IF(B681="Central",('Connecting shares (%)'!$F$4/100*K681+'Connecting shares (%)'!$G$4/100*M681+'Connecting shares (%)'!$H$4/100*O681)/1000000,0),0)</f>
        <v>0</v>
      </c>
      <c r="X681" s="1">
        <f>IF(C681="East", IF(B681="Central",L681*'Connecting shares (%)'!$R$16*'Connecting shares (%)'!$F$4/100+N681*'Connecting shares (%)'!$G$4/100*'Connecting shares (%)'!$R$17+P681*'Connecting shares (%)'!$H$4/100*'Connecting shares (%)'!$R$18,0),0)</f>
        <v>0</v>
      </c>
      <c r="Y681" s="1">
        <f>IF(C681="East", IF(B681="Decentral",('Connecting shares (%)'!$F$4/100*K681+'Connecting shares (%)'!$G$4/100*M681+'Connecting shares (%)'!$H$4/100*O681)/1000000,0),0)</f>
        <v>0</v>
      </c>
      <c r="Z681" s="1">
        <f>IF(C681="East", IF(B681="Decentral",L681*'Connecting shares (%)'!$R$16*'Connecting shares (%)'!$F$8/100+N681*'Connecting shares (%)'!$G$8/100*'Connecting shares (%)'!$R$17+P681*'Connecting shares (%)'!$H$8/100*'Connecting shares (%)'!$R$18,0),0)</f>
        <v>0</v>
      </c>
      <c r="AA681" s="1">
        <f>IF(C681="West", IF(B681="Central",('Connecting shares (%)'!$F$10/100*E681+'Connecting shares (%)'!$G$10/100*G681+'Connecting shares (%)'!$H$10/100*I681)/1000000,0),0)</f>
        <v>0</v>
      </c>
      <c r="AB681" s="1">
        <f>IF(C681="West", IF(B681="Central",F681*'Connecting shares (%)'!$R$16*'Connecting shares (%)'!$F$10/100+H681*'Connecting shares (%)'!$G$10/100*'Connecting shares (%)'!$R$17+J681*'Connecting shares (%)'!$H$10/100*'Connecting shares (%)'!$R$18,0),0)</f>
        <v>0</v>
      </c>
      <c r="AC681" s="1">
        <f>IF(C681="West", IF(B681="Decentral",('Connecting shares (%)'!$F$14/100*E681+'Connecting shares (%)'!$G$14/100*G681+'Connecting shares (%)'!$H$14/100*I681)/1000000,0),0)</f>
        <v>0.76532920999999898</v>
      </c>
      <c r="AD681" s="1">
        <f>IF(C681="west", IF(B681="Decentral",F681*'Connecting shares (%)'!$R$16*'Connecting shares (%)'!$F$14/100+H681*'Connecting shares (%)'!$G$14/100*'Connecting shares (%)'!$R$17+J681*'Connecting shares (%)'!$H$14/100*'Connecting shares (%)'!$R$18,0),0)</f>
        <v>1.1267550000000002</v>
      </c>
      <c r="AE681" s="1">
        <f>IF(C681="west", IF(B681="Central",('Connecting shares (%)'!$F$12/100*K681+'Connecting shares (%)'!$G$12/100*M681+'Connecting shares (%)'!$H$12/100*O681)/1000000,0),0)</f>
        <v>0</v>
      </c>
      <c r="AF681" s="1">
        <f>IF(C681="west", IF(B681="Central",L681*'Connecting shares (%)'!$R$16*'Connecting shares (%)'!$F$12/100+N681*'Connecting shares (%)'!$G$12/100*'Connecting shares (%)'!$R$17+P681*'Connecting shares (%)'!$H$12/100*'Connecting shares (%)'!$R$18,0),0)</f>
        <v>0</v>
      </c>
      <c r="AG681" s="1">
        <f>IF(C681="West", IF(B681="Decentral",(K681*'Connecting shares (%)'!$F$16/100+M681*'Connecting shares (%)'!$G$16/100+O681*'Connecting shares (%)'!$H$16/100)/1000000,0),0)</f>
        <v>0.10555663999999999</v>
      </c>
      <c r="AH681" s="1">
        <f>IF(C681="west", IF(B681="Decentral",L681*'Connecting shares (%)'!$R$16*'Connecting shares (%)'!$F$16/100+N681*'Connecting shares (%)'!$G$16/100*'Connecting shares (%)'!$R$17+P681*'Connecting shares (%)'!$H$16/100*'Connecting shares (%)'!$R$18,0),0)</f>
        <v>0.16096500000000002</v>
      </c>
    </row>
    <row r="682" spans="1:34">
      <c r="A682" s="1">
        <v>681</v>
      </c>
      <c r="B682" s="1" t="s">
        <v>19</v>
      </c>
      <c r="C682" s="1" t="s">
        <v>21</v>
      </c>
      <c r="D682" s="1" t="s">
        <v>278</v>
      </c>
      <c r="E682" s="1">
        <v>760982.93</v>
      </c>
      <c r="F682" s="1">
        <v>49</v>
      </c>
      <c r="G682" s="1">
        <v>0</v>
      </c>
      <c r="H682" s="1">
        <v>0</v>
      </c>
      <c r="I682" s="1">
        <v>0</v>
      </c>
      <c r="J682" s="1">
        <v>0</v>
      </c>
      <c r="K682" s="1">
        <v>25431.79</v>
      </c>
      <c r="L682" s="1">
        <v>4</v>
      </c>
      <c r="M682" s="1">
        <v>0</v>
      </c>
      <c r="N682" s="1">
        <v>0</v>
      </c>
      <c r="O682" s="1">
        <v>0</v>
      </c>
      <c r="P682" s="1">
        <v>0</v>
      </c>
      <c r="Q682" s="1">
        <v>4520.0455251262301</v>
      </c>
      <c r="R682" s="1">
        <v>499096.5</v>
      </c>
      <c r="S682" s="59">
        <f>IF(C682="East", IF(B682="Central",('Connecting shares (%)'!$F$2/100*E682+'Connecting shares (%)'!$G$2/100*G682+'Connecting shares (%)'!$H$2/100*I682)/1000000,0),0)</f>
        <v>0</v>
      </c>
      <c r="T682" s="59">
        <f>IF(C682="East", IF(B682="Central",F682*'Connecting shares (%)'!$R$16*'Connecting shares (%)'!$F$2/100+H682*'Connecting shares (%)'!$G$2/100*'Connecting shares (%)'!$R$17+J682*'Connecting shares (%)'!$H$2/100*'Connecting shares (%)'!$R$18,0),0)</f>
        <v>0</v>
      </c>
      <c r="U682" s="1">
        <f>IF(C682="East", IF(B682="Decentral",('Connecting shares (%)'!$F$6/100*E682+'Connecting shares (%)'!$G$6/100*G682+'Connecting shares (%)'!$H$6/100*I682)/1000000,0),0)</f>
        <v>0</v>
      </c>
      <c r="V682" s="1">
        <f>IF(C682="East", IF(B682="Decentral",F682*'Connecting shares (%)'!$R$16*'Connecting shares (%)'!$F$6/100+H682*'Connecting shares (%)'!$G$6/100*'Connecting shares (%)'!$R$17+J682*'Connecting shares (%)'!$H$6/100*'Connecting shares (%)'!$R$18,0),0)</f>
        <v>0</v>
      </c>
      <c r="W682" s="1">
        <f>IF(C682="East", IF(B682="Central",('Connecting shares (%)'!$F$4/100*K682+'Connecting shares (%)'!$G$4/100*M682+'Connecting shares (%)'!$H$4/100*O682)/1000000,0),0)</f>
        <v>0</v>
      </c>
      <c r="X682" s="1">
        <f>IF(C682="East", IF(B682="Central",L682*'Connecting shares (%)'!$R$16*'Connecting shares (%)'!$F$4/100+N682*'Connecting shares (%)'!$G$4/100*'Connecting shares (%)'!$R$17+P682*'Connecting shares (%)'!$H$4/100*'Connecting shares (%)'!$R$18,0),0)</f>
        <v>0</v>
      </c>
      <c r="Y682" s="1">
        <f>IF(C682="East", IF(B682="Decentral",('Connecting shares (%)'!$F$4/100*K682+'Connecting shares (%)'!$G$4/100*M682+'Connecting shares (%)'!$H$4/100*O682)/1000000,0),0)</f>
        <v>0</v>
      </c>
      <c r="Z682" s="1">
        <f>IF(C682="East", IF(B682="Decentral",L682*'Connecting shares (%)'!$R$16*'Connecting shares (%)'!$F$8/100+N682*'Connecting shares (%)'!$G$8/100*'Connecting shares (%)'!$R$17+P682*'Connecting shares (%)'!$H$8/100*'Connecting shares (%)'!$R$18,0),0)</f>
        <v>0</v>
      </c>
      <c r="AA682" s="1">
        <f>IF(C682="West", IF(B682="Central",('Connecting shares (%)'!$F$10/100*E682+'Connecting shares (%)'!$G$10/100*G682+'Connecting shares (%)'!$H$10/100*I682)/1000000,0),0)</f>
        <v>0</v>
      </c>
      <c r="AB682" s="1">
        <f>IF(C682="West", IF(B682="Central",F682*'Connecting shares (%)'!$R$16*'Connecting shares (%)'!$F$10/100+H682*'Connecting shares (%)'!$G$10/100*'Connecting shares (%)'!$R$17+J682*'Connecting shares (%)'!$H$10/100*'Connecting shares (%)'!$R$18,0),0)</f>
        <v>0</v>
      </c>
      <c r="AC682" s="1">
        <f>IF(C682="West", IF(B682="Decentral",('Connecting shares (%)'!$F$14/100*E682+'Connecting shares (%)'!$G$14/100*G682+'Connecting shares (%)'!$H$14/100*I682)/1000000,0),0)</f>
        <v>0.76098293000000006</v>
      </c>
      <c r="AD682" s="1">
        <f>IF(C682="west", IF(B682="Decentral",F682*'Connecting shares (%)'!$R$16*'Connecting shares (%)'!$F$14/100+H682*'Connecting shares (%)'!$G$14/100*'Connecting shares (%)'!$R$17+J682*'Connecting shares (%)'!$H$14/100*'Connecting shares (%)'!$R$18,0),0)</f>
        <v>1.1267550000000002</v>
      </c>
      <c r="AE682" s="1">
        <f>IF(C682="west", IF(B682="Central",('Connecting shares (%)'!$F$12/100*K682+'Connecting shares (%)'!$G$12/100*M682+'Connecting shares (%)'!$H$12/100*O682)/1000000,0),0)</f>
        <v>0</v>
      </c>
      <c r="AF682" s="1">
        <f>IF(C682="west", IF(B682="Central",L682*'Connecting shares (%)'!$R$16*'Connecting shares (%)'!$F$12/100+N682*'Connecting shares (%)'!$G$12/100*'Connecting shares (%)'!$R$17+P682*'Connecting shares (%)'!$H$12/100*'Connecting shares (%)'!$R$18,0),0)</f>
        <v>0</v>
      </c>
      <c r="AG682" s="1">
        <f>IF(C682="West", IF(B682="Decentral",(K682*'Connecting shares (%)'!$F$16/100+M682*'Connecting shares (%)'!$G$16/100+O682*'Connecting shares (%)'!$H$16/100)/1000000,0),0)</f>
        <v>2.5431789999999999E-2</v>
      </c>
      <c r="AH682" s="1">
        <f>IF(C682="west", IF(B682="Decentral",L682*'Connecting shares (%)'!$R$16*'Connecting shares (%)'!$F$16/100+N682*'Connecting shares (%)'!$G$16/100*'Connecting shares (%)'!$R$17+P682*'Connecting shares (%)'!$H$16/100*'Connecting shares (%)'!$R$18,0),0)</f>
        <v>9.1980000000000006E-2</v>
      </c>
    </row>
    <row r="683" spans="1:34">
      <c r="A683" s="1">
        <v>682</v>
      </c>
      <c r="B683" s="1" t="s">
        <v>20</v>
      </c>
      <c r="C683" s="1" t="s">
        <v>21</v>
      </c>
      <c r="D683" s="1" t="s">
        <v>277</v>
      </c>
      <c r="E683" s="1">
        <v>974176.37999999896</v>
      </c>
      <c r="F683" s="1">
        <v>57</v>
      </c>
      <c r="G683" s="1">
        <v>0</v>
      </c>
      <c r="H683" s="1">
        <v>0</v>
      </c>
      <c r="I683" s="1">
        <v>0</v>
      </c>
      <c r="J683" s="1">
        <v>0</v>
      </c>
      <c r="K683" s="1">
        <v>54863.469999999899</v>
      </c>
      <c r="L683" s="1">
        <v>8</v>
      </c>
      <c r="M683" s="1">
        <v>0</v>
      </c>
      <c r="N683" s="1">
        <v>0</v>
      </c>
      <c r="O683" s="1">
        <v>0</v>
      </c>
      <c r="P683" s="1">
        <v>0</v>
      </c>
      <c r="Q683" s="1">
        <v>14798.5116433687</v>
      </c>
      <c r="R683" s="1">
        <v>4076647.5</v>
      </c>
      <c r="S683" s="59">
        <f>IF(C683="East", IF(B683="Central",('Connecting shares (%)'!$F$2/100*E683+'Connecting shares (%)'!$G$2/100*G683+'Connecting shares (%)'!$H$2/100*I683)/1000000,0),0)</f>
        <v>0</v>
      </c>
      <c r="T683" s="59">
        <f>IF(C683="East", IF(B683="Central",F683*'Connecting shares (%)'!$R$16*'Connecting shares (%)'!$F$2/100+H683*'Connecting shares (%)'!$G$2/100*'Connecting shares (%)'!$R$17+J683*'Connecting shares (%)'!$H$2/100*'Connecting shares (%)'!$R$18,0),0)</f>
        <v>0</v>
      </c>
      <c r="U683" s="1">
        <f>IF(C683="East", IF(B683="Decentral",('Connecting shares (%)'!$F$6/100*E683+'Connecting shares (%)'!$G$6/100*G683+'Connecting shares (%)'!$H$6/100*I683)/1000000,0),0)</f>
        <v>0</v>
      </c>
      <c r="V683" s="1">
        <f>IF(C683="East", IF(B683="Decentral",F683*'Connecting shares (%)'!$R$16*'Connecting shares (%)'!$F$6/100+H683*'Connecting shares (%)'!$G$6/100*'Connecting shares (%)'!$R$17+J683*'Connecting shares (%)'!$H$6/100*'Connecting shares (%)'!$R$18,0),0)</f>
        <v>0</v>
      </c>
      <c r="W683" s="1">
        <f>IF(C683="East", IF(B683="Central",('Connecting shares (%)'!$F$4/100*K683+'Connecting shares (%)'!$G$4/100*M683+'Connecting shares (%)'!$H$4/100*O683)/1000000,0),0)</f>
        <v>0</v>
      </c>
      <c r="X683" s="1">
        <f>IF(C683="East", IF(B683="Central",L683*'Connecting shares (%)'!$R$16*'Connecting shares (%)'!$F$4/100+N683*'Connecting shares (%)'!$G$4/100*'Connecting shares (%)'!$R$17+P683*'Connecting shares (%)'!$H$4/100*'Connecting shares (%)'!$R$18,0),0)</f>
        <v>0</v>
      </c>
      <c r="Y683" s="1">
        <f>IF(C683="East", IF(B683="Decentral",('Connecting shares (%)'!$F$4/100*K683+'Connecting shares (%)'!$G$4/100*M683+'Connecting shares (%)'!$H$4/100*O683)/1000000,0),0)</f>
        <v>0</v>
      </c>
      <c r="Z683" s="1">
        <f>IF(C683="East", IF(B683="Decentral",L683*'Connecting shares (%)'!$R$16*'Connecting shares (%)'!$F$8/100+N683*'Connecting shares (%)'!$G$8/100*'Connecting shares (%)'!$R$17+P683*'Connecting shares (%)'!$H$8/100*'Connecting shares (%)'!$R$18,0),0)</f>
        <v>0</v>
      </c>
      <c r="AA683" s="1">
        <f>IF(C683="West", IF(B683="Central",('Connecting shares (%)'!$F$10/100*E683+'Connecting shares (%)'!$G$10/100*G683+'Connecting shares (%)'!$H$10/100*I683)/1000000,0),0)</f>
        <v>0.97417637999999895</v>
      </c>
      <c r="AB683" s="1">
        <f>IF(C683="West", IF(B683="Central",F683*'Connecting shares (%)'!$R$16*'Connecting shares (%)'!$F$10/100+H683*'Connecting shares (%)'!$G$10/100*'Connecting shares (%)'!$R$17+J683*'Connecting shares (%)'!$H$10/100*'Connecting shares (%)'!$R$18,0),0)</f>
        <v>1.3107150000000001</v>
      </c>
      <c r="AC683" s="1">
        <f>IF(C683="West", IF(B683="Decentral",('Connecting shares (%)'!$F$14/100*E683+'Connecting shares (%)'!$G$14/100*G683+'Connecting shares (%)'!$H$14/100*I683)/1000000,0),0)</f>
        <v>0</v>
      </c>
      <c r="AD683" s="1">
        <f>IF(C683="west", IF(B683="Decentral",F683*'Connecting shares (%)'!$R$16*'Connecting shares (%)'!$F$14/100+H683*'Connecting shares (%)'!$G$14/100*'Connecting shares (%)'!$R$17+J683*'Connecting shares (%)'!$H$14/100*'Connecting shares (%)'!$R$18,0),0)</f>
        <v>0</v>
      </c>
      <c r="AE683" s="1">
        <f>IF(C683="west", IF(B683="Central",('Connecting shares (%)'!$F$12/100*K683+'Connecting shares (%)'!$G$12/100*M683+'Connecting shares (%)'!$H$12/100*O683)/1000000,0),0)</f>
        <v>5.48634699999999E-2</v>
      </c>
      <c r="AF683" s="1">
        <f>IF(C683="west", IF(B683="Central",L683*'Connecting shares (%)'!$R$16*'Connecting shares (%)'!$F$12/100+N683*'Connecting shares (%)'!$G$12/100*'Connecting shares (%)'!$R$17+P683*'Connecting shares (%)'!$H$12/100*'Connecting shares (%)'!$R$18,0),0)</f>
        <v>0.18396000000000001</v>
      </c>
      <c r="AG683" s="1">
        <f>IF(C683="West", IF(B683="Decentral",(K683*'Connecting shares (%)'!$F$16/100+M683*'Connecting shares (%)'!$G$16/100+O683*'Connecting shares (%)'!$H$16/100)/1000000,0),0)</f>
        <v>0</v>
      </c>
      <c r="AH683" s="1">
        <f>IF(C683="west", IF(B683="Decentral",L683*'Connecting shares (%)'!$R$16*'Connecting shares (%)'!$F$16/100+N683*'Connecting shares (%)'!$G$16/100*'Connecting shares (%)'!$R$17+P683*'Connecting shares (%)'!$H$16/100*'Connecting shares (%)'!$R$18,0),0)</f>
        <v>0</v>
      </c>
    </row>
    <row r="684" spans="1:34">
      <c r="A684" s="1">
        <v>683</v>
      </c>
      <c r="B684" s="1" t="s">
        <v>19</v>
      </c>
      <c r="C684" s="1" t="s">
        <v>21</v>
      </c>
      <c r="D684" s="1" t="s">
        <v>276</v>
      </c>
      <c r="E684" s="1">
        <v>296776.22999999899</v>
      </c>
      <c r="F684" s="1">
        <v>18</v>
      </c>
      <c r="G684" s="1">
        <v>0</v>
      </c>
      <c r="H684" s="1">
        <v>0</v>
      </c>
      <c r="I684" s="1">
        <v>0</v>
      </c>
      <c r="J684" s="1">
        <v>0</v>
      </c>
      <c r="K684" s="1">
        <v>0</v>
      </c>
      <c r="L684" s="1">
        <v>0</v>
      </c>
      <c r="M684" s="1">
        <v>60615.98</v>
      </c>
      <c r="N684" s="1">
        <v>1</v>
      </c>
      <c r="O684" s="1">
        <v>0</v>
      </c>
      <c r="P684" s="1">
        <v>0</v>
      </c>
      <c r="Q684" s="1">
        <v>4622.9050854922398</v>
      </c>
      <c r="R684" s="1">
        <v>307818.5</v>
      </c>
      <c r="S684" s="59">
        <f>IF(C684="East", IF(B684="Central",('Connecting shares (%)'!$F$2/100*E684+'Connecting shares (%)'!$G$2/100*G684+'Connecting shares (%)'!$H$2/100*I684)/1000000,0),0)</f>
        <v>0</v>
      </c>
      <c r="T684" s="59">
        <f>IF(C684="East", IF(B684="Central",F684*'Connecting shares (%)'!$R$16*'Connecting shares (%)'!$F$2/100+H684*'Connecting shares (%)'!$G$2/100*'Connecting shares (%)'!$R$17+J684*'Connecting shares (%)'!$H$2/100*'Connecting shares (%)'!$R$18,0),0)</f>
        <v>0</v>
      </c>
      <c r="U684" s="1">
        <f>IF(C684="East", IF(B684="Decentral",('Connecting shares (%)'!$F$6/100*E684+'Connecting shares (%)'!$G$6/100*G684+'Connecting shares (%)'!$H$6/100*I684)/1000000,0),0)</f>
        <v>0</v>
      </c>
      <c r="V684" s="1">
        <f>IF(C684="East", IF(B684="Decentral",F684*'Connecting shares (%)'!$R$16*'Connecting shares (%)'!$F$6/100+H684*'Connecting shares (%)'!$G$6/100*'Connecting shares (%)'!$R$17+J684*'Connecting shares (%)'!$H$6/100*'Connecting shares (%)'!$R$18,0),0)</f>
        <v>0</v>
      </c>
      <c r="W684" s="1">
        <f>IF(C684="East", IF(B684="Central",('Connecting shares (%)'!$F$4/100*K684+'Connecting shares (%)'!$G$4/100*M684+'Connecting shares (%)'!$H$4/100*O684)/1000000,0),0)</f>
        <v>0</v>
      </c>
      <c r="X684" s="1">
        <f>IF(C684="East", IF(B684="Central",L684*'Connecting shares (%)'!$R$16*'Connecting shares (%)'!$F$4/100+N684*'Connecting shares (%)'!$G$4/100*'Connecting shares (%)'!$R$17+P684*'Connecting shares (%)'!$H$4/100*'Connecting shares (%)'!$R$18,0),0)</f>
        <v>0</v>
      </c>
      <c r="Y684" s="1">
        <f>IF(C684="East", IF(B684="Decentral",('Connecting shares (%)'!$F$4/100*K684+'Connecting shares (%)'!$G$4/100*M684+'Connecting shares (%)'!$H$4/100*O684)/1000000,0),0)</f>
        <v>0</v>
      </c>
      <c r="Z684" s="1">
        <f>IF(C684="East", IF(B684="Decentral",L684*'Connecting shares (%)'!$R$16*'Connecting shares (%)'!$F$8/100+N684*'Connecting shares (%)'!$G$8/100*'Connecting shares (%)'!$R$17+P684*'Connecting shares (%)'!$H$8/100*'Connecting shares (%)'!$R$18,0),0)</f>
        <v>0</v>
      </c>
      <c r="AA684" s="1">
        <f>IF(C684="West", IF(B684="Central",('Connecting shares (%)'!$F$10/100*E684+'Connecting shares (%)'!$G$10/100*G684+'Connecting shares (%)'!$H$10/100*I684)/1000000,0),0)</f>
        <v>0</v>
      </c>
      <c r="AB684" s="1">
        <f>IF(C684="West", IF(B684="Central",F684*'Connecting shares (%)'!$R$16*'Connecting shares (%)'!$F$10/100+H684*'Connecting shares (%)'!$G$10/100*'Connecting shares (%)'!$R$17+J684*'Connecting shares (%)'!$H$10/100*'Connecting shares (%)'!$R$18,0),0)</f>
        <v>0</v>
      </c>
      <c r="AC684" s="1">
        <f>IF(C684="West", IF(B684="Decentral",('Connecting shares (%)'!$F$14/100*E684+'Connecting shares (%)'!$G$14/100*G684+'Connecting shares (%)'!$H$14/100*I684)/1000000,0),0)</f>
        <v>0.29677622999999898</v>
      </c>
      <c r="AD684" s="1">
        <f>IF(C684="west", IF(B684="Decentral",F684*'Connecting shares (%)'!$R$16*'Connecting shares (%)'!$F$14/100+H684*'Connecting shares (%)'!$G$14/100*'Connecting shares (%)'!$R$17+J684*'Connecting shares (%)'!$H$14/100*'Connecting shares (%)'!$R$18,0),0)</f>
        <v>0.41391</v>
      </c>
      <c r="AE684" s="1">
        <f>IF(C684="west", IF(B684="Central",('Connecting shares (%)'!$F$12/100*K684+'Connecting shares (%)'!$G$12/100*M684+'Connecting shares (%)'!$H$12/100*O684)/1000000,0),0)</f>
        <v>0</v>
      </c>
      <c r="AF684" s="1">
        <f>IF(C684="west", IF(B684="Central",L684*'Connecting shares (%)'!$R$16*'Connecting shares (%)'!$F$12/100+N684*'Connecting shares (%)'!$G$12/100*'Connecting shares (%)'!$R$17+P684*'Connecting shares (%)'!$H$12/100*'Connecting shares (%)'!$R$18,0),0)</f>
        <v>0</v>
      </c>
      <c r="AG684" s="1">
        <f>IF(C684="West", IF(B684="Decentral",(K684*'Connecting shares (%)'!$F$16/100+M684*'Connecting shares (%)'!$G$16/100+O684*'Connecting shares (%)'!$H$16/100)/1000000,0),0)</f>
        <v>6.061598E-2</v>
      </c>
      <c r="AH684" s="1">
        <f>IF(C684="west", IF(B684="Decentral",L684*'Connecting shares (%)'!$R$16*'Connecting shares (%)'!$F$16/100+N684*'Connecting shares (%)'!$G$16/100*'Connecting shares (%)'!$R$17+P684*'Connecting shares (%)'!$H$16/100*'Connecting shares (%)'!$R$18,0),0)</f>
        <v>3.0658999999999999E-2</v>
      </c>
    </row>
    <row r="685" spans="1:34">
      <c r="A685" s="1">
        <v>684</v>
      </c>
      <c r="B685" s="1" t="s">
        <v>19</v>
      </c>
      <c r="C685" s="1" t="s">
        <v>21</v>
      </c>
      <c r="D685" s="1" t="s">
        <v>275</v>
      </c>
      <c r="E685" s="1">
        <v>199093.41999999899</v>
      </c>
      <c r="F685" s="1">
        <v>14</v>
      </c>
      <c r="G685" s="1">
        <v>0</v>
      </c>
      <c r="H685" s="1">
        <v>0</v>
      </c>
      <c r="I685" s="1">
        <v>0</v>
      </c>
      <c r="J685" s="1">
        <v>0</v>
      </c>
      <c r="K685" s="1">
        <v>0</v>
      </c>
      <c r="L685" s="1">
        <v>0</v>
      </c>
      <c r="M685" s="1">
        <v>0</v>
      </c>
      <c r="N685" s="1">
        <v>0</v>
      </c>
      <c r="O685" s="1">
        <v>0</v>
      </c>
      <c r="P685" s="1">
        <v>0</v>
      </c>
      <c r="Q685" s="1">
        <v>1267.24461408343</v>
      </c>
      <c r="R685" s="1">
        <v>75840.5</v>
      </c>
      <c r="S685" s="59">
        <f>IF(C685="East", IF(B685="Central",('Connecting shares (%)'!$F$2/100*E685+'Connecting shares (%)'!$G$2/100*G685+'Connecting shares (%)'!$H$2/100*I685)/1000000,0),0)</f>
        <v>0</v>
      </c>
      <c r="T685" s="59">
        <f>IF(C685="East", IF(B685="Central",F685*'Connecting shares (%)'!$R$16*'Connecting shares (%)'!$F$2/100+H685*'Connecting shares (%)'!$G$2/100*'Connecting shares (%)'!$R$17+J685*'Connecting shares (%)'!$H$2/100*'Connecting shares (%)'!$R$18,0),0)</f>
        <v>0</v>
      </c>
      <c r="U685" s="1">
        <f>IF(C685="East", IF(B685="Decentral",('Connecting shares (%)'!$F$6/100*E685+'Connecting shares (%)'!$G$6/100*G685+'Connecting shares (%)'!$H$6/100*I685)/1000000,0),0)</f>
        <v>0</v>
      </c>
      <c r="V685" s="1">
        <f>IF(C685="East", IF(B685="Decentral",F685*'Connecting shares (%)'!$R$16*'Connecting shares (%)'!$F$6/100+H685*'Connecting shares (%)'!$G$6/100*'Connecting shares (%)'!$R$17+J685*'Connecting shares (%)'!$H$6/100*'Connecting shares (%)'!$R$18,0),0)</f>
        <v>0</v>
      </c>
      <c r="W685" s="1">
        <f>IF(C685="East", IF(B685="Central",('Connecting shares (%)'!$F$4/100*K685+'Connecting shares (%)'!$G$4/100*M685+'Connecting shares (%)'!$H$4/100*O685)/1000000,0),0)</f>
        <v>0</v>
      </c>
      <c r="X685" s="1">
        <f>IF(C685="East", IF(B685="Central",L685*'Connecting shares (%)'!$R$16*'Connecting shares (%)'!$F$4/100+N685*'Connecting shares (%)'!$G$4/100*'Connecting shares (%)'!$R$17+P685*'Connecting shares (%)'!$H$4/100*'Connecting shares (%)'!$R$18,0),0)</f>
        <v>0</v>
      </c>
      <c r="Y685" s="1">
        <f>IF(C685="East", IF(B685="Decentral",('Connecting shares (%)'!$F$4/100*K685+'Connecting shares (%)'!$G$4/100*M685+'Connecting shares (%)'!$H$4/100*O685)/1000000,0),0)</f>
        <v>0</v>
      </c>
      <c r="Z685" s="1">
        <f>IF(C685="East", IF(B685="Decentral",L685*'Connecting shares (%)'!$R$16*'Connecting shares (%)'!$F$8/100+N685*'Connecting shares (%)'!$G$8/100*'Connecting shares (%)'!$R$17+P685*'Connecting shares (%)'!$H$8/100*'Connecting shares (%)'!$R$18,0),0)</f>
        <v>0</v>
      </c>
      <c r="AA685" s="1">
        <f>IF(C685="West", IF(B685="Central",('Connecting shares (%)'!$F$10/100*E685+'Connecting shares (%)'!$G$10/100*G685+'Connecting shares (%)'!$H$10/100*I685)/1000000,0),0)</f>
        <v>0</v>
      </c>
      <c r="AB685" s="1">
        <f>IF(C685="West", IF(B685="Central",F685*'Connecting shares (%)'!$R$16*'Connecting shares (%)'!$F$10/100+H685*'Connecting shares (%)'!$G$10/100*'Connecting shares (%)'!$R$17+J685*'Connecting shares (%)'!$H$10/100*'Connecting shares (%)'!$R$18,0),0)</f>
        <v>0</v>
      </c>
      <c r="AC685" s="1">
        <f>IF(C685="West", IF(B685="Decentral",('Connecting shares (%)'!$F$14/100*E685+'Connecting shares (%)'!$G$14/100*G685+'Connecting shares (%)'!$H$14/100*I685)/1000000,0),0)</f>
        <v>0.19909341999999899</v>
      </c>
      <c r="AD685" s="1">
        <f>IF(C685="west", IF(B685="Decentral",F685*'Connecting shares (%)'!$R$16*'Connecting shares (%)'!$F$14/100+H685*'Connecting shares (%)'!$G$14/100*'Connecting shares (%)'!$R$17+J685*'Connecting shares (%)'!$H$14/100*'Connecting shares (%)'!$R$18,0),0)</f>
        <v>0.32193000000000005</v>
      </c>
      <c r="AE685" s="1">
        <f>IF(C685="west", IF(B685="Central",('Connecting shares (%)'!$F$12/100*K685+'Connecting shares (%)'!$G$12/100*M685+'Connecting shares (%)'!$H$12/100*O685)/1000000,0),0)</f>
        <v>0</v>
      </c>
      <c r="AF685" s="1">
        <f>IF(C685="west", IF(B685="Central",L685*'Connecting shares (%)'!$R$16*'Connecting shares (%)'!$F$12/100+N685*'Connecting shares (%)'!$G$12/100*'Connecting shares (%)'!$R$17+P685*'Connecting shares (%)'!$H$12/100*'Connecting shares (%)'!$R$18,0),0)</f>
        <v>0</v>
      </c>
      <c r="AG685" s="1">
        <f>IF(C685="West", IF(B685="Decentral",(K685*'Connecting shares (%)'!$F$16/100+M685*'Connecting shares (%)'!$G$16/100+O685*'Connecting shares (%)'!$H$16/100)/1000000,0),0)</f>
        <v>0</v>
      </c>
      <c r="AH685" s="1">
        <f>IF(C685="west", IF(B685="Decentral",L685*'Connecting shares (%)'!$R$16*'Connecting shares (%)'!$F$16/100+N685*'Connecting shares (%)'!$G$16/100*'Connecting shares (%)'!$R$17+P685*'Connecting shares (%)'!$H$16/100*'Connecting shares (%)'!$R$18,0),0)</f>
        <v>0</v>
      </c>
    </row>
    <row r="686" spans="1:34">
      <c r="A686" s="1">
        <v>685</v>
      </c>
      <c r="B686" s="1" t="s">
        <v>19</v>
      </c>
      <c r="C686" s="1" t="s">
        <v>21</v>
      </c>
      <c r="D686" s="1" t="s">
        <v>274</v>
      </c>
      <c r="E686" s="1">
        <v>1042323.42</v>
      </c>
      <c r="F686" s="1">
        <v>66</v>
      </c>
      <c r="G686" s="1">
        <v>0</v>
      </c>
      <c r="H686" s="1">
        <v>0</v>
      </c>
      <c r="I686" s="1">
        <v>0</v>
      </c>
      <c r="J686" s="1">
        <v>0</v>
      </c>
      <c r="K686" s="1">
        <v>47609.8</v>
      </c>
      <c r="L686" s="1">
        <v>7</v>
      </c>
      <c r="M686" s="1">
        <v>51182.22</v>
      </c>
      <c r="N686" s="1">
        <v>1</v>
      </c>
      <c r="O686" s="1">
        <v>0</v>
      </c>
      <c r="P686" s="1">
        <v>0</v>
      </c>
      <c r="Q686" s="1">
        <v>6582.2841953881998</v>
      </c>
      <c r="R686" s="1">
        <v>2185667.5</v>
      </c>
      <c r="S686" s="59">
        <f>IF(C686="East", IF(B686="Central",('Connecting shares (%)'!$F$2/100*E686+'Connecting shares (%)'!$G$2/100*G686+'Connecting shares (%)'!$H$2/100*I686)/1000000,0),0)</f>
        <v>0</v>
      </c>
      <c r="T686" s="59">
        <f>IF(C686="East", IF(B686="Central",F686*'Connecting shares (%)'!$R$16*'Connecting shares (%)'!$F$2/100+H686*'Connecting shares (%)'!$G$2/100*'Connecting shares (%)'!$R$17+J686*'Connecting shares (%)'!$H$2/100*'Connecting shares (%)'!$R$18,0),0)</f>
        <v>0</v>
      </c>
      <c r="U686" s="1">
        <f>IF(C686="East", IF(B686="Decentral",('Connecting shares (%)'!$F$6/100*E686+'Connecting shares (%)'!$G$6/100*G686+'Connecting shares (%)'!$H$6/100*I686)/1000000,0),0)</f>
        <v>0</v>
      </c>
      <c r="V686" s="1">
        <f>IF(C686="East", IF(B686="Decentral",F686*'Connecting shares (%)'!$R$16*'Connecting shares (%)'!$F$6/100+H686*'Connecting shares (%)'!$G$6/100*'Connecting shares (%)'!$R$17+J686*'Connecting shares (%)'!$H$6/100*'Connecting shares (%)'!$R$18,0),0)</f>
        <v>0</v>
      </c>
      <c r="W686" s="1">
        <f>IF(C686="East", IF(B686="Central",('Connecting shares (%)'!$F$4/100*K686+'Connecting shares (%)'!$G$4/100*M686+'Connecting shares (%)'!$H$4/100*O686)/1000000,0),0)</f>
        <v>0</v>
      </c>
      <c r="X686" s="1">
        <f>IF(C686="East", IF(B686="Central",L686*'Connecting shares (%)'!$R$16*'Connecting shares (%)'!$F$4/100+N686*'Connecting shares (%)'!$G$4/100*'Connecting shares (%)'!$R$17+P686*'Connecting shares (%)'!$H$4/100*'Connecting shares (%)'!$R$18,0),0)</f>
        <v>0</v>
      </c>
      <c r="Y686" s="1">
        <f>IF(C686="East", IF(B686="Decentral",('Connecting shares (%)'!$F$4/100*K686+'Connecting shares (%)'!$G$4/100*M686+'Connecting shares (%)'!$H$4/100*O686)/1000000,0),0)</f>
        <v>0</v>
      </c>
      <c r="Z686" s="1">
        <f>IF(C686="East", IF(B686="Decentral",L686*'Connecting shares (%)'!$R$16*'Connecting shares (%)'!$F$8/100+N686*'Connecting shares (%)'!$G$8/100*'Connecting shares (%)'!$R$17+P686*'Connecting shares (%)'!$H$8/100*'Connecting shares (%)'!$R$18,0),0)</f>
        <v>0</v>
      </c>
      <c r="AA686" s="1">
        <f>IF(C686="West", IF(B686="Central",('Connecting shares (%)'!$F$10/100*E686+'Connecting shares (%)'!$G$10/100*G686+'Connecting shares (%)'!$H$10/100*I686)/1000000,0),0)</f>
        <v>0</v>
      </c>
      <c r="AB686" s="1">
        <f>IF(C686="West", IF(B686="Central",F686*'Connecting shares (%)'!$R$16*'Connecting shares (%)'!$F$10/100+H686*'Connecting shares (%)'!$G$10/100*'Connecting shares (%)'!$R$17+J686*'Connecting shares (%)'!$H$10/100*'Connecting shares (%)'!$R$18,0),0)</f>
        <v>0</v>
      </c>
      <c r="AC686" s="1">
        <f>IF(C686="West", IF(B686="Decentral",('Connecting shares (%)'!$F$14/100*E686+'Connecting shares (%)'!$G$14/100*G686+'Connecting shares (%)'!$H$14/100*I686)/1000000,0),0)</f>
        <v>1.04232342</v>
      </c>
      <c r="AD686" s="1">
        <f>IF(C686="west", IF(B686="Decentral",F686*'Connecting shares (%)'!$R$16*'Connecting shares (%)'!$F$14/100+H686*'Connecting shares (%)'!$G$14/100*'Connecting shares (%)'!$R$17+J686*'Connecting shares (%)'!$H$14/100*'Connecting shares (%)'!$R$18,0),0)</f>
        <v>1.5176699999999999</v>
      </c>
      <c r="AE686" s="1">
        <f>IF(C686="west", IF(B686="Central",('Connecting shares (%)'!$F$12/100*K686+'Connecting shares (%)'!$G$12/100*M686+'Connecting shares (%)'!$H$12/100*O686)/1000000,0),0)</f>
        <v>0</v>
      </c>
      <c r="AF686" s="1">
        <f>IF(C686="west", IF(B686="Central",L686*'Connecting shares (%)'!$R$16*'Connecting shares (%)'!$F$12/100+N686*'Connecting shares (%)'!$G$12/100*'Connecting shares (%)'!$R$17+P686*'Connecting shares (%)'!$H$12/100*'Connecting shares (%)'!$R$18,0),0)</f>
        <v>0</v>
      </c>
      <c r="AG686" s="1">
        <f>IF(C686="West", IF(B686="Decentral",(K686*'Connecting shares (%)'!$F$16/100+M686*'Connecting shares (%)'!$G$16/100+O686*'Connecting shares (%)'!$H$16/100)/1000000,0),0)</f>
        <v>9.8792020000000008E-2</v>
      </c>
      <c r="AH686" s="1">
        <f>IF(C686="west", IF(B686="Decentral",L686*'Connecting shares (%)'!$R$16*'Connecting shares (%)'!$F$16/100+N686*'Connecting shares (%)'!$G$16/100*'Connecting shares (%)'!$R$17+P686*'Connecting shares (%)'!$H$16/100*'Connecting shares (%)'!$R$18,0),0)</f>
        <v>0.19162400000000002</v>
      </c>
    </row>
    <row r="687" spans="1:34">
      <c r="A687" s="1">
        <v>686</v>
      </c>
      <c r="B687" s="1" t="s">
        <v>19</v>
      </c>
      <c r="C687" s="1" t="s">
        <v>21</v>
      </c>
      <c r="D687" s="1" t="s">
        <v>273</v>
      </c>
      <c r="E687" s="1">
        <v>2408325.27</v>
      </c>
      <c r="F687" s="1">
        <v>159</v>
      </c>
      <c r="G687" s="1">
        <v>91896.169999999896</v>
      </c>
      <c r="H687" s="1">
        <v>1</v>
      </c>
      <c r="I687" s="1">
        <v>0</v>
      </c>
      <c r="J687" s="1">
        <v>0</v>
      </c>
      <c r="K687" s="1">
        <v>199395.25</v>
      </c>
      <c r="L687" s="1">
        <v>23</v>
      </c>
      <c r="M687" s="1">
        <v>0</v>
      </c>
      <c r="N687" s="1">
        <v>0</v>
      </c>
      <c r="O687" s="1">
        <v>0</v>
      </c>
      <c r="P687" s="1">
        <v>0</v>
      </c>
      <c r="Q687" s="1">
        <v>4541.4999266453997</v>
      </c>
      <c r="R687" s="1">
        <v>995413.5</v>
      </c>
      <c r="S687" s="59">
        <f>IF(C687="East", IF(B687="Central",('Connecting shares (%)'!$F$2/100*E687+'Connecting shares (%)'!$G$2/100*G687+'Connecting shares (%)'!$H$2/100*I687)/1000000,0),0)</f>
        <v>0</v>
      </c>
      <c r="T687" s="59">
        <f>IF(C687="East", IF(B687="Central",F687*'Connecting shares (%)'!$R$16*'Connecting shares (%)'!$F$2/100+H687*'Connecting shares (%)'!$G$2/100*'Connecting shares (%)'!$R$17+J687*'Connecting shares (%)'!$H$2/100*'Connecting shares (%)'!$R$18,0),0)</f>
        <v>0</v>
      </c>
      <c r="U687" s="1">
        <f>IF(C687="East", IF(B687="Decentral",('Connecting shares (%)'!$F$6/100*E687+'Connecting shares (%)'!$G$6/100*G687+'Connecting shares (%)'!$H$6/100*I687)/1000000,0),0)</f>
        <v>0</v>
      </c>
      <c r="V687" s="1">
        <f>IF(C687="East", IF(B687="Decentral",F687*'Connecting shares (%)'!$R$16*'Connecting shares (%)'!$F$6/100+H687*'Connecting shares (%)'!$G$6/100*'Connecting shares (%)'!$R$17+J687*'Connecting shares (%)'!$H$6/100*'Connecting shares (%)'!$R$18,0),0)</f>
        <v>0</v>
      </c>
      <c r="W687" s="1">
        <f>IF(C687="East", IF(B687="Central",('Connecting shares (%)'!$F$4/100*K687+'Connecting shares (%)'!$G$4/100*M687+'Connecting shares (%)'!$H$4/100*O687)/1000000,0),0)</f>
        <v>0</v>
      </c>
      <c r="X687" s="1">
        <f>IF(C687="East", IF(B687="Central",L687*'Connecting shares (%)'!$R$16*'Connecting shares (%)'!$F$4/100+N687*'Connecting shares (%)'!$G$4/100*'Connecting shares (%)'!$R$17+P687*'Connecting shares (%)'!$H$4/100*'Connecting shares (%)'!$R$18,0),0)</f>
        <v>0</v>
      </c>
      <c r="Y687" s="1">
        <f>IF(C687="East", IF(B687="Decentral",('Connecting shares (%)'!$F$4/100*K687+'Connecting shares (%)'!$G$4/100*M687+'Connecting shares (%)'!$H$4/100*O687)/1000000,0),0)</f>
        <v>0</v>
      </c>
      <c r="Z687" s="1">
        <f>IF(C687="East", IF(B687="Decentral",L687*'Connecting shares (%)'!$R$16*'Connecting shares (%)'!$F$8/100+N687*'Connecting shares (%)'!$G$8/100*'Connecting shares (%)'!$R$17+P687*'Connecting shares (%)'!$H$8/100*'Connecting shares (%)'!$R$18,0),0)</f>
        <v>0</v>
      </c>
      <c r="AA687" s="1">
        <f>IF(C687="West", IF(B687="Central",('Connecting shares (%)'!$F$10/100*E687+'Connecting shares (%)'!$G$10/100*G687+'Connecting shares (%)'!$H$10/100*I687)/1000000,0),0)</f>
        <v>0</v>
      </c>
      <c r="AB687" s="1">
        <f>IF(C687="West", IF(B687="Central",F687*'Connecting shares (%)'!$R$16*'Connecting shares (%)'!$F$10/100+H687*'Connecting shares (%)'!$G$10/100*'Connecting shares (%)'!$R$17+J687*'Connecting shares (%)'!$H$10/100*'Connecting shares (%)'!$R$18,0),0)</f>
        <v>0</v>
      </c>
      <c r="AC687" s="1">
        <f>IF(C687="West", IF(B687="Decentral",('Connecting shares (%)'!$F$14/100*E687+'Connecting shares (%)'!$G$14/100*G687+'Connecting shares (%)'!$H$14/100*I687)/1000000,0),0)</f>
        <v>2.5002214399999998</v>
      </c>
      <c r="AD687" s="1">
        <f>IF(C687="west", IF(B687="Decentral",F687*'Connecting shares (%)'!$R$16*'Connecting shares (%)'!$F$14/100+H687*'Connecting shares (%)'!$G$14/100*'Connecting shares (%)'!$R$17+J687*'Connecting shares (%)'!$H$14/100*'Connecting shares (%)'!$R$18,0),0)</f>
        <v>3.6868640000000004</v>
      </c>
      <c r="AE687" s="1">
        <f>IF(C687="west", IF(B687="Central",('Connecting shares (%)'!$F$12/100*K687+'Connecting shares (%)'!$G$12/100*M687+'Connecting shares (%)'!$H$12/100*O687)/1000000,0),0)</f>
        <v>0</v>
      </c>
      <c r="AF687" s="1">
        <f>IF(C687="west", IF(B687="Central",L687*'Connecting shares (%)'!$R$16*'Connecting shares (%)'!$F$12/100+N687*'Connecting shares (%)'!$G$12/100*'Connecting shares (%)'!$R$17+P687*'Connecting shares (%)'!$H$12/100*'Connecting shares (%)'!$R$18,0),0)</f>
        <v>0</v>
      </c>
      <c r="AG687" s="1">
        <f>IF(C687="West", IF(B687="Decentral",(K687*'Connecting shares (%)'!$F$16/100+M687*'Connecting shares (%)'!$G$16/100+O687*'Connecting shares (%)'!$H$16/100)/1000000,0),0)</f>
        <v>0.19939525</v>
      </c>
      <c r="AH687" s="1">
        <f>IF(C687="west", IF(B687="Decentral",L687*'Connecting shares (%)'!$R$16*'Connecting shares (%)'!$F$16/100+N687*'Connecting shares (%)'!$G$16/100*'Connecting shares (%)'!$R$17+P687*'Connecting shares (%)'!$H$16/100*'Connecting shares (%)'!$R$18,0),0)</f>
        <v>0.52888500000000005</v>
      </c>
    </row>
    <row r="688" spans="1:34">
      <c r="A688" s="1">
        <v>687</v>
      </c>
      <c r="B688" s="1" t="s">
        <v>19</v>
      </c>
      <c r="C688" s="1" t="s">
        <v>21</v>
      </c>
      <c r="D688" s="1" t="s">
        <v>271</v>
      </c>
      <c r="E688" s="1">
        <v>978642.58</v>
      </c>
      <c r="F688" s="1">
        <v>59</v>
      </c>
      <c r="G688" s="1">
        <v>0</v>
      </c>
      <c r="H688" s="1">
        <v>0</v>
      </c>
      <c r="I688" s="1">
        <v>0</v>
      </c>
      <c r="J688" s="1">
        <v>0</v>
      </c>
      <c r="K688" s="1">
        <v>66861.789999999994</v>
      </c>
      <c r="L688" s="1">
        <v>5</v>
      </c>
      <c r="M688" s="1">
        <v>0</v>
      </c>
      <c r="N688" s="1">
        <v>0</v>
      </c>
      <c r="O688" s="1">
        <v>0</v>
      </c>
      <c r="P688" s="1">
        <v>0</v>
      </c>
      <c r="Q688" s="1">
        <v>2572.0510324655702</v>
      </c>
      <c r="R688" s="1">
        <v>251749.5</v>
      </c>
      <c r="S688" s="59">
        <f>IF(C688="East", IF(B688="Central",('Connecting shares (%)'!$F$2/100*E688+'Connecting shares (%)'!$G$2/100*G688+'Connecting shares (%)'!$H$2/100*I688)/1000000,0),0)</f>
        <v>0</v>
      </c>
      <c r="T688" s="59">
        <f>IF(C688="East", IF(B688="Central",F688*'Connecting shares (%)'!$R$16*'Connecting shares (%)'!$F$2/100+H688*'Connecting shares (%)'!$G$2/100*'Connecting shares (%)'!$R$17+J688*'Connecting shares (%)'!$H$2/100*'Connecting shares (%)'!$R$18,0),0)</f>
        <v>0</v>
      </c>
      <c r="U688" s="1">
        <f>IF(C688="East", IF(B688="Decentral",('Connecting shares (%)'!$F$6/100*E688+'Connecting shares (%)'!$G$6/100*G688+'Connecting shares (%)'!$H$6/100*I688)/1000000,0),0)</f>
        <v>0</v>
      </c>
      <c r="V688" s="1">
        <f>IF(C688="East", IF(B688="Decentral",F688*'Connecting shares (%)'!$R$16*'Connecting shares (%)'!$F$6/100+H688*'Connecting shares (%)'!$G$6/100*'Connecting shares (%)'!$R$17+J688*'Connecting shares (%)'!$H$6/100*'Connecting shares (%)'!$R$18,0),0)</f>
        <v>0</v>
      </c>
      <c r="W688" s="1">
        <f>IF(C688="East", IF(B688="Central",('Connecting shares (%)'!$F$4/100*K688+'Connecting shares (%)'!$G$4/100*M688+'Connecting shares (%)'!$H$4/100*O688)/1000000,0),0)</f>
        <v>0</v>
      </c>
      <c r="X688" s="1">
        <f>IF(C688="East", IF(B688="Central",L688*'Connecting shares (%)'!$R$16*'Connecting shares (%)'!$F$4/100+N688*'Connecting shares (%)'!$G$4/100*'Connecting shares (%)'!$R$17+P688*'Connecting shares (%)'!$H$4/100*'Connecting shares (%)'!$R$18,0),0)</f>
        <v>0</v>
      </c>
      <c r="Y688" s="1">
        <f>IF(C688="East", IF(B688="Decentral",('Connecting shares (%)'!$F$4/100*K688+'Connecting shares (%)'!$G$4/100*M688+'Connecting shares (%)'!$H$4/100*O688)/1000000,0),0)</f>
        <v>0</v>
      </c>
      <c r="Z688" s="1">
        <f>IF(C688="East", IF(B688="Decentral",L688*'Connecting shares (%)'!$R$16*'Connecting shares (%)'!$F$8/100+N688*'Connecting shares (%)'!$G$8/100*'Connecting shares (%)'!$R$17+P688*'Connecting shares (%)'!$H$8/100*'Connecting shares (%)'!$R$18,0),0)</f>
        <v>0</v>
      </c>
      <c r="AA688" s="1">
        <f>IF(C688="West", IF(B688="Central",('Connecting shares (%)'!$F$10/100*E688+'Connecting shares (%)'!$G$10/100*G688+'Connecting shares (%)'!$H$10/100*I688)/1000000,0),0)</f>
        <v>0</v>
      </c>
      <c r="AB688" s="1">
        <f>IF(C688="West", IF(B688="Central",F688*'Connecting shares (%)'!$R$16*'Connecting shares (%)'!$F$10/100+H688*'Connecting shares (%)'!$G$10/100*'Connecting shares (%)'!$R$17+J688*'Connecting shares (%)'!$H$10/100*'Connecting shares (%)'!$R$18,0),0)</f>
        <v>0</v>
      </c>
      <c r="AC688" s="1">
        <f>IF(C688="West", IF(B688="Decentral",('Connecting shares (%)'!$F$14/100*E688+'Connecting shares (%)'!$G$14/100*G688+'Connecting shares (%)'!$H$14/100*I688)/1000000,0),0)</f>
        <v>0.97864257999999993</v>
      </c>
      <c r="AD688" s="1">
        <f>IF(C688="west", IF(B688="Decentral",F688*'Connecting shares (%)'!$R$16*'Connecting shares (%)'!$F$14/100+H688*'Connecting shares (%)'!$G$14/100*'Connecting shares (%)'!$R$17+J688*'Connecting shares (%)'!$H$14/100*'Connecting shares (%)'!$R$18,0),0)</f>
        <v>1.356705</v>
      </c>
      <c r="AE688" s="1">
        <f>IF(C688="west", IF(B688="Central",('Connecting shares (%)'!$F$12/100*K688+'Connecting shares (%)'!$G$12/100*M688+'Connecting shares (%)'!$H$12/100*O688)/1000000,0),0)</f>
        <v>0</v>
      </c>
      <c r="AF688" s="1">
        <f>IF(C688="west", IF(B688="Central",L688*'Connecting shares (%)'!$R$16*'Connecting shares (%)'!$F$12/100+N688*'Connecting shares (%)'!$G$12/100*'Connecting shares (%)'!$R$17+P688*'Connecting shares (%)'!$H$12/100*'Connecting shares (%)'!$R$18,0),0)</f>
        <v>0</v>
      </c>
      <c r="AG688" s="1">
        <f>IF(C688="West", IF(B688="Decentral",(K688*'Connecting shares (%)'!$F$16/100+M688*'Connecting shares (%)'!$G$16/100+O688*'Connecting shares (%)'!$H$16/100)/1000000,0),0)</f>
        <v>6.686178999999999E-2</v>
      </c>
      <c r="AH688" s="1">
        <f>IF(C688="west", IF(B688="Decentral",L688*'Connecting shares (%)'!$R$16*'Connecting shares (%)'!$F$16/100+N688*'Connecting shares (%)'!$G$16/100*'Connecting shares (%)'!$R$17+P688*'Connecting shares (%)'!$H$16/100*'Connecting shares (%)'!$R$18,0),0)</f>
        <v>0.11497500000000001</v>
      </c>
    </row>
    <row r="689" spans="1:34">
      <c r="A689" s="1">
        <v>688</v>
      </c>
      <c r="B689" s="1" t="s">
        <v>20</v>
      </c>
      <c r="C689" s="1" t="s">
        <v>21</v>
      </c>
      <c r="D689" s="1" t="s">
        <v>272</v>
      </c>
      <c r="E689" s="1">
        <v>725030.679999999</v>
      </c>
      <c r="F689" s="1">
        <v>46</v>
      </c>
      <c r="G689" s="1">
        <v>0</v>
      </c>
      <c r="H689" s="1">
        <v>0</v>
      </c>
      <c r="I689" s="1">
        <v>0</v>
      </c>
      <c r="J689" s="1">
        <v>0</v>
      </c>
      <c r="K689" s="1">
        <v>33973.760000000002</v>
      </c>
      <c r="L689" s="1">
        <v>6</v>
      </c>
      <c r="M689" s="1">
        <v>0</v>
      </c>
      <c r="N689" s="1">
        <v>0</v>
      </c>
      <c r="O689" s="1">
        <v>0</v>
      </c>
      <c r="P689" s="1">
        <v>0</v>
      </c>
      <c r="Q689" s="1">
        <v>4659.2621394113703</v>
      </c>
      <c r="R689" s="1">
        <v>1310762</v>
      </c>
      <c r="S689" s="59">
        <f>IF(C689="East", IF(B689="Central",('Connecting shares (%)'!$F$2/100*E689+'Connecting shares (%)'!$G$2/100*G689+'Connecting shares (%)'!$H$2/100*I689)/1000000,0),0)</f>
        <v>0</v>
      </c>
      <c r="T689" s="59">
        <f>IF(C689="East", IF(B689="Central",F689*'Connecting shares (%)'!$R$16*'Connecting shares (%)'!$F$2/100+H689*'Connecting shares (%)'!$G$2/100*'Connecting shares (%)'!$R$17+J689*'Connecting shares (%)'!$H$2/100*'Connecting shares (%)'!$R$18,0),0)</f>
        <v>0</v>
      </c>
      <c r="U689" s="1">
        <f>IF(C689="East", IF(B689="Decentral",('Connecting shares (%)'!$F$6/100*E689+'Connecting shares (%)'!$G$6/100*G689+'Connecting shares (%)'!$H$6/100*I689)/1000000,0),0)</f>
        <v>0</v>
      </c>
      <c r="V689" s="1">
        <f>IF(C689="East", IF(B689="Decentral",F689*'Connecting shares (%)'!$R$16*'Connecting shares (%)'!$F$6/100+H689*'Connecting shares (%)'!$G$6/100*'Connecting shares (%)'!$R$17+J689*'Connecting shares (%)'!$H$6/100*'Connecting shares (%)'!$R$18,0),0)</f>
        <v>0</v>
      </c>
      <c r="W689" s="1">
        <f>IF(C689="East", IF(B689="Central",('Connecting shares (%)'!$F$4/100*K689+'Connecting shares (%)'!$G$4/100*M689+'Connecting shares (%)'!$H$4/100*O689)/1000000,0),0)</f>
        <v>0</v>
      </c>
      <c r="X689" s="1">
        <f>IF(C689="East", IF(B689="Central",L689*'Connecting shares (%)'!$R$16*'Connecting shares (%)'!$F$4/100+N689*'Connecting shares (%)'!$G$4/100*'Connecting shares (%)'!$R$17+P689*'Connecting shares (%)'!$H$4/100*'Connecting shares (%)'!$R$18,0),0)</f>
        <v>0</v>
      </c>
      <c r="Y689" s="1">
        <f>IF(C689="East", IF(B689="Decentral",('Connecting shares (%)'!$F$4/100*K689+'Connecting shares (%)'!$G$4/100*M689+'Connecting shares (%)'!$H$4/100*O689)/1000000,0),0)</f>
        <v>0</v>
      </c>
      <c r="Z689" s="1">
        <f>IF(C689="East", IF(B689="Decentral",L689*'Connecting shares (%)'!$R$16*'Connecting shares (%)'!$F$8/100+N689*'Connecting shares (%)'!$G$8/100*'Connecting shares (%)'!$R$17+P689*'Connecting shares (%)'!$H$8/100*'Connecting shares (%)'!$R$18,0),0)</f>
        <v>0</v>
      </c>
      <c r="AA689" s="1">
        <f>IF(C689="West", IF(B689="Central",('Connecting shares (%)'!$F$10/100*E689+'Connecting shares (%)'!$G$10/100*G689+'Connecting shares (%)'!$H$10/100*I689)/1000000,0),0)</f>
        <v>0.72503067999999904</v>
      </c>
      <c r="AB689" s="1">
        <f>IF(C689="West", IF(B689="Central",F689*'Connecting shares (%)'!$R$16*'Connecting shares (%)'!$F$10/100+H689*'Connecting shares (%)'!$G$10/100*'Connecting shares (%)'!$R$17+J689*'Connecting shares (%)'!$H$10/100*'Connecting shares (%)'!$R$18,0),0)</f>
        <v>1.0577700000000001</v>
      </c>
      <c r="AC689" s="1">
        <f>IF(C689="West", IF(B689="Decentral",('Connecting shares (%)'!$F$14/100*E689+'Connecting shares (%)'!$G$14/100*G689+'Connecting shares (%)'!$H$14/100*I689)/1000000,0),0)</f>
        <v>0</v>
      </c>
      <c r="AD689" s="1">
        <f>IF(C689="west", IF(B689="Decentral",F689*'Connecting shares (%)'!$R$16*'Connecting shares (%)'!$F$14/100+H689*'Connecting shares (%)'!$G$14/100*'Connecting shares (%)'!$R$17+J689*'Connecting shares (%)'!$H$14/100*'Connecting shares (%)'!$R$18,0),0)</f>
        <v>0</v>
      </c>
      <c r="AE689" s="1">
        <f>IF(C689="west", IF(B689="Central",('Connecting shares (%)'!$F$12/100*K689+'Connecting shares (%)'!$G$12/100*M689+'Connecting shares (%)'!$H$12/100*O689)/1000000,0),0)</f>
        <v>3.3973759999999999E-2</v>
      </c>
      <c r="AF689" s="1">
        <f>IF(C689="west", IF(B689="Central",L689*'Connecting shares (%)'!$R$16*'Connecting shares (%)'!$F$12/100+N689*'Connecting shares (%)'!$G$12/100*'Connecting shares (%)'!$R$17+P689*'Connecting shares (%)'!$H$12/100*'Connecting shares (%)'!$R$18,0),0)</f>
        <v>0.13797000000000001</v>
      </c>
      <c r="AG689" s="1">
        <f>IF(C689="West", IF(B689="Decentral",(K689*'Connecting shares (%)'!$F$16/100+M689*'Connecting shares (%)'!$G$16/100+O689*'Connecting shares (%)'!$H$16/100)/1000000,0),0)</f>
        <v>0</v>
      </c>
      <c r="AH689" s="1">
        <f>IF(C689="west", IF(B689="Decentral",L689*'Connecting shares (%)'!$R$16*'Connecting shares (%)'!$F$16/100+N689*'Connecting shares (%)'!$G$16/100*'Connecting shares (%)'!$R$17+P689*'Connecting shares (%)'!$H$16/100*'Connecting shares (%)'!$R$18,0),0)</f>
        <v>0</v>
      </c>
    </row>
    <row r="690" spans="1:34">
      <c r="A690" s="1">
        <v>689</v>
      </c>
      <c r="B690" s="1" t="s">
        <v>19</v>
      </c>
      <c r="C690" s="1" t="s">
        <v>21</v>
      </c>
      <c r="D690" s="1" t="s">
        <v>271</v>
      </c>
      <c r="E690" s="1">
        <v>1711941.8599999901</v>
      </c>
      <c r="F690" s="1">
        <v>104</v>
      </c>
      <c r="G690" s="1">
        <v>0</v>
      </c>
      <c r="H690" s="1">
        <v>0</v>
      </c>
      <c r="I690" s="1">
        <v>0</v>
      </c>
      <c r="J690" s="1">
        <v>0</v>
      </c>
      <c r="K690" s="1">
        <v>53622.720000000001</v>
      </c>
      <c r="L690" s="1">
        <v>4</v>
      </c>
      <c r="M690" s="1">
        <v>0</v>
      </c>
      <c r="N690" s="1">
        <v>0</v>
      </c>
      <c r="O690" s="1">
        <v>0</v>
      </c>
      <c r="P690" s="1">
        <v>0</v>
      </c>
      <c r="Q690" s="1">
        <v>4212.22527696626</v>
      </c>
      <c r="R690" s="1">
        <v>473810.5</v>
      </c>
      <c r="S690" s="59">
        <f>IF(C690="East", IF(B690="Central",('Connecting shares (%)'!$F$2/100*E690+'Connecting shares (%)'!$G$2/100*G690+'Connecting shares (%)'!$H$2/100*I690)/1000000,0),0)</f>
        <v>0</v>
      </c>
      <c r="T690" s="59">
        <f>IF(C690="East", IF(B690="Central",F690*'Connecting shares (%)'!$R$16*'Connecting shares (%)'!$F$2/100+H690*'Connecting shares (%)'!$G$2/100*'Connecting shares (%)'!$R$17+J690*'Connecting shares (%)'!$H$2/100*'Connecting shares (%)'!$R$18,0),0)</f>
        <v>0</v>
      </c>
      <c r="U690" s="1">
        <f>IF(C690="East", IF(B690="Decentral",('Connecting shares (%)'!$F$6/100*E690+'Connecting shares (%)'!$G$6/100*G690+'Connecting shares (%)'!$H$6/100*I690)/1000000,0),0)</f>
        <v>0</v>
      </c>
      <c r="V690" s="1">
        <f>IF(C690="East", IF(B690="Decentral",F690*'Connecting shares (%)'!$R$16*'Connecting shares (%)'!$F$6/100+H690*'Connecting shares (%)'!$G$6/100*'Connecting shares (%)'!$R$17+J690*'Connecting shares (%)'!$H$6/100*'Connecting shares (%)'!$R$18,0),0)</f>
        <v>0</v>
      </c>
      <c r="W690" s="1">
        <f>IF(C690="East", IF(B690="Central",('Connecting shares (%)'!$F$4/100*K690+'Connecting shares (%)'!$G$4/100*M690+'Connecting shares (%)'!$H$4/100*O690)/1000000,0),0)</f>
        <v>0</v>
      </c>
      <c r="X690" s="1">
        <f>IF(C690="East", IF(B690="Central",L690*'Connecting shares (%)'!$R$16*'Connecting shares (%)'!$F$4/100+N690*'Connecting shares (%)'!$G$4/100*'Connecting shares (%)'!$R$17+P690*'Connecting shares (%)'!$H$4/100*'Connecting shares (%)'!$R$18,0),0)</f>
        <v>0</v>
      </c>
      <c r="Y690" s="1">
        <f>IF(C690="East", IF(B690="Decentral",('Connecting shares (%)'!$F$4/100*K690+'Connecting shares (%)'!$G$4/100*M690+'Connecting shares (%)'!$H$4/100*O690)/1000000,0),0)</f>
        <v>0</v>
      </c>
      <c r="Z690" s="1">
        <f>IF(C690="East", IF(B690="Decentral",L690*'Connecting shares (%)'!$R$16*'Connecting shares (%)'!$F$8/100+N690*'Connecting shares (%)'!$G$8/100*'Connecting shares (%)'!$R$17+P690*'Connecting shares (%)'!$H$8/100*'Connecting shares (%)'!$R$18,0),0)</f>
        <v>0</v>
      </c>
      <c r="AA690" s="1">
        <f>IF(C690="West", IF(B690="Central",('Connecting shares (%)'!$F$10/100*E690+'Connecting shares (%)'!$G$10/100*G690+'Connecting shares (%)'!$H$10/100*I690)/1000000,0),0)</f>
        <v>0</v>
      </c>
      <c r="AB690" s="1">
        <f>IF(C690="West", IF(B690="Central",F690*'Connecting shares (%)'!$R$16*'Connecting shares (%)'!$F$10/100+H690*'Connecting shares (%)'!$G$10/100*'Connecting shares (%)'!$R$17+J690*'Connecting shares (%)'!$H$10/100*'Connecting shares (%)'!$R$18,0),0)</f>
        <v>0</v>
      </c>
      <c r="AC690" s="1">
        <f>IF(C690="West", IF(B690="Decentral",('Connecting shares (%)'!$F$14/100*E690+'Connecting shares (%)'!$G$14/100*G690+'Connecting shares (%)'!$H$14/100*I690)/1000000,0),0)</f>
        <v>1.71194185999999</v>
      </c>
      <c r="AD690" s="1">
        <f>IF(C690="west", IF(B690="Decentral",F690*'Connecting shares (%)'!$R$16*'Connecting shares (%)'!$F$14/100+H690*'Connecting shares (%)'!$G$14/100*'Connecting shares (%)'!$R$17+J690*'Connecting shares (%)'!$H$14/100*'Connecting shares (%)'!$R$18,0),0)</f>
        <v>2.3914800000000001</v>
      </c>
      <c r="AE690" s="1">
        <f>IF(C690="west", IF(B690="Central",('Connecting shares (%)'!$F$12/100*K690+'Connecting shares (%)'!$G$12/100*M690+'Connecting shares (%)'!$H$12/100*O690)/1000000,0),0)</f>
        <v>0</v>
      </c>
      <c r="AF690" s="1">
        <f>IF(C690="west", IF(B690="Central",L690*'Connecting shares (%)'!$R$16*'Connecting shares (%)'!$F$12/100+N690*'Connecting shares (%)'!$G$12/100*'Connecting shares (%)'!$R$17+P690*'Connecting shares (%)'!$H$12/100*'Connecting shares (%)'!$R$18,0),0)</f>
        <v>0</v>
      </c>
      <c r="AG690" s="1">
        <f>IF(C690="West", IF(B690="Decentral",(K690*'Connecting shares (%)'!$F$16/100+M690*'Connecting shares (%)'!$G$16/100+O690*'Connecting shares (%)'!$H$16/100)/1000000,0),0)</f>
        <v>5.3622719999999999E-2</v>
      </c>
      <c r="AH690" s="1">
        <f>IF(C690="west", IF(B690="Decentral",L690*'Connecting shares (%)'!$R$16*'Connecting shares (%)'!$F$16/100+N690*'Connecting shares (%)'!$G$16/100*'Connecting shares (%)'!$R$17+P690*'Connecting shares (%)'!$H$16/100*'Connecting shares (%)'!$R$18,0),0)</f>
        <v>9.1980000000000006E-2</v>
      </c>
    </row>
    <row r="691" spans="1:34">
      <c r="A691" s="1">
        <v>690</v>
      </c>
      <c r="B691" s="1" t="s">
        <v>19</v>
      </c>
      <c r="C691" s="1" t="s">
        <v>21</v>
      </c>
      <c r="D691" s="1" t="s">
        <v>270</v>
      </c>
      <c r="E691" s="1">
        <v>4480614.48999999</v>
      </c>
      <c r="F691" s="1">
        <v>275</v>
      </c>
      <c r="G691" s="1">
        <v>0</v>
      </c>
      <c r="H691" s="1">
        <v>0</v>
      </c>
      <c r="I691" s="1">
        <v>0</v>
      </c>
      <c r="J691" s="1">
        <v>0</v>
      </c>
      <c r="K691" s="1">
        <v>318733.24</v>
      </c>
      <c r="L691" s="1">
        <v>30</v>
      </c>
      <c r="M691" s="1">
        <v>0</v>
      </c>
      <c r="N691" s="1">
        <v>0</v>
      </c>
      <c r="O691" s="1">
        <v>0</v>
      </c>
      <c r="P691" s="1">
        <v>0</v>
      </c>
      <c r="Q691" s="1">
        <v>5810.0961054681402</v>
      </c>
      <c r="R691" s="1">
        <v>1587042.5</v>
      </c>
      <c r="S691" s="59">
        <f>IF(C691="East", IF(B691="Central",('Connecting shares (%)'!$F$2/100*E691+'Connecting shares (%)'!$G$2/100*G691+'Connecting shares (%)'!$H$2/100*I691)/1000000,0),0)</f>
        <v>0</v>
      </c>
      <c r="T691" s="59">
        <f>IF(C691="East", IF(B691="Central",F691*'Connecting shares (%)'!$R$16*'Connecting shares (%)'!$F$2/100+H691*'Connecting shares (%)'!$G$2/100*'Connecting shares (%)'!$R$17+J691*'Connecting shares (%)'!$H$2/100*'Connecting shares (%)'!$R$18,0),0)</f>
        <v>0</v>
      </c>
      <c r="U691" s="1">
        <f>IF(C691="East", IF(B691="Decentral",('Connecting shares (%)'!$F$6/100*E691+'Connecting shares (%)'!$G$6/100*G691+'Connecting shares (%)'!$H$6/100*I691)/1000000,0),0)</f>
        <v>0</v>
      </c>
      <c r="V691" s="1">
        <f>IF(C691="East", IF(B691="Decentral",F691*'Connecting shares (%)'!$R$16*'Connecting shares (%)'!$F$6/100+H691*'Connecting shares (%)'!$G$6/100*'Connecting shares (%)'!$R$17+J691*'Connecting shares (%)'!$H$6/100*'Connecting shares (%)'!$R$18,0),0)</f>
        <v>0</v>
      </c>
      <c r="W691" s="1">
        <f>IF(C691="East", IF(B691="Central",('Connecting shares (%)'!$F$4/100*K691+'Connecting shares (%)'!$G$4/100*M691+'Connecting shares (%)'!$H$4/100*O691)/1000000,0),0)</f>
        <v>0</v>
      </c>
      <c r="X691" s="1">
        <f>IF(C691="East", IF(B691="Central",L691*'Connecting shares (%)'!$R$16*'Connecting shares (%)'!$F$4/100+N691*'Connecting shares (%)'!$G$4/100*'Connecting shares (%)'!$R$17+P691*'Connecting shares (%)'!$H$4/100*'Connecting shares (%)'!$R$18,0),0)</f>
        <v>0</v>
      </c>
      <c r="Y691" s="1">
        <f>IF(C691="East", IF(B691="Decentral",('Connecting shares (%)'!$F$4/100*K691+'Connecting shares (%)'!$G$4/100*M691+'Connecting shares (%)'!$H$4/100*O691)/1000000,0),0)</f>
        <v>0</v>
      </c>
      <c r="Z691" s="1">
        <f>IF(C691="East", IF(B691="Decentral",L691*'Connecting shares (%)'!$R$16*'Connecting shares (%)'!$F$8/100+N691*'Connecting shares (%)'!$G$8/100*'Connecting shares (%)'!$R$17+P691*'Connecting shares (%)'!$H$8/100*'Connecting shares (%)'!$R$18,0),0)</f>
        <v>0</v>
      </c>
      <c r="AA691" s="1">
        <f>IF(C691="West", IF(B691="Central",('Connecting shares (%)'!$F$10/100*E691+'Connecting shares (%)'!$G$10/100*G691+'Connecting shares (%)'!$H$10/100*I691)/1000000,0),0)</f>
        <v>0</v>
      </c>
      <c r="AB691" s="1">
        <f>IF(C691="West", IF(B691="Central",F691*'Connecting shares (%)'!$R$16*'Connecting shares (%)'!$F$10/100+H691*'Connecting shares (%)'!$G$10/100*'Connecting shares (%)'!$R$17+J691*'Connecting shares (%)'!$H$10/100*'Connecting shares (%)'!$R$18,0),0)</f>
        <v>0</v>
      </c>
      <c r="AC691" s="1">
        <f>IF(C691="West", IF(B691="Decentral",('Connecting shares (%)'!$F$14/100*E691+'Connecting shares (%)'!$G$14/100*G691+'Connecting shares (%)'!$H$14/100*I691)/1000000,0),0)</f>
        <v>4.48061448999999</v>
      </c>
      <c r="AD691" s="1">
        <f>IF(C691="west", IF(B691="Decentral",F691*'Connecting shares (%)'!$R$16*'Connecting shares (%)'!$F$14/100+H691*'Connecting shares (%)'!$G$14/100*'Connecting shares (%)'!$R$17+J691*'Connecting shares (%)'!$H$14/100*'Connecting shares (%)'!$R$18,0),0)</f>
        <v>6.3236250000000007</v>
      </c>
      <c r="AE691" s="1">
        <f>IF(C691="west", IF(B691="Central",('Connecting shares (%)'!$F$12/100*K691+'Connecting shares (%)'!$G$12/100*M691+'Connecting shares (%)'!$H$12/100*O691)/1000000,0),0)</f>
        <v>0</v>
      </c>
      <c r="AF691" s="1">
        <f>IF(C691="west", IF(B691="Central",L691*'Connecting shares (%)'!$R$16*'Connecting shares (%)'!$F$12/100+N691*'Connecting shares (%)'!$G$12/100*'Connecting shares (%)'!$R$17+P691*'Connecting shares (%)'!$H$12/100*'Connecting shares (%)'!$R$18,0),0)</f>
        <v>0</v>
      </c>
      <c r="AG691" s="1">
        <f>IF(C691="West", IF(B691="Decentral",(K691*'Connecting shares (%)'!$F$16/100+M691*'Connecting shares (%)'!$G$16/100+O691*'Connecting shares (%)'!$H$16/100)/1000000,0),0)</f>
        <v>0.31873323999999997</v>
      </c>
      <c r="AH691" s="1">
        <f>IF(C691="west", IF(B691="Decentral",L691*'Connecting shares (%)'!$R$16*'Connecting shares (%)'!$F$16/100+N691*'Connecting shares (%)'!$G$16/100*'Connecting shares (%)'!$R$17+P691*'Connecting shares (%)'!$H$16/100*'Connecting shares (%)'!$R$18,0),0)</f>
        <v>0.68985000000000019</v>
      </c>
    </row>
    <row r="692" spans="1:34">
      <c r="A692" s="1">
        <v>691</v>
      </c>
      <c r="B692" s="1" t="s">
        <v>19</v>
      </c>
      <c r="C692" s="1" t="s">
        <v>21</v>
      </c>
      <c r="D692" s="1" t="s">
        <v>269</v>
      </c>
      <c r="E692" s="1">
        <v>918930.49999999895</v>
      </c>
      <c r="F692" s="1">
        <v>71</v>
      </c>
      <c r="G692" s="1">
        <v>0</v>
      </c>
      <c r="H692" s="1">
        <v>0</v>
      </c>
      <c r="I692" s="1">
        <v>0</v>
      </c>
      <c r="J692" s="1">
        <v>0</v>
      </c>
      <c r="K692" s="1">
        <v>167558.66</v>
      </c>
      <c r="L692" s="1">
        <v>23</v>
      </c>
      <c r="M692" s="1">
        <v>107687.34</v>
      </c>
      <c r="N692" s="1">
        <v>2</v>
      </c>
      <c r="O692" s="1">
        <v>0</v>
      </c>
      <c r="P692" s="1">
        <v>0</v>
      </c>
      <c r="Q692" s="1">
        <v>4811.8775855879003</v>
      </c>
      <c r="R692" s="1">
        <v>1414265</v>
      </c>
      <c r="S692" s="59">
        <f>IF(C692="East", IF(B692="Central",('Connecting shares (%)'!$F$2/100*E692+'Connecting shares (%)'!$G$2/100*G692+'Connecting shares (%)'!$H$2/100*I692)/1000000,0),0)</f>
        <v>0</v>
      </c>
      <c r="T692" s="59">
        <f>IF(C692="East", IF(B692="Central",F692*'Connecting shares (%)'!$R$16*'Connecting shares (%)'!$F$2/100+H692*'Connecting shares (%)'!$G$2/100*'Connecting shares (%)'!$R$17+J692*'Connecting shares (%)'!$H$2/100*'Connecting shares (%)'!$R$18,0),0)</f>
        <v>0</v>
      </c>
      <c r="U692" s="1">
        <f>IF(C692="East", IF(B692="Decentral",('Connecting shares (%)'!$F$6/100*E692+'Connecting shares (%)'!$G$6/100*G692+'Connecting shares (%)'!$H$6/100*I692)/1000000,0),0)</f>
        <v>0</v>
      </c>
      <c r="V692" s="1">
        <f>IF(C692="East", IF(B692="Decentral",F692*'Connecting shares (%)'!$R$16*'Connecting shares (%)'!$F$6/100+H692*'Connecting shares (%)'!$G$6/100*'Connecting shares (%)'!$R$17+J692*'Connecting shares (%)'!$H$6/100*'Connecting shares (%)'!$R$18,0),0)</f>
        <v>0</v>
      </c>
      <c r="W692" s="1">
        <f>IF(C692="East", IF(B692="Central",('Connecting shares (%)'!$F$4/100*K692+'Connecting shares (%)'!$G$4/100*M692+'Connecting shares (%)'!$H$4/100*O692)/1000000,0),0)</f>
        <v>0</v>
      </c>
      <c r="X692" s="1">
        <f>IF(C692="East", IF(B692="Central",L692*'Connecting shares (%)'!$R$16*'Connecting shares (%)'!$F$4/100+N692*'Connecting shares (%)'!$G$4/100*'Connecting shares (%)'!$R$17+P692*'Connecting shares (%)'!$H$4/100*'Connecting shares (%)'!$R$18,0),0)</f>
        <v>0</v>
      </c>
      <c r="Y692" s="1">
        <f>IF(C692="East", IF(B692="Decentral",('Connecting shares (%)'!$F$4/100*K692+'Connecting shares (%)'!$G$4/100*M692+'Connecting shares (%)'!$H$4/100*O692)/1000000,0),0)</f>
        <v>0</v>
      </c>
      <c r="Z692" s="1">
        <f>IF(C692="East", IF(B692="Decentral",L692*'Connecting shares (%)'!$R$16*'Connecting shares (%)'!$F$8/100+N692*'Connecting shares (%)'!$G$8/100*'Connecting shares (%)'!$R$17+P692*'Connecting shares (%)'!$H$8/100*'Connecting shares (%)'!$R$18,0),0)</f>
        <v>0</v>
      </c>
      <c r="AA692" s="1">
        <f>IF(C692="West", IF(B692="Central",('Connecting shares (%)'!$F$10/100*E692+'Connecting shares (%)'!$G$10/100*G692+'Connecting shares (%)'!$H$10/100*I692)/1000000,0),0)</f>
        <v>0</v>
      </c>
      <c r="AB692" s="1">
        <f>IF(C692="West", IF(B692="Central",F692*'Connecting shares (%)'!$R$16*'Connecting shares (%)'!$F$10/100+H692*'Connecting shares (%)'!$G$10/100*'Connecting shares (%)'!$R$17+J692*'Connecting shares (%)'!$H$10/100*'Connecting shares (%)'!$R$18,0),0)</f>
        <v>0</v>
      </c>
      <c r="AC692" s="1">
        <f>IF(C692="West", IF(B692="Decentral",('Connecting shares (%)'!$F$14/100*E692+'Connecting shares (%)'!$G$14/100*G692+'Connecting shares (%)'!$H$14/100*I692)/1000000,0),0)</f>
        <v>0.91893049999999898</v>
      </c>
      <c r="AD692" s="1">
        <f>IF(C692="west", IF(B692="Decentral",F692*'Connecting shares (%)'!$R$16*'Connecting shares (%)'!$F$14/100+H692*'Connecting shares (%)'!$G$14/100*'Connecting shares (%)'!$R$17+J692*'Connecting shares (%)'!$H$14/100*'Connecting shares (%)'!$R$18,0),0)</f>
        <v>1.6326449999999999</v>
      </c>
      <c r="AE692" s="1">
        <f>IF(C692="west", IF(B692="Central",('Connecting shares (%)'!$F$12/100*K692+'Connecting shares (%)'!$G$12/100*M692+'Connecting shares (%)'!$H$12/100*O692)/1000000,0),0)</f>
        <v>0</v>
      </c>
      <c r="AF692" s="1">
        <f>IF(C692="west", IF(B692="Central",L692*'Connecting shares (%)'!$R$16*'Connecting shares (%)'!$F$12/100+N692*'Connecting shares (%)'!$G$12/100*'Connecting shares (%)'!$R$17+P692*'Connecting shares (%)'!$H$12/100*'Connecting shares (%)'!$R$18,0),0)</f>
        <v>0</v>
      </c>
      <c r="AG692" s="1">
        <f>IF(C692="West", IF(B692="Decentral",(K692*'Connecting shares (%)'!$F$16/100+M692*'Connecting shares (%)'!$G$16/100+O692*'Connecting shares (%)'!$H$16/100)/1000000,0),0)</f>
        <v>0.27524599999999999</v>
      </c>
      <c r="AH692" s="1">
        <f>IF(C692="west", IF(B692="Decentral",L692*'Connecting shares (%)'!$R$16*'Connecting shares (%)'!$F$16/100+N692*'Connecting shares (%)'!$G$16/100*'Connecting shares (%)'!$R$17+P692*'Connecting shares (%)'!$H$16/100*'Connecting shares (%)'!$R$18,0),0)</f>
        <v>0.59020300000000003</v>
      </c>
    </row>
    <row r="693" spans="1:34">
      <c r="A693" s="1">
        <v>692</v>
      </c>
      <c r="B693" s="1" t="s">
        <v>19</v>
      </c>
      <c r="C693" s="1" t="s">
        <v>21</v>
      </c>
      <c r="D693" s="1" t="s">
        <v>268</v>
      </c>
      <c r="E693" s="1">
        <v>288557.13</v>
      </c>
      <c r="F693" s="1">
        <v>17</v>
      </c>
      <c r="G693" s="1">
        <v>0</v>
      </c>
      <c r="H693" s="1">
        <v>0</v>
      </c>
      <c r="I693" s="1">
        <v>0</v>
      </c>
      <c r="J693" s="1">
        <v>0</v>
      </c>
      <c r="K693" s="1">
        <v>0</v>
      </c>
      <c r="L693" s="1">
        <v>0</v>
      </c>
      <c r="M693" s="1">
        <v>0</v>
      </c>
      <c r="N693" s="1">
        <v>0</v>
      </c>
      <c r="O693" s="1">
        <v>0</v>
      </c>
      <c r="P693" s="1">
        <v>0</v>
      </c>
      <c r="Q693" s="1">
        <v>3704.2786439862998</v>
      </c>
      <c r="R693" s="1">
        <v>680192</v>
      </c>
      <c r="S693" s="59">
        <f>IF(C693="East", IF(B693="Central",('Connecting shares (%)'!$F$2/100*E693+'Connecting shares (%)'!$G$2/100*G693+'Connecting shares (%)'!$H$2/100*I693)/1000000,0),0)</f>
        <v>0</v>
      </c>
      <c r="T693" s="59">
        <f>IF(C693="East", IF(B693="Central",F693*'Connecting shares (%)'!$R$16*'Connecting shares (%)'!$F$2/100+H693*'Connecting shares (%)'!$G$2/100*'Connecting shares (%)'!$R$17+J693*'Connecting shares (%)'!$H$2/100*'Connecting shares (%)'!$R$18,0),0)</f>
        <v>0</v>
      </c>
      <c r="U693" s="1">
        <f>IF(C693="East", IF(B693="Decentral",('Connecting shares (%)'!$F$6/100*E693+'Connecting shares (%)'!$G$6/100*G693+'Connecting shares (%)'!$H$6/100*I693)/1000000,0),0)</f>
        <v>0</v>
      </c>
      <c r="V693" s="1">
        <f>IF(C693="East", IF(B693="Decentral",F693*'Connecting shares (%)'!$R$16*'Connecting shares (%)'!$F$6/100+H693*'Connecting shares (%)'!$G$6/100*'Connecting shares (%)'!$R$17+J693*'Connecting shares (%)'!$H$6/100*'Connecting shares (%)'!$R$18,0),0)</f>
        <v>0</v>
      </c>
      <c r="W693" s="1">
        <f>IF(C693="East", IF(B693="Central",('Connecting shares (%)'!$F$4/100*K693+'Connecting shares (%)'!$G$4/100*M693+'Connecting shares (%)'!$H$4/100*O693)/1000000,0),0)</f>
        <v>0</v>
      </c>
      <c r="X693" s="1">
        <f>IF(C693="East", IF(B693="Central",L693*'Connecting shares (%)'!$R$16*'Connecting shares (%)'!$F$4/100+N693*'Connecting shares (%)'!$G$4/100*'Connecting shares (%)'!$R$17+P693*'Connecting shares (%)'!$H$4/100*'Connecting shares (%)'!$R$18,0),0)</f>
        <v>0</v>
      </c>
      <c r="Y693" s="1">
        <f>IF(C693="East", IF(B693="Decentral",('Connecting shares (%)'!$F$4/100*K693+'Connecting shares (%)'!$G$4/100*M693+'Connecting shares (%)'!$H$4/100*O693)/1000000,0),0)</f>
        <v>0</v>
      </c>
      <c r="Z693" s="1">
        <f>IF(C693="East", IF(B693="Decentral",L693*'Connecting shares (%)'!$R$16*'Connecting shares (%)'!$F$8/100+N693*'Connecting shares (%)'!$G$8/100*'Connecting shares (%)'!$R$17+P693*'Connecting shares (%)'!$H$8/100*'Connecting shares (%)'!$R$18,0),0)</f>
        <v>0</v>
      </c>
      <c r="AA693" s="1">
        <f>IF(C693="West", IF(B693="Central",('Connecting shares (%)'!$F$10/100*E693+'Connecting shares (%)'!$G$10/100*G693+'Connecting shares (%)'!$H$10/100*I693)/1000000,0),0)</f>
        <v>0</v>
      </c>
      <c r="AB693" s="1">
        <f>IF(C693="West", IF(B693="Central",F693*'Connecting shares (%)'!$R$16*'Connecting shares (%)'!$F$10/100+H693*'Connecting shares (%)'!$G$10/100*'Connecting shares (%)'!$R$17+J693*'Connecting shares (%)'!$H$10/100*'Connecting shares (%)'!$R$18,0),0)</f>
        <v>0</v>
      </c>
      <c r="AC693" s="1">
        <f>IF(C693="West", IF(B693="Decentral",('Connecting shares (%)'!$F$14/100*E693+'Connecting shares (%)'!$G$14/100*G693+'Connecting shares (%)'!$H$14/100*I693)/1000000,0),0)</f>
        <v>0.28855713</v>
      </c>
      <c r="AD693" s="1">
        <f>IF(C693="west", IF(B693="Decentral",F693*'Connecting shares (%)'!$R$16*'Connecting shares (%)'!$F$14/100+H693*'Connecting shares (%)'!$G$14/100*'Connecting shares (%)'!$R$17+J693*'Connecting shares (%)'!$H$14/100*'Connecting shares (%)'!$R$18,0),0)</f>
        <v>0.39091500000000001</v>
      </c>
      <c r="AE693" s="1">
        <f>IF(C693="west", IF(B693="Central",('Connecting shares (%)'!$F$12/100*K693+'Connecting shares (%)'!$G$12/100*M693+'Connecting shares (%)'!$H$12/100*O693)/1000000,0),0)</f>
        <v>0</v>
      </c>
      <c r="AF693" s="1">
        <f>IF(C693="west", IF(B693="Central",L693*'Connecting shares (%)'!$R$16*'Connecting shares (%)'!$F$12/100+N693*'Connecting shares (%)'!$G$12/100*'Connecting shares (%)'!$R$17+P693*'Connecting shares (%)'!$H$12/100*'Connecting shares (%)'!$R$18,0),0)</f>
        <v>0</v>
      </c>
      <c r="AG693" s="1">
        <f>IF(C693="West", IF(B693="Decentral",(K693*'Connecting shares (%)'!$F$16/100+M693*'Connecting shares (%)'!$G$16/100+O693*'Connecting shares (%)'!$H$16/100)/1000000,0),0)</f>
        <v>0</v>
      </c>
      <c r="AH693" s="1">
        <f>IF(C693="west", IF(B693="Decentral",L693*'Connecting shares (%)'!$R$16*'Connecting shares (%)'!$F$16/100+N693*'Connecting shares (%)'!$G$16/100*'Connecting shares (%)'!$R$17+P693*'Connecting shares (%)'!$H$16/100*'Connecting shares (%)'!$R$18,0),0)</f>
        <v>0</v>
      </c>
    </row>
    <row r="694" spans="1:34">
      <c r="A694" s="1">
        <v>693</v>
      </c>
      <c r="B694" s="1" t="s">
        <v>19</v>
      </c>
      <c r="C694" s="1" t="s">
        <v>21</v>
      </c>
      <c r="D694" s="1" t="s">
        <v>267</v>
      </c>
      <c r="E694" s="1">
        <v>415020.41999999899</v>
      </c>
      <c r="F694" s="1">
        <v>24</v>
      </c>
      <c r="G694" s="1">
        <v>61766.62</v>
      </c>
      <c r="H694" s="1">
        <v>1</v>
      </c>
      <c r="I694" s="1">
        <v>0</v>
      </c>
      <c r="J694" s="1">
        <v>0</v>
      </c>
      <c r="K694" s="1">
        <v>0</v>
      </c>
      <c r="L694" s="1">
        <v>0</v>
      </c>
      <c r="M694" s="1">
        <v>72204.240000000005</v>
      </c>
      <c r="N694" s="1">
        <v>1</v>
      </c>
      <c r="O694" s="1">
        <v>0</v>
      </c>
      <c r="P694" s="1">
        <v>0</v>
      </c>
      <c r="Q694" s="1">
        <v>2901.53978594914</v>
      </c>
      <c r="R694" s="1">
        <v>424401.5</v>
      </c>
      <c r="S694" s="59">
        <f>IF(C694="East", IF(B694="Central",('Connecting shares (%)'!$F$2/100*E694+'Connecting shares (%)'!$G$2/100*G694+'Connecting shares (%)'!$H$2/100*I694)/1000000,0),0)</f>
        <v>0</v>
      </c>
      <c r="T694" s="59">
        <f>IF(C694="East", IF(B694="Central",F694*'Connecting shares (%)'!$R$16*'Connecting shares (%)'!$F$2/100+H694*'Connecting shares (%)'!$G$2/100*'Connecting shares (%)'!$R$17+J694*'Connecting shares (%)'!$H$2/100*'Connecting shares (%)'!$R$18,0),0)</f>
        <v>0</v>
      </c>
      <c r="U694" s="1">
        <f>IF(C694="East", IF(B694="Decentral",('Connecting shares (%)'!$F$6/100*E694+'Connecting shares (%)'!$G$6/100*G694+'Connecting shares (%)'!$H$6/100*I694)/1000000,0),0)</f>
        <v>0</v>
      </c>
      <c r="V694" s="1">
        <f>IF(C694="East", IF(B694="Decentral",F694*'Connecting shares (%)'!$R$16*'Connecting shares (%)'!$F$6/100+H694*'Connecting shares (%)'!$G$6/100*'Connecting shares (%)'!$R$17+J694*'Connecting shares (%)'!$H$6/100*'Connecting shares (%)'!$R$18,0),0)</f>
        <v>0</v>
      </c>
      <c r="W694" s="1">
        <f>IF(C694="East", IF(B694="Central",('Connecting shares (%)'!$F$4/100*K694+'Connecting shares (%)'!$G$4/100*M694+'Connecting shares (%)'!$H$4/100*O694)/1000000,0),0)</f>
        <v>0</v>
      </c>
      <c r="X694" s="1">
        <f>IF(C694="East", IF(B694="Central",L694*'Connecting shares (%)'!$R$16*'Connecting shares (%)'!$F$4/100+N694*'Connecting shares (%)'!$G$4/100*'Connecting shares (%)'!$R$17+P694*'Connecting shares (%)'!$H$4/100*'Connecting shares (%)'!$R$18,0),0)</f>
        <v>0</v>
      </c>
      <c r="Y694" s="1">
        <f>IF(C694="East", IF(B694="Decentral",('Connecting shares (%)'!$F$4/100*K694+'Connecting shares (%)'!$G$4/100*M694+'Connecting shares (%)'!$H$4/100*O694)/1000000,0),0)</f>
        <v>0</v>
      </c>
      <c r="Z694" s="1">
        <f>IF(C694="East", IF(B694="Decentral",L694*'Connecting shares (%)'!$R$16*'Connecting shares (%)'!$F$8/100+N694*'Connecting shares (%)'!$G$8/100*'Connecting shares (%)'!$R$17+P694*'Connecting shares (%)'!$H$8/100*'Connecting shares (%)'!$R$18,0),0)</f>
        <v>0</v>
      </c>
      <c r="AA694" s="1">
        <f>IF(C694="West", IF(B694="Central",('Connecting shares (%)'!$F$10/100*E694+'Connecting shares (%)'!$G$10/100*G694+'Connecting shares (%)'!$H$10/100*I694)/1000000,0),0)</f>
        <v>0</v>
      </c>
      <c r="AB694" s="1">
        <f>IF(C694="West", IF(B694="Central",F694*'Connecting shares (%)'!$R$16*'Connecting shares (%)'!$F$10/100+H694*'Connecting shares (%)'!$G$10/100*'Connecting shares (%)'!$R$17+J694*'Connecting shares (%)'!$H$10/100*'Connecting shares (%)'!$R$18,0),0)</f>
        <v>0</v>
      </c>
      <c r="AC694" s="1">
        <f>IF(C694="West", IF(B694="Decentral",('Connecting shares (%)'!$F$14/100*E694+'Connecting shares (%)'!$G$14/100*G694+'Connecting shares (%)'!$H$14/100*I694)/1000000,0),0)</f>
        <v>0.476787039999999</v>
      </c>
      <c r="AD694" s="1">
        <f>IF(C694="west", IF(B694="Decentral",F694*'Connecting shares (%)'!$R$16*'Connecting shares (%)'!$F$14/100+H694*'Connecting shares (%)'!$G$14/100*'Connecting shares (%)'!$R$17+J694*'Connecting shares (%)'!$H$14/100*'Connecting shares (%)'!$R$18,0),0)</f>
        <v>0.58253900000000003</v>
      </c>
      <c r="AE694" s="1">
        <f>IF(C694="west", IF(B694="Central",('Connecting shares (%)'!$F$12/100*K694+'Connecting shares (%)'!$G$12/100*M694+'Connecting shares (%)'!$H$12/100*O694)/1000000,0),0)</f>
        <v>0</v>
      </c>
      <c r="AF694" s="1">
        <f>IF(C694="west", IF(B694="Central",L694*'Connecting shares (%)'!$R$16*'Connecting shares (%)'!$F$12/100+N694*'Connecting shares (%)'!$G$12/100*'Connecting shares (%)'!$R$17+P694*'Connecting shares (%)'!$H$12/100*'Connecting shares (%)'!$R$18,0),0)</f>
        <v>0</v>
      </c>
      <c r="AG694" s="1">
        <f>IF(C694="West", IF(B694="Decentral",(K694*'Connecting shares (%)'!$F$16/100+M694*'Connecting shares (%)'!$G$16/100+O694*'Connecting shares (%)'!$H$16/100)/1000000,0),0)</f>
        <v>7.2204240000000003E-2</v>
      </c>
      <c r="AH694" s="1">
        <f>IF(C694="west", IF(B694="Decentral",L694*'Connecting shares (%)'!$R$16*'Connecting shares (%)'!$F$16/100+N694*'Connecting shares (%)'!$G$16/100*'Connecting shares (%)'!$R$17+P694*'Connecting shares (%)'!$H$16/100*'Connecting shares (%)'!$R$18,0),0)</f>
        <v>3.0658999999999999E-2</v>
      </c>
    </row>
    <row r="695" spans="1:34">
      <c r="A695" s="1">
        <v>694</v>
      </c>
      <c r="B695" s="1" t="s">
        <v>19</v>
      </c>
      <c r="C695" s="1" t="s">
        <v>21</v>
      </c>
      <c r="D695" s="1" t="s">
        <v>266</v>
      </c>
      <c r="E695" s="1">
        <v>566228.80999999901</v>
      </c>
      <c r="F695" s="1">
        <v>36</v>
      </c>
      <c r="G695" s="1">
        <v>0</v>
      </c>
      <c r="H695" s="1">
        <v>0</v>
      </c>
      <c r="I695" s="1">
        <v>0</v>
      </c>
      <c r="J695" s="1">
        <v>0</v>
      </c>
      <c r="K695" s="1">
        <v>0</v>
      </c>
      <c r="L695" s="1">
        <v>0</v>
      </c>
      <c r="M695" s="1">
        <v>0</v>
      </c>
      <c r="N695" s="1">
        <v>0</v>
      </c>
      <c r="O695" s="1">
        <v>0</v>
      </c>
      <c r="P695" s="1">
        <v>0</v>
      </c>
      <c r="Q695" s="1">
        <v>3458.2041276466298</v>
      </c>
      <c r="R695" s="1">
        <v>285809</v>
      </c>
      <c r="S695" s="59">
        <f>IF(C695="East", IF(B695="Central",('Connecting shares (%)'!$F$2/100*E695+'Connecting shares (%)'!$G$2/100*G695+'Connecting shares (%)'!$H$2/100*I695)/1000000,0),0)</f>
        <v>0</v>
      </c>
      <c r="T695" s="59">
        <f>IF(C695="East", IF(B695="Central",F695*'Connecting shares (%)'!$R$16*'Connecting shares (%)'!$F$2/100+H695*'Connecting shares (%)'!$G$2/100*'Connecting shares (%)'!$R$17+J695*'Connecting shares (%)'!$H$2/100*'Connecting shares (%)'!$R$18,0),0)</f>
        <v>0</v>
      </c>
      <c r="U695" s="1">
        <f>IF(C695="East", IF(B695="Decentral",('Connecting shares (%)'!$F$6/100*E695+'Connecting shares (%)'!$G$6/100*G695+'Connecting shares (%)'!$H$6/100*I695)/1000000,0),0)</f>
        <v>0</v>
      </c>
      <c r="V695" s="1">
        <f>IF(C695="East", IF(B695="Decentral",F695*'Connecting shares (%)'!$R$16*'Connecting shares (%)'!$F$6/100+H695*'Connecting shares (%)'!$G$6/100*'Connecting shares (%)'!$R$17+J695*'Connecting shares (%)'!$H$6/100*'Connecting shares (%)'!$R$18,0),0)</f>
        <v>0</v>
      </c>
      <c r="W695" s="1">
        <f>IF(C695="East", IF(B695="Central",('Connecting shares (%)'!$F$4/100*K695+'Connecting shares (%)'!$G$4/100*M695+'Connecting shares (%)'!$H$4/100*O695)/1000000,0),0)</f>
        <v>0</v>
      </c>
      <c r="X695" s="1">
        <f>IF(C695="East", IF(B695="Central",L695*'Connecting shares (%)'!$R$16*'Connecting shares (%)'!$F$4/100+N695*'Connecting shares (%)'!$G$4/100*'Connecting shares (%)'!$R$17+P695*'Connecting shares (%)'!$H$4/100*'Connecting shares (%)'!$R$18,0),0)</f>
        <v>0</v>
      </c>
      <c r="Y695" s="1">
        <f>IF(C695="East", IF(B695="Decentral",('Connecting shares (%)'!$F$4/100*K695+'Connecting shares (%)'!$G$4/100*M695+'Connecting shares (%)'!$H$4/100*O695)/1000000,0),0)</f>
        <v>0</v>
      </c>
      <c r="Z695" s="1">
        <f>IF(C695="East", IF(B695="Decentral",L695*'Connecting shares (%)'!$R$16*'Connecting shares (%)'!$F$8/100+N695*'Connecting shares (%)'!$G$8/100*'Connecting shares (%)'!$R$17+P695*'Connecting shares (%)'!$H$8/100*'Connecting shares (%)'!$R$18,0),0)</f>
        <v>0</v>
      </c>
      <c r="AA695" s="1">
        <f>IF(C695="West", IF(B695="Central",('Connecting shares (%)'!$F$10/100*E695+'Connecting shares (%)'!$G$10/100*G695+'Connecting shares (%)'!$H$10/100*I695)/1000000,0),0)</f>
        <v>0</v>
      </c>
      <c r="AB695" s="1">
        <f>IF(C695="West", IF(B695="Central",F695*'Connecting shares (%)'!$R$16*'Connecting shares (%)'!$F$10/100+H695*'Connecting shares (%)'!$G$10/100*'Connecting shares (%)'!$R$17+J695*'Connecting shares (%)'!$H$10/100*'Connecting shares (%)'!$R$18,0),0)</f>
        <v>0</v>
      </c>
      <c r="AC695" s="1">
        <f>IF(C695="West", IF(B695="Decentral",('Connecting shares (%)'!$F$14/100*E695+'Connecting shares (%)'!$G$14/100*G695+'Connecting shares (%)'!$H$14/100*I695)/1000000,0),0)</f>
        <v>0.56622880999999903</v>
      </c>
      <c r="AD695" s="1">
        <f>IF(C695="west", IF(B695="Decentral",F695*'Connecting shares (%)'!$R$16*'Connecting shares (%)'!$F$14/100+H695*'Connecting shares (%)'!$G$14/100*'Connecting shares (%)'!$R$17+J695*'Connecting shares (%)'!$H$14/100*'Connecting shares (%)'!$R$18,0),0)</f>
        <v>0.82782</v>
      </c>
      <c r="AE695" s="1">
        <f>IF(C695="west", IF(B695="Central",('Connecting shares (%)'!$F$12/100*K695+'Connecting shares (%)'!$G$12/100*M695+'Connecting shares (%)'!$H$12/100*O695)/1000000,0),0)</f>
        <v>0</v>
      </c>
      <c r="AF695" s="1">
        <f>IF(C695="west", IF(B695="Central",L695*'Connecting shares (%)'!$R$16*'Connecting shares (%)'!$F$12/100+N695*'Connecting shares (%)'!$G$12/100*'Connecting shares (%)'!$R$17+P695*'Connecting shares (%)'!$H$12/100*'Connecting shares (%)'!$R$18,0),0)</f>
        <v>0</v>
      </c>
      <c r="AG695" s="1">
        <f>IF(C695="West", IF(B695="Decentral",(K695*'Connecting shares (%)'!$F$16/100+M695*'Connecting shares (%)'!$G$16/100+O695*'Connecting shares (%)'!$H$16/100)/1000000,0),0)</f>
        <v>0</v>
      </c>
      <c r="AH695" s="1">
        <f>IF(C695="west", IF(B695="Decentral",L695*'Connecting shares (%)'!$R$16*'Connecting shares (%)'!$F$16/100+N695*'Connecting shares (%)'!$G$16/100*'Connecting shares (%)'!$R$17+P695*'Connecting shares (%)'!$H$16/100*'Connecting shares (%)'!$R$18,0),0)</f>
        <v>0</v>
      </c>
    </row>
    <row r="696" spans="1:34">
      <c r="A696" s="1">
        <v>695</v>
      </c>
      <c r="B696" s="1" t="s">
        <v>19</v>
      </c>
      <c r="C696" s="1" t="s">
        <v>21</v>
      </c>
      <c r="D696" s="1" t="s">
        <v>265</v>
      </c>
      <c r="E696" s="1">
        <v>375166.43999999901</v>
      </c>
      <c r="F696" s="1">
        <v>26</v>
      </c>
      <c r="G696" s="1">
        <v>0</v>
      </c>
      <c r="H696" s="1">
        <v>0</v>
      </c>
      <c r="I696" s="1">
        <v>0</v>
      </c>
      <c r="J696" s="1">
        <v>0</v>
      </c>
      <c r="K696" s="1">
        <v>0</v>
      </c>
      <c r="L696" s="1">
        <v>0</v>
      </c>
      <c r="M696" s="1">
        <v>0</v>
      </c>
      <c r="N696" s="1">
        <v>0</v>
      </c>
      <c r="O696" s="1">
        <v>0</v>
      </c>
      <c r="P696" s="1">
        <v>0</v>
      </c>
      <c r="Q696" s="1">
        <v>3370.0536868812901</v>
      </c>
      <c r="R696" s="1">
        <v>655780.5</v>
      </c>
      <c r="S696" s="59">
        <f>IF(C696="East", IF(B696="Central",('Connecting shares (%)'!$F$2/100*E696+'Connecting shares (%)'!$G$2/100*G696+'Connecting shares (%)'!$H$2/100*I696)/1000000,0),0)</f>
        <v>0</v>
      </c>
      <c r="T696" s="59">
        <f>IF(C696="East", IF(B696="Central",F696*'Connecting shares (%)'!$R$16*'Connecting shares (%)'!$F$2/100+H696*'Connecting shares (%)'!$G$2/100*'Connecting shares (%)'!$R$17+J696*'Connecting shares (%)'!$H$2/100*'Connecting shares (%)'!$R$18,0),0)</f>
        <v>0</v>
      </c>
      <c r="U696" s="1">
        <f>IF(C696="East", IF(B696="Decentral",('Connecting shares (%)'!$F$6/100*E696+'Connecting shares (%)'!$G$6/100*G696+'Connecting shares (%)'!$H$6/100*I696)/1000000,0),0)</f>
        <v>0</v>
      </c>
      <c r="V696" s="1">
        <f>IF(C696="East", IF(B696="Decentral",F696*'Connecting shares (%)'!$R$16*'Connecting shares (%)'!$F$6/100+H696*'Connecting shares (%)'!$G$6/100*'Connecting shares (%)'!$R$17+J696*'Connecting shares (%)'!$H$6/100*'Connecting shares (%)'!$R$18,0),0)</f>
        <v>0</v>
      </c>
      <c r="W696" s="1">
        <f>IF(C696="East", IF(B696="Central",('Connecting shares (%)'!$F$4/100*K696+'Connecting shares (%)'!$G$4/100*M696+'Connecting shares (%)'!$H$4/100*O696)/1000000,0),0)</f>
        <v>0</v>
      </c>
      <c r="X696" s="1">
        <f>IF(C696="East", IF(B696="Central",L696*'Connecting shares (%)'!$R$16*'Connecting shares (%)'!$F$4/100+N696*'Connecting shares (%)'!$G$4/100*'Connecting shares (%)'!$R$17+P696*'Connecting shares (%)'!$H$4/100*'Connecting shares (%)'!$R$18,0),0)</f>
        <v>0</v>
      </c>
      <c r="Y696" s="1">
        <f>IF(C696="East", IF(B696="Decentral",('Connecting shares (%)'!$F$4/100*K696+'Connecting shares (%)'!$G$4/100*M696+'Connecting shares (%)'!$H$4/100*O696)/1000000,0),0)</f>
        <v>0</v>
      </c>
      <c r="Z696" s="1">
        <f>IF(C696="East", IF(B696="Decentral",L696*'Connecting shares (%)'!$R$16*'Connecting shares (%)'!$F$8/100+N696*'Connecting shares (%)'!$G$8/100*'Connecting shares (%)'!$R$17+P696*'Connecting shares (%)'!$H$8/100*'Connecting shares (%)'!$R$18,0),0)</f>
        <v>0</v>
      </c>
      <c r="AA696" s="1">
        <f>IF(C696="West", IF(B696="Central",('Connecting shares (%)'!$F$10/100*E696+'Connecting shares (%)'!$G$10/100*G696+'Connecting shares (%)'!$H$10/100*I696)/1000000,0),0)</f>
        <v>0</v>
      </c>
      <c r="AB696" s="1">
        <f>IF(C696="West", IF(B696="Central",F696*'Connecting shares (%)'!$R$16*'Connecting shares (%)'!$F$10/100+H696*'Connecting shares (%)'!$G$10/100*'Connecting shares (%)'!$R$17+J696*'Connecting shares (%)'!$H$10/100*'Connecting shares (%)'!$R$18,0),0)</f>
        <v>0</v>
      </c>
      <c r="AC696" s="1">
        <f>IF(C696="West", IF(B696="Decentral",('Connecting shares (%)'!$F$14/100*E696+'Connecting shares (%)'!$G$14/100*G696+'Connecting shares (%)'!$H$14/100*I696)/1000000,0),0)</f>
        <v>0.37516643999999899</v>
      </c>
      <c r="AD696" s="1">
        <f>IF(C696="west", IF(B696="Decentral",F696*'Connecting shares (%)'!$R$16*'Connecting shares (%)'!$F$14/100+H696*'Connecting shares (%)'!$G$14/100*'Connecting shares (%)'!$R$17+J696*'Connecting shares (%)'!$H$14/100*'Connecting shares (%)'!$R$18,0),0)</f>
        <v>0.59787000000000001</v>
      </c>
      <c r="AE696" s="1">
        <f>IF(C696="west", IF(B696="Central",('Connecting shares (%)'!$F$12/100*K696+'Connecting shares (%)'!$G$12/100*M696+'Connecting shares (%)'!$H$12/100*O696)/1000000,0),0)</f>
        <v>0</v>
      </c>
      <c r="AF696" s="1">
        <f>IF(C696="west", IF(B696="Central",L696*'Connecting shares (%)'!$R$16*'Connecting shares (%)'!$F$12/100+N696*'Connecting shares (%)'!$G$12/100*'Connecting shares (%)'!$R$17+P696*'Connecting shares (%)'!$H$12/100*'Connecting shares (%)'!$R$18,0),0)</f>
        <v>0</v>
      </c>
      <c r="AG696" s="1">
        <f>IF(C696="West", IF(B696="Decentral",(K696*'Connecting shares (%)'!$F$16/100+M696*'Connecting shares (%)'!$G$16/100+O696*'Connecting shares (%)'!$H$16/100)/1000000,0),0)</f>
        <v>0</v>
      </c>
      <c r="AH696" s="1">
        <f>IF(C696="west", IF(B696="Decentral",L696*'Connecting shares (%)'!$R$16*'Connecting shares (%)'!$F$16/100+N696*'Connecting shares (%)'!$G$16/100*'Connecting shares (%)'!$R$17+P696*'Connecting shares (%)'!$H$16/100*'Connecting shares (%)'!$R$18,0),0)</f>
        <v>0</v>
      </c>
    </row>
    <row r="697" spans="1:34">
      <c r="A697" s="1">
        <v>696</v>
      </c>
      <c r="B697" s="1" t="s">
        <v>19</v>
      </c>
      <c r="C697" s="1" t="s">
        <v>21</v>
      </c>
      <c r="D697" s="1" t="s">
        <v>199</v>
      </c>
      <c r="E697" s="1">
        <v>595809.45999999903</v>
      </c>
      <c r="F697" s="1">
        <v>33</v>
      </c>
      <c r="G697" s="1">
        <v>0</v>
      </c>
      <c r="H697" s="1">
        <v>0</v>
      </c>
      <c r="I697" s="1">
        <v>0</v>
      </c>
      <c r="J697" s="1">
        <v>0</v>
      </c>
      <c r="K697" s="1">
        <v>22668.9199999999</v>
      </c>
      <c r="L697" s="1">
        <v>1</v>
      </c>
      <c r="M697" s="1">
        <v>275890.549999999</v>
      </c>
      <c r="N697" s="1">
        <v>2</v>
      </c>
      <c r="O697" s="1">
        <v>0</v>
      </c>
      <c r="P697" s="1">
        <v>0</v>
      </c>
      <c r="Q697" s="1">
        <v>2477.8731658614201</v>
      </c>
      <c r="R697" s="1">
        <v>367823.5</v>
      </c>
      <c r="S697" s="59">
        <f>IF(C697="East", IF(B697="Central",('Connecting shares (%)'!$F$2/100*E697+'Connecting shares (%)'!$G$2/100*G697+'Connecting shares (%)'!$H$2/100*I697)/1000000,0),0)</f>
        <v>0</v>
      </c>
      <c r="T697" s="59">
        <f>IF(C697="East", IF(B697="Central",F697*'Connecting shares (%)'!$R$16*'Connecting shares (%)'!$F$2/100+H697*'Connecting shares (%)'!$G$2/100*'Connecting shares (%)'!$R$17+J697*'Connecting shares (%)'!$H$2/100*'Connecting shares (%)'!$R$18,0),0)</f>
        <v>0</v>
      </c>
      <c r="U697" s="1">
        <f>IF(C697="East", IF(B697="Decentral",('Connecting shares (%)'!$F$6/100*E697+'Connecting shares (%)'!$G$6/100*G697+'Connecting shares (%)'!$H$6/100*I697)/1000000,0),0)</f>
        <v>0</v>
      </c>
      <c r="V697" s="1">
        <f>IF(C697="East", IF(B697="Decentral",F697*'Connecting shares (%)'!$R$16*'Connecting shares (%)'!$F$6/100+H697*'Connecting shares (%)'!$G$6/100*'Connecting shares (%)'!$R$17+J697*'Connecting shares (%)'!$H$6/100*'Connecting shares (%)'!$R$18,0),0)</f>
        <v>0</v>
      </c>
      <c r="W697" s="1">
        <f>IF(C697="East", IF(B697="Central",('Connecting shares (%)'!$F$4/100*K697+'Connecting shares (%)'!$G$4/100*M697+'Connecting shares (%)'!$H$4/100*O697)/1000000,0),0)</f>
        <v>0</v>
      </c>
      <c r="X697" s="1">
        <f>IF(C697="East", IF(B697="Central",L697*'Connecting shares (%)'!$R$16*'Connecting shares (%)'!$F$4/100+N697*'Connecting shares (%)'!$G$4/100*'Connecting shares (%)'!$R$17+P697*'Connecting shares (%)'!$H$4/100*'Connecting shares (%)'!$R$18,0),0)</f>
        <v>0</v>
      </c>
      <c r="Y697" s="1">
        <f>IF(C697="East", IF(B697="Decentral",('Connecting shares (%)'!$F$4/100*K697+'Connecting shares (%)'!$G$4/100*M697+'Connecting shares (%)'!$H$4/100*O697)/1000000,0),0)</f>
        <v>0</v>
      </c>
      <c r="Z697" s="1">
        <f>IF(C697="East", IF(B697="Decentral",L697*'Connecting shares (%)'!$R$16*'Connecting shares (%)'!$F$8/100+N697*'Connecting shares (%)'!$G$8/100*'Connecting shares (%)'!$R$17+P697*'Connecting shares (%)'!$H$8/100*'Connecting shares (%)'!$R$18,0),0)</f>
        <v>0</v>
      </c>
      <c r="AA697" s="1">
        <f>IF(C697="West", IF(B697="Central",('Connecting shares (%)'!$F$10/100*E697+'Connecting shares (%)'!$G$10/100*G697+'Connecting shares (%)'!$H$10/100*I697)/1000000,0),0)</f>
        <v>0</v>
      </c>
      <c r="AB697" s="1">
        <f>IF(C697="West", IF(B697="Central",F697*'Connecting shares (%)'!$R$16*'Connecting shares (%)'!$F$10/100+H697*'Connecting shares (%)'!$G$10/100*'Connecting shares (%)'!$R$17+J697*'Connecting shares (%)'!$H$10/100*'Connecting shares (%)'!$R$18,0),0)</f>
        <v>0</v>
      </c>
      <c r="AC697" s="1">
        <f>IF(C697="West", IF(B697="Decentral",('Connecting shares (%)'!$F$14/100*E697+'Connecting shares (%)'!$G$14/100*G697+'Connecting shares (%)'!$H$14/100*I697)/1000000,0),0)</f>
        <v>0.59580945999999901</v>
      </c>
      <c r="AD697" s="1">
        <f>IF(C697="west", IF(B697="Decentral",F697*'Connecting shares (%)'!$R$16*'Connecting shares (%)'!$F$14/100+H697*'Connecting shares (%)'!$G$14/100*'Connecting shares (%)'!$R$17+J697*'Connecting shares (%)'!$H$14/100*'Connecting shares (%)'!$R$18,0),0)</f>
        <v>0.75883499999999993</v>
      </c>
      <c r="AE697" s="1">
        <f>IF(C697="west", IF(B697="Central",('Connecting shares (%)'!$F$12/100*K697+'Connecting shares (%)'!$G$12/100*M697+'Connecting shares (%)'!$H$12/100*O697)/1000000,0),0)</f>
        <v>0</v>
      </c>
      <c r="AF697" s="1">
        <f>IF(C697="west", IF(B697="Central",L697*'Connecting shares (%)'!$R$16*'Connecting shares (%)'!$F$12/100+N697*'Connecting shares (%)'!$G$12/100*'Connecting shares (%)'!$R$17+P697*'Connecting shares (%)'!$H$12/100*'Connecting shares (%)'!$R$18,0),0)</f>
        <v>0</v>
      </c>
      <c r="AG697" s="1">
        <f>IF(C697="West", IF(B697="Decentral",(K697*'Connecting shares (%)'!$F$16/100+M697*'Connecting shares (%)'!$G$16/100+O697*'Connecting shares (%)'!$H$16/100)/1000000,0),0)</f>
        <v>0.29855946999999894</v>
      </c>
      <c r="AH697" s="1">
        <f>IF(C697="west", IF(B697="Decentral",L697*'Connecting shares (%)'!$R$16*'Connecting shares (%)'!$F$16/100+N697*'Connecting shares (%)'!$G$16/100*'Connecting shares (%)'!$R$17+P697*'Connecting shares (%)'!$H$16/100*'Connecting shares (%)'!$R$18,0),0)</f>
        <v>8.4312999999999999E-2</v>
      </c>
    </row>
    <row r="698" spans="1:34">
      <c r="A698" s="1">
        <v>697</v>
      </c>
      <c r="B698" s="1" t="s">
        <v>20</v>
      </c>
      <c r="C698" s="1" t="s">
        <v>21</v>
      </c>
      <c r="D698" s="1" t="s">
        <v>264</v>
      </c>
      <c r="E698" s="1">
        <v>657428.33999999904</v>
      </c>
      <c r="F698" s="1">
        <v>44</v>
      </c>
      <c r="G698" s="1">
        <v>0</v>
      </c>
      <c r="H698" s="1">
        <v>0</v>
      </c>
      <c r="I698" s="1">
        <v>0</v>
      </c>
      <c r="J698" s="1">
        <v>0</v>
      </c>
      <c r="K698" s="1">
        <v>10040.68</v>
      </c>
      <c r="L698" s="1">
        <v>1</v>
      </c>
      <c r="M698" s="1">
        <v>0</v>
      </c>
      <c r="N698" s="1">
        <v>0</v>
      </c>
      <c r="O698" s="1">
        <v>0</v>
      </c>
      <c r="P698" s="1">
        <v>0</v>
      </c>
      <c r="Q698" s="1">
        <v>4299.5748134290498</v>
      </c>
      <c r="R698" s="1">
        <v>875564</v>
      </c>
      <c r="S698" s="59">
        <f>IF(C698="East", IF(B698="Central",('Connecting shares (%)'!$F$2/100*E698+'Connecting shares (%)'!$G$2/100*G698+'Connecting shares (%)'!$H$2/100*I698)/1000000,0),0)</f>
        <v>0</v>
      </c>
      <c r="T698" s="59">
        <f>IF(C698="East", IF(B698="Central",F698*'Connecting shares (%)'!$R$16*'Connecting shares (%)'!$F$2/100+H698*'Connecting shares (%)'!$G$2/100*'Connecting shares (%)'!$R$17+J698*'Connecting shares (%)'!$H$2/100*'Connecting shares (%)'!$R$18,0),0)</f>
        <v>0</v>
      </c>
      <c r="U698" s="1">
        <f>IF(C698="East", IF(B698="Decentral",('Connecting shares (%)'!$F$6/100*E698+'Connecting shares (%)'!$G$6/100*G698+'Connecting shares (%)'!$H$6/100*I698)/1000000,0),0)</f>
        <v>0</v>
      </c>
      <c r="V698" s="1">
        <f>IF(C698="East", IF(B698="Decentral",F698*'Connecting shares (%)'!$R$16*'Connecting shares (%)'!$F$6/100+H698*'Connecting shares (%)'!$G$6/100*'Connecting shares (%)'!$R$17+J698*'Connecting shares (%)'!$H$6/100*'Connecting shares (%)'!$R$18,0),0)</f>
        <v>0</v>
      </c>
      <c r="W698" s="1">
        <f>IF(C698="East", IF(B698="Central",('Connecting shares (%)'!$F$4/100*K698+'Connecting shares (%)'!$G$4/100*M698+'Connecting shares (%)'!$H$4/100*O698)/1000000,0),0)</f>
        <v>0</v>
      </c>
      <c r="X698" s="1">
        <f>IF(C698="East", IF(B698="Central",L698*'Connecting shares (%)'!$R$16*'Connecting shares (%)'!$F$4/100+N698*'Connecting shares (%)'!$G$4/100*'Connecting shares (%)'!$R$17+P698*'Connecting shares (%)'!$H$4/100*'Connecting shares (%)'!$R$18,0),0)</f>
        <v>0</v>
      </c>
      <c r="Y698" s="1">
        <f>IF(C698="East", IF(B698="Decentral",('Connecting shares (%)'!$F$4/100*K698+'Connecting shares (%)'!$G$4/100*M698+'Connecting shares (%)'!$H$4/100*O698)/1000000,0),0)</f>
        <v>0</v>
      </c>
      <c r="Z698" s="1">
        <f>IF(C698="East", IF(B698="Decentral",L698*'Connecting shares (%)'!$R$16*'Connecting shares (%)'!$F$8/100+N698*'Connecting shares (%)'!$G$8/100*'Connecting shares (%)'!$R$17+P698*'Connecting shares (%)'!$H$8/100*'Connecting shares (%)'!$R$18,0),0)</f>
        <v>0</v>
      </c>
      <c r="AA698" s="1">
        <f>IF(C698="West", IF(B698="Central",('Connecting shares (%)'!$F$10/100*E698+'Connecting shares (%)'!$G$10/100*G698+'Connecting shares (%)'!$H$10/100*I698)/1000000,0),0)</f>
        <v>0.65742833999999906</v>
      </c>
      <c r="AB698" s="1">
        <f>IF(C698="West", IF(B698="Central",F698*'Connecting shares (%)'!$R$16*'Connecting shares (%)'!$F$10/100+H698*'Connecting shares (%)'!$G$10/100*'Connecting shares (%)'!$R$17+J698*'Connecting shares (%)'!$H$10/100*'Connecting shares (%)'!$R$18,0),0)</f>
        <v>1.0117800000000001</v>
      </c>
      <c r="AC698" s="1">
        <f>IF(C698="West", IF(B698="Decentral",('Connecting shares (%)'!$F$14/100*E698+'Connecting shares (%)'!$G$14/100*G698+'Connecting shares (%)'!$H$14/100*I698)/1000000,0),0)</f>
        <v>0</v>
      </c>
      <c r="AD698" s="1">
        <f>IF(C698="west", IF(B698="Decentral",F698*'Connecting shares (%)'!$R$16*'Connecting shares (%)'!$F$14/100+H698*'Connecting shares (%)'!$G$14/100*'Connecting shares (%)'!$R$17+J698*'Connecting shares (%)'!$H$14/100*'Connecting shares (%)'!$R$18,0),0)</f>
        <v>0</v>
      </c>
      <c r="AE698" s="1">
        <f>IF(C698="west", IF(B698="Central",('Connecting shares (%)'!$F$12/100*K698+'Connecting shares (%)'!$G$12/100*M698+'Connecting shares (%)'!$H$12/100*O698)/1000000,0),0)</f>
        <v>1.004068E-2</v>
      </c>
      <c r="AF698" s="1">
        <f>IF(C698="west", IF(B698="Central",L698*'Connecting shares (%)'!$R$16*'Connecting shares (%)'!$F$12/100+N698*'Connecting shares (%)'!$G$12/100*'Connecting shares (%)'!$R$17+P698*'Connecting shares (%)'!$H$12/100*'Connecting shares (%)'!$R$18,0),0)</f>
        <v>2.2995000000000002E-2</v>
      </c>
      <c r="AG698" s="1">
        <f>IF(C698="West", IF(B698="Decentral",(K698*'Connecting shares (%)'!$F$16/100+M698*'Connecting shares (%)'!$G$16/100+O698*'Connecting shares (%)'!$H$16/100)/1000000,0),0)</f>
        <v>0</v>
      </c>
      <c r="AH698" s="1">
        <f>IF(C698="west", IF(B698="Decentral",L698*'Connecting shares (%)'!$R$16*'Connecting shares (%)'!$F$16/100+N698*'Connecting shares (%)'!$G$16/100*'Connecting shares (%)'!$R$17+P698*'Connecting shares (%)'!$H$16/100*'Connecting shares (%)'!$R$18,0),0)</f>
        <v>0</v>
      </c>
    </row>
    <row r="699" spans="1:34">
      <c r="A699" s="1">
        <v>698</v>
      </c>
      <c r="B699" s="1" t="s">
        <v>19</v>
      </c>
      <c r="C699" s="1" t="s">
        <v>21</v>
      </c>
      <c r="D699" s="1" t="s">
        <v>263</v>
      </c>
      <c r="E699" s="1">
        <v>433918.26</v>
      </c>
      <c r="F699" s="1">
        <v>26</v>
      </c>
      <c r="G699" s="1">
        <v>0</v>
      </c>
      <c r="H699" s="1">
        <v>0</v>
      </c>
      <c r="I699" s="1">
        <v>0</v>
      </c>
      <c r="J699" s="1">
        <v>0</v>
      </c>
      <c r="K699" s="1">
        <v>0</v>
      </c>
      <c r="L699" s="1">
        <v>0</v>
      </c>
      <c r="M699" s="1">
        <v>0</v>
      </c>
      <c r="N699" s="1">
        <v>0</v>
      </c>
      <c r="O699" s="1">
        <v>0</v>
      </c>
      <c r="P699" s="1">
        <v>0</v>
      </c>
      <c r="Q699" s="1">
        <v>3251.3883350341098</v>
      </c>
      <c r="R699" s="1">
        <v>594280.5</v>
      </c>
      <c r="S699" s="59">
        <f>IF(C699="East", IF(B699="Central",('Connecting shares (%)'!$F$2/100*E699+'Connecting shares (%)'!$G$2/100*G699+'Connecting shares (%)'!$H$2/100*I699)/1000000,0),0)</f>
        <v>0</v>
      </c>
      <c r="T699" s="59">
        <f>IF(C699="East", IF(B699="Central",F699*'Connecting shares (%)'!$R$16*'Connecting shares (%)'!$F$2/100+H699*'Connecting shares (%)'!$G$2/100*'Connecting shares (%)'!$R$17+J699*'Connecting shares (%)'!$H$2/100*'Connecting shares (%)'!$R$18,0),0)</f>
        <v>0</v>
      </c>
      <c r="U699" s="1">
        <f>IF(C699="East", IF(B699="Decentral",('Connecting shares (%)'!$F$6/100*E699+'Connecting shares (%)'!$G$6/100*G699+'Connecting shares (%)'!$H$6/100*I699)/1000000,0),0)</f>
        <v>0</v>
      </c>
      <c r="V699" s="1">
        <f>IF(C699="East", IF(B699="Decentral",F699*'Connecting shares (%)'!$R$16*'Connecting shares (%)'!$F$6/100+H699*'Connecting shares (%)'!$G$6/100*'Connecting shares (%)'!$R$17+J699*'Connecting shares (%)'!$H$6/100*'Connecting shares (%)'!$R$18,0),0)</f>
        <v>0</v>
      </c>
      <c r="W699" s="1">
        <f>IF(C699="East", IF(B699="Central",('Connecting shares (%)'!$F$4/100*K699+'Connecting shares (%)'!$G$4/100*M699+'Connecting shares (%)'!$H$4/100*O699)/1000000,0),0)</f>
        <v>0</v>
      </c>
      <c r="X699" s="1">
        <f>IF(C699="East", IF(B699="Central",L699*'Connecting shares (%)'!$R$16*'Connecting shares (%)'!$F$4/100+N699*'Connecting shares (%)'!$G$4/100*'Connecting shares (%)'!$R$17+P699*'Connecting shares (%)'!$H$4/100*'Connecting shares (%)'!$R$18,0),0)</f>
        <v>0</v>
      </c>
      <c r="Y699" s="1">
        <f>IF(C699="East", IF(B699="Decentral",('Connecting shares (%)'!$F$4/100*K699+'Connecting shares (%)'!$G$4/100*M699+'Connecting shares (%)'!$H$4/100*O699)/1000000,0),0)</f>
        <v>0</v>
      </c>
      <c r="Z699" s="1">
        <f>IF(C699="East", IF(B699="Decentral",L699*'Connecting shares (%)'!$R$16*'Connecting shares (%)'!$F$8/100+N699*'Connecting shares (%)'!$G$8/100*'Connecting shares (%)'!$R$17+P699*'Connecting shares (%)'!$H$8/100*'Connecting shares (%)'!$R$18,0),0)</f>
        <v>0</v>
      </c>
      <c r="AA699" s="1">
        <f>IF(C699="West", IF(B699="Central",('Connecting shares (%)'!$F$10/100*E699+'Connecting shares (%)'!$G$10/100*G699+'Connecting shares (%)'!$H$10/100*I699)/1000000,0),0)</f>
        <v>0</v>
      </c>
      <c r="AB699" s="1">
        <f>IF(C699="West", IF(B699="Central",F699*'Connecting shares (%)'!$R$16*'Connecting shares (%)'!$F$10/100+H699*'Connecting shares (%)'!$G$10/100*'Connecting shares (%)'!$R$17+J699*'Connecting shares (%)'!$H$10/100*'Connecting shares (%)'!$R$18,0),0)</f>
        <v>0</v>
      </c>
      <c r="AC699" s="1">
        <f>IF(C699="West", IF(B699="Decentral",('Connecting shares (%)'!$F$14/100*E699+'Connecting shares (%)'!$G$14/100*G699+'Connecting shares (%)'!$H$14/100*I699)/1000000,0),0)</f>
        <v>0.43391826</v>
      </c>
      <c r="AD699" s="1">
        <f>IF(C699="west", IF(B699="Decentral",F699*'Connecting shares (%)'!$R$16*'Connecting shares (%)'!$F$14/100+H699*'Connecting shares (%)'!$G$14/100*'Connecting shares (%)'!$R$17+J699*'Connecting shares (%)'!$H$14/100*'Connecting shares (%)'!$R$18,0),0)</f>
        <v>0.59787000000000001</v>
      </c>
      <c r="AE699" s="1">
        <f>IF(C699="west", IF(B699="Central",('Connecting shares (%)'!$F$12/100*K699+'Connecting shares (%)'!$G$12/100*M699+'Connecting shares (%)'!$H$12/100*O699)/1000000,0),0)</f>
        <v>0</v>
      </c>
      <c r="AF699" s="1">
        <f>IF(C699="west", IF(B699="Central",L699*'Connecting shares (%)'!$R$16*'Connecting shares (%)'!$F$12/100+N699*'Connecting shares (%)'!$G$12/100*'Connecting shares (%)'!$R$17+P699*'Connecting shares (%)'!$H$12/100*'Connecting shares (%)'!$R$18,0),0)</f>
        <v>0</v>
      </c>
      <c r="AG699" s="1">
        <f>IF(C699="West", IF(B699="Decentral",(K699*'Connecting shares (%)'!$F$16/100+M699*'Connecting shares (%)'!$G$16/100+O699*'Connecting shares (%)'!$H$16/100)/1000000,0),0)</f>
        <v>0</v>
      </c>
      <c r="AH699" s="1">
        <f>IF(C699="west", IF(B699="Decentral",L699*'Connecting shares (%)'!$R$16*'Connecting shares (%)'!$F$16/100+N699*'Connecting shares (%)'!$G$16/100*'Connecting shares (%)'!$R$17+P699*'Connecting shares (%)'!$H$16/100*'Connecting shares (%)'!$R$18,0),0)</f>
        <v>0</v>
      </c>
    </row>
    <row r="700" spans="1:34">
      <c r="A700" s="1">
        <v>699</v>
      </c>
      <c r="B700" s="1" t="s">
        <v>19</v>
      </c>
      <c r="C700" s="1" t="s">
        <v>21</v>
      </c>
      <c r="D700" s="1" t="s">
        <v>262</v>
      </c>
      <c r="E700" s="1">
        <v>270960.77999999898</v>
      </c>
      <c r="F700" s="1">
        <v>18</v>
      </c>
      <c r="G700" s="1">
        <v>0</v>
      </c>
      <c r="H700" s="1">
        <v>0</v>
      </c>
      <c r="I700" s="1">
        <v>0</v>
      </c>
      <c r="J700" s="1">
        <v>0</v>
      </c>
      <c r="K700" s="1">
        <v>10752.42</v>
      </c>
      <c r="L700" s="1">
        <v>1</v>
      </c>
      <c r="M700" s="1">
        <v>0</v>
      </c>
      <c r="N700" s="1">
        <v>0</v>
      </c>
      <c r="O700" s="1">
        <v>0</v>
      </c>
      <c r="P700" s="1">
        <v>0</v>
      </c>
      <c r="Q700" s="1">
        <v>3266.1543102850901</v>
      </c>
      <c r="R700" s="1">
        <v>552229.5</v>
      </c>
      <c r="S700" s="59">
        <f>IF(C700="East", IF(B700="Central",('Connecting shares (%)'!$F$2/100*E700+'Connecting shares (%)'!$G$2/100*G700+'Connecting shares (%)'!$H$2/100*I700)/1000000,0),0)</f>
        <v>0</v>
      </c>
      <c r="T700" s="59">
        <f>IF(C700="East", IF(B700="Central",F700*'Connecting shares (%)'!$R$16*'Connecting shares (%)'!$F$2/100+H700*'Connecting shares (%)'!$G$2/100*'Connecting shares (%)'!$R$17+J700*'Connecting shares (%)'!$H$2/100*'Connecting shares (%)'!$R$18,0),0)</f>
        <v>0</v>
      </c>
      <c r="U700" s="1">
        <f>IF(C700="East", IF(B700="Decentral",('Connecting shares (%)'!$F$6/100*E700+'Connecting shares (%)'!$G$6/100*G700+'Connecting shares (%)'!$H$6/100*I700)/1000000,0),0)</f>
        <v>0</v>
      </c>
      <c r="V700" s="1">
        <f>IF(C700="East", IF(B700="Decentral",F700*'Connecting shares (%)'!$R$16*'Connecting shares (%)'!$F$6/100+H700*'Connecting shares (%)'!$G$6/100*'Connecting shares (%)'!$R$17+J700*'Connecting shares (%)'!$H$6/100*'Connecting shares (%)'!$R$18,0),0)</f>
        <v>0</v>
      </c>
      <c r="W700" s="1">
        <f>IF(C700="East", IF(B700="Central",('Connecting shares (%)'!$F$4/100*K700+'Connecting shares (%)'!$G$4/100*M700+'Connecting shares (%)'!$H$4/100*O700)/1000000,0),0)</f>
        <v>0</v>
      </c>
      <c r="X700" s="1">
        <f>IF(C700="East", IF(B700="Central",L700*'Connecting shares (%)'!$R$16*'Connecting shares (%)'!$F$4/100+N700*'Connecting shares (%)'!$G$4/100*'Connecting shares (%)'!$R$17+P700*'Connecting shares (%)'!$H$4/100*'Connecting shares (%)'!$R$18,0),0)</f>
        <v>0</v>
      </c>
      <c r="Y700" s="1">
        <f>IF(C700="East", IF(B700="Decentral",('Connecting shares (%)'!$F$4/100*K700+'Connecting shares (%)'!$G$4/100*M700+'Connecting shares (%)'!$H$4/100*O700)/1000000,0),0)</f>
        <v>0</v>
      </c>
      <c r="Z700" s="1">
        <f>IF(C700="East", IF(B700="Decentral",L700*'Connecting shares (%)'!$R$16*'Connecting shares (%)'!$F$8/100+N700*'Connecting shares (%)'!$G$8/100*'Connecting shares (%)'!$R$17+P700*'Connecting shares (%)'!$H$8/100*'Connecting shares (%)'!$R$18,0),0)</f>
        <v>0</v>
      </c>
      <c r="AA700" s="1">
        <f>IF(C700="West", IF(B700="Central",('Connecting shares (%)'!$F$10/100*E700+'Connecting shares (%)'!$G$10/100*G700+'Connecting shares (%)'!$H$10/100*I700)/1000000,0),0)</f>
        <v>0</v>
      </c>
      <c r="AB700" s="1">
        <f>IF(C700="West", IF(B700="Central",F700*'Connecting shares (%)'!$R$16*'Connecting shares (%)'!$F$10/100+H700*'Connecting shares (%)'!$G$10/100*'Connecting shares (%)'!$R$17+J700*'Connecting shares (%)'!$H$10/100*'Connecting shares (%)'!$R$18,0),0)</f>
        <v>0</v>
      </c>
      <c r="AC700" s="1">
        <f>IF(C700="West", IF(B700="Decentral",('Connecting shares (%)'!$F$14/100*E700+'Connecting shares (%)'!$G$14/100*G700+'Connecting shares (%)'!$H$14/100*I700)/1000000,0),0)</f>
        <v>0.27096077999999896</v>
      </c>
      <c r="AD700" s="1">
        <f>IF(C700="west", IF(B700="Decentral",F700*'Connecting shares (%)'!$R$16*'Connecting shares (%)'!$F$14/100+H700*'Connecting shares (%)'!$G$14/100*'Connecting shares (%)'!$R$17+J700*'Connecting shares (%)'!$H$14/100*'Connecting shares (%)'!$R$18,0),0)</f>
        <v>0.41391</v>
      </c>
      <c r="AE700" s="1">
        <f>IF(C700="west", IF(B700="Central",('Connecting shares (%)'!$F$12/100*K700+'Connecting shares (%)'!$G$12/100*M700+'Connecting shares (%)'!$H$12/100*O700)/1000000,0),0)</f>
        <v>0</v>
      </c>
      <c r="AF700" s="1">
        <f>IF(C700="west", IF(B700="Central",L700*'Connecting shares (%)'!$R$16*'Connecting shares (%)'!$F$12/100+N700*'Connecting shares (%)'!$G$12/100*'Connecting shares (%)'!$R$17+P700*'Connecting shares (%)'!$H$12/100*'Connecting shares (%)'!$R$18,0),0)</f>
        <v>0</v>
      </c>
      <c r="AG700" s="1">
        <f>IF(C700="West", IF(B700="Decentral",(K700*'Connecting shares (%)'!$F$16/100+M700*'Connecting shares (%)'!$G$16/100+O700*'Connecting shares (%)'!$H$16/100)/1000000,0),0)</f>
        <v>1.075242E-2</v>
      </c>
      <c r="AH700" s="1">
        <f>IF(C700="west", IF(B700="Decentral",L700*'Connecting shares (%)'!$R$16*'Connecting shares (%)'!$F$16/100+N700*'Connecting shares (%)'!$G$16/100*'Connecting shares (%)'!$R$17+P700*'Connecting shares (%)'!$H$16/100*'Connecting shares (%)'!$R$18,0),0)</f>
        <v>2.2995000000000002E-2</v>
      </c>
    </row>
    <row r="701" spans="1:34">
      <c r="A701" s="1">
        <v>700</v>
      </c>
      <c r="B701" s="1" t="s">
        <v>19</v>
      </c>
      <c r="C701" s="1" t="s">
        <v>21</v>
      </c>
      <c r="D701" s="1" t="s">
        <v>231</v>
      </c>
      <c r="E701" s="1">
        <v>4868446.42</v>
      </c>
      <c r="F701" s="1">
        <v>293</v>
      </c>
      <c r="G701" s="1">
        <v>0</v>
      </c>
      <c r="H701" s="1">
        <v>0</v>
      </c>
      <c r="I701" s="1">
        <v>0</v>
      </c>
      <c r="J701" s="1">
        <v>0</v>
      </c>
      <c r="K701" s="1">
        <v>567342.55000000005</v>
      </c>
      <c r="L701" s="1">
        <v>37</v>
      </c>
      <c r="M701" s="1">
        <v>189470.81</v>
      </c>
      <c r="N701" s="1">
        <v>1</v>
      </c>
      <c r="O701" s="1">
        <v>0</v>
      </c>
      <c r="P701" s="1">
        <v>0</v>
      </c>
      <c r="Q701" s="1">
        <v>9919.4225750647092</v>
      </c>
      <c r="R701" s="1">
        <v>3328368</v>
      </c>
      <c r="S701" s="59">
        <f>IF(C701="East", IF(B701="Central",('Connecting shares (%)'!$F$2/100*E701+'Connecting shares (%)'!$G$2/100*G701+'Connecting shares (%)'!$H$2/100*I701)/1000000,0),0)</f>
        <v>0</v>
      </c>
      <c r="T701" s="59">
        <f>IF(C701="East", IF(B701="Central",F701*'Connecting shares (%)'!$R$16*'Connecting shares (%)'!$F$2/100+H701*'Connecting shares (%)'!$G$2/100*'Connecting shares (%)'!$R$17+J701*'Connecting shares (%)'!$H$2/100*'Connecting shares (%)'!$R$18,0),0)</f>
        <v>0</v>
      </c>
      <c r="U701" s="1">
        <f>IF(C701="East", IF(B701="Decentral",('Connecting shares (%)'!$F$6/100*E701+'Connecting shares (%)'!$G$6/100*G701+'Connecting shares (%)'!$H$6/100*I701)/1000000,0),0)</f>
        <v>0</v>
      </c>
      <c r="V701" s="1">
        <f>IF(C701="East", IF(B701="Decentral",F701*'Connecting shares (%)'!$R$16*'Connecting shares (%)'!$F$6/100+H701*'Connecting shares (%)'!$G$6/100*'Connecting shares (%)'!$R$17+J701*'Connecting shares (%)'!$H$6/100*'Connecting shares (%)'!$R$18,0),0)</f>
        <v>0</v>
      </c>
      <c r="W701" s="1">
        <f>IF(C701="East", IF(B701="Central",('Connecting shares (%)'!$F$4/100*K701+'Connecting shares (%)'!$G$4/100*M701+'Connecting shares (%)'!$H$4/100*O701)/1000000,0),0)</f>
        <v>0</v>
      </c>
      <c r="X701" s="1">
        <f>IF(C701="East", IF(B701="Central",L701*'Connecting shares (%)'!$R$16*'Connecting shares (%)'!$F$4/100+N701*'Connecting shares (%)'!$G$4/100*'Connecting shares (%)'!$R$17+P701*'Connecting shares (%)'!$H$4/100*'Connecting shares (%)'!$R$18,0),0)</f>
        <v>0</v>
      </c>
      <c r="Y701" s="1">
        <f>IF(C701="East", IF(B701="Decentral",('Connecting shares (%)'!$F$4/100*K701+'Connecting shares (%)'!$G$4/100*M701+'Connecting shares (%)'!$H$4/100*O701)/1000000,0),0)</f>
        <v>0</v>
      </c>
      <c r="Z701" s="1">
        <f>IF(C701="East", IF(B701="Decentral",L701*'Connecting shares (%)'!$R$16*'Connecting shares (%)'!$F$8/100+N701*'Connecting shares (%)'!$G$8/100*'Connecting shares (%)'!$R$17+P701*'Connecting shares (%)'!$H$8/100*'Connecting shares (%)'!$R$18,0),0)</f>
        <v>0</v>
      </c>
      <c r="AA701" s="1">
        <f>IF(C701="West", IF(B701="Central",('Connecting shares (%)'!$F$10/100*E701+'Connecting shares (%)'!$G$10/100*G701+'Connecting shares (%)'!$H$10/100*I701)/1000000,0),0)</f>
        <v>0</v>
      </c>
      <c r="AB701" s="1">
        <f>IF(C701="West", IF(B701="Central",F701*'Connecting shares (%)'!$R$16*'Connecting shares (%)'!$F$10/100+H701*'Connecting shares (%)'!$G$10/100*'Connecting shares (%)'!$R$17+J701*'Connecting shares (%)'!$H$10/100*'Connecting shares (%)'!$R$18,0),0)</f>
        <v>0</v>
      </c>
      <c r="AC701" s="1">
        <f>IF(C701="West", IF(B701="Decentral",('Connecting shares (%)'!$F$14/100*E701+'Connecting shares (%)'!$G$14/100*G701+'Connecting shares (%)'!$H$14/100*I701)/1000000,0),0)</f>
        <v>4.8684464199999997</v>
      </c>
      <c r="AD701" s="1">
        <f>IF(C701="west", IF(B701="Decentral",F701*'Connecting shares (%)'!$R$16*'Connecting shares (%)'!$F$14/100+H701*'Connecting shares (%)'!$G$14/100*'Connecting shares (%)'!$R$17+J701*'Connecting shares (%)'!$H$14/100*'Connecting shares (%)'!$R$18,0),0)</f>
        <v>6.7375350000000003</v>
      </c>
      <c r="AE701" s="1">
        <f>IF(C701="west", IF(B701="Central",('Connecting shares (%)'!$F$12/100*K701+'Connecting shares (%)'!$G$12/100*M701+'Connecting shares (%)'!$H$12/100*O701)/1000000,0),0)</f>
        <v>0</v>
      </c>
      <c r="AF701" s="1">
        <f>IF(C701="west", IF(B701="Central",L701*'Connecting shares (%)'!$R$16*'Connecting shares (%)'!$F$12/100+N701*'Connecting shares (%)'!$G$12/100*'Connecting shares (%)'!$R$17+P701*'Connecting shares (%)'!$H$12/100*'Connecting shares (%)'!$R$18,0),0)</f>
        <v>0</v>
      </c>
      <c r="AG701" s="1">
        <f>IF(C701="West", IF(B701="Decentral",(K701*'Connecting shares (%)'!$F$16/100+M701*'Connecting shares (%)'!$G$16/100+O701*'Connecting shares (%)'!$H$16/100)/1000000,0),0)</f>
        <v>0.7568133600000001</v>
      </c>
      <c r="AH701" s="1">
        <f>IF(C701="west", IF(B701="Decentral",L701*'Connecting shares (%)'!$R$16*'Connecting shares (%)'!$F$16/100+N701*'Connecting shares (%)'!$G$16/100*'Connecting shares (%)'!$R$17+P701*'Connecting shares (%)'!$H$16/100*'Connecting shares (%)'!$R$18,0),0)</f>
        <v>0.88147400000000009</v>
      </c>
    </row>
    <row r="702" spans="1:34">
      <c r="A702" s="1">
        <v>701</v>
      </c>
      <c r="B702" s="1" t="s">
        <v>19</v>
      </c>
      <c r="C702" s="1" t="s">
        <v>21</v>
      </c>
      <c r="D702" s="1" t="s">
        <v>261</v>
      </c>
      <c r="E702" s="1">
        <v>517579.26</v>
      </c>
      <c r="F702" s="1">
        <v>34</v>
      </c>
      <c r="G702" s="1">
        <v>0</v>
      </c>
      <c r="H702" s="1">
        <v>0</v>
      </c>
      <c r="I702" s="1">
        <v>0</v>
      </c>
      <c r="J702" s="1">
        <v>0</v>
      </c>
      <c r="K702" s="1">
        <v>173626.27</v>
      </c>
      <c r="L702" s="1">
        <v>9</v>
      </c>
      <c r="M702" s="1">
        <v>0</v>
      </c>
      <c r="N702" s="1">
        <v>0</v>
      </c>
      <c r="O702" s="1">
        <v>0</v>
      </c>
      <c r="P702" s="1">
        <v>0</v>
      </c>
      <c r="Q702" s="1">
        <v>6080.5266810409403</v>
      </c>
      <c r="R702" s="1">
        <v>1514432</v>
      </c>
      <c r="S702" s="59">
        <f>IF(C702="East", IF(B702="Central",('Connecting shares (%)'!$F$2/100*E702+'Connecting shares (%)'!$G$2/100*G702+'Connecting shares (%)'!$H$2/100*I702)/1000000,0),0)</f>
        <v>0</v>
      </c>
      <c r="T702" s="59">
        <f>IF(C702="East", IF(B702="Central",F702*'Connecting shares (%)'!$R$16*'Connecting shares (%)'!$F$2/100+H702*'Connecting shares (%)'!$G$2/100*'Connecting shares (%)'!$R$17+J702*'Connecting shares (%)'!$H$2/100*'Connecting shares (%)'!$R$18,0),0)</f>
        <v>0</v>
      </c>
      <c r="U702" s="1">
        <f>IF(C702="East", IF(B702="Decentral",('Connecting shares (%)'!$F$6/100*E702+'Connecting shares (%)'!$G$6/100*G702+'Connecting shares (%)'!$H$6/100*I702)/1000000,0),0)</f>
        <v>0</v>
      </c>
      <c r="V702" s="1">
        <f>IF(C702="East", IF(B702="Decentral",F702*'Connecting shares (%)'!$R$16*'Connecting shares (%)'!$F$6/100+H702*'Connecting shares (%)'!$G$6/100*'Connecting shares (%)'!$R$17+J702*'Connecting shares (%)'!$H$6/100*'Connecting shares (%)'!$R$18,0),0)</f>
        <v>0</v>
      </c>
      <c r="W702" s="1">
        <f>IF(C702="East", IF(B702="Central",('Connecting shares (%)'!$F$4/100*K702+'Connecting shares (%)'!$G$4/100*M702+'Connecting shares (%)'!$H$4/100*O702)/1000000,0),0)</f>
        <v>0</v>
      </c>
      <c r="X702" s="1">
        <f>IF(C702="East", IF(B702="Central",L702*'Connecting shares (%)'!$R$16*'Connecting shares (%)'!$F$4/100+N702*'Connecting shares (%)'!$G$4/100*'Connecting shares (%)'!$R$17+P702*'Connecting shares (%)'!$H$4/100*'Connecting shares (%)'!$R$18,0),0)</f>
        <v>0</v>
      </c>
      <c r="Y702" s="1">
        <f>IF(C702="East", IF(B702="Decentral",('Connecting shares (%)'!$F$4/100*K702+'Connecting shares (%)'!$G$4/100*M702+'Connecting shares (%)'!$H$4/100*O702)/1000000,0),0)</f>
        <v>0</v>
      </c>
      <c r="Z702" s="1">
        <f>IF(C702="East", IF(B702="Decentral",L702*'Connecting shares (%)'!$R$16*'Connecting shares (%)'!$F$8/100+N702*'Connecting shares (%)'!$G$8/100*'Connecting shares (%)'!$R$17+P702*'Connecting shares (%)'!$H$8/100*'Connecting shares (%)'!$R$18,0),0)</f>
        <v>0</v>
      </c>
      <c r="AA702" s="1">
        <f>IF(C702="West", IF(B702="Central",('Connecting shares (%)'!$F$10/100*E702+'Connecting shares (%)'!$G$10/100*G702+'Connecting shares (%)'!$H$10/100*I702)/1000000,0),0)</f>
        <v>0</v>
      </c>
      <c r="AB702" s="1">
        <f>IF(C702="West", IF(B702="Central",F702*'Connecting shares (%)'!$R$16*'Connecting shares (%)'!$F$10/100+H702*'Connecting shares (%)'!$G$10/100*'Connecting shares (%)'!$R$17+J702*'Connecting shares (%)'!$H$10/100*'Connecting shares (%)'!$R$18,0),0)</f>
        <v>0</v>
      </c>
      <c r="AC702" s="1">
        <f>IF(C702="West", IF(B702="Decentral",('Connecting shares (%)'!$F$14/100*E702+'Connecting shares (%)'!$G$14/100*G702+'Connecting shares (%)'!$H$14/100*I702)/1000000,0),0)</f>
        <v>0.51757925999999999</v>
      </c>
      <c r="AD702" s="1">
        <f>IF(C702="west", IF(B702="Decentral",F702*'Connecting shares (%)'!$R$16*'Connecting shares (%)'!$F$14/100+H702*'Connecting shares (%)'!$G$14/100*'Connecting shares (%)'!$R$17+J702*'Connecting shares (%)'!$H$14/100*'Connecting shares (%)'!$R$18,0),0)</f>
        <v>0.78183000000000002</v>
      </c>
      <c r="AE702" s="1">
        <f>IF(C702="west", IF(B702="Central",('Connecting shares (%)'!$F$12/100*K702+'Connecting shares (%)'!$G$12/100*M702+'Connecting shares (%)'!$H$12/100*O702)/1000000,0),0)</f>
        <v>0</v>
      </c>
      <c r="AF702" s="1">
        <f>IF(C702="west", IF(B702="Central",L702*'Connecting shares (%)'!$R$16*'Connecting shares (%)'!$F$12/100+N702*'Connecting shares (%)'!$G$12/100*'Connecting shares (%)'!$R$17+P702*'Connecting shares (%)'!$H$12/100*'Connecting shares (%)'!$R$18,0),0)</f>
        <v>0</v>
      </c>
      <c r="AG702" s="1">
        <f>IF(C702="West", IF(B702="Decentral",(K702*'Connecting shares (%)'!$F$16/100+M702*'Connecting shares (%)'!$G$16/100+O702*'Connecting shares (%)'!$H$16/100)/1000000,0),0)</f>
        <v>0.17362627</v>
      </c>
      <c r="AH702" s="1">
        <f>IF(C702="west", IF(B702="Decentral",L702*'Connecting shares (%)'!$R$16*'Connecting shares (%)'!$F$16/100+N702*'Connecting shares (%)'!$G$16/100*'Connecting shares (%)'!$R$17+P702*'Connecting shares (%)'!$H$16/100*'Connecting shares (%)'!$R$18,0),0)</f>
        <v>0.206955</v>
      </c>
    </row>
    <row r="703" spans="1:34">
      <c r="A703" s="1">
        <v>702</v>
      </c>
      <c r="B703" s="1" t="s">
        <v>19</v>
      </c>
      <c r="C703" s="1" t="s">
        <v>21</v>
      </c>
      <c r="D703" s="1" t="s">
        <v>72</v>
      </c>
      <c r="E703" s="1">
        <v>14148013.669999899</v>
      </c>
      <c r="F703" s="1">
        <v>857</v>
      </c>
      <c r="G703" s="1">
        <v>0</v>
      </c>
      <c r="H703" s="1">
        <v>0</v>
      </c>
      <c r="I703" s="1">
        <v>0</v>
      </c>
      <c r="J703" s="1">
        <v>0</v>
      </c>
      <c r="K703" s="1">
        <v>1701487.01</v>
      </c>
      <c r="L703" s="1">
        <v>93</v>
      </c>
      <c r="M703" s="1">
        <v>1516909.4</v>
      </c>
      <c r="N703" s="1">
        <v>14</v>
      </c>
      <c r="O703" s="1">
        <v>0</v>
      </c>
      <c r="P703" s="1">
        <v>0</v>
      </c>
      <c r="Q703" s="1">
        <v>26059.235629046601</v>
      </c>
      <c r="R703" s="1">
        <v>13467455</v>
      </c>
      <c r="S703" s="59">
        <f>IF(C703="East", IF(B703="Central",('Connecting shares (%)'!$F$2/100*E703+'Connecting shares (%)'!$G$2/100*G703+'Connecting shares (%)'!$H$2/100*I703)/1000000,0),0)</f>
        <v>0</v>
      </c>
      <c r="T703" s="59">
        <f>IF(C703="East", IF(B703="Central",F703*'Connecting shares (%)'!$R$16*'Connecting shares (%)'!$F$2/100+H703*'Connecting shares (%)'!$G$2/100*'Connecting shares (%)'!$R$17+J703*'Connecting shares (%)'!$H$2/100*'Connecting shares (%)'!$R$18,0),0)</f>
        <v>0</v>
      </c>
      <c r="U703" s="1">
        <f>IF(C703="East", IF(B703="Decentral",('Connecting shares (%)'!$F$6/100*E703+'Connecting shares (%)'!$G$6/100*G703+'Connecting shares (%)'!$H$6/100*I703)/1000000,0),0)</f>
        <v>0</v>
      </c>
      <c r="V703" s="1">
        <f>IF(C703="East", IF(B703="Decentral",F703*'Connecting shares (%)'!$R$16*'Connecting shares (%)'!$F$6/100+H703*'Connecting shares (%)'!$G$6/100*'Connecting shares (%)'!$R$17+J703*'Connecting shares (%)'!$H$6/100*'Connecting shares (%)'!$R$18,0),0)</f>
        <v>0</v>
      </c>
      <c r="W703" s="1">
        <f>IF(C703="East", IF(B703="Central",('Connecting shares (%)'!$F$4/100*K703+'Connecting shares (%)'!$G$4/100*M703+'Connecting shares (%)'!$H$4/100*O703)/1000000,0),0)</f>
        <v>0</v>
      </c>
      <c r="X703" s="1">
        <f>IF(C703="East", IF(B703="Central",L703*'Connecting shares (%)'!$R$16*'Connecting shares (%)'!$F$4/100+N703*'Connecting shares (%)'!$G$4/100*'Connecting shares (%)'!$R$17+P703*'Connecting shares (%)'!$H$4/100*'Connecting shares (%)'!$R$18,0),0)</f>
        <v>0</v>
      </c>
      <c r="Y703" s="1">
        <f>IF(C703="East", IF(B703="Decentral",('Connecting shares (%)'!$F$4/100*K703+'Connecting shares (%)'!$G$4/100*M703+'Connecting shares (%)'!$H$4/100*O703)/1000000,0),0)</f>
        <v>0</v>
      </c>
      <c r="Z703" s="1">
        <f>IF(C703="East", IF(B703="Decentral",L703*'Connecting shares (%)'!$R$16*'Connecting shares (%)'!$F$8/100+N703*'Connecting shares (%)'!$G$8/100*'Connecting shares (%)'!$R$17+P703*'Connecting shares (%)'!$H$8/100*'Connecting shares (%)'!$R$18,0),0)</f>
        <v>0</v>
      </c>
      <c r="AA703" s="1">
        <f>IF(C703="West", IF(B703="Central",('Connecting shares (%)'!$F$10/100*E703+'Connecting shares (%)'!$G$10/100*G703+'Connecting shares (%)'!$H$10/100*I703)/1000000,0),0)</f>
        <v>0</v>
      </c>
      <c r="AB703" s="1">
        <f>IF(C703="West", IF(B703="Central",F703*'Connecting shares (%)'!$R$16*'Connecting shares (%)'!$F$10/100+H703*'Connecting shares (%)'!$G$10/100*'Connecting shares (%)'!$R$17+J703*'Connecting shares (%)'!$H$10/100*'Connecting shares (%)'!$R$18,0),0)</f>
        <v>0</v>
      </c>
      <c r="AC703" s="1">
        <f>IF(C703="West", IF(B703="Decentral",('Connecting shares (%)'!$F$14/100*E703+'Connecting shares (%)'!$G$14/100*G703+'Connecting shares (%)'!$H$14/100*I703)/1000000,0),0)</f>
        <v>14.1480136699999</v>
      </c>
      <c r="AD703" s="1">
        <f>IF(C703="west", IF(B703="Decentral",F703*'Connecting shares (%)'!$R$16*'Connecting shares (%)'!$F$14/100+H703*'Connecting shares (%)'!$G$14/100*'Connecting shares (%)'!$R$17+J703*'Connecting shares (%)'!$H$14/100*'Connecting shares (%)'!$R$18,0),0)</f>
        <v>19.706715000000003</v>
      </c>
      <c r="AE703" s="1">
        <f>IF(C703="west", IF(B703="Central",('Connecting shares (%)'!$F$12/100*K703+'Connecting shares (%)'!$G$12/100*M703+'Connecting shares (%)'!$H$12/100*O703)/1000000,0),0)</f>
        <v>0</v>
      </c>
      <c r="AF703" s="1">
        <f>IF(C703="west", IF(B703="Central",L703*'Connecting shares (%)'!$R$16*'Connecting shares (%)'!$F$12/100+N703*'Connecting shares (%)'!$G$12/100*'Connecting shares (%)'!$R$17+P703*'Connecting shares (%)'!$H$12/100*'Connecting shares (%)'!$R$18,0),0)</f>
        <v>0</v>
      </c>
      <c r="AG703" s="1">
        <f>IF(C703="West", IF(B703="Decentral",(K703*'Connecting shares (%)'!$F$16/100+M703*'Connecting shares (%)'!$G$16/100+O703*'Connecting shares (%)'!$H$16/100)/1000000,0),0)</f>
        <v>3.21839641</v>
      </c>
      <c r="AH703" s="1">
        <f>IF(C703="west", IF(B703="Decentral",L703*'Connecting shares (%)'!$R$16*'Connecting shares (%)'!$F$16/100+N703*'Connecting shares (%)'!$G$16/100*'Connecting shares (%)'!$R$17+P703*'Connecting shares (%)'!$H$16/100*'Connecting shares (%)'!$R$18,0),0)</f>
        <v>2.567761</v>
      </c>
    </row>
    <row r="704" spans="1:34">
      <c r="A704" s="1">
        <v>703</v>
      </c>
      <c r="B704" s="1" t="s">
        <v>19</v>
      </c>
      <c r="C704" s="1" t="s">
        <v>21</v>
      </c>
      <c r="D704" s="1" t="s">
        <v>260</v>
      </c>
      <c r="E704" s="1">
        <v>864444.27999999898</v>
      </c>
      <c r="F704" s="1">
        <v>63</v>
      </c>
      <c r="G704" s="1">
        <v>0</v>
      </c>
      <c r="H704" s="1">
        <v>0</v>
      </c>
      <c r="I704" s="1">
        <v>0</v>
      </c>
      <c r="J704" s="1">
        <v>0</v>
      </c>
      <c r="K704" s="1">
        <v>90338.479999999894</v>
      </c>
      <c r="L704" s="1">
        <v>6</v>
      </c>
      <c r="M704" s="1">
        <v>0</v>
      </c>
      <c r="N704" s="1">
        <v>0</v>
      </c>
      <c r="O704" s="1">
        <v>0</v>
      </c>
      <c r="P704" s="1">
        <v>0</v>
      </c>
      <c r="Q704" s="1">
        <v>3404.84949511489</v>
      </c>
      <c r="R704" s="1">
        <v>516897</v>
      </c>
      <c r="S704" s="59">
        <f>IF(C704="East", IF(B704="Central",('Connecting shares (%)'!$F$2/100*E704+'Connecting shares (%)'!$G$2/100*G704+'Connecting shares (%)'!$H$2/100*I704)/1000000,0),0)</f>
        <v>0</v>
      </c>
      <c r="T704" s="59">
        <f>IF(C704="East", IF(B704="Central",F704*'Connecting shares (%)'!$R$16*'Connecting shares (%)'!$F$2/100+H704*'Connecting shares (%)'!$G$2/100*'Connecting shares (%)'!$R$17+J704*'Connecting shares (%)'!$H$2/100*'Connecting shares (%)'!$R$18,0),0)</f>
        <v>0</v>
      </c>
      <c r="U704" s="1">
        <f>IF(C704="East", IF(B704="Decentral",('Connecting shares (%)'!$F$6/100*E704+'Connecting shares (%)'!$G$6/100*G704+'Connecting shares (%)'!$H$6/100*I704)/1000000,0),0)</f>
        <v>0</v>
      </c>
      <c r="V704" s="1">
        <f>IF(C704="East", IF(B704="Decentral",F704*'Connecting shares (%)'!$R$16*'Connecting shares (%)'!$F$6/100+H704*'Connecting shares (%)'!$G$6/100*'Connecting shares (%)'!$R$17+J704*'Connecting shares (%)'!$H$6/100*'Connecting shares (%)'!$R$18,0),0)</f>
        <v>0</v>
      </c>
      <c r="W704" s="1">
        <f>IF(C704="East", IF(B704="Central",('Connecting shares (%)'!$F$4/100*K704+'Connecting shares (%)'!$G$4/100*M704+'Connecting shares (%)'!$H$4/100*O704)/1000000,0),0)</f>
        <v>0</v>
      </c>
      <c r="X704" s="1">
        <f>IF(C704="East", IF(B704="Central",L704*'Connecting shares (%)'!$R$16*'Connecting shares (%)'!$F$4/100+N704*'Connecting shares (%)'!$G$4/100*'Connecting shares (%)'!$R$17+P704*'Connecting shares (%)'!$H$4/100*'Connecting shares (%)'!$R$18,0),0)</f>
        <v>0</v>
      </c>
      <c r="Y704" s="1">
        <f>IF(C704="East", IF(B704="Decentral",('Connecting shares (%)'!$F$4/100*K704+'Connecting shares (%)'!$G$4/100*M704+'Connecting shares (%)'!$H$4/100*O704)/1000000,0),0)</f>
        <v>0</v>
      </c>
      <c r="Z704" s="1">
        <f>IF(C704="East", IF(B704="Decentral",L704*'Connecting shares (%)'!$R$16*'Connecting shares (%)'!$F$8/100+N704*'Connecting shares (%)'!$G$8/100*'Connecting shares (%)'!$R$17+P704*'Connecting shares (%)'!$H$8/100*'Connecting shares (%)'!$R$18,0),0)</f>
        <v>0</v>
      </c>
      <c r="AA704" s="1">
        <f>IF(C704="West", IF(B704="Central",('Connecting shares (%)'!$F$10/100*E704+'Connecting shares (%)'!$G$10/100*G704+'Connecting shares (%)'!$H$10/100*I704)/1000000,0),0)</f>
        <v>0</v>
      </c>
      <c r="AB704" s="1">
        <f>IF(C704="West", IF(B704="Central",F704*'Connecting shares (%)'!$R$16*'Connecting shares (%)'!$F$10/100+H704*'Connecting shares (%)'!$G$10/100*'Connecting shares (%)'!$R$17+J704*'Connecting shares (%)'!$H$10/100*'Connecting shares (%)'!$R$18,0),0)</f>
        <v>0</v>
      </c>
      <c r="AC704" s="1">
        <f>IF(C704="West", IF(B704="Decentral",('Connecting shares (%)'!$F$14/100*E704+'Connecting shares (%)'!$G$14/100*G704+'Connecting shares (%)'!$H$14/100*I704)/1000000,0),0)</f>
        <v>0.86444427999999895</v>
      </c>
      <c r="AD704" s="1">
        <f>IF(C704="west", IF(B704="Decentral",F704*'Connecting shares (%)'!$R$16*'Connecting shares (%)'!$F$14/100+H704*'Connecting shares (%)'!$G$14/100*'Connecting shares (%)'!$R$17+J704*'Connecting shares (%)'!$H$14/100*'Connecting shares (%)'!$R$18,0),0)</f>
        <v>1.4486850000000002</v>
      </c>
      <c r="AE704" s="1">
        <f>IF(C704="west", IF(B704="Central",('Connecting shares (%)'!$F$12/100*K704+'Connecting shares (%)'!$G$12/100*M704+'Connecting shares (%)'!$H$12/100*O704)/1000000,0),0)</f>
        <v>0</v>
      </c>
      <c r="AF704" s="1">
        <f>IF(C704="west", IF(B704="Central",L704*'Connecting shares (%)'!$R$16*'Connecting shares (%)'!$F$12/100+N704*'Connecting shares (%)'!$G$12/100*'Connecting shares (%)'!$R$17+P704*'Connecting shares (%)'!$H$12/100*'Connecting shares (%)'!$R$18,0),0)</f>
        <v>0</v>
      </c>
      <c r="AG704" s="1">
        <f>IF(C704="West", IF(B704="Decentral",(K704*'Connecting shares (%)'!$F$16/100+M704*'Connecting shares (%)'!$G$16/100+O704*'Connecting shares (%)'!$H$16/100)/1000000,0),0)</f>
        <v>9.0338479999999888E-2</v>
      </c>
      <c r="AH704" s="1">
        <f>IF(C704="west", IF(B704="Decentral",L704*'Connecting shares (%)'!$R$16*'Connecting shares (%)'!$F$16/100+N704*'Connecting shares (%)'!$G$16/100*'Connecting shares (%)'!$R$17+P704*'Connecting shares (%)'!$H$16/100*'Connecting shares (%)'!$R$18,0),0)</f>
        <v>0.13797000000000001</v>
      </c>
    </row>
    <row r="705" spans="1:34">
      <c r="A705" s="1">
        <v>704</v>
      </c>
      <c r="B705" s="1" t="s">
        <v>19</v>
      </c>
      <c r="C705" s="1" t="s">
        <v>21</v>
      </c>
      <c r="D705" s="1" t="s">
        <v>259</v>
      </c>
      <c r="E705" s="1">
        <v>549149</v>
      </c>
      <c r="F705" s="1">
        <v>35</v>
      </c>
      <c r="G705" s="1">
        <v>0</v>
      </c>
      <c r="H705" s="1">
        <v>0</v>
      </c>
      <c r="I705" s="1">
        <v>0</v>
      </c>
      <c r="J705" s="1">
        <v>0</v>
      </c>
      <c r="K705" s="1">
        <v>26451.459999999901</v>
      </c>
      <c r="L705" s="1">
        <v>5</v>
      </c>
      <c r="M705" s="1">
        <v>238467.79</v>
      </c>
      <c r="N705" s="1">
        <v>1</v>
      </c>
      <c r="O705" s="1">
        <v>0</v>
      </c>
      <c r="P705" s="1">
        <v>0</v>
      </c>
      <c r="Q705" s="1">
        <v>7175.6261396343698</v>
      </c>
      <c r="R705" s="1">
        <v>2318610</v>
      </c>
      <c r="S705" s="59">
        <f>IF(C705="East", IF(B705="Central",('Connecting shares (%)'!$F$2/100*E705+'Connecting shares (%)'!$G$2/100*G705+'Connecting shares (%)'!$H$2/100*I705)/1000000,0),0)</f>
        <v>0</v>
      </c>
      <c r="T705" s="59">
        <f>IF(C705="East", IF(B705="Central",F705*'Connecting shares (%)'!$R$16*'Connecting shares (%)'!$F$2/100+H705*'Connecting shares (%)'!$G$2/100*'Connecting shares (%)'!$R$17+J705*'Connecting shares (%)'!$H$2/100*'Connecting shares (%)'!$R$18,0),0)</f>
        <v>0</v>
      </c>
      <c r="U705" s="1">
        <f>IF(C705="East", IF(B705="Decentral",('Connecting shares (%)'!$F$6/100*E705+'Connecting shares (%)'!$G$6/100*G705+'Connecting shares (%)'!$H$6/100*I705)/1000000,0),0)</f>
        <v>0</v>
      </c>
      <c r="V705" s="1">
        <f>IF(C705="East", IF(B705="Decentral",F705*'Connecting shares (%)'!$R$16*'Connecting shares (%)'!$F$6/100+H705*'Connecting shares (%)'!$G$6/100*'Connecting shares (%)'!$R$17+J705*'Connecting shares (%)'!$H$6/100*'Connecting shares (%)'!$R$18,0),0)</f>
        <v>0</v>
      </c>
      <c r="W705" s="1">
        <f>IF(C705="East", IF(B705="Central",('Connecting shares (%)'!$F$4/100*K705+'Connecting shares (%)'!$G$4/100*M705+'Connecting shares (%)'!$H$4/100*O705)/1000000,0),0)</f>
        <v>0</v>
      </c>
      <c r="X705" s="1">
        <f>IF(C705="East", IF(B705="Central",L705*'Connecting shares (%)'!$R$16*'Connecting shares (%)'!$F$4/100+N705*'Connecting shares (%)'!$G$4/100*'Connecting shares (%)'!$R$17+P705*'Connecting shares (%)'!$H$4/100*'Connecting shares (%)'!$R$18,0),0)</f>
        <v>0</v>
      </c>
      <c r="Y705" s="1">
        <f>IF(C705="East", IF(B705="Decentral",('Connecting shares (%)'!$F$4/100*K705+'Connecting shares (%)'!$G$4/100*M705+'Connecting shares (%)'!$H$4/100*O705)/1000000,0),0)</f>
        <v>0</v>
      </c>
      <c r="Z705" s="1">
        <f>IF(C705="East", IF(B705="Decentral",L705*'Connecting shares (%)'!$R$16*'Connecting shares (%)'!$F$8/100+N705*'Connecting shares (%)'!$G$8/100*'Connecting shares (%)'!$R$17+P705*'Connecting shares (%)'!$H$8/100*'Connecting shares (%)'!$R$18,0),0)</f>
        <v>0</v>
      </c>
      <c r="AA705" s="1">
        <f>IF(C705="West", IF(B705="Central",('Connecting shares (%)'!$F$10/100*E705+'Connecting shares (%)'!$G$10/100*G705+'Connecting shares (%)'!$H$10/100*I705)/1000000,0),0)</f>
        <v>0</v>
      </c>
      <c r="AB705" s="1">
        <f>IF(C705="West", IF(B705="Central",F705*'Connecting shares (%)'!$R$16*'Connecting shares (%)'!$F$10/100+H705*'Connecting shares (%)'!$G$10/100*'Connecting shares (%)'!$R$17+J705*'Connecting shares (%)'!$H$10/100*'Connecting shares (%)'!$R$18,0),0)</f>
        <v>0</v>
      </c>
      <c r="AC705" s="1">
        <f>IF(C705="West", IF(B705="Decentral",('Connecting shares (%)'!$F$14/100*E705+'Connecting shares (%)'!$G$14/100*G705+'Connecting shares (%)'!$H$14/100*I705)/1000000,0),0)</f>
        <v>0.549149</v>
      </c>
      <c r="AD705" s="1">
        <f>IF(C705="west", IF(B705="Decentral",F705*'Connecting shares (%)'!$R$16*'Connecting shares (%)'!$F$14/100+H705*'Connecting shares (%)'!$G$14/100*'Connecting shares (%)'!$R$17+J705*'Connecting shares (%)'!$H$14/100*'Connecting shares (%)'!$R$18,0),0)</f>
        <v>0.80482500000000001</v>
      </c>
      <c r="AE705" s="1">
        <f>IF(C705="west", IF(B705="Central",('Connecting shares (%)'!$F$12/100*K705+'Connecting shares (%)'!$G$12/100*M705+'Connecting shares (%)'!$H$12/100*O705)/1000000,0),0)</f>
        <v>0</v>
      </c>
      <c r="AF705" s="1">
        <f>IF(C705="west", IF(B705="Central",L705*'Connecting shares (%)'!$R$16*'Connecting shares (%)'!$F$12/100+N705*'Connecting shares (%)'!$G$12/100*'Connecting shares (%)'!$R$17+P705*'Connecting shares (%)'!$H$12/100*'Connecting shares (%)'!$R$18,0),0)</f>
        <v>0</v>
      </c>
      <c r="AG705" s="1">
        <f>IF(C705="West", IF(B705="Decentral",(K705*'Connecting shares (%)'!$F$16/100+M705*'Connecting shares (%)'!$G$16/100+O705*'Connecting shares (%)'!$H$16/100)/1000000,0),0)</f>
        <v>0.26491924999999988</v>
      </c>
      <c r="AH705" s="1">
        <f>IF(C705="west", IF(B705="Decentral",L705*'Connecting shares (%)'!$R$16*'Connecting shares (%)'!$F$16/100+N705*'Connecting shares (%)'!$G$16/100*'Connecting shares (%)'!$R$17+P705*'Connecting shares (%)'!$H$16/100*'Connecting shares (%)'!$R$18,0),0)</f>
        <v>0.14563400000000001</v>
      </c>
    </row>
    <row r="706" spans="1:34">
      <c r="A706" s="1">
        <v>705</v>
      </c>
      <c r="B706" s="1" t="s">
        <v>19</v>
      </c>
      <c r="C706" s="1" t="s">
        <v>21</v>
      </c>
      <c r="D706" s="1" t="s">
        <v>258</v>
      </c>
      <c r="E706" s="1">
        <v>279657.63</v>
      </c>
      <c r="F706" s="1">
        <v>15</v>
      </c>
      <c r="G706" s="1">
        <v>0</v>
      </c>
      <c r="H706" s="1">
        <v>0</v>
      </c>
      <c r="I706" s="1">
        <v>0</v>
      </c>
      <c r="J706" s="1">
        <v>0</v>
      </c>
      <c r="K706" s="1">
        <v>39292.79</v>
      </c>
      <c r="L706" s="1">
        <v>1</v>
      </c>
      <c r="M706" s="1">
        <v>78094.210000000006</v>
      </c>
      <c r="N706" s="1">
        <v>1</v>
      </c>
      <c r="O706" s="1">
        <v>0</v>
      </c>
      <c r="P706" s="1">
        <v>0</v>
      </c>
      <c r="Q706" s="1">
        <v>3740.6968486158498</v>
      </c>
      <c r="R706" s="1">
        <v>838411</v>
      </c>
      <c r="S706" s="59">
        <f>IF(C706="East", IF(B706="Central",('Connecting shares (%)'!$F$2/100*E706+'Connecting shares (%)'!$G$2/100*G706+'Connecting shares (%)'!$H$2/100*I706)/1000000,0),0)</f>
        <v>0</v>
      </c>
      <c r="T706" s="59">
        <f>IF(C706="East", IF(B706="Central",F706*'Connecting shares (%)'!$R$16*'Connecting shares (%)'!$F$2/100+H706*'Connecting shares (%)'!$G$2/100*'Connecting shares (%)'!$R$17+J706*'Connecting shares (%)'!$H$2/100*'Connecting shares (%)'!$R$18,0),0)</f>
        <v>0</v>
      </c>
      <c r="U706" s="1">
        <f>IF(C706="East", IF(B706="Decentral",('Connecting shares (%)'!$F$6/100*E706+'Connecting shares (%)'!$G$6/100*G706+'Connecting shares (%)'!$H$6/100*I706)/1000000,0),0)</f>
        <v>0</v>
      </c>
      <c r="V706" s="1">
        <f>IF(C706="East", IF(B706="Decentral",F706*'Connecting shares (%)'!$R$16*'Connecting shares (%)'!$F$6/100+H706*'Connecting shares (%)'!$G$6/100*'Connecting shares (%)'!$R$17+J706*'Connecting shares (%)'!$H$6/100*'Connecting shares (%)'!$R$18,0),0)</f>
        <v>0</v>
      </c>
      <c r="W706" s="1">
        <f>IF(C706="East", IF(B706="Central",('Connecting shares (%)'!$F$4/100*K706+'Connecting shares (%)'!$G$4/100*M706+'Connecting shares (%)'!$H$4/100*O706)/1000000,0),0)</f>
        <v>0</v>
      </c>
      <c r="X706" s="1">
        <f>IF(C706="East", IF(B706="Central",L706*'Connecting shares (%)'!$R$16*'Connecting shares (%)'!$F$4/100+N706*'Connecting shares (%)'!$G$4/100*'Connecting shares (%)'!$R$17+P706*'Connecting shares (%)'!$H$4/100*'Connecting shares (%)'!$R$18,0),0)</f>
        <v>0</v>
      </c>
      <c r="Y706" s="1">
        <f>IF(C706="East", IF(B706="Decentral",('Connecting shares (%)'!$F$4/100*K706+'Connecting shares (%)'!$G$4/100*M706+'Connecting shares (%)'!$H$4/100*O706)/1000000,0),0)</f>
        <v>0</v>
      </c>
      <c r="Z706" s="1">
        <f>IF(C706="East", IF(B706="Decentral",L706*'Connecting shares (%)'!$R$16*'Connecting shares (%)'!$F$8/100+N706*'Connecting shares (%)'!$G$8/100*'Connecting shares (%)'!$R$17+P706*'Connecting shares (%)'!$H$8/100*'Connecting shares (%)'!$R$18,0),0)</f>
        <v>0</v>
      </c>
      <c r="AA706" s="1">
        <f>IF(C706="West", IF(B706="Central",('Connecting shares (%)'!$F$10/100*E706+'Connecting shares (%)'!$G$10/100*G706+'Connecting shares (%)'!$H$10/100*I706)/1000000,0),0)</f>
        <v>0</v>
      </c>
      <c r="AB706" s="1">
        <f>IF(C706="West", IF(B706="Central",F706*'Connecting shares (%)'!$R$16*'Connecting shares (%)'!$F$10/100+H706*'Connecting shares (%)'!$G$10/100*'Connecting shares (%)'!$R$17+J706*'Connecting shares (%)'!$H$10/100*'Connecting shares (%)'!$R$18,0),0)</f>
        <v>0</v>
      </c>
      <c r="AC706" s="1">
        <f>IF(C706="West", IF(B706="Decentral",('Connecting shares (%)'!$F$14/100*E706+'Connecting shares (%)'!$G$14/100*G706+'Connecting shares (%)'!$H$14/100*I706)/1000000,0),0)</f>
        <v>0.27965762999999999</v>
      </c>
      <c r="AD706" s="1">
        <f>IF(C706="west", IF(B706="Decentral",F706*'Connecting shares (%)'!$R$16*'Connecting shares (%)'!$F$14/100+H706*'Connecting shares (%)'!$G$14/100*'Connecting shares (%)'!$R$17+J706*'Connecting shares (%)'!$H$14/100*'Connecting shares (%)'!$R$18,0),0)</f>
        <v>0.34492500000000009</v>
      </c>
      <c r="AE706" s="1">
        <f>IF(C706="west", IF(B706="Central",('Connecting shares (%)'!$F$12/100*K706+'Connecting shares (%)'!$G$12/100*M706+'Connecting shares (%)'!$H$12/100*O706)/1000000,0),0)</f>
        <v>0</v>
      </c>
      <c r="AF706" s="1">
        <f>IF(C706="west", IF(B706="Central",L706*'Connecting shares (%)'!$R$16*'Connecting shares (%)'!$F$12/100+N706*'Connecting shares (%)'!$G$12/100*'Connecting shares (%)'!$R$17+P706*'Connecting shares (%)'!$H$12/100*'Connecting shares (%)'!$R$18,0),0)</f>
        <v>0</v>
      </c>
      <c r="AG706" s="1">
        <f>IF(C706="West", IF(B706="Decentral",(K706*'Connecting shares (%)'!$F$16/100+M706*'Connecting shares (%)'!$G$16/100+O706*'Connecting shares (%)'!$H$16/100)/1000000,0),0)</f>
        <v>0.11738700000000001</v>
      </c>
      <c r="AH706" s="1">
        <f>IF(C706="west", IF(B706="Decentral",L706*'Connecting shares (%)'!$R$16*'Connecting shares (%)'!$F$16/100+N706*'Connecting shares (%)'!$G$16/100*'Connecting shares (%)'!$R$17+P706*'Connecting shares (%)'!$H$16/100*'Connecting shares (%)'!$R$18,0),0)</f>
        <v>5.3654E-2</v>
      </c>
    </row>
    <row r="707" spans="1:34">
      <c r="A707" s="1">
        <v>706</v>
      </c>
      <c r="B707" s="1" t="s">
        <v>19</v>
      </c>
      <c r="C707" s="1" t="s">
        <v>21</v>
      </c>
      <c r="D707" s="1" t="s">
        <v>257</v>
      </c>
      <c r="E707" s="1">
        <v>7252371.1599999899</v>
      </c>
      <c r="F707" s="1">
        <v>454</v>
      </c>
      <c r="G707" s="1">
        <v>73516.94</v>
      </c>
      <c r="H707" s="1">
        <v>1</v>
      </c>
      <c r="I707" s="1">
        <v>0</v>
      </c>
      <c r="J707" s="1">
        <v>0</v>
      </c>
      <c r="K707" s="1">
        <v>402896.65999999898</v>
      </c>
      <c r="L707" s="1">
        <v>41</v>
      </c>
      <c r="M707" s="1">
        <v>599613.96999999904</v>
      </c>
      <c r="N707" s="1">
        <v>4</v>
      </c>
      <c r="O707" s="1">
        <v>0</v>
      </c>
      <c r="P707" s="1">
        <v>0</v>
      </c>
      <c r="Q707" s="1">
        <v>12743.8222466641</v>
      </c>
      <c r="R707" s="1">
        <v>5293017</v>
      </c>
      <c r="S707" s="59">
        <f>IF(C707="East", IF(B707="Central",('Connecting shares (%)'!$F$2/100*E707+'Connecting shares (%)'!$G$2/100*G707+'Connecting shares (%)'!$H$2/100*I707)/1000000,0),0)</f>
        <v>0</v>
      </c>
      <c r="T707" s="59">
        <f>IF(C707="East", IF(B707="Central",F707*'Connecting shares (%)'!$R$16*'Connecting shares (%)'!$F$2/100+H707*'Connecting shares (%)'!$G$2/100*'Connecting shares (%)'!$R$17+J707*'Connecting shares (%)'!$H$2/100*'Connecting shares (%)'!$R$18,0),0)</f>
        <v>0</v>
      </c>
      <c r="U707" s="1">
        <f>IF(C707="East", IF(B707="Decentral",('Connecting shares (%)'!$F$6/100*E707+'Connecting shares (%)'!$G$6/100*G707+'Connecting shares (%)'!$H$6/100*I707)/1000000,0),0)</f>
        <v>0</v>
      </c>
      <c r="V707" s="1">
        <f>IF(C707="East", IF(B707="Decentral",F707*'Connecting shares (%)'!$R$16*'Connecting shares (%)'!$F$6/100+H707*'Connecting shares (%)'!$G$6/100*'Connecting shares (%)'!$R$17+J707*'Connecting shares (%)'!$H$6/100*'Connecting shares (%)'!$R$18,0),0)</f>
        <v>0</v>
      </c>
      <c r="W707" s="1">
        <f>IF(C707="East", IF(B707="Central",('Connecting shares (%)'!$F$4/100*K707+'Connecting shares (%)'!$G$4/100*M707+'Connecting shares (%)'!$H$4/100*O707)/1000000,0),0)</f>
        <v>0</v>
      </c>
      <c r="X707" s="1">
        <f>IF(C707="East", IF(B707="Central",L707*'Connecting shares (%)'!$R$16*'Connecting shares (%)'!$F$4/100+N707*'Connecting shares (%)'!$G$4/100*'Connecting shares (%)'!$R$17+P707*'Connecting shares (%)'!$H$4/100*'Connecting shares (%)'!$R$18,0),0)</f>
        <v>0</v>
      </c>
      <c r="Y707" s="1">
        <f>IF(C707="East", IF(B707="Decentral",('Connecting shares (%)'!$F$4/100*K707+'Connecting shares (%)'!$G$4/100*M707+'Connecting shares (%)'!$H$4/100*O707)/1000000,0),0)</f>
        <v>0</v>
      </c>
      <c r="Z707" s="1">
        <f>IF(C707="East", IF(B707="Decentral",L707*'Connecting shares (%)'!$R$16*'Connecting shares (%)'!$F$8/100+N707*'Connecting shares (%)'!$G$8/100*'Connecting shares (%)'!$R$17+P707*'Connecting shares (%)'!$H$8/100*'Connecting shares (%)'!$R$18,0),0)</f>
        <v>0</v>
      </c>
      <c r="AA707" s="1">
        <f>IF(C707="West", IF(B707="Central",('Connecting shares (%)'!$F$10/100*E707+'Connecting shares (%)'!$G$10/100*G707+'Connecting shares (%)'!$H$10/100*I707)/1000000,0),0)</f>
        <v>0</v>
      </c>
      <c r="AB707" s="1">
        <f>IF(C707="West", IF(B707="Central",F707*'Connecting shares (%)'!$R$16*'Connecting shares (%)'!$F$10/100+H707*'Connecting shares (%)'!$G$10/100*'Connecting shares (%)'!$R$17+J707*'Connecting shares (%)'!$H$10/100*'Connecting shares (%)'!$R$18,0),0)</f>
        <v>0</v>
      </c>
      <c r="AC707" s="1">
        <f>IF(C707="West", IF(B707="Decentral",('Connecting shares (%)'!$F$14/100*E707+'Connecting shares (%)'!$G$14/100*G707+'Connecting shares (%)'!$H$14/100*I707)/1000000,0),0)</f>
        <v>7.3258880999999905</v>
      </c>
      <c r="AD707" s="1">
        <f>IF(C707="west", IF(B707="Decentral",F707*'Connecting shares (%)'!$R$16*'Connecting shares (%)'!$F$14/100+H707*'Connecting shares (%)'!$G$14/100*'Connecting shares (%)'!$R$17+J707*'Connecting shares (%)'!$H$14/100*'Connecting shares (%)'!$R$18,0),0)</f>
        <v>10.470389000000003</v>
      </c>
      <c r="AE707" s="1">
        <f>IF(C707="west", IF(B707="Central",('Connecting shares (%)'!$F$12/100*K707+'Connecting shares (%)'!$G$12/100*M707+'Connecting shares (%)'!$H$12/100*O707)/1000000,0),0)</f>
        <v>0</v>
      </c>
      <c r="AF707" s="1">
        <f>IF(C707="west", IF(B707="Central",L707*'Connecting shares (%)'!$R$16*'Connecting shares (%)'!$F$12/100+N707*'Connecting shares (%)'!$G$12/100*'Connecting shares (%)'!$R$17+P707*'Connecting shares (%)'!$H$12/100*'Connecting shares (%)'!$R$18,0),0)</f>
        <v>0</v>
      </c>
      <c r="AG707" s="1">
        <f>IF(C707="West", IF(B707="Decentral",(K707*'Connecting shares (%)'!$F$16/100+M707*'Connecting shares (%)'!$G$16/100+O707*'Connecting shares (%)'!$H$16/100)/1000000,0),0)</f>
        <v>1.002510629999998</v>
      </c>
      <c r="AH707" s="1">
        <f>IF(C707="west", IF(B707="Decentral",L707*'Connecting shares (%)'!$R$16*'Connecting shares (%)'!$F$16/100+N707*'Connecting shares (%)'!$G$16/100*'Connecting shares (%)'!$R$17+P707*'Connecting shares (%)'!$H$16/100*'Connecting shares (%)'!$R$18,0),0)</f>
        <v>1.065431</v>
      </c>
    </row>
    <row r="708" spans="1:34">
      <c r="A708" s="1">
        <v>707</v>
      </c>
      <c r="B708" s="1" t="s">
        <v>19</v>
      </c>
      <c r="C708" s="1" t="s">
        <v>21</v>
      </c>
      <c r="D708" s="1" t="s">
        <v>256</v>
      </c>
      <c r="E708" s="1">
        <v>821767.34999999905</v>
      </c>
      <c r="F708" s="1">
        <v>52</v>
      </c>
      <c r="G708" s="1">
        <v>0</v>
      </c>
      <c r="H708" s="1">
        <v>0</v>
      </c>
      <c r="I708" s="1">
        <v>0</v>
      </c>
      <c r="J708" s="1">
        <v>0</v>
      </c>
      <c r="K708" s="1">
        <v>41368.449999999997</v>
      </c>
      <c r="L708" s="1">
        <v>6</v>
      </c>
      <c r="M708" s="1">
        <v>0</v>
      </c>
      <c r="N708" s="1">
        <v>0</v>
      </c>
      <c r="O708" s="1">
        <v>0</v>
      </c>
      <c r="P708" s="1">
        <v>0</v>
      </c>
      <c r="Q708" s="1">
        <v>3402.5104182148698</v>
      </c>
      <c r="R708" s="1">
        <v>676924.5</v>
      </c>
      <c r="S708" s="59">
        <f>IF(C708="East", IF(B708="Central",('Connecting shares (%)'!$F$2/100*E708+'Connecting shares (%)'!$G$2/100*G708+'Connecting shares (%)'!$H$2/100*I708)/1000000,0),0)</f>
        <v>0</v>
      </c>
      <c r="T708" s="59">
        <f>IF(C708="East", IF(B708="Central",F708*'Connecting shares (%)'!$R$16*'Connecting shares (%)'!$F$2/100+H708*'Connecting shares (%)'!$G$2/100*'Connecting shares (%)'!$R$17+J708*'Connecting shares (%)'!$H$2/100*'Connecting shares (%)'!$R$18,0),0)</f>
        <v>0</v>
      </c>
      <c r="U708" s="1">
        <f>IF(C708="East", IF(B708="Decentral",('Connecting shares (%)'!$F$6/100*E708+'Connecting shares (%)'!$G$6/100*G708+'Connecting shares (%)'!$H$6/100*I708)/1000000,0),0)</f>
        <v>0</v>
      </c>
      <c r="V708" s="1">
        <f>IF(C708="East", IF(B708="Decentral",F708*'Connecting shares (%)'!$R$16*'Connecting shares (%)'!$F$6/100+H708*'Connecting shares (%)'!$G$6/100*'Connecting shares (%)'!$R$17+J708*'Connecting shares (%)'!$H$6/100*'Connecting shares (%)'!$R$18,0),0)</f>
        <v>0</v>
      </c>
      <c r="W708" s="1">
        <f>IF(C708="East", IF(B708="Central",('Connecting shares (%)'!$F$4/100*K708+'Connecting shares (%)'!$G$4/100*M708+'Connecting shares (%)'!$H$4/100*O708)/1000000,0),0)</f>
        <v>0</v>
      </c>
      <c r="X708" s="1">
        <f>IF(C708="East", IF(B708="Central",L708*'Connecting shares (%)'!$R$16*'Connecting shares (%)'!$F$4/100+N708*'Connecting shares (%)'!$G$4/100*'Connecting shares (%)'!$R$17+P708*'Connecting shares (%)'!$H$4/100*'Connecting shares (%)'!$R$18,0),0)</f>
        <v>0</v>
      </c>
      <c r="Y708" s="1">
        <f>IF(C708="East", IF(B708="Decentral",('Connecting shares (%)'!$F$4/100*K708+'Connecting shares (%)'!$G$4/100*M708+'Connecting shares (%)'!$H$4/100*O708)/1000000,0),0)</f>
        <v>0</v>
      </c>
      <c r="Z708" s="1">
        <f>IF(C708="East", IF(B708="Decentral",L708*'Connecting shares (%)'!$R$16*'Connecting shares (%)'!$F$8/100+N708*'Connecting shares (%)'!$G$8/100*'Connecting shares (%)'!$R$17+P708*'Connecting shares (%)'!$H$8/100*'Connecting shares (%)'!$R$18,0),0)</f>
        <v>0</v>
      </c>
      <c r="AA708" s="1">
        <f>IF(C708="West", IF(B708="Central",('Connecting shares (%)'!$F$10/100*E708+'Connecting shares (%)'!$G$10/100*G708+'Connecting shares (%)'!$H$10/100*I708)/1000000,0),0)</f>
        <v>0</v>
      </c>
      <c r="AB708" s="1">
        <f>IF(C708="West", IF(B708="Central",F708*'Connecting shares (%)'!$R$16*'Connecting shares (%)'!$F$10/100+H708*'Connecting shares (%)'!$G$10/100*'Connecting shares (%)'!$R$17+J708*'Connecting shares (%)'!$H$10/100*'Connecting shares (%)'!$R$18,0),0)</f>
        <v>0</v>
      </c>
      <c r="AC708" s="1">
        <f>IF(C708="West", IF(B708="Decentral",('Connecting shares (%)'!$F$14/100*E708+'Connecting shares (%)'!$G$14/100*G708+'Connecting shares (%)'!$H$14/100*I708)/1000000,0),0)</f>
        <v>0.82176734999999901</v>
      </c>
      <c r="AD708" s="1">
        <f>IF(C708="west", IF(B708="Decentral",F708*'Connecting shares (%)'!$R$16*'Connecting shares (%)'!$F$14/100+H708*'Connecting shares (%)'!$G$14/100*'Connecting shares (%)'!$R$17+J708*'Connecting shares (%)'!$H$14/100*'Connecting shares (%)'!$R$18,0),0)</f>
        <v>1.19574</v>
      </c>
      <c r="AE708" s="1">
        <f>IF(C708="west", IF(B708="Central",('Connecting shares (%)'!$F$12/100*K708+'Connecting shares (%)'!$G$12/100*M708+'Connecting shares (%)'!$H$12/100*O708)/1000000,0),0)</f>
        <v>0</v>
      </c>
      <c r="AF708" s="1">
        <f>IF(C708="west", IF(B708="Central",L708*'Connecting shares (%)'!$R$16*'Connecting shares (%)'!$F$12/100+N708*'Connecting shares (%)'!$G$12/100*'Connecting shares (%)'!$R$17+P708*'Connecting shares (%)'!$H$12/100*'Connecting shares (%)'!$R$18,0),0)</f>
        <v>0</v>
      </c>
      <c r="AG708" s="1">
        <f>IF(C708="West", IF(B708="Decentral",(K708*'Connecting shares (%)'!$F$16/100+M708*'Connecting shares (%)'!$G$16/100+O708*'Connecting shares (%)'!$H$16/100)/1000000,0),0)</f>
        <v>4.1368449999999994E-2</v>
      </c>
      <c r="AH708" s="1">
        <f>IF(C708="west", IF(B708="Decentral",L708*'Connecting shares (%)'!$R$16*'Connecting shares (%)'!$F$16/100+N708*'Connecting shares (%)'!$G$16/100*'Connecting shares (%)'!$R$17+P708*'Connecting shares (%)'!$H$16/100*'Connecting shares (%)'!$R$18,0),0)</f>
        <v>0.13797000000000001</v>
      </c>
    </row>
    <row r="709" spans="1:34">
      <c r="A709" s="1">
        <v>708</v>
      </c>
      <c r="B709" s="1" t="s">
        <v>19</v>
      </c>
      <c r="C709" s="1" t="s">
        <v>21</v>
      </c>
      <c r="D709" s="1" t="s">
        <v>255</v>
      </c>
      <c r="E709" s="1">
        <v>300204.21999999997</v>
      </c>
      <c r="F709" s="1">
        <v>17</v>
      </c>
      <c r="G709" s="1">
        <v>0</v>
      </c>
      <c r="H709" s="1">
        <v>0</v>
      </c>
      <c r="I709" s="1">
        <v>0</v>
      </c>
      <c r="J709" s="1">
        <v>0</v>
      </c>
      <c r="K709" s="1">
        <v>106656.54</v>
      </c>
      <c r="L709" s="1">
        <v>4</v>
      </c>
      <c r="M709" s="1">
        <v>170082.179999999</v>
      </c>
      <c r="N709" s="1">
        <v>1</v>
      </c>
      <c r="O709" s="1">
        <v>0</v>
      </c>
      <c r="P709" s="1">
        <v>0</v>
      </c>
      <c r="Q709" s="1">
        <v>3172.6939878590401</v>
      </c>
      <c r="R709" s="1">
        <v>704700</v>
      </c>
      <c r="S709" s="59">
        <f>IF(C709="East", IF(B709="Central",('Connecting shares (%)'!$F$2/100*E709+'Connecting shares (%)'!$G$2/100*G709+'Connecting shares (%)'!$H$2/100*I709)/1000000,0),0)</f>
        <v>0</v>
      </c>
      <c r="T709" s="59">
        <f>IF(C709="East", IF(B709="Central",F709*'Connecting shares (%)'!$R$16*'Connecting shares (%)'!$F$2/100+H709*'Connecting shares (%)'!$G$2/100*'Connecting shares (%)'!$R$17+J709*'Connecting shares (%)'!$H$2/100*'Connecting shares (%)'!$R$18,0),0)</f>
        <v>0</v>
      </c>
      <c r="U709" s="1">
        <f>IF(C709="East", IF(B709="Decentral",('Connecting shares (%)'!$F$6/100*E709+'Connecting shares (%)'!$G$6/100*G709+'Connecting shares (%)'!$H$6/100*I709)/1000000,0),0)</f>
        <v>0</v>
      </c>
      <c r="V709" s="1">
        <f>IF(C709="East", IF(B709="Decentral",F709*'Connecting shares (%)'!$R$16*'Connecting shares (%)'!$F$6/100+H709*'Connecting shares (%)'!$G$6/100*'Connecting shares (%)'!$R$17+J709*'Connecting shares (%)'!$H$6/100*'Connecting shares (%)'!$R$18,0),0)</f>
        <v>0</v>
      </c>
      <c r="W709" s="1">
        <f>IF(C709="East", IF(B709="Central",('Connecting shares (%)'!$F$4/100*K709+'Connecting shares (%)'!$G$4/100*M709+'Connecting shares (%)'!$H$4/100*O709)/1000000,0),0)</f>
        <v>0</v>
      </c>
      <c r="X709" s="1">
        <f>IF(C709="East", IF(B709="Central",L709*'Connecting shares (%)'!$R$16*'Connecting shares (%)'!$F$4/100+N709*'Connecting shares (%)'!$G$4/100*'Connecting shares (%)'!$R$17+P709*'Connecting shares (%)'!$H$4/100*'Connecting shares (%)'!$R$18,0),0)</f>
        <v>0</v>
      </c>
      <c r="Y709" s="1">
        <f>IF(C709="East", IF(B709="Decentral",('Connecting shares (%)'!$F$4/100*K709+'Connecting shares (%)'!$G$4/100*M709+'Connecting shares (%)'!$H$4/100*O709)/1000000,0),0)</f>
        <v>0</v>
      </c>
      <c r="Z709" s="1">
        <f>IF(C709="East", IF(B709="Decentral",L709*'Connecting shares (%)'!$R$16*'Connecting shares (%)'!$F$8/100+N709*'Connecting shares (%)'!$G$8/100*'Connecting shares (%)'!$R$17+P709*'Connecting shares (%)'!$H$8/100*'Connecting shares (%)'!$R$18,0),0)</f>
        <v>0</v>
      </c>
      <c r="AA709" s="1">
        <f>IF(C709="West", IF(B709="Central",('Connecting shares (%)'!$F$10/100*E709+'Connecting shares (%)'!$G$10/100*G709+'Connecting shares (%)'!$H$10/100*I709)/1000000,0),0)</f>
        <v>0</v>
      </c>
      <c r="AB709" s="1">
        <f>IF(C709="West", IF(B709="Central",F709*'Connecting shares (%)'!$R$16*'Connecting shares (%)'!$F$10/100+H709*'Connecting shares (%)'!$G$10/100*'Connecting shares (%)'!$R$17+J709*'Connecting shares (%)'!$H$10/100*'Connecting shares (%)'!$R$18,0),0)</f>
        <v>0</v>
      </c>
      <c r="AC709" s="1">
        <f>IF(C709="West", IF(B709="Decentral",('Connecting shares (%)'!$F$14/100*E709+'Connecting shares (%)'!$G$14/100*G709+'Connecting shares (%)'!$H$14/100*I709)/1000000,0),0)</f>
        <v>0.30020421999999997</v>
      </c>
      <c r="AD709" s="1">
        <f>IF(C709="west", IF(B709="Decentral",F709*'Connecting shares (%)'!$R$16*'Connecting shares (%)'!$F$14/100+H709*'Connecting shares (%)'!$G$14/100*'Connecting shares (%)'!$R$17+J709*'Connecting shares (%)'!$H$14/100*'Connecting shares (%)'!$R$18,0),0)</f>
        <v>0.39091500000000001</v>
      </c>
      <c r="AE709" s="1">
        <f>IF(C709="west", IF(B709="Central",('Connecting shares (%)'!$F$12/100*K709+'Connecting shares (%)'!$G$12/100*M709+'Connecting shares (%)'!$H$12/100*O709)/1000000,0),0)</f>
        <v>0</v>
      </c>
      <c r="AF709" s="1">
        <f>IF(C709="west", IF(B709="Central",L709*'Connecting shares (%)'!$R$16*'Connecting shares (%)'!$F$12/100+N709*'Connecting shares (%)'!$G$12/100*'Connecting shares (%)'!$R$17+P709*'Connecting shares (%)'!$H$12/100*'Connecting shares (%)'!$R$18,0),0)</f>
        <v>0</v>
      </c>
      <c r="AG709" s="1">
        <f>IF(C709="West", IF(B709="Decentral",(K709*'Connecting shares (%)'!$F$16/100+M709*'Connecting shares (%)'!$G$16/100+O709*'Connecting shares (%)'!$H$16/100)/1000000,0),0)</f>
        <v>0.27673871999999899</v>
      </c>
      <c r="AH709" s="1">
        <f>IF(C709="west", IF(B709="Decentral",L709*'Connecting shares (%)'!$R$16*'Connecting shares (%)'!$F$16/100+N709*'Connecting shares (%)'!$G$16/100*'Connecting shares (%)'!$R$17+P709*'Connecting shares (%)'!$H$16/100*'Connecting shares (%)'!$R$18,0),0)</f>
        <v>0.122639</v>
      </c>
    </row>
    <row r="710" spans="1:34">
      <c r="A710" s="1">
        <v>709</v>
      </c>
      <c r="B710" s="1" t="s">
        <v>20</v>
      </c>
      <c r="C710" s="1" t="s">
        <v>21</v>
      </c>
      <c r="D710" s="1" t="s">
        <v>254</v>
      </c>
      <c r="E710" s="1">
        <v>645762.9</v>
      </c>
      <c r="F710" s="1">
        <v>38</v>
      </c>
      <c r="G710" s="1">
        <v>0</v>
      </c>
      <c r="H710" s="1">
        <v>0</v>
      </c>
      <c r="I710" s="1">
        <v>0</v>
      </c>
      <c r="J710" s="1">
        <v>0</v>
      </c>
      <c r="K710" s="1">
        <v>94683.79</v>
      </c>
      <c r="L710" s="1">
        <v>6</v>
      </c>
      <c r="M710" s="1">
        <v>0</v>
      </c>
      <c r="N710" s="1">
        <v>0</v>
      </c>
      <c r="O710" s="1">
        <v>0</v>
      </c>
      <c r="P710" s="1">
        <v>0</v>
      </c>
      <c r="Q710" s="1">
        <v>7404.9589964889301</v>
      </c>
      <c r="R710" s="1">
        <v>2035393</v>
      </c>
      <c r="S710" s="59">
        <f>IF(C710="East", IF(B710="Central",('Connecting shares (%)'!$F$2/100*E710+'Connecting shares (%)'!$G$2/100*G710+'Connecting shares (%)'!$H$2/100*I710)/1000000,0),0)</f>
        <v>0</v>
      </c>
      <c r="T710" s="59">
        <f>IF(C710="East", IF(B710="Central",F710*'Connecting shares (%)'!$R$16*'Connecting shares (%)'!$F$2/100+H710*'Connecting shares (%)'!$G$2/100*'Connecting shares (%)'!$R$17+J710*'Connecting shares (%)'!$H$2/100*'Connecting shares (%)'!$R$18,0),0)</f>
        <v>0</v>
      </c>
      <c r="U710" s="1">
        <f>IF(C710="East", IF(B710="Decentral",('Connecting shares (%)'!$F$6/100*E710+'Connecting shares (%)'!$G$6/100*G710+'Connecting shares (%)'!$H$6/100*I710)/1000000,0),0)</f>
        <v>0</v>
      </c>
      <c r="V710" s="1">
        <f>IF(C710="East", IF(B710="Decentral",F710*'Connecting shares (%)'!$R$16*'Connecting shares (%)'!$F$6/100+H710*'Connecting shares (%)'!$G$6/100*'Connecting shares (%)'!$R$17+J710*'Connecting shares (%)'!$H$6/100*'Connecting shares (%)'!$R$18,0),0)</f>
        <v>0</v>
      </c>
      <c r="W710" s="1">
        <f>IF(C710="East", IF(B710="Central",('Connecting shares (%)'!$F$4/100*K710+'Connecting shares (%)'!$G$4/100*M710+'Connecting shares (%)'!$H$4/100*O710)/1000000,0),0)</f>
        <v>0</v>
      </c>
      <c r="X710" s="1">
        <f>IF(C710="East", IF(B710="Central",L710*'Connecting shares (%)'!$R$16*'Connecting shares (%)'!$F$4/100+N710*'Connecting shares (%)'!$G$4/100*'Connecting shares (%)'!$R$17+P710*'Connecting shares (%)'!$H$4/100*'Connecting shares (%)'!$R$18,0),0)</f>
        <v>0</v>
      </c>
      <c r="Y710" s="1">
        <f>IF(C710="East", IF(B710="Decentral",('Connecting shares (%)'!$F$4/100*K710+'Connecting shares (%)'!$G$4/100*M710+'Connecting shares (%)'!$H$4/100*O710)/1000000,0),0)</f>
        <v>0</v>
      </c>
      <c r="Z710" s="1">
        <f>IF(C710="East", IF(B710="Decentral",L710*'Connecting shares (%)'!$R$16*'Connecting shares (%)'!$F$8/100+N710*'Connecting shares (%)'!$G$8/100*'Connecting shares (%)'!$R$17+P710*'Connecting shares (%)'!$H$8/100*'Connecting shares (%)'!$R$18,0),0)</f>
        <v>0</v>
      </c>
      <c r="AA710" s="1">
        <f>IF(C710="West", IF(B710="Central",('Connecting shares (%)'!$F$10/100*E710+'Connecting shares (%)'!$G$10/100*G710+'Connecting shares (%)'!$H$10/100*I710)/1000000,0),0)</f>
        <v>0.64576290000000003</v>
      </c>
      <c r="AB710" s="1">
        <f>IF(C710="West", IF(B710="Central",F710*'Connecting shares (%)'!$R$16*'Connecting shares (%)'!$F$10/100+H710*'Connecting shares (%)'!$G$10/100*'Connecting shares (%)'!$R$17+J710*'Connecting shares (%)'!$H$10/100*'Connecting shares (%)'!$R$18,0),0)</f>
        <v>0.8738100000000002</v>
      </c>
      <c r="AC710" s="1">
        <f>IF(C710="West", IF(B710="Decentral",('Connecting shares (%)'!$F$14/100*E710+'Connecting shares (%)'!$G$14/100*G710+'Connecting shares (%)'!$H$14/100*I710)/1000000,0),0)</f>
        <v>0</v>
      </c>
      <c r="AD710" s="1">
        <f>IF(C710="west", IF(B710="Decentral",F710*'Connecting shares (%)'!$R$16*'Connecting shares (%)'!$F$14/100+H710*'Connecting shares (%)'!$G$14/100*'Connecting shares (%)'!$R$17+J710*'Connecting shares (%)'!$H$14/100*'Connecting shares (%)'!$R$18,0),0)</f>
        <v>0</v>
      </c>
      <c r="AE710" s="1">
        <f>IF(C710="west", IF(B710="Central",('Connecting shares (%)'!$F$12/100*K710+'Connecting shares (%)'!$G$12/100*M710+'Connecting shares (%)'!$H$12/100*O710)/1000000,0),0)</f>
        <v>9.468378999999999E-2</v>
      </c>
      <c r="AF710" s="1">
        <f>IF(C710="west", IF(B710="Central",L710*'Connecting shares (%)'!$R$16*'Connecting shares (%)'!$F$12/100+N710*'Connecting shares (%)'!$G$12/100*'Connecting shares (%)'!$R$17+P710*'Connecting shares (%)'!$H$12/100*'Connecting shares (%)'!$R$18,0),0)</f>
        <v>0.13797000000000001</v>
      </c>
      <c r="AG710" s="1">
        <f>IF(C710="West", IF(B710="Decentral",(K710*'Connecting shares (%)'!$F$16/100+M710*'Connecting shares (%)'!$G$16/100+O710*'Connecting shares (%)'!$H$16/100)/1000000,0),0)</f>
        <v>0</v>
      </c>
      <c r="AH710" s="1">
        <f>IF(C710="west", IF(B710="Decentral",L710*'Connecting shares (%)'!$R$16*'Connecting shares (%)'!$F$16/100+N710*'Connecting shares (%)'!$G$16/100*'Connecting shares (%)'!$R$17+P710*'Connecting shares (%)'!$H$16/100*'Connecting shares (%)'!$R$18,0),0)</f>
        <v>0</v>
      </c>
    </row>
    <row r="711" spans="1:34">
      <c r="A711" s="1">
        <v>710</v>
      </c>
      <c r="B711" s="1" t="s">
        <v>19</v>
      </c>
      <c r="C711" s="1" t="s">
        <v>21</v>
      </c>
      <c r="D711" s="1" t="s">
        <v>253</v>
      </c>
      <c r="E711" s="1">
        <v>465010.76999999897</v>
      </c>
      <c r="F711" s="1">
        <v>26</v>
      </c>
      <c r="G711" s="1">
        <v>0</v>
      </c>
      <c r="H711" s="1">
        <v>0</v>
      </c>
      <c r="I711" s="1">
        <v>0</v>
      </c>
      <c r="J711" s="1">
        <v>0</v>
      </c>
      <c r="K711" s="1">
        <v>37381.050000000003</v>
      </c>
      <c r="L711" s="1">
        <v>3</v>
      </c>
      <c r="M711" s="1">
        <v>0</v>
      </c>
      <c r="N711" s="1">
        <v>0</v>
      </c>
      <c r="O711" s="1">
        <v>0</v>
      </c>
      <c r="P711" s="1">
        <v>0</v>
      </c>
      <c r="Q711" s="1">
        <v>3946.21160803455</v>
      </c>
      <c r="R711" s="1">
        <v>708578</v>
      </c>
      <c r="S711" s="59">
        <f>IF(C711="East", IF(B711="Central",('Connecting shares (%)'!$F$2/100*E711+'Connecting shares (%)'!$G$2/100*G711+'Connecting shares (%)'!$H$2/100*I711)/1000000,0),0)</f>
        <v>0</v>
      </c>
      <c r="T711" s="59">
        <f>IF(C711="East", IF(B711="Central",F711*'Connecting shares (%)'!$R$16*'Connecting shares (%)'!$F$2/100+H711*'Connecting shares (%)'!$G$2/100*'Connecting shares (%)'!$R$17+J711*'Connecting shares (%)'!$H$2/100*'Connecting shares (%)'!$R$18,0),0)</f>
        <v>0</v>
      </c>
      <c r="U711" s="1">
        <f>IF(C711="East", IF(B711="Decentral",('Connecting shares (%)'!$F$6/100*E711+'Connecting shares (%)'!$G$6/100*G711+'Connecting shares (%)'!$H$6/100*I711)/1000000,0),0)</f>
        <v>0</v>
      </c>
      <c r="V711" s="1">
        <f>IF(C711="East", IF(B711="Decentral",F711*'Connecting shares (%)'!$R$16*'Connecting shares (%)'!$F$6/100+H711*'Connecting shares (%)'!$G$6/100*'Connecting shares (%)'!$R$17+J711*'Connecting shares (%)'!$H$6/100*'Connecting shares (%)'!$R$18,0),0)</f>
        <v>0</v>
      </c>
      <c r="W711" s="1">
        <f>IF(C711="East", IF(B711="Central",('Connecting shares (%)'!$F$4/100*K711+'Connecting shares (%)'!$G$4/100*M711+'Connecting shares (%)'!$H$4/100*O711)/1000000,0),0)</f>
        <v>0</v>
      </c>
      <c r="X711" s="1">
        <f>IF(C711="East", IF(B711="Central",L711*'Connecting shares (%)'!$R$16*'Connecting shares (%)'!$F$4/100+N711*'Connecting shares (%)'!$G$4/100*'Connecting shares (%)'!$R$17+P711*'Connecting shares (%)'!$H$4/100*'Connecting shares (%)'!$R$18,0),0)</f>
        <v>0</v>
      </c>
      <c r="Y711" s="1">
        <f>IF(C711="East", IF(B711="Decentral",('Connecting shares (%)'!$F$4/100*K711+'Connecting shares (%)'!$G$4/100*M711+'Connecting shares (%)'!$H$4/100*O711)/1000000,0),0)</f>
        <v>0</v>
      </c>
      <c r="Z711" s="1">
        <f>IF(C711="East", IF(B711="Decentral",L711*'Connecting shares (%)'!$R$16*'Connecting shares (%)'!$F$8/100+N711*'Connecting shares (%)'!$G$8/100*'Connecting shares (%)'!$R$17+P711*'Connecting shares (%)'!$H$8/100*'Connecting shares (%)'!$R$18,0),0)</f>
        <v>0</v>
      </c>
      <c r="AA711" s="1">
        <f>IF(C711="West", IF(B711="Central",('Connecting shares (%)'!$F$10/100*E711+'Connecting shares (%)'!$G$10/100*G711+'Connecting shares (%)'!$H$10/100*I711)/1000000,0),0)</f>
        <v>0</v>
      </c>
      <c r="AB711" s="1">
        <f>IF(C711="West", IF(B711="Central",F711*'Connecting shares (%)'!$R$16*'Connecting shares (%)'!$F$10/100+H711*'Connecting shares (%)'!$G$10/100*'Connecting shares (%)'!$R$17+J711*'Connecting shares (%)'!$H$10/100*'Connecting shares (%)'!$R$18,0),0)</f>
        <v>0</v>
      </c>
      <c r="AC711" s="1">
        <f>IF(C711="West", IF(B711="Decentral",('Connecting shares (%)'!$F$14/100*E711+'Connecting shares (%)'!$G$14/100*G711+'Connecting shares (%)'!$H$14/100*I711)/1000000,0),0)</f>
        <v>0.46501076999999896</v>
      </c>
      <c r="AD711" s="1">
        <f>IF(C711="west", IF(B711="Decentral",F711*'Connecting shares (%)'!$R$16*'Connecting shares (%)'!$F$14/100+H711*'Connecting shares (%)'!$G$14/100*'Connecting shares (%)'!$R$17+J711*'Connecting shares (%)'!$H$14/100*'Connecting shares (%)'!$R$18,0),0)</f>
        <v>0.59787000000000001</v>
      </c>
      <c r="AE711" s="1">
        <f>IF(C711="west", IF(B711="Central",('Connecting shares (%)'!$F$12/100*K711+'Connecting shares (%)'!$G$12/100*M711+'Connecting shares (%)'!$H$12/100*O711)/1000000,0),0)</f>
        <v>0</v>
      </c>
      <c r="AF711" s="1">
        <f>IF(C711="west", IF(B711="Central",L711*'Connecting shares (%)'!$R$16*'Connecting shares (%)'!$F$12/100+N711*'Connecting shares (%)'!$G$12/100*'Connecting shares (%)'!$R$17+P711*'Connecting shares (%)'!$H$12/100*'Connecting shares (%)'!$R$18,0),0)</f>
        <v>0</v>
      </c>
      <c r="AG711" s="1">
        <f>IF(C711="West", IF(B711="Decentral",(K711*'Connecting shares (%)'!$F$16/100+M711*'Connecting shares (%)'!$G$16/100+O711*'Connecting shares (%)'!$H$16/100)/1000000,0),0)</f>
        <v>3.7381050000000006E-2</v>
      </c>
      <c r="AH711" s="1">
        <f>IF(C711="west", IF(B711="Decentral",L711*'Connecting shares (%)'!$R$16*'Connecting shares (%)'!$F$16/100+N711*'Connecting shares (%)'!$G$16/100*'Connecting shares (%)'!$R$17+P711*'Connecting shares (%)'!$H$16/100*'Connecting shares (%)'!$R$18,0),0)</f>
        <v>6.8985000000000005E-2</v>
      </c>
    </row>
    <row r="712" spans="1:34">
      <c r="A712" s="1">
        <v>711</v>
      </c>
      <c r="B712" s="1" t="s">
        <v>20</v>
      </c>
      <c r="C712" s="1" t="s">
        <v>21</v>
      </c>
      <c r="D712" s="1" t="s">
        <v>252</v>
      </c>
      <c r="E712" s="1">
        <v>503416.45999999897</v>
      </c>
      <c r="F712" s="1">
        <v>30</v>
      </c>
      <c r="G712" s="1">
        <v>0</v>
      </c>
      <c r="H712" s="1">
        <v>0</v>
      </c>
      <c r="I712" s="1">
        <v>0</v>
      </c>
      <c r="J712" s="1">
        <v>0</v>
      </c>
      <c r="K712" s="1">
        <v>39505.550000000003</v>
      </c>
      <c r="L712" s="1">
        <v>4</v>
      </c>
      <c r="M712" s="1">
        <v>0</v>
      </c>
      <c r="N712" s="1">
        <v>0</v>
      </c>
      <c r="O712" s="1">
        <v>0</v>
      </c>
      <c r="P712" s="1">
        <v>0</v>
      </c>
      <c r="Q712" s="1">
        <v>4137.5879476698801</v>
      </c>
      <c r="R712" s="1">
        <v>913834.5</v>
      </c>
      <c r="S712" s="59">
        <f>IF(C712="East", IF(B712="Central",('Connecting shares (%)'!$F$2/100*E712+'Connecting shares (%)'!$G$2/100*G712+'Connecting shares (%)'!$H$2/100*I712)/1000000,0),0)</f>
        <v>0</v>
      </c>
      <c r="T712" s="59">
        <f>IF(C712="East", IF(B712="Central",F712*'Connecting shares (%)'!$R$16*'Connecting shares (%)'!$F$2/100+H712*'Connecting shares (%)'!$G$2/100*'Connecting shares (%)'!$R$17+J712*'Connecting shares (%)'!$H$2/100*'Connecting shares (%)'!$R$18,0),0)</f>
        <v>0</v>
      </c>
      <c r="U712" s="1">
        <f>IF(C712="East", IF(B712="Decentral",('Connecting shares (%)'!$F$6/100*E712+'Connecting shares (%)'!$G$6/100*G712+'Connecting shares (%)'!$H$6/100*I712)/1000000,0),0)</f>
        <v>0</v>
      </c>
      <c r="V712" s="1">
        <f>IF(C712="East", IF(B712="Decentral",F712*'Connecting shares (%)'!$R$16*'Connecting shares (%)'!$F$6/100+H712*'Connecting shares (%)'!$G$6/100*'Connecting shares (%)'!$R$17+J712*'Connecting shares (%)'!$H$6/100*'Connecting shares (%)'!$R$18,0),0)</f>
        <v>0</v>
      </c>
      <c r="W712" s="1">
        <f>IF(C712="East", IF(B712="Central",('Connecting shares (%)'!$F$4/100*K712+'Connecting shares (%)'!$G$4/100*M712+'Connecting shares (%)'!$H$4/100*O712)/1000000,0),0)</f>
        <v>0</v>
      </c>
      <c r="X712" s="1">
        <f>IF(C712="East", IF(B712="Central",L712*'Connecting shares (%)'!$R$16*'Connecting shares (%)'!$F$4/100+N712*'Connecting shares (%)'!$G$4/100*'Connecting shares (%)'!$R$17+P712*'Connecting shares (%)'!$H$4/100*'Connecting shares (%)'!$R$18,0),0)</f>
        <v>0</v>
      </c>
      <c r="Y712" s="1">
        <f>IF(C712="East", IF(B712="Decentral",('Connecting shares (%)'!$F$4/100*K712+'Connecting shares (%)'!$G$4/100*M712+'Connecting shares (%)'!$H$4/100*O712)/1000000,0),0)</f>
        <v>0</v>
      </c>
      <c r="Z712" s="1">
        <f>IF(C712="East", IF(B712="Decentral",L712*'Connecting shares (%)'!$R$16*'Connecting shares (%)'!$F$8/100+N712*'Connecting shares (%)'!$G$8/100*'Connecting shares (%)'!$R$17+P712*'Connecting shares (%)'!$H$8/100*'Connecting shares (%)'!$R$18,0),0)</f>
        <v>0</v>
      </c>
      <c r="AA712" s="1">
        <f>IF(C712="West", IF(B712="Central",('Connecting shares (%)'!$F$10/100*E712+'Connecting shares (%)'!$G$10/100*G712+'Connecting shares (%)'!$H$10/100*I712)/1000000,0),0)</f>
        <v>0.50341645999999896</v>
      </c>
      <c r="AB712" s="1">
        <f>IF(C712="West", IF(B712="Central",F712*'Connecting shares (%)'!$R$16*'Connecting shares (%)'!$F$10/100+H712*'Connecting shares (%)'!$G$10/100*'Connecting shares (%)'!$R$17+J712*'Connecting shares (%)'!$H$10/100*'Connecting shares (%)'!$R$18,0),0)</f>
        <v>0.68985000000000019</v>
      </c>
      <c r="AC712" s="1">
        <f>IF(C712="West", IF(B712="Decentral",('Connecting shares (%)'!$F$14/100*E712+'Connecting shares (%)'!$G$14/100*G712+'Connecting shares (%)'!$H$14/100*I712)/1000000,0),0)</f>
        <v>0</v>
      </c>
      <c r="AD712" s="1">
        <f>IF(C712="west", IF(B712="Decentral",F712*'Connecting shares (%)'!$R$16*'Connecting shares (%)'!$F$14/100+H712*'Connecting shares (%)'!$G$14/100*'Connecting shares (%)'!$R$17+J712*'Connecting shares (%)'!$H$14/100*'Connecting shares (%)'!$R$18,0),0)</f>
        <v>0</v>
      </c>
      <c r="AE712" s="1">
        <f>IF(C712="west", IF(B712="Central",('Connecting shares (%)'!$F$12/100*K712+'Connecting shares (%)'!$G$12/100*M712+'Connecting shares (%)'!$H$12/100*O712)/1000000,0),0)</f>
        <v>3.950555E-2</v>
      </c>
      <c r="AF712" s="1">
        <f>IF(C712="west", IF(B712="Central",L712*'Connecting shares (%)'!$R$16*'Connecting shares (%)'!$F$12/100+N712*'Connecting shares (%)'!$G$12/100*'Connecting shares (%)'!$R$17+P712*'Connecting shares (%)'!$H$12/100*'Connecting shares (%)'!$R$18,0),0)</f>
        <v>9.1980000000000006E-2</v>
      </c>
      <c r="AG712" s="1">
        <f>IF(C712="West", IF(B712="Decentral",(K712*'Connecting shares (%)'!$F$16/100+M712*'Connecting shares (%)'!$G$16/100+O712*'Connecting shares (%)'!$H$16/100)/1000000,0),0)</f>
        <v>0</v>
      </c>
      <c r="AH712" s="1">
        <f>IF(C712="west", IF(B712="Decentral",L712*'Connecting shares (%)'!$R$16*'Connecting shares (%)'!$F$16/100+N712*'Connecting shares (%)'!$G$16/100*'Connecting shares (%)'!$R$17+P712*'Connecting shares (%)'!$H$16/100*'Connecting shares (%)'!$R$18,0),0)</f>
        <v>0</v>
      </c>
    </row>
    <row r="713" spans="1:34">
      <c r="A713" s="1">
        <v>712</v>
      </c>
      <c r="B713" s="1" t="s">
        <v>20</v>
      </c>
      <c r="C713" s="1" t="s">
        <v>21</v>
      </c>
      <c r="D713" s="1" t="s">
        <v>251</v>
      </c>
      <c r="E713" s="1">
        <v>408932.59999999899</v>
      </c>
      <c r="F713" s="1">
        <v>26</v>
      </c>
      <c r="G713" s="1">
        <v>0</v>
      </c>
      <c r="H713" s="1">
        <v>0</v>
      </c>
      <c r="I713" s="1">
        <v>0</v>
      </c>
      <c r="J713" s="1">
        <v>0</v>
      </c>
      <c r="K713" s="1">
        <v>32943.230000000003</v>
      </c>
      <c r="L713" s="1">
        <v>3</v>
      </c>
      <c r="M713" s="1">
        <v>0</v>
      </c>
      <c r="N713" s="1">
        <v>0</v>
      </c>
      <c r="O713" s="1">
        <v>0</v>
      </c>
      <c r="P713" s="1">
        <v>0</v>
      </c>
      <c r="Q713" s="1">
        <v>5010.0405723781196</v>
      </c>
      <c r="R713" s="1">
        <v>1292960</v>
      </c>
      <c r="S713" s="59">
        <f>IF(C713="East", IF(B713="Central",('Connecting shares (%)'!$F$2/100*E713+'Connecting shares (%)'!$G$2/100*G713+'Connecting shares (%)'!$H$2/100*I713)/1000000,0),0)</f>
        <v>0</v>
      </c>
      <c r="T713" s="59">
        <f>IF(C713="East", IF(B713="Central",F713*'Connecting shares (%)'!$R$16*'Connecting shares (%)'!$F$2/100+H713*'Connecting shares (%)'!$G$2/100*'Connecting shares (%)'!$R$17+J713*'Connecting shares (%)'!$H$2/100*'Connecting shares (%)'!$R$18,0),0)</f>
        <v>0</v>
      </c>
      <c r="U713" s="1">
        <f>IF(C713="East", IF(B713="Decentral",('Connecting shares (%)'!$F$6/100*E713+'Connecting shares (%)'!$G$6/100*G713+'Connecting shares (%)'!$H$6/100*I713)/1000000,0),0)</f>
        <v>0</v>
      </c>
      <c r="V713" s="1">
        <f>IF(C713="East", IF(B713="Decentral",F713*'Connecting shares (%)'!$R$16*'Connecting shares (%)'!$F$6/100+H713*'Connecting shares (%)'!$G$6/100*'Connecting shares (%)'!$R$17+J713*'Connecting shares (%)'!$H$6/100*'Connecting shares (%)'!$R$18,0),0)</f>
        <v>0</v>
      </c>
      <c r="W713" s="1">
        <f>IF(C713="East", IF(B713="Central",('Connecting shares (%)'!$F$4/100*K713+'Connecting shares (%)'!$G$4/100*M713+'Connecting shares (%)'!$H$4/100*O713)/1000000,0),0)</f>
        <v>0</v>
      </c>
      <c r="X713" s="1">
        <f>IF(C713="East", IF(B713="Central",L713*'Connecting shares (%)'!$R$16*'Connecting shares (%)'!$F$4/100+N713*'Connecting shares (%)'!$G$4/100*'Connecting shares (%)'!$R$17+P713*'Connecting shares (%)'!$H$4/100*'Connecting shares (%)'!$R$18,0),0)</f>
        <v>0</v>
      </c>
      <c r="Y713" s="1">
        <f>IF(C713="East", IF(B713="Decentral",('Connecting shares (%)'!$F$4/100*K713+'Connecting shares (%)'!$G$4/100*M713+'Connecting shares (%)'!$H$4/100*O713)/1000000,0),0)</f>
        <v>0</v>
      </c>
      <c r="Z713" s="1">
        <f>IF(C713="East", IF(B713="Decentral",L713*'Connecting shares (%)'!$R$16*'Connecting shares (%)'!$F$8/100+N713*'Connecting shares (%)'!$G$8/100*'Connecting shares (%)'!$R$17+P713*'Connecting shares (%)'!$H$8/100*'Connecting shares (%)'!$R$18,0),0)</f>
        <v>0</v>
      </c>
      <c r="AA713" s="1">
        <f>IF(C713="West", IF(B713="Central",('Connecting shares (%)'!$F$10/100*E713+'Connecting shares (%)'!$G$10/100*G713+'Connecting shares (%)'!$H$10/100*I713)/1000000,0),0)</f>
        <v>0.40893259999999898</v>
      </c>
      <c r="AB713" s="1">
        <f>IF(C713="West", IF(B713="Central",F713*'Connecting shares (%)'!$R$16*'Connecting shares (%)'!$F$10/100+H713*'Connecting shares (%)'!$G$10/100*'Connecting shares (%)'!$R$17+J713*'Connecting shares (%)'!$H$10/100*'Connecting shares (%)'!$R$18,0),0)</f>
        <v>0.59787000000000001</v>
      </c>
      <c r="AC713" s="1">
        <f>IF(C713="West", IF(B713="Decentral",('Connecting shares (%)'!$F$14/100*E713+'Connecting shares (%)'!$G$14/100*G713+'Connecting shares (%)'!$H$14/100*I713)/1000000,0),0)</f>
        <v>0</v>
      </c>
      <c r="AD713" s="1">
        <f>IF(C713="west", IF(B713="Decentral",F713*'Connecting shares (%)'!$R$16*'Connecting shares (%)'!$F$14/100+H713*'Connecting shares (%)'!$G$14/100*'Connecting shares (%)'!$R$17+J713*'Connecting shares (%)'!$H$14/100*'Connecting shares (%)'!$R$18,0),0)</f>
        <v>0</v>
      </c>
      <c r="AE713" s="1">
        <f>IF(C713="west", IF(B713="Central",('Connecting shares (%)'!$F$12/100*K713+'Connecting shares (%)'!$G$12/100*M713+'Connecting shares (%)'!$H$12/100*O713)/1000000,0),0)</f>
        <v>3.2943230000000004E-2</v>
      </c>
      <c r="AF713" s="1">
        <f>IF(C713="west", IF(B713="Central",L713*'Connecting shares (%)'!$R$16*'Connecting shares (%)'!$F$12/100+N713*'Connecting shares (%)'!$G$12/100*'Connecting shares (%)'!$R$17+P713*'Connecting shares (%)'!$H$12/100*'Connecting shares (%)'!$R$18,0),0)</f>
        <v>6.8985000000000005E-2</v>
      </c>
      <c r="AG713" s="1">
        <f>IF(C713="West", IF(B713="Decentral",(K713*'Connecting shares (%)'!$F$16/100+M713*'Connecting shares (%)'!$G$16/100+O713*'Connecting shares (%)'!$H$16/100)/1000000,0),0)</f>
        <v>0</v>
      </c>
      <c r="AH713" s="1">
        <f>IF(C713="west", IF(B713="Decentral",L713*'Connecting shares (%)'!$R$16*'Connecting shares (%)'!$F$16/100+N713*'Connecting shares (%)'!$G$16/100*'Connecting shares (%)'!$R$17+P713*'Connecting shares (%)'!$H$16/100*'Connecting shares (%)'!$R$18,0),0)</f>
        <v>0</v>
      </c>
    </row>
    <row r="714" spans="1:34">
      <c r="A714" s="1">
        <v>713</v>
      </c>
      <c r="B714" s="1" t="s">
        <v>20</v>
      </c>
      <c r="C714" s="1" t="s">
        <v>21</v>
      </c>
      <c r="D714" s="1" t="s">
        <v>250</v>
      </c>
      <c r="E714" s="1">
        <v>256835.37</v>
      </c>
      <c r="F714" s="1">
        <v>17</v>
      </c>
      <c r="G714" s="1">
        <v>0</v>
      </c>
      <c r="H714" s="1">
        <v>0</v>
      </c>
      <c r="I714" s="1">
        <v>0</v>
      </c>
      <c r="J714" s="1">
        <v>0</v>
      </c>
      <c r="K714" s="1">
        <v>0</v>
      </c>
      <c r="L714" s="1">
        <v>0</v>
      </c>
      <c r="M714" s="1">
        <v>0</v>
      </c>
      <c r="N714" s="1">
        <v>0</v>
      </c>
      <c r="O714" s="1">
        <v>0</v>
      </c>
      <c r="P714" s="1">
        <v>0</v>
      </c>
      <c r="Q714" s="1">
        <v>2155.3395570194498</v>
      </c>
      <c r="R714" s="1">
        <v>254493.5</v>
      </c>
      <c r="S714" s="59">
        <f>IF(C714="East", IF(B714="Central",('Connecting shares (%)'!$F$2/100*E714+'Connecting shares (%)'!$G$2/100*G714+'Connecting shares (%)'!$H$2/100*I714)/1000000,0),0)</f>
        <v>0</v>
      </c>
      <c r="T714" s="59">
        <f>IF(C714="East", IF(B714="Central",F714*'Connecting shares (%)'!$R$16*'Connecting shares (%)'!$F$2/100+H714*'Connecting shares (%)'!$G$2/100*'Connecting shares (%)'!$R$17+J714*'Connecting shares (%)'!$H$2/100*'Connecting shares (%)'!$R$18,0),0)</f>
        <v>0</v>
      </c>
      <c r="U714" s="1">
        <f>IF(C714="East", IF(B714="Decentral",('Connecting shares (%)'!$F$6/100*E714+'Connecting shares (%)'!$G$6/100*G714+'Connecting shares (%)'!$H$6/100*I714)/1000000,0),0)</f>
        <v>0</v>
      </c>
      <c r="V714" s="1">
        <f>IF(C714="East", IF(B714="Decentral",F714*'Connecting shares (%)'!$R$16*'Connecting shares (%)'!$F$6/100+H714*'Connecting shares (%)'!$G$6/100*'Connecting shares (%)'!$R$17+J714*'Connecting shares (%)'!$H$6/100*'Connecting shares (%)'!$R$18,0),0)</f>
        <v>0</v>
      </c>
      <c r="W714" s="1">
        <f>IF(C714="East", IF(B714="Central",('Connecting shares (%)'!$F$4/100*K714+'Connecting shares (%)'!$G$4/100*M714+'Connecting shares (%)'!$H$4/100*O714)/1000000,0),0)</f>
        <v>0</v>
      </c>
      <c r="X714" s="1">
        <f>IF(C714="East", IF(B714="Central",L714*'Connecting shares (%)'!$R$16*'Connecting shares (%)'!$F$4/100+N714*'Connecting shares (%)'!$G$4/100*'Connecting shares (%)'!$R$17+P714*'Connecting shares (%)'!$H$4/100*'Connecting shares (%)'!$R$18,0),0)</f>
        <v>0</v>
      </c>
      <c r="Y714" s="1">
        <f>IF(C714="East", IF(B714="Decentral",('Connecting shares (%)'!$F$4/100*K714+'Connecting shares (%)'!$G$4/100*M714+'Connecting shares (%)'!$H$4/100*O714)/1000000,0),0)</f>
        <v>0</v>
      </c>
      <c r="Z714" s="1">
        <f>IF(C714="East", IF(B714="Decentral",L714*'Connecting shares (%)'!$R$16*'Connecting shares (%)'!$F$8/100+N714*'Connecting shares (%)'!$G$8/100*'Connecting shares (%)'!$R$17+P714*'Connecting shares (%)'!$H$8/100*'Connecting shares (%)'!$R$18,0),0)</f>
        <v>0</v>
      </c>
      <c r="AA714" s="1">
        <f>IF(C714="West", IF(B714="Central",('Connecting shares (%)'!$F$10/100*E714+'Connecting shares (%)'!$G$10/100*G714+'Connecting shares (%)'!$H$10/100*I714)/1000000,0),0)</f>
        <v>0.25683537000000001</v>
      </c>
      <c r="AB714" s="1">
        <f>IF(C714="West", IF(B714="Central",F714*'Connecting shares (%)'!$R$16*'Connecting shares (%)'!$F$10/100+H714*'Connecting shares (%)'!$G$10/100*'Connecting shares (%)'!$R$17+J714*'Connecting shares (%)'!$H$10/100*'Connecting shares (%)'!$R$18,0),0)</f>
        <v>0.39091500000000001</v>
      </c>
      <c r="AC714" s="1">
        <f>IF(C714="West", IF(B714="Decentral",('Connecting shares (%)'!$F$14/100*E714+'Connecting shares (%)'!$G$14/100*G714+'Connecting shares (%)'!$H$14/100*I714)/1000000,0),0)</f>
        <v>0</v>
      </c>
      <c r="AD714" s="1">
        <f>IF(C714="west", IF(B714="Decentral",F714*'Connecting shares (%)'!$R$16*'Connecting shares (%)'!$F$14/100+H714*'Connecting shares (%)'!$G$14/100*'Connecting shares (%)'!$R$17+J714*'Connecting shares (%)'!$H$14/100*'Connecting shares (%)'!$R$18,0),0)</f>
        <v>0</v>
      </c>
      <c r="AE714" s="1">
        <f>IF(C714="west", IF(B714="Central",('Connecting shares (%)'!$F$12/100*K714+'Connecting shares (%)'!$G$12/100*M714+'Connecting shares (%)'!$H$12/100*O714)/1000000,0),0)</f>
        <v>0</v>
      </c>
      <c r="AF714" s="1">
        <f>IF(C714="west", IF(B714="Central",L714*'Connecting shares (%)'!$R$16*'Connecting shares (%)'!$F$12/100+N714*'Connecting shares (%)'!$G$12/100*'Connecting shares (%)'!$R$17+P714*'Connecting shares (%)'!$H$12/100*'Connecting shares (%)'!$R$18,0),0)</f>
        <v>0</v>
      </c>
      <c r="AG714" s="1">
        <f>IF(C714="West", IF(B714="Decentral",(K714*'Connecting shares (%)'!$F$16/100+M714*'Connecting shares (%)'!$G$16/100+O714*'Connecting shares (%)'!$H$16/100)/1000000,0),0)</f>
        <v>0</v>
      </c>
      <c r="AH714" s="1">
        <f>IF(C714="west", IF(B714="Decentral",L714*'Connecting shares (%)'!$R$16*'Connecting shares (%)'!$F$16/100+N714*'Connecting shares (%)'!$G$16/100*'Connecting shares (%)'!$R$17+P714*'Connecting shares (%)'!$H$16/100*'Connecting shares (%)'!$R$18,0),0)</f>
        <v>0</v>
      </c>
    </row>
    <row r="715" spans="1:34">
      <c r="A715" s="1">
        <v>714</v>
      </c>
      <c r="B715" s="1" t="s">
        <v>19</v>
      </c>
      <c r="C715" s="1" t="s">
        <v>21</v>
      </c>
      <c r="D715" s="1" t="s">
        <v>249</v>
      </c>
      <c r="E715" s="1">
        <v>654267.64999999898</v>
      </c>
      <c r="F715" s="1">
        <v>41</v>
      </c>
      <c r="G715" s="1">
        <v>0</v>
      </c>
      <c r="H715" s="1">
        <v>0</v>
      </c>
      <c r="I715" s="1">
        <v>0</v>
      </c>
      <c r="J715" s="1">
        <v>0</v>
      </c>
      <c r="K715" s="1">
        <v>94894.12</v>
      </c>
      <c r="L715" s="1">
        <v>5</v>
      </c>
      <c r="M715" s="1">
        <v>96342.91</v>
      </c>
      <c r="N715" s="1">
        <v>1</v>
      </c>
      <c r="O715" s="1">
        <v>0</v>
      </c>
      <c r="P715" s="1">
        <v>0</v>
      </c>
      <c r="Q715" s="1">
        <v>2960.91289508415</v>
      </c>
      <c r="R715" s="1">
        <v>537137</v>
      </c>
      <c r="S715" s="59">
        <f>IF(C715="East", IF(B715="Central",('Connecting shares (%)'!$F$2/100*E715+'Connecting shares (%)'!$G$2/100*G715+'Connecting shares (%)'!$H$2/100*I715)/1000000,0),0)</f>
        <v>0</v>
      </c>
      <c r="T715" s="59">
        <f>IF(C715="East", IF(B715="Central",F715*'Connecting shares (%)'!$R$16*'Connecting shares (%)'!$F$2/100+H715*'Connecting shares (%)'!$G$2/100*'Connecting shares (%)'!$R$17+J715*'Connecting shares (%)'!$H$2/100*'Connecting shares (%)'!$R$18,0),0)</f>
        <v>0</v>
      </c>
      <c r="U715" s="1">
        <f>IF(C715="East", IF(B715="Decentral",('Connecting shares (%)'!$F$6/100*E715+'Connecting shares (%)'!$G$6/100*G715+'Connecting shares (%)'!$H$6/100*I715)/1000000,0),0)</f>
        <v>0</v>
      </c>
      <c r="V715" s="1">
        <f>IF(C715="East", IF(B715="Decentral",F715*'Connecting shares (%)'!$R$16*'Connecting shares (%)'!$F$6/100+H715*'Connecting shares (%)'!$G$6/100*'Connecting shares (%)'!$R$17+J715*'Connecting shares (%)'!$H$6/100*'Connecting shares (%)'!$R$18,0),0)</f>
        <v>0</v>
      </c>
      <c r="W715" s="1">
        <f>IF(C715="East", IF(B715="Central",('Connecting shares (%)'!$F$4/100*K715+'Connecting shares (%)'!$G$4/100*M715+'Connecting shares (%)'!$H$4/100*O715)/1000000,0),0)</f>
        <v>0</v>
      </c>
      <c r="X715" s="1">
        <f>IF(C715="East", IF(B715="Central",L715*'Connecting shares (%)'!$R$16*'Connecting shares (%)'!$F$4/100+N715*'Connecting shares (%)'!$G$4/100*'Connecting shares (%)'!$R$17+P715*'Connecting shares (%)'!$H$4/100*'Connecting shares (%)'!$R$18,0),0)</f>
        <v>0</v>
      </c>
      <c r="Y715" s="1">
        <f>IF(C715="East", IF(B715="Decentral",('Connecting shares (%)'!$F$4/100*K715+'Connecting shares (%)'!$G$4/100*M715+'Connecting shares (%)'!$H$4/100*O715)/1000000,0),0)</f>
        <v>0</v>
      </c>
      <c r="Z715" s="1">
        <f>IF(C715="East", IF(B715="Decentral",L715*'Connecting shares (%)'!$R$16*'Connecting shares (%)'!$F$8/100+N715*'Connecting shares (%)'!$G$8/100*'Connecting shares (%)'!$R$17+P715*'Connecting shares (%)'!$H$8/100*'Connecting shares (%)'!$R$18,0),0)</f>
        <v>0</v>
      </c>
      <c r="AA715" s="1">
        <f>IF(C715="West", IF(B715="Central",('Connecting shares (%)'!$F$10/100*E715+'Connecting shares (%)'!$G$10/100*G715+'Connecting shares (%)'!$H$10/100*I715)/1000000,0),0)</f>
        <v>0</v>
      </c>
      <c r="AB715" s="1">
        <f>IF(C715="West", IF(B715="Central",F715*'Connecting shares (%)'!$R$16*'Connecting shares (%)'!$F$10/100+H715*'Connecting shares (%)'!$G$10/100*'Connecting shares (%)'!$R$17+J715*'Connecting shares (%)'!$H$10/100*'Connecting shares (%)'!$R$18,0),0)</f>
        <v>0</v>
      </c>
      <c r="AC715" s="1">
        <f>IF(C715="West", IF(B715="Decentral",('Connecting shares (%)'!$F$14/100*E715+'Connecting shares (%)'!$G$14/100*G715+'Connecting shares (%)'!$H$14/100*I715)/1000000,0),0)</f>
        <v>0.65426764999999898</v>
      </c>
      <c r="AD715" s="1">
        <f>IF(C715="west", IF(B715="Decentral",F715*'Connecting shares (%)'!$R$16*'Connecting shares (%)'!$F$14/100+H715*'Connecting shares (%)'!$G$14/100*'Connecting shares (%)'!$R$17+J715*'Connecting shares (%)'!$H$14/100*'Connecting shares (%)'!$R$18,0),0)</f>
        <v>0.94279499999999994</v>
      </c>
      <c r="AE715" s="1">
        <f>IF(C715="west", IF(B715="Central",('Connecting shares (%)'!$F$12/100*K715+'Connecting shares (%)'!$G$12/100*M715+'Connecting shares (%)'!$H$12/100*O715)/1000000,0),0)</f>
        <v>0</v>
      </c>
      <c r="AF715" s="1">
        <f>IF(C715="west", IF(B715="Central",L715*'Connecting shares (%)'!$R$16*'Connecting shares (%)'!$F$12/100+N715*'Connecting shares (%)'!$G$12/100*'Connecting shares (%)'!$R$17+P715*'Connecting shares (%)'!$H$12/100*'Connecting shares (%)'!$R$18,0),0)</f>
        <v>0</v>
      </c>
      <c r="AG715" s="1">
        <f>IF(C715="West", IF(B715="Decentral",(K715*'Connecting shares (%)'!$F$16/100+M715*'Connecting shares (%)'!$G$16/100+O715*'Connecting shares (%)'!$H$16/100)/1000000,0),0)</f>
        <v>0.19123703</v>
      </c>
      <c r="AH715" s="1">
        <f>IF(C715="west", IF(B715="Decentral",L715*'Connecting shares (%)'!$R$16*'Connecting shares (%)'!$F$16/100+N715*'Connecting shares (%)'!$G$16/100*'Connecting shares (%)'!$R$17+P715*'Connecting shares (%)'!$H$16/100*'Connecting shares (%)'!$R$18,0),0)</f>
        <v>0.14563400000000001</v>
      </c>
    </row>
    <row r="716" spans="1:34">
      <c r="A716" s="1">
        <v>715</v>
      </c>
      <c r="B716" s="1" t="s">
        <v>19</v>
      </c>
      <c r="C716" s="1" t="s">
        <v>21</v>
      </c>
      <c r="D716" s="1" t="s">
        <v>248</v>
      </c>
      <c r="E716" s="1">
        <v>873515.57999999903</v>
      </c>
      <c r="F716" s="1">
        <v>50</v>
      </c>
      <c r="G716" s="1">
        <v>0</v>
      </c>
      <c r="H716" s="1">
        <v>0</v>
      </c>
      <c r="I716" s="1">
        <v>0</v>
      </c>
      <c r="J716" s="1">
        <v>0</v>
      </c>
      <c r="K716" s="1">
        <v>95584.739999999903</v>
      </c>
      <c r="L716" s="1">
        <v>7</v>
      </c>
      <c r="M716" s="1">
        <v>65738.839999999895</v>
      </c>
      <c r="N716" s="1">
        <v>1</v>
      </c>
      <c r="O716" s="1">
        <v>0</v>
      </c>
      <c r="P716" s="1">
        <v>0</v>
      </c>
      <c r="Q716" s="1">
        <v>10704.511134574799</v>
      </c>
      <c r="R716" s="1">
        <v>4222823</v>
      </c>
      <c r="S716" s="59">
        <f>IF(C716="East", IF(B716="Central",('Connecting shares (%)'!$F$2/100*E716+'Connecting shares (%)'!$G$2/100*G716+'Connecting shares (%)'!$H$2/100*I716)/1000000,0),0)</f>
        <v>0</v>
      </c>
      <c r="T716" s="59">
        <f>IF(C716="East", IF(B716="Central",F716*'Connecting shares (%)'!$R$16*'Connecting shares (%)'!$F$2/100+H716*'Connecting shares (%)'!$G$2/100*'Connecting shares (%)'!$R$17+J716*'Connecting shares (%)'!$H$2/100*'Connecting shares (%)'!$R$18,0),0)</f>
        <v>0</v>
      </c>
      <c r="U716" s="1">
        <f>IF(C716="East", IF(B716="Decentral",('Connecting shares (%)'!$F$6/100*E716+'Connecting shares (%)'!$G$6/100*G716+'Connecting shares (%)'!$H$6/100*I716)/1000000,0),0)</f>
        <v>0</v>
      </c>
      <c r="V716" s="1">
        <f>IF(C716="East", IF(B716="Decentral",F716*'Connecting shares (%)'!$R$16*'Connecting shares (%)'!$F$6/100+H716*'Connecting shares (%)'!$G$6/100*'Connecting shares (%)'!$R$17+J716*'Connecting shares (%)'!$H$6/100*'Connecting shares (%)'!$R$18,0),0)</f>
        <v>0</v>
      </c>
      <c r="W716" s="1">
        <f>IF(C716="East", IF(B716="Central",('Connecting shares (%)'!$F$4/100*K716+'Connecting shares (%)'!$G$4/100*M716+'Connecting shares (%)'!$H$4/100*O716)/1000000,0),0)</f>
        <v>0</v>
      </c>
      <c r="X716" s="1">
        <f>IF(C716="East", IF(B716="Central",L716*'Connecting shares (%)'!$R$16*'Connecting shares (%)'!$F$4/100+N716*'Connecting shares (%)'!$G$4/100*'Connecting shares (%)'!$R$17+P716*'Connecting shares (%)'!$H$4/100*'Connecting shares (%)'!$R$18,0),0)</f>
        <v>0</v>
      </c>
      <c r="Y716" s="1">
        <f>IF(C716="East", IF(B716="Decentral",('Connecting shares (%)'!$F$4/100*K716+'Connecting shares (%)'!$G$4/100*M716+'Connecting shares (%)'!$H$4/100*O716)/1000000,0),0)</f>
        <v>0</v>
      </c>
      <c r="Z716" s="1">
        <f>IF(C716="East", IF(B716="Decentral",L716*'Connecting shares (%)'!$R$16*'Connecting shares (%)'!$F$8/100+N716*'Connecting shares (%)'!$G$8/100*'Connecting shares (%)'!$R$17+P716*'Connecting shares (%)'!$H$8/100*'Connecting shares (%)'!$R$18,0),0)</f>
        <v>0</v>
      </c>
      <c r="AA716" s="1">
        <f>IF(C716="West", IF(B716="Central",('Connecting shares (%)'!$F$10/100*E716+'Connecting shares (%)'!$G$10/100*G716+'Connecting shares (%)'!$H$10/100*I716)/1000000,0),0)</f>
        <v>0</v>
      </c>
      <c r="AB716" s="1">
        <f>IF(C716="West", IF(B716="Central",F716*'Connecting shares (%)'!$R$16*'Connecting shares (%)'!$F$10/100+H716*'Connecting shares (%)'!$G$10/100*'Connecting shares (%)'!$R$17+J716*'Connecting shares (%)'!$H$10/100*'Connecting shares (%)'!$R$18,0),0)</f>
        <v>0</v>
      </c>
      <c r="AC716" s="1">
        <f>IF(C716="West", IF(B716="Decentral",('Connecting shares (%)'!$F$14/100*E716+'Connecting shares (%)'!$G$14/100*G716+'Connecting shares (%)'!$H$14/100*I716)/1000000,0),0)</f>
        <v>0.87351557999999907</v>
      </c>
      <c r="AD716" s="1">
        <f>IF(C716="west", IF(B716="Decentral",F716*'Connecting shares (%)'!$R$16*'Connecting shares (%)'!$F$14/100+H716*'Connecting shares (%)'!$G$14/100*'Connecting shares (%)'!$R$17+J716*'Connecting shares (%)'!$H$14/100*'Connecting shares (%)'!$R$18,0),0)</f>
        <v>1.14975</v>
      </c>
      <c r="AE716" s="1">
        <f>IF(C716="west", IF(B716="Central",('Connecting shares (%)'!$F$12/100*K716+'Connecting shares (%)'!$G$12/100*M716+'Connecting shares (%)'!$H$12/100*O716)/1000000,0),0)</f>
        <v>0</v>
      </c>
      <c r="AF716" s="1">
        <f>IF(C716="west", IF(B716="Central",L716*'Connecting shares (%)'!$R$16*'Connecting shares (%)'!$F$12/100+N716*'Connecting shares (%)'!$G$12/100*'Connecting shares (%)'!$R$17+P716*'Connecting shares (%)'!$H$12/100*'Connecting shares (%)'!$R$18,0),0)</f>
        <v>0</v>
      </c>
      <c r="AG716" s="1">
        <f>IF(C716="West", IF(B716="Decentral",(K716*'Connecting shares (%)'!$F$16/100+M716*'Connecting shares (%)'!$G$16/100+O716*'Connecting shares (%)'!$H$16/100)/1000000,0),0)</f>
        <v>0.16132357999999977</v>
      </c>
      <c r="AH716" s="1">
        <f>IF(C716="west", IF(B716="Decentral",L716*'Connecting shares (%)'!$R$16*'Connecting shares (%)'!$F$16/100+N716*'Connecting shares (%)'!$G$16/100*'Connecting shares (%)'!$R$17+P716*'Connecting shares (%)'!$H$16/100*'Connecting shares (%)'!$R$18,0),0)</f>
        <v>0.19162400000000002</v>
      </c>
    </row>
    <row r="717" spans="1:34">
      <c r="A717" s="1">
        <v>716</v>
      </c>
      <c r="B717" s="1" t="s">
        <v>19</v>
      </c>
      <c r="C717" s="1" t="s">
        <v>21</v>
      </c>
      <c r="D717" s="1" t="s">
        <v>247</v>
      </c>
      <c r="E717" s="1">
        <v>372444.46</v>
      </c>
      <c r="F717" s="1">
        <v>24</v>
      </c>
      <c r="G717" s="1">
        <v>63031.23</v>
      </c>
      <c r="H717" s="1">
        <v>1</v>
      </c>
      <c r="I717" s="1">
        <v>0</v>
      </c>
      <c r="J717" s="1">
        <v>0</v>
      </c>
      <c r="K717" s="1">
        <v>131876.09</v>
      </c>
      <c r="L717" s="1">
        <v>8</v>
      </c>
      <c r="M717" s="1">
        <v>0</v>
      </c>
      <c r="N717" s="1">
        <v>0</v>
      </c>
      <c r="O717" s="1">
        <v>0</v>
      </c>
      <c r="P717" s="1">
        <v>0</v>
      </c>
      <c r="Q717" s="1">
        <v>4030.5057922584201</v>
      </c>
      <c r="R717" s="1">
        <v>1165443</v>
      </c>
      <c r="S717" s="59">
        <f>IF(C717="East", IF(B717="Central",('Connecting shares (%)'!$F$2/100*E717+'Connecting shares (%)'!$G$2/100*G717+'Connecting shares (%)'!$H$2/100*I717)/1000000,0),0)</f>
        <v>0</v>
      </c>
      <c r="T717" s="59">
        <f>IF(C717="East", IF(B717="Central",F717*'Connecting shares (%)'!$R$16*'Connecting shares (%)'!$F$2/100+H717*'Connecting shares (%)'!$G$2/100*'Connecting shares (%)'!$R$17+J717*'Connecting shares (%)'!$H$2/100*'Connecting shares (%)'!$R$18,0),0)</f>
        <v>0</v>
      </c>
      <c r="U717" s="1">
        <f>IF(C717="East", IF(B717="Decentral",('Connecting shares (%)'!$F$6/100*E717+'Connecting shares (%)'!$G$6/100*G717+'Connecting shares (%)'!$H$6/100*I717)/1000000,0),0)</f>
        <v>0</v>
      </c>
      <c r="V717" s="1">
        <f>IF(C717="East", IF(B717="Decentral",F717*'Connecting shares (%)'!$R$16*'Connecting shares (%)'!$F$6/100+H717*'Connecting shares (%)'!$G$6/100*'Connecting shares (%)'!$R$17+J717*'Connecting shares (%)'!$H$6/100*'Connecting shares (%)'!$R$18,0),0)</f>
        <v>0</v>
      </c>
      <c r="W717" s="1">
        <f>IF(C717="East", IF(B717="Central",('Connecting shares (%)'!$F$4/100*K717+'Connecting shares (%)'!$G$4/100*M717+'Connecting shares (%)'!$H$4/100*O717)/1000000,0),0)</f>
        <v>0</v>
      </c>
      <c r="X717" s="1">
        <f>IF(C717="East", IF(B717="Central",L717*'Connecting shares (%)'!$R$16*'Connecting shares (%)'!$F$4/100+N717*'Connecting shares (%)'!$G$4/100*'Connecting shares (%)'!$R$17+P717*'Connecting shares (%)'!$H$4/100*'Connecting shares (%)'!$R$18,0),0)</f>
        <v>0</v>
      </c>
      <c r="Y717" s="1">
        <f>IF(C717="East", IF(B717="Decentral",('Connecting shares (%)'!$F$4/100*K717+'Connecting shares (%)'!$G$4/100*M717+'Connecting shares (%)'!$H$4/100*O717)/1000000,0),0)</f>
        <v>0</v>
      </c>
      <c r="Z717" s="1">
        <f>IF(C717="East", IF(B717="Decentral",L717*'Connecting shares (%)'!$R$16*'Connecting shares (%)'!$F$8/100+N717*'Connecting shares (%)'!$G$8/100*'Connecting shares (%)'!$R$17+P717*'Connecting shares (%)'!$H$8/100*'Connecting shares (%)'!$R$18,0),0)</f>
        <v>0</v>
      </c>
      <c r="AA717" s="1">
        <f>IF(C717="West", IF(B717="Central",('Connecting shares (%)'!$F$10/100*E717+'Connecting shares (%)'!$G$10/100*G717+'Connecting shares (%)'!$H$10/100*I717)/1000000,0),0)</f>
        <v>0</v>
      </c>
      <c r="AB717" s="1">
        <f>IF(C717="West", IF(B717="Central",F717*'Connecting shares (%)'!$R$16*'Connecting shares (%)'!$F$10/100+H717*'Connecting shares (%)'!$G$10/100*'Connecting shares (%)'!$R$17+J717*'Connecting shares (%)'!$H$10/100*'Connecting shares (%)'!$R$18,0),0)</f>
        <v>0</v>
      </c>
      <c r="AC717" s="1">
        <f>IF(C717="West", IF(B717="Decentral",('Connecting shares (%)'!$F$14/100*E717+'Connecting shares (%)'!$G$14/100*G717+'Connecting shares (%)'!$H$14/100*I717)/1000000,0),0)</f>
        <v>0.43547569000000003</v>
      </c>
      <c r="AD717" s="1">
        <f>IF(C717="west", IF(B717="Decentral",F717*'Connecting shares (%)'!$R$16*'Connecting shares (%)'!$F$14/100+H717*'Connecting shares (%)'!$G$14/100*'Connecting shares (%)'!$R$17+J717*'Connecting shares (%)'!$H$14/100*'Connecting shares (%)'!$R$18,0),0)</f>
        <v>0.58253900000000003</v>
      </c>
      <c r="AE717" s="1">
        <f>IF(C717="west", IF(B717="Central",('Connecting shares (%)'!$F$12/100*K717+'Connecting shares (%)'!$G$12/100*M717+'Connecting shares (%)'!$H$12/100*O717)/1000000,0),0)</f>
        <v>0</v>
      </c>
      <c r="AF717" s="1">
        <f>IF(C717="west", IF(B717="Central",L717*'Connecting shares (%)'!$R$16*'Connecting shares (%)'!$F$12/100+N717*'Connecting shares (%)'!$G$12/100*'Connecting shares (%)'!$R$17+P717*'Connecting shares (%)'!$H$12/100*'Connecting shares (%)'!$R$18,0),0)</f>
        <v>0</v>
      </c>
      <c r="AG717" s="1">
        <f>IF(C717="West", IF(B717="Decentral",(K717*'Connecting shares (%)'!$F$16/100+M717*'Connecting shares (%)'!$G$16/100+O717*'Connecting shares (%)'!$H$16/100)/1000000,0),0)</f>
        <v>0.13187609</v>
      </c>
      <c r="AH717" s="1">
        <f>IF(C717="west", IF(B717="Decentral",L717*'Connecting shares (%)'!$R$16*'Connecting shares (%)'!$F$16/100+N717*'Connecting shares (%)'!$G$16/100*'Connecting shares (%)'!$R$17+P717*'Connecting shares (%)'!$H$16/100*'Connecting shares (%)'!$R$18,0),0)</f>
        <v>0.18396000000000001</v>
      </c>
    </row>
    <row r="718" spans="1:34">
      <c r="A718" s="1">
        <v>717</v>
      </c>
      <c r="B718" s="1" t="s">
        <v>19</v>
      </c>
      <c r="C718" s="1" t="s">
        <v>21</v>
      </c>
      <c r="D718" s="1" t="s">
        <v>246</v>
      </c>
      <c r="E718" s="1">
        <v>409840.41999999899</v>
      </c>
      <c r="F718" s="1">
        <v>27</v>
      </c>
      <c r="G718" s="1">
        <v>75576.979999999894</v>
      </c>
      <c r="H718" s="1">
        <v>1</v>
      </c>
      <c r="I718" s="1">
        <v>0</v>
      </c>
      <c r="J718" s="1">
        <v>0</v>
      </c>
      <c r="K718" s="1">
        <v>0</v>
      </c>
      <c r="L718" s="1">
        <v>0</v>
      </c>
      <c r="M718" s="1">
        <v>0</v>
      </c>
      <c r="N718" s="1">
        <v>0</v>
      </c>
      <c r="O718" s="1">
        <v>0</v>
      </c>
      <c r="P718" s="1">
        <v>0</v>
      </c>
      <c r="Q718" s="1">
        <v>2737.8211890131302</v>
      </c>
      <c r="R718" s="1">
        <v>394742</v>
      </c>
      <c r="S718" s="59">
        <f>IF(C718="East", IF(B718="Central",('Connecting shares (%)'!$F$2/100*E718+'Connecting shares (%)'!$G$2/100*G718+'Connecting shares (%)'!$H$2/100*I718)/1000000,0),0)</f>
        <v>0</v>
      </c>
      <c r="T718" s="59">
        <f>IF(C718="East", IF(B718="Central",F718*'Connecting shares (%)'!$R$16*'Connecting shares (%)'!$F$2/100+H718*'Connecting shares (%)'!$G$2/100*'Connecting shares (%)'!$R$17+J718*'Connecting shares (%)'!$H$2/100*'Connecting shares (%)'!$R$18,0),0)</f>
        <v>0</v>
      </c>
      <c r="U718" s="1">
        <f>IF(C718="East", IF(B718="Decentral",('Connecting shares (%)'!$F$6/100*E718+'Connecting shares (%)'!$G$6/100*G718+'Connecting shares (%)'!$H$6/100*I718)/1000000,0),0)</f>
        <v>0</v>
      </c>
      <c r="V718" s="1">
        <f>IF(C718="East", IF(B718="Decentral",F718*'Connecting shares (%)'!$R$16*'Connecting shares (%)'!$F$6/100+H718*'Connecting shares (%)'!$G$6/100*'Connecting shares (%)'!$R$17+J718*'Connecting shares (%)'!$H$6/100*'Connecting shares (%)'!$R$18,0),0)</f>
        <v>0</v>
      </c>
      <c r="W718" s="1">
        <f>IF(C718="East", IF(B718="Central",('Connecting shares (%)'!$F$4/100*K718+'Connecting shares (%)'!$G$4/100*M718+'Connecting shares (%)'!$H$4/100*O718)/1000000,0),0)</f>
        <v>0</v>
      </c>
      <c r="X718" s="1">
        <f>IF(C718="East", IF(B718="Central",L718*'Connecting shares (%)'!$R$16*'Connecting shares (%)'!$F$4/100+N718*'Connecting shares (%)'!$G$4/100*'Connecting shares (%)'!$R$17+P718*'Connecting shares (%)'!$H$4/100*'Connecting shares (%)'!$R$18,0),0)</f>
        <v>0</v>
      </c>
      <c r="Y718" s="1">
        <f>IF(C718="East", IF(B718="Decentral",('Connecting shares (%)'!$F$4/100*K718+'Connecting shares (%)'!$G$4/100*M718+'Connecting shares (%)'!$H$4/100*O718)/1000000,0),0)</f>
        <v>0</v>
      </c>
      <c r="Z718" s="1">
        <f>IF(C718="East", IF(B718="Decentral",L718*'Connecting shares (%)'!$R$16*'Connecting shares (%)'!$F$8/100+N718*'Connecting shares (%)'!$G$8/100*'Connecting shares (%)'!$R$17+P718*'Connecting shares (%)'!$H$8/100*'Connecting shares (%)'!$R$18,0),0)</f>
        <v>0</v>
      </c>
      <c r="AA718" s="1">
        <f>IF(C718="West", IF(B718="Central",('Connecting shares (%)'!$F$10/100*E718+'Connecting shares (%)'!$G$10/100*G718+'Connecting shares (%)'!$H$10/100*I718)/1000000,0),0)</f>
        <v>0</v>
      </c>
      <c r="AB718" s="1">
        <f>IF(C718="West", IF(B718="Central",F718*'Connecting shares (%)'!$R$16*'Connecting shares (%)'!$F$10/100+H718*'Connecting shares (%)'!$G$10/100*'Connecting shares (%)'!$R$17+J718*'Connecting shares (%)'!$H$10/100*'Connecting shares (%)'!$R$18,0),0)</f>
        <v>0</v>
      </c>
      <c r="AC718" s="1">
        <f>IF(C718="West", IF(B718="Decentral",('Connecting shares (%)'!$F$14/100*E718+'Connecting shares (%)'!$G$14/100*G718+'Connecting shares (%)'!$H$14/100*I718)/1000000,0),0)</f>
        <v>0.48541739999999883</v>
      </c>
      <c r="AD718" s="1">
        <f>IF(C718="west", IF(B718="Decentral",F718*'Connecting shares (%)'!$R$16*'Connecting shares (%)'!$F$14/100+H718*'Connecting shares (%)'!$G$14/100*'Connecting shares (%)'!$R$17+J718*'Connecting shares (%)'!$H$14/100*'Connecting shares (%)'!$R$18,0),0)</f>
        <v>0.65152399999999999</v>
      </c>
      <c r="AE718" s="1">
        <f>IF(C718="west", IF(B718="Central",('Connecting shares (%)'!$F$12/100*K718+'Connecting shares (%)'!$G$12/100*M718+'Connecting shares (%)'!$H$12/100*O718)/1000000,0),0)</f>
        <v>0</v>
      </c>
      <c r="AF718" s="1">
        <f>IF(C718="west", IF(B718="Central",L718*'Connecting shares (%)'!$R$16*'Connecting shares (%)'!$F$12/100+N718*'Connecting shares (%)'!$G$12/100*'Connecting shares (%)'!$R$17+P718*'Connecting shares (%)'!$H$12/100*'Connecting shares (%)'!$R$18,0),0)</f>
        <v>0</v>
      </c>
      <c r="AG718" s="1">
        <f>IF(C718="West", IF(B718="Decentral",(K718*'Connecting shares (%)'!$F$16/100+M718*'Connecting shares (%)'!$G$16/100+O718*'Connecting shares (%)'!$H$16/100)/1000000,0),0)</f>
        <v>0</v>
      </c>
      <c r="AH718" s="1">
        <f>IF(C718="west", IF(B718="Decentral",L718*'Connecting shares (%)'!$R$16*'Connecting shares (%)'!$F$16/100+N718*'Connecting shares (%)'!$G$16/100*'Connecting shares (%)'!$R$17+P718*'Connecting shares (%)'!$H$16/100*'Connecting shares (%)'!$R$18,0),0)</f>
        <v>0</v>
      </c>
    </row>
    <row r="719" spans="1:34">
      <c r="A719" s="1">
        <v>718</v>
      </c>
      <c r="B719" s="1" t="s">
        <v>19</v>
      </c>
      <c r="C719" s="1" t="s">
        <v>21</v>
      </c>
      <c r="D719" s="1" t="s">
        <v>245</v>
      </c>
      <c r="E719" s="1">
        <v>817516.64999999898</v>
      </c>
      <c r="F719" s="1">
        <v>56</v>
      </c>
      <c r="G719" s="1">
        <v>0</v>
      </c>
      <c r="H719" s="1">
        <v>0</v>
      </c>
      <c r="I719" s="1">
        <v>0</v>
      </c>
      <c r="J719" s="1">
        <v>0</v>
      </c>
      <c r="K719" s="1">
        <v>85165.08</v>
      </c>
      <c r="L719" s="1">
        <v>12</v>
      </c>
      <c r="M719" s="1">
        <v>0</v>
      </c>
      <c r="N719" s="1">
        <v>0</v>
      </c>
      <c r="O719" s="1">
        <v>0</v>
      </c>
      <c r="P719" s="1">
        <v>0</v>
      </c>
      <c r="Q719" s="1">
        <v>3505.3503035489098</v>
      </c>
      <c r="R719" s="1">
        <v>464980.5</v>
      </c>
      <c r="S719" s="59">
        <f>IF(C719="East", IF(B719="Central",('Connecting shares (%)'!$F$2/100*E719+'Connecting shares (%)'!$G$2/100*G719+'Connecting shares (%)'!$H$2/100*I719)/1000000,0),0)</f>
        <v>0</v>
      </c>
      <c r="T719" s="59">
        <f>IF(C719="East", IF(B719="Central",F719*'Connecting shares (%)'!$R$16*'Connecting shares (%)'!$F$2/100+H719*'Connecting shares (%)'!$G$2/100*'Connecting shares (%)'!$R$17+J719*'Connecting shares (%)'!$H$2/100*'Connecting shares (%)'!$R$18,0),0)</f>
        <v>0</v>
      </c>
      <c r="U719" s="1">
        <f>IF(C719="East", IF(B719="Decentral",('Connecting shares (%)'!$F$6/100*E719+'Connecting shares (%)'!$G$6/100*G719+'Connecting shares (%)'!$H$6/100*I719)/1000000,0),0)</f>
        <v>0</v>
      </c>
      <c r="V719" s="1">
        <f>IF(C719="East", IF(B719="Decentral",F719*'Connecting shares (%)'!$R$16*'Connecting shares (%)'!$F$6/100+H719*'Connecting shares (%)'!$G$6/100*'Connecting shares (%)'!$R$17+J719*'Connecting shares (%)'!$H$6/100*'Connecting shares (%)'!$R$18,0),0)</f>
        <v>0</v>
      </c>
      <c r="W719" s="1">
        <f>IF(C719="East", IF(B719="Central",('Connecting shares (%)'!$F$4/100*K719+'Connecting shares (%)'!$G$4/100*M719+'Connecting shares (%)'!$H$4/100*O719)/1000000,0),0)</f>
        <v>0</v>
      </c>
      <c r="X719" s="1">
        <f>IF(C719="East", IF(B719="Central",L719*'Connecting shares (%)'!$R$16*'Connecting shares (%)'!$F$4/100+N719*'Connecting shares (%)'!$G$4/100*'Connecting shares (%)'!$R$17+P719*'Connecting shares (%)'!$H$4/100*'Connecting shares (%)'!$R$18,0),0)</f>
        <v>0</v>
      </c>
      <c r="Y719" s="1">
        <f>IF(C719="East", IF(B719="Decentral",('Connecting shares (%)'!$F$4/100*K719+'Connecting shares (%)'!$G$4/100*M719+'Connecting shares (%)'!$H$4/100*O719)/1000000,0),0)</f>
        <v>0</v>
      </c>
      <c r="Z719" s="1">
        <f>IF(C719="East", IF(B719="Decentral",L719*'Connecting shares (%)'!$R$16*'Connecting shares (%)'!$F$8/100+N719*'Connecting shares (%)'!$G$8/100*'Connecting shares (%)'!$R$17+P719*'Connecting shares (%)'!$H$8/100*'Connecting shares (%)'!$R$18,0),0)</f>
        <v>0</v>
      </c>
      <c r="AA719" s="1">
        <f>IF(C719="West", IF(B719="Central",('Connecting shares (%)'!$F$10/100*E719+'Connecting shares (%)'!$G$10/100*G719+'Connecting shares (%)'!$H$10/100*I719)/1000000,0),0)</f>
        <v>0</v>
      </c>
      <c r="AB719" s="1">
        <f>IF(C719="West", IF(B719="Central",F719*'Connecting shares (%)'!$R$16*'Connecting shares (%)'!$F$10/100+H719*'Connecting shares (%)'!$G$10/100*'Connecting shares (%)'!$R$17+J719*'Connecting shares (%)'!$H$10/100*'Connecting shares (%)'!$R$18,0),0)</f>
        <v>0</v>
      </c>
      <c r="AC719" s="1">
        <f>IF(C719="West", IF(B719="Decentral",('Connecting shares (%)'!$F$14/100*E719+'Connecting shares (%)'!$G$14/100*G719+'Connecting shares (%)'!$H$14/100*I719)/1000000,0),0)</f>
        <v>0.81751664999999896</v>
      </c>
      <c r="AD719" s="1">
        <f>IF(C719="west", IF(B719="Decentral",F719*'Connecting shares (%)'!$R$16*'Connecting shares (%)'!$F$14/100+H719*'Connecting shares (%)'!$G$14/100*'Connecting shares (%)'!$R$17+J719*'Connecting shares (%)'!$H$14/100*'Connecting shares (%)'!$R$18,0),0)</f>
        <v>1.2877200000000002</v>
      </c>
      <c r="AE719" s="1">
        <f>IF(C719="west", IF(B719="Central",('Connecting shares (%)'!$F$12/100*K719+'Connecting shares (%)'!$G$12/100*M719+'Connecting shares (%)'!$H$12/100*O719)/1000000,0),0)</f>
        <v>0</v>
      </c>
      <c r="AF719" s="1">
        <f>IF(C719="west", IF(B719="Central",L719*'Connecting shares (%)'!$R$16*'Connecting shares (%)'!$F$12/100+N719*'Connecting shares (%)'!$G$12/100*'Connecting shares (%)'!$R$17+P719*'Connecting shares (%)'!$H$12/100*'Connecting shares (%)'!$R$18,0),0)</f>
        <v>0</v>
      </c>
      <c r="AG719" s="1">
        <f>IF(C719="West", IF(B719="Decentral",(K719*'Connecting shares (%)'!$F$16/100+M719*'Connecting shares (%)'!$G$16/100+O719*'Connecting shares (%)'!$H$16/100)/1000000,0),0)</f>
        <v>8.5165080000000004E-2</v>
      </c>
      <c r="AH719" s="1">
        <f>IF(C719="west", IF(B719="Decentral",L719*'Connecting shares (%)'!$R$16*'Connecting shares (%)'!$F$16/100+N719*'Connecting shares (%)'!$G$16/100*'Connecting shares (%)'!$R$17+P719*'Connecting shares (%)'!$H$16/100*'Connecting shares (%)'!$R$18,0),0)</f>
        <v>0.27594000000000002</v>
      </c>
    </row>
    <row r="720" spans="1:34">
      <c r="A720" s="1">
        <v>719</v>
      </c>
      <c r="B720" s="1" t="s">
        <v>19</v>
      </c>
      <c r="C720" s="1" t="s">
        <v>21</v>
      </c>
      <c r="D720" s="1" t="s">
        <v>244</v>
      </c>
      <c r="E720" s="1">
        <v>821789.47999999905</v>
      </c>
      <c r="F720" s="1">
        <v>53</v>
      </c>
      <c r="G720" s="1">
        <v>0</v>
      </c>
      <c r="H720" s="1">
        <v>0</v>
      </c>
      <c r="I720" s="1">
        <v>0</v>
      </c>
      <c r="J720" s="1">
        <v>0</v>
      </c>
      <c r="K720" s="1">
        <v>151346.73000000001</v>
      </c>
      <c r="L720" s="1">
        <v>11</v>
      </c>
      <c r="M720" s="1">
        <v>95587.279999999897</v>
      </c>
      <c r="N720" s="1">
        <v>1</v>
      </c>
      <c r="O720" s="1">
        <v>0</v>
      </c>
      <c r="P720" s="1">
        <v>0</v>
      </c>
      <c r="Q720" s="1">
        <v>7045.8149405962204</v>
      </c>
      <c r="R720" s="1">
        <v>2227304.5</v>
      </c>
      <c r="S720" s="59">
        <f>IF(C720="East", IF(B720="Central",('Connecting shares (%)'!$F$2/100*E720+'Connecting shares (%)'!$G$2/100*G720+'Connecting shares (%)'!$H$2/100*I720)/1000000,0),0)</f>
        <v>0</v>
      </c>
      <c r="T720" s="59">
        <f>IF(C720="East", IF(B720="Central",F720*'Connecting shares (%)'!$R$16*'Connecting shares (%)'!$F$2/100+H720*'Connecting shares (%)'!$G$2/100*'Connecting shares (%)'!$R$17+J720*'Connecting shares (%)'!$H$2/100*'Connecting shares (%)'!$R$18,0),0)</f>
        <v>0</v>
      </c>
      <c r="U720" s="1">
        <f>IF(C720="East", IF(B720="Decentral",('Connecting shares (%)'!$F$6/100*E720+'Connecting shares (%)'!$G$6/100*G720+'Connecting shares (%)'!$H$6/100*I720)/1000000,0),0)</f>
        <v>0</v>
      </c>
      <c r="V720" s="1">
        <f>IF(C720="East", IF(B720="Decentral",F720*'Connecting shares (%)'!$R$16*'Connecting shares (%)'!$F$6/100+H720*'Connecting shares (%)'!$G$6/100*'Connecting shares (%)'!$R$17+J720*'Connecting shares (%)'!$H$6/100*'Connecting shares (%)'!$R$18,0),0)</f>
        <v>0</v>
      </c>
      <c r="W720" s="1">
        <f>IF(C720="East", IF(B720="Central",('Connecting shares (%)'!$F$4/100*K720+'Connecting shares (%)'!$G$4/100*M720+'Connecting shares (%)'!$H$4/100*O720)/1000000,0),0)</f>
        <v>0</v>
      </c>
      <c r="X720" s="1">
        <f>IF(C720="East", IF(B720="Central",L720*'Connecting shares (%)'!$R$16*'Connecting shares (%)'!$F$4/100+N720*'Connecting shares (%)'!$G$4/100*'Connecting shares (%)'!$R$17+P720*'Connecting shares (%)'!$H$4/100*'Connecting shares (%)'!$R$18,0),0)</f>
        <v>0</v>
      </c>
      <c r="Y720" s="1">
        <f>IF(C720="East", IF(B720="Decentral",('Connecting shares (%)'!$F$4/100*K720+'Connecting shares (%)'!$G$4/100*M720+'Connecting shares (%)'!$H$4/100*O720)/1000000,0),0)</f>
        <v>0</v>
      </c>
      <c r="Z720" s="1">
        <f>IF(C720="East", IF(B720="Decentral",L720*'Connecting shares (%)'!$R$16*'Connecting shares (%)'!$F$8/100+N720*'Connecting shares (%)'!$G$8/100*'Connecting shares (%)'!$R$17+P720*'Connecting shares (%)'!$H$8/100*'Connecting shares (%)'!$R$18,0),0)</f>
        <v>0</v>
      </c>
      <c r="AA720" s="1">
        <f>IF(C720="West", IF(B720="Central",('Connecting shares (%)'!$F$10/100*E720+'Connecting shares (%)'!$G$10/100*G720+'Connecting shares (%)'!$H$10/100*I720)/1000000,0),0)</f>
        <v>0</v>
      </c>
      <c r="AB720" s="1">
        <f>IF(C720="West", IF(B720="Central",F720*'Connecting shares (%)'!$R$16*'Connecting shares (%)'!$F$10/100+H720*'Connecting shares (%)'!$G$10/100*'Connecting shares (%)'!$R$17+J720*'Connecting shares (%)'!$H$10/100*'Connecting shares (%)'!$R$18,0),0)</f>
        <v>0</v>
      </c>
      <c r="AC720" s="1">
        <f>IF(C720="West", IF(B720="Decentral",('Connecting shares (%)'!$F$14/100*E720+'Connecting shares (%)'!$G$14/100*G720+'Connecting shares (%)'!$H$14/100*I720)/1000000,0),0)</f>
        <v>0.82178947999999907</v>
      </c>
      <c r="AD720" s="1">
        <f>IF(C720="west", IF(B720="Decentral",F720*'Connecting shares (%)'!$R$16*'Connecting shares (%)'!$F$14/100+H720*'Connecting shares (%)'!$G$14/100*'Connecting shares (%)'!$R$17+J720*'Connecting shares (%)'!$H$14/100*'Connecting shares (%)'!$R$18,0),0)</f>
        <v>1.2187350000000001</v>
      </c>
      <c r="AE720" s="1">
        <f>IF(C720="west", IF(B720="Central",('Connecting shares (%)'!$F$12/100*K720+'Connecting shares (%)'!$G$12/100*M720+'Connecting shares (%)'!$H$12/100*O720)/1000000,0),0)</f>
        <v>0</v>
      </c>
      <c r="AF720" s="1">
        <f>IF(C720="west", IF(B720="Central",L720*'Connecting shares (%)'!$R$16*'Connecting shares (%)'!$F$12/100+N720*'Connecting shares (%)'!$G$12/100*'Connecting shares (%)'!$R$17+P720*'Connecting shares (%)'!$H$12/100*'Connecting shares (%)'!$R$18,0),0)</f>
        <v>0</v>
      </c>
      <c r="AG720" s="1">
        <f>IF(C720="West", IF(B720="Decentral",(K720*'Connecting shares (%)'!$F$16/100+M720*'Connecting shares (%)'!$G$16/100+O720*'Connecting shares (%)'!$H$16/100)/1000000,0),0)</f>
        <v>0.2469340099999999</v>
      </c>
      <c r="AH720" s="1">
        <f>IF(C720="west", IF(B720="Decentral",L720*'Connecting shares (%)'!$R$16*'Connecting shares (%)'!$F$16/100+N720*'Connecting shares (%)'!$G$16/100*'Connecting shares (%)'!$R$17+P720*'Connecting shares (%)'!$H$16/100*'Connecting shares (%)'!$R$18,0),0)</f>
        <v>0.28360400000000002</v>
      </c>
    </row>
    <row r="721" spans="1:34">
      <c r="A721" s="1">
        <v>720</v>
      </c>
      <c r="B721" s="1" t="s">
        <v>19</v>
      </c>
      <c r="C721" s="1" t="s">
        <v>21</v>
      </c>
      <c r="D721" s="1" t="s">
        <v>243</v>
      </c>
      <c r="E721" s="1">
        <v>573088.76</v>
      </c>
      <c r="F721" s="1">
        <v>35</v>
      </c>
      <c r="G721" s="1">
        <v>0</v>
      </c>
      <c r="H721" s="1">
        <v>0</v>
      </c>
      <c r="I721" s="1">
        <v>0</v>
      </c>
      <c r="J721" s="1">
        <v>0</v>
      </c>
      <c r="K721" s="1">
        <v>110473.13</v>
      </c>
      <c r="L721" s="1">
        <v>5</v>
      </c>
      <c r="M721" s="1">
        <v>0</v>
      </c>
      <c r="N721" s="1">
        <v>0</v>
      </c>
      <c r="O721" s="1">
        <v>0</v>
      </c>
      <c r="P721" s="1">
        <v>0</v>
      </c>
      <c r="Q721" s="1">
        <v>3542.9671277176099</v>
      </c>
      <c r="R721" s="1">
        <v>773064</v>
      </c>
      <c r="S721" s="59">
        <f>IF(C721="East", IF(B721="Central",('Connecting shares (%)'!$F$2/100*E721+'Connecting shares (%)'!$G$2/100*G721+'Connecting shares (%)'!$H$2/100*I721)/1000000,0),0)</f>
        <v>0</v>
      </c>
      <c r="T721" s="59">
        <f>IF(C721="East", IF(B721="Central",F721*'Connecting shares (%)'!$R$16*'Connecting shares (%)'!$F$2/100+H721*'Connecting shares (%)'!$G$2/100*'Connecting shares (%)'!$R$17+J721*'Connecting shares (%)'!$H$2/100*'Connecting shares (%)'!$R$18,0),0)</f>
        <v>0</v>
      </c>
      <c r="U721" s="1">
        <f>IF(C721="East", IF(B721="Decentral",('Connecting shares (%)'!$F$6/100*E721+'Connecting shares (%)'!$G$6/100*G721+'Connecting shares (%)'!$H$6/100*I721)/1000000,0),0)</f>
        <v>0</v>
      </c>
      <c r="V721" s="1">
        <f>IF(C721="East", IF(B721="Decentral",F721*'Connecting shares (%)'!$R$16*'Connecting shares (%)'!$F$6/100+H721*'Connecting shares (%)'!$G$6/100*'Connecting shares (%)'!$R$17+J721*'Connecting shares (%)'!$H$6/100*'Connecting shares (%)'!$R$18,0),0)</f>
        <v>0</v>
      </c>
      <c r="W721" s="1">
        <f>IF(C721="East", IF(B721="Central",('Connecting shares (%)'!$F$4/100*K721+'Connecting shares (%)'!$G$4/100*M721+'Connecting shares (%)'!$H$4/100*O721)/1000000,0),0)</f>
        <v>0</v>
      </c>
      <c r="X721" s="1">
        <f>IF(C721="East", IF(B721="Central",L721*'Connecting shares (%)'!$R$16*'Connecting shares (%)'!$F$4/100+N721*'Connecting shares (%)'!$G$4/100*'Connecting shares (%)'!$R$17+P721*'Connecting shares (%)'!$H$4/100*'Connecting shares (%)'!$R$18,0),0)</f>
        <v>0</v>
      </c>
      <c r="Y721" s="1">
        <f>IF(C721="East", IF(B721="Decentral",('Connecting shares (%)'!$F$4/100*K721+'Connecting shares (%)'!$G$4/100*M721+'Connecting shares (%)'!$H$4/100*O721)/1000000,0),0)</f>
        <v>0</v>
      </c>
      <c r="Z721" s="1">
        <f>IF(C721="East", IF(B721="Decentral",L721*'Connecting shares (%)'!$R$16*'Connecting shares (%)'!$F$8/100+N721*'Connecting shares (%)'!$G$8/100*'Connecting shares (%)'!$R$17+P721*'Connecting shares (%)'!$H$8/100*'Connecting shares (%)'!$R$18,0),0)</f>
        <v>0</v>
      </c>
      <c r="AA721" s="1">
        <f>IF(C721="West", IF(B721="Central",('Connecting shares (%)'!$F$10/100*E721+'Connecting shares (%)'!$G$10/100*G721+'Connecting shares (%)'!$H$10/100*I721)/1000000,0),0)</f>
        <v>0</v>
      </c>
      <c r="AB721" s="1">
        <f>IF(C721="West", IF(B721="Central",F721*'Connecting shares (%)'!$R$16*'Connecting shares (%)'!$F$10/100+H721*'Connecting shares (%)'!$G$10/100*'Connecting shares (%)'!$R$17+J721*'Connecting shares (%)'!$H$10/100*'Connecting shares (%)'!$R$18,0),0)</f>
        <v>0</v>
      </c>
      <c r="AC721" s="1">
        <f>IF(C721="West", IF(B721="Decentral",('Connecting shares (%)'!$F$14/100*E721+'Connecting shares (%)'!$G$14/100*G721+'Connecting shares (%)'!$H$14/100*I721)/1000000,0),0)</f>
        <v>0.57308875999999997</v>
      </c>
      <c r="AD721" s="1">
        <f>IF(C721="west", IF(B721="Decentral",F721*'Connecting shares (%)'!$R$16*'Connecting shares (%)'!$F$14/100+H721*'Connecting shares (%)'!$G$14/100*'Connecting shares (%)'!$R$17+J721*'Connecting shares (%)'!$H$14/100*'Connecting shares (%)'!$R$18,0),0)</f>
        <v>0.80482500000000001</v>
      </c>
      <c r="AE721" s="1">
        <f>IF(C721="west", IF(B721="Central",('Connecting shares (%)'!$F$12/100*K721+'Connecting shares (%)'!$G$12/100*M721+'Connecting shares (%)'!$H$12/100*O721)/1000000,0),0)</f>
        <v>0</v>
      </c>
      <c r="AF721" s="1">
        <f>IF(C721="west", IF(B721="Central",L721*'Connecting shares (%)'!$R$16*'Connecting shares (%)'!$F$12/100+N721*'Connecting shares (%)'!$G$12/100*'Connecting shares (%)'!$R$17+P721*'Connecting shares (%)'!$H$12/100*'Connecting shares (%)'!$R$18,0),0)</f>
        <v>0</v>
      </c>
      <c r="AG721" s="1">
        <f>IF(C721="West", IF(B721="Decentral",(K721*'Connecting shares (%)'!$F$16/100+M721*'Connecting shares (%)'!$G$16/100+O721*'Connecting shares (%)'!$H$16/100)/1000000,0),0)</f>
        <v>0.11047313</v>
      </c>
      <c r="AH721" s="1">
        <f>IF(C721="west", IF(B721="Decentral",L721*'Connecting shares (%)'!$R$16*'Connecting shares (%)'!$F$16/100+N721*'Connecting shares (%)'!$G$16/100*'Connecting shares (%)'!$R$17+P721*'Connecting shares (%)'!$H$16/100*'Connecting shares (%)'!$R$18,0),0)</f>
        <v>0.11497500000000001</v>
      </c>
    </row>
    <row r="722" spans="1:34">
      <c r="A722" s="1">
        <v>721</v>
      </c>
      <c r="B722" s="1" t="s">
        <v>19</v>
      </c>
      <c r="C722" s="1" t="s">
        <v>21</v>
      </c>
      <c r="D722" s="1" t="s">
        <v>242</v>
      </c>
      <c r="E722" s="1">
        <v>754540.679999999</v>
      </c>
      <c r="F722" s="1">
        <v>48</v>
      </c>
      <c r="G722" s="1">
        <v>0</v>
      </c>
      <c r="H722" s="1">
        <v>0</v>
      </c>
      <c r="I722" s="1">
        <v>0</v>
      </c>
      <c r="J722" s="1">
        <v>0</v>
      </c>
      <c r="K722" s="1">
        <v>76888.949999999895</v>
      </c>
      <c r="L722" s="1">
        <v>10</v>
      </c>
      <c r="M722" s="1">
        <v>0</v>
      </c>
      <c r="N722" s="1">
        <v>0</v>
      </c>
      <c r="O722" s="1">
        <v>0</v>
      </c>
      <c r="P722" s="1">
        <v>0</v>
      </c>
      <c r="Q722" s="1">
        <v>2782.0858503050599</v>
      </c>
      <c r="R722" s="1">
        <v>505913.5</v>
      </c>
      <c r="S722" s="59">
        <f>IF(C722="East", IF(B722="Central",('Connecting shares (%)'!$F$2/100*E722+'Connecting shares (%)'!$G$2/100*G722+'Connecting shares (%)'!$H$2/100*I722)/1000000,0),0)</f>
        <v>0</v>
      </c>
      <c r="T722" s="59">
        <f>IF(C722="East", IF(B722="Central",F722*'Connecting shares (%)'!$R$16*'Connecting shares (%)'!$F$2/100+H722*'Connecting shares (%)'!$G$2/100*'Connecting shares (%)'!$R$17+J722*'Connecting shares (%)'!$H$2/100*'Connecting shares (%)'!$R$18,0),0)</f>
        <v>0</v>
      </c>
      <c r="U722" s="1">
        <f>IF(C722="East", IF(B722="Decentral",('Connecting shares (%)'!$F$6/100*E722+'Connecting shares (%)'!$G$6/100*G722+'Connecting shares (%)'!$H$6/100*I722)/1000000,0),0)</f>
        <v>0</v>
      </c>
      <c r="V722" s="1">
        <f>IF(C722="East", IF(B722="Decentral",F722*'Connecting shares (%)'!$R$16*'Connecting shares (%)'!$F$6/100+H722*'Connecting shares (%)'!$G$6/100*'Connecting shares (%)'!$R$17+J722*'Connecting shares (%)'!$H$6/100*'Connecting shares (%)'!$R$18,0),0)</f>
        <v>0</v>
      </c>
      <c r="W722" s="1">
        <f>IF(C722="East", IF(B722="Central",('Connecting shares (%)'!$F$4/100*K722+'Connecting shares (%)'!$G$4/100*M722+'Connecting shares (%)'!$H$4/100*O722)/1000000,0),0)</f>
        <v>0</v>
      </c>
      <c r="X722" s="1">
        <f>IF(C722="East", IF(B722="Central",L722*'Connecting shares (%)'!$R$16*'Connecting shares (%)'!$F$4/100+N722*'Connecting shares (%)'!$G$4/100*'Connecting shares (%)'!$R$17+P722*'Connecting shares (%)'!$H$4/100*'Connecting shares (%)'!$R$18,0),0)</f>
        <v>0</v>
      </c>
      <c r="Y722" s="1">
        <f>IF(C722="East", IF(B722="Decentral",('Connecting shares (%)'!$F$4/100*K722+'Connecting shares (%)'!$G$4/100*M722+'Connecting shares (%)'!$H$4/100*O722)/1000000,0),0)</f>
        <v>0</v>
      </c>
      <c r="Z722" s="1">
        <f>IF(C722="East", IF(B722="Decentral",L722*'Connecting shares (%)'!$R$16*'Connecting shares (%)'!$F$8/100+N722*'Connecting shares (%)'!$G$8/100*'Connecting shares (%)'!$R$17+P722*'Connecting shares (%)'!$H$8/100*'Connecting shares (%)'!$R$18,0),0)</f>
        <v>0</v>
      </c>
      <c r="AA722" s="1">
        <f>IF(C722="West", IF(B722="Central",('Connecting shares (%)'!$F$10/100*E722+'Connecting shares (%)'!$G$10/100*G722+'Connecting shares (%)'!$H$10/100*I722)/1000000,0),0)</f>
        <v>0</v>
      </c>
      <c r="AB722" s="1">
        <f>IF(C722="West", IF(B722="Central",F722*'Connecting shares (%)'!$R$16*'Connecting shares (%)'!$F$10/100+H722*'Connecting shares (%)'!$G$10/100*'Connecting shares (%)'!$R$17+J722*'Connecting shares (%)'!$H$10/100*'Connecting shares (%)'!$R$18,0),0)</f>
        <v>0</v>
      </c>
      <c r="AC722" s="1">
        <f>IF(C722="West", IF(B722="Decentral",('Connecting shares (%)'!$F$14/100*E722+'Connecting shares (%)'!$G$14/100*G722+'Connecting shares (%)'!$H$14/100*I722)/1000000,0),0)</f>
        <v>0.75454067999999896</v>
      </c>
      <c r="AD722" s="1">
        <f>IF(C722="west", IF(B722="Decentral",F722*'Connecting shares (%)'!$R$16*'Connecting shares (%)'!$F$14/100+H722*'Connecting shares (%)'!$G$14/100*'Connecting shares (%)'!$R$17+J722*'Connecting shares (%)'!$H$14/100*'Connecting shares (%)'!$R$18,0),0)</f>
        <v>1.1037600000000001</v>
      </c>
      <c r="AE722" s="1">
        <f>IF(C722="west", IF(B722="Central",('Connecting shares (%)'!$F$12/100*K722+'Connecting shares (%)'!$G$12/100*M722+'Connecting shares (%)'!$H$12/100*O722)/1000000,0),0)</f>
        <v>0</v>
      </c>
      <c r="AF722" s="1">
        <f>IF(C722="west", IF(B722="Central",L722*'Connecting shares (%)'!$R$16*'Connecting shares (%)'!$F$12/100+N722*'Connecting shares (%)'!$G$12/100*'Connecting shares (%)'!$R$17+P722*'Connecting shares (%)'!$H$12/100*'Connecting shares (%)'!$R$18,0),0)</f>
        <v>0</v>
      </c>
      <c r="AG722" s="1">
        <f>IF(C722="West", IF(B722="Decentral",(K722*'Connecting shares (%)'!$F$16/100+M722*'Connecting shares (%)'!$G$16/100+O722*'Connecting shares (%)'!$H$16/100)/1000000,0),0)</f>
        <v>7.68889499999999E-2</v>
      </c>
      <c r="AH722" s="1">
        <f>IF(C722="west", IF(B722="Decentral",L722*'Connecting shares (%)'!$R$16*'Connecting shares (%)'!$F$16/100+N722*'Connecting shares (%)'!$G$16/100*'Connecting shares (%)'!$R$17+P722*'Connecting shares (%)'!$H$16/100*'Connecting shares (%)'!$R$18,0),0)</f>
        <v>0.22995000000000002</v>
      </c>
    </row>
    <row r="723" spans="1:34">
      <c r="A723" s="1">
        <v>722</v>
      </c>
      <c r="B723" s="1" t="s">
        <v>19</v>
      </c>
      <c r="C723" s="1" t="s">
        <v>21</v>
      </c>
      <c r="D723" s="1" t="s">
        <v>241</v>
      </c>
      <c r="E723" s="1">
        <v>985776.43</v>
      </c>
      <c r="F723" s="1">
        <v>63</v>
      </c>
      <c r="G723" s="1">
        <v>0</v>
      </c>
      <c r="H723" s="1">
        <v>0</v>
      </c>
      <c r="I723" s="1">
        <v>0</v>
      </c>
      <c r="J723" s="1">
        <v>0</v>
      </c>
      <c r="K723" s="1">
        <v>89643.129999999903</v>
      </c>
      <c r="L723" s="1">
        <v>13</v>
      </c>
      <c r="M723" s="1">
        <v>0</v>
      </c>
      <c r="N723" s="1">
        <v>0</v>
      </c>
      <c r="O723" s="1">
        <v>0</v>
      </c>
      <c r="P723" s="1">
        <v>0</v>
      </c>
      <c r="Q723" s="1">
        <v>3938.5593821081602</v>
      </c>
      <c r="R723" s="1">
        <v>843676.5</v>
      </c>
      <c r="S723" s="59">
        <f>IF(C723="East", IF(B723="Central",('Connecting shares (%)'!$F$2/100*E723+'Connecting shares (%)'!$G$2/100*G723+'Connecting shares (%)'!$H$2/100*I723)/1000000,0),0)</f>
        <v>0</v>
      </c>
      <c r="T723" s="59">
        <f>IF(C723="East", IF(B723="Central",F723*'Connecting shares (%)'!$R$16*'Connecting shares (%)'!$F$2/100+H723*'Connecting shares (%)'!$G$2/100*'Connecting shares (%)'!$R$17+J723*'Connecting shares (%)'!$H$2/100*'Connecting shares (%)'!$R$18,0),0)</f>
        <v>0</v>
      </c>
      <c r="U723" s="1">
        <f>IF(C723="East", IF(B723="Decentral",('Connecting shares (%)'!$F$6/100*E723+'Connecting shares (%)'!$G$6/100*G723+'Connecting shares (%)'!$H$6/100*I723)/1000000,0),0)</f>
        <v>0</v>
      </c>
      <c r="V723" s="1">
        <f>IF(C723="East", IF(B723="Decentral",F723*'Connecting shares (%)'!$R$16*'Connecting shares (%)'!$F$6/100+H723*'Connecting shares (%)'!$G$6/100*'Connecting shares (%)'!$R$17+J723*'Connecting shares (%)'!$H$6/100*'Connecting shares (%)'!$R$18,0),0)</f>
        <v>0</v>
      </c>
      <c r="W723" s="1">
        <f>IF(C723="East", IF(B723="Central",('Connecting shares (%)'!$F$4/100*K723+'Connecting shares (%)'!$G$4/100*M723+'Connecting shares (%)'!$H$4/100*O723)/1000000,0),0)</f>
        <v>0</v>
      </c>
      <c r="X723" s="1">
        <f>IF(C723="East", IF(B723="Central",L723*'Connecting shares (%)'!$R$16*'Connecting shares (%)'!$F$4/100+N723*'Connecting shares (%)'!$G$4/100*'Connecting shares (%)'!$R$17+P723*'Connecting shares (%)'!$H$4/100*'Connecting shares (%)'!$R$18,0),0)</f>
        <v>0</v>
      </c>
      <c r="Y723" s="1">
        <f>IF(C723="East", IF(B723="Decentral",('Connecting shares (%)'!$F$4/100*K723+'Connecting shares (%)'!$G$4/100*M723+'Connecting shares (%)'!$H$4/100*O723)/1000000,0),0)</f>
        <v>0</v>
      </c>
      <c r="Z723" s="1">
        <f>IF(C723="East", IF(B723="Decentral",L723*'Connecting shares (%)'!$R$16*'Connecting shares (%)'!$F$8/100+N723*'Connecting shares (%)'!$G$8/100*'Connecting shares (%)'!$R$17+P723*'Connecting shares (%)'!$H$8/100*'Connecting shares (%)'!$R$18,0),0)</f>
        <v>0</v>
      </c>
      <c r="AA723" s="1">
        <f>IF(C723="West", IF(B723="Central",('Connecting shares (%)'!$F$10/100*E723+'Connecting shares (%)'!$G$10/100*G723+'Connecting shares (%)'!$H$10/100*I723)/1000000,0),0)</f>
        <v>0</v>
      </c>
      <c r="AB723" s="1">
        <f>IF(C723="West", IF(B723="Central",F723*'Connecting shares (%)'!$R$16*'Connecting shares (%)'!$F$10/100+H723*'Connecting shares (%)'!$G$10/100*'Connecting shares (%)'!$R$17+J723*'Connecting shares (%)'!$H$10/100*'Connecting shares (%)'!$R$18,0),0)</f>
        <v>0</v>
      </c>
      <c r="AC723" s="1">
        <f>IF(C723="West", IF(B723="Decentral",('Connecting shares (%)'!$F$14/100*E723+'Connecting shares (%)'!$G$14/100*G723+'Connecting shares (%)'!$H$14/100*I723)/1000000,0),0)</f>
        <v>0.98577643000000004</v>
      </c>
      <c r="AD723" s="1">
        <f>IF(C723="west", IF(B723="Decentral",F723*'Connecting shares (%)'!$R$16*'Connecting shares (%)'!$F$14/100+H723*'Connecting shares (%)'!$G$14/100*'Connecting shares (%)'!$R$17+J723*'Connecting shares (%)'!$H$14/100*'Connecting shares (%)'!$R$18,0),0)</f>
        <v>1.4486850000000002</v>
      </c>
      <c r="AE723" s="1">
        <f>IF(C723="west", IF(B723="Central",('Connecting shares (%)'!$F$12/100*K723+'Connecting shares (%)'!$G$12/100*M723+'Connecting shares (%)'!$H$12/100*O723)/1000000,0),0)</f>
        <v>0</v>
      </c>
      <c r="AF723" s="1">
        <f>IF(C723="west", IF(B723="Central",L723*'Connecting shares (%)'!$R$16*'Connecting shares (%)'!$F$12/100+N723*'Connecting shares (%)'!$G$12/100*'Connecting shares (%)'!$R$17+P723*'Connecting shares (%)'!$H$12/100*'Connecting shares (%)'!$R$18,0),0)</f>
        <v>0</v>
      </c>
      <c r="AG723" s="1">
        <f>IF(C723="West", IF(B723="Decentral",(K723*'Connecting shares (%)'!$F$16/100+M723*'Connecting shares (%)'!$G$16/100+O723*'Connecting shares (%)'!$H$16/100)/1000000,0),0)</f>
        <v>8.9643129999999904E-2</v>
      </c>
      <c r="AH723" s="1">
        <f>IF(C723="west", IF(B723="Decentral",L723*'Connecting shares (%)'!$R$16*'Connecting shares (%)'!$F$16/100+N723*'Connecting shares (%)'!$G$16/100*'Connecting shares (%)'!$R$17+P723*'Connecting shares (%)'!$H$16/100*'Connecting shares (%)'!$R$18,0),0)</f>
        <v>0.29893500000000001</v>
      </c>
    </row>
    <row r="724" spans="1:34">
      <c r="A724" s="1">
        <v>723</v>
      </c>
      <c r="B724" s="1" t="s">
        <v>19</v>
      </c>
      <c r="C724" s="1" t="s">
        <v>21</v>
      </c>
      <c r="D724" s="1" t="s">
        <v>240</v>
      </c>
      <c r="E724" s="1">
        <v>924352.62999999896</v>
      </c>
      <c r="F724" s="1">
        <v>57</v>
      </c>
      <c r="G724" s="1">
        <v>0</v>
      </c>
      <c r="H724" s="1">
        <v>0</v>
      </c>
      <c r="I724" s="1">
        <v>0</v>
      </c>
      <c r="J724" s="1">
        <v>0</v>
      </c>
      <c r="K724" s="1">
        <v>86929.83</v>
      </c>
      <c r="L724" s="1">
        <v>5</v>
      </c>
      <c r="M724" s="1">
        <v>85008.449999999895</v>
      </c>
      <c r="N724" s="1">
        <v>1</v>
      </c>
      <c r="O724" s="1">
        <v>0</v>
      </c>
      <c r="P724" s="1">
        <v>0</v>
      </c>
      <c r="Q724" s="1">
        <v>5400.4841267831198</v>
      </c>
      <c r="R724" s="1">
        <v>1385915</v>
      </c>
      <c r="S724" s="59">
        <f>IF(C724="East", IF(B724="Central",('Connecting shares (%)'!$F$2/100*E724+'Connecting shares (%)'!$G$2/100*G724+'Connecting shares (%)'!$H$2/100*I724)/1000000,0),0)</f>
        <v>0</v>
      </c>
      <c r="T724" s="59">
        <f>IF(C724="East", IF(B724="Central",F724*'Connecting shares (%)'!$R$16*'Connecting shares (%)'!$F$2/100+H724*'Connecting shares (%)'!$G$2/100*'Connecting shares (%)'!$R$17+J724*'Connecting shares (%)'!$H$2/100*'Connecting shares (%)'!$R$18,0),0)</f>
        <v>0</v>
      </c>
      <c r="U724" s="1">
        <f>IF(C724="East", IF(B724="Decentral",('Connecting shares (%)'!$F$6/100*E724+'Connecting shares (%)'!$G$6/100*G724+'Connecting shares (%)'!$H$6/100*I724)/1000000,0),0)</f>
        <v>0</v>
      </c>
      <c r="V724" s="1">
        <f>IF(C724="East", IF(B724="Decentral",F724*'Connecting shares (%)'!$R$16*'Connecting shares (%)'!$F$6/100+H724*'Connecting shares (%)'!$G$6/100*'Connecting shares (%)'!$R$17+J724*'Connecting shares (%)'!$H$6/100*'Connecting shares (%)'!$R$18,0),0)</f>
        <v>0</v>
      </c>
      <c r="W724" s="1">
        <f>IF(C724="East", IF(B724="Central",('Connecting shares (%)'!$F$4/100*K724+'Connecting shares (%)'!$G$4/100*M724+'Connecting shares (%)'!$H$4/100*O724)/1000000,0),0)</f>
        <v>0</v>
      </c>
      <c r="X724" s="1">
        <f>IF(C724="East", IF(B724="Central",L724*'Connecting shares (%)'!$R$16*'Connecting shares (%)'!$F$4/100+N724*'Connecting shares (%)'!$G$4/100*'Connecting shares (%)'!$R$17+P724*'Connecting shares (%)'!$H$4/100*'Connecting shares (%)'!$R$18,0),0)</f>
        <v>0</v>
      </c>
      <c r="Y724" s="1">
        <f>IF(C724="East", IF(B724="Decentral",('Connecting shares (%)'!$F$4/100*K724+'Connecting shares (%)'!$G$4/100*M724+'Connecting shares (%)'!$H$4/100*O724)/1000000,0),0)</f>
        <v>0</v>
      </c>
      <c r="Z724" s="1">
        <f>IF(C724="East", IF(B724="Decentral",L724*'Connecting shares (%)'!$R$16*'Connecting shares (%)'!$F$8/100+N724*'Connecting shares (%)'!$G$8/100*'Connecting shares (%)'!$R$17+P724*'Connecting shares (%)'!$H$8/100*'Connecting shares (%)'!$R$18,0),0)</f>
        <v>0</v>
      </c>
      <c r="AA724" s="1">
        <f>IF(C724="West", IF(B724="Central",('Connecting shares (%)'!$F$10/100*E724+'Connecting shares (%)'!$G$10/100*G724+'Connecting shares (%)'!$H$10/100*I724)/1000000,0),0)</f>
        <v>0</v>
      </c>
      <c r="AB724" s="1">
        <f>IF(C724="West", IF(B724="Central",F724*'Connecting shares (%)'!$R$16*'Connecting shares (%)'!$F$10/100+H724*'Connecting shares (%)'!$G$10/100*'Connecting shares (%)'!$R$17+J724*'Connecting shares (%)'!$H$10/100*'Connecting shares (%)'!$R$18,0),0)</f>
        <v>0</v>
      </c>
      <c r="AC724" s="1">
        <f>IF(C724="West", IF(B724="Decentral",('Connecting shares (%)'!$F$14/100*E724+'Connecting shares (%)'!$G$14/100*G724+'Connecting shares (%)'!$H$14/100*I724)/1000000,0),0)</f>
        <v>0.92435262999999901</v>
      </c>
      <c r="AD724" s="1">
        <f>IF(C724="west", IF(B724="Decentral",F724*'Connecting shares (%)'!$R$16*'Connecting shares (%)'!$F$14/100+H724*'Connecting shares (%)'!$G$14/100*'Connecting shares (%)'!$R$17+J724*'Connecting shares (%)'!$H$14/100*'Connecting shares (%)'!$R$18,0),0)</f>
        <v>1.3107150000000001</v>
      </c>
      <c r="AE724" s="1">
        <f>IF(C724="west", IF(B724="Central",('Connecting shares (%)'!$F$12/100*K724+'Connecting shares (%)'!$G$12/100*M724+'Connecting shares (%)'!$H$12/100*O724)/1000000,0),0)</f>
        <v>0</v>
      </c>
      <c r="AF724" s="1">
        <f>IF(C724="west", IF(B724="Central",L724*'Connecting shares (%)'!$R$16*'Connecting shares (%)'!$F$12/100+N724*'Connecting shares (%)'!$G$12/100*'Connecting shares (%)'!$R$17+P724*'Connecting shares (%)'!$H$12/100*'Connecting shares (%)'!$R$18,0),0)</f>
        <v>0</v>
      </c>
      <c r="AG724" s="1">
        <f>IF(C724="West", IF(B724="Decentral",(K724*'Connecting shares (%)'!$F$16/100+M724*'Connecting shares (%)'!$G$16/100+O724*'Connecting shares (%)'!$H$16/100)/1000000,0),0)</f>
        <v>0.17193827999999992</v>
      </c>
      <c r="AH724" s="1">
        <f>IF(C724="west", IF(B724="Decentral",L724*'Connecting shares (%)'!$R$16*'Connecting shares (%)'!$F$16/100+N724*'Connecting shares (%)'!$G$16/100*'Connecting shares (%)'!$R$17+P724*'Connecting shares (%)'!$H$16/100*'Connecting shares (%)'!$R$18,0),0)</f>
        <v>0.14563400000000001</v>
      </c>
    </row>
    <row r="725" spans="1:34">
      <c r="A725" s="1">
        <v>724</v>
      </c>
      <c r="B725" s="1" t="s">
        <v>19</v>
      </c>
      <c r="C725" s="1" t="s">
        <v>21</v>
      </c>
      <c r="D725" s="1" t="s">
        <v>239</v>
      </c>
      <c r="E725" s="1">
        <v>0</v>
      </c>
      <c r="F725" s="1">
        <v>0</v>
      </c>
      <c r="G725" s="1">
        <v>0</v>
      </c>
      <c r="H725" s="1">
        <v>0</v>
      </c>
      <c r="I725" s="1">
        <v>0</v>
      </c>
      <c r="J725" s="1">
        <v>0</v>
      </c>
      <c r="K725" s="1">
        <v>0</v>
      </c>
      <c r="L725" s="1">
        <v>0</v>
      </c>
      <c r="M725" s="1">
        <v>0</v>
      </c>
      <c r="N725" s="1">
        <v>0</v>
      </c>
      <c r="O725" s="1">
        <v>0</v>
      </c>
      <c r="P725" s="1">
        <v>0</v>
      </c>
      <c r="Q725" s="1">
        <v>489.57203708249301</v>
      </c>
      <c r="R725" s="1">
        <v>7930</v>
      </c>
      <c r="S725" s="59">
        <f>IF(C725="East", IF(B725="Central",('Connecting shares (%)'!$F$2/100*E725+'Connecting shares (%)'!$G$2/100*G725+'Connecting shares (%)'!$H$2/100*I725)/1000000,0),0)</f>
        <v>0</v>
      </c>
      <c r="T725" s="59">
        <f>IF(C725="East", IF(B725="Central",F725*'Connecting shares (%)'!$R$16*'Connecting shares (%)'!$F$2/100+H725*'Connecting shares (%)'!$G$2/100*'Connecting shares (%)'!$R$17+J725*'Connecting shares (%)'!$H$2/100*'Connecting shares (%)'!$R$18,0),0)</f>
        <v>0</v>
      </c>
      <c r="U725" s="1">
        <f>IF(C725="East", IF(B725="Decentral",('Connecting shares (%)'!$F$6/100*E725+'Connecting shares (%)'!$G$6/100*G725+'Connecting shares (%)'!$H$6/100*I725)/1000000,0),0)</f>
        <v>0</v>
      </c>
      <c r="V725" s="1">
        <f>IF(C725="East", IF(B725="Decentral",F725*'Connecting shares (%)'!$R$16*'Connecting shares (%)'!$F$6/100+H725*'Connecting shares (%)'!$G$6/100*'Connecting shares (%)'!$R$17+J725*'Connecting shares (%)'!$H$6/100*'Connecting shares (%)'!$R$18,0),0)</f>
        <v>0</v>
      </c>
      <c r="W725" s="1">
        <f>IF(C725="East", IF(B725="Central",('Connecting shares (%)'!$F$4/100*K725+'Connecting shares (%)'!$G$4/100*M725+'Connecting shares (%)'!$H$4/100*O725)/1000000,0),0)</f>
        <v>0</v>
      </c>
      <c r="X725" s="1">
        <f>IF(C725="East", IF(B725="Central",L725*'Connecting shares (%)'!$R$16*'Connecting shares (%)'!$F$4/100+N725*'Connecting shares (%)'!$G$4/100*'Connecting shares (%)'!$R$17+P725*'Connecting shares (%)'!$H$4/100*'Connecting shares (%)'!$R$18,0),0)</f>
        <v>0</v>
      </c>
      <c r="Y725" s="1">
        <f>IF(C725="East", IF(B725="Decentral",('Connecting shares (%)'!$F$4/100*K725+'Connecting shares (%)'!$G$4/100*M725+'Connecting shares (%)'!$H$4/100*O725)/1000000,0),0)</f>
        <v>0</v>
      </c>
      <c r="Z725" s="1">
        <f>IF(C725="East", IF(B725="Decentral",L725*'Connecting shares (%)'!$R$16*'Connecting shares (%)'!$F$8/100+N725*'Connecting shares (%)'!$G$8/100*'Connecting shares (%)'!$R$17+P725*'Connecting shares (%)'!$H$8/100*'Connecting shares (%)'!$R$18,0),0)</f>
        <v>0</v>
      </c>
      <c r="AA725" s="1">
        <f>IF(C725="West", IF(B725="Central",('Connecting shares (%)'!$F$10/100*E725+'Connecting shares (%)'!$G$10/100*G725+'Connecting shares (%)'!$H$10/100*I725)/1000000,0),0)</f>
        <v>0</v>
      </c>
      <c r="AB725" s="1">
        <f>IF(C725="West", IF(B725="Central",F725*'Connecting shares (%)'!$R$16*'Connecting shares (%)'!$F$10/100+H725*'Connecting shares (%)'!$G$10/100*'Connecting shares (%)'!$R$17+J725*'Connecting shares (%)'!$H$10/100*'Connecting shares (%)'!$R$18,0),0)</f>
        <v>0</v>
      </c>
      <c r="AC725" s="1">
        <f>IF(C725="West", IF(B725="Decentral",('Connecting shares (%)'!$F$14/100*E725+'Connecting shares (%)'!$G$14/100*G725+'Connecting shares (%)'!$H$14/100*I725)/1000000,0),0)</f>
        <v>0</v>
      </c>
      <c r="AD725" s="1">
        <f>IF(C725="west", IF(B725="Decentral",F725*'Connecting shares (%)'!$R$16*'Connecting shares (%)'!$F$14/100+H725*'Connecting shares (%)'!$G$14/100*'Connecting shares (%)'!$R$17+J725*'Connecting shares (%)'!$H$14/100*'Connecting shares (%)'!$R$18,0),0)</f>
        <v>0</v>
      </c>
      <c r="AE725" s="1">
        <f>IF(C725="west", IF(B725="Central",('Connecting shares (%)'!$F$12/100*K725+'Connecting shares (%)'!$G$12/100*M725+'Connecting shares (%)'!$H$12/100*O725)/1000000,0),0)</f>
        <v>0</v>
      </c>
      <c r="AF725" s="1">
        <f>IF(C725="west", IF(B725="Central",L725*'Connecting shares (%)'!$R$16*'Connecting shares (%)'!$F$12/100+N725*'Connecting shares (%)'!$G$12/100*'Connecting shares (%)'!$R$17+P725*'Connecting shares (%)'!$H$12/100*'Connecting shares (%)'!$R$18,0),0)</f>
        <v>0</v>
      </c>
      <c r="AG725" s="1">
        <f>IF(C725="West", IF(B725="Decentral",(K725*'Connecting shares (%)'!$F$16/100+M725*'Connecting shares (%)'!$G$16/100+O725*'Connecting shares (%)'!$H$16/100)/1000000,0),0)</f>
        <v>0</v>
      </c>
      <c r="AH725" s="1">
        <f>IF(C725="west", IF(B725="Decentral",L725*'Connecting shares (%)'!$R$16*'Connecting shares (%)'!$F$16/100+N725*'Connecting shares (%)'!$G$16/100*'Connecting shares (%)'!$R$17+P725*'Connecting shares (%)'!$H$16/100*'Connecting shares (%)'!$R$18,0),0)</f>
        <v>0</v>
      </c>
    </row>
    <row r="726" spans="1:34">
      <c r="A726" s="1">
        <v>725</v>
      </c>
      <c r="B726" s="1" t="s">
        <v>19</v>
      </c>
      <c r="C726" s="1" t="s">
        <v>21</v>
      </c>
      <c r="D726" s="1" t="s">
        <v>238</v>
      </c>
      <c r="E726" s="1">
        <v>786392.33</v>
      </c>
      <c r="F726" s="1">
        <v>49</v>
      </c>
      <c r="G726" s="1">
        <v>0</v>
      </c>
      <c r="H726" s="1">
        <v>0</v>
      </c>
      <c r="I726" s="1">
        <v>0</v>
      </c>
      <c r="J726" s="1">
        <v>0</v>
      </c>
      <c r="K726" s="1">
        <v>89918.609999999899</v>
      </c>
      <c r="L726" s="1">
        <v>10</v>
      </c>
      <c r="M726" s="1">
        <v>0</v>
      </c>
      <c r="N726" s="1">
        <v>0</v>
      </c>
      <c r="O726" s="1">
        <v>0</v>
      </c>
      <c r="P726" s="1">
        <v>0</v>
      </c>
      <c r="Q726" s="1">
        <v>3438.6124306187398</v>
      </c>
      <c r="R726" s="1">
        <v>635210.5</v>
      </c>
      <c r="S726" s="59">
        <f>IF(C726="East", IF(B726="Central",('Connecting shares (%)'!$F$2/100*E726+'Connecting shares (%)'!$G$2/100*G726+'Connecting shares (%)'!$H$2/100*I726)/1000000,0),0)</f>
        <v>0</v>
      </c>
      <c r="T726" s="59">
        <f>IF(C726="East", IF(B726="Central",F726*'Connecting shares (%)'!$R$16*'Connecting shares (%)'!$F$2/100+H726*'Connecting shares (%)'!$G$2/100*'Connecting shares (%)'!$R$17+J726*'Connecting shares (%)'!$H$2/100*'Connecting shares (%)'!$R$18,0),0)</f>
        <v>0</v>
      </c>
      <c r="U726" s="1">
        <f>IF(C726="East", IF(B726="Decentral",('Connecting shares (%)'!$F$6/100*E726+'Connecting shares (%)'!$G$6/100*G726+'Connecting shares (%)'!$H$6/100*I726)/1000000,0),0)</f>
        <v>0</v>
      </c>
      <c r="V726" s="1">
        <f>IF(C726="East", IF(B726="Decentral",F726*'Connecting shares (%)'!$R$16*'Connecting shares (%)'!$F$6/100+H726*'Connecting shares (%)'!$G$6/100*'Connecting shares (%)'!$R$17+J726*'Connecting shares (%)'!$H$6/100*'Connecting shares (%)'!$R$18,0),0)</f>
        <v>0</v>
      </c>
      <c r="W726" s="1">
        <f>IF(C726="East", IF(B726="Central",('Connecting shares (%)'!$F$4/100*K726+'Connecting shares (%)'!$G$4/100*M726+'Connecting shares (%)'!$H$4/100*O726)/1000000,0),0)</f>
        <v>0</v>
      </c>
      <c r="X726" s="1">
        <f>IF(C726="East", IF(B726="Central",L726*'Connecting shares (%)'!$R$16*'Connecting shares (%)'!$F$4/100+N726*'Connecting shares (%)'!$G$4/100*'Connecting shares (%)'!$R$17+P726*'Connecting shares (%)'!$H$4/100*'Connecting shares (%)'!$R$18,0),0)</f>
        <v>0</v>
      </c>
      <c r="Y726" s="1">
        <f>IF(C726="East", IF(B726="Decentral",('Connecting shares (%)'!$F$4/100*K726+'Connecting shares (%)'!$G$4/100*M726+'Connecting shares (%)'!$H$4/100*O726)/1000000,0),0)</f>
        <v>0</v>
      </c>
      <c r="Z726" s="1">
        <f>IF(C726="East", IF(B726="Decentral",L726*'Connecting shares (%)'!$R$16*'Connecting shares (%)'!$F$8/100+N726*'Connecting shares (%)'!$G$8/100*'Connecting shares (%)'!$R$17+P726*'Connecting shares (%)'!$H$8/100*'Connecting shares (%)'!$R$18,0),0)</f>
        <v>0</v>
      </c>
      <c r="AA726" s="1">
        <f>IF(C726="West", IF(B726="Central",('Connecting shares (%)'!$F$10/100*E726+'Connecting shares (%)'!$G$10/100*G726+'Connecting shares (%)'!$H$10/100*I726)/1000000,0),0)</f>
        <v>0</v>
      </c>
      <c r="AB726" s="1">
        <f>IF(C726="West", IF(B726="Central",F726*'Connecting shares (%)'!$R$16*'Connecting shares (%)'!$F$10/100+H726*'Connecting shares (%)'!$G$10/100*'Connecting shares (%)'!$R$17+J726*'Connecting shares (%)'!$H$10/100*'Connecting shares (%)'!$R$18,0),0)</f>
        <v>0</v>
      </c>
      <c r="AC726" s="1">
        <f>IF(C726="West", IF(B726="Decentral",('Connecting shares (%)'!$F$14/100*E726+'Connecting shares (%)'!$G$14/100*G726+'Connecting shares (%)'!$H$14/100*I726)/1000000,0),0)</f>
        <v>0.78639232999999997</v>
      </c>
      <c r="AD726" s="1">
        <f>IF(C726="west", IF(B726="Decentral",F726*'Connecting shares (%)'!$R$16*'Connecting shares (%)'!$F$14/100+H726*'Connecting shares (%)'!$G$14/100*'Connecting shares (%)'!$R$17+J726*'Connecting shares (%)'!$H$14/100*'Connecting shares (%)'!$R$18,0),0)</f>
        <v>1.1267550000000002</v>
      </c>
      <c r="AE726" s="1">
        <f>IF(C726="west", IF(B726="Central",('Connecting shares (%)'!$F$12/100*K726+'Connecting shares (%)'!$G$12/100*M726+'Connecting shares (%)'!$H$12/100*O726)/1000000,0),0)</f>
        <v>0</v>
      </c>
      <c r="AF726" s="1">
        <f>IF(C726="west", IF(B726="Central",L726*'Connecting shares (%)'!$R$16*'Connecting shares (%)'!$F$12/100+N726*'Connecting shares (%)'!$G$12/100*'Connecting shares (%)'!$R$17+P726*'Connecting shares (%)'!$H$12/100*'Connecting shares (%)'!$R$18,0),0)</f>
        <v>0</v>
      </c>
      <c r="AG726" s="1">
        <f>IF(C726="West", IF(B726="Decentral",(K726*'Connecting shares (%)'!$F$16/100+M726*'Connecting shares (%)'!$G$16/100+O726*'Connecting shares (%)'!$H$16/100)/1000000,0),0)</f>
        <v>8.9918609999999913E-2</v>
      </c>
      <c r="AH726" s="1">
        <f>IF(C726="west", IF(B726="Decentral",L726*'Connecting shares (%)'!$R$16*'Connecting shares (%)'!$F$16/100+N726*'Connecting shares (%)'!$G$16/100*'Connecting shares (%)'!$R$17+P726*'Connecting shares (%)'!$H$16/100*'Connecting shares (%)'!$R$18,0),0)</f>
        <v>0.22995000000000002</v>
      </c>
    </row>
    <row r="727" spans="1:34">
      <c r="A727" s="1">
        <v>726</v>
      </c>
      <c r="B727" s="1" t="s">
        <v>20</v>
      </c>
      <c r="C727" s="1" t="s">
        <v>21</v>
      </c>
      <c r="D727" s="1" t="s">
        <v>237</v>
      </c>
      <c r="E727" s="1">
        <v>852887.35</v>
      </c>
      <c r="F727" s="1">
        <v>56</v>
      </c>
      <c r="G727" s="1">
        <v>0</v>
      </c>
      <c r="H727" s="1">
        <v>0</v>
      </c>
      <c r="I727" s="1">
        <v>0</v>
      </c>
      <c r="J727" s="1">
        <v>0</v>
      </c>
      <c r="K727" s="1">
        <v>156254.74999999901</v>
      </c>
      <c r="L727" s="1">
        <v>18</v>
      </c>
      <c r="M727" s="1">
        <v>66937.889999999898</v>
      </c>
      <c r="N727" s="1">
        <v>1</v>
      </c>
      <c r="O727" s="1">
        <v>0</v>
      </c>
      <c r="P727" s="1">
        <v>0</v>
      </c>
      <c r="Q727" s="1">
        <v>3349.41711039645</v>
      </c>
      <c r="R727" s="1">
        <v>619287.5</v>
      </c>
      <c r="S727" s="59">
        <f>IF(C727="East", IF(B727="Central",('Connecting shares (%)'!$F$2/100*E727+'Connecting shares (%)'!$G$2/100*G727+'Connecting shares (%)'!$H$2/100*I727)/1000000,0),0)</f>
        <v>0</v>
      </c>
      <c r="T727" s="59">
        <f>IF(C727="East", IF(B727="Central",F727*'Connecting shares (%)'!$R$16*'Connecting shares (%)'!$F$2/100+H727*'Connecting shares (%)'!$G$2/100*'Connecting shares (%)'!$R$17+J727*'Connecting shares (%)'!$H$2/100*'Connecting shares (%)'!$R$18,0),0)</f>
        <v>0</v>
      </c>
      <c r="U727" s="1">
        <f>IF(C727="East", IF(B727="Decentral",('Connecting shares (%)'!$F$6/100*E727+'Connecting shares (%)'!$G$6/100*G727+'Connecting shares (%)'!$H$6/100*I727)/1000000,0),0)</f>
        <v>0</v>
      </c>
      <c r="V727" s="1">
        <f>IF(C727="East", IF(B727="Decentral",F727*'Connecting shares (%)'!$R$16*'Connecting shares (%)'!$F$6/100+H727*'Connecting shares (%)'!$G$6/100*'Connecting shares (%)'!$R$17+J727*'Connecting shares (%)'!$H$6/100*'Connecting shares (%)'!$R$18,0),0)</f>
        <v>0</v>
      </c>
      <c r="W727" s="1">
        <f>IF(C727="East", IF(B727="Central",('Connecting shares (%)'!$F$4/100*K727+'Connecting shares (%)'!$G$4/100*M727+'Connecting shares (%)'!$H$4/100*O727)/1000000,0),0)</f>
        <v>0</v>
      </c>
      <c r="X727" s="1">
        <f>IF(C727="East", IF(B727="Central",L727*'Connecting shares (%)'!$R$16*'Connecting shares (%)'!$F$4/100+N727*'Connecting shares (%)'!$G$4/100*'Connecting shares (%)'!$R$17+P727*'Connecting shares (%)'!$H$4/100*'Connecting shares (%)'!$R$18,0),0)</f>
        <v>0</v>
      </c>
      <c r="Y727" s="1">
        <f>IF(C727="East", IF(B727="Decentral",('Connecting shares (%)'!$F$4/100*K727+'Connecting shares (%)'!$G$4/100*M727+'Connecting shares (%)'!$H$4/100*O727)/1000000,0),0)</f>
        <v>0</v>
      </c>
      <c r="Z727" s="1">
        <f>IF(C727="East", IF(B727="Decentral",L727*'Connecting shares (%)'!$R$16*'Connecting shares (%)'!$F$8/100+N727*'Connecting shares (%)'!$G$8/100*'Connecting shares (%)'!$R$17+P727*'Connecting shares (%)'!$H$8/100*'Connecting shares (%)'!$R$18,0),0)</f>
        <v>0</v>
      </c>
      <c r="AA727" s="1">
        <f>IF(C727="West", IF(B727="Central",('Connecting shares (%)'!$F$10/100*E727+'Connecting shares (%)'!$G$10/100*G727+'Connecting shares (%)'!$H$10/100*I727)/1000000,0),0)</f>
        <v>0.85288734999999993</v>
      </c>
      <c r="AB727" s="1">
        <f>IF(C727="West", IF(B727="Central",F727*'Connecting shares (%)'!$R$16*'Connecting shares (%)'!$F$10/100+H727*'Connecting shares (%)'!$G$10/100*'Connecting shares (%)'!$R$17+J727*'Connecting shares (%)'!$H$10/100*'Connecting shares (%)'!$R$18,0),0)</f>
        <v>1.2877200000000002</v>
      </c>
      <c r="AC727" s="1">
        <f>IF(C727="West", IF(B727="Decentral",('Connecting shares (%)'!$F$14/100*E727+'Connecting shares (%)'!$G$14/100*G727+'Connecting shares (%)'!$H$14/100*I727)/1000000,0),0)</f>
        <v>0</v>
      </c>
      <c r="AD727" s="1">
        <f>IF(C727="west", IF(B727="Decentral",F727*'Connecting shares (%)'!$R$16*'Connecting shares (%)'!$F$14/100+H727*'Connecting shares (%)'!$G$14/100*'Connecting shares (%)'!$R$17+J727*'Connecting shares (%)'!$H$14/100*'Connecting shares (%)'!$R$18,0),0)</f>
        <v>0</v>
      </c>
      <c r="AE727" s="1">
        <f>IF(C727="west", IF(B727="Central",('Connecting shares (%)'!$F$12/100*K727+'Connecting shares (%)'!$G$12/100*M727+'Connecting shares (%)'!$H$12/100*O727)/1000000,0),0)</f>
        <v>0.22319263999999892</v>
      </c>
      <c r="AF727" s="1">
        <f>IF(C727="west", IF(B727="Central",L727*'Connecting shares (%)'!$R$16*'Connecting shares (%)'!$F$12/100+N727*'Connecting shares (%)'!$G$12/100*'Connecting shares (%)'!$R$17+P727*'Connecting shares (%)'!$H$12/100*'Connecting shares (%)'!$R$18,0),0)</f>
        <v>0.44456899999999999</v>
      </c>
      <c r="AG727" s="1">
        <f>IF(C727="West", IF(B727="Decentral",(K727*'Connecting shares (%)'!$F$16/100+M727*'Connecting shares (%)'!$G$16/100+O727*'Connecting shares (%)'!$H$16/100)/1000000,0),0)</f>
        <v>0</v>
      </c>
      <c r="AH727" s="1">
        <f>IF(C727="west", IF(B727="Decentral",L727*'Connecting shares (%)'!$R$16*'Connecting shares (%)'!$F$16/100+N727*'Connecting shares (%)'!$G$16/100*'Connecting shares (%)'!$R$17+P727*'Connecting shares (%)'!$H$16/100*'Connecting shares (%)'!$R$18,0),0)</f>
        <v>0</v>
      </c>
    </row>
    <row r="728" spans="1:34">
      <c r="A728" s="1">
        <v>727</v>
      </c>
      <c r="B728" s="1" t="s">
        <v>20</v>
      </c>
      <c r="C728" s="1" t="s">
        <v>21</v>
      </c>
      <c r="D728" s="1" t="s">
        <v>236</v>
      </c>
      <c r="E728" s="1">
        <v>689911.19</v>
      </c>
      <c r="F728" s="1">
        <v>44</v>
      </c>
      <c r="G728" s="1">
        <v>0</v>
      </c>
      <c r="H728" s="1">
        <v>0</v>
      </c>
      <c r="I728" s="1">
        <v>0</v>
      </c>
      <c r="J728" s="1">
        <v>0</v>
      </c>
      <c r="K728" s="1">
        <v>99329.69</v>
      </c>
      <c r="L728" s="1">
        <v>6</v>
      </c>
      <c r="M728" s="1">
        <v>0</v>
      </c>
      <c r="N728" s="1">
        <v>0</v>
      </c>
      <c r="O728" s="1">
        <v>0</v>
      </c>
      <c r="P728" s="1">
        <v>0</v>
      </c>
      <c r="Q728" s="1">
        <v>2980.3657632980598</v>
      </c>
      <c r="R728" s="1">
        <v>530545</v>
      </c>
      <c r="S728" s="59">
        <f>IF(C728="East", IF(B728="Central",('Connecting shares (%)'!$F$2/100*E728+'Connecting shares (%)'!$G$2/100*G728+'Connecting shares (%)'!$H$2/100*I728)/1000000,0),0)</f>
        <v>0</v>
      </c>
      <c r="T728" s="59">
        <f>IF(C728="East", IF(B728="Central",F728*'Connecting shares (%)'!$R$16*'Connecting shares (%)'!$F$2/100+H728*'Connecting shares (%)'!$G$2/100*'Connecting shares (%)'!$R$17+J728*'Connecting shares (%)'!$H$2/100*'Connecting shares (%)'!$R$18,0),0)</f>
        <v>0</v>
      </c>
      <c r="U728" s="1">
        <f>IF(C728="East", IF(B728="Decentral",('Connecting shares (%)'!$F$6/100*E728+'Connecting shares (%)'!$G$6/100*G728+'Connecting shares (%)'!$H$6/100*I728)/1000000,0),0)</f>
        <v>0</v>
      </c>
      <c r="V728" s="1">
        <f>IF(C728="East", IF(B728="Decentral",F728*'Connecting shares (%)'!$R$16*'Connecting shares (%)'!$F$6/100+H728*'Connecting shares (%)'!$G$6/100*'Connecting shares (%)'!$R$17+J728*'Connecting shares (%)'!$H$6/100*'Connecting shares (%)'!$R$18,0),0)</f>
        <v>0</v>
      </c>
      <c r="W728" s="1">
        <f>IF(C728="East", IF(B728="Central",('Connecting shares (%)'!$F$4/100*K728+'Connecting shares (%)'!$G$4/100*M728+'Connecting shares (%)'!$H$4/100*O728)/1000000,0),0)</f>
        <v>0</v>
      </c>
      <c r="X728" s="1">
        <f>IF(C728="East", IF(B728="Central",L728*'Connecting shares (%)'!$R$16*'Connecting shares (%)'!$F$4/100+N728*'Connecting shares (%)'!$G$4/100*'Connecting shares (%)'!$R$17+P728*'Connecting shares (%)'!$H$4/100*'Connecting shares (%)'!$R$18,0),0)</f>
        <v>0</v>
      </c>
      <c r="Y728" s="1">
        <f>IF(C728="East", IF(B728="Decentral",('Connecting shares (%)'!$F$4/100*K728+'Connecting shares (%)'!$G$4/100*M728+'Connecting shares (%)'!$H$4/100*O728)/1000000,0),0)</f>
        <v>0</v>
      </c>
      <c r="Z728" s="1">
        <f>IF(C728="East", IF(B728="Decentral",L728*'Connecting shares (%)'!$R$16*'Connecting shares (%)'!$F$8/100+N728*'Connecting shares (%)'!$G$8/100*'Connecting shares (%)'!$R$17+P728*'Connecting shares (%)'!$H$8/100*'Connecting shares (%)'!$R$18,0),0)</f>
        <v>0</v>
      </c>
      <c r="AA728" s="1">
        <f>IF(C728="West", IF(B728="Central",('Connecting shares (%)'!$F$10/100*E728+'Connecting shares (%)'!$G$10/100*G728+'Connecting shares (%)'!$H$10/100*I728)/1000000,0),0)</f>
        <v>0.6899111899999999</v>
      </c>
      <c r="AB728" s="1">
        <f>IF(C728="West", IF(B728="Central",F728*'Connecting shares (%)'!$R$16*'Connecting shares (%)'!$F$10/100+H728*'Connecting shares (%)'!$G$10/100*'Connecting shares (%)'!$R$17+J728*'Connecting shares (%)'!$H$10/100*'Connecting shares (%)'!$R$18,0),0)</f>
        <v>1.0117800000000001</v>
      </c>
      <c r="AC728" s="1">
        <f>IF(C728="West", IF(B728="Decentral",('Connecting shares (%)'!$F$14/100*E728+'Connecting shares (%)'!$G$14/100*G728+'Connecting shares (%)'!$H$14/100*I728)/1000000,0),0)</f>
        <v>0</v>
      </c>
      <c r="AD728" s="1">
        <f>IF(C728="west", IF(B728="Decentral",F728*'Connecting shares (%)'!$R$16*'Connecting shares (%)'!$F$14/100+H728*'Connecting shares (%)'!$G$14/100*'Connecting shares (%)'!$R$17+J728*'Connecting shares (%)'!$H$14/100*'Connecting shares (%)'!$R$18,0),0)</f>
        <v>0</v>
      </c>
      <c r="AE728" s="1">
        <f>IF(C728="west", IF(B728="Central",('Connecting shares (%)'!$F$12/100*K728+'Connecting shares (%)'!$G$12/100*M728+'Connecting shares (%)'!$H$12/100*O728)/1000000,0),0)</f>
        <v>9.9329689999999998E-2</v>
      </c>
      <c r="AF728" s="1">
        <f>IF(C728="west", IF(B728="Central",L728*'Connecting shares (%)'!$R$16*'Connecting shares (%)'!$F$12/100+N728*'Connecting shares (%)'!$G$12/100*'Connecting shares (%)'!$R$17+P728*'Connecting shares (%)'!$H$12/100*'Connecting shares (%)'!$R$18,0),0)</f>
        <v>0.13797000000000001</v>
      </c>
      <c r="AG728" s="1">
        <f>IF(C728="West", IF(B728="Decentral",(K728*'Connecting shares (%)'!$F$16/100+M728*'Connecting shares (%)'!$G$16/100+O728*'Connecting shares (%)'!$H$16/100)/1000000,0),0)</f>
        <v>0</v>
      </c>
      <c r="AH728" s="1">
        <f>IF(C728="west", IF(B728="Decentral",L728*'Connecting shares (%)'!$R$16*'Connecting shares (%)'!$F$16/100+N728*'Connecting shares (%)'!$G$16/100*'Connecting shares (%)'!$R$17+P728*'Connecting shares (%)'!$H$16/100*'Connecting shares (%)'!$R$18,0),0)</f>
        <v>0</v>
      </c>
    </row>
    <row r="729" spans="1:34">
      <c r="A729" s="1">
        <v>728</v>
      </c>
      <c r="B729" s="1" t="s">
        <v>20</v>
      </c>
      <c r="C729" s="1" t="s">
        <v>21</v>
      </c>
      <c r="D729" s="1" t="s">
        <v>235</v>
      </c>
      <c r="E729" s="1">
        <v>894753.48</v>
      </c>
      <c r="F729" s="1">
        <v>52</v>
      </c>
      <c r="G729" s="1">
        <v>0</v>
      </c>
      <c r="H729" s="1">
        <v>0</v>
      </c>
      <c r="I729" s="1">
        <v>0</v>
      </c>
      <c r="J729" s="1">
        <v>0</v>
      </c>
      <c r="K729" s="1">
        <v>56913.769999999902</v>
      </c>
      <c r="L729" s="1">
        <v>7</v>
      </c>
      <c r="M729" s="1">
        <v>0</v>
      </c>
      <c r="N729" s="1">
        <v>0</v>
      </c>
      <c r="O729" s="1">
        <v>0</v>
      </c>
      <c r="P729" s="1">
        <v>0</v>
      </c>
      <c r="Q729" s="1">
        <v>8033.1141204550404</v>
      </c>
      <c r="R729" s="1">
        <v>2237122</v>
      </c>
      <c r="S729" s="59">
        <f>IF(C729="East", IF(B729="Central",('Connecting shares (%)'!$F$2/100*E729+'Connecting shares (%)'!$G$2/100*G729+'Connecting shares (%)'!$H$2/100*I729)/1000000,0),0)</f>
        <v>0</v>
      </c>
      <c r="T729" s="59">
        <f>IF(C729="East", IF(B729="Central",F729*'Connecting shares (%)'!$R$16*'Connecting shares (%)'!$F$2/100+H729*'Connecting shares (%)'!$G$2/100*'Connecting shares (%)'!$R$17+J729*'Connecting shares (%)'!$H$2/100*'Connecting shares (%)'!$R$18,0),0)</f>
        <v>0</v>
      </c>
      <c r="U729" s="1">
        <f>IF(C729="East", IF(B729="Decentral",('Connecting shares (%)'!$F$6/100*E729+'Connecting shares (%)'!$G$6/100*G729+'Connecting shares (%)'!$H$6/100*I729)/1000000,0),0)</f>
        <v>0</v>
      </c>
      <c r="V729" s="1">
        <f>IF(C729="East", IF(B729="Decentral",F729*'Connecting shares (%)'!$R$16*'Connecting shares (%)'!$F$6/100+H729*'Connecting shares (%)'!$G$6/100*'Connecting shares (%)'!$R$17+J729*'Connecting shares (%)'!$H$6/100*'Connecting shares (%)'!$R$18,0),0)</f>
        <v>0</v>
      </c>
      <c r="W729" s="1">
        <f>IF(C729="East", IF(B729="Central",('Connecting shares (%)'!$F$4/100*K729+'Connecting shares (%)'!$G$4/100*M729+'Connecting shares (%)'!$H$4/100*O729)/1000000,0),0)</f>
        <v>0</v>
      </c>
      <c r="X729" s="1">
        <f>IF(C729="East", IF(B729="Central",L729*'Connecting shares (%)'!$R$16*'Connecting shares (%)'!$F$4/100+N729*'Connecting shares (%)'!$G$4/100*'Connecting shares (%)'!$R$17+P729*'Connecting shares (%)'!$H$4/100*'Connecting shares (%)'!$R$18,0),0)</f>
        <v>0</v>
      </c>
      <c r="Y729" s="1">
        <f>IF(C729="East", IF(B729="Decentral",('Connecting shares (%)'!$F$4/100*K729+'Connecting shares (%)'!$G$4/100*M729+'Connecting shares (%)'!$H$4/100*O729)/1000000,0),0)</f>
        <v>0</v>
      </c>
      <c r="Z729" s="1">
        <f>IF(C729="East", IF(B729="Decentral",L729*'Connecting shares (%)'!$R$16*'Connecting shares (%)'!$F$8/100+N729*'Connecting shares (%)'!$G$8/100*'Connecting shares (%)'!$R$17+P729*'Connecting shares (%)'!$H$8/100*'Connecting shares (%)'!$R$18,0),0)</f>
        <v>0</v>
      </c>
      <c r="AA729" s="1">
        <f>IF(C729="West", IF(B729="Central",('Connecting shares (%)'!$F$10/100*E729+'Connecting shares (%)'!$G$10/100*G729+'Connecting shares (%)'!$H$10/100*I729)/1000000,0),0)</f>
        <v>0.89475347999999999</v>
      </c>
      <c r="AB729" s="1">
        <f>IF(C729="West", IF(B729="Central",F729*'Connecting shares (%)'!$R$16*'Connecting shares (%)'!$F$10/100+H729*'Connecting shares (%)'!$G$10/100*'Connecting shares (%)'!$R$17+J729*'Connecting shares (%)'!$H$10/100*'Connecting shares (%)'!$R$18,0),0)</f>
        <v>1.19574</v>
      </c>
      <c r="AC729" s="1">
        <f>IF(C729="West", IF(B729="Decentral",('Connecting shares (%)'!$F$14/100*E729+'Connecting shares (%)'!$G$14/100*G729+'Connecting shares (%)'!$H$14/100*I729)/1000000,0),0)</f>
        <v>0</v>
      </c>
      <c r="AD729" s="1">
        <f>IF(C729="west", IF(B729="Decentral",F729*'Connecting shares (%)'!$R$16*'Connecting shares (%)'!$F$14/100+H729*'Connecting shares (%)'!$G$14/100*'Connecting shares (%)'!$R$17+J729*'Connecting shares (%)'!$H$14/100*'Connecting shares (%)'!$R$18,0),0)</f>
        <v>0</v>
      </c>
      <c r="AE729" s="1">
        <f>IF(C729="west", IF(B729="Central",('Connecting shares (%)'!$F$12/100*K729+'Connecting shares (%)'!$G$12/100*M729+'Connecting shares (%)'!$H$12/100*O729)/1000000,0),0)</f>
        <v>5.6913769999999905E-2</v>
      </c>
      <c r="AF729" s="1">
        <f>IF(C729="west", IF(B729="Central",L729*'Connecting shares (%)'!$R$16*'Connecting shares (%)'!$F$12/100+N729*'Connecting shares (%)'!$G$12/100*'Connecting shares (%)'!$R$17+P729*'Connecting shares (%)'!$H$12/100*'Connecting shares (%)'!$R$18,0),0)</f>
        <v>0.16096500000000002</v>
      </c>
      <c r="AG729" s="1">
        <f>IF(C729="West", IF(B729="Decentral",(K729*'Connecting shares (%)'!$F$16/100+M729*'Connecting shares (%)'!$G$16/100+O729*'Connecting shares (%)'!$H$16/100)/1000000,0),0)</f>
        <v>0</v>
      </c>
      <c r="AH729" s="1">
        <f>IF(C729="west", IF(B729="Decentral",L729*'Connecting shares (%)'!$R$16*'Connecting shares (%)'!$F$16/100+N729*'Connecting shares (%)'!$G$16/100*'Connecting shares (%)'!$R$17+P729*'Connecting shares (%)'!$H$16/100*'Connecting shares (%)'!$R$18,0),0)</f>
        <v>0</v>
      </c>
    </row>
    <row r="730" spans="1:34">
      <c r="A730" s="1">
        <v>729</v>
      </c>
      <c r="B730" s="1" t="s">
        <v>20</v>
      </c>
      <c r="C730" s="1" t="s">
        <v>21</v>
      </c>
      <c r="D730" s="1" t="s">
        <v>234</v>
      </c>
      <c r="E730" s="1">
        <v>166217.40999999901</v>
      </c>
      <c r="F730" s="1">
        <v>10</v>
      </c>
      <c r="G730" s="1">
        <v>67851.44</v>
      </c>
      <c r="H730" s="1">
        <v>1</v>
      </c>
      <c r="I730" s="1">
        <v>0</v>
      </c>
      <c r="J730" s="1">
        <v>0</v>
      </c>
      <c r="K730" s="1">
        <v>0</v>
      </c>
      <c r="L730" s="1">
        <v>0</v>
      </c>
      <c r="M730" s="1">
        <v>0</v>
      </c>
      <c r="N730" s="1">
        <v>0</v>
      </c>
      <c r="O730" s="1">
        <v>0</v>
      </c>
      <c r="P730" s="1">
        <v>0</v>
      </c>
      <c r="Q730" s="1">
        <v>6190.8382063524896</v>
      </c>
      <c r="R730" s="1">
        <v>1825211.5</v>
      </c>
      <c r="S730" s="59">
        <f>IF(C730="East", IF(B730="Central",('Connecting shares (%)'!$F$2/100*E730+'Connecting shares (%)'!$G$2/100*G730+'Connecting shares (%)'!$H$2/100*I730)/1000000,0),0)</f>
        <v>0</v>
      </c>
      <c r="T730" s="59">
        <f>IF(C730="East", IF(B730="Central",F730*'Connecting shares (%)'!$R$16*'Connecting shares (%)'!$F$2/100+H730*'Connecting shares (%)'!$G$2/100*'Connecting shares (%)'!$R$17+J730*'Connecting shares (%)'!$H$2/100*'Connecting shares (%)'!$R$18,0),0)</f>
        <v>0</v>
      </c>
      <c r="U730" s="1">
        <f>IF(C730="East", IF(B730="Decentral",('Connecting shares (%)'!$F$6/100*E730+'Connecting shares (%)'!$G$6/100*G730+'Connecting shares (%)'!$H$6/100*I730)/1000000,0),0)</f>
        <v>0</v>
      </c>
      <c r="V730" s="1">
        <f>IF(C730="East", IF(B730="Decentral",F730*'Connecting shares (%)'!$R$16*'Connecting shares (%)'!$F$6/100+H730*'Connecting shares (%)'!$G$6/100*'Connecting shares (%)'!$R$17+J730*'Connecting shares (%)'!$H$6/100*'Connecting shares (%)'!$R$18,0),0)</f>
        <v>0</v>
      </c>
      <c r="W730" s="1">
        <f>IF(C730="East", IF(B730="Central",('Connecting shares (%)'!$F$4/100*K730+'Connecting shares (%)'!$G$4/100*M730+'Connecting shares (%)'!$H$4/100*O730)/1000000,0),0)</f>
        <v>0</v>
      </c>
      <c r="X730" s="1">
        <f>IF(C730="East", IF(B730="Central",L730*'Connecting shares (%)'!$R$16*'Connecting shares (%)'!$F$4/100+N730*'Connecting shares (%)'!$G$4/100*'Connecting shares (%)'!$R$17+P730*'Connecting shares (%)'!$H$4/100*'Connecting shares (%)'!$R$18,0),0)</f>
        <v>0</v>
      </c>
      <c r="Y730" s="1">
        <f>IF(C730="East", IF(B730="Decentral",('Connecting shares (%)'!$F$4/100*K730+'Connecting shares (%)'!$G$4/100*M730+'Connecting shares (%)'!$H$4/100*O730)/1000000,0),0)</f>
        <v>0</v>
      </c>
      <c r="Z730" s="1">
        <f>IF(C730="East", IF(B730="Decentral",L730*'Connecting shares (%)'!$R$16*'Connecting shares (%)'!$F$8/100+N730*'Connecting shares (%)'!$G$8/100*'Connecting shares (%)'!$R$17+P730*'Connecting shares (%)'!$H$8/100*'Connecting shares (%)'!$R$18,0),0)</f>
        <v>0</v>
      </c>
      <c r="AA730" s="1">
        <f>IF(C730="West", IF(B730="Central",('Connecting shares (%)'!$F$10/100*E730+'Connecting shares (%)'!$G$10/100*G730+'Connecting shares (%)'!$H$10/100*I730)/1000000,0),0)</f>
        <v>0.23406884999999902</v>
      </c>
      <c r="AB730" s="1">
        <f>IF(C730="West", IF(B730="Central",F730*'Connecting shares (%)'!$R$16*'Connecting shares (%)'!$F$10/100+H730*'Connecting shares (%)'!$G$10/100*'Connecting shares (%)'!$R$17+J730*'Connecting shares (%)'!$H$10/100*'Connecting shares (%)'!$R$18,0),0)</f>
        <v>0.26060900000000004</v>
      </c>
      <c r="AC730" s="1">
        <f>IF(C730="West", IF(B730="Decentral",('Connecting shares (%)'!$F$14/100*E730+'Connecting shares (%)'!$G$14/100*G730+'Connecting shares (%)'!$H$14/100*I730)/1000000,0),0)</f>
        <v>0</v>
      </c>
      <c r="AD730" s="1">
        <f>IF(C730="west", IF(B730="Decentral",F730*'Connecting shares (%)'!$R$16*'Connecting shares (%)'!$F$14/100+H730*'Connecting shares (%)'!$G$14/100*'Connecting shares (%)'!$R$17+J730*'Connecting shares (%)'!$H$14/100*'Connecting shares (%)'!$R$18,0),0)</f>
        <v>0</v>
      </c>
      <c r="AE730" s="1">
        <f>IF(C730="west", IF(B730="Central",('Connecting shares (%)'!$F$12/100*K730+'Connecting shares (%)'!$G$12/100*M730+'Connecting shares (%)'!$H$12/100*O730)/1000000,0),0)</f>
        <v>0</v>
      </c>
      <c r="AF730" s="1">
        <f>IF(C730="west", IF(B730="Central",L730*'Connecting shares (%)'!$R$16*'Connecting shares (%)'!$F$12/100+N730*'Connecting shares (%)'!$G$12/100*'Connecting shares (%)'!$R$17+P730*'Connecting shares (%)'!$H$12/100*'Connecting shares (%)'!$R$18,0),0)</f>
        <v>0</v>
      </c>
      <c r="AG730" s="1">
        <f>IF(C730="West", IF(B730="Decentral",(K730*'Connecting shares (%)'!$F$16/100+M730*'Connecting shares (%)'!$G$16/100+O730*'Connecting shares (%)'!$H$16/100)/1000000,0),0)</f>
        <v>0</v>
      </c>
      <c r="AH730" s="1">
        <f>IF(C730="west", IF(B730="Decentral",L730*'Connecting shares (%)'!$R$16*'Connecting shares (%)'!$F$16/100+N730*'Connecting shares (%)'!$G$16/100*'Connecting shares (%)'!$R$17+P730*'Connecting shares (%)'!$H$16/100*'Connecting shares (%)'!$R$18,0),0)</f>
        <v>0</v>
      </c>
    </row>
    <row r="731" spans="1:34">
      <c r="A731" s="1">
        <v>730</v>
      </c>
      <c r="B731" s="1" t="s">
        <v>19</v>
      </c>
      <c r="C731" s="1" t="s">
        <v>21</v>
      </c>
      <c r="D731" s="1" t="s">
        <v>233</v>
      </c>
      <c r="E731" s="1">
        <v>329748.19</v>
      </c>
      <c r="F731" s="1">
        <v>24</v>
      </c>
      <c r="G731" s="1">
        <v>0</v>
      </c>
      <c r="H731" s="1">
        <v>0</v>
      </c>
      <c r="I731" s="1">
        <v>0</v>
      </c>
      <c r="J731" s="1">
        <v>0</v>
      </c>
      <c r="K731" s="1">
        <v>8580.2000000000007</v>
      </c>
      <c r="L731" s="1">
        <v>1</v>
      </c>
      <c r="M731" s="1">
        <v>0</v>
      </c>
      <c r="N731" s="1">
        <v>0</v>
      </c>
      <c r="O731" s="1">
        <v>0</v>
      </c>
      <c r="P731" s="1">
        <v>0</v>
      </c>
      <c r="Q731" s="1">
        <v>2993.1208932199802</v>
      </c>
      <c r="R731" s="1">
        <v>166041.5</v>
      </c>
      <c r="S731" s="59">
        <f>IF(C731="East", IF(B731="Central",('Connecting shares (%)'!$F$2/100*E731+'Connecting shares (%)'!$G$2/100*G731+'Connecting shares (%)'!$H$2/100*I731)/1000000,0),0)</f>
        <v>0</v>
      </c>
      <c r="T731" s="59">
        <f>IF(C731="East", IF(B731="Central",F731*'Connecting shares (%)'!$R$16*'Connecting shares (%)'!$F$2/100+H731*'Connecting shares (%)'!$G$2/100*'Connecting shares (%)'!$R$17+J731*'Connecting shares (%)'!$H$2/100*'Connecting shares (%)'!$R$18,0),0)</f>
        <v>0</v>
      </c>
      <c r="U731" s="1">
        <f>IF(C731="East", IF(B731="Decentral",('Connecting shares (%)'!$F$6/100*E731+'Connecting shares (%)'!$G$6/100*G731+'Connecting shares (%)'!$H$6/100*I731)/1000000,0),0)</f>
        <v>0</v>
      </c>
      <c r="V731" s="1">
        <f>IF(C731="East", IF(B731="Decentral",F731*'Connecting shares (%)'!$R$16*'Connecting shares (%)'!$F$6/100+H731*'Connecting shares (%)'!$G$6/100*'Connecting shares (%)'!$R$17+J731*'Connecting shares (%)'!$H$6/100*'Connecting shares (%)'!$R$18,0),0)</f>
        <v>0</v>
      </c>
      <c r="W731" s="1">
        <f>IF(C731="East", IF(B731="Central",('Connecting shares (%)'!$F$4/100*K731+'Connecting shares (%)'!$G$4/100*M731+'Connecting shares (%)'!$H$4/100*O731)/1000000,0),0)</f>
        <v>0</v>
      </c>
      <c r="X731" s="1">
        <f>IF(C731="East", IF(B731="Central",L731*'Connecting shares (%)'!$R$16*'Connecting shares (%)'!$F$4/100+N731*'Connecting shares (%)'!$G$4/100*'Connecting shares (%)'!$R$17+P731*'Connecting shares (%)'!$H$4/100*'Connecting shares (%)'!$R$18,0),0)</f>
        <v>0</v>
      </c>
      <c r="Y731" s="1">
        <f>IF(C731="East", IF(B731="Decentral",('Connecting shares (%)'!$F$4/100*K731+'Connecting shares (%)'!$G$4/100*M731+'Connecting shares (%)'!$H$4/100*O731)/1000000,0),0)</f>
        <v>0</v>
      </c>
      <c r="Z731" s="1">
        <f>IF(C731="East", IF(B731="Decentral",L731*'Connecting shares (%)'!$R$16*'Connecting shares (%)'!$F$8/100+N731*'Connecting shares (%)'!$G$8/100*'Connecting shares (%)'!$R$17+P731*'Connecting shares (%)'!$H$8/100*'Connecting shares (%)'!$R$18,0),0)</f>
        <v>0</v>
      </c>
      <c r="AA731" s="1">
        <f>IF(C731="West", IF(B731="Central",('Connecting shares (%)'!$F$10/100*E731+'Connecting shares (%)'!$G$10/100*G731+'Connecting shares (%)'!$H$10/100*I731)/1000000,0),0)</f>
        <v>0</v>
      </c>
      <c r="AB731" s="1">
        <f>IF(C731="West", IF(B731="Central",F731*'Connecting shares (%)'!$R$16*'Connecting shares (%)'!$F$10/100+H731*'Connecting shares (%)'!$G$10/100*'Connecting shares (%)'!$R$17+J731*'Connecting shares (%)'!$H$10/100*'Connecting shares (%)'!$R$18,0),0)</f>
        <v>0</v>
      </c>
      <c r="AC731" s="1">
        <f>IF(C731="West", IF(B731="Decentral",('Connecting shares (%)'!$F$14/100*E731+'Connecting shares (%)'!$G$14/100*G731+'Connecting shares (%)'!$H$14/100*I731)/1000000,0),0)</f>
        <v>0.32974819</v>
      </c>
      <c r="AD731" s="1">
        <f>IF(C731="west", IF(B731="Decentral",F731*'Connecting shares (%)'!$R$16*'Connecting shares (%)'!$F$14/100+H731*'Connecting shares (%)'!$G$14/100*'Connecting shares (%)'!$R$17+J731*'Connecting shares (%)'!$H$14/100*'Connecting shares (%)'!$R$18,0),0)</f>
        <v>0.55188000000000004</v>
      </c>
      <c r="AE731" s="1">
        <f>IF(C731="west", IF(B731="Central",('Connecting shares (%)'!$F$12/100*K731+'Connecting shares (%)'!$G$12/100*M731+'Connecting shares (%)'!$H$12/100*O731)/1000000,0),0)</f>
        <v>0</v>
      </c>
      <c r="AF731" s="1">
        <f>IF(C731="west", IF(B731="Central",L731*'Connecting shares (%)'!$R$16*'Connecting shares (%)'!$F$12/100+N731*'Connecting shares (%)'!$G$12/100*'Connecting shares (%)'!$R$17+P731*'Connecting shares (%)'!$H$12/100*'Connecting shares (%)'!$R$18,0),0)</f>
        <v>0</v>
      </c>
      <c r="AG731" s="1">
        <f>IF(C731="West", IF(B731="Decentral",(K731*'Connecting shares (%)'!$F$16/100+M731*'Connecting shares (%)'!$G$16/100+O731*'Connecting shares (%)'!$H$16/100)/1000000,0),0)</f>
        <v>8.5802000000000014E-3</v>
      </c>
      <c r="AH731" s="1">
        <f>IF(C731="west", IF(B731="Decentral",L731*'Connecting shares (%)'!$R$16*'Connecting shares (%)'!$F$16/100+N731*'Connecting shares (%)'!$G$16/100*'Connecting shares (%)'!$R$17+P731*'Connecting shares (%)'!$H$16/100*'Connecting shares (%)'!$R$18,0),0)</f>
        <v>2.2995000000000002E-2</v>
      </c>
    </row>
    <row r="732" spans="1:34">
      <c r="A732" s="1">
        <v>731</v>
      </c>
      <c r="B732" s="1" t="s">
        <v>19</v>
      </c>
      <c r="C732" s="1" t="s">
        <v>21</v>
      </c>
      <c r="D732" s="1" t="s">
        <v>226</v>
      </c>
      <c r="E732" s="1">
        <v>122362.64</v>
      </c>
      <c r="F732" s="1">
        <v>10</v>
      </c>
      <c r="G732" s="1">
        <v>0</v>
      </c>
      <c r="H732" s="1">
        <v>0</v>
      </c>
      <c r="I732" s="1">
        <v>0</v>
      </c>
      <c r="J732" s="1">
        <v>0</v>
      </c>
      <c r="K732" s="1">
        <v>0</v>
      </c>
      <c r="L732" s="1">
        <v>0</v>
      </c>
      <c r="M732" s="1">
        <v>0</v>
      </c>
      <c r="N732" s="1">
        <v>0</v>
      </c>
      <c r="O732" s="1">
        <v>0</v>
      </c>
      <c r="P732" s="1">
        <v>0</v>
      </c>
      <c r="Q732" s="1">
        <v>3056.5305446994198</v>
      </c>
      <c r="R732" s="1">
        <v>267365</v>
      </c>
      <c r="S732" s="59">
        <f>IF(C732="East", IF(B732="Central",('Connecting shares (%)'!$F$2/100*E732+'Connecting shares (%)'!$G$2/100*G732+'Connecting shares (%)'!$H$2/100*I732)/1000000,0),0)</f>
        <v>0</v>
      </c>
      <c r="T732" s="59">
        <f>IF(C732="East", IF(B732="Central",F732*'Connecting shares (%)'!$R$16*'Connecting shares (%)'!$F$2/100+H732*'Connecting shares (%)'!$G$2/100*'Connecting shares (%)'!$R$17+J732*'Connecting shares (%)'!$H$2/100*'Connecting shares (%)'!$R$18,0),0)</f>
        <v>0</v>
      </c>
      <c r="U732" s="1">
        <f>IF(C732="East", IF(B732="Decentral",('Connecting shares (%)'!$F$6/100*E732+'Connecting shares (%)'!$G$6/100*G732+'Connecting shares (%)'!$H$6/100*I732)/1000000,0),0)</f>
        <v>0</v>
      </c>
      <c r="V732" s="1">
        <f>IF(C732="East", IF(B732="Decentral",F732*'Connecting shares (%)'!$R$16*'Connecting shares (%)'!$F$6/100+H732*'Connecting shares (%)'!$G$6/100*'Connecting shares (%)'!$R$17+J732*'Connecting shares (%)'!$H$6/100*'Connecting shares (%)'!$R$18,0),0)</f>
        <v>0</v>
      </c>
      <c r="W732" s="1">
        <f>IF(C732="East", IF(B732="Central",('Connecting shares (%)'!$F$4/100*K732+'Connecting shares (%)'!$G$4/100*M732+'Connecting shares (%)'!$H$4/100*O732)/1000000,0),0)</f>
        <v>0</v>
      </c>
      <c r="X732" s="1">
        <f>IF(C732="East", IF(B732="Central",L732*'Connecting shares (%)'!$R$16*'Connecting shares (%)'!$F$4/100+N732*'Connecting shares (%)'!$G$4/100*'Connecting shares (%)'!$R$17+P732*'Connecting shares (%)'!$H$4/100*'Connecting shares (%)'!$R$18,0),0)</f>
        <v>0</v>
      </c>
      <c r="Y732" s="1">
        <f>IF(C732="East", IF(B732="Decentral",('Connecting shares (%)'!$F$4/100*K732+'Connecting shares (%)'!$G$4/100*M732+'Connecting shares (%)'!$H$4/100*O732)/1000000,0),0)</f>
        <v>0</v>
      </c>
      <c r="Z732" s="1">
        <f>IF(C732="East", IF(B732="Decentral",L732*'Connecting shares (%)'!$R$16*'Connecting shares (%)'!$F$8/100+N732*'Connecting shares (%)'!$G$8/100*'Connecting shares (%)'!$R$17+P732*'Connecting shares (%)'!$H$8/100*'Connecting shares (%)'!$R$18,0),0)</f>
        <v>0</v>
      </c>
      <c r="AA732" s="1">
        <f>IF(C732="West", IF(B732="Central",('Connecting shares (%)'!$F$10/100*E732+'Connecting shares (%)'!$G$10/100*G732+'Connecting shares (%)'!$H$10/100*I732)/1000000,0),0)</f>
        <v>0</v>
      </c>
      <c r="AB732" s="1">
        <f>IF(C732="West", IF(B732="Central",F732*'Connecting shares (%)'!$R$16*'Connecting shares (%)'!$F$10/100+H732*'Connecting shares (%)'!$G$10/100*'Connecting shares (%)'!$R$17+J732*'Connecting shares (%)'!$H$10/100*'Connecting shares (%)'!$R$18,0),0)</f>
        <v>0</v>
      </c>
      <c r="AC732" s="1">
        <f>IF(C732="West", IF(B732="Decentral",('Connecting shares (%)'!$F$14/100*E732+'Connecting shares (%)'!$G$14/100*G732+'Connecting shares (%)'!$H$14/100*I732)/1000000,0),0)</f>
        <v>0.12236263999999999</v>
      </c>
      <c r="AD732" s="1">
        <f>IF(C732="west", IF(B732="Decentral",F732*'Connecting shares (%)'!$R$16*'Connecting shares (%)'!$F$14/100+H732*'Connecting shares (%)'!$G$14/100*'Connecting shares (%)'!$R$17+J732*'Connecting shares (%)'!$H$14/100*'Connecting shares (%)'!$R$18,0),0)</f>
        <v>0.22995000000000002</v>
      </c>
      <c r="AE732" s="1">
        <f>IF(C732="west", IF(B732="Central",('Connecting shares (%)'!$F$12/100*K732+'Connecting shares (%)'!$G$12/100*M732+'Connecting shares (%)'!$H$12/100*O732)/1000000,0),0)</f>
        <v>0</v>
      </c>
      <c r="AF732" s="1">
        <f>IF(C732="west", IF(B732="Central",L732*'Connecting shares (%)'!$R$16*'Connecting shares (%)'!$F$12/100+N732*'Connecting shares (%)'!$G$12/100*'Connecting shares (%)'!$R$17+P732*'Connecting shares (%)'!$H$12/100*'Connecting shares (%)'!$R$18,0),0)</f>
        <v>0</v>
      </c>
      <c r="AG732" s="1">
        <f>IF(C732="West", IF(B732="Decentral",(K732*'Connecting shares (%)'!$F$16/100+M732*'Connecting shares (%)'!$G$16/100+O732*'Connecting shares (%)'!$H$16/100)/1000000,0),0)</f>
        <v>0</v>
      </c>
      <c r="AH732" s="1">
        <f>IF(C732="west", IF(B732="Decentral",L732*'Connecting shares (%)'!$R$16*'Connecting shares (%)'!$F$16/100+N732*'Connecting shares (%)'!$G$16/100*'Connecting shares (%)'!$R$17+P732*'Connecting shares (%)'!$H$16/100*'Connecting shares (%)'!$R$18,0),0)</f>
        <v>0</v>
      </c>
    </row>
    <row r="733" spans="1:34">
      <c r="A733" s="1">
        <v>732</v>
      </c>
      <c r="B733" s="1" t="s">
        <v>19</v>
      </c>
      <c r="C733" s="1" t="s">
        <v>21</v>
      </c>
      <c r="D733" s="1" t="s">
        <v>232</v>
      </c>
      <c r="E733" s="1">
        <v>1050484.3</v>
      </c>
      <c r="F733" s="1">
        <v>77</v>
      </c>
      <c r="G733" s="1">
        <v>0</v>
      </c>
      <c r="H733" s="1">
        <v>0</v>
      </c>
      <c r="I733" s="1">
        <v>0</v>
      </c>
      <c r="J733" s="1">
        <v>0</v>
      </c>
      <c r="K733" s="1">
        <v>55733.09</v>
      </c>
      <c r="L733" s="1">
        <v>5</v>
      </c>
      <c r="M733" s="1">
        <v>0</v>
      </c>
      <c r="N733" s="1">
        <v>0</v>
      </c>
      <c r="O733" s="1">
        <v>0</v>
      </c>
      <c r="P733" s="1">
        <v>0</v>
      </c>
      <c r="Q733" s="1">
        <v>5352.7595453549102</v>
      </c>
      <c r="R733" s="1">
        <v>709156</v>
      </c>
      <c r="S733" s="59">
        <f>IF(C733="East", IF(B733="Central",('Connecting shares (%)'!$F$2/100*E733+'Connecting shares (%)'!$G$2/100*G733+'Connecting shares (%)'!$H$2/100*I733)/1000000,0),0)</f>
        <v>0</v>
      </c>
      <c r="T733" s="59">
        <f>IF(C733="East", IF(B733="Central",F733*'Connecting shares (%)'!$R$16*'Connecting shares (%)'!$F$2/100+H733*'Connecting shares (%)'!$G$2/100*'Connecting shares (%)'!$R$17+J733*'Connecting shares (%)'!$H$2/100*'Connecting shares (%)'!$R$18,0),0)</f>
        <v>0</v>
      </c>
      <c r="U733" s="1">
        <f>IF(C733="East", IF(B733="Decentral",('Connecting shares (%)'!$F$6/100*E733+'Connecting shares (%)'!$G$6/100*G733+'Connecting shares (%)'!$H$6/100*I733)/1000000,0),0)</f>
        <v>0</v>
      </c>
      <c r="V733" s="1">
        <f>IF(C733="East", IF(B733="Decentral",F733*'Connecting shares (%)'!$R$16*'Connecting shares (%)'!$F$6/100+H733*'Connecting shares (%)'!$G$6/100*'Connecting shares (%)'!$R$17+J733*'Connecting shares (%)'!$H$6/100*'Connecting shares (%)'!$R$18,0),0)</f>
        <v>0</v>
      </c>
      <c r="W733" s="1">
        <f>IF(C733="East", IF(B733="Central",('Connecting shares (%)'!$F$4/100*K733+'Connecting shares (%)'!$G$4/100*M733+'Connecting shares (%)'!$H$4/100*O733)/1000000,0),0)</f>
        <v>0</v>
      </c>
      <c r="X733" s="1">
        <f>IF(C733="East", IF(B733="Central",L733*'Connecting shares (%)'!$R$16*'Connecting shares (%)'!$F$4/100+N733*'Connecting shares (%)'!$G$4/100*'Connecting shares (%)'!$R$17+P733*'Connecting shares (%)'!$H$4/100*'Connecting shares (%)'!$R$18,0),0)</f>
        <v>0</v>
      </c>
      <c r="Y733" s="1">
        <f>IF(C733="East", IF(B733="Decentral",('Connecting shares (%)'!$F$4/100*K733+'Connecting shares (%)'!$G$4/100*M733+'Connecting shares (%)'!$H$4/100*O733)/1000000,0),0)</f>
        <v>0</v>
      </c>
      <c r="Z733" s="1">
        <f>IF(C733="East", IF(B733="Decentral",L733*'Connecting shares (%)'!$R$16*'Connecting shares (%)'!$F$8/100+N733*'Connecting shares (%)'!$G$8/100*'Connecting shares (%)'!$R$17+P733*'Connecting shares (%)'!$H$8/100*'Connecting shares (%)'!$R$18,0),0)</f>
        <v>0</v>
      </c>
      <c r="AA733" s="1">
        <f>IF(C733="West", IF(B733="Central",('Connecting shares (%)'!$F$10/100*E733+'Connecting shares (%)'!$G$10/100*G733+'Connecting shares (%)'!$H$10/100*I733)/1000000,0),0)</f>
        <v>0</v>
      </c>
      <c r="AB733" s="1">
        <f>IF(C733="West", IF(B733="Central",F733*'Connecting shares (%)'!$R$16*'Connecting shares (%)'!$F$10/100+H733*'Connecting shares (%)'!$G$10/100*'Connecting shares (%)'!$R$17+J733*'Connecting shares (%)'!$H$10/100*'Connecting shares (%)'!$R$18,0),0)</f>
        <v>0</v>
      </c>
      <c r="AC733" s="1">
        <f>IF(C733="West", IF(B733="Decentral",('Connecting shares (%)'!$F$14/100*E733+'Connecting shares (%)'!$G$14/100*G733+'Connecting shares (%)'!$H$14/100*I733)/1000000,0),0)</f>
        <v>1.0504843000000001</v>
      </c>
      <c r="AD733" s="1">
        <f>IF(C733="west", IF(B733="Decentral",F733*'Connecting shares (%)'!$R$16*'Connecting shares (%)'!$F$14/100+H733*'Connecting shares (%)'!$G$14/100*'Connecting shares (%)'!$R$17+J733*'Connecting shares (%)'!$H$14/100*'Connecting shares (%)'!$R$18,0),0)</f>
        <v>1.770615</v>
      </c>
      <c r="AE733" s="1">
        <f>IF(C733="west", IF(B733="Central",('Connecting shares (%)'!$F$12/100*K733+'Connecting shares (%)'!$G$12/100*M733+'Connecting shares (%)'!$H$12/100*O733)/1000000,0),0)</f>
        <v>0</v>
      </c>
      <c r="AF733" s="1">
        <f>IF(C733="west", IF(B733="Central",L733*'Connecting shares (%)'!$R$16*'Connecting shares (%)'!$F$12/100+N733*'Connecting shares (%)'!$G$12/100*'Connecting shares (%)'!$R$17+P733*'Connecting shares (%)'!$H$12/100*'Connecting shares (%)'!$R$18,0),0)</f>
        <v>0</v>
      </c>
      <c r="AG733" s="1">
        <f>IF(C733="West", IF(B733="Decentral",(K733*'Connecting shares (%)'!$F$16/100+M733*'Connecting shares (%)'!$G$16/100+O733*'Connecting shares (%)'!$H$16/100)/1000000,0),0)</f>
        <v>5.5733089999999999E-2</v>
      </c>
      <c r="AH733" s="1">
        <f>IF(C733="west", IF(B733="Decentral",L733*'Connecting shares (%)'!$R$16*'Connecting shares (%)'!$F$16/100+N733*'Connecting shares (%)'!$G$16/100*'Connecting shares (%)'!$R$17+P733*'Connecting shares (%)'!$H$16/100*'Connecting shares (%)'!$R$18,0),0)</f>
        <v>0.11497500000000001</v>
      </c>
    </row>
    <row r="734" spans="1:34">
      <c r="A734" s="1">
        <v>733</v>
      </c>
      <c r="B734" s="1" t="s">
        <v>19</v>
      </c>
      <c r="C734" s="1" t="s">
        <v>21</v>
      </c>
      <c r="D734" s="1" t="s">
        <v>231</v>
      </c>
      <c r="E734" s="1">
        <v>0</v>
      </c>
      <c r="F734" s="1">
        <v>0</v>
      </c>
      <c r="G734" s="1">
        <v>0</v>
      </c>
      <c r="H734" s="1">
        <v>0</v>
      </c>
      <c r="I734" s="1">
        <v>0</v>
      </c>
      <c r="J734" s="1">
        <v>0</v>
      </c>
      <c r="K734" s="1">
        <v>0</v>
      </c>
      <c r="L734" s="1">
        <v>0</v>
      </c>
      <c r="M734" s="1">
        <v>0</v>
      </c>
      <c r="N734" s="1">
        <v>0</v>
      </c>
      <c r="O734" s="1">
        <v>0</v>
      </c>
      <c r="P734" s="1">
        <v>0</v>
      </c>
      <c r="Q734" s="1">
        <v>487.20865189100402</v>
      </c>
      <c r="R734" s="1">
        <v>729.5</v>
      </c>
      <c r="S734" s="59">
        <f>IF(C734="East", IF(B734="Central",('Connecting shares (%)'!$F$2/100*E734+'Connecting shares (%)'!$G$2/100*G734+'Connecting shares (%)'!$H$2/100*I734)/1000000,0),0)</f>
        <v>0</v>
      </c>
      <c r="T734" s="59">
        <f>IF(C734="East", IF(B734="Central",F734*'Connecting shares (%)'!$R$16*'Connecting shares (%)'!$F$2/100+H734*'Connecting shares (%)'!$G$2/100*'Connecting shares (%)'!$R$17+J734*'Connecting shares (%)'!$H$2/100*'Connecting shares (%)'!$R$18,0),0)</f>
        <v>0</v>
      </c>
      <c r="U734" s="1">
        <f>IF(C734="East", IF(B734="Decentral",('Connecting shares (%)'!$F$6/100*E734+'Connecting shares (%)'!$G$6/100*G734+'Connecting shares (%)'!$H$6/100*I734)/1000000,0),0)</f>
        <v>0</v>
      </c>
      <c r="V734" s="1">
        <f>IF(C734="East", IF(B734="Decentral",F734*'Connecting shares (%)'!$R$16*'Connecting shares (%)'!$F$6/100+H734*'Connecting shares (%)'!$G$6/100*'Connecting shares (%)'!$R$17+J734*'Connecting shares (%)'!$H$6/100*'Connecting shares (%)'!$R$18,0),0)</f>
        <v>0</v>
      </c>
      <c r="W734" s="1">
        <f>IF(C734="East", IF(B734="Central",('Connecting shares (%)'!$F$4/100*K734+'Connecting shares (%)'!$G$4/100*M734+'Connecting shares (%)'!$H$4/100*O734)/1000000,0),0)</f>
        <v>0</v>
      </c>
      <c r="X734" s="1">
        <f>IF(C734="East", IF(B734="Central",L734*'Connecting shares (%)'!$R$16*'Connecting shares (%)'!$F$4/100+N734*'Connecting shares (%)'!$G$4/100*'Connecting shares (%)'!$R$17+P734*'Connecting shares (%)'!$H$4/100*'Connecting shares (%)'!$R$18,0),0)</f>
        <v>0</v>
      </c>
      <c r="Y734" s="1">
        <f>IF(C734="East", IF(B734="Decentral",('Connecting shares (%)'!$F$4/100*K734+'Connecting shares (%)'!$G$4/100*M734+'Connecting shares (%)'!$H$4/100*O734)/1000000,0),0)</f>
        <v>0</v>
      </c>
      <c r="Z734" s="1">
        <f>IF(C734="East", IF(B734="Decentral",L734*'Connecting shares (%)'!$R$16*'Connecting shares (%)'!$F$8/100+N734*'Connecting shares (%)'!$G$8/100*'Connecting shares (%)'!$R$17+P734*'Connecting shares (%)'!$H$8/100*'Connecting shares (%)'!$R$18,0),0)</f>
        <v>0</v>
      </c>
      <c r="AA734" s="1">
        <f>IF(C734="West", IF(B734="Central",('Connecting shares (%)'!$F$10/100*E734+'Connecting shares (%)'!$G$10/100*G734+'Connecting shares (%)'!$H$10/100*I734)/1000000,0),0)</f>
        <v>0</v>
      </c>
      <c r="AB734" s="1">
        <f>IF(C734="West", IF(B734="Central",F734*'Connecting shares (%)'!$R$16*'Connecting shares (%)'!$F$10/100+H734*'Connecting shares (%)'!$G$10/100*'Connecting shares (%)'!$R$17+J734*'Connecting shares (%)'!$H$10/100*'Connecting shares (%)'!$R$18,0),0)</f>
        <v>0</v>
      </c>
      <c r="AC734" s="1">
        <f>IF(C734="West", IF(B734="Decentral",('Connecting shares (%)'!$F$14/100*E734+'Connecting shares (%)'!$G$14/100*G734+'Connecting shares (%)'!$H$14/100*I734)/1000000,0),0)</f>
        <v>0</v>
      </c>
      <c r="AD734" s="1">
        <f>IF(C734="west", IF(B734="Decentral",F734*'Connecting shares (%)'!$R$16*'Connecting shares (%)'!$F$14/100+H734*'Connecting shares (%)'!$G$14/100*'Connecting shares (%)'!$R$17+J734*'Connecting shares (%)'!$H$14/100*'Connecting shares (%)'!$R$18,0),0)</f>
        <v>0</v>
      </c>
      <c r="AE734" s="1">
        <f>IF(C734="west", IF(B734="Central",('Connecting shares (%)'!$F$12/100*K734+'Connecting shares (%)'!$G$12/100*M734+'Connecting shares (%)'!$H$12/100*O734)/1000000,0),0)</f>
        <v>0</v>
      </c>
      <c r="AF734" s="1">
        <f>IF(C734="west", IF(B734="Central",L734*'Connecting shares (%)'!$R$16*'Connecting shares (%)'!$F$12/100+N734*'Connecting shares (%)'!$G$12/100*'Connecting shares (%)'!$R$17+P734*'Connecting shares (%)'!$H$12/100*'Connecting shares (%)'!$R$18,0),0)</f>
        <v>0</v>
      </c>
      <c r="AG734" s="1">
        <f>IF(C734="West", IF(B734="Decentral",(K734*'Connecting shares (%)'!$F$16/100+M734*'Connecting shares (%)'!$G$16/100+O734*'Connecting shares (%)'!$H$16/100)/1000000,0),0)</f>
        <v>0</v>
      </c>
      <c r="AH734" s="1">
        <f>IF(C734="west", IF(B734="Decentral",L734*'Connecting shares (%)'!$R$16*'Connecting shares (%)'!$F$16/100+N734*'Connecting shares (%)'!$G$16/100*'Connecting shares (%)'!$R$17+P734*'Connecting shares (%)'!$H$16/100*'Connecting shares (%)'!$R$18,0),0)</f>
        <v>0</v>
      </c>
    </row>
    <row r="735" spans="1:34">
      <c r="A735" s="1">
        <v>734</v>
      </c>
      <c r="B735" s="1" t="s">
        <v>19</v>
      </c>
      <c r="C735" s="1" t="s">
        <v>21</v>
      </c>
      <c r="D735" s="1" t="s">
        <v>230</v>
      </c>
      <c r="E735" s="1">
        <v>127725.269999999</v>
      </c>
      <c r="F735" s="1">
        <v>9</v>
      </c>
      <c r="G735" s="1">
        <v>0</v>
      </c>
      <c r="H735" s="1">
        <v>0</v>
      </c>
      <c r="I735" s="1">
        <v>0</v>
      </c>
      <c r="J735" s="1">
        <v>0</v>
      </c>
      <c r="K735" s="1">
        <v>0</v>
      </c>
      <c r="L735" s="1">
        <v>0</v>
      </c>
      <c r="M735" s="1">
        <v>0</v>
      </c>
      <c r="N735" s="1">
        <v>0</v>
      </c>
      <c r="O735" s="1">
        <v>0</v>
      </c>
      <c r="P735" s="1">
        <v>0</v>
      </c>
      <c r="Q735" s="1">
        <v>1656.8835991721601</v>
      </c>
      <c r="R735" s="1">
        <v>67273</v>
      </c>
      <c r="S735" s="59">
        <f>IF(C735="East", IF(B735="Central",('Connecting shares (%)'!$F$2/100*E735+'Connecting shares (%)'!$G$2/100*G735+'Connecting shares (%)'!$H$2/100*I735)/1000000,0),0)</f>
        <v>0</v>
      </c>
      <c r="T735" s="59">
        <f>IF(C735="East", IF(B735="Central",F735*'Connecting shares (%)'!$R$16*'Connecting shares (%)'!$F$2/100+H735*'Connecting shares (%)'!$G$2/100*'Connecting shares (%)'!$R$17+J735*'Connecting shares (%)'!$H$2/100*'Connecting shares (%)'!$R$18,0),0)</f>
        <v>0</v>
      </c>
      <c r="U735" s="1">
        <f>IF(C735="East", IF(B735="Decentral",('Connecting shares (%)'!$F$6/100*E735+'Connecting shares (%)'!$G$6/100*G735+'Connecting shares (%)'!$H$6/100*I735)/1000000,0),0)</f>
        <v>0</v>
      </c>
      <c r="V735" s="1">
        <f>IF(C735="East", IF(B735="Decentral",F735*'Connecting shares (%)'!$R$16*'Connecting shares (%)'!$F$6/100+H735*'Connecting shares (%)'!$G$6/100*'Connecting shares (%)'!$R$17+J735*'Connecting shares (%)'!$H$6/100*'Connecting shares (%)'!$R$18,0),0)</f>
        <v>0</v>
      </c>
      <c r="W735" s="1">
        <f>IF(C735="East", IF(B735="Central",('Connecting shares (%)'!$F$4/100*K735+'Connecting shares (%)'!$G$4/100*M735+'Connecting shares (%)'!$H$4/100*O735)/1000000,0),0)</f>
        <v>0</v>
      </c>
      <c r="X735" s="1">
        <f>IF(C735="East", IF(B735="Central",L735*'Connecting shares (%)'!$R$16*'Connecting shares (%)'!$F$4/100+N735*'Connecting shares (%)'!$G$4/100*'Connecting shares (%)'!$R$17+P735*'Connecting shares (%)'!$H$4/100*'Connecting shares (%)'!$R$18,0),0)</f>
        <v>0</v>
      </c>
      <c r="Y735" s="1">
        <f>IF(C735="East", IF(B735="Decentral",('Connecting shares (%)'!$F$4/100*K735+'Connecting shares (%)'!$G$4/100*M735+'Connecting shares (%)'!$H$4/100*O735)/1000000,0),0)</f>
        <v>0</v>
      </c>
      <c r="Z735" s="1">
        <f>IF(C735="East", IF(B735="Decentral",L735*'Connecting shares (%)'!$R$16*'Connecting shares (%)'!$F$8/100+N735*'Connecting shares (%)'!$G$8/100*'Connecting shares (%)'!$R$17+P735*'Connecting shares (%)'!$H$8/100*'Connecting shares (%)'!$R$18,0),0)</f>
        <v>0</v>
      </c>
      <c r="AA735" s="1">
        <f>IF(C735="West", IF(B735="Central",('Connecting shares (%)'!$F$10/100*E735+'Connecting shares (%)'!$G$10/100*G735+'Connecting shares (%)'!$H$10/100*I735)/1000000,0),0)</f>
        <v>0</v>
      </c>
      <c r="AB735" s="1">
        <f>IF(C735="West", IF(B735="Central",F735*'Connecting shares (%)'!$R$16*'Connecting shares (%)'!$F$10/100+H735*'Connecting shares (%)'!$G$10/100*'Connecting shares (%)'!$R$17+J735*'Connecting shares (%)'!$H$10/100*'Connecting shares (%)'!$R$18,0),0)</f>
        <v>0</v>
      </c>
      <c r="AC735" s="1">
        <f>IF(C735="West", IF(B735="Decentral",('Connecting shares (%)'!$F$14/100*E735+'Connecting shares (%)'!$G$14/100*G735+'Connecting shares (%)'!$H$14/100*I735)/1000000,0),0)</f>
        <v>0.127725269999999</v>
      </c>
      <c r="AD735" s="1">
        <f>IF(C735="west", IF(B735="Decentral",F735*'Connecting shares (%)'!$R$16*'Connecting shares (%)'!$F$14/100+H735*'Connecting shares (%)'!$G$14/100*'Connecting shares (%)'!$R$17+J735*'Connecting shares (%)'!$H$14/100*'Connecting shares (%)'!$R$18,0),0)</f>
        <v>0.206955</v>
      </c>
      <c r="AE735" s="1">
        <f>IF(C735="west", IF(B735="Central",('Connecting shares (%)'!$F$12/100*K735+'Connecting shares (%)'!$G$12/100*M735+'Connecting shares (%)'!$H$12/100*O735)/1000000,0),0)</f>
        <v>0</v>
      </c>
      <c r="AF735" s="1">
        <f>IF(C735="west", IF(B735="Central",L735*'Connecting shares (%)'!$R$16*'Connecting shares (%)'!$F$12/100+N735*'Connecting shares (%)'!$G$12/100*'Connecting shares (%)'!$R$17+P735*'Connecting shares (%)'!$H$12/100*'Connecting shares (%)'!$R$18,0),0)</f>
        <v>0</v>
      </c>
      <c r="AG735" s="1">
        <f>IF(C735="West", IF(B735="Decentral",(K735*'Connecting shares (%)'!$F$16/100+M735*'Connecting shares (%)'!$G$16/100+O735*'Connecting shares (%)'!$H$16/100)/1000000,0),0)</f>
        <v>0</v>
      </c>
      <c r="AH735" s="1">
        <f>IF(C735="west", IF(B735="Decentral",L735*'Connecting shares (%)'!$R$16*'Connecting shares (%)'!$F$16/100+N735*'Connecting shares (%)'!$G$16/100*'Connecting shares (%)'!$R$17+P735*'Connecting shares (%)'!$H$16/100*'Connecting shares (%)'!$R$18,0),0)</f>
        <v>0</v>
      </c>
    </row>
    <row r="736" spans="1:34">
      <c r="A736" s="1">
        <v>735</v>
      </c>
      <c r="B736" s="1" t="s">
        <v>19</v>
      </c>
      <c r="C736" s="1" t="s">
        <v>21</v>
      </c>
      <c r="D736" s="1" t="s">
        <v>229</v>
      </c>
      <c r="E736" s="1">
        <v>991032.36</v>
      </c>
      <c r="F736" s="1">
        <v>74</v>
      </c>
      <c r="G736" s="1">
        <v>0</v>
      </c>
      <c r="H736" s="1">
        <v>0</v>
      </c>
      <c r="I736" s="1">
        <v>0</v>
      </c>
      <c r="J736" s="1">
        <v>0</v>
      </c>
      <c r="K736" s="1">
        <v>45585.32</v>
      </c>
      <c r="L736" s="1">
        <v>4</v>
      </c>
      <c r="M736" s="1">
        <v>53922.19</v>
      </c>
      <c r="N736" s="1">
        <v>1</v>
      </c>
      <c r="O736" s="1">
        <v>0</v>
      </c>
      <c r="P736" s="1">
        <v>0</v>
      </c>
      <c r="Q736" s="1">
        <v>5604.1837832017</v>
      </c>
      <c r="R736" s="1">
        <v>688906</v>
      </c>
      <c r="S736" s="59">
        <f>IF(C736="East", IF(B736="Central",('Connecting shares (%)'!$F$2/100*E736+'Connecting shares (%)'!$G$2/100*G736+'Connecting shares (%)'!$H$2/100*I736)/1000000,0),0)</f>
        <v>0</v>
      </c>
      <c r="T736" s="59">
        <f>IF(C736="East", IF(B736="Central",F736*'Connecting shares (%)'!$R$16*'Connecting shares (%)'!$F$2/100+H736*'Connecting shares (%)'!$G$2/100*'Connecting shares (%)'!$R$17+J736*'Connecting shares (%)'!$H$2/100*'Connecting shares (%)'!$R$18,0),0)</f>
        <v>0</v>
      </c>
      <c r="U736" s="1">
        <f>IF(C736="East", IF(B736="Decentral",('Connecting shares (%)'!$F$6/100*E736+'Connecting shares (%)'!$G$6/100*G736+'Connecting shares (%)'!$H$6/100*I736)/1000000,0),0)</f>
        <v>0</v>
      </c>
      <c r="V736" s="1">
        <f>IF(C736="East", IF(B736="Decentral",F736*'Connecting shares (%)'!$R$16*'Connecting shares (%)'!$F$6/100+H736*'Connecting shares (%)'!$G$6/100*'Connecting shares (%)'!$R$17+J736*'Connecting shares (%)'!$H$6/100*'Connecting shares (%)'!$R$18,0),0)</f>
        <v>0</v>
      </c>
      <c r="W736" s="1">
        <f>IF(C736="East", IF(B736="Central",('Connecting shares (%)'!$F$4/100*K736+'Connecting shares (%)'!$G$4/100*M736+'Connecting shares (%)'!$H$4/100*O736)/1000000,0),0)</f>
        <v>0</v>
      </c>
      <c r="X736" s="1">
        <f>IF(C736="East", IF(B736="Central",L736*'Connecting shares (%)'!$R$16*'Connecting shares (%)'!$F$4/100+N736*'Connecting shares (%)'!$G$4/100*'Connecting shares (%)'!$R$17+P736*'Connecting shares (%)'!$H$4/100*'Connecting shares (%)'!$R$18,0),0)</f>
        <v>0</v>
      </c>
      <c r="Y736" s="1">
        <f>IF(C736="East", IF(B736="Decentral",('Connecting shares (%)'!$F$4/100*K736+'Connecting shares (%)'!$G$4/100*M736+'Connecting shares (%)'!$H$4/100*O736)/1000000,0),0)</f>
        <v>0</v>
      </c>
      <c r="Z736" s="1">
        <f>IF(C736="East", IF(B736="Decentral",L736*'Connecting shares (%)'!$R$16*'Connecting shares (%)'!$F$8/100+N736*'Connecting shares (%)'!$G$8/100*'Connecting shares (%)'!$R$17+P736*'Connecting shares (%)'!$H$8/100*'Connecting shares (%)'!$R$18,0),0)</f>
        <v>0</v>
      </c>
      <c r="AA736" s="1">
        <f>IF(C736="West", IF(B736="Central",('Connecting shares (%)'!$F$10/100*E736+'Connecting shares (%)'!$G$10/100*G736+'Connecting shares (%)'!$H$10/100*I736)/1000000,0),0)</f>
        <v>0</v>
      </c>
      <c r="AB736" s="1">
        <f>IF(C736="West", IF(B736="Central",F736*'Connecting shares (%)'!$R$16*'Connecting shares (%)'!$F$10/100+H736*'Connecting shares (%)'!$G$10/100*'Connecting shares (%)'!$R$17+J736*'Connecting shares (%)'!$H$10/100*'Connecting shares (%)'!$R$18,0),0)</f>
        <v>0</v>
      </c>
      <c r="AC736" s="1">
        <f>IF(C736="West", IF(B736="Decentral",('Connecting shares (%)'!$F$14/100*E736+'Connecting shares (%)'!$G$14/100*G736+'Connecting shares (%)'!$H$14/100*I736)/1000000,0),0)</f>
        <v>0.99103235999999995</v>
      </c>
      <c r="AD736" s="1">
        <f>IF(C736="west", IF(B736="Decentral",F736*'Connecting shares (%)'!$R$16*'Connecting shares (%)'!$F$14/100+H736*'Connecting shares (%)'!$G$14/100*'Connecting shares (%)'!$R$17+J736*'Connecting shares (%)'!$H$14/100*'Connecting shares (%)'!$R$18,0),0)</f>
        <v>1.7016300000000002</v>
      </c>
      <c r="AE736" s="1">
        <f>IF(C736="west", IF(B736="Central",('Connecting shares (%)'!$F$12/100*K736+'Connecting shares (%)'!$G$12/100*M736+'Connecting shares (%)'!$H$12/100*O736)/1000000,0),0)</f>
        <v>0</v>
      </c>
      <c r="AF736" s="1">
        <f>IF(C736="west", IF(B736="Central",L736*'Connecting shares (%)'!$R$16*'Connecting shares (%)'!$F$12/100+N736*'Connecting shares (%)'!$G$12/100*'Connecting shares (%)'!$R$17+P736*'Connecting shares (%)'!$H$12/100*'Connecting shares (%)'!$R$18,0),0)</f>
        <v>0</v>
      </c>
      <c r="AG736" s="1">
        <f>IF(C736="West", IF(B736="Decentral",(K736*'Connecting shares (%)'!$F$16/100+M736*'Connecting shares (%)'!$G$16/100+O736*'Connecting shares (%)'!$H$16/100)/1000000,0),0)</f>
        <v>9.9507510000000007E-2</v>
      </c>
      <c r="AH736" s="1">
        <f>IF(C736="west", IF(B736="Decentral",L736*'Connecting shares (%)'!$R$16*'Connecting shares (%)'!$F$16/100+N736*'Connecting shares (%)'!$G$16/100*'Connecting shares (%)'!$R$17+P736*'Connecting shares (%)'!$H$16/100*'Connecting shares (%)'!$R$18,0),0)</f>
        <v>0.122639</v>
      </c>
    </row>
    <row r="737" spans="1:34">
      <c r="A737" s="1">
        <v>736</v>
      </c>
      <c r="B737" s="1" t="s">
        <v>19</v>
      </c>
      <c r="C737" s="1" t="s">
        <v>21</v>
      </c>
      <c r="D737" s="1" t="s">
        <v>228</v>
      </c>
      <c r="E737" s="1">
        <v>24451.79</v>
      </c>
      <c r="F737" s="1">
        <v>2</v>
      </c>
      <c r="G737" s="1">
        <v>0</v>
      </c>
      <c r="H737" s="1">
        <v>0</v>
      </c>
      <c r="I737" s="1">
        <v>0</v>
      </c>
      <c r="J737" s="1">
        <v>0</v>
      </c>
      <c r="K737" s="1">
        <v>0</v>
      </c>
      <c r="L737" s="1">
        <v>0</v>
      </c>
      <c r="M737" s="1">
        <v>0</v>
      </c>
      <c r="N737" s="1">
        <v>0</v>
      </c>
      <c r="O737" s="1">
        <v>0</v>
      </c>
      <c r="P737" s="1">
        <v>0</v>
      </c>
      <c r="Q737" s="1">
        <v>1411.2111191593699</v>
      </c>
      <c r="R737" s="1">
        <v>23872.5</v>
      </c>
      <c r="S737" s="59">
        <f>IF(C737="East", IF(B737="Central",('Connecting shares (%)'!$F$2/100*E737+'Connecting shares (%)'!$G$2/100*G737+'Connecting shares (%)'!$H$2/100*I737)/1000000,0),0)</f>
        <v>0</v>
      </c>
      <c r="T737" s="59">
        <f>IF(C737="East", IF(B737="Central",F737*'Connecting shares (%)'!$R$16*'Connecting shares (%)'!$F$2/100+H737*'Connecting shares (%)'!$G$2/100*'Connecting shares (%)'!$R$17+J737*'Connecting shares (%)'!$H$2/100*'Connecting shares (%)'!$R$18,0),0)</f>
        <v>0</v>
      </c>
      <c r="U737" s="1">
        <f>IF(C737="East", IF(B737="Decentral",('Connecting shares (%)'!$F$6/100*E737+'Connecting shares (%)'!$G$6/100*G737+'Connecting shares (%)'!$H$6/100*I737)/1000000,0),0)</f>
        <v>0</v>
      </c>
      <c r="V737" s="1">
        <f>IF(C737="East", IF(B737="Decentral",F737*'Connecting shares (%)'!$R$16*'Connecting shares (%)'!$F$6/100+H737*'Connecting shares (%)'!$G$6/100*'Connecting shares (%)'!$R$17+J737*'Connecting shares (%)'!$H$6/100*'Connecting shares (%)'!$R$18,0),0)</f>
        <v>0</v>
      </c>
      <c r="W737" s="1">
        <f>IF(C737="East", IF(B737="Central",('Connecting shares (%)'!$F$4/100*K737+'Connecting shares (%)'!$G$4/100*M737+'Connecting shares (%)'!$H$4/100*O737)/1000000,0),0)</f>
        <v>0</v>
      </c>
      <c r="X737" s="1">
        <f>IF(C737="East", IF(B737="Central",L737*'Connecting shares (%)'!$R$16*'Connecting shares (%)'!$F$4/100+N737*'Connecting shares (%)'!$G$4/100*'Connecting shares (%)'!$R$17+P737*'Connecting shares (%)'!$H$4/100*'Connecting shares (%)'!$R$18,0),0)</f>
        <v>0</v>
      </c>
      <c r="Y737" s="1">
        <f>IF(C737="East", IF(B737="Decentral",('Connecting shares (%)'!$F$4/100*K737+'Connecting shares (%)'!$G$4/100*M737+'Connecting shares (%)'!$H$4/100*O737)/1000000,0),0)</f>
        <v>0</v>
      </c>
      <c r="Z737" s="1">
        <f>IF(C737="East", IF(B737="Decentral",L737*'Connecting shares (%)'!$R$16*'Connecting shares (%)'!$F$8/100+N737*'Connecting shares (%)'!$G$8/100*'Connecting shares (%)'!$R$17+P737*'Connecting shares (%)'!$H$8/100*'Connecting shares (%)'!$R$18,0),0)</f>
        <v>0</v>
      </c>
      <c r="AA737" s="1">
        <f>IF(C737="West", IF(B737="Central",('Connecting shares (%)'!$F$10/100*E737+'Connecting shares (%)'!$G$10/100*G737+'Connecting shares (%)'!$H$10/100*I737)/1000000,0),0)</f>
        <v>0</v>
      </c>
      <c r="AB737" s="1">
        <f>IF(C737="West", IF(B737="Central",F737*'Connecting shares (%)'!$R$16*'Connecting shares (%)'!$F$10/100+H737*'Connecting shares (%)'!$G$10/100*'Connecting shares (%)'!$R$17+J737*'Connecting shares (%)'!$H$10/100*'Connecting shares (%)'!$R$18,0),0)</f>
        <v>0</v>
      </c>
      <c r="AC737" s="1">
        <f>IF(C737="West", IF(B737="Decentral",('Connecting shares (%)'!$F$14/100*E737+'Connecting shares (%)'!$G$14/100*G737+'Connecting shares (%)'!$H$14/100*I737)/1000000,0),0)</f>
        <v>2.4451790000000001E-2</v>
      </c>
      <c r="AD737" s="1">
        <f>IF(C737="west", IF(B737="Decentral",F737*'Connecting shares (%)'!$R$16*'Connecting shares (%)'!$F$14/100+H737*'Connecting shares (%)'!$G$14/100*'Connecting shares (%)'!$R$17+J737*'Connecting shares (%)'!$H$14/100*'Connecting shares (%)'!$R$18,0),0)</f>
        <v>4.5990000000000003E-2</v>
      </c>
      <c r="AE737" s="1">
        <f>IF(C737="west", IF(B737="Central",('Connecting shares (%)'!$F$12/100*K737+'Connecting shares (%)'!$G$12/100*M737+'Connecting shares (%)'!$H$12/100*O737)/1000000,0),0)</f>
        <v>0</v>
      </c>
      <c r="AF737" s="1">
        <f>IF(C737="west", IF(B737="Central",L737*'Connecting shares (%)'!$R$16*'Connecting shares (%)'!$F$12/100+N737*'Connecting shares (%)'!$G$12/100*'Connecting shares (%)'!$R$17+P737*'Connecting shares (%)'!$H$12/100*'Connecting shares (%)'!$R$18,0),0)</f>
        <v>0</v>
      </c>
      <c r="AG737" s="1">
        <f>IF(C737="West", IF(B737="Decentral",(K737*'Connecting shares (%)'!$F$16/100+M737*'Connecting shares (%)'!$G$16/100+O737*'Connecting shares (%)'!$H$16/100)/1000000,0),0)</f>
        <v>0</v>
      </c>
      <c r="AH737" s="1">
        <f>IF(C737="west", IF(B737="Decentral",L737*'Connecting shares (%)'!$R$16*'Connecting shares (%)'!$F$16/100+N737*'Connecting shares (%)'!$G$16/100*'Connecting shares (%)'!$R$17+P737*'Connecting shares (%)'!$H$16/100*'Connecting shares (%)'!$R$18,0),0)</f>
        <v>0</v>
      </c>
    </row>
    <row r="738" spans="1:34">
      <c r="A738" s="1">
        <v>737</v>
      </c>
      <c r="B738" s="1" t="s">
        <v>19</v>
      </c>
      <c r="C738" s="1" t="s">
        <v>21</v>
      </c>
      <c r="D738" s="1" t="s">
        <v>224</v>
      </c>
      <c r="E738" s="1">
        <v>0</v>
      </c>
      <c r="F738" s="1">
        <v>0</v>
      </c>
      <c r="G738" s="1">
        <v>0</v>
      </c>
      <c r="H738" s="1">
        <v>0</v>
      </c>
      <c r="I738" s="1">
        <v>0</v>
      </c>
      <c r="J738" s="1">
        <v>0</v>
      </c>
      <c r="K738" s="1">
        <v>0</v>
      </c>
      <c r="L738" s="1">
        <v>0</v>
      </c>
      <c r="M738" s="1">
        <v>0</v>
      </c>
      <c r="N738" s="1">
        <v>0</v>
      </c>
      <c r="O738" s="1">
        <v>0</v>
      </c>
      <c r="P738" s="1">
        <v>0</v>
      </c>
      <c r="Q738" s="1">
        <v>1725.9173514192601</v>
      </c>
      <c r="R738" s="1">
        <v>117780</v>
      </c>
      <c r="S738" s="59">
        <f>IF(C738="East", IF(B738="Central",('Connecting shares (%)'!$F$2/100*E738+'Connecting shares (%)'!$G$2/100*G738+'Connecting shares (%)'!$H$2/100*I738)/1000000,0),0)</f>
        <v>0</v>
      </c>
      <c r="T738" s="59">
        <f>IF(C738="East", IF(B738="Central",F738*'Connecting shares (%)'!$R$16*'Connecting shares (%)'!$F$2/100+H738*'Connecting shares (%)'!$G$2/100*'Connecting shares (%)'!$R$17+J738*'Connecting shares (%)'!$H$2/100*'Connecting shares (%)'!$R$18,0),0)</f>
        <v>0</v>
      </c>
      <c r="U738" s="1">
        <f>IF(C738="East", IF(B738="Decentral",('Connecting shares (%)'!$F$6/100*E738+'Connecting shares (%)'!$G$6/100*G738+'Connecting shares (%)'!$H$6/100*I738)/1000000,0),0)</f>
        <v>0</v>
      </c>
      <c r="V738" s="1">
        <f>IF(C738="East", IF(B738="Decentral",F738*'Connecting shares (%)'!$R$16*'Connecting shares (%)'!$F$6/100+H738*'Connecting shares (%)'!$G$6/100*'Connecting shares (%)'!$R$17+J738*'Connecting shares (%)'!$H$6/100*'Connecting shares (%)'!$R$18,0),0)</f>
        <v>0</v>
      </c>
      <c r="W738" s="1">
        <f>IF(C738="East", IF(B738="Central",('Connecting shares (%)'!$F$4/100*K738+'Connecting shares (%)'!$G$4/100*M738+'Connecting shares (%)'!$H$4/100*O738)/1000000,0),0)</f>
        <v>0</v>
      </c>
      <c r="X738" s="1">
        <f>IF(C738="East", IF(B738="Central",L738*'Connecting shares (%)'!$R$16*'Connecting shares (%)'!$F$4/100+N738*'Connecting shares (%)'!$G$4/100*'Connecting shares (%)'!$R$17+P738*'Connecting shares (%)'!$H$4/100*'Connecting shares (%)'!$R$18,0),0)</f>
        <v>0</v>
      </c>
      <c r="Y738" s="1">
        <f>IF(C738="East", IF(B738="Decentral",('Connecting shares (%)'!$F$4/100*K738+'Connecting shares (%)'!$G$4/100*M738+'Connecting shares (%)'!$H$4/100*O738)/1000000,0),0)</f>
        <v>0</v>
      </c>
      <c r="Z738" s="1">
        <f>IF(C738="East", IF(B738="Decentral",L738*'Connecting shares (%)'!$R$16*'Connecting shares (%)'!$F$8/100+N738*'Connecting shares (%)'!$G$8/100*'Connecting shares (%)'!$R$17+P738*'Connecting shares (%)'!$H$8/100*'Connecting shares (%)'!$R$18,0),0)</f>
        <v>0</v>
      </c>
      <c r="AA738" s="1">
        <f>IF(C738="West", IF(B738="Central",('Connecting shares (%)'!$F$10/100*E738+'Connecting shares (%)'!$G$10/100*G738+'Connecting shares (%)'!$H$10/100*I738)/1000000,0),0)</f>
        <v>0</v>
      </c>
      <c r="AB738" s="1">
        <f>IF(C738="West", IF(B738="Central",F738*'Connecting shares (%)'!$R$16*'Connecting shares (%)'!$F$10/100+H738*'Connecting shares (%)'!$G$10/100*'Connecting shares (%)'!$R$17+J738*'Connecting shares (%)'!$H$10/100*'Connecting shares (%)'!$R$18,0),0)</f>
        <v>0</v>
      </c>
      <c r="AC738" s="1">
        <f>IF(C738="West", IF(B738="Decentral",('Connecting shares (%)'!$F$14/100*E738+'Connecting shares (%)'!$G$14/100*G738+'Connecting shares (%)'!$H$14/100*I738)/1000000,0),0)</f>
        <v>0</v>
      </c>
      <c r="AD738" s="1">
        <f>IF(C738="west", IF(B738="Decentral",F738*'Connecting shares (%)'!$R$16*'Connecting shares (%)'!$F$14/100+H738*'Connecting shares (%)'!$G$14/100*'Connecting shares (%)'!$R$17+J738*'Connecting shares (%)'!$H$14/100*'Connecting shares (%)'!$R$18,0),0)</f>
        <v>0</v>
      </c>
      <c r="AE738" s="1">
        <f>IF(C738="west", IF(B738="Central",('Connecting shares (%)'!$F$12/100*K738+'Connecting shares (%)'!$G$12/100*M738+'Connecting shares (%)'!$H$12/100*O738)/1000000,0),0)</f>
        <v>0</v>
      </c>
      <c r="AF738" s="1">
        <f>IF(C738="west", IF(B738="Central",L738*'Connecting shares (%)'!$R$16*'Connecting shares (%)'!$F$12/100+N738*'Connecting shares (%)'!$G$12/100*'Connecting shares (%)'!$R$17+P738*'Connecting shares (%)'!$H$12/100*'Connecting shares (%)'!$R$18,0),0)</f>
        <v>0</v>
      </c>
      <c r="AG738" s="1">
        <f>IF(C738="West", IF(B738="Decentral",(K738*'Connecting shares (%)'!$F$16/100+M738*'Connecting shares (%)'!$G$16/100+O738*'Connecting shares (%)'!$H$16/100)/1000000,0),0)</f>
        <v>0</v>
      </c>
      <c r="AH738" s="1">
        <f>IF(C738="west", IF(B738="Decentral",L738*'Connecting shares (%)'!$R$16*'Connecting shares (%)'!$F$16/100+N738*'Connecting shares (%)'!$G$16/100*'Connecting shares (%)'!$R$17+P738*'Connecting shares (%)'!$H$16/100*'Connecting shares (%)'!$R$18,0),0)</f>
        <v>0</v>
      </c>
    </row>
    <row r="739" spans="1:34">
      <c r="A739" s="1">
        <v>738</v>
      </c>
      <c r="B739" s="1" t="s">
        <v>19</v>
      </c>
      <c r="C739" s="1" t="s">
        <v>21</v>
      </c>
      <c r="D739" s="1" t="s">
        <v>227</v>
      </c>
      <c r="E739" s="1">
        <v>74952.72</v>
      </c>
      <c r="F739" s="1">
        <v>4</v>
      </c>
      <c r="G739" s="1">
        <v>0</v>
      </c>
      <c r="H739" s="1">
        <v>0</v>
      </c>
      <c r="I739" s="1">
        <v>0</v>
      </c>
      <c r="J739" s="1">
        <v>0</v>
      </c>
      <c r="K739" s="1">
        <v>0</v>
      </c>
      <c r="L739" s="1">
        <v>0</v>
      </c>
      <c r="M739" s="1">
        <v>0</v>
      </c>
      <c r="N739" s="1">
        <v>0</v>
      </c>
      <c r="O739" s="1">
        <v>0</v>
      </c>
      <c r="P739" s="1">
        <v>0</v>
      </c>
      <c r="Q739" s="1">
        <v>1856.5104831957899</v>
      </c>
      <c r="R739" s="1">
        <v>77096.5</v>
      </c>
      <c r="S739" s="59">
        <f>IF(C739="East", IF(B739="Central",('Connecting shares (%)'!$F$2/100*E739+'Connecting shares (%)'!$G$2/100*G739+'Connecting shares (%)'!$H$2/100*I739)/1000000,0),0)</f>
        <v>0</v>
      </c>
      <c r="T739" s="59">
        <f>IF(C739="East", IF(B739="Central",F739*'Connecting shares (%)'!$R$16*'Connecting shares (%)'!$F$2/100+H739*'Connecting shares (%)'!$G$2/100*'Connecting shares (%)'!$R$17+J739*'Connecting shares (%)'!$H$2/100*'Connecting shares (%)'!$R$18,0),0)</f>
        <v>0</v>
      </c>
      <c r="U739" s="1">
        <f>IF(C739="East", IF(B739="Decentral",('Connecting shares (%)'!$F$6/100*E739+'Connecting shares (%)'!$G$6/100*G739+'Connecting shares (%)'!$H$6/100*I739)/1000000,0),0)</f>
        <v>0</v>
      </c>
      <c r="V739" s="1">
        <f>IF(C739="East", IF(B739="Decentral",F739*'Connecting shares (%)'!$R$16*'Connecting shares (%)'!$F$6/100+H739*'Connecting shares (%)'!$G$6/100*'Connecting shares (%)'!$R$17+J739*'Connecting shares (%)'!$H$6/100*'Connecting shares (%)'!$R$18,0),0)</f>
        <v>0</v>
      </c>
      <c r="W739" s="1">
        <f>IF(C739="East", IF(B739="Central",('Connecting shares (%)'!$F$4/100*K739+'Connecting shares (%)'!$G$4/100*M739+'Connecting shares (%)'!$H$4/100*O739)/1000000,0),0)</f>
        <v>0</v>
      </c>
      <c r="X739" s="1">
        <f>IF(C739="East", IF(B739="Central",L739*'Connecting shares (%)'!$R$16*'Connecting shares (%)'!$F$4/100+N739*'Connecting shares (%)'!$G$4/100*'Connecting shares (%)'!$R$17+P739*'Connecting shares (%)'!$H$4/100*'Connecting shares (%)'!$R$18,0),0)</f>
        <v>0</v>
      </c>
      <c r="Y739" s="1">
        <f>IF(C739="East", IF(B739="Decentral",('Connecting shares (%)'!$F$4/100*K739+'Connecting shares (%)'!$G$4/100*M739+'Connecting shares (%)'!$H$4/100*O739)/1000000,0),0)</f>
        <v>0</v>
      </c>
      <c r="Z739" s="1">
        <f>IF(C739="East", IF(B739="Decentral",L739*'Connecting shares (%)'!$R$16*'Connecting shares (%)'!$F$8/100+N739*'Connecting shares (%)'!$G$8/100*'Connecting shares (%)'!$R$17+P739*'Connecting shares (%)'!$H$8/100*'Connecting shares (%)'!$R$18,0),0)</f>
        <v>0</v>
      </c>
      <c r="AA739" s="1">
        <f>IF(C739="West", IF(B739="Central",('Connecting shares (%)'!$F$10/100*E739+'Connecting shares (%)'!$G$10/100*G739+'Connecting shares (%)'!$H$10/100*I739)/1000000,0),0)</f>
        <v>0</v>
      </c>
      <c r="AB739" s="1">
        <f>IF(C739="West", IF(B739="Central",F739*'Connecting shares (%)'!$R$16*'Connecting shares (%)'!$F$10/100+H739*'Connecting shares (%)'!$G$10/100*'Connecting shares (%)'!$R$17+J739*'Connecting shares (%)'!$H$10/100*'Connecting shares (%)'!$R$18,0),0)</f>
        <v>0</v>
      </c>
      <c r="AC739" s="1">
        <f>IF(C739="West", IF(B739="Decentral",('Connecting shares (%)'!$F$14/100*E739+'Connecting shares (%)'!$G$14/100*G739+'Connecting shares (%)'!$H$14/100*I739)/1000000,0),0)</f>
        <v>7.495272E-2</v>
      </c>
      <c r="AD739" s="1">
        <f>IF(C739="west", IF(B739="Decentral",F739*'Connecting shares (%)'!$R$16*'Connecting shares (%)'!$F$14/100+H739*'Connecting shares (%)'!$G$14/100*'Connecting shares (%)'!$R$17+J739*'Connecting shares (%)'!$H$14/100*'Connecting shares (%)'!$R$18,0),0)</f>
        <v>9.1980000000000006E-2</v>
      </c>
      <c r="AE739" s="1">
        <f>IF(C739="west", IF(B739="Central",('Connecting shares (%)'!$F$12/100*K739+'Connecting shares (%)'!$G$12/100*M739+'Connecting shares (%)'!$H$12/100*O739)/1000000,0),0)</f>
        <v>0</v>
      </c>
      <c r="AF739" s="1">
        <f>IF(C739="west", IF(B739="Central",L739*'Connecting shares (%)'!$R$16*'Connecting shares (%)'!$F$12/100+N739*'Connecting shares (%)'!$G$12/100*'Connecting shares (%)'!$R$17+P739*'Connecting shares (%)'!$H$12/100*'Connecting shares (%)'!$R$18,0),0)</f>
        <v>0</v>
      </c>
      <c r="AG739" s="1">
        <f>IF(C739="West", IF(B739="Decentral",(K739*'Connecting shares (%)'!$F$16/100+M739*'Connecting shares (%)'!$G$16/100+O739*'Connecting shares (%)'!$H$16/100)/1000000,0),0)</f>
        <v>0</v>
      </c>
      <c r="AH739" s="1">
        <f>IF(C739="west", IF(B739="Decentral",L739*'Connecting shares (%)'!$R$16*'Connecting shares (%)'!$F$16/100+N739*'Connecting shares (%)'!$G$16/100*'Connecting shares (%)'!$R$17+P739*'Connecting shares (%)'!$H$16/100*'Connecting shares (%)'!$R$18,0),0)</f>
        <v>0</v>
      </c>
    </row>
    <row r="740" spans="1:34">
      <c r="A740" s="1">
        <v>739</v>
      </c>
      <c r="B740" s="1" t="s">
        <v>19</v>
      </c>
      <c r="C740" s="1" t="s">
        <v>21</v>
      </c>
      <c r="D740" s="1" t="s">
        <v>226</v>
      </c>
      <c r="E740" s="1">
        <v>0</v>
      </c>
      <c r="F740" s="1">
        <v>0</v>
      </c>
      <c r="G740" s="1">
        <v>0</v>
      </c>
      <c r="H740" s="1">
        <v>0</v>
      </c>
      <c r="I740" s="1">
        <v>0</v>
      </c>
      <c r="J740" s="1">
        <v>0</v>
      </c>
      <c r="K740" s="1">
        <v>0</v>
      </c>
      <c r="L740" s="1">
        <v>0</v>
      </c>
      <c r="M740" s="1">
        <v>0</v>
      </c>
      <c r="N740" s="1">
        <v>0</v>
      </c>
      <c r="O740" s="1">
        <v>0</v>
      </c>
      <c r="P740" s="1">
        <v>0</v>
      </c>
      <c r="Q740" s="1">
        <v>770.47620408968805</v>
      </c>
      <c r="R740" s="1">
        <v>26999</v>
      </c>
      <c r="S740" s="59">
        <f>IF(C740="East", IF(B740="Central",('Connecting shares (%)'!$F$2/100*E740+'Connecting shares (%)'!$G$2/100*G740+'Connecting shares (%)'!$H$2/100*I740)/1000000,0),0)</f>
        <v>0</v>
      </c>
      <c r="T740" s="59">
        <f>IF(C740="East", IF(B740="Central",F740*'Connecting shares (%)'!$R$16*'Connecting shares (%)'!$F$2/100+H740*'Connecting shares (%)'!$G$2/100*'Connecting shares (%)'!$R$17+J740*'Connecting shares (%)'!$H$2/100*'Connecting shares (%)'!$R$18,0),0)</f>
        <v>0</v>
      </c>
      <c r="U740" s="1">
        <f>IF(C740="East", IF(B740="Decentral",('Connecting shares (%)'!$F$6/100*E740+'Connecting shares (%)'!$G$6/100*G740+'Connecting shares (%)'!$H$6/100*I740)/1000000,0),0)</f>
        <v>0</v>
      </c>
      <c r="V740" s="1">
        <f>IF(C740="East", IF(B740="Decentral",F740*'Connecting shares (%)'!$R$16*'Connecting shares (%)'!$F$6/100+H740*'Connecting shares (%)'!$G$6/100*'Connecting shares (%)'!$R$17+J740*'Connecting shares (%)'!$H$6/100*'Connecting shares (%)'!$R$18,0),0)</f>
        <v>0</v>
      </c>
      <c r="W740" s="1">
        <f>IF(C740="East", IF(B740="Central",('Connecting shares (%)'!$F$4/100*K740+'Connecting shares (%)'!$G$4/100*M740+'Connecting shares (%)'!$H$4/100*O740)/1000000,0),0)</f>
        <v>0</v>
      </c>
      <c r="X740" s="1">
        <f>IF(C740="East", IF(B740="Central",L740*'Connecting shares (%)'!$R$16*'Connecting shares (%)'!$F$4/100+N740*'Connecting shares (%)'!$G$4/100*'Connecting shares (%)'!$R$17+P740*'Connecting shares (%)'!$H$4/100*'Connecting shares (%)'!$R$18,0),0)</f>
        <v>0</v>
      </c>
      <c r="Y740" s="1">
        <f>IF(C740="East", IF(B740="Decentral",('Connecting shares (%)'!$F$4/100*K740+'Connecting shares (%)'!$G$4/100*M740+'Connecting shares (%)'!$H$4/100*O740)/1000000,0),0)</f>
        <v>0</v>
      </c>
      <c r="Z740" s="1">
        <f>IF(C740="East", IF(B740="Decentral",L740*'Connecting shares (%)'!$R$16*'Connecting shares (%)'!$F$8/100+N740*'Connecting shares (%)'!$G$8/100*'Connecting shares (%)'!$R$17+P740*'Connecting shares (%)'!$H$8/100*'Connecting shares (%)'!$R$18,0),0)</f>
        <v>0</v>
      </c>
      <c r="AA740" s="1">
        <f>IF(C740="West", IF(B740="Central",('Connecting shares (%)'!$F$10/100*E740+'Connecting shares (%)'!$G$10/100*G740+'Connecting shares (%)'!$H$10/100*I740)/1000000,0),0)</f>
        <v>0</v>
      </c>
      <c r="AB740" s="1">
        <f>IF(C740="West", IF(B740="Central",F740*'Connecting shares (%)'!$R$16*'Connecting shares (%)'!$F$10/100+H740*'Connecting shares (%)'!$G$10/100*'Connecting shares (%)'!$R$17+J740*'Connecting shares (%)'!$H$10/100*'Connecting shares (%)'!$R$18,0),0)</f>
        <v>0</v>
      </c>
      <c r="AC740" s="1">
        <f>IF(C740="West", IF(B740="Decentral",('Connecting shares (%)'!$F$14/100*E740+'Connecting shares (%)'!$G$14/100*G740+'Connecting shares (%)'!$H$14/100*I740)/1000000,0),0)</f>
        <v>0</v>
      </c>
      <c r="AD740" s="1">
        <f>IF(C740="west", IF(B740="Decentral",F740*'Connecting shares (%)'!$R$16*'Connecting shares (%)'!$F$14/100+H740*'Connecting shares (%)'!$G$14/100*'Connecting shares (%)'!$R$17+J740*'Connecting shares (%)'!$H$14/100*'Connecting shares (%)'!$R$18,0),0)</f>
        <v>0</v>
      </c>
      <c r="AE740" s="1">
        <f>IF(C740="west", IF(B740="Central",('Connecting shares (%)'!$F$12/100*K740+'Connecting shares (%)'!$G$12/100*M740+'Connecting shares (%)'!$H$12/100*O740)/1000000,0),0)</f>
        <v>0</v>
      </c>
      <c r="AF740" s="1">
        <f>IF(C740="west", IF(B740="Central",L740*'Connecting shares (%)'!$R$16*'Connecting shares (%)'!$F$12/100+N740*'Connecting shares (%)'!$G$12/100*'Connecting shares (%)'!$R$17+P740*'Connecting shares (%)'!$H$12/100*'Connecting shares (%)'!$R$18,0),0)</f>
        <v>0</v>
      </c>
      <c r="AG740" s="1">
        <f>IF(C740="West", IF(B740="Decentral",(K740*'Connecting shares (%)'!$F$16/100+M740*'Connecting shares (%)'!$G$16/100+O740*'Connecting shares (%)'!$H$16/100)/1000000,0),0)</f>
        <v>0</v>
      </c>
      <c r="AH740" s="1">
        <f>IF(C740="west", IF(B740="Decentral",L740*'Connecting shares (%)'!$R$16*'Connecting shares (%)'!$F$16/100+N740*'Connecting shares (%)'!$G$16/100*'Connecting shares (%)'!$R$17+P740*'Connecting shares (%)'!$H$16/100*'Connecting shares (%)'!$R$18,0),0)</f>
        <v>0</v>
      </c>
    </row>
    <row r="741" spans="1:34">
      <c r="A741" s="1">
        <v>740</v>
      </c>
      <c r="B741" s="1" t="s">
        <v>19</v>
      </c>
      <c r="C741" s="1" t="s">
        <v>21</v>
      </c>
      <c r="D741" s="1" t="s">
        <v>225</v>
      </c>
      <c r="E741" s="1">
        <v>134473.51</v>
      </c>
      <c r="F741" s="1">
        <v>9</v>
      </c>
      <c r="G741" s="1">
        <v>0</v>
      </c>
      <c r="H741" s="1">
        <v>0</v>
      </c>
      <c r="I741" s="1">
        <v>0</v>
      </c>
      <c r="J741" s="1">
        <v>0</v>
      </c>
      <c r="K741" s="1">
        <v>7437.6</v>
      </c>
      <c r="L741" s="1">
        <v>1</v>
      </c>
      <c r="M741" s="1">
        <v>0</v>
      </c>
      <c r="N741" s="1">
        <v>0</v>
      </c>
      <c r="O741" s="1">
        <v>0</v>
      </c>
      <c r="P741" s="1">
        <v>0</v>
      </c>
      <c r="Q741" s="1">
        <v>1677.0794712501199</v>
      </c>
      <c r="R741" s="1">
        <v>158513</v>
      </c>
      <c r="S741" s="59">
        <f>IF(C741="East", IF(B741="Central",('Connecting shares (%)'!$F$2/100*E741+'Connecting shares (%)'!$G$2/100*G741+'Connecting shares (%)'!$H$2/100*I741)/1000000,0),0)</f>
        <v>0</v>
      </c>
      <c r="T741" s="59">
        <f>IF(C741="East", IF(B741="Central",F741*'Connecting shares (%)'!$R$16*'Connecting shares (%)'!$F$2/100+H741*'Connecting shares (%)'!$G$2/100*'Connecting shares (%)'!$R$17+J741*'Connecting shares (%)'!$H$2/100*'Connecting shares (%)'!$R$18,0),0)</f>
        <v>0</v>
      </c>
      <c r="U741" s="1">
        <f>IF(C741="East", IF(B741="Decentral",('Connecting shares (%)'!$F$6/100*E741+'Connecting shares (%)'!$G$6/100*G741+'Connecting shares (%)'!$H$6/100*I741)/1000000,0),0)</f>
        <v>0</v>
      </c>
      <c r="V741" s="1">
        <f>IF(C741="East", IF(B741="Decentral",F741*'Connecting shares (%)'!$R$16*'Connecting shares (%)'!$F$6/100+H741*'Connecting shares (%)'!$G$6/100*'Connecting shares (%)'!$R$17+J741*'Connecting shares (%)'!$H$6/100*'Connecting shares (%)'!$R$18,0),0)</f>
        <v>0</v>
      </c>
      <c r="W741" s="1">
        <f>IF(C741="East", IF(B741="Central",('Connecting shares (%)'!$F$4/100*K741+'Connecting shares (%)'!$G$4/100*M741+'Connecting shares (%)'!$H$4/100*O741)/1000000,0),0)</f>
        <v>0</v>
      </c>
      <c r="X741" s="1">
        <f>IF(C741="East", IF(B741="Central",L741*'Connecting shares (%)'!$R$16*'Connecting shares (%)'!$F$4/100+N741*'Connecting shares (%)'!$G$4/100*'Connecting shares (%)'!$R$17+P741*'Connecting shares (%)'!$H$4/100*'Connecting shares (%)'!$R$18,0),0)</f>
        <v>0</v>
      </c>
      <c r="Y741" s="1">
        <f>IF(C741="East", IF(B741="Decentral",('Connecting shares (%)'!$F$4/100*K741+'Connecting shares (%)'!$G$4/100*M741+'Connecting shares (%)'!$H$4/100*O741)/1000000,0),0)</f>
        <v>0</v>
      </c>
      <c r="Z741" s="1">
        <f>IF(C741="East", IF(B741="Decentral",L741*'Connecting shares (%)'!$R$16*'Connecting shares (%)'!$F$8/100+N741*'Connecting shares (%)'!$G$8/100*'Connecting shares (%)'!$R$17+P741*'Connecting shares (%)'!$H$8/100*'Connecting shares (%)'!$R$18,0),0)</f>
        <v>0</v>
      </c>
      <c r="AA741" s="1">
        <f>IF(C741="West", IF(B741="Central",('Connecting shares (%)'!$F$10/100*E741+'Connecting shares (%)'!$G$10/100*G741+'Connecting shares (%)'!$H$10/100*I741)/1000000,0),0)</f>
        <v>0</v>
      </c>
      <c r="AB741" s="1">
        <f>IF(C741="West", IF(B741="Central",F741*'Connecting shares (%)'!$R$16*'Connecting shares (%)'!$F$10/100+H741*'Connecting shares (%)'!$G$10/100*'Connecting shares (%)'!$R$17+J741*'Connecting shares (%)'!$H$10/100*'Connecting shares (%)'!$R$18,0),0)</f>
        <v>0</v>
      </c>
      <c r="AC741" s="1">
        <f>IF(C741="West", IF(B741="Decentral",('Connecting shares (%)'!$F$14/100*E741+'Connecting shares (%)'!$G$14/100*G741+'Connecting shares (%)'!$H$14/100*I741)/1000000,0),0)</f>
        <v>0.13447351000000002</v>
      </c>
      <c r="AD741" s="1">
        <f>IF(C741="west", IF(B741="Decentral",F741*'Connecting shares (%)'!$R$16*'Connecting shares (%)'!$F$14/100+H741*'Connecting shares (%)'!$G$14/100*'Connecting shares (%)'!$R$17+J741*'Connecting shares (%)'!$H$14/100*'Connecting shares (%)'!$R$18,0),0)</f>
        <v>0.206955</v>
      </c>
      <c r="AE741" s="1">
        <f>IF(C741="west", IF(B741="Central",('Connecting shares (%)'!$F$12/100*K741+'Connecting shares (%)'!$G$12/100*M741+'Connecting shares (%)'!$H$12/100*O741)/1000000,0),0)</f>
        <v>0</v>
      </c>
      <c r="AF741" s="1">
        <f>IF(C741="west", IF(B741="Central",L741*'Connecting shares (%)'!$R$16*'Connecting shares (%)'!$F$12/100+N741*'Connecting shares (%)'!$G$12/100*'Connecting shares (%)'!$R$17+P741*'Connecting shares (%)'!$H$12/100*'Connecting shares (%)'!$R$18,0),0)</f>
        <v>0</v>
      </c>
      <c r="AG741" s="1">
        <f>IF(C741="West", IF(B741="Decentral",(K741*'Connecting shares (%)'!$F$16/100+M741*'Connecting shares (%)'!$G$16/100+O741*'Connecting shares (%)'!$H$16/100)/1000000,0),0)</f>
        <v>7.4375999999999999E-3</v>
      </c>
      <c r="AH741" s="1">
        <f>IF(C741="west", IF(B741="Decentral",L741*'Connecting shares (%)'!$R$16*'Connecting shares (%)'!$F$16/100+N741*'Connecting shares (%)'!$G$16/100*'Connecting shares (%)'!$R$17+P741*'Connecting shares (%)'!$H$16/100*'Connecting shares (%)'!$R$18,0),0)</f>
        <v>2.2995000000000002E-2</v>
      </c>
    </row>
    <row r="742" spans="1:34">
      <c r="A742" s="1">
        <v>741</v>
      </c>
      <c r="B742" s="1" t="s">
        <v>19</v>
      </c>
      <c r="C742" s="1" t="s">
        <v>21</v>
      </c>
      <c r="D742" s="1" t="s">
        <v>224</v>
      </c>
      <c r="E742" s="1">
        <v>53891.86</v>
      </c>
      <c r="F742" s="1">
        <v>3</v>
      </c>
      <c r="G742" s="1">
        <v>0</v>
      </c>
      <c r="H742" s="1">
        <v>0</v>
      </c>
      <c r="I742" s="1">
        <v>0</v>
      </c>
      <c r="J742" s="1">
        <v>0</v>
      </c>
      <c r="K742" s="1">
        <v>0</v>
      </c>
      <c r="L742" s="1">
        <v>0</v>
      </c>
      <c r="M742" s="1">
        <v>0</v>
      </c>
      <c r="N742" s="1">
        <v>0</v>
      </c>
      <c r="O742" s="1">
        <v>0</v>
      </c>
      <c r="P742" s="1">
        <v>0</v>
      </c>
      <c r="Q742" s="1">
        <v>1896.3973201146</v>
      </c>
      <c r="R742" s="1">
        <v>50023.5</v>
      </c>
      <c r="S742" s="59">
        <f>IF(C742="East", IF(B742="Central",('Connecting shares (%)'!$F$2/100*E742+'Connecting shares (%)'!$G$2/100*G742+'Connecting shares (%)'!$H$2/100*I742)/1000000,0),0)</f>
        <v>0</v>
      </c>
      <c r="T742" s="59">
        <f>IF(C742="East", IF(B742="Central",F742*'Connecting shares (%)'!$R$16*'Connecting shares (%)'!$F$2/100+H742*'Connecting shares (%)'!$G$2/100*'Connecting shares (%)'!$R$17+J742*'Connecting shares (%)'!$H$2/100*'Connecting shares (%)'!$R$18,0),0)</f>
        <v>0</v>
      </c>
      <c r="U742" s="1">
        <f>IF(C742="East", IF(B742="Decentral",('Connecting shares (%)'!$F$6/100*E742+'Connecting shares (%)'!$G$6/100*G742+'Connecting shares (%)'!$H$6/100*I742)/1000000,0),0)</f>
        <v>0</v>
      </c>
      <c r="V742" s="1">
        <f>IF(C742="East", IF(B742="Decentral",F742*'Connecting shares (%)'!$R$16*'Connecting shares (%)'!$F$6/100+H742*'Connecting shares (%)'!$G$6/100*'Connecting shares (%)'!$R$17+J742*'Connecting shares (%)'!$H$6/100*'Connecting shares (%)'!$R$18,0),0)</f>
        <v>0</v>
      </c>
      <c r="W742" s="1">
        <f>IF(C742="East", IF(B742="Central",('Connecting shares (%)'!$F$4/100*K742+'Connecting shares (%)'!$G$4/100*M742+'Connecting shares (%)'!$H$4/100*O742)/1000000,0),0)</f>
        <v>0</v>
      </c>
      <c r="X742" s="1">
        <f>IF(C742="East", IF(B742="Central",L742*'Connecting shares (%)'!$R$16*'Connecting shares (%)'!$F$4/100+N742*'Connecting shares (%)'!$G$4/100*'Connecting shares (%)'!$R$17+P742*'Connecting shares (%)'!$H$4/100*'Connecting shares (%)'!$R$18,0),0)</f>
        <v>0</v>
      </c>
      <c r="Y742" s="1">
        <f>IF(C742="East", IF(B742="Decentral",('Connecting shares (%)'!$F$4/100*K742+'Connecting shares (%)'!$G$4/100*M742+'Connecting shares (%)'!$H$4/100*O742)/1000000,0),0)</f>
        <v>0</v>
      </c>
      <c r="Z742" s="1">
        <f>IF(C742="East", IF(B742="Decentral",L742*'Connecting shares (%)'!$R$16*'Connecting shares (%)'!$F$8/100+N742*'Connecting shares (%)'!$G$8/100*'Connecting shares (%)'!$R$17+P742*'Connecting shares (%)'!$H$8/100*'Connecting shares (%)'!$R$18,0),0)</f>
        <v>0</v>
      </c>
      <c r="AA742" s="1">
        <f>IF(C742="West", IF(B742="Central",('Connecting shares (%)'!$F$10/100*E742+'Connecting shares (%)'!$G$10/100*G742+'Connecting shares (%)'!$H$10/100*I742)/1000000,0),0)</f>
        <v>0</v>
      </c>
      <c r="AB742" s="1">
        <f>IF(C742="West", IF(B742="Central",F742*'Connecting shares (%)'!$R$16*'Connecting shares (%)'!$F$10/100+H742*'Connecting shares (%)'!$G$10/100*'Connecting shares (%)'!$R$17+J742*'Connecting shares (%)'!$H$10/100*'Connecting shares (%)'!$R$18,0),0)</f>
        <v>0</v>
      </c>
      <c r="AC742" s="1">
        <f>IF(C742="West", IF(B742="Decentral",('Connecting shares (%)'!$F$14/100*E742+'Connecting shares (%)'!$G$14/100*G742+'Connecting shares (%)'!$H$14/100*I742)/1000000,0),0)</f>
        <v>5.389186E-2</v>
      </c>
      <c r="AD742" s="1">
        <f>IF(C742="west", IF(B742="Decentral",F742*'Connecting shares (%)'!$R$16*'Connecting shares (%)'!$F$14/100+H742*'Connecting shares (%)'!$G$14/100*'Connecting shares (%)'!$R$17+J742*'Connecting shares (%)'!$H$14/100*'Connecting shares (%)'!$R$18,0),0)</f>
        <v>6.8985000000000005E-2</v>
      </c>
      <c r="AE742" s="1">
        <f>IF(C742="west", IF(B742="Central",('Connecting shares (%)'!$F$12/100*K742+'Connecting shares (%)'!$G$12/100*M742+'Connecting shares (%)'!$H$12/100*O742)/1000000,0),0)</f>
        <v>0</v>
      </c>
      <c r="AF742" s="1">
        <f>IF(C742="west", IF(B742="Central",L742*'Connecting shares (%)'!$R$16*'Connecting shares (%)'!$F$12/100+N742*'Connecting shares (%)'!$G$12/100*'Connecting shares (%)'!$R$17+P742*'Connecting shares (%)'!$H$12/100*'Connecting shares (%)'!$R$18,0),0)</f>
        <v>0</v>
      </c>
      <c r="AG742" s="1">
        <f>IF(C742="West", IF(B742="Decentral",(K742*'Connecting shares (%)'!$F$16/100+M742*'Connecting shares (%)'!$G$16/100+O742*'Connecting shares (%)'!$H$16/100)/1000000,0),0)</f>
        <v>0</v>
      </c>
      <c r="AH742" s="1">
        <f>IF(C742="west", IF(B742="Decentral",L742*'Connecting shares (%)'!$R$16*'Connecting shares (%)'!$F$16/100+N742*'Connecting shares (%)'!$G$16/100*'Connecting shares (%)'!$R$17+P742*'Connecting shares (%)'!$H$16/100*'Connecting shares (%)'!$R$18,0),0)</f>
        <v>0</v>
      </c>
    </row>
    <row r="743" spans="1:34">
      <c r="A743" s="1">
        <v>742</v>
      </c>
      <c r="B743" s="1" t="s">
        <v>19</v>
      </c>
      <c r="C743" s="1" t="s">
        <v>21</v>
      </c>
      <c r="D743" s="1" t="s">
        <v>224</v>
      </c>
      <c r="E743" s="1">
        <v>22158.48</v>
      </c>
      <c r="F743" s="1">
        <v>2</v>
      </c>
      <c r="G743" s="1">
        <v>0</v>
      </c>
      <c r="H743" s="1">
        <v>0</v>
      </c>
      <c r="I743" s="1">
        <v>0</v>
      </c>
      <c r="J743" s="1">
        <v>0</v>
      </c>
      <c r="K743" s="1">
        <v>0</v>
      </c>
      <c r="L743" s="1">
        <v>0</v>
      </c>
      <c r="M743" s="1">
        <v>0</v>
      </c>
      <c r="N743" s="1">
        <v>0</v>
      </c>
      <c r="O743" s="1">
        <v>0</v>
      </c>
      <c r="P743" s="1">
        <v>0</v>
      </c>
      <c r="Q743" s="1">
        <v>790.88482035694506</v>
      </c>
      <c r="R743" s="1">
        <v>20541</v>
      </c>
      <c r="S743" s="59">
        <f>IF(C743="East", IF(B743="Central",('Connecting shares (%)'!$F$2/100*E743+'Connecting shares (%)'!$G$2/100*G743+'Connecting shares (%)'!$H$2/100*I743)/1000000,0),0)</f>
        <v>0</v>
      </c>
      <c r="T743" s="59">
        <f>IF(C743="East", IF(B743="Central",F743*'Connecting shares (%)'!$R$16*'Connecting shares (%)'!$F$2/100+H743*'Connecting shares (%)'!$G$2/100*'Connecting shares (%)'!$R$17+J743*'Connecting shares (%)'!$H$2/100*'Connecting shares (%)'!$R$18,0),0)</f>
        <v>0</v>
      </c>
      <c r="U743" s="1">
        <f>IF(C743="East", IF(B743="Decentral",('Connecting shares (%)'!$F$6/100*E743+'Connecting shares (%)'!$G$6/100*G743+'Connecting shares (%)'!$H$6/100*I743)/1000000,0),0)</f>
        <v>0</v>
      </c>
      <c r="V743" s="1">
        <f>IF(C743="East", IF(B743="Decentral",F743*'Connecting shares (%)'!$R$16*'Connecting shares (%)'!$F$6/100+H743*'Connecting shares (%)'!$G$6/100*'Connecting shares (%)'!$R$17+J743*'Connecting shares (%)'!$H$6/100*'Connecting shares (%)'!$R$18,0),0)</f>
        <v>0</v>
      </c>
      <c r="W743" s="1">
        <f>IF(C743="East", IF(B743="Central",('Connecting shares (%)'!$F$4/100*K743+'Connecting shares (%)'!$G$4/100*M743+'Connecting shares (%)'!$H$4/100*O743)/1000000,0),0)</f>
        <v>0</v>
      </c>
      <c r="X743" s="1">
        <f>IF(C743="East", IF(B743="Central",L743*'Connecting shares (%)'!$R$16*'Connecting shares (%)'!$F$4/100+N743*'Connecting shares (%)'!$G$4/100*'Connecting shares (%)'!$R$17+P743*'Connecting shares (%)'!$H$4/100*'Connecting shares (%)'!$R$18,0),0)</f>
        <v>0</v>
      </c>
      <c r="Y743" s="1">
        <f>IF(C743="East", IF(B743="Decentral",('Connecting shares (%)'!$F$4/100*K743+'Connecting shares (%)'!$G$4/100*M743+'Connecting shares (%)'!$H$4/100*O743)/1000000,0),0)</f>
        <v>0</v>
      </c>
      <c r="Z743" s="1">
        <f>IF(C743="East", IF(B743="Decentral",L743*'Connecting shares (%)'!$R$16*'Connecting shares (%)'!$F$8/100+N743*'Connecting shares (%)'!$G$8/100*'Connecting shares (%)'!$R$17+P743*'Connecting shares (%)'!$H$8/100*'Connecting shares (%)'!$R$18,0),0)</f>
        <v>0</v>
      </c>
      <c r="AA743" s="1">
        <f>IF(C743="West", IF(B743="Central",('Connecting shares (%)'!$F$10/100*E743+'Connecting shares (%)'!$G$10/100*G743+'Connecting shares (%)'!$H$10/100*I743)/1000000,0),0)</f>
        <v>0</v>
      </c>
      <c r="AB743" s="1">
        <f>IF(C743="West", IF(B743="Central",F743*'Connecting shares (%)'!$R$16*'Connecting shares (%)'!$F$10/100+H743*'Connecting shares (%)'!$G$10/100*'Connecting shares (%)'!$R$17+J743*'Connecting shares (%)'!$H$10/100*'Connecting shares (%)'!$R$18,0),0)</f>
        <v>0</v>
      </c>
      <c r="AC743" s="1">
        <f>IF(C743="West", IF(B743="Decentral",('Connecting shares (%)'!$F$14/100*E743+'Connecting shares (%)'!$G$14/100*G743+'Connecting shares (%)'!$H$14/100*I743)/1000000,0),0)</f>
        <v>2.2158480000000001E-2</v>
      </c>
      <c r="AD743" s="1">
        <f>IF(C743="west", IF(B743="Decentral",F743*'Connecting shares (%)'!$R$16*'Connecting shares (%)'!$F$14/100+H743*'Connecting shares (%)'!$G$14/100*'Connecting shares (%)'!$R$17+J743*'Connecting shares (%)'!$H$14/100*'Connecting shares (%)'!$R$18,0),0)</f>
        <v>4.5990000000000003E-2</v>
      </c>
      <c r="AE743" s="1">
        <f>IF(C743="west", IF(B743="Central",('Connecting shares (%)'!$F$12/100*K743+'Connecting shares (%)'!$G$12/100*M743+'Connecting shares (%)'!$H$12/100*O743)/1000000,0),0)</f>
        <v>0</v>
      </c>
      <c r="AF743" s="1">
        <f>IF(C743="west", IF(B743="Central",L743*'Connecting shares (%)'!$R$16*'Connecting shares (%)'!$F$12/100+N743*'Connecting shares (%)'!$G$12/100*'Connecting shares (%)'!$R$17+P743*'Connecting shares (%)'!$H$12/100*'Connecting shares (%)'!$R$18,0),0)</f>
        <v>0</v>
      </c>
      <c r="AG743" s="1">
        <f>IF(C743="West", IF(B743="Decentral",(K743*'Connecting shares (%)'!$F$16/100+M743*'Connecting shares (%)'!$G$16/100+O743*'Connecting shares (%)'!$H$16/100)/1000000,0),0)</f>
        <v>0</v>
      </c>
      <c r="AH743" s="1">
        <f>IF(C743="west", IF(B743="Decentral",L743*'Connecting shares (%)'!$R$16*'Connecting shares (%)'!$F$16/100+N743*'Connecting shares (%)'!$G$16/100*'Connecting shares (%)'!$R$17+P743*'Connecting shares (%)'!$H$16/100*'Connecting shares (%)'!$R$18,0),0)</f>
        <v>0</v>
      </c>
    </row>
    <row r="744" spans="1:34">
      <c r="A744" s="1">
        <v>743</v>
      </c>
      <c r="B744" s="1" t="s">
        <v>19</v>
      </c>
      <c r="C744" s="1" t="s">
        <v>22</v>
      </c>
      <c r="D744" s="1" t="s">
        <v>223</v>
      </c>
      <c r="E744" s="1">
        <v>0</v>
      </c>
      <c r="F744" s="1">
        <v>0</v>
      </c>
      <c r="G744" s="1">
        <v>0</v>
      </c>
      <c r="H744" s="1">
        <v>0</v>
      </c>
      <c r="I744" s="1">
        <v>0</v>
      </c>
      <c r="J744" s="1">
        <v>0</v>
      </c>
      <c r="K744" s="1">
        <v>4378.3999999999896</v>
      </c>
      <c r="L744" s="1">
        <v>1</v>
      </c>
      <c r="M744" s="1">
        <v>0</v>
      </c>
      <c r="N744" s="1">
        <v>0</v>
      </c>
      <c r="O744" s="1">
        <v>0</v>
      </c>
      <c r="P744" s="1">
        <v>0</v>
      </c>
      <c r="Q744" s="1">
        <v>326.60892058924901</v>
      </c>
      <c r="R744" s="1">
        <v>5390</v>
      </c>
      <c r="S744" s="59">
        <f>IF(C744="East", IF(B744="Central",('Connecting shares (%)'!$F$2/100*E744+'Connecting shares (%)'!$G$2/100*G744+'Connecting shares (%)'!$H$2/100*I744)/1000000,0),0)</f>
        <v>0</v>
      </c>
      <c r="T744" s="59">
        <f>IF(C744="East", IF(B744="Central",F744*'Connecting shares (%)'!$R$16*'Connecting shares (%)'!$F$2/100+H744*'Connecting shares (%)'!$G$2/100*'Connecting shares (%)'!$R$17+J744*'Connecting shares (%)'!$H$2/100*'Connecting shares (%)'!$R$18,0),0)</f>
        <v>0</v>
      </c>
      <c r="U744" s="1">
        <f>IF(C744="East", IF(B744="Decentral",('Connecting shares (%)'!$F$6/100*E744+'Connecting shares (%)'!$G$6/100*G744+'Connecting shares (%)'!$H$6/100*I744)/1000000,0),0)</f>
        <v>0</v>
      </c>
      <c r="V744" s="1">
        <f>IF(C744="East", IF(B744="Decentral",F744*'Connecting shares (%)'!$R$16*'Connecting shares (%)'!$F$6/100+H744*'Connecting shares (%)'!$G$6/100*'Connecting shares (%)'!$R$17+J744*'Connecting shares (%)'!$H$6/100*'Connecting shares (%)'!$R$18,0),0)</f>
        <v>0</v>
      </c>
      <c r="W744" s="1">
        <f>IF(C744="East", IF(B744="Central",('Connecting shares (%)'!$F$4/100*K744+'Connecting shares (%)'!$G$4/100*M744+'Connecting shares (%)'!$H$4/100*O744)/1000000,0),0)</f>
        <v>0</v>
      </c>
      <c r="X744" s="1">
        <f>IF(C744="East", IF(B744="Central",L744*'Connecting shares (%)'!$R$16*'Connecting shares (%)'!$F$4/100+N744*'Connecting shares (%)'!$G$4/100*'Connecting shares (%)'!$R$17+P744*'Connecting shares (%)'!$H$4/100*'Connecting shares (%)'!$R$18,0),0)</f>
        <v>0</v>
      </c>
      <c r="Y744" s="1">
        <f>IF(C744="East", IF(B744="Decentral",('Connecting shares (%)'!$F$4/100*K744+'Connecting shares (%)'!$G$4/100*M744+'Connecting shares (%)'!$H$4/100*O744)/1000000,0),0)</f>
        <v>4.3783999999999898E-3</v>
      </c>
      <c r="Z744" s="1">
        <f>IF(C744="East", IF(B744="Decentral",L744*'Connecting shares (%)'!$R$16*'Connecting shares (%)'!$F$8/100+N744*'Connecting shares (%)'!$G$8/100*'Connecting shares (%)'!$R$17+P744*'Connecting shares (%)'!$H$8/100*'Connecting shares (%)'!$R$18,0),0)</f>
        <v>2.2995000000000002E-2</v>
      </c>
      <c r="AA744" s="1">
        <f>IF(C744="West", IF(B744="Central",('Connecting shares (%)'!$F$10/100*E744+'Connecting shares (%)'!$G$10/100*G744+'Connecting shares (%)'!$H$10/100*I744)/1000000,0),0)</f>
        <v>0</v>
      </c>
      <c r="AB744" s="1">
        <f>IF(C744="West", IF(B744="Central",F744*'Connecting shares (%)'!$R$16*'Connecting shares (%)'!$F$10/100+H744*'Connecting shares (%)'!$G$10/100*'Connecting shares (%)'!$R$17+J744*'Connecting shares (%)'!$H$10/100*'Connecting shares (%)'!$R$18,0),0)</f>
        <v>0</v>
      </c>
      <c r="AC744" s="1">
        <f>IF(C744="West", IF(B744="Decentral",('Connecting shares (%)'!$F$14/100*E744+'Connecting shares (%)'!$G$14/100*G744+'Connecting shares (%)'!$H$14/100*I744)/1000000,0),0)</f>
        <v>0</v>
      </c>
      <c r="AD744" s="1">
        <f>IF(C744="west", IF(B744="Decentral",F744*'Connecting shares (%)'!$R$16*'Connecting shares (%)'!$F$14/100+H744*'Connecting shares (%)'!$G$14/100*'Connecting shares (%)'!$R$17+J744*'Connecting shares (%)'!$H$14/100*'Connecting shares (%)'!$R$18,0),0)</f>
        <v>0</v>
      </c>
      <c r="AE744" s="1">
        <f>IF(C744="west", IF(B744="Central",('Connecting shares (%)'!$F$12/100*K744+'Connecting shares (%)'!$G$12/100*M744+'Connecting shares (%)'!$H$12/100*O744)/1000000,0),0)</f>
        <v>0</v>
      </c>
      <c r="AF744" s="1">
        <f>IF(C744="west", IF(B744="Central",L744*'Connecting shares (%)'!$R$16*'Connecting shares (%)'!$F$12/100+N744*'Connecting shares (%)'!$G$12/100*'Connecting shares (%)'!$R$17+P744*'Connecting shares (%)'!$H$12/100*'Connecting shares (%)'!$R$18,0),0)</f>
        <v>0</v>
      </c>
      <c r="AG744" s="1">
        <f>IF(C744="West", IF(B744="Decentral",(K744*'Connecting shares (%)'!$F$16/100+M744*'Connecting shares (%)'!$G$16/100+O744*'Connecting shares (%)'!$H$16/100)/1000000,0),0)</f>
        <v>0</v>
      </c>
      <c r="AH744" s="1">
        <f>IF(C744="west", IF(B744="Decentral",L744*'Connecting shares (%)'!$R$16*'Connecting shares (%)'!$F$16/100+N744*'Connecting shares (%)'!$G$16/100*'Connecting shares (%)'!$R$17+P744*'Connecting shares (%)'!$H$16/100*'Connecting shares (%)'!$R$18,0),0)</f>
        <v>0</v>
      </c>
    </row>
    <row r="745" spans="1:34">
      <c r="A745" s="1">
        <v>744</v>
      </c>
      <c r="B745" s="1" t="s">
        <v>19</v>
      </c>
      <c r="C745" s="1" t="s">
        <v>22</v>
      </c>
      <c r="D745" s="1" t="s">
        <v>45</v>
      </c>
      <c r="E745" s="1">
        <v>0</v>
      </c>
      <c r="F745" s="1">
        <v>0</v>
      </c>
      <c r="G745" s="1">
        <v>0</v>
      </c>
      <c r="H745" s="1">
        <v>0</v>
      </c>
      <c r="I745" s="1">
        <v>0</v>
      </c>
      <c r="J745" s="1">
        <v>0</v>
      </c>
      <c r="K745" s="1">
        <v>0</v>
      </c>
      <c r="L745" s="1">
        <v>0</v>
      </c>
      <c r="M745" s="1">
        <v>0</v>
      </c>
      <c r="N745" s="1">
        <v>0</v>
      </c>
      <c r="O745" s="1">
        <v>0</v>
      </c>
      <c r="P745" s="1">
        <v>0</v>
      </c>
      <c r="Q745" s="1">
        <v>566.95008113331403</v>
      </c>
      <c r="R745" s="1">
        <v>1681</v>
      </c>
      <c r="S745" s="59">
        <f>IF(C745="East", IF(B745="Central",('Connecting shares (%)'!$F$2/100*E745+'Connecting shares (%)'!$G$2/100*G745+'Connecting shares (%)'!$H$2/100*I745)/1000000,0),0)</f>
        <v>0</v>
      </c>
      <c r="T745" s="59">
        <f>IF(C745="East", IF(B745="Central",F745*'Connecting shares (%)'!$R$16*'Connecting shares (%)'!$F$2/100+H745*'Connecting shares (%)'!$G$2/100*'Connecting shares (%)'!$R$17+J745*'Connecting shares (%)'!$H$2/100*'Connecting shares (%)'!$R$18,0),0)</f>
        <v>0</v>
      </c>
      <c r="U745" s="1">
        <f>IF(C745="East", IF(B745="Decentral",('Connecting shares (%)'!$F$6/100*E745+'Connecting shares (%)'!$G$6/100*G745+'Connecting shares (%)'!$H$6/100*I745)/1000000,0),0)</f>
        <v>0</v>
      </c>
      <c r="V745" s="1">
        <f>IF(C745="East", IF(B745="Decentral",F745*'Connecting shares (%)'!$R$16*'Connecting shares (%)'!$F$6/100+H745*'Connecting shares (%)'!$G$6/100*'Connecting shares (%)'!$R$17+J745*'Connecting shares (%)'!$H$6/100*'Connecting shares (%)'!$R$18,0),0)</f>
        <v>0</v>
      </c>
      <c r="W745" s="1">
        <f>IF(C745="East", IF(B745="Central",('Connecting shares (%)'!$F$4/100*K745+'Connecting shares (%)'!$G$4/100*M745+'Connecting shares (%)'!$H$4/100*O745)/1000000,0),0)</f>
        <v>0</v>
      </c>
      <c r="X745" s="1">
        <f>IF(C745="East", IF(B745="Central",L745*'Connecting shares (%)'!$R$16*'Connecting shares (%)'!$F$4/100+N745*'Connecting shares (%)'!$G$4/100*'Connecting shares (%)'!$R$17+P745*'Connecting shares (%)'!$H$4/100*'Connecting shares (%)'!$R$18,0),0)</f>
        <v>0</v>
      </c>
      <c r="Y745" s="1">
        <f>IF(C745="East", IF(B745="Decentral",('Connecting shares (%)'!$F$4/100*K745+'Connecting shares (%)'!$G$4/100*M745+'Connecting shares (%)'!$H$4/100*O745)/1000000,0),0)</f>
        <v>0</v>
      </c>
      <c r="Z745" s="1">
        <f>IF(C745="East", IF(B745="Decentral",L745*'Connecting shares (%)'!$R$16*'Connecting shares (%)'!$F$8/100+N745*'Connecting shares (%)'!$G$8/100*'Connecting shares (%)'!$R$17+P745*'Connecting shares (%)'!$H$8/100*'Connecting shares (%)'!$R$18,0),0)</f>
        <v>0</v>
      </c>
      <c r="AA745" s="1">
        <f>IF(C745="West", IF(B745="Central",('Connecting shares (%)'!$F$10/100*E745+'Connecting shares (%)'!$G$10/100*G745+'Connecting shares (%)'!$H$10/100*I745)/1000000,0),0)</f>
        <v>0</v>
      </c>
      <c r="AB745" s="1">
        <f>IF(C745="West", IF(B745="Central",F745*'Connecting shares (%)'!$R$16*'Connecting shares (%)'!$F$10/100+H745*'Connecting shares (%)'!$G$10/100*'Connecting shares (%)'!$R$17+J745*'Connecting shares (%)'!$H$10/100*'Connecting shares (%)'!$R$18,0),0)</f>
        <v>0</v>
      </c>
      <c r="AC745" s="1">
        <f>IF(C745="West", IF(B745="Decentral",('Connecting shares (%)'!$F$14/100*E745+'Connecting shares (%)'!$G$14/100*G745+'Connecting shares (%)'!$H$14/100*I745)/1000000,0),0)</f>
        <v>0</v>
      </c>
      <c r="AD745" s="1">
        <f>IF(C745="west", IF(B745="Decentral",F745*'Connecting shares (%)'!$R$16*'Connecting shares (%)'!$F$14/100+H745*'Connecting shares (%)'!$G$14/100*'Connecting shares (%)'!$R$17+J745*'Connecting shares (%)'!$H$14/100*'Connecting shares (%)'!$R$18,0),0)</f>
        <v>0</v>
      </c>
      <c r="AE745" s="1">
        <f>IF(C745="west", IF(B745="Central",('Connecting shares (%)'!$F$12/100*K745+'Connecting shares (%)'!$G$12/100*M745+'Connecting shares (%)'!$H$12/100*O745)/1000000,0),0)</f>
        <v>0</v>
      </c>
      <c r="AF745" s="1">
        <f>IF(C745="west", IF(B745="Central",L745*'Connecting shares (%)'!$R$16*'Connecting shares (%)'!$F$12/100+N745*'Connecting shares (%)'!$G$12/100*'Connecting shares (%)'!$R$17+P745*'Connecting shares (%)'!$H$12/100*'Connecting shares (%)'!$R$18,0),0)</f>
        <v>0</v>
      </c>
      <c r="AG745" s="1">
        <f>IF(C745="West", IF(B745="Decentral",(K745*'Connecting shares (%)'!$F$16/100+M745*'Connecting shares (%)'!$G$16/100+O745*'Connecting shares (%)'!$H$16/100)/1000000,0),0)</f>
        <v>0</v>
      </c>
      <c r="AH745" s="1">
        <f>IF(C745="west", IF(B745="Decentral",L745*'Connecting shares (%)'!$R$16*'Connecting shares (%)'!$F$16/100+N745*'Connecting shares (%)'!$G$16/100*'Connecting shares (%)'!$R$17+P745*'Connecting shares (%)'!$H$16/100*'Connecting shares (%)'!$R$18,0),0)</f>
        <v>0</v>
      </c>
    </row>
    <row r="746" spans="1:34">
      <c r="A746" s="1">
        <v>745</v>
      </c>
      <c r="B746" s="1" t="s">
        <v>19</v>
      </c>
      <c r="C746" s="1" t="s">
        <v>21</v>
      </c>
      <c r="D746" s="1" t="s">
        <v>222</v>
      </c>
      <c r="E746" s="1">
        <v>240157.33</v>
      </c>
      <c r="F746" s="1">
        <v>19</v>
      </c>
      <c r="G746" s="1">
        <v>0</v>
      </c>
      <c r="H746" s="1">
        <v>0</v>
      </c>
      <c r="I746" s="1">
        <v>0</v>
      </c>
      <c r="J746" s="1">
        <v>0</v>
      </c>
      <c r="K746" s="1">
        <v>0</v>
      </c>
      <c r="L746" s="1">
        <v>0</v>
      </c>
      <c r="M746" s="1">
        <v>0</v>
      </c>
      <c r="N746" s="1">
        <v>0</v>
      </c>
      <c r="O746" s="1">
        <v>0</v>
      </c>
      <c r="P746" s="1">
        <v>0</v>
      </c>
      <c r="Q746" s="1">
        <v>2015.4646237721599</v>
      </c>
      <c r="R746" s="1">
        <v>280763.5</v>
      </c>
      <c r="S746" s="59">
        <f>IF(C746="East", IF(B746="Central",('Connecting shares (%)'!$F$2/100*E746+'Connecting shares (%)'!$G$2/100*G746+'Connecting shares (%)'!$H$2/100*I746)/1000000,0),0)</f>
        <v>0</v>
      </c>
      <c r="T746" s="59">
        <f>IF(C746="East", IF(B746="Central",F746*'Connecting shares (%)'!$R$16*'Connecting shares (%)'!$F$2/100+H746*'Connecting shares (%)'!$G$2/100*'Connecting shares (%)'!$R$17+J746*'Connecting shares (%)'!$H$2/100*'Connecting shares (%)'!$R$18,0),0)</f>
        <v>0</v>
      </c>
      <c r="U746" s="1">
        <f>IF(C746="East", IF(B746="Decentral",('Connecting shares (%)'!$F$6/100*E746+'Connecting shares (%)'!$G$6/100*G746+'Connecting shares (%)'!$H$6/100*I746)/1000000,0),0)</f>
        <v>0</v>
      </c>
      <c r="V746" s="1">
        <f>IF(C746="East", IF(B746="Decentral",F746*'Connecting shares (%)'!$R$16*'Connecting shares (%)'!$F$6/100+H746*'Connecting shares (%)'!$G$6/100*'Connecting shares (%)'!$R$17+J746*'Connecting shares (%)'!$H$6/100*'Connecting shares (%)'!$R$18,0),0)</f>
        <v>0</v>
      </c>
      <c r="W746" s="1">
        <f>IF(C746="East", IF(B746="Central",('Connecting shares (%)'!$F$4/100*K746+'Connecting shares (%)'!$G$4/100*M746+'Connecting shares (%)'!$H$4/100*O746)/1000000,0),0)</f>
        <v>0</v>
      </c>
      <c r="X746" s="1">
        <f>IF(C746="East", IF(B746="Central",L746*'Connecting shares (%)'!$R$16*'Connecting shares (%)'!$F$4/100+N746*'Connecting shares (%)'!$G$4/100*'Connecting shares (%)'!$R$17+P746*'Connecting shares (%)'!$H$4/100*'Connecting shares (%)'!$R$18,0),0)</f>
        <v>0</v>
      </c>
      <c r="Y746" s="1">
        <f>IF(C746="East", IF(B746="Decentral",('Connecting shares (%)'!$F$4/100*K746+'Connecting shares (%)'!$G$4/100*M746+'Connecting shares (%)'!$H$4/100*O746)/1000000,0),0)</f>
        <v>0</v>
      </c>
      <c r="Z746" s="1">
        <f>IF(C746="East", IF(B746="Decentral",L746*'Connecting shares (%)'!$R$16*'Connecting shares (%)'!$F$8/100+N746*'Connecting shares (%)'!$G$8/100*'Connecting shares (%)'!$R$17+P746*'Connecting shares (%)'!$H$8/100*'Connecting shares (%)'!$R$18,0),0)</f>
        <v>0</v>
      </c>
      <c r="AA746" s="1">
        <f>IF(C746="West", IF(B746="Central",('Connecting shares (%)'!$F$10/100*E746+'Connecting shares (%)'!$G$10/100*G746+'Connecting shares (%)'!$H$10/100*I746)/1000000,0),0)</f>
        <v>0</v>
      </c>
      <c r="AB746" s="1">
        <f>IF(C746="West", IF(B746="Central",F746*'Connecting shares (%)'!$R$16*'Connecting shares (%)'!$F$10/100+H746*'Connecting shares (%)'!$G$10/100*'Connecting shares (%)'!$R$17+J746*'Connecting shares (%)'!$H$10/100*'Connecting shares (%)'!$R$18,0),0)</f>
        <v>0</v>
      </c>
      <c r="AC746" s="1">
        <f>IF(C746="West", IF(B746="Decentral",('Connecting shares (%)'!$F$14/100*E746+'Connecting shares (%)'!$G$14/100*G746+'Connecting shares (%)'!$H$14/100*I746)/1000000,0),0)</f>
        <v>0.24015732999999997</v>
      </c>
      <c r="AD746" s="1">
        <f>IF(C746="west", IF(B746="Decentral",F746*'Connecting shares (%)'!$R$16*'Connecting shares (%)'!$F$14/100+H746*'Connecting shares (%)'!$G$14/100*'Connecting shares (%)'!$R$17+J746*'Connecting shares (%)'!$H$14/100*'Connecting shares (%)'!$R$18,0),0)</f>
        <v>0.4369050000000001</v>
      </c>
      <c r="AE746" s="1">
        <f>IF(C746="west", IF(B746="Central",('Connecting shares (%)'!$F$12/100*K746+'Connecting shares (%)'!$G$12/100*M746+'Connecting shares (%)'!$H$12/100*O746)/1000000,0),0)</f>
        <v>0</v>
      </c>
      <c r="AF746" s="1">
        <f>IF(C746="west", IF(B746="Central",L746*'Connecting shares (%)'!$R$16*'Connecting shares (%)'!$F$12/100+N746*'Connecting shares (%)'!$G$12/100*'Connecting shares (%)'!$R$17+P746*'Connecting shares (%)'!$H$12/100*'Connecting shares (%)'!$R$18,0),0)</f>
        <v>0</v>
      </c>
      <c r="AG746" s="1">
        <f>IF(C746="West", IF(B746="Decentral",(K746*'Connecting shares (%)'!$F$16/100+M746*'Connecting shares (%)'!$G$16/100+O746*'Connecting shares (%)'!$H$16/100)/1000000,0),0)</f>
        <v>0</v>
      </c>
      <c r="AH746" s="1">
        <f>IF(C746="west", IF(B746="Decentral",L746*'Connecting shares (%)'!$R$16*'Connecting shares (%)'!$F$16/100+N746*'Connecting shares (%)'!$G$16/100*'Connecting shares (%)'!$R$17+P746*'Connecting shares (%)'!$H$16/100*'Connecting shares (%)'!$R$18,0),0)</f>
        <v>0</v>
      </c>
    </row>
    <row r="747" spans="1:34">
      <c r="A747" s="1">
        <v>746</v>
      </c>
      <c r="B747" s="1" t="s">
        <v>19</v>
      </c>
      <c r="C747" s="1" t="s">
        <v>21</v>
      </c>
      <c r="D747" s="1" t="s">
        <v>221</v>
      </c>
      <c r="E747" s="1">
        <v>379062.97999999899</v>
      </c>
      <c r="F747" s="1">
        <v>29</v>
      </c>
      <c r="G747" s="1">
        <v>0</v>
      </c>
      <c r="H747" s="1">
        <v>0</v>
      </c>
      <c r="I747" s="1">
        <v>0</v>
      </c>
      <c r="J747" s="1">
        <v>0</v>
      </c>
      <c r="K747" s="1">
        <v>0</v>
      </c>
      <c r="L747" s="1">
        <v>0</v>
      </c>
      <c r="M747" s="1">
        <v>0</v>
      </c>
      <c r="N747" s="1">
        <v>0</v>
      </c>
      <c r="O747" s="1">
        <v>0</v>
      </c>
      <c r="P747" s="1">
        <v>0</v>
      </c>
      <c r="Q747" s="1">
        <v>5698.9617667010198</v>
      </c>
      <c r="R747" s="1">
        <v>412312.5</v>
      </c>
      <c r="S747" s="59">
        <f>IF(C747="East", IF(B747="Central",('Connecting shares (%)'!$F$2/100*E747+'Connecting shares (%)'!$G$2/100*G747+'Connecting shares (%)'!$H$2/100*I747)/1000000,0),0)</f>
        <v>0</v>
      </c>
      <c r="T747" s="59">
        <f>IF(C747="East", IF(B747="Central",F747*'Connecting shares (%)'!$R$16*'Connecting shares (%)'!$F$2/100+H747*'Connecting shares (%)'!$G$2/100*'Connecting shares (%)'!$R$17+J747*'Connecting shares (%)'!$H$2/100*'Connecting shares (%)'!$R$18,0),0)</f>
        <v>0</v>
      </c>
      <c r="U747" s="1">
        <f>IF(C747="East", IF(B747="Decentral",('Connecting shares (%)'!$F$6/100*E747+'Connecting shares (%)'!$G$6/100*G747+'Connecting shares (%)'!$H$6/100*I747)/1000000,0),0)</f>
        <v>0</v>
      </c>
      <c r="V747" s="1">
        <f>IF(C747="East", IF(B747="Decentral",F747*'Connecting shares (%)'!$R$16*'Connecting shares (%)'!$F$6/100+H747*'Connecting shares (%)'!$G$6/100*'Connecting shares (%)'!$R$17+J747*'Connecting shares (%)'!$H$6/100*'Connecting shares (%)'!$R$18,0),0)</f>
        <v>0</v>
      </c>
      <c r="W747" s="1">
        <f>IF(C747="East", IF(B747="Central",('Connecting shares (%)'!$F$4/100*K747+'Connecting shares (%)'!$G$4/100*M747+'Connecting shares (%)'!$H$4/100*O747)/1000000,0),0)</f>
        <v>0</v>
      </c>
      <c r="X747" s="1">
        <f>IF(C747="East", IF(B747="Central",L747*'Connecting shares (%)'!$R$16*'Connecting shares (%)'!$F$4/100+N747*'Connecting shares (%)'!$G$4/100*'Connecting shares (%)'!$R$17+P747*'Connecting shares (%)'!$H$4/100*'Connecting shares (%)'!$R$18,0),0)</f>
        <v>0</v>
      </c>
      <c r="Y747" s="1">
        <f>IF(C747="East", IF(B747="Decentral",('Connecting shares (%)'!$F$4/100*K747+'Connecting shares (%)'!$G$4/100*M747+'Connecting shares (%)'!$H$4/100*O747)/1000000,0),0)</f>
        <v>0</v>
      </c>
      <c r="Z747" s="1">
        <f>IF(C747="East", IF(B747="Decentral",L747*'Connecting shares (%)'!$R$16*'Connecting shares (%)'!$F$8/100+N747*'Connecting shares (%)'!$G$8/100*'Connecting shares (%)'!$R$17+P747*'Connecting shares (%)'!$H$8/100*'Connecting shares (%)'!$R$18,0),0)</f>
        <v>0</v>
      </c>
      <c r="AA747" s="1">
        <f>IF(C747="West", IF(B747="Central",('Connecting shares (%)'!$F$10/100*E747+'Connecting shares (%)'!$G$10/100*G747+'Connecting shares (%)'!$H$10/100*I747)/1000000,0),0)</f>
        <v>0</v>
      </c>
      <c r="AB747" s="1">
        <f>IF(C747="West", IF(B747="Central",F747*'Connecting shares (%)'!$R$16*'Connecting shares (%)'!$F$10/100+H747*'Connecting shares (%)'!$G$10/100*'Connecting shares (%)'!$R$17+J747*'Connecting shares (%)'!$H$10/100*'Connecting shares (%)'!$R$18,0),0)</f>
        <v>0</v>
      </c>
      <c r="AC747" s="1">
        <f>IF(C747="West", IF(B747="Decentral",('Connecting shares (%)'!$F$14/100*E747+'Connecting shares (%)'!$G$14/100*G747+'Connecting shares (%)'!$H$14/100*I747)/1000000,0),0)</f>
        <v>0.37906297999999899</v>
      </c>
      <c r="AD747" s="1">
        <f>IF(C747="west", IF(B747="Decentral",F747*'Connecting shares (%)'!$R$16*'Connecting shares (%)'!$F$14/100+H747*'Connecting shares (%)'!$G$14/100*'Connecting shares (%)'!$R$17+J747*'Connecting shares (%)'!$H$14/100*'Connecting shares (%)'!$R$18,0),0)</f>
        <v>0.66685500000000009</v>
      </c>
      <c r="AE747" s="1">
        <f>IF(C747="west", IF(B747="Central",('Connecting shares (%)'!$F$12/100*K747+'Connecting shares (%)'!$G$12/100*M747+'Connecting shares (%)'!$H$12/100*O747)/1000000,0),0)</f>
        <v>0</v>
      </c>
      <c r="AF747" s="1">
        <f>IF(C747="west", IF(B747="Central",L747*'Connecting shares (%)'!$R$16*'Connecting shares (%)'!$F$12/100+N747*'Connecting shares (%)'!$G$12/100*'Connecting shares (%)'!$R$17+P747*'Connecting shares (%)'!$H$12/100*'Connecting shares (%)'!$R$18,0),0)</f>
        <v>0</v>
      </c>
      <c r="AG747" s="1">
        <f>IF(C747="West", IF(B747="Decentral",(K747*'Connecting shares (%)'!$F$16/100+M747*'Connecting shares (%)'!$G$16/100+O747*'Connecting shares (%)'!$H$16/100)/1000000,0),0)</f>
        <v>0</v>
      </c>
      <c r="AH747" s="1">
        <f>IF(C747="west", IF(B747="Decentral",L747*'Connecting shares (%)'!$R$16*'Connecting shares (%)'!$F$16/100+N747*'Connecting shares (%)'!$G$16/100*'Connecting shares (%)'!$R$17+P747*'Connecting shares (%)'!$H$16/100*'Connecting shares (%)'!$R$18,0),0)</f>
        <v>0</v>
      </c>
    </row>
    <row r="748" spans="1:34">
      <c r="A748" s="1">
        <v>747</v>
      </c>
      <c r="B748" s="1" t="s">
        <v>19</v>
      </c>
      <c r="C748" s="1" t="s">
        <v>21</v>
      </c>
      <c r="D748" s="1" t="s">
        <v>220</v>
      </c>
      <c r="E748" s="1">
        <v>123784.91</v>
      </c>
      <c r="F748" s="1">
        <v>13</v>
      </c>
      <c r="G748" s="1">
        <v>0</v>
      </c>
      <c r="H748" s="1">
        <v>0</v>
      </c>
      <c r="I748" s="1">
        <v>0</v>
      </c>
      <c r="J748" s="1">
        <v>0</v>
      </c>
      <c r="K748" s="1">
        <v>0</v>
      </c>
      <c r="L748" s="1">
        <v>0</v>
      </c>
      <c r="M748" s="1">
        <v>0</v>
      </c>
      <c r="N748" s="1">
        <v>0</v>
      </c>
      <c r="O748" s="1">
        <v>0</v>
      </c>
      <c r="P748" s="1">
        <v>0</v>
      </c>
      <c r="Q748" s="1">
        <v>642.35009514333103</v>
      </c>
      <c r="R748" s="1">
        <v>19555.5</v>
      </c>
      <c r="S748" s="59">
        <f>IF(C748="East", IF(B748="Central",('Connecting shares (%)'!$F$2/100*E748+'Connecting shares (%)'!$G$2/100*G748+'Connecting shares (%)'!$H$2/100*I748)/1000000,0),0)</f>
        <v>0</v>
      </c>
      <c r="T748" s="59">
        <f>IF(C748="East", IF(B748="Central",F748*'Connecting shares (%)'!$R$16*'Connecting shares (%)'!$F$2/100+H748*'Connecting shares (%)'!$G$2/100*'Connecting shares (%)'!$R$17+J748*'Connecting shares (%)'!$H$2/100*'Connecting shares (%)'!$R$18,0),0)</f>
        <v>0</v>
      </c>
      <c r="U748" s="1">
        <f>IF(C748="East", IF(B748="Decentral",('Connecting shares (%)'!$F$6/100*E748+'Connecting shares (%)'!$G$6/100*G748+'Connecting shares (%)'!$H$6/100*I748)/1000000,0),0)</f>
        <v>0</v>
      </c>
      <c r="V748" s="1">
        <f>IF(C748="East", IF(B748="Decentral",F748*'Connecting shares (%)'!$R$16*'Connecting shares (%)'!$F$6/100+H748*'Connecting shares (%)'!$G$6/100*'Connecting shares (%)'!$R$17+J748*'Connecting shares (%)'!$H$6/100*'Connecting shares (%)'!$R$18,0),0)</f>
        <v>0</v>
      </c>
      <c r="W748" s="1">
        <f>IF(C748="East", IF(B748="Central",('Connecting shares (%)'!$F$4/100*K748+'Connecting shares (%)'!$G$4/100*M748+'Connecting shares (%)'!$H$4/100*O748)/1000000,0),0)</f>
        <v>0</v>
      </c>
      <c r="X748" s="1">
        <f>IF(C748="East", IF(B748="Central",L748*'Connecting shares (%)'!$R$16*'Connecting shares (%)'!$F$4/100+N748*'Connecting shares (%)'!$G$4/100*'Connecting shares (%)'!$R$17+P748*'Connecting shares (%)'!$H$4/100*'Connecting shares (%)'!$R$18,0),0)</f>
        <v>0</v>
      </c>
      <c r="Y748" s="1">
        <f>IF(C748="East", IF(B748="Decentral",('Connecting shares (%)'!$F$4/100*K748+'Connecting shares (%)'!$G$4/100*M748+'Connecting shares (%)'!$H$4/100*O748)/1000000,0),0)</f>
        <v>0</v>
      </c>
      <c r="Z748" s="1">
        <f>IF(C748="East", IF(B748="Decentral",L748*'Connecting shares (%)'!$R$16*'Connecting shares (%)'!$F$8/100+N748*'Connecting shares (%)'!$G$8/100*'Connecting shares (%)'!$R$17+P748*'Connecting shares (%)'!$H$8/100*'Connecting shares (%)'!$R$18,0),0)</f>
        <v>0</v>
      </c>
      <c r="AA748" s="1">
        <f>IF(C748="West", IF(B748="Central",('Connecting shares (%)'!$F$10/100*E748+'Connecting shares (%)'!$G$10/100*G748+'Connecting shares (%)'!$H$10/100*I748)/1000000,0),0)</f>
        <v>0</v>
      </c>
      <c r="AB748" s="1">
        <f>IF(C748="West", IF(B748="Central",F748*'Connecting shares (%)'!$R$16*'Connecting shares (%)'!$F$10/100+H748*'Connecting shares (%)'!$G$10/100*'Connecting shares (%)'!$R$17+J748*'Connecting shares (%)'!$H$10/100*'Connecting shares (%)'!$R$18,0),0)</f>
        <v>0</v>
      </c>
      <c r="AC748" s="1">
        <f>IF(C748="West", IF(B748="Decentral",('Connecting shares (%)'!$F$14/100*E748+'Connecting shares (%)'!$G$14/100*G748+'Connecting shares (%)'!$H$14/100*I748)/1000000,0),0)</f>
        <v>0.12378491</v>
      </c>
      <c r="AD748" s="1">
        <f>IF(C748="west", IF(B748="Decentral",F748*'Connecting shares (%)'!$R$16*'Connecting shares (%)'!$F$14/100+H748*'Connecting shares (%)'!$G$14/100*'Connecting shares (%)'!$R$17+J748*'Connecting shares (%)'!$H$14/100*'Connecting shares (%)'!$R$18,0),0)</f>
        <v>0.29893500000000001</v>
      </c>
      <c r="AE748" s="1">
        <f>IF(C748="west", IF(B748="Central",('Connecting shares (%)'!$F$12/100*K748+'Connecting shares (%)'!$G$12/100*M748+'Connecting shares (%)'!$H$12/100*O748)/1000000,0),0)</f>
        <v>0</v>
      </c>
      <c r="AF748" s="1">
        <f>IF(C748="west", IF(B748="Central",L748*'Connecting shares (%)'!$R$16*'Connecting shares (%)'!$F$12/100+N748*'Connecting shares (%)'!$G$12/100*'Connecting shares (%)'!$R$17+P748*'Connecting shares (%)'!$H$12/100*'Connecting shares (%)'!$R$18,0),0)</f>
        <v>0</v>
      </c>
      <c r="AG748" s="1">
        <f>IF(C748="West", IF(B748="Decentral",(K748*'Connecting shares (%)'!$F$16/100+M748*'Connecting shares (%)'!$G$16/100+O748*'Connecting shares (%)'!$H$16/100)/1000000,0),0)</f>
        <v>0</v>
      </c>
      <c r="AH748" s="1">
        <f>IF(C748="west", IF(B748="Decentral",L748*'Connecting shares (%)'!$R$16*'Connecting shares (%)'!$F$16/100+N748*'Connecting shares (%)'!$G$16/100*'Connecting shares (%)'!$R$17+P748*'Connecting shares (%)'!$H$16/100*'Connecting shares (%)'!$R$18,0),0)</f>
        <v>0</v>
      </c>
    </row>
    <row r="749" spans="1:34">
      <c r="A749" s="1">
        <v>748</v>
      </c>
      <c r="B749" s="1" t="s">
        <v>19</v>
      </c>
      <c r="C749" s="1" t="s">
        <v>21</v>
      </c>
      <c r="D749" s="1" t="s">
        <v>219</v>
      </c>
      <c r="E749" s="1">
        <v>130999.609999999</v>
      </c>
      <c r="F749" s="1">
        <v>7</v>
      </c>
      <c r="G749" s="1">
        <v>0</v>
      </c>
      <c r="H749" s="1">
        <v>0</v>
      </c>
      <c r="I749" s="1">
        <v>0</v>
      </c>
      <c r="J749" s="1">
        <v>0</v>
      </c>
      <c r="K749" s="1">
        <v>0</v>
      </c>
      <c r="L749" s="1">
        <v>0</v>
      </c>
      <c r="M749" s="1">
        <v>107012.77</v>
      </c>
      <c r="N749" s="1">
        <v>1</v>
      </c>
      <c r="O749" s="1">
        <v>0</v>
      </c>
      <c r="P749" s="1">
        <v>0</v>
      </c>
      <c r="Q749" s="1">
        <v>810.56001157957201</v>
      </c>
      <c r="R749" s="1">
        <v>17920</v>
      </c>
      <c r="S749" s="59">
        <f>IF(C749="East", IF(B749="Central",('Connecting shares (%)'!$F$2/100*E749+'Connecting shares (%)'!$G$2/100*G749+'Connecting shares (%)'!$H$2/100*I749)/1000000,0),0)</f>
        <v>0</v>
      </c>
      <c r="T749" s="59">
        <f>IF(C749="East", IF(B749="Central",F749*'Connecting shares (%)'!$R$16*'Connecting shares (%)'!$F$2/100+H749*'Connecting shares (%)'!$G$2/100*'Connecting shares (%)'!$R$17+J749*'Connecting shares (%)'!$H$2/100*'Connecting shares (%)'!$R$18,0),0)</f>
        <v>0</v>
      </c>
      <c r="U749" s="1">
        <f>IF(C749="East", IF(B749="Decentral",('Connecting shares (%)'!$F$6/100*E749+'Connecting shares (%)'!$G$6/100*G749+'Connecting shares (%)'!$H$6/100*I749)/1000000,0),0)</f>
        <v>0</v>
      </c>
      <c r="V749" s="1">
        <f>IF(C749="East", IF(B749="Decentral",F749*'Connecting shares (%)'!$R$16*'Connecting shares (%)'!$F$6/100+H749*'Connecting shares (%)'!$G$6/100*'Connecting shares (%)'!$R$17+J749*'Connecting shares (%)'!$H$6/100*'Connecting shares (%)'!$R$18,0),0)</f>
        <v>0</v>
      </c>
      <c r="W749" s="1">
        <f>IF(C749="East", IF(B749="Central",('Connecting shares (%)'!$F$4/100*K749+'Connecting shares (%)'!$G$4/100*M749+'Connecting shares (%)'!$H$4/100*O749)/1000000,0),0)</f>
        <v>0</v>
      </c>
      <c r="X749" s="1">
        <f>IF(C749="East", IF(B749="Central",L749*'Connecting shares (%)'!$R$16*'Connecting shares (%)'!$F$4/100+N749*'Connecting shares (%)'!$G$4/100*'Connecting shares (%)'!$R$17+P749*'Connecting shares (%)'!$H$4/100*'Connecting shares (%)'!$R$18,0),0)</f>
        <v>0</v>
      </c>
      <c r="Y749" s="1">
        <f>IF(C749="East", IF(B749="Decentral",('Connecting shares (%)'!$F$4/100*K749+'Connecting shares (%)'!$G$4/100*M749+'Connecting shares (%)'!$H$4/100*O749)/1000000,0),0)</f>
        <v>0</v>
      </c>
      <c r="Z749" s="1">
        <f>IF(C749="East", IF(B749="Decentral",L749*'Connecting shares (%)'!$R$16*'Connecting shares (%)'!$F$8/100+N749*'Connecting shares (%)'!$G$8/100*'Connecting shares (%)'!$R$17+P749*'Connecting shares (%)'!$H$8/100*'Connecting shares (%)'!$R$18,0),0)</f>
        <v>0</v>
      </c>
      <c r="AA749" s="1">
        <f>IF(C749="West", IF(B749="Central",('Connecting shares (%)'!$F$10/100*E749+'Connecting shares (%)'!$G$10/100*G749+'Connecting shares (%)'!$H$10/100*I749)/1000000,0),0)</f>
        <v>0</v>
      </c>
      <c r="AB749" s="1">
        <f>IF(C749="West", IF(B749="Central",F749*'Connecting shares (%)'!$R$16*'Connecting shares (%)'!$F$10/100+H749*'Connecting shares (%)'!$G$10/100*'Connecting shares (%)'!$R$17+J749*'Connecting shares (%)'!$H$10/100*'Connecting shares (%)'!$R$18,0),0)</f>
        <v>0</v>
      </c>
      <c r="AC749" s="1">
        <f>IF(C749="West", IF(B749="Decentral",('Connecting shares (%)'!$F$14/100*E749+'Connecting shares (%)'!$G$14/100*G749+'Connecting shares (%)'!$H$14/100*I749)/1000000,0),0)</f>
        <v>0.13099960999999899</v>
      </c>
      <c r="AD749" s="1">
        <f>IF(C749="west", IF(B749="Decentral",F749*'Connecting shares (%)'!$R$16*'Connecting shares (%)'!$F$14/100+H749*'Connecting shares (%)'!$G$14/100*'Connecting shares (%)'!$R$17+J749*'Connecting shares (%)'!$H$14/100*'Connecting shares (%)'!$R$18,0),0)</f>
        <v>0.16096500000000002</v>
      </c>
      <c r="AE749" s="1">
        <f>IF(C749="west", IF(B749="Central",('Connecting shares (%)'!$F$12/100*K749+'Connecting shares (%)'!$G$12/100*M749+'Connecting shares (%)'!$H$12/100*O749)/1000000,0),0)</f>
        <v>0</v>
      </c>
      <c r="AF749" s="1">
        <f>IF(C749="west", IF(B749="Central",L749*'Connecting shares (%)'!$R$16*'Connecting shares (%)'!$F$12/100+N749*'Connecting shares (%)'!$G$12/100*'Connecting shares (%)'!$R$17+P749*'Connecting shares (%)'!$H$12/100*'Connecting shares (%)'!$R$18,0),0)</f>
        <v>0</v>
      </c>
      <c r="AG749" s="1">
        <f>IF(C749="West", IF(B749="Decentral",(K749*'Connecting shares (%)'!$F$16/100+M749*'Connecting shares (%)'!$G$16/100+O749*'Connecting shares (%)'!$H$16/100)/1000000,0),0)</f>
        <v>0.10701277000000001</v>
      </c>
      <c r="AH749" s="1">
        <f>IF(C749="west", IF(B749="Decentral",L749*'Connecting shares (%)'!$R$16*'Connecting shares (%)'!$F$16/100+N749*'Connecting shares (%)'!$G$16/100*'Connecting shares (%)'!$R$17+P749*'Connecting shares (%)'!$H$16/100*'Connecting shares (%)'!$R$18,0),0)</f>
        <v>3.0658999999999999E-2</v>
      </c>
    </row>
    <row r="750" spans="1:34">
      <c r="A750" s="1">
        <v>749</v>
      </c>
      <c r="B750" s="1" t="s">
        <v>19</v>
      </c>
      <c r="C750" s="1" t="s">
        <v>21</v>
      </c>
      <c r="D750" s="1" t="s">
        <v>218</v>
      </c>
      <c r="E750" s="1">
        <v>418890.049999999</v>
      </c>
      <c r="F750" s="1">
        <v>23</v>
      </c>
      <c r="G750" s="1">
        <v>0</v>
      </c>
      <c r="H750" s="1">
        <v>0</v>
      </c>
      <c r="I750" s="1">
        <v>0</v>
      </c>
      <c r="J750" s="1">
        <v>0</v>
      </c>
      <c r="K750" s="1">
        <v>15868.24</v>
      </c>
      <c r="L750" s="1">
        <v>1</v>
      </c>
      <c r="M750" s="1">
        <v>114478.049999999</v>
      </c>
      <c r="N750" s="1">
        <v>2</v>
      </c>
      <c r="O750" s="1">
        <v>0</v>
      </c>
      <c r="P750" s="1">
        <v>0</v>
      </c>
      <c r="Q750" s="1">
        <v>2616.3912960632902</v>
      </c>
      <c r="R750" s="1">
        <v>471890.5</v>
      </c>
      <c r="S750" s="59">
        <f>IF(C750="East", IF(B750="Central",('Connecting shares (%)'!$F$2/100*E750+'Connecting shares (%)'!$G$2/100*G750+'Connecting shares (%)'!$H$2/100*I750)/1000000,0),0)</f>
        <v>0</v>
      </c>
      <c r="T750" s="59">
        <f>IF(C750="East", IF(B750="Central",F750*'Connecting shares (%)'!$R$16*'Connecting shares (%)'!$F$2/100+H750*'Connecting shares (%)'!$G$2/100*'Connecting shares (%)'!$R$17+J750*'Connecting shares (%)'!$H$2/100*'Connecting shares (%)'!$R$18,0),0)</f>
        <v>0</v>
      </c>
      <c r="U750" s="1">
        <f>IF(C750="East", IF(B750="Decentral",('Connecting shares (%)'!$F$6/100*E750+'Connecting shares (%)'!$G$6/100*G750+'Connecting shares (%)'!$H$6/100*I750)/1000000,0),0)</f>
        <v>0</v>
      </c>
      <c r="V750" s="1">
        <f>IF(C750="East", IF(B750="Decentral",F750*'Connecting shares (%)'!$R$16*'Connecting shares (%)'!$F$6/100+H750*'Connecting shares (%)'!$G$6/100*'Connecting shares (%)'!$R$17+J750*'Connecting shares (%)'!$H$6/100*'Connecting shares (%)'!$R$18,0),0)</f>
        <v>0</v>
      </c>
      <c r="W750" s="1">
        <f>IF(C750="East", IF(B750="Central",('Connecting shares (%)'!$F$4/100*K750+'Connecting shares (%)'!$G$4/100*M750+'Connecting shares (%)'!$H$4/100*O750)/1000000,0),0)</f>
        <v>0</v>
      </c>
      <c r="X750" s="1">
        <f>IF(C750="East", IF(B750="Central",L750*'Connecting shares (%)'!$R$16*'Connecting shares (%)'!$F$4/100+N750*'Connecting shares (%)'!$G$4/100*'Connecting shares (%)'!$R$17+P750*'Connecting shares (%)'!$H$4/100*'Connecting shares (%)'!$R$18,0),0)</f>
        <v>0</v>
      </c>
      <c r="Y750" s="1">
        <f>IF(C750="East", IF(B750="Decentral",('Connecting shares (%)'!$F$4/100*K750+'Connecting shares (%)'!$G$4/100*M750+'Connecting shares (%)'!$H$4/100*O750)/1000000,0),0)</f>
        <v>0</v>
      </c>
      <c r="Z750" s="1">
        <f>IF(C750="East", IF(B750="Decentral",L750*'Connecting shares (%)'!$R$16*'Connecting shares (%)'!$F$8/100+N750*'Connecting shares (%)'!$G$8/100*'Connecting shares (%)'!$R$17+P750*'Connecting shares (%)'!$H$8/100*'Connecting shares (%)'!$R$18,0),0)</f>
        <v>0</v>
      </c>
      <c r="AA750" s="1">
        <f>IF(C750="West", IF(B750="Central",('Connecting shares (%)'!$F$10/100*E750+'Connecting shares (%)'!$G$10/100*G750+'Connecting shares (%)'!$H$10/100*I750)/1000000,0),0)</f>
        <v>0</v>
      </c>
      <c r="AB750" s="1">
        <f>IF(C750="West", IF(B750="Central",F750*'Connecting shares (%)'!$R$16*'Connecting shares (%)'!$F$10/100+H750*'Connecting shares (%)'!$G$10/100*'Connecting shares (%)'!$R$17+J750*'Connecting shares (%)'!$H$10/100*'Connecting shares (%)'!$R$18,0),0)</f>
        <v>0</v>
      </c>
      <c r="AC750" s="1">
        <f>IF(C750="West", IF(B750="Decentral",('Connecting shares (%)'!$F$14/100*E750+'Connecting shares (%)'!$G$14/100*G750+'Connecting shares (%)'!$H$14/100*I750)/1000000,0),0)</f>
        <v>0.41889004999999901</v>
      </c>
      <c r="AD750" s="1">
        <f>IF(C750="west", IF(B750="Decentral",F750*'Connecting shares (%)'!$R$16*'Connecting shares (%)'!$F$14/100+H750*'Connecting shares (%)'!$G$14/100*'Connecting shares (%)'!$R$17+J750*'Connecting shares (%)'!$H$14/100*'Connecting shares (%)'!$R$18,0),0)</f>
        <v>0.52888500000000005</v>
      </c>
      <c r="AE750" s="1">
        <f>IF(C750="west", IF(B750="Central",('Connecting shares (%)'!$F$12/100*K750+'Connecting shares (%)'!$G$12/100*M750+'Connecting shares (%)'!$H$12/100*O750)/1000000,0),0)</f>
        <v>0</v>
      </c>
      <c r="AF750" s="1">
        <f>IF(C750="west", IF(B750="Central",L750*'Connecting shares (%)'!$R$16*'Connecting shares (%)'!$F$12/100+N750*'Connecting shares (%)'!$G$12/100*'Connecting shares (%)'!$R$17+P750*'Connecting shares (%)'!$H$12/100*'Connecting shares (%)'!$R$18,0),0)</f>
        <v>0</v>
      </c>
      <c r="AG750" s="1">
        <f>IF(C750="West", IF(B750="Decentral",(K750*'Connecting shares (%)'!$F$16/100+M750*'Connecting shares (%)'!$G$16/100+O750*'Connecting shares (%)'!$H$16/100)/1000000,0),0)</f>
        <v>0.130346289999999</v>
      </c>
      <c r="AH750" s="1">
        <f>IF(C750="west", IF(B750="Decentral",L750*'Connecting shares (%)'!$R$16*'Connecting shares (%)'!$F$16/100+N750*'Connecting shares (%)'!$G$16/100*'Connecting shares (%)'!$R$17+P750*'Connecting shares (%)'!$H$16/100*'Connecting shares (%)'!$R$18,0),0)</f>
        <v>8.4312999999999999E-2</v>
      </c>
    </row>
    <row r="751" spans="1:34">
      <c r="A751" s="1">
        <v>750</v>
      </c>
      <c r="B751" s="1" t="s">
        <v>19</v>
      </c>
      <c r="C751" s="1" t="s">
        <v>21</v>
      </c>
      <c r="D751" s="1" t="s">
        <v>217</v>
      </c>
      <c r="E751" s="1">
        <v>460736.77999999898</v>
      </c>
      <c r="F751" s="1">
        <v>26</v>
      </c>
      <c r="G751" s="1">
        <v>0</v>
      </c>
      <c r="H751" s="1">
        <v>0</v>
      </c>
      <c r="I751" s="1">
        <v>0</v>
      </c>
      <c r="J751" s="1">
        <v>0</v>
      </c>
      <c r="K751" s="1">
        <v>26589.22</v>
      </c>
      <c r="L751" s="1">
        <v>1</v>
      </c>
      <c r="M751" s="1">
        <v>0</v>
      </c>
      <c r="N751" s="1">
        <v>0</v>
      </c>
      <c r="O751" s="1">
        <v>0</v>
      </c>
      <c r="P751" s="1">
        <v>0</v>
      </c>
      <c r="Q751" s="1">
        <v>1105.7235832618001</v>
      </c>
      <c r="R751" s="1">
        <v>60836</v>
      </c>
      <c r="S751" s="59">
        <f>IF(C751="East", IF(B751="Central",('Connecting shares (%)'!$F$2/100*E751+'Connecting shares (%)'!$G$2/100*G751+'Connecting shares (%)'!$H$2/100*I751)/1000000,0),0)</f>
        <v>0</v>
      </c>
      <c r="T751" s="59">
        <f>IF(C751="East", IF(B751="Central",F751*'Connecting shares (%)'!$R$16*'Connecting shares (%)'!$F$2/100+H751*'Connecting shares (%)'!$G$2/100*'Connecting shares (%)'!$R$17+J751*'Connecting shares (%)'!$H$2/100*'Connecting shares (%)'!$R$18,0),0)</f>
        <v>0</v>
      </c>
      <c r="U751" s="1">
        <f>IF(C751="East", IF(B751="Decentral",('Connecting shares (%)'!$F$6/100*E751+'Connecting shares (%)'!$G$6/100*G751+'Connecting shares (%)'!$H$6/100*I751)/1000000,0),0)</f>
        <v>0</v>
      </c>
      <c r="V751" s="1">
        <f>IF(C751="East", IF(B751="Decentral",F751*'Connecting shares (%)'!$R$16*'Connecting shares (%)'!$F$6/100+H751*'Connecting shares (%)'!$G$6/100*'Connecting shares (%)'!$R$17+J751*'Connecting shares (%)'!$H$6/100*'Connecting shares (%)'!$R$18,0),0)</f>
        <v>0</v>
      </c>
      <c r="W751" s="1">
        <f>IF(C751="East", IF(B751="Central",('Connecting shares (%)'!$F$4/100*K751+'Connecting shares (%)'!$G$4/100*M751+'Connecting shares (%)'!$H$4/100*O751)/1000000,0),0)</f>
        <v>0</v>
      </c>
      <c r="X751" s="1">
        <f>IF(C751="East", IF(B751="Central",L751*'Connecting shares (%)'!$R$16*'Connecting shares (%)'!$F$4/100+N751*'Connecting shares (%)'!$G$4/100*'Connecting shares (%)'!$R$17+P751*'Connecting shares (%)'!$H$4/100*'Connecting shares (%)'!$R$18,0),0)</f>
        <v>0</v>
      </c>
      <c r="Y751" s="1">
        <f>IF(C751="East", IF(B751="Decentral",('Connecting shares (%)'!$F$4/100*K751+'Connecting shares (%)'!$G$4/100*M751+'Connecting shares (%)'!$H$4/100*O751)/1000000,0),0)</f>
        <v>0</v>
      </c>
      <c r="Z751" s="1">
        <f>IF(C751="East", IF(B751="Decentral",L751*'Connecting shares (%)'!$R$16*'Connecting shares (%)'!$F$8/100+N751*'Connecting shares (%)'!$G$8/100*'Connecting shares (%)'!$R$17+P751*'Connecting shares (%)'!$H$8/100*'Connecting shares (%)'!$R$18,0),0)</f>
        <v>0</v>
      </c>
      <c r="AA751" s="1">
        <f>IF(C751="West", IF(B751="Central",('Connecting shares (%)'!$F$10/100*E751+'Connecting shares (%)'!$G$10/100*G751+'Connecting shares (%)'!$H$10/100*I751)/1000000,0),0)</f>
        <v>0</v>
      </c>
      <c r="AB751" s="1">
        <f>IF(C751="West", IF(B751="Central",F751*'Connecting shares (%)'!$R$16*'Connecting shares (%)'!$F$10/100+H751*'Connecting shares (%)'!$G$10/100*'Connecting shares (%)'!$R$17+J751*'Connecting shares (%)'!$H$10/100*'Connecting shares (%)'!$R$18,0),0)</f>
        <v>0</v>
      </c>
      <c r="AC751" s="1">
        <f>IF(C751="West", IF(B751="Decentral",('Connecting shares (%)'!$F$14/100*E751+'Connecting shares (%)'!$G$14/100*G751+'Connecting shares (%)'!$H$14/100*I751)/1000000,0),0)</f>
        <v>0.46073677999999896</v>
      </c>
      <c r="AD751" s="1">
        <f>IF(C751="west", IF(B751="Decentral",F751*'Connecting shares (%)'!$R$16*'Connecting shares (%)'!$F$14/100+H751*'Connecting shares (%)'!$G$14/100*'Connecting shares (%)'!$R$17+J751*'Connecting shares (%)'!$H$14/100*'Connecting shares (%)'!$R$18,0),0)</f>
        <v>0.59787000000000001</v>
      </c>
      <c r="AE751" s="1">
        <f>IF(C751="west", IF(B751="Central",('Connecting shares (%)'!$F$12/100*K751+'Connecting shares (%)'!$G$12/100*M751+'Connecting shares (%)'!$H$12/100*O751)/1000000,0),0)</f>
        <v>0</v>
      </c>
      <c r="AF751" s="1">
        <f>IF(C751="west", IF(B751="Central",L751*'Connecting shares (%)'!$R$16*'Connecting shares (%)'!$F$12/100+N751*'Connecting shares (%)'!$G$12/100*'Connecting shares (%)'!$R$17+P751*'Connecting shares (%)'!$H$12/100*'Connecting shares (%)'!$R$18,0),0)</f>
        <v>0</v>
      </c>
      <c r="AG751" s="1">
        <f>IF(C751="West", IF(B751="Decentral",(K751*'Connecting shares (%)'!$F$16/100+M751*'Connecting shares (%)'!$G$16/100+O751*'Connecting shares (%)'!$H$16/100)/1000000,0),0)</f>
        <v>2.658922E-2</v>
      </c>
      <c r="AH751" s="1">
        <f>IF(C751="west", IF(B751="Decentral",L751*'Connecting shares (%)'!$R$16*'Connecting shares (%)'!$F$16/100+N751*'Connecting shares (%)'!$G$16/100*'Connecting shares (%)'!$R$17+P751*'Connecting shares (%)'!$H$16/100*'Connecting shares (%)'!$R$18,0),0)</f>
        <v>2.2995000000000002E-2</v>
      </c>
    </row>
    <row r="752" spans="1:34">
      <c r="A752" s="1">
        <v>751</v>
      </c>
      <c r="B752" s="1" t="s">
        <v>19</v>
      </c>
      <c r="C752" s="1" t="s">
        <v>21</v>
      </c>
      <c r="D752" s="1" t="s">
        <v>216</v>
      </c>
      <c r="E752" s="1">
        <v>0</v>
      </c>
      <c r="F752" s="1">
        <v>0</v>
      </c>
      <c r="G752" s="1">
        <v>0</v>
      </c>
      <c r="H752" s="1">
        <v>0</v>
      </c>
      <c r="I752" s="1">
        <v>0</v>
      </c>
      <c r="J752" s="1">
        <v>0</v>
      </c>
      <c r="K752" s="1">
        <v>0</v>
      </c>
      <c r="L752" s="1">
        <v>0</v>
      </c>
      <c r="M752" s="1">
        <v>0</v>
      </c>
      <c r="N752" s="1">
        <v>0</v>
      </c>
      <c r="O752" s="1">
        <v>0</v>
      </c>
      <c r="P752" s="1">
        <v>0</v>
      </c>
      <c r="Q752" s="1">
        <v>745.23791235041494</v>
      </c>
      <c r="R752" s="1">
        <v>22103.5</v>
      </c>
      <c r="S752" s="59">
        <f>IF(C752="East", IF(B752="Central",('Connecting shares (%)'!$F$2/100*E752+'Connecting shares (%)'!$G$2/100*G752+'Connecting shares (%)'!$H$2/100*I752)/1000000,0),0)</f>
        <v>0</v>
      </c>
      <c r="T752" s="59">
        <f>IF(C752="East", IF(B752="Central",F752*'Connecting shares (%)'!$R$16*'Connecting shares (%)'!$F$2/100+H752*'Connecting shares (%)'!$G$2/100*'Connecting shares (%)'!$R$17+J752*'Connecting shares (%)'!$H$2/100*'Connecting shares (%)'!$R$18,0),0)</f>
        <v>0</v>
      </c>
      <c r="U752" s="1">
        <f>IF(C752="East", IF(B752="Decentral",('Connecting shares (%)'!$F$6/100*E752+'Connecting shares (%)'!$G$6/100*G752+'Connecting shares (%)'!$H$6/100*I752)/1000000,0),0)</f>
        <v>0</v>
      </c>
      <c r="V752" s="1">
        <f>IF(C752="East", IF(B752="Decentral",F752*'Connecting shares (%)'!$R$16*'Connecting shares (%)'!$F$6/100+H752*'Connecting shares (%)'!$G$6/100*'Connecting shares (%)'!$R$17+J752*'Connecting shares (%)'!$H$6/100*'Connecting shares (%)'!$R$18,0),0)</f>
        <v>0</v>
      </c>
      <c r="W752" s="1">
        <f>IF(C752="East", IF(B752="Central",('Connecting shares (%)'!$F$4/100*K752+'Connecting shares (%)'!$G$4/100*M752+'Connecting shares (%)'!$H$4/100*O752)/1000000,0),0)</f>
        <v>0</v>
      </c>
      <c r="X752" s="1">
        <f>IF(C752="East", IF(B752="Central",L752*'Connecting shares (%)'!$R$16*'Connecting shares (%)'!$F$4/100+N752*'Connecting shares (%)'!$G$4/100*'Connecting shares (%)'!$R$17+P752*'Connecting shares (%)'!$H$4/100*'Connecting shares (%)'!$R$18,0),0)</f>
        <v>0</v>
      </c>
      <c r="Y752" s="1">
        <f>IF(C752="East", IF(B752="Decentral",('Connecting shares (%)'!$F$4/100*K752+'Connecting shares (%)'!$G$4/100*M752+'Connecting shares (%)'!$H$4/100*O752)/1000000,0),0)</f>
        <v>0</v>
      </c>
      <c r="Z752" s="1">
        <f>IF(C752="East", IF(B752="Decentral",L752*'Connecting shares (%)'!$R$16*'Connecting shares (%)'!$F$8/100+N752*'Connecting shares (%)'!$G$8/100*'Connecting shares (%)'!$R$17+P752*'Connecting shares (%)'!$H$8/100*'Connecting shares (%)'!$R$18,0),0)</f>
        <v>0</v>
      </c>
      <c r="AA752" s="1">
        <f>IF(C752="West", IF(B752="Central",('Connecting shares (%)'!$F$10/100*E752+'Connecting shares (%)'!$G$10/100*G752+'Connecting shares (%)'!$H$10/100*I752)/1000000,0),0)</f>
        <v>0</v>
      </c>
      <c r="AB752" s="1">
        <f>IF(C752="West", IF(B752="Central",F752*'Connecting shares (%)'!$R$16*'Connecting shares (%)'!$F$10/100+H752*'Connecting shares (%)'!$G$10/100*'Connecting shares (%)'!$R$17+J752*'Connecting shares (%)'!$H$10/100*'Connecting shares (%)'!$R$18,0),0)</f>
        <v>0</v>
      </c>
      <c r="AC752" s="1">
        <f>IF(C752="West", IF(B752="Decentral",('Connecting shares (%)'!$F$14/100*E752+'Connecting shares (%)'!$G$14/100*G752+'Connecting shares (%)'!$H$14/100*I752)/1000000,0),0)</f>
        <v>0</v>
      </c>
      <c r="AD752" s="1">
        <f>IF(C752="west", IF(B752="Decentral",F752*'Connecting shares (%)'!$R$16*'Connecting shares (%)'!$F$14/100+H752*'Connecting shares (%)'!$G$14/100*'Connecting shares (%)'!$R$17+J752*'Connecting shares (%)'!$H$14/100*'Connecting shares (%)'!$R$18,0),0)</f>
        <v>0</v>
      </c>
      <c r="AE752" s="1">
        <f>IF(C752="west", IF(B752="Central",('Connecting shares (%)'!$F$12/100*K752+'Connecting shares (%)'!$G$12/100*M752+'Connecting shares (%)'!$H$12/100*O752)/1000000,0),0)</f>
        <v>0</v>
      </c>
      <c r="AF752" s="1">
        <f>IF(C752="west", IF(B752="Central",L752*'Connecting shares (%)'!$R$16*'Connecting shares (%)'!$F$12/100+N752*'Connecting shares (%)'!$G$12/100*'Connecting shares (%)'!$R$17+P752*'Connecting shares (%)'!$H$12/100*'Connecting shares (%)'!$R$18,0),0)</f>
        <v>0</v>
      </c>
      <c r="AG752" s="1">
        <f>IF(C752="West", IF(B752="Decentral",(K752*'Connecting shares (%)'!$F$16/100+M752*'Connecting shares (%)'!$G$16/100+O752*'Connecting shares (%)'!$H$16/100)/1000000,0),0)</f>
        <v>0</v>
      </c>
      <c r="AH752" s="1">
        <f>IF(C752="west", IF(B752="Decentral",L752*'Connecting shares (%)'!$R$16*'Connecting shares (%)'!$F$16/100+N752*'Connecting shares (%)'!$G$16/100*'Connecting shares (%)'!$R$17+P752*'Connecting shares (%)'!$H$16/100*'Connecting shares (%)'!$R$18,0),0)</f>
        <v>0</v>
      </c>
    </row>
    <row r="753" spans="1:34">
      <c r="A753" s="1">
        <v>752</v>
      </c>
      <c r="B753" s="1" t="s">
        <v>20</v>
      </c>
      <c r="C753" s="1" t="s">
        <v>21</v>
      </c>
      <c r="D753" s="1" t="s">
        <v>215</v>
      </c>
      <c r="E753" s="1">
        <v>435384.4</v>
      </c>
      <c r="F753" s="1">
        <v>30</v>
      </c>
      <c r="G753" s="1">
        <v>0</v>
      </c>
      <c r="H753" s="1">
        <v>0</v>
      </c>
      <c r="I753" s="1">
        <v>0</v>
      </c>
      <c r="J753" s="1">
        <v>0</v>
      </c>
      <c r="K753" s="1">
        <v>28610.79</v>
      </c>
      <c r="L753" s="1">
        <v>6</v>
      </c>
      <c r="M753" s="1">
        <v>0</v>
      </c>
      <c r="N753" s="1">
        <v>0</v>
      </c>
      <c r="O753" s="1">
        <v>0</v>
      </c>
      <c r="P753" s="1">
        <v>0</v>
      </c>
      <c r="Q753" s="1">
        <v>2562.1269385627202</v>
      </c>
      <c r="R753" s="1">
        <v>385371</v>
      </c>
      <c r="S753" s="59">
        <f>IF(C753="East", IF(B753="Central",('Connecting shares (%)'!$F$2/100*E753+'Connecting shares (%)'!$G$2/100*G753+'Connecting shares (%)'!$H$2/100*I753)/1000000,0),0)</f>
        <v>0</v>
      </c>
      <c r="T753" s="59">
        <f>IF(C753="East", IF(B753="Central",F753*'Connecting shares (%)'!$R$16*'Connecting shares (%)'!$F$2/100+H753*'Connecting shares (%)'!$G$2/100*'Connecting shares (%)'!$R$17+J753*'Connecting shares (%)'!$H$2/100*'Connecting shares (%)'!$R$18,0),0)</f>
        <v>0</v>
      </c>
      <c r="U753" s="1">
        <f>IF(C753="East", IF(B753="Decentral",('Connecting shares (%)'!$F$6/100*E753+'Connecting shares (%)'!$G$6/100*G753+'Connecting shares (%)'!$H$6/100*I753)/1000000,0),0)</f>
        <v>0</v>
      </c>
      <c r="V753" s="1">
        <f>IF(C753="East", IF(B753="Decentral",F753*'Connecting shares (%)'!$R$16*'Connecting shares (%)'!$F$6/100+H753*'Connecting shares (%)'!$G$6/100*'Connecting shares (%)'!$R$17+J753*'Connecting shares (%)'!$H$6/100*'Connecting shares (%)'!$R$18,0),0)</f>
        <v>0</v>
      </c>
      <c r="W753" s="1">
        <f>IF(C753="East", IF(B753="Central",('Connecting shares (%)'!$F$4/100*K753+'Connecting shares (%)'!$G$4/100*M753+'Connecting shares (%)'!$H$4/100*O753)/1000000,0),0)</f>
        <v>0</v>
      </c>
      <c r="X753" s="1">
        <f>IF(C753="East", IF(B753="Central",L753*'Connecting shares (%)'!$R$16*'Connecting shares (%)'!$F$4/100+N753*'Connecting shares (%)'!$G$4/100*'Connecting shares (%)'!$R$17+P753*'Connecting shares (%)'!$H$4/100*'Connecting shares (%)'!$R$18,0),0)</f>
        <v>0</v>
      </c>
      <c r="Y753" s="1">
        <f>IF(C753="East", IF(B753="Decentral",('Connecting shares (%)'!$F$4/100*K753+'Connecting shares (%)'!$G$4/100*M753+'Connecting shares (%)'!$H$4/100*O753)/1000000,0),0)</f>
        <v>0</v>
      </c>
      <c r="Z753" s="1">
        <f>IF(C753="East", IF(B753="Decentral",L753*'Connecting shares (%)'!$R$16*'Connecting shares (%)'!$F$8/100+N753*'Connecting shares (%)'!$G$8/100*'Connecting shares (%)'!$R$17+P753*'Connecting shares (%)'!$H$8/100*'Connecting shares (%)'!$R$18,0),0)</f>
        <v>0</v>
      </c>
      <c r="AA753" s="1">
        <f>IF(C753="West", IF(B753="Central",('Connecting shares (%)'!$F$10/100*E753+'Connecting shares (%)'!$G$10/100*G753+'Connecting shares (%)'!$H$10/100*I753)/1000000,0),0)</f>
        <v>0.4353844</v>
      </c>
      <c r="AB753" s="1">
        <f>IF(C753="West", IF(B753="Central",F753*'Connecting shares (%)'!$R$16*'Connecting shares (%)'!$F$10/100+H753*'Connecting shares (%)'!$G$10/100*'Connecting shares (%)'!$R$17+J753*'Connecting shares (%)'!$H$10/100*'Connecting shares (%)'!$R$18,0),0)</f>
        <v>0.68985000000000019</v>
      </c>
      <c r="AC753" s="1">
        <f>IF(C753="West", IF(B753="Decentral",('Connecting shares (%)'!$F$14/100*E753+'Connecting shares (%)'!$G$14/100*G753+'Connecting shares (%)'!$H$14/100*I753)/1000000,0),0)</f>
        <v>0</v>
      </c>
      <c r="AD753" s="1">
        <f>IF(C753="west", IF(B753="Decentral",F753*'Connecting shares (%)'!$R$16*'Connecting shares (%)'!$F$14/100+H753*'Connecting shares (%)'!$G$14/100*'Connecting shares (%)'!$R$17+J753*'Connecting shares (%)'!$H$14/100*'Connecting shares (%)'!$R$18,0),0)</f>
        <v>0</v>
      </c>
      <c r="AE753" s="1">
        <f>IF(C753="west", IF(B753="Central",('Connecting shares (%)'!$F$12/100*K753+'Connecting shares (%)'!$G$12/100*M753+'Connecting shares (%)'!$H$12/100*O753)/1000000,0),0)</f>
        <v>2.8610790000000001E-2</v>
      </c>
      <c r="AF753" s="1">
        <f>IF(C753="west", IF(B753="Central",L753*'Connecting shares (%)'!$R$16*'Connecting shares (%)'!$F$12/100+N753*'Connecting shares (%)'!$G$12/100*'Connecting shares (%)'!$R$17+P753*'Connecting shares (%)'!$H$12/100*'Connecting shares (%)'!$R$18,0),0)</f>
        <v>0.13797000000000001</v>
      </c>
      <c r="AG753" s="1">
        <f>IF(C753="West", IF(B753="Decentral",(K753*'Connecting shares (%)'!$F$16/100+M753*'Connecting shares (%)'!$G$16/100+O753*'Connecting shares (%)'!$H$16/100)/1000000,0),0)</f>
        <v>0</v>
      </c>
      <c r="AH753" s="1">
        <f>IF(C753="west", IF(B753="Decentral",L753*'Connecting shares (%)'!$R$16*'Connecting shares (%)'!$F$16/100+N753*'Connecting shares (%)'!$G$16/100*'Connecting shares (%)'!$R$17+P753*'Connecting shares (%)'!$H$16/100*'Connecting shares (%)'!$R$18,0),0)</f>
        <v>0</v>
      </c>
    </row>
    <row r="754" spans="1:34">
      <c r="A754" s="1">
        <v>753</v>
      </c>
      <c r="B754" s="1" t="s">
        <v>19</v>
      </c>
      <c r="C754" s="1" t="s">
        <v>22</v>
      </c>
      <c r="D754" s="1" t="s">
        <v>214</v>
      </c>
      <c r="E754" s="1">
        <v>0</v>
      </c>
      <c r="F754" s="1">
        <v>0</v>
      </c>
      <c r="G754" s="1">
        <v>0</v>
      </c>
      <c r="H754" s="1">
        <v>0</v>
      </c>
      <c r="I754" s="1">
        <v>0</v>
      </c>
      <c r="J754" s="1">
        <v>0</v>
      </c>
      <c r="K754" s="1">
        <v>0</v>
      </c>
      <c r="L754" s="1">
        <v>0</v>
      </c>
      <c r="M754" s="1">
        <v>93374.55</v>
      </c>
      <c r="N754" s="1">
        <v>1</v>
      </c>
      <c r="O754" s="1">
        <v>0</v>
      </c>
      <c r="P754" s="1">
        <v>0</v>
      </c>
      <c r="Q754" s="1">
        <v>471.529457869147</v>
      </c>
      <c r="R754" s="1">
        <v>10576.5</v>
      </c>
      <c r="S754" s="59">
        <f>IF(C754="East", IF(B754="Central",('Connecting shares (%)'!$F$2/100*E754+'Connecting shares (%)'!$G$2/100*G754+'Connecting shares (%)'!$H$2/100*I754)/1000000,0),0)</f>
        <v>0</v>
      </c>
      <c r="T754" s="59">
        <f>IF(C754="East", IF(B754="Central",F754*'Connecting shares (%)'!$R$16*'Connecting shares (%)'!$F$2/100+H754*'Connecting shares (%)'!$G$2/100*'Connecting shares (%)'!$R$17+J754*'Connecting shares (%)'!$H$2/100*'Connecting shares (%)'!$R$18,0),0)</f>
        <v>0</v>
      </c>
      <c r="U754" s="1">
        <f>IF(C754="East", IF(B754="Decentral",('Connecting shares (%)'!$F$6/100*E754+'Connecting shares (%)'!$G$6/100*G754+'Connecting shares (%)'!$H$6/100*I754)/1000000,0),0)</f>
        <v>0</v>
      </c>
      <c r="V754" s="1">
        <f>IF(C754="East", IF(B754="Decentral",F754*'Connecting shares (%)'!$R$16*'Connecting shares (%)'!$F$6/100+H754*'Connecting shares (%)'!$G$6/100*'Connecting shares (%)'!$R$17+J754*'Connecting shares (%)'!$H$6/100*'Connecting shares (%)'!$R$18,0),0)</f>
        <v>0</v>
      </c>
      <c r="W754" s="1">
        <f>IF(C754="East", IF(B754="Central",('Connecting shares (%)'!$F$4/100*K754+'Connecting shares (%)'!$G$4/100*M754+'Connecting shares (%)'!$H$4/100*O754)/1000000,0),0)</f>
        <v>0</v>
      </c>
      <c r="X754" s="1">
        <f>IF(C754="East", IF(B754="Central",L754*'Connecting shares (%)'!$R$16*'Connecting shares (%)'!$F$4/100+N754*'Connecting shares (%)'!$G$4/100*'Connecting shares (%)'!$R$17+P754*'Connecting shares (%)'!$H$4/100*'Connecting shares (%)'!$R$18,0),0)</f>
        <v>0</v>
      </c>
      <c r="Y754" s="1">
        <f>IF(C754="East", IF(B754="Decentral",('Connecting shares (%)'!$F$4/100*K754+'Connecting shares (%)'!$G$4/100*M754+'Connecting shares (%)'!$H$4/100*O754)/1000000,0),0)</f>
        <v>9.3374550000000001E-2</v>
      </c>
      <c r="Z754" s="1">
        <f>IF(C754="East", IF(B754="Decentral",L754*'Connecting shares (%)'!$R$16*'Connecting shares (%)'!$F$8/100+N754*'Connecting shares (%)'!$G$8/100*'Connecting shares (%)'!$R$17+P754*'Connecting shares (%)'!$H$8/100*'Connecting shares (%)'!$R$18,0),0)</f>
        <v>3.0658999999999999E-2</v>
      </c>
      <c r="AA754" s="1">
        <f>IF(C754="West", IF(B754="Central",('Connecting shares (%)'!$F$10/100*E754+'Connecting shares (%)'!$G$10/100*G754+'Connecting shares (%)'!$H$10/100*I754)/1000000,0),0)</f>
        <v>0</v>
      </c>
      <c r="AB754" s="1">
        <f>IF(C754="West", IF(B754="Central",F754*'Connecting shares (%)'!$R$16*'Connecting shares (%)'!$F$10/100+H754*'Connecting shares (%)'!$G$10/100*'Connecting shares (%)'!$R$17+J754*'Connecting shares (%)'!$H$10/100*'Connecting shares (%)'!$R$18,0),0)</f>
        <v>0</v>
      </c>
      <c r="AC754" s="1">
        <f>IF(C754="West", IF(B754="Decentral",('Connecting shares (%)'!$F$14/100*E754+'Connecting shares (%)'!$G$14/100*G754+'Connecting shares (%)'!$H$14/100*I754)/1000000,0),0)</f>
        <v>0</v>
      </c>
      <c r="AD754" s="1">
        <f>IF(C754="west", IF(B754="Decentral",F754*'Connecting shares (%)'!$R$16*'Connecting shares (%)'!$F$14/100+H754*'Connecting shares (%)'!$G$14/100*'Connecting shares (%)'!$R$17+J754*'Connecting shares (%)'!$H$14/100*'Connecting shares (%)'!$R$18,0),0)</f>
        <v>0</v>
      </c>
      <c r="AE754" s="1">
        <f>IF(C754="west", IF(B754="Central",('Connecting shares (%)'!$F$12/100*K754+'Connecting shares (%)'!$G$12/100*M754+'Connecting shares (%)'!$H$12/100*O754)/1000000,0),0)</f>
        <v>0</v>
      </c>
      <c r="AF754" s="1">
        <f>IF(C754="west", IF(B754="Central",L754*'Connecting shares (%)'!$R$16*'Connecting shares (%)'!$F$12/100+N754*'Connecting shares (%)'!$G$12/100*'Connecting shares (%)'!$R$17+P754*'Connecting shares (%)'!$H$12/100*'Connecting shares (%)'!$R$18,0),0)</f>
        <v>0</v>
      </c>
      <c r="AG754" s="1">
        <f>IF(C754="West", IF(B754="Decentral",(K754*'Connecting shares (%)'!$F$16/100+M754*'Connecting shares (%)'!$G$16/100+O754*'Connecting shares (%)'!$H$16/100)/1000000,0),0)</f>
        <v>0</v>
      </c>
      <c r="AH754" s="1">
        <f>IF(C754="west", IF(B754="Decentral",L754*'Connecting shares (%)'!$R$16*'Connecting shares (%)'!$F$16/100+N754*'Connecting shares (%)'!$G$16/100*'Connecting shares (%)'!$R$17+P754*'Connecting shares (%)'!$H$16/100*'Connecting shares (%)'!$R$18,0),0)</f>
        <v>0</v>
      </c>
    </row>
    <row r="755" spans="1:34">
      <c r="A755" s="1">
        <v>754</v>
      </c>
      <c r="B755" s="1" t="s">
        <v>19</v>
      </c>
      <c r="C755" s="1" t="s">
        <v>22</v>
      </c>
      <c r="D755" s="1" t="s">
        <v>209</v>
      </c>
      <c r="E755" s="1">
        <v>56932.289999999899</v>
      </c>
      <c r="F755" s="1">
        <v>5</v>
      </c>
      <c r="G755" s="1">
        <v>0</v>
      </c>
      <c r="H755" s="1">
        <v>0</v>
      </c>
      <c r="I755" s="1">
        <v>0</v>
      </c>
      <c r="J755" s="1">
        <v>0</v>
      </c>
      <c r="K755" s="1">
        <v>227003.92</v>
      </c>
      <c r="L755" s="1">
        <v>11</v>
      </c>
      <c r="M755" s="1">
        <v>234115.1</v>
      </c>
      <c r="N755" s="1">
        <v>3</v>
      </c>
      <c r="O755" s="1">
        <v>0</v>
      </c>
      <c r="P755" s="1">
        <v>0</v>
      </c>
      <c r="Q755" s="1">
        <v>2837.7525343096399</v>
      </c>
      <c r="R755" s="1">
        <v>286569</v>
      </c>
      <c r="S755" s="59">
        <f>IF(C755="East", IF(B755="Central",('Connecting shares (%)'!$F$2/100*E755+'Connecting shares (%)'!$G$2/100*G755+'Connecting shares (%)'!$H$2/100*I755)/1000000,0),0)</f>
        <v>0</v>
      </c>
      <c r="T755" s="59">
        <f>IF(C755="East", IF(B755="Central",F755*'Connecting shares (%)'!$R$16*'Connecting shares (%)'!$F$2/100+H755*'Connecting shares (%)'!$G$2/100*'Connecting shares (%)'!$R$17+J755*'Connecting shares (%)'!$H$2/100*'Connecting shares (%)'!$R$18,0),0)</f>
        <v>0</v>
      </c>
      <c r="U755" s="1">
        <f>IF(C755="East", IF(B755="Decentral",('Connecting shares (%)'!$F$6/100*E755+'Connecting shares (%)'!$G$6/100*G755+'Connecting shares (%)'!$H$6/100*I755)/1000000,0),0)</f>
        <v>5.6932289999999899E-2</v>
      </c>
      <c r="V755" s="1">
        <f>IF(C755="East", IF(B755="Decentral",F755*'Connecting shares (%)'!$R$16*'Connecting shares (%)'!$F$6/100+H755*'Connecting shares (%)'!$G$6/100*'Connecting shares (%)'!$R$17+J755*'Connecting shares (%)'!$H$6/100*'Connecting shares (%)'!$R$18,0),0)</f>
        <v>0.11497500000000001</v>
      </c>
      <c r="W755" s="1">
        <f>IF(C755="East", IF(B755="Central",('Connecting shares (%)'!$F$4/100*K755+'Connecting shares (%)'!$G$4/100*M755+'Connecting shares (%)'!$H$4/100*O755)/1000000,0),0)</f>
        <v>0</v>
      </c>
      <c r="X755" s="1">
        <f>IF(C755="East", IF(B755="Central",L755*'Connecting shares (%)'!$R$16*'Connecting shares (%)'!$F$4/100+N755*'Connecting shares (%)'!$G$4/100*'Connecting shares (%)'!$R$17+P755*'Connecting shares (%)'!$H$4/100*'Connecting shares (%)'!$R$18,0),0)</f>
        <v>0</v>
      </c>
      <c r="Y755" s="1">
        <f>IF(C755="East", IF(B755="Decentral",('Connecting shares (%)'!$F$4/100*K755+'Connecting shares (%)'!$G$4/100*M755+'Connecting shares (%)'!$H$4/100*O755)/1000000,0),0)</f>
        <v>0.46111902000000005</v>
      </c>
      <c r="Z755" s="1">
        <f>IF(C755="East", IF(B755="Decentral",L755*'Connecting shares (%)'!$R$16*'Connecting shares (%)'!$F$8/100+N755*'Connecting shares (%)'!$G$8/100*'Connecting shares (%)'!$R$17+P755*'Connecting shares (%)'!$H$8/100*'Connecting shares (%)'!$R$18,0),0)</f>
        <v>0.34492200000000006</v>
      </c>
      <c r="AA755" s="1">
        <f>IF(C755="West", IF(B755="Central",('Connecting shares (%)'!$F$10/100*E755+'Connecting shares (%)'!$G$10/100*G755+'Connecting shares (%)'!$H$10/100*I755)/1000000,0),0)</f>
        <v>0</v>
      </c>
      <c r="AB755" s="1">
        <f>IF(C755="West", IF(B755="Central",F755*'Connecting shares (%)'!$R$16*'Connecting shares (%)'!$F$10/100+H755*'Connecting shares (%)'!$G$10/100*'Connecting shares (%)'!$R$17+J755*'Connecting shares (%)'!$H$10/100*'Connecting shares (%)'!$R$18,0),0)</f>
        <v>0</v>
      </c>
      <c r="AC755" s="1">
        <f>IF(C755="West", IF(B755="Decentral",('Connecting shares (%)'!$F$14/100*E755+'Connecting shares (%)'!$G$14/100*G755+'Connecting shares (%)'!$H$14/100*I755)/1000000,0),0)</f>
        <v>0</v>
      </c>
      <c r="AD755" s="1">
        <f>IF(C755="west", IF(B755="Decentral",F755*'Connecting shares (%)'!$R$16*'Connecting shares (%)'!$F$14/100+H755*'Connecting shares (%)'!$G$14/100*'Connecting shares (%)'!$R$17+J755*'Connecting shares (%)'!$H$14/100*'Connecting shares (%)'!$R$18,0),0)</f>
        <v>0</v>
      </c>
      <c r="AE755" s="1">
        <f>IF(C755="west", IF(B755="Central",('Connecting shares (%)'!$F$12/100*K755+'Connecting shares (%)'!$G$12/100*M755+'Connecting shares (%)'!$H$12/100*O755)/1000000,0),0)</f>
        <v>0</v>
      </c>
      <c r="AF755" s="1">
        <f>IF(C755="west", IF(B755="Central",L755*'Connecting shares (%)'!$R$16*'Connecting shares (%)'!$F$12/100+N755*'Connecting shares (%)'!$G$12/100*'Connecting shares (%)'!$R$17+P755*'Connecting shares (%)'!$H$12/100*'Connecting shares (%)'!$R$18,0),0)</f>
        <v>0</v>
      </c>
      <c r="AG755" s="1">
        <f>IF(C755="West", IF(B755="Decentral",(K755*'Connecting shares (%)'!$F$16/100+M755*'Connecting shares (%)'!$G$16/100+O755*'Connecting shares (%)'!$H$16/100)/1000000,0),0)</f>
        <v>0</v>
      </c>
      <c r="AH755" s="1">
        <f>IF(C755="west", IF(B755="Decentral",L755*'Connecting shares (%)'!$R$16*'Connecting shares (%)'!$F$16/100+N755*'Connecting shares (%)'!$G$16/100*'Connecting shares (%)'!$R$17+P755*'Connecting shares (%)'!$H$16/100*'Connecting shares (%)'!$R$18,0),0)</f>
        <v>0</v>
      </c>
    </row>
    <row r="756" spans="1:34">
      <c r="A756" s="1">
        <v>755</v>
      </c>
      <c r="B756" s="1" t="s">
        <v>19</v>
      </c>
      <c r="C756" s="1" t="s">
        <v>22</v>
      </c>
      <c r="D756" s="1" t="s">
        <v>209</v>
      </c>
      <c r="E756" s="1">
        <v>108245.07</v>
      </c>
      <c r="F756" s="1">
        <v>7</v>
      </c>
      <c r="G756" s="1">
        <v>0</v>
      </c>
      <c r="H756" s="1">
        <v>0</v>
      </c>
      <c r="I756" s="1">
        <v>0</v>
      </c>
      <c r="J756" s="1">
        <v>0</v>
      </c>
      <c r="K756" s="1">
        <v>40327.410000000003</v>
      </c>
      <c r="L756" s="1">
        <v>1</v>
      </c>
      <c r="M756" s="1">
        <v>0</v>
      </c>
      <c r="N756" s="1">
        <v>0</v>
      </c>
      <c r="O756" s="1">
        <v>0</v>
      </c>
      <c r="P756" s="1">
        <v>0</v>
      </c>
      <c r="Q756" s="1">
        <v>877.60997094985203</v>
      </c>
      <c r="R756" s="1">
        <v>37548.5</v>
      </c>
      <c r="S756" s="59">
        <f>IF(C756="East", IF(B756="Central",('Connecting shares (%)'!$F$2/100*E756+'Connecting shares (%)'!$G$2/100*G756+'Connecting shares (%)'!$H$2/100*I756)/1000000,0),0)</f>
        <v>0</v>
      </c>
      <c r="T756" s="59">
        <f>IF(C756="East", IF(B756="Central",F756*'Connecting shares (%)'!$R$16*'Connecting shares (%)'!$F$2/100+H756*'Connecting shares (%)'!$G$2/100*'Connecting shares (%)'!$R$17+J756*'Connecting shares (%)'!$H$2/100*'Connecting shares (%)'!$R$18,0),0)</f>
        <v>0</v>
      </c>
      <c r="U756" s="1">
        <f>IF(C756="East", IF(B756="Decentral",('Connecting shares (%)'!$F$6/100*E756+'Connecting shares (%)'!$G$6/100*G756+'Connecting shares (%)'!$H$6/100*I756)/1000000,0),0)</f>
        <v>0.10824507000000001</v>
      </c>
      <c r="V756" s="1">
        <f>IF(C756="East", IF(B756="Decentral",F756*'Connecting shares (%)'!$R$16*'Connecting shares (%)'!$F$6/100+H756*'Connecting shares (%)'!$G$6/100*'Connecting shares (%)'!$R$17+J756*'Connecting shares (%)'!$H$6/100*'Connecting shares (%)'!$R$18,0),0)</f>
        <v>0.16096500000000002</v>
      </c>
      <c r="W756" s="1">
        <f>IF(C756="East", IF(B756="Central",('Connecting shares (%)'!$F$4/100*K756+'Connecting shares (%)'!$G$4/100*M756+'Connecting shares (%)'!$H$4/100*O756)/1000000,0),0)</f>
        <v>0</v>
      </c>
      <c r="X756" s="1">
        <f>IF(C756="East", IF(B756="Central",L756*'Connecting shares (%)'!$R$16*'Connecting shares (%)'!$F$4/100+N756*'Connecting shares (%)'!$G$4/100*'Connecting shares (%)'!$R$17+P756*'Connecting shares (%)'!$H$4/100*'Connecting shares (%)'!$R$18,0),0)</f>
        <v>0</v>
      </c>
      <c r="Y756" s="1">
        <f>IF(C756="East", IF(B756="Decentral",('Connecting shares (%)'!$F$4/100*K756+'Connecting shares (%)'!$G$4/100*M756+'Connecting shares (%)'!$H$4/100*O756)/1000000,0),0)</f>
        <v>4.0327410000000001E-2</v>
      </c>
      <c r="Z756" s="1">
        <f>IF(C756="East", IF(B756="Decentral",L756*'Connecting shares (%)'!$R$16*'Connecting shares (%)'!$F$8/100+N756*'Connecting shares (%)'!$G$8/100*'Connecting shares (%)'!$R$17+P756*'Connecting shares (%)'!$H$8/100*'Connecting shares (%)'!$R$18,0),0)</f>
        <v>2.2995000000000002E-2</v>
      </c>
      <c r="AA756" s="1">
        <f>IF(C756="West", IF(B756="Central",('Connecting shares (%)'!$F$10/100*E756+'Connecting shares (%)'!$G$10/100*G756+'Connecting shares (%)'!$H$10/100*I756)/1000000,0),0)</f>
        <v>0</v>
      </c>
      <c r="AB756" s="1">
        <f>IF(C756="West", IF(B756="Central",F756*'Connecting shares (%)'!$R$16*'Connecting shares (%)'!$F$10/100+H756*'Connecting shares (%)'!$G$10/100*'Connecting shares (%)'!$R$17+J756*'Connecting shares (%)'!$H$10/100*'Connecting shares (%)'!$R$18,0),0)</f>
        <v>0</v>
      </c>
      <c r="AC756" s="1">
        <f>IF(C756="West", IF(B756="Decentral",('Connecting shares (%)'!$F$14/100*E756+'Connecting shares (%)'!$G$14/100*G756+'Connecting shares (%)'!$H$14/100*I756)/1000000,0),0)</f>
        <v>0</v>
      </c>
      <c r="AD756" s="1">
        <f>IF(C756="west", IF(B756="Decentral",F756*'Connecting shares (%)'!$R$16*'Connecting shares (%)'!$F$14/100+H756*'Connecting shares (%)'!$G$14/100*'Connecting shares (%)'!$R$17+J756*'Connecting shares (%)'!$H$14/100*'Connecting shares (%)'!$R$18,0),0)</f>
        <v>0</v>
      </c>
      <c r="AE756" s="1">
        <f>IF(C756="west", IF(B756="Central",('Connecting shares (%)'!$F$12/100*K756+'Connecting shares (%)'!$G$12/100*M756+'Connecting shares (%)'!$H$12/100*O756)/1000000,0),0)</f>
        <v>0</v>
      </c>
      <c r="AF756" s="1">
        <f>IF(C756="west", IF(B756="Central",L756*'Connecting shares (%)'!$R$16*'Connecting shares (%)'!$F$12/100+N756*'Connecting shares (%)'!$G$12/100*'Connecting shares (%)'!$R$17+P756*'Connecting shares (%)'!$H$12/100*'Connecting shares (%)'!$R$18,0),0)</f>
        <v>0</v>
      </c>
      <c r="AG756" s="1">
        <f>IF(C756="West", IF(B756="Decentral",(K756*'Connecting shares (%)'!$F$16/100+M756*'Connecting shares (%)'!$G$16/100+O756*'Connecting shares (%)'!$H$16/100)/1000000,0),0)</f>
        <v>0</v>
      </c>
      <c r="AH756" s="1">
        <f>IF(C756="west", IF(B756="Decentral",L756*'Connecting shares (%)'!$R$16*'Connecting shares (%)'!$F$16/100+N756*'Connecting shares (%)'!$G$16/100*'Connecting shares (%)'!$R$17+P756*'Connecting shares (%)'!$H$16/100*'Connecting shares (%)'!$R$18,0),0)</f>
        <v>0</v>
      </c>
    </row>
    <row r="757" spans="1:34">
      <c r="A757" s="1">
        <v>756</v>
      </c>
      <c r="B757" s="1" t="s">
        <v>19</v>
      </c>
      <c r="C757" s="1" t="s">
        <v>22</v>
      </c>
      <c r="D757" s="1" t="s">
        <v>209</v>
      </c>
      <c r="E757" s="1">
        <v>18691.2599999999</v>
      </c>
      <c r="F757" s="1">
        <v>1</v>
      </c>
      <c r="G757" s="1">
        <v>0</v>
      </c>
      <c r="H757" s="1">
        <v>0</v>
      </c>
      <c r="I757" s="1">
        <v>0</v>
      </c>
      <c r="J757" s="1">
        <v>0</v>
      </c>
      <c r="K757" s="1">
        <v>48911.389999999898</v>
      </c>
      <c r="L757" s="1">
        <v>3</v>
      </c>
      <c r="M757" s="1">
        <v>0</v>
      </c>
      <c r="N757" s="1">
        <v>0</v>
      </c>
      <c r="O757" s="1">
        <v>0</v>
      </c>
      <c r="P757" s="1">
        <v>0</v>
      </c>
      <c r="Q757" s="1">
        <v>1856.3576221302101</v>
      </c>
      <c r="R757" s="1">
        <v>20720</v>
      </c>
      <c r="S757" s="59">
        <f>IF(C757="East", IF(B757="Central",('Connecting shares (%)'!$F$2/100*E757+'Connecting shares (%)'!$G$2/100*G757+'Connecting shares (%)'!$H$2/100*I757)/1000000,0),0)</f>
        <v>0</v>
      </c>
      <c r="T757" s="59">
        <f>IF(C757="East", IF(B757="Central",F757*'Connecting shares (%)'!$R$16*'Connecting shares (%)'!$F$2/100+H757*'Connecting shares (%)'!$G$2/100*'Connecting shares (%)'!$R$17+J757*'Connecting shares (%)'!$H$2/100*'Connecting shares (%)'!$R$18,0),0)</f>
        <v>0</v>
      </c>
      <c r="U757" s="1">
        <f>IF(C757="East", IF(B757="Decentral",('Connecting shares (%)'!$F$6/100*E757+'Connecting shares (%)'!$G$6/100*G757+'Connecting shares (%)'!$H$6/100*I757)/1000000,0),0)</f>
        <v>1.8691259999999901E-2</v>
      </c>
      <c r="V757" s="1">
        <f>IF(C757="East", IF(B757="Decentral",F757*'Connecting shares (%)'!$R$16*'Connecting shares (%)'!$F$6/100+H757*'Connecting shares (%)'!$G$6/100*'Connecting shares (%)'!$R$17+J757*'Connecting shares (%)'!$H$6/100*'Connecting shares (%)'!$R$18,0),0)</f>
        <v>2.2995000000000002E-2</v>
      </c>
      <c r="W757" s="1">
        <f>IF(C757="East", IF(B757="Central",('Connecting shares (%)'!$F$4/100*K757+'Connecting shares (%)'!$G$4/100*M757+'Connecting shares (%)'!$H$4/100*O757)/1000000,0),0)</f>
        <v>0</v>
      </c>
      <c r="X757" s="1">
        <f>IF(C757="East", IF(B757="Central",L757*'Connecting shares (%)'!$R$16*'Connecting shares (%)'!$F$4/100+N757*'Connecting shares (%)'!$G$4/100*'Connecting shares (%)'!$R$17+P757*'Connecting shares (%)'!$H$4/100*'Connecting shares (%)'!$R$18,0),0)</f>
        <v>0</v>
      </c>
      <c r="Y757" s="1">
        <f>IF(C757="East", IF(B757="Decentral",('Connecting shares (%)'!$F$4/100*K757+'Connecting shares (%)'!$G$4/100*M757+'Connecting shares (%)'!$H$4/100*O757)/1000000,0),0)</f>
        <v>4.8911389999999895E-2</v>
      </c>
      <c r="Z757" s="1">
        <f>IF(C757="East", IF(B757="Decentral",L757*'Connecting shares (%)'!$R$16*'Connecting shares (%)'!$F$8/100+N757*'Connecting shares (%)'!$G$8/100*'Connecting shares (%)'!$R$17+P757*'Connecting shares (%)'!$H$8/100*'Connecting shares (%)'!$R$18,0),0)</f>
        <v>6.8985000000000005E-2</v>
      </c>
      <c r="AA757" s="1">
        <f>IF(C757="West", IF(B757="Central",('Connecting shares (%)'!$F$10/100*E757+'Connecting shares (%)'!$G$10/100*G757+'Connecting shares (%)'!$H$10/100*I757)/1000000,0),0)</f>
        <v>0</v>
      </c>
      <c r="AB757" s="1">
        <f>IF(C757="West", IF(B757="Central",F757*'Connecting shares (%)'!$R$16*'Connecting shares (%)'!$F$10/100+H757*'Connecting shares (%)'!$G$10/100*'Connecting shares (%)'!$R$17+J757*'Connecting shares (%)'!$H$10/100*'Connecting shares (%)'!$R$18,0),0)</f>
        <v>0</v>
      </c>
      <c r="AC757" s="1">
        <f>IF(C757="West", IF(B757="Decentral",('Connecting shares (%)'!$F$14/100*E757+'Connecting shares (%)'!$G$14/100*G757+'Connecting shares (%)'!$H$14/100*I757)/1000000,0),0)</f>
        <v>0</v>
      </c>
      <c r="AD757" s="1">
        <f>IF(C757="west", IF(B757="Decentral",F757*'Connecting shares (%)'!$R$16*'Connecting shares (%)'!$F$14/100+H757*'Connecting shares (%)'!$G$14/100*'Connecting shares (%)'!$R$17+J757*'Connecting shares (%)'!$H$14/100*'Connecting shares (%)'!$R$18,0),0)</f>
        <v>0</v>
      </c>
      <c r="AE757" s="1">
        <f>IF(C757="west", IF(B757="Central",('Connecting shares (%)'!$F$12/100*K757+'Connecting shares (%)'!$G$12/100*M757+'Connecting shares (%)'!$H$12/100*O757)/1000000,0),0)</f>
        <v>0</v>
      </c>
      <c r="AF757" s="1">
        <f>IF(C757="west", IF(B757="Central",L757*'Connecting shares (%)'!$R$16*'Connecting shares (%)'!$F$12/100+N757*'Connecting shares (%)'!$G$12/100*'Connecting shares (%)'!$R$17+P757*'Connecting shares (%)'!$H$12/100*'Connecting shares (%)'!$R$18,0),0)</f>
        <v>0</v>
      </c>
      <c r="AG757" s="1">
        <f>IF(C757="West", IF(B757="Decentral",(K757*'Connecting shares (%)'!$F$16/100+M757*'Connecting shares (%)'!$G$16/100+O757*'Connecting shares (%)'!$H$16/100)/1000000,0),0)</f>
        <v>0</v>
      </c>
      <c r="AH757" s="1">
        <f>IF(C757="west", IF(B757="Decentral",L757*'Connecting shares (%)'!$R$16*'Connecting shares (%)'!$F$16/100+N757*'Connecting shares (%)'!$G$16/100*'Connecting shares (%)'!$R$17+P757*'Connecting shares (%)'!$H$16/100*'Connecting shares (%)'!$R$18,0),0)</f>
        <v>0</v>
      </c>
    </row>
    <row r="758" spans="1:34">
      <c r="A758" s="1">
        <v>757</v>
      </c>
      <c r="B758" s="1" t="s">
        <v>19</v>
      </c>
      <c r="C758" s="1" t="s">
        <v>22</v>
      </c>
      <c r="D758" s="1" t="s">
        <v>209</v>
      </c>
      <c r="E758" s="1">
        <v>23082.400000000001</v>
      </c>
      <c r="F758" s="1">
        <v>1</v>
      </c>
      <c r="G758" s="1">
        <v>0</v>
      </c>
      <c r="H758" s="1">
        <v>0</v>
      </c>
      <c r="I758" s="1">
        <v>0</v>
      </c>
      <c r="J758" s="1">
        <v>0</v>
      </c>
      <c r="K758" s="1">
        <v>0</v>
      </c>
      <c r="L758" s="1">
        <v>0</v>
      </c>
      <c r="M758" s="1">
        <v>211611.91</v>
      </c>
      <c r="N758" s="1">
        <v>2</v>
      </c>
      <c r="O758" s="1">
        <v>0</v>
      </c>
      <c r="P758" s="1">
        <v>0</v>
      </c>
      <c r="Q758" s="1">
        <v>416.89216011969199</v>
      </c>
      <c r="R758" s="1">
        <v>4202.5</v>
      </c>
      <c r="S758" s="59">
        <f>IF(C758="East", IF(B758="Central",('Connecting shares (%)'!$F$2/100*E758+'Connecting shares (%)'!$G$2/100*G758+'Connecting shares (%)'!$H$2/100*I758)/1000000,0),0)</f>
        <v>0</v>
      </c>
      <c r="T758" s="59">
        <f>IF(C758="East", IF(B758="Central",F758*'Connecting shares (%)'!$R$16*'Connecting shares (%)'!$F$2/100+H758*'Connecting shares (%)'!$G$2/100*'Connecting shares (%)'!$R$17+J758*'Connecting shares (%)'!$H$2/100*'Connecting shares (%)'!$R$18,0),0)</f>
        <v>0</v>
      </c>
      <c r="U758" s="1">
        <f>IF(C758="East", IF(B758="Decentral",('Connecting shares (%)'!$F$6/100*E758+'Connecting shares (%)'!$G$6/100*G758+'Connecting shares (%)'!$H$6/100*I758)/1000000,0),0)</f>
        <v>2.3082400000000003E-2</v>
      </c>
      <c r="V758" s="1">
        <f>IF(C758="East", IF(B758="Decentral",F758*'Connecting shares (%)'!$R$16*'Connecting shares (%)'!$F$6/100+H758*'Connecting shares (%)'!$G$6/100*'Connecting shares (%)'!$R$17+J758*'Connecting shares (%)'!$H$6/100*'Connecting shares (%)'!$R$18,0),0)</f>
        <v>2.2995000000000002E-2</v>
      </c>
      <c r="W758" s="1">
        <f>IF(C758="East", IF(B758="Central",('Connecting shares (%)'!$F$4/100*K758+'Connecting shares (%)'!$G$4/100*M758+'Connecting shares (%)'!$H$4/100*O758)/1000000,0),0)</f>
        <v>0</v>
      </c>
      <c r="X758" s="1">
        <f>IF(C758="East", IF(B758="Central",L758*'Connecting shares (%)'!$R$16*'Connecting shares (%)'!$F$4/100+N758*'Connecting shares (%)'!$G$4/100*'Connecting shares (%)'!$R$17+P758*'Connecting shares (%)'!$H$4/100*'Connecting shares (%)'!$R$18,0),0)</f>
        <v>0</v>
      </c>
      <c r="Y758" s="1">
        <f>IF(C758="East", IF(B758="Decentral",('Connecting shares (%)'!$F$4/100*K758+'Connecting shares (%)'!$G$4/100*M758+'Connecting shares (%)'!$H$4/100*O758)/1000000,0),0)</f>
        <v>0.21161191000000001</v>
      </c>
      <c r="Z758" s="1">
        <f>IF(C758="East", IF(B758="Decentral",L758*'Connecting shares (%)'!$R$16*'Connecting shares (%)'!$F$8/100+N758*'Connecting shares (%)'!$G$8/100*'Connecting shares (%)'!$R$17+P758*'Connecting shares (%)'!$H$8/100*'Connecting shares (%)'!$R$18,0),0)</f>
        <v>6.1317999999999998E-2</v>
      </c>
      <c r="AA758" s="1">
        <f>IF(C758="West", IF(B758="Central",('Connecting shares (%)'!$F$10/100*E758+'Connecting shares (%)'!$G$10/100*G758+'Connecting shares (%)'!$H$10/100*I758)/1000000,0),0)</f>
        <v>0</v>
      </c>
      <c r="AB758" s="1">
        <f>IF(C758="West", IF(B758="Central",F758*'Connecting shares (%)'!$R$16*'Connecting shares (%)'!$F$10/100+H758*'Connecting shares (%)'!$G$10/100*'Connecting shares (%)'!$R$17+J758*'Connecting shares (%)'!$H$10/100*'Connecting shares (%)'!$R$18,0),0)</f>
        <v>0</v>
      </c>
      <c r="AC758" s="1">
        <f>IF(C758="West", IF(B758="Decentral",('Connecting shares (%)'!$F$14/100*E758+'Connecting shares (%)'!$G$14/100*G758+'Connecting shares (%)'!$H$14/100*I758)/1000000,0),0)</f>
        <v>0</v>
      </c>
      <c r="AD758" s="1">
        <f>IF(C758="west", IF(B758="Decentral",F758*'Connecting shares (%)'!$R$16*'Connecting shares (%)'!$F$14/100+H758*'Connecting shares (%)'!$G$14/100*'Connecting shares (%)'!$R$17+J758*'Connecting shares (%)'!$H$14/100*'Connecting shares (%)'!$R$18,0),0)</f>
        <v>0</v>
      </c>
      <c r="AE758" s="1">
        <f>IF(C758="west", IF(B758="Central",('Connecting shares (%)'!$F$12/100*K758+'Connecting shares (%)'!$G$12/100*M758+'Connecting shares (%)'!$H$12/100*O758)/1000000,0),0)</f>
        <v>0</v>
      </c>
      <c r="AF758" s="1">
        <f>IF(C758="west", IF(B758="Central",L758*'Connecting shares (%)'!$R$16*'Connecting shares (%)'!$F$12/100+N758*'Connecting shares (%)'!$G$12/100*'Connecting shares (%)'!$R$17+P758*'Connecting shares (%)'!$H$12/100*'Connecting shares (%)'!$R$18,0),0)</f>
        <v>0</v>
      </c>
      <c r="AG758" s="1">
        <f>IF(C758="West", IF(B758="Decentral",(K758*'Connecting shares (%)'!$F$16/100+M758*'Connecting shares (%)'!$G$16/100+O758*'Connecting shares (%)'!$H$16/100)/1000000,0),0)</f>
        <v>0</v>
      </c>
      <c r="AH758" s="1">
        <f>IF(C758="west", IF(B758="Decentral",L758*'Connecting shares (%)'!$R$16*'Connecting shares (%)'!$F$16/100+N758*'Connecting shares (%)'!$G$16/100*'Connecting shares (%)'!$R$17+P758*'Connecting shares (%)'!$H$16/100*'Connecting shares (%)'!$R$18,0),0)</f>
        <v>0</v>
      </c>
    </row>
    <row r="759" spans="1:34">
      <c r="A759" s="1">
        <v>758</v>
      </c>
      <c r="B759" s="1" t="s">
        <v>19</v>
      </c>
      <c r="C759" s="1" t="s">
        <v>22</v>
      </c>
      <c r="D759" s="1" t="s">
        <v>213</v>
      </c>
      <c r="E759" s="1">
        <v>175824.71</v>
      </c>
      <c r="F759" s="1">
        <v>6</v>
      </c>
      <c r="G759" s="1">
        <v>107493.179999999</v>
      </c>
      <c r="H759" s="1">
        <v>2</v>
      </c>
      <c r="I759" s="1">
        <v>0</v>
      </c>
      <c r="J759" s="1">
        <v>0</v>
      </c>
      <c r="K759" s="1">
        <v>0</v>
      </c>
      <c r="L759" s="1">
        <v>0</v>
      </c>
      <c r="M759" s="1">
        <v>384561.02</v>
      </c>
      <c r="N759" s="1">
        <v>2</v>
      </c>
      <c r="O759" s="1">
        <v>0</v>
      </c>
      <c r="P759" s="1">
        <v>0</v>
      </c>
      <c r="Q759" s="1">
        <v>1525.04095830406</v>
      </c>
      <c r="R759" s="1">
        <v>51434</v>
      </c>
      <c r="S759" s="59">
        <f>IF(C759="East", IF(B759="Central",('Connecting shares (%)'!$F$2/100*E759+'Connecting shares (%)'!$G$2/100*G759+'Connecting shares (%)'!$H$2/100*I759)/1000000,0),0)</f>
        <v>0</v>
      </c>
      <c r="T759" s="59">
        <f>IF(C759="East", IF(B759="Central",F759*'Connecting shares (%)'!$R$16*'Connecting shares (%)'!$F$2/100+H759*'Connecting shares (%)'!$G$2/100*'Connecting shares (%)'!$R$17+J759*'Connecting shares (%)'!$H$2/100*'Connecting shares (%)'!$R$18,0),0)</f>
        <v>0</v>
      </c>
      <c r="U759" s="1">
        <f>IF(C759="East", IF(B759="Decentral",('Connecting shares (%)'!$F$6/100*E759+'Connecting shares (%)'!$G$6/100*G759+'Connecting shares (%)'!$H$6/100*I759)/1000000,0),0)</f>
        <v>0.28331788999999896</v>
      </c>
      <c r="V759" s="1">
        <f>IF(C759="East", IF(B759="Decentral",F759*'Connecting shares (%)'!$R$16*'Connecting shares (%)'!$F$6/100+H759*'Connecting shares (%)'!$G$6/100*'Connecting shares (%)'!$R$17+J759*'Connecting shares (%)'!$H$6/100*'Connecting shares (%)'!$R$18,0),0)</f>
        <v>0.19928800000000002</v>
      </c>
      <c r="W759" s="1">
        <f>IF(C759="East", IF(B759="Central",('Connecting shares (%)'!$F$4/100*K759+'Connecting shares (%)'!$G$4/100*M759+'Connecting shares (%)'!$H$4/100*O759)/1000000,0),0)</f>
        <v>0</v>
      </c>
      <c r="X759" s="1">
        <f>IF(C759="East", IF(B759="Central",L759*'Connecting shares (%)'!$R$16*'Connecting shares (%)'!$F$4/100+N759*'Connecting shares (%)'!$G$4/100*'Connecting shares (%)'!$R$17+P759*'Connecting shares (%)'!$H$4/100*'Connecting shares (%)'!$R$18,0),0)</f>
        <v>0</v>
      </c>
      <c r="Y759" s="1">
        <f>IF(C759="East", IF(B759="Decentral",('Connecting shares (%)'!$F$4/100*K759+'Connecting shares (%)'!$G$4/100*M759+'Connecting shares (%)'!$H$4/100*O759)/1000000,0),0)</f>
        <v>0.38456102000000003</v>
      </c>
      <c r="Z759" s="1">
        <f>IF(C759="East", IF(B759="Decentral",L759*'Connecting shares (%)'!$R$16*'Connecting shares (%)'!$F$8/100+N759*'Connecting shares (%)'!$G$8/100*'Connecting shares (%)'!$R$17+P759*'Connecting shares (%)'!$H$8/100*'Connecting shares (%)'!$R$18,0),0)</f>
        <v>6.1317999999999998E-2</v>
      </c>
      <c r="AA759" s="1">
        <f>IF(C759="West", IF(B759="Central",('Connecting shares (%)'!$F$10/100*E759+'Connecting shares (%)'!$G$10/100*G759+'Connecting shares (%)'!$H$10/100*I759)/1000000,0),0)</f>
        <v>0</v>
      </c>
      <c r="AB759" s="1">
        <f>IF(C759="West", IF(B759="Central",F759*'Connecting shares (%)'!$R$16*'Connecting shares (%)'!$F$10/100+H759*'Connecting shares (%)'!$G$10/100*'Connecting shares (%)'!$R$17+J759*'Connecting shares (%)'!$H$10/100*'Connecting shares (%)'!$R$18,0),0)</f>
        <v>0</v>
      </c>
      <c r="AC759" s="1">
        <f>IF(C759="West", IF(B759="Decentral",('Connecting shares (%)'!$F$14/100*E759+'Connecting shares (%)'!$G$14/100*G759+'Connecting shares (%)'!$H$14/100*I759)/1000000,0),0)</f>
        <v>0</v>
      </c>
      <c r="AD759" s="1">
        <f>IF(C759="west", IF(B759="Decentral",F759*'Connecting shares (%)'!$R$16*'Connecting shares (%)'!$F$14/100+H759*'Connecting shares (%)'!$G$14/100*'Connecting shares (%)'!$R$17+J759*'Connecting shares (%)'!$H$14/100*'Connecting shares (%)'!$R$18,0),0)</f>
        <v>0</v>
      </c>
      <c r="AE759" s="1">
        <f>IF(C759="west", IF(B759="Central",('Connecting shares (%)'!$F$12/100*K759+'Connecting shares (%)'!$G$12/100*M759+'Connecting shares (%)'!$H$12/100*O759)/1000000,0),0)</f>
        <v>0</v>
      </c>
      <c r="AF759" s="1">
        <f>IF(C759="west", IF(B759="Central",L759*'Connecting shares (%)'!$R$16*'Connecting shares (%)'!$F$12/100+N759*'Connecting shares (%)'!$G$12/100*'Connecting shares (%)'!$R$17+P759*'Connecting shares (%)'!$H$12/100*'Connecting shares (%)'!$R$18,0),0)</f>
        <v>0</v>
      </c>
      <c r="AG759" s="1">
        <f>IF(C759="West", IF(B759="Decentral",(K759*'Connecting shares (%)'!$F$16/100+M759*'Connecting shares (%)'!$G$16/100+O759*'Connecting shares (%)'!$H$16/100)/1000000,0),0)</f>
        <v>0</v>
      </c>
      <c r="AH759" s="1">
        <f>IF(C759="west", IF(B759="Decentral",L759*'Connecting shares (%)'!$R$16*'Connecting shares (%)'!$F$16/100+N759*'Connecting shares (%)'!$G$16/100*'Connecting shares (%)'!$R$17+P759*'Connecting shares (%)'!$H$16/100*'Connecting shares (%)'!$R$18,0),0)</f>
        <v>0</v>
      </c>
    </row>
    <row r="760" spans="1:34">
      <c r="A760" s="1">
        <v>759</v>
      </c>
      <c r="B760" s="1" t="s">
        <v>19</v>
      </c>
      <c r="C760" s="1" t="s">
        <v>22</v>
      </c>
      <c r="D760" s="1" t="s">
        <v>209</v>
      </c>
      <c r="E760" s="1">
        <v>49187.8</v>
      </c>
      <c r="F760" s="1">
        <v>2</v>
      </c>
      <c r="G760" s="1">
        <v>0</v>
      </c>
      <c r="H760" s="1">
        <v>0</v>
      </c>
      <c r="I760" s="1">
        <v>0</v>
      </c>
      <c r="J760" s="1">
        <v>0</v>
      </c>
      <c r="K760" s="1">
        <v>0</v>
      </c>
      <c r="L760" s="1">
        <v>0</v>
      </c>
      <c r="M760" s="1">
        <v>0</v>
      </c>
      <c r="N760" s="1">
        <v>0</v>
      </c>
      <c r="O760" s="1">
        <v>0</v>
      </c>
      <c r="P760" s="1">
        <v>0</v>
      </c>
      <c r="Q760" s="1">
        <v>813.50193983189195</v>
      </c>
      <c r="R760" s="1">
        <v>13452</v>
      </c>
      <c r="S760" s="59">
        <f>IF(C760="East", IF(B760="Central",('Connecting shares (%)'!$F$2/100*E760+'Connecting shares (%)'!$G$2/100*G760+'Connecting shares (%)'!$H$2/100*I760)/1000000,0),0)</f>
        <v>0</v>
      </c>
      <c r="T760" s="59">
        <f>IF(C760="East", IF(B760="Central",F760*'Connecting shares (%)'!$R$16*'Connecting shares (%)'!$F$2/100+H760*'Connecting shares (%)'!$G$2/100*'Connecting shares (%)'!$R$17+J760*'Connecting shares (%)'!$H$2/100*'Connecting shares (%)'!$R$18,0),0)</f>
        <v>0</v>
      </c>
      <c r="U760" s="1">
        <f>IF(C760="East", IF(B760="Decentral",('Connecting shares (%)'!$F$6/100*E760+'Connecting shares (%)'!$G$6/100*G760+'Connecting shares (%)'!$H$6/100*I760)/1000000,0),0)</f>
        <v>4.9187800000000004E-2</v>
      </c>
      <c r="V760" s="1">
        <f>IF(C760="East", IF(B760="Decentral",F760*'Connecting shares (%)'!$R$16*'Connecting shares (%)'!$F$6/100+H760*'Connecting shares (%)'!$G$6/100*'Connecting shares (%)'!$R$17+J760*'Connecting shares (%)'!$H$6/100*'Connecting shares (%)'!$R$18,0),0)</f>
        <v>4.5990000000000003E-2</v>
      </c>
      <c r="W760" s="1">
        <f>IF(C760="East", IF(B760="Central",('Connecting shares (%)'!$F$4/100*K760+'Connecting shares (%)'!$G$4/100*M760+'Connecting shares (%)'!$H$4/100*O760)/1000000,0),0)</f>
        <v>0</v>
      </c>
      <c r="X760" s="1">
        <f>IF(C760="East", IF(B760="Central",L760*'Connecting shares (%)'!$R$16*'Connecting shares (%)'!$F$4/100+N760*'Connecting shares (%)'!$G$4/100*'Connecting shares (%)'!$R$17+P760*'Connecting shares (%)'!$H$4/100*'Connecting shares (%)'!$R$18,0),0)</f>
        <v>0</v>
      </c>
      <c r="Y760" s="1">
        <f>IF(C760="East", IF(B760="Decentral",('Connecting shares (%)'!$F$4/100*K760+'Connecting shares (%)'!$G$4/100*M760+'Connecting shares (%)'!$H$4/100*O760)/1000000,0),0)</f>
        <v>0</v>
      </c>
      <c r="Z760" s="1">
        <f>IF(C760="East", IF(B760="Decentral",L760*'Connecting shares (%)'!$R$16*'Connecting shares (%)'!$F$8/100+N760*'Connecting shares (%)'!$G$8/100*'Connecting shares (%)'!$R$17+P760*'Connecting shares (%)'!$H$8/100*'Connecting shares (%)'!$R$18,0),0)</f>
        <v>0</v>
      </c>
      <c r="AA760" s="1">
        <f>IF(C760="West", IF(B760="Central",('Connecting shares (%)'!$F$10/100*E760+'Connecting shares (%)'!$G$10/100*G760+'Connecting shares (%)'!$H$10/100*I760)/1000000,0),0)</f>
        <v>0</v>
      </c>
      <c r="AB760" s="1">
        <f>IF(C760="West", IF(B760="Central",F760*'Connecting shares (%)'!$R$16*'Connecting shares (%)'!$F$10/100+H760*'Connecting shares (%)'!$G$10/100*'Connecting shares (%)'!$R$17+J760*'Connecting shares (%)'!$H$10/100*'Connecting shares (%)'!$R$18,0),0)</f>
        <v>0</v>
      </c>
      <c r="AC760" s="1">
        <f>IF(C760="West", IF(B760="Decentral",('Connecting shares (%)'!$F$14/100*E760+'Connecting shares (%)'!$G$14/100*G760+'Connecting shares (%)'!$H$14/100*I760)/1000000,0),0)</f>
        <v>0</v>
      </c>
      <c r="AD760" s="1">
        <f>IF(C760="west", IF(B760="Decentral",F760*'Connecting shares (%)'!$R$16*'Connecting shares (%)'!$F$14/100+H760*'Connecting shares (%)'!$G$14/100*'Connecting shares (%)'!$R$17+J760*'Connecting shares (%)'!$H$14/100*'Connecting shares (%)'!$R$18,0),0)</f>
        <v>0</v>
      </c>
      <c r="AE760" s="1">
        <f>IF(C760="west", IF(B760="Central",('Connecting shares (%)'!$F$12/100*K760+'Connecting shares (%)'!$G$12/100*M760+'Connecting shares (%)'!$H$12/100*O760)/1000000,0),0)</f>
        <v>0</v>
      </c>
      <c r="AF760" s="1">
        <f>IF(C760="west", IF(B760="Central",L760*'Connecting shares (%)'!$R$16*'Connecting shares (%)'!$F$12/100+N760*'Connecting shares (%)'!$G$12/100*'Connecting shares (%)'!$R$17+P760*'Connecting shares (%)'!$H$12/100*'Connecting shares (%)'!$R$18,0),0)</f>
        <v>0</v>
      </c>
      <c r="AG760" s="1">
        <f>IF(C760="West", IF(B760="Decentral",(K760*'Connecting shares (%)'!$F$16/100+M760*'Connecting shares (%)'!$G$16/100+O760*'Connecting shares (%)'!$H$16/100)/1000000,0),0)</f>
        <v>0</v>
      </c>
      <c r="AH760" s="1">
        <f>IF(C760="west", IF(B760="Decentral",L760*'Connecting shares (%)'!$R$16*'Connecting shares (%)'!$F$16/100+N760*'Connecting shares (%)'!$G$16/100*'Connecting shares (%)'!$R$17+P760*'Connecting shares (%)'!$H$16/100*'Connecting shares (%)'!$R$18,0),0)</f>
        <v>0</v>
      </c>
    </row>
    <row r="761" spans="1:34">
      <c r="A761" s="1">
        <v>760</v>
      </c>
      <c r="B761" s="1" t="s">
        <v>19</v>
      </c>
      <c r="C761" s="1" t="s">
        <v>22</v>
      </c>
      <c r="D761" s="1" t="s">
        <v>212</v>
      </c>
      <c r="E761" s="1">
        <v>347112.25999999902</v>
      </c>
      <c r="F761" s="1">
        <v>18</v>
      </c>
      <c r="G761" s="1">
        <v>0</v>
      </c>
      <c r="H761" s="1">
        <v>0</v>
      </c>
      <c r="I761" s="1">
        <v>0</v>
      </c>
      <c r="J761" s="1">
        <v>0</v>
      </c>
      <c r="K761" s="1">
        <v>39780.339999999902</v>
      </c>
      <c r="L761" s="1">
        <v>2</v>
      </c>
      <c r="M761" s="1">
        <v>0</v>
      </c>
      <c r="N761" s="1">
        <v>0</v>
      </c>
      <c r="O761" s="1">
        <v>0</v>
      </c>
      <c r="P761" s="1">
        <v>0</v>
      </c>
      <c r="Q761" s="1">
        <v>1900.6710802555101</v>
      </c>
      <c r="R761" s="1">
        <v>158729</v>
      </c>
      <c r="S761" s="59">
        <f>IF(C761="East", IF(B761="Central",('Connecting shares (%)'!$F$2/100*E761+'Connecting shares (%)'!$G$2/100*G761+'Connecting shares (%)'!$H$2/100*I761)/1000000,0),0)</f>
        <v>0</v>
      </c>
      <c r="T761" s="59">
        <f>IF(C761="East", IF(B761="Central",F761*'Connecting shares (%)'!$R$16*'Connecting shares (%)'!$F$2/100+H761*'Connecting shares (%)'!$G$2/100*'Connecting shares (%)'!$R$17+J761*'Connecting shares (%)'!$H$2/100*'Connecting shares (%)'!$R$18,0),0)</f>
        <v>0</v>
      </c>
      <c r="U761" s="1">
        <f>IF(C761="East", IF(B761="Decentral",('Connecting shares (%)'!$F$6/100*E761+'Connecting shares (%)'!$G$6/100*G761+'Connecting shares (%)'!$H$6/100*I761)/1000000,0),0)</f>
        <v>0.34711225999999901</v>
      </c>
      <c r="V761" s="1">
        <f>IF(C761="East", IF(B761="Decentral",F761*'Connecting shares (%)'!$R$16*'Connecting shares (%)'!$F$6/100+H761*'Connecting shares (%)'!$G$6/100*'Connecting shares (%)'!$R$17+J761*'Connecting shares (%)'!$H$6/100*'Connecting shares (%)'!$R$18,0),0)</f>
        <v>0.41391</v>
      </c>
      <c r="W761" s="1">
        <f>IF(C761="East", IF(B761="Central",('Connecting shares (%)'!$F$4/100*K761+'Connecting shares (%)'!$G$4/100*M761+'Connecting shares (%)'!$H$4/100*O761)/1000000,0),0)</f>
        <v>0</v>
      </c>
      <c r="X761" s="1">
        <f>IF(C761="East", IF(B761="Central",L761*'Connecting shares (%)'!$R$16*'Connecting shares (%)'!$F$4/100+N761*'Connecting shares (%)'!$G$4/100*'Connecting shares (%)'!$R$17+P761*'Connecting shares (%)'!$H$4/100*'Connecting shares (%)'!$R$18,0),0)</f>
        <v>0</v>
      </c>
      <c r="Y761" s="1">
        <f>IF(C761="East", IF(B761="Decentral",('Connecting shares (%)'!$F$4/100*K761+'Connecting shares (%)'!$G$4/100*M761+'Connecting shares (%)'!$H$4/100*O761)/1000000,0),0)</f>
        <v>3.97803399999999E-2</v>
      </c>
      <c r="Z761" s="1">
        <f>IF(C761="East", IF(B761="Decentral",L761*'Connecting shares (%)'!$R$16*'Connecting shares (%)'!$F$8/100+N761*'Connecting shares (%)'!$G$8/100*'Connecting shares (%)'!$R$17+P761*'Connecting shares (%)'!$H$8/100*'Connecting shares (%)'!$R$18,0),0)</f>
        <v>4.5990000000000003E-2</v>
      </c>
      <c r="AA761" s="1">
        <f>IF(C761="West", IF(B761="Central",('Connecting shares (%)'!$F$10/100*E761+'Connecting shares (%)'!$G$10/100*G761+'Connecting shares (%)'!$H$10/100*I761)/1000000,0),0)</f>
        <v>0</v>
      </c>
      <c r="AB761" s="1">
        <f>IF(C761="West", IF(B761="Central",F761*'Connecting shares (%)'!$R$16*'Connecting shares (%)'!$F$10/100+H761*'Connecting shares (%)'!$G$10/100*'Connecting shares (%)'!$R$17+J761*'Connecting shares (%)'!$H$10/100*'Connecting shares (%)'!$R$18,0),0)</f>
        <v>0</v>
      </c>
      <c r="AC761" s="1">
        <f>IF(C761="West", IF(B761="Decentral",('Connecting shares (%)'!$F$14/100*E761+'Connecting shares (%)'!$G$14/100*G761+'Connecting shares (%)'!$H$14/100*I761)/1000000,0),0)</f>
        <v>0</v>
      </c>
      <c r="AD761" s="1">
        <f>IF(C761="west", IF(B761="Decentral",F761*'Connecting shares (%)'!$R$16*'Connecting shares (%)'!$F$14/100+H761*'Connecting shares (%)'!$G$14/100*'Connecting shares (%)'!$R$17+J761*'Connecting shares (%)'!$H$14/100*'Connecting shares (%)'!$R$18,0),0)</f>
        <v>0</v>
      </c>
      <c r="AE761" s="1">
        <f>IF(C761="west", IF(B761="Central",('Connecting shares (%)'!$F$12/100*K761+'Connecting shares (%)'!$G$12/100*M761+'Connecting shares (%)'!$H$12/100*O761)/1000000,0),0)</f>
        <v>0</v>
      </c>
      <c r="AF761" s="1">
        <f>IF(C761="west", IF(B761="Central",L761*'Connecting shares (%)'!$R$16*'Connecting shares (%)'!$F$12/100+N761*'Connecting shares (%)'!$G$12/100*'Connecting shares (%)'!$R$17+P761*'Connecting shares (%)'!$H$12/100*'Connecting shares (%)'!$R$18,0),0)</f>
        <v>0</v>
      </c>
      <c r="AG761" s="1">
        <f>IF(C761="West", IF(B761="Decentral",(K761*'Connecting shares (%)'!$F$16/100+M761*'Connecting shares (%)'!$G$16/100+O761*'Connecting shares (%)'!$H$16/100)/1000000,0),0)</f>
        <v>0</v>
      </c>
      <c r="AH761" s="1">
        <f>IF(C761="west", IF(B761="Decentral",L761*'Connecting shares (%)'!$R$16*'Connecting shares (%)'!$F$16/100+N761*'Connecting shares (%)'!$G$16/100*'Connecting shares (%)'!$R$17+P761*'Connecting shares (%)'!$H$16/100*'Connecting shares (%)'!$R$18,0),0)</f>
        <v>0</v>
      </c>
    </row>
    <row r="762" spans="1:34">
      <c r="A762" s="1">
        <v>761</v>
      </c>
      <c r="B762" s="1" t="s">
        <v>19</v>
      </c>
      <c r="C762" s="1" t="s">
        <v>21</v>
      </c>
      <c r="D762" s="1" t="s">
        <v>211</v>
      </c>
      <c r="E762" s="1">
        <v>372442.46999999898</v>
      </c>
      <c r="F762" s="1">
        <v>23</v>
      </c>
      <c r="G762" s="1">
        <v>0</v>
      </c>
      <c r="H762" s="1">
        <v>0</v>
      </c>
      <c r="I762" s="1">
        <v>0</v>
      </c>
      <c r="J762" s="1">
        <v>0</v>
      </c>
      <c r="K762" s="1">
        <v>0</v>
      </c>
      <c r="L762" s="1">
        <v>0</v>
      </c>
      <c r="M762" s="1">
        <v>0</v>
      </c>
      <c r="N762" s="1">
        <v>0</v>
      </c>
      <c r="O762" s="1">
        <v>0</v>
      </c>
      <c r="P762" s="1">
        <v>0</v>
      </c>
      <c r="Q762" s="1">
        <v>2179.7212867819499</v>
      </c>
      <c r="R762" s="1">
        <v>196046.5</v>
      </c>
      <c r="S762" s="59">
        <f>IF(C762="East", IF(B762="Central",('Connecting shares (%)'!$F$2/100*E762+'Connecting shares (%)'!$G$2/100*G762+'Connecting shares (%)'!$H$2/100*I762)/1000000,0),0)</f>
        <v>0</v>
      </c>
      <c r="T762" s="59">
        <f>IF(C762="East", IF(B762="Central",F762*'Connecting shares (%)'!$R$16*'Connecting shares (%)'!$F$2/100+H762*'Connecting shares (%)'!$G$2/100*'Connecting shares (%)'!$R$17+J762*'Connecting shares (%)'!$H$2/100*'Connecting shares (%)'!$R$18,0),0)</f>
        <v>0</v>
      </c>
      <c r="U762" s="1">
        <f>IF(C762="East", IF(B762="Decentral",('Connecting shares (%)'!$F$6/100*E762+'Connecting shares (%)'!$G$6/100*G762+'Connecting shares (%)'!$H$6/100*I762)/1000000,0),0)</f>
        <v>0</v>
      </c>
      <c r="V762" s="1">
        <f>IF(C762="East", IF(B762="Decentral",F762*'Connecting shares (%)'!$R$16*'Connecting shares (%)'!$F$6/100+H762*'Connecting shares (%)'!$G$6/100*'Connecting shares (%)'!$R$17+J762*'Connecting shares (%)'!$H$6/100*'Connecting shares (%)'!$R$18,0),0)</f>
        <v>0</v>
      </c>
      <c r="W762" s="1">
        <f>IF(C762="East", IF(B762="Central",('Connecting shares (%)'!$F$4/100*K762+'Connecting shares (%)'!$G$4/100*M762+'Connecting shares (%)'!$H$4/100*O762)/1000000,0),0)</f>
        <v>0</v>
      </c>
      <c r="X762" s="1">
        <f>IF(C762="East", IF(B762="Central",L762*'Connecting shares (%)'!$R$16*'Connecting shares (%)'!$F$4/100+N762*'Connecting shares (%)'!$G$4/100*'Connecting shares (%)'!$R$17+P762*'Connecting shares (%)'!$H$4/100*'Connecting shares (%)'!$R$18,0),0)</f>
        <v>0</v>
      </c>
      <c r="Y762" s="1">
        <f>IF(C762="East", IF(B762="Decentral",('Connecting shares (%)'!$F$4/100*K762+'Connecting shares (%)'!$G$4/100*M762+'Connecting shares (%)'!$H$4/100*O762)/1000000,0),0)</f>
        <v>0</v>
      </c>
      <c r="Z762" s="1">
        <f>IF(C762="East", IF(B762="Decentral",L762*'Connecting shares (%)'!$R$16*'Connecting shares (%)'!$F$8/100+N762*'Connecting shares (%)'!$G$8/100*'Connecting shares (%)'!$R$17+P762*'Connecting shares (%)'!$H$8/100*'Connecting shares (%)'!$R$18,0),0)</f>
        <v>0</v>
      </c>
      <c r="AA762" s="1">
        <f>IF(C762="West", IF(B762="Central",('Connecting shares (%)'!$F$10/100*E762+'Connecting shares (%)'!$G$10/100*G762+'Connecting shares (%)'!$H$10/100*I762)/1000000,0),0)</f>
        <v>0</v>
      </c>
      <c r="AB762" s="1">
        <f>IF(C762="West", IF(B762="Central",F762*'Connecting shares (%)'!$R$16*'Connecting shares (%)'!$F$10/100+H762*'Connecting shares (%)'!$G$10/100*'Connecting shares (%)'!$R$17+J762*'Connecting shares (%)'!$H$10/100*'Connecting shares (%)'!$R$18,0),0)</f>
        <v>0</v>
      </c>
      <c r="AC762" s="1">
        <f>IF(C762="West", IF(B762="Decentral",('Connecting shares (%)'!$F$14/100*E762+'Connecting shares (%)'!$G$14/100*G762+'Connecting shares (%)'!$H$14/100*I762)/1000000,0),0)</f>
        <v>0.37244246999999897</v>
      </c>
      <c r="AD762" s="1">
        <f>IF(C762="west", IF(B762="Decentral",F762*'Connecting shares (%)'!$R$16*'Connecting shares (%)'!$F$14/100+H762*'Connecting shares (%)'!$G$14/100*'Connecting shares (%)'!$R$17+J762*'Connecting shares (%)'!$H$14/100*'Connecting shares (%)'!$R$18,0),0)</f>
        <v>0.52888500000000005</v>
      </c>
      <c r="AE762" s="1">
        <f>IF(C762="west", IF(B762="Central",('Connecting shares (%)'!$F$12/100*K762+'Connecting shares (%)'!$G$12/100*M762+'Connecting shares (%)'!$H$12/100*O762)/1000000,0),0)</f>
        <v>0</v>
      </c>
      <c r="AF762" s="1">
        <f>IF(C762="west", IF(B762="Central",L762*'Connecting shares (%)'!$R$16*'Connecting shares (%)'!$F$12/100+N762*'Connecting shares (%)'!$G$12/100*'Connecting shares (%)'!$R$17+P762*'Connecting shares (%)'!$H$12/100*'Connecting shares (%)'!$R$18,0),0)</f>
        <v>0</v>
      </c>
      <c r="AG762" s="1">
        <f>IF(C762="West", IF(B762="Decentral",(K762*'Connecting shares (%)'!$F$16/100+M762*'Connecting shares (%)'!$G$16/100+O762*'Connecting shares (%)'!$H$16/100)/1000000,0),0)</f>
        <v>0</v>
      </c>
      <c r="AH762" s="1">
        <f>IF(C762="west", IF(B762="Decentral",L762*'Connecting shares (%)'!$R$16*'Connecting shares (%)'!$F$16/100+N762*'Connecting shares (%)'!$G$16/100*'Connecting shares (%)'!$R$17+P762*'Connecting shares (%)'!$H$16/100*'Connecting shares (%)'!$R$18,0),0)</f>
        <v>0</v>
      </c>
    </row>
    <row r="763" spans="1:34">
      <c r="A763" s="1">
        <v>762</v>
      </c>
      <c r="B763" s="1" t="s">
        <v>19</v>
      </c>
      <c r="C763" s="1" t="s">
        <v>21</v>
      </c>
      <c r="D763" s="1" t="s">
        <v>210</v>
      </c>
      <c r="E763" s="1">
        <v>27773.55</v>
      </c>
      <c r="F763" s="1">
        <v>2</v>
      </c>
      <c r="G763" s="1">
        <v>0</v>
      </c>
      <c r="H763" s="1">
        <v>0</v>
      </c>
      <c r="I763" s="1">
        <v>0</v>
      </c>
      <c r="J763" s="1">
        <v>0</v>
      </c>
      <c r="K763" s="1">
        <v>0</v>
      </c>
      <c r="L763" s="1">
        <v>0</v>
      </c>
      <c r="M763" s="1">
        <v>0</v>
      </c>
      <c r="N763" s="1">
        <v>0</v>
      </c>
      <c r="O763" s="1">
        <v>0</v>
      </c>
      <c r="P763" s="1">
        <v>0</v>
      </c>
      <c r="Q763" s="1">
        <v>1927.70444772571</v>
      </c>
      <c r="R763" s="1">
        <v>88100.5</v>
      </c>
      <c r="S763" s="59">
        <f>IF(C763="East", IF(B763="Central",('Connecting shares (%)'!$F$2/100*E763+'Connecting shares (%)'!$G$2/100*G763+'Connecting shares (%)'!$H$2/100*I763)/1000000,0),0)</f>
        <v>0</v>
      </c>
      <c r="T763" s="59">
        <f>IF(C763="East", IF(B763="Central",F763*'Connecting shares (%)'!$R$16*'Connecting shares (%)'!$F$2/100+H763*'Connecting shares (%)'!$G$2/100*'Connecting shares (%)'!$R$17+J763*'Connecting shares (%)'!$H$2/100*'Connecting shares (%)'!$R$18,0),0)</f>
        <v>0</v>
      </c>
      <c r="U763" s="1">
        <f>IF(C763="East", IF(B763="Decentral",('Connecting shares (%)'!$F$6/100*E763+'Connecting shares (%)'!$G$6/100*G763+'Connecting shares (%)'!$H$6/100*I763)/1000000,0),0)</f>
        <v>0</v>
      </c>
      <c r="V763" s="1">
        <f>IF(C763="East", IF(B763="Decentral",F763*'Connecting shares (%)'!$R$16*'Connecting shares (%)'!$F$6/100+H763*'Connecting shares (%)'!$G$6/100*'Connecting shares (%)'!$R$17+J763*'Connecting shares (%)'!$H$6/100*'Connecting shares (%)'!$R$18,0),0)</f>
        <v>0</v>
      </c>
      <c r="W763" s="1">
        <f>IF(C763="East", IF(B763="Central",('Connecting shares (%)'!$F$4/100*K763+'Connecting shares (%)'!$G$4/100*M763+'Connecting shares (%)'!$H$4/100*O763)/1000000,0),0)</f>
        <v>0</v>
      </c>
      <c r="X763" s="1">
        <f>IF(C763="East", IF(B763="Central",L763*'Connecting shares (%)'!$R$16*'Connecting shares (%)'!$F$4/100+N763*'Connecting shares (%)'!$G$4/100*'Connecting shares (%)'!$R$17+P763*'Connecting shares (%)'!$H$4/100*'Connecting shares (%)'!$R$18,0),0)</f>
        <v>0</v>
      </c>
      <c r="Y763" s="1">
        <f>IF(C763="East", IF(B763="Decentral",('Connecting shares (%)'!$F$4/100*K763+'Connecting shares (%)'!$G$4/100*M763+'Connecting shares (%)'!$H$4/100*O763)/1000000,0),0)</f>
        <v>0</v>
      </c>
      <c r="Z763" s="1">
        <f>IF(C763="East", IF(B763="Decentral",L763*'Connecting shares (%)'!$R$16*'Connecting shares (%)'!$F$8/100+N763*'Connecting shares (%)'!$G$8/100*'Connecting shares (%)'!$R$17+P763*'Connecting shares (%)'!$H$8/100*'Connecting shares (%)'!$R$18,0),0)</f>
        <v>0</v>
      </c>
      <c r="AA763" s="1">
        <f>IF(C763="West", IF(B763="Central",('Connecting shares (%)'!$F$10/100*E763+'Connecting shares (%)'!$G$10/100*G763+'Connecting shares (%)'!$H$10/100*I763)/1000000,0),0)</f>
        <v>0</v>
      </c>
      <c r="AB763" s="1">
        <f>IF(C763="West", IF(B763="Central",F763*'Connecting shares (%)'!$R$16*'Connecting shares (%)'!$F$10/100+H763*'Connecting shares (%)'!$G$10/100*'Connecting shares (%)'!$R$17+J763*'Connecting shares (%)'!$H$10/100*'Connecting shares (%)'!$R$18,0),0)</f>
        <v>0</v>
      </c>
      <c r="AC763" s="1">
        <f>IF(C763="West", IF(B763="Decentral",('Connecting shares (%)'!$F$14/100*E763+'Connecting shares (%)'!$G$14/100*G763+'Connecting shares (%)'!$H$14/100*I763)/1000000,0),0)</f>
        <v>2.7773549999999998E-2</v>
      </c>
      <c r="AD763" s="1">
        <f>IF(C763="west", IF(B763="Decentral",F763*'Connecting shares (%)'!$R$16*'Connecting shares (%)'!$F$14/100+H763*'Connecting shares (%)'!$G$14/100*'Connecting shares (%)'!$R$17+J763*'Connecting shares (%)'!$H$14/100*'Connecting shares (%)'!$R$18,0),0)</f>
        <v>4.5990000000000003E-2</v>
      </c>
      <c r="AE763" s="1">
        <f>IF(C763="west", IF(B763="Central",('Connecting shares (%)'!$F$12/100*K763+'Connecting shares (%)'!$G$12/100*M763+'Connecting shares (%)'!$H$12/100*O763)/1000000,0),0)</f>
        <v>0</v>
      </c>
      <c r="AF763" s="1">
        <f>IF(C763="west", IF(B763="Central",L763*'Connecting shares (%)'!$R$16*'Connecting shares (%)'!$F$12/100+N763*'Connecting shares (%)'!$G$12/100*'Connecting shares (%)'!$R$17+P763*'Connecting shares (%)'!$H$12/100*'Connecting shares (%)'!$R$18,0),0)</f>
        <v>0</v>
      </c>
      <c r="AG763" s="1">
        <f>IF(C763="West", IF(B763="Decentral",(K763*'Connecting shares (%)'!$F$16/100+M763*'Connecting shares (%)'!$G$16/100+O763*'Connecting shares (%)'!$H$16/100)/1000000,0),0)</f>
        <v>0</v>
      </c>
      <c r="AH763" s="1">
        <f>IF(C763="west", IF(B763="Decentral",L763*'Connecting shares (%)'!$R$16*'Connecting shares (%)'!$F$16/100+N763*'Connecting shares (%)'!$G$16/100*'Connecting shares (%)'!$R$17+P763*'Connecting shares (%)'!$H$16/100*'Connecting shares (%)'!$R$18,0),0)</f>
        <v>0</v>
      </c>
    </row>
    <row r="764" spans="1:34">
      <c r="A764" s="1">
        <v>763</v>
      </c>
      <c r="B764" s="1" t="s">
        <v>19</v>
      </c>
      <c r="C764" s="1" t="s">
        <v>22</v>
      </c>
      <c r="D764" s="1" t="s">
        <v>209</v>
      </c>
      <c r="E764" s="1">
        <v>1148393.98</v>
      </c>
      <c r="F764" s="1">
        <v>63</v>
      </c>
      <c r="G764" s="1">
        <v>143872.75</v>
      </c>
      <c r="H764" s="1">
        <v>2</v>
      </c>
      <c r="I764" s="1">
        <v>0</v>
      </c>
      <c r="J764" s="1">
        <v>0</v>
      </c>
      <c r="K764" s="1">
        <v>296813.07</v>
      </c>
      <c r="L764" s="1">
        <v>36</v>
      </c>
      <c r="M764" s="1">
        <v>263619.65999999997</v>
      </c>
      <c r="N764" s="1">
        <v>4</v>
      </c>
      <c r="O764" s="1">
        <v>353649.58</v>
      </c>
      <c r="P764" s="1">
        <v>1</v>
      </c>
      <c r="Q764" s="1">
        <v>1513.6044995361101</v>
      </c>
      <c r="R764" s="1">
        <v>146223.5</v>
      </c>
      <c r="S764" s="59">
        <f>IF(C764="East", IF(B764="Central",('Connecting shares (%)'!$F$2/100*E764+'Connecting shares (%)'!$G$2/100*G764+'Connecting shares (%)'!$H$2/100*I764)/1000000,0),0)</f>
        <v>0</v>
      </c>
      <c r="T764" s="59">
        <f>IF(C764="East", IF(B764="Central",F764*'Connecting shares (%)'!$R$16*'Connecting shares (%)'!$F$2/100+H764*'Connecting shares (%)'!$G$2/100*'Connecting shares (%)'!$R$17+J764*'Connecting shares (%)'!$H$2/100*'Connecting shares (%)'!$R$18,0),0)</f>
        <v>0</v>
      </c>
      <c r="U764" s="1">
        <f>IF(C764="East", IF(B764="Decentral",('Connecting shares (%)'!$F$6/100*E764+'Connecting shares (%)'!$G$6/100*G764+'Connecting shares (%)'!$H$6/100*I764)/1000000,0),0)</f>
        <v>1.2922667299999999</v>
      </c>
      <c r="V764" s="1">
        <f>IF(C764="East", IF(B764="Decentral",F764*'Connecting shares (%)'!$R$16*'Connecting shares (%)'!$F$6/100+H764*'Connecting shares (%)'!$G$6/100*'Connecting shares (%)'!$R$17+J764*'Connecting shares (%)'!$H$6/100*'Connecting shares (%)'!$R$18,0),0)</f>
        <v>1.5100030000000002</v>
      </c>
      <c r="W764" s="1">
        <f>IF(C764="East", IF(B764="Central",('Connecting shares (%)'!$F$4/100*K764+'Connecting shares (%)'!$G$4/100*M764+'Connecting shares (%)'!$H$4/100*O764)/1000000,0),0)</f>
        <v>0</v>
      </c>
      <c r="X764" s="1">
        <f>IF(C764="East", IF(B764="Central",L764*'Connecting shares (%)'!$R$16*'Connecting shares (%)'!$F$4/100+N764*'Connecting shares (%)'!$G$4/100*'Connecting shares (%)'!$R$17+P764*'Connecting shares (%)'!$H$4/100*'Connecting shares (%)'!$R$18,0),0)</f>
        <v>0</v>
      </c>
      <c r="Y764" s="1">
        <f>IF(C764="East", IF(B764="Decentral",('Connecting shares (%)'!$F$4/100*K764+'Connecting shares (%)'!$G$4/100*M764+'Connecting shares (%)'!$H$4/100*O764)/1000000,0),0)</f>
        <v>0.91408231000000006</v>
      </c>
      <c r="Z764" s="1">
        <f>IF(C764="East", IF(B764="Decentral",L764*'Connecting shares (%)'!$R$16*'Connecting shares (%)'!$F$8/100+N764*'Connecting shares (%)'!$G$8/100*'Connecting shares (%)'!$R$17+P764*'Connecting shares (%)'!$H$8/100*'Connecting shares (%)'!$R$18,0),0)</f>
        <v>0.98111499999999996</v>
      </c>
      <c r="AA764" s="1">
        <f>IF(C764="West", IF(B764="Central",('Connecting shares (%)'!$F$10/100*E764+'Connecting shares (%)'!$G$10/100*G764+'Connecting shares (%)'!$H$10/100*I764)/1000000,0),0)</f>
        <v>0</v>
      </c>
      <c r="AB764" s="1">
        <f>IF(C764="West", IF(B764="Central",F764*'Connecting shares (%)'!$R$16*'Connecting shares (%)'!$F$10/100+H764*'Connecting shares (%)'!$G$10/100*'Connecting shares (%)'!$R$17+J764*'Connecting shares (%)'!$H$10/100*'Connecting shares (%)'!$R$18,0),0)</f>
        <v>0</v>
      </c>
      <c r="AC764" s="1">
        <f>IF(C764="West", IF(B764="Decentral",('Connecting shares (%)'!$F$14/100*E764+'Connecting shares (%)'!$G$14/100*G764+'Connecting shares (%)'!$H$14/100*I764)/1000000,0),0)</f>
        <v>0</v>
      </c>
      <c r="AD764" s="1">
        <f>IF(C764="west", IF(B764="Decentral",F764*'Connecting shares (%)'!$R$16*'Connecting shares (%)'!$F$14/100+H764*'Connecting shares (%)'!$G$14/100*'Connecting shares (%)'!$R$17+J764*'Connecting shares (%)'!$H$14/100*'Connecting shares (%)'!$R$18,0),0)</f>
        <v>0</v>
      </c>
      <c r="AE764" s="1">
        <f>IF(C764="west", IF(B764="Central",('Connecting shares (%)'!$F$12/100*K764+'Connecting shares (%)'!$G$12/100*M764+'Connecting shares (%)'!$H$12/100*O764)/1000000,0),0)</f>
        <v>0</v>
      </c>
      <c r="AF764" s="1">
        <f>IF(C764="west", IF(B764="Central",L764*'Connecting shares (%)'!$R$16*'Connecting shares (%)'!$F$12/100+N764*'Connecting shares (%)'!$G$12/100*'Connecting shares (%)'!$R$17+P764*'Connecting shares (%)'!$H$12/100*'Connecting shares (%)'!$R$18,0),0)</f>
        <v>0</v>
      </c>
      <c r="AG764" s="1">
        <f>IF(C764="West", IF(B764="Decentral",(K764*'Connecting shares (%)'!$F$16/100+M764*'Connecting shares (%)'!$G$16/100+O764*'Connecting shares (%)'!$H$16/100)/1000000,0),0)</f>
        <v>0</v>
      </c>
      <c r="AH764" s="1">
        <f>IF(C764="west", IF(B764="Decentral",L764*'Connecting shares (%)'!$R$16*'Connecting shares (%)'!$F$16/100+N764*'Connecting shares (%)'!$G$16/100*'Connecting shares (%)'!$R$17+P764*'Connecting shares (%)'!$H$16/100*'Connecting shares (%)'!$R$18,0),0)</f>
        <v>0</v>
      </c>
    </row>
    <row r="765" spans="1:34">
      <c r="A765" s="1">
        <v>764</v>
      </c>
      <c r="B765" s="1" t="s">
        <v>19</v>
      </c>
      <c r="C765" s="1" t="s">
        <v>22</v>
      </c>
      <c r="D765" s="1" t="s">
        <v>209</v>
      </c>
      <c r="E765" s="1">
        <v>92152.19</v>
      </c>
      <c r="F765" s="1">
        <v>5</v>
      </c>
      <c r="G765" s="1">
        <v>0</v>
      </c>
      <c r="H765" s="1">
        <v>0</v>
      </c>
      <c r="I765" s="1">
        <v>0</v>
      </c>
      <c r="J765" s="1">
        <v>0</v>
      </c>
      <c r="K765" s="1">
        <v>0</v>
      </c>
      <c r="L765" s="1">
        <v>0</v>
      </c>
      <c r="M765" s="1">
        <v>0</v>
      </c>
      <c r="N765" s="1">
        <v>0</v>
      </c>
      <c r="O765" s="1">
        <v>0</v>
      </c>
      <c r="P765" s="1">
        <v>0</v>
      </c>
      <c r="Q765" s="1">
        <v>513.70626948370102</v>
      </c>
      <c r="R765" s="1">
        <v>10742</v>
      </c>
      <c r="S765" s="59">
        <f>IF(C765="East", IF(B765="Central",('Connecting shares (%)'!$F$2/100*E765+'Connecting shares (%)'!$G$2/100*G765+'Connecting shares (%)'!$H$2/100*I765)/1000000,0),0)</f>
        <v>0</v>
      </c>
      <c r="T765" s="59">
        <f>IF(C765="East", IF(B765="Central",F765*'Connecting shares (%)'!$R$16*'Connecting shares (%)'!$F$2/100+H765*'Connecting shares (%)'!$G$2/100*'Connecting shares (%)'!$R$17+J765*'Connecting shares (%)'!$H$2/100*'Connecting shares (%)'!$R$18,0),0)</f>
        <v>0</v>
      </c>
      <c r="U765" s="1">
        <f>IF(C765="East", IF(B765="Decentral",('Connecting shares (%)'!$F$6/100*E765+'Connecting shares (%)'!$G$6/100*G765+'Connecting shares (%)'!$H$6/100*I765)/1000000,0),0)</f>
        <v>9.2152190000000009E-2</v>
      </c>
      <c r="V765" s="1">
        <f>IF(C765="East", IF(B765="Decentral",F765*'Connecting shares (%)'!$R$16*'Connecting shares (%)'!$F$6/100+H765*'Connecting shares (%)'!$G$6/100*'Connecting shares (%)'!$R$17+J765*'Connecting shares (%)'!$H$6/100*'Connecting shares (%)'!$R$18,0),0)</f>
        <v>0.11497500000000001</v>
      </c>
      <c r="W765" s="1">
        <f>IF(C765="East", IF(B765="Central",('Connecting shares (%)'!$F$4/100*K765+'Connecting shares (%)'!$G$4/100*M765+'Connecting shares (%)'!$H$4/100*O765)/1000000,0),0)</f>
        <v>0</v>
      </c>
      <c r="X765" s="1">
        <f>IF(C765="East", IF(B765="Central",L765*'Connecting shares (%)'!$R$16*'Connecting shares (%)'!$F$4/100+N765*'Connecting shares (%)'!$G$4/100*'Connecting shares (%)'!$R$17+P765*'Connecting shares (%)'!$H$4/100*'Connecting shares (%)'!$R$18,0),0)</f>
        <v>0</v>
      </c>
      <c r="Y765" s="1">
        <f>IF(C765="East", IF(B765="Decentral",('Connecting shares (%)'!$F$4/100*K765+'Connecting shares (%)'!$G$4/100*M765+'Connecting shares (%)'!$H$4/100*O765)/1000000,0),0)</f>
        <v>0</v>
      </c>
      <c r="Z765" s="1">
        <f>IF(C765="East", IF(B765="Decentral",L765*'Connecting shares (%)'!$R$16*'Connecting shares (%)'!$F$8/100+N765*'Connecting shares (%)'!$G$8/100*'Connecting shares (%)'!$R$17+P765*'Connecting shares (%)'!$H$8/100*'Connecting shares (%)'!$R$18,0),0)</f>
        <v>0</v>
      </c>
      <c r="AA765" s="1">
        <f>IF(C765="West", IF(B765="Central",('Connecting shares (%)'!$F$10/100*E765+'Connecting shares (%)'!$G$10/100*G765+'Connecting shares (%)'!$H$10/100*I765)/1000000,0),0)</f>
        <v>0</v>
      </c>
      <c r="AB765" s="1">
        <f>IF(C765="West", IF(B765="Central",F765*'Connecting shares (%)'!$R$16*'Connecting shares (%)'!$F$10/100+H765*'Connecting shares (%)'!$G$10/100*'Connecting shares (%)'!$R$17+J765*'Connecting shares (%)'!$H$10/100*'Connecting shares (%)'!$R$18,0),0)</f>
        <v>0</v>
      </c>
      <c r="AC765" s="1">
        <f>IF(C765="West", IF(B765="Decentral",('Connecting shares (%)'!$F$14/100*E765+'Connecting shares (%)'!$G$14/100*G765+'Connecting shares (%)'!$H$14/100*I765)/1000000,0),0)</f>
        <v>0</v>
      </c>
      <c r="AD765" s="1">
        <f>IF(C765="west", IF(B765="Decentral",F765*'Connecting shares (%)'!$R$16*'Connecting shares (%)'!$F$14/100+H765*'Connecting shares (%)'!$G$14/100*'Connecting shares (%)'!$R$17+J765*'Connecting shares (%)'!$H$14/100*'Connecting shares (%)'!$R$18,0),0)</f>
        <v>0</v>
      </c>
      <c r="AE765" s="1">
        <f>IF(C765="west", IF(B765="Central",('Connecting shares (%)'!$F$12/100*K765+'Connecting shares (%)'!$G$12/100*M765+'Connecting shares (%)'!$H$12/100*O765)/1000000,0),0)</f>
        <v>0</v>
      </c>
      <c r="AF765" s="1">
        <f>IF(C765="west", IF(B765="Central",L765*'Connecting shares (%)'!$R$16*'Connecting shares (%)'!$F$12/100+N765*'Connecting shares (%)'!$G$12/100*'Connecting shares (%)'!$R$17+P765*'Connecting shares (%)'!$H$12/100*'Connecting shares (%)'!$R$18,0),0)</f>
        <v>0</v>
      </c>
      <c r="AG765" s="1">
        <f>IF(C765="West", IF(B765="Decentral",(K765*'Connecting shares (%)'!$F$16/100+M765*'Connecting shares (%)'!$G$16/100+O765*'Connecting shares (%)'!$H$16/100)/1000000,0),0)</f>
        <v>0</v>
      </c>
      <c r="AH765" s="1">
        <f>IF(C765="west", IF(B765="Decentral",L765*'Connecting shares (%)'!$R$16*'Connecting shares (%)'!$F$16/100+N765*'Connecting shares (%)'!$G$16/100*'Connecting shares (%)'!$R$17+P765*'Connecting shares (%)'!$H$16/100*'Connecting shares (%)'!$R$18,0),0)</f>
        <v>0</v>
      </c>
    </row>
    <row r="766" spans="1:34">
      <c r="A766" s="1">
        <v>765</v>
      </c>
      <c r="B766" s="1" t="s">
        <v>19</v>
      </c>
      <c r="C766" s="1" t="s">
        <v>21</v>
      </c>
      <c r="D766" s="1" t="s">
        <v>208</v>
      </c>
      <c r="E766" s="1">
        <v>504275.72</v>
      </c>
      <c r="F766" s="1">
        <v>29</v>
      </c>
      <c r="G766" s="1">
        <v>0</v>
      </c>
      <c r="H766" s="1">
        <v>0</v>
      </c>
      <c r="I766" s="1">
        <v>0</v>
      </c>
      <c r="J766" s="1">
        <v>0</v>
      </c>
      <c r="K766" s="1">
        <v>20485.63</v>
      </c>
      <c r="L766" s="1">
        <v>1</v>
      </c>
      <c r="M766" s="1">
        <v>0</v>
      </c>
      <c r="N766" s="1">
        <v>0</v>
      </c>
      <c r="O766" s="1">
        <v>0</v>
      </c>
      <c r="P766" s="1">
        <v>0</v>
      </c>
      <c r="Q766" s="1">
        <v>2349.1534104556599</v>
      </c>
      <c r="R766" s="1">
        <v>305098</v>
      </c>
      <c r="S766" s="59">
        <f>IF(C766="East", IF(B766="Central",('Connecting shares (%)'!$F$2/100*E766+'Connecting shares (%)'!$G$2/100*G766+'Connecting shares (%)'!$H$2/100*I766)/1000000,0),0)</f>
        <v>0</v>
      </c>
      <c r="T766" s="59">
        <f>IF(C766="East", IF(B766="Central",F766*'Connecting shares (%)'!$R$16*'Connecting shares (%)'!$F$2/100+H766*'Connecting shares (%)'!$G$2/100*'Connecting shares (%)'!$R$17+J766*'Connecting shares (%)'!$H$2/100*'Connecting shares (%)'!$R$18,0),0)</f>
        <v>0</v>
      </c>
      <c r="U766" s="1">
        <f>IF(C766="East", IF(B766="Decentral",('Connecting shares (%)'!$F$6/100*E766+'Connecting shares (%)'!$G$6/100*G766+'Connecting shares (%)'!$H$6/100*I766)/1000000,0),0)</f>
        <v>0</v>
      </c>
      <c r="V766" s="1">
        <f>IF(C766="East", IF(B766="Decentral",F766*'Connecting shares (%)'!$R$16*'Connecting shares (%)'!$F$6/100+H766*'Connecting shares (%)'!$G$6/100*'Connecting shares (%)'!$R$17+J766*'Connecting shares (%)'!$H$6/100*'Connecting shares (%)'!$R$18,0),0)</f>
        <v>0</v>
      </c>
      <c r="W766" s="1">
        <f>IF(C766="East", IF(B766="Central",('Connecting shares (%)'!$F$4/100*K766+'Connecting shares (%)'!$G$4/100*M766+'Connecting shares (%)'!$H$4/100*O766)/1000000,0),0)</f>
        <v>0</v>
      </c>
      <c r="X766" s="1">
        <f>IF(C766="East", IF(B766="Central",L766*'Connecting shares (%)'!$R$16*'Connecting shares (%)'!$F$4/100+N766*'Connecting shares (%)'!$G$4/100*'Connecting shares (%)'!$R$17+P766*'Connecting shares (%)'!$H$4/100*'Connecting shares (%)'!$R$18,0),0)</f>
        <v>0</v>
      </c>
      <c r="Y766" s="1">
        <f>IF(C766="East", IF(B766="Decentral",('Connecting shares (%)'!$F$4/100*K766+'Connecting shares (%)'!$G$4/100*M766+'Connecting shares (%)'!$H$4/100*O766)/1000000,0),0)</f>
        <v>0</v>
      </c>
      <c r="Z766" s="1">
        <f>IF(C766="East", IF(B766="Decentral",L766*'Connecting shares (%)'!$R$16*'Connecting shares (%)'!$F$8/100+N766*'Connecting shares (%)'!$G$8/100*'Connecting shares (%)'!$R$17+P766*'Connecting shares (%)'!$H$8/100*'Connecting shares (%)'!$R$18,0),0)</f>
        <v>0</v>
      </c>
      <c r="AA766" s="1">
        <f>IF(C766="West", IF(B766="Central",('Connecting shares (%)'!$F$10/100*E766+'Connecting shares (%)'!$G$10/100*G766+'Connecting shares (%)'!$H$10/100*I766)/1000000,0),0)</f>
        <v>0</v>
      </c>
      <c r="AB766" s="1">
        <f>IF(C766="West", IF(B766="Central",F766*'Connecting shares (%)'!$R$16*'Connecting shares (%)'!$F$10/100+H766*'Connecting shares (%)'!$G$10/100*'Connecting shares (%)'!$R$17+J766*'Connecting shares (%)'!$H$10/100*'Connecting shares (%)'!$R$18,0),0)</f>
        <v>0</v>
      </c>
      <c r="AC766" s="1">
        <f>IF(C766="West", IF(B766="Decentral",('Connecting shares (%)'!$F$14/100*E766+'Connecting shares (%)'!$G$14/100*G766+'Connecting shares (%)'!$H$14/100*I766)/1000000,0),0)</f>
        <v>0.50427571999999998</v>
      </c>
      <c r="AD766" s="1">
        <f>IF(C766="west", IF(B766="Decentral",F766*'Connecting shares (%)'!$R$16*'Connecting shares (%)'!$F$14/100+H766*'Connecting shares (%)'!$G$14/100*'Connecting shares (%)'!$R$17+J766*'Connecting shares (%)'!$H$14/100*'Connecting shares (%)'!$R$18,0),0)</f>
        <v>0.66685500000000009</v>
      </c>
      <c r="AE766" s="1">
        <f>IF(C766="west", IF(B766="Central",('Connecting shares (%)'!$F$12/100*K766+'Connecting shares (%)'!$G$12/100*M766+'Connecting shares (%)'!$H$12/100*O766)/1000000,0),0)</f>
        <v>0</v>
      </c>
      <c r="AF766" s="1">
        <f>IF(C766="west", IF(B766="Central",L766*'Connecting shares (%)'!$R$16*'Connecting shares (%)'!$F$12/100+N766*'Connecting shares (%)'!$G$12/100*'Connecting shares (%)'!$R$17+P766*'Connecting shares (%)'!$H$12/100*'Connecting shares (%)'!$R$18,0),0)</f>
        <v>0</v>
      </c>
      <c r="AG766" s="1">
        <f>IF(C766="West", IF(B766="Decentral",(K766*'Connecting shares (%)'!$F$16/100+M766*'Connecting shares (%)'!$G$16/100+O766*'Connecting shares (%)'!$H$16/100)/1000000,0),0)</f>
        <v>2.0485630000000001E-2</v>
      </c>
      <c r="AH766" s="1">
        <f>IF(C766="west", IF(B766="Decentral",L766*'Connecting shares (%)'!$R$16*'Connecting shares (%)'!$F$16/100+N766*'Connecting shares (%)'!$G$16/100*'Connecting shares (%)'!$R$17+P766*'Connecting shares (%)'!$H$16/100*'Connecting shares (%)'!$R$18,0),0)</f>
        <v>2.2995000000000002E-2</v>
      </c>
    </row>
    <row r="767" spans="1:34">
      <c r="A767" s="1">
        <v>766</v>
      </c>
      <c r="B767" s="1" t="s">
        <v>20</v>
      </c>
      <c r="C767" s="1" t="s">
        <v>21</v>
      </c>
      <c r="D767" s="1" t="s">
        <v>207</v>
      </c>
      <c r="E767" s="1">
        <v>415813.739999999</v>
      </c>
      <c r="F767" s="1">
        <v>28</v>
      </c>
      <c r="G767" s="1">
        <v>0</v>
      </c>
      <c r="H767" s="1">
        <v>0</v>
      </c>
      <c r="I767" s="1">
        <v>0</v>
      </c>
      <c r="J767" s="1">
        <v>0</v>
      </c>
      <c r="K767" s="1">
        <v>35148.639999999898</v>
      </c>
      <c r="L767" s="1">
        <v>6</v>
      </c>
      <c r="M767" s="1">
        <v>0</v>
      </c>
      <c r="N767" s="1">
        <v>0</v>
      </c>
      <c r="O767" s="1">
        <v>0</v>
      </c>
      <c r="P767" s="1">
        <v>0</v>
      </c>
      <c r="Q767" s="1">
        <v>2080.0946701877501</v>
      </c>
      <c r="R767" s="1">
        <v>198167</v>
      </c>
      <c r="S767" s="59">
        <f>IF(C767="East", IF(B767="Central",('Connecting shares (%)'!$F$2/100*E767+'Connecting shares (%)'!$G$2/100*G767+'Connecting shares (%)'!$H$2/100*I767)/1000000,0),0)</f>
        <v>0</v>
      </c>
      <c r="T767" s="59">
        <f>IF(C767="East", IF(B767="Central",F767*'Connecting shares (%)'!$R$16*'Connecting shares (%)'!$F$2/100+H767*'Connecting shares (%)'!$G$2/100*'Connecting shares (%)'!$R$17+J767*'Connecting shares (%)'!$H$2/100*'Connecting shares (%)'!$R$18,0),0)</f>
        <v>0</v>
      </c>
      <c r="U767" s="1">
        <f>IF(C767="East", IF(B767="Decentral",('Connecting shares (%)'!$F$6/100*E767+'Connecting shares (%)'!$G$6/100*G767+'Connecting shares (%)'!$H$6/100*I767)/1000000,0),0)</f>
        <v>0</v>
      </c>
      <c r="V767" s="1">
        <f>IF(C767="East", IF(B767="Decentral",F767*'Connecting shares (%)'!$R$16*'Connecting shares (%)'!$F$6/100+H767*'Connecting shares (%)'!$G$6/100*'Connecting shares (%)'!$R$17+J767*'Connecting shares (%)'!$H$6/100*'Connecting shares (%)'!$R$18,0),0)</f>
        <v>0</v>
      </c>
      <c r="W767" s="1">
        <f>IF(C767="East", IF(B767="Central",('Connecting shares (%)'!$F$4/100*K767+'Connecting shares (%)'!$G$4/100*M767+'Connecting shares (%)'!$H$4/100*O767)/1000000,0),0)</f>
        <v>0</v>
      </c>
      <c r="X767" s="1">
        <f>IF(C767="East", IF(B767="Central",L767*'Connecting shares (%)'!$R$16*'Connecting shares (%)'!$F$4/100+N767*'Connecting shares (%)'!$G$4/100*'Connecting shares (%)'!$R$17+P767*'Connecting shares (%)'!$H$4/100*'Connecting shares (%)'!$R$18,0),0)</f>
        <v>0</v>
      </c>
      <c r="Y767" s="1">
        <f>IF(C767="East", IF(B767="Decentral",('Connecting shares (%)'!$F$4/100*K767+'Connecting shares (%)'!$G$4/100*M767+'Connecting shares (%)'!$H$4/100*O767)/1000000,0),0)</f>
        <v>0</v>
      </c>
      <c r="Z767" s="1">
        <f>IF(C767="East", IF(B767="Decentral",L767*'Connecting shares (%)'!$R$16*'Connecting shares (%)'!$F$8/100+N767*'Connecting shares (%)'!$G$8/100*'Connecting shares (%)'!$R$17+P767*'Connecting shares (%)'!$H$8/100*'Connecting shares (%)'!$R$18,0),0)</f>
        <v>0</v>
      </c>
      <c r="AA767" s="1">
        <f>IF(C767="West", IF(B767="Central",('Connecting shares (%)'!$F$10/100*E767+'Connecting shares (%)'!$G$10/100*G767+'Connecting shares (%)'!$H$10/100*I767)/1000000,0),0)</f>
        <v>0.41581373999999899</v>
      </c>
      <c r="AB767" s="1">
        <f>IF(C767="West", IF(B767="Central",F767*'Connecting shares (%)'!$R$16*'Connecting shares (%)'!$F$10/100+H767*'Connecting shares (%)'!$G$10/100*'Connecting shares (%)'!$R$17+J767*'Connecting shares (%)'!$H$10/100*'Connecting shares (%)'!$R$18,0),0)</f>
        <v>0.6438600000000001</v>
      </c>
      <c r="AC767" s="1">
        <f>IF(C767="West", IF(B767="Decentral",('Connecting shares (%)'!$F$14/100*E767+'Connecting shares (%)'!$G$14/100*G767+'Connecting shares (%)'!$H$14/100*I767)/1000000,0),0)</f>
        <v>0</v>
      </c>
      <c r="AD767" s="1">
        <f>IF(C767="west", IF(B767="Decentral",F767*'Connecting shares (%)'!$R$16*'Connecting shares (%)'!$F$14/100+H767*'Connecting shares (%)'!$G$14/100*'Connecting shares (%)'!$R$17+J767*'Connecting shares (%)'!$H$14/100*'Connecting shares (%)'!$R$18,0),0)</f>
        <v>0</v>
      </c>
      <c r="AE767" s="1">
        <f>IF(C767="west", IF(B767="Central",('Connecting shares (%)'!$F$12/100*K767+'Connecting shares (%)'!$G$12/100*M767+'Connecting shares (%)'!$H$12/100*O767)/1000000,0),0)</f>
        <v>3.5148639999999898E-2</v>
      </c>
      <c r="AF767" s="1">
        <f>IF(C767="west", IF(B767="Central",L767*'Connecting shares (%)'!$R$16*'Connecting shares (%)'!$F$12/100+N767*'Connecting shares (%)'!$G$12/100*'Connecting shares (%)'!$R$17+P767*'Connecting shares (%)'!$H$12/100*'Connecting shares (%)'!$R$18,0),0)</f>
        <v>0.13797000000000001</v>
      </c>
      <c r="AG767" s="1">
        <f>IF(C767="West", IF(B767="Decentral",(K767*'Connecting shares (%)'!$F$16/100+M767*'Connecting shares (%)'!$G$16/100+O767*'Connecting shares (%)'!$H$16/100)/1000000,0),0)</f>
        <v>0</v>
      </c>
      <c r="AH767" s="1">
        <f>IF(C767="west", IF(B767="Decentral",L767*'Connecting shares (%)'!$R$16*'Connecting shares (%)'!$F$16/100+N767*'Connecting shares (%)'!$G$16/100*'Connecting shares (%)'!$R$17+P767*'Connecting shares (%)'!$H$16/100*'Connecting shares (%)'!$R$18,0),0)</f>
        <v>0</v>
      </c>
    </row>
    <row r="768" spans="1:34">
      <c r="A768" s="1">
        <v>767</v>
      </c>
      <c r="B768" s="1" t="s">
        <v>19</v>
      </c>
      <c r="C768" s="1" t="s">
        <v>21</v>
      </c>
      <c r="D768" s="1" t="s">
        <v>206</v>
      </c>
      <c r="E768" s="1">
        <v>759697.64999999898</v>
      </c>
      <c r="F768" s="1">
        <v>51</v>
      </c>
      <c r="G768" s="1">
        <v>0</v>
      </c>
      <c r="H768" s="1">
        <v>0</v>
      </c>
      <c r="I768" s="1">
        <v>0</v>
      </c>
      <c r="J768" s="1">
        <v>0</v>
      </c>
      <c r="K768" s="1">
        <v>0</v>
      </c>
      <c r="L768" s="1">
        <v>0</v>
      </c>
      <c r="M768" s="1">
        <v>0</v>
      </c>
      <c r="N768" s="1">
        <v>0</v>
      </c>
      <c r="O768" s="1">
        <v>0</v>
      </c>
      <c r="P768" s="1">
        <v>0</v>
      </c>
      <c r="Q768" s="1">
        <v>3014.5356004550899</v>
      </c>
      <c r="R768" s="1">
        <v>555622</v>
      </c>
      <c r="S768" s="59">
        <f>IF(C768="East", IF(B768="Central",('Connecting shares (%)'!$F$2/100*E768+'Connecting shares (%)'!$G$2/100*G768+'Connecting shares (%)'!$H$2/100*I768)/1000000,0),0)</f>
        <v>0</v>
      </c>
      <c r="T768" s="59">
        <f>IF(C768="East", IF(B768="Central",F768*'Connecting shares (%)'!$R$16*'Connecting shares (%)'!$F$2/100+H768*'Connecting shares (%)'!$G$2/100*'Connecting shares (%)'!$R$17+J768*'Connecting shares (%)'!$H$2/100*'Connecting shares (%)'!$R$18,0),0)</f>
        <v>0</v>
      </c>
      <c r="U768" s="1">
        <f>IF(C768="East", IF(B768="Decentral",('Connecting shares (%)'!$F$6/100*E768+'Connecting shares (%)'!$G$6/100*G768+'Connecting shares (%)'!$H$6/100*I768)/1000000,0),0)</f>
        <v>0</v>
      </c>
      <c r="V768" s="1">
        <f>IF(C768="East", IF(B768="Decentral",F768*'Connecting shares (%)'!$R$16*'Connecting shares (%)'!$F$6/100+H768*'Connecting shares (%)'!$G$6/100*'Connecting shares (%)'!$R$17+J768*'Connecting shares (%)'!$H$6/100*'Connecting shares (%)'!$R$18,0),0)</f>
        <v>0</v>
      </c>
      <c r="W768" s="1">
        <f>IF(C768="East", IF(B768="Central",('Connecting shares (%)'!$F$4/100*K768+'Connecting shares (%)'!$G$4/100*M768+'Connecting shares (%)'!$H$4/100*O768)/1000000,0),0)</f>
        <v>0</v>
      </c>
      <c r="X768" s="1">
        <f>IF(C768="East", IF(B768="Central",L768*'Connecting shares (%)'!$R$16*'Connecting shares (%)'!$F$4/100+N768*'Connecting shares (%)'!$G$4/100*'Connecting shares (%)'!$R$17+P768*'Connecting shares (%)'!$H$4/100*'Connecting shares (%)'!$R$18,0),0)</f>
        <v>0</v>
      </c>
      <c r="Y768" s="1">
        <f>IF(C768="East", IF(B768="Decentral",('Connecting shares (%)'!$F$4/100*K768+'Connecting shares (%)'!$G$4/100*M768+'Connecting shares (%)'!$H$4/100*O768)/1000000,0),0)</f>
        <v>0</v>
      </c>
      <c r="Z768" s="1">
        <f>IF(C768="East", IF(B768="Decentral",L768*'Connecting shares (%)'!$R$16*'Connecting shares (%)'!$F$8/100+N768*'Connecting shares (%)'!$G$8/100*'Connecting shares (%)'!$R$17+P768*'Connecting shares (%)'!$H$8/100*'Connecting shares (%)'!$R$18,0),0)</f>
        <v>0</v>
      </c>
      <c r="AA768" s="1">
        <f>IF(C768="West", IF(B768="Central",('Connecting shares (%)'!$F$10/100*E768+'Connecting shares (%)'!$G$10/100*G768+'Connecting shares (%)'!$H$10/100*I768)/1000000,0),0)</f>
        <v>0</v>
      </c>
      <c r="AB768" s="1">
        <f>IF(C768="West", IF(B768="Central",F768*'Connecting shares (%)'!$R$16*'Connecting shares (%)'!$F$10/100+H768*'Connecting shares (%)'!$G$10/100*'Connecting shares (%)'!$R$17+J768*'Connecting shares (%)'!$H$10/100*'Connecting shares (%)'!$R$18,0),0)</f>
        <v>0</v>
      </c>
      <c r="AC768" s="1">
        <f>IF(C768="West", IF(B768="Decentral",('Connecting shares (%)'!$F$14/100*E768+'Connecting shares (%)'!$G$14/100*G768+'Connecting shares (%)'!$H$14/100*I768)/1000000,0),0)</f>
        <v>0.759697649999999</v>
      </c>
      <c r="AD768" s="1">
        <f>IF(C768="west", IF(B768="Decentral",F768*'Connecting shares (%)'!$R$16*'Connecting shares (%)'!$F$14/100+H768*'Connecting shares (%)'!$G$14/100*'Connecting shares (%)'!$R$17+J768*'Connecting shares (%)'!$H$14/100*'Connecting shares (%)'!$R$18,0),0)</f>
        <v>1.1727450000000001</v>
      </c>
      <c r="AE768" s="1">
        <f>IF(C768="west", IF(B768="Central",('Connecting shares (%)'!$F$12/100*K768+'Connecting shares (%)'!$G$12/100*M768+'Connecting shares (%)'!$H$12/100*O768)/1000000,0),0)</f>
        <v>0</v>
      </c>
      <c r="AF768" s="1">
        <f>IF(C768="west", IF(B768="Central",L768*'Connecting shares (%)'!$R$16*'Connecting shares (%)'!$F$12/100+N768*'Connecting shares (%)'!$G$12/100*'Connecting shares (%)'!$R$17+P768*'Connecting shares (%)'!$H$12/100*'Connecting shares (%)'!$R$18,0),0)</f>
        <v>0</v>
      </c>
      <c r="AG768" s="1">
        <f>IF(C768="West", IF(B768="Decentral",(K768*'Connecting shares (%)'!$F$16/100+M768*'Connecting shares (%)'!$G$16/100+O768*'Connecting shares (%)'!$H$16/100)/1000000,0),0)</f>
        <v>0</v>
      </c>
      <c r="AH768" s="1">
        <f>IF(C768="west", IF(B768="Decentral",L768*'Connecting shares (%)'!$R$16*'Connecting shares (%)'!$F$16/100+N768*'Connecting shares (%)'!$G$16/100*'Connecting shares (%)'!$R$17+P768*'Connecting shares (%)'!$H$16/100*'Connecting shares (%)'!$R$18,0),0)</f>
        <v>0</v>
      </c>
    </row>
    <row r="769" spans="1:34">
      <c r="A769" s="1">
        <v>768</v>
      </c>
      <c r="B769" s="1" t="s">
        <v>19</v>
      </c>
      <c r="C769" s="1" t="s">
        <v>21</v>
      </c>
      <c r="D769" s="1" t="s">
        <v>205</v>
      </c>
      <c r="E769" s="1">
        <v>103121.75</v>
      </c>
      <c r="F769" s="1">
        <v>7</v>
      </c>
      <c r="G769" s="1">
        <v>0</v>
      </c>
      <c r="H769" s="1">
        <v>0</v>
      </c>
      <c r="I769" s="1">
        <v>0</v>
      </c>
      <c r="J769" s="1">
        <v>0</v>
      </c>
      <c r="K769" s="1">
        <v>0</v>
      </c>
      <c r="L769" s="1">
        <v>0</v>
      </c>
      <c r="M769" s="1">
        <v>0</v>
      </c>
      <c r="N769" s="1">
        <v>0</v>
      </c>
      <c r="O769" s="1">
        <v>0</v>
      </c>
      <c r="P769" s="1">
        <v>0</v>
      </c>
      <c r="Q769" s="1">
        <v>1019.2782350984</v>
      </c>
      <c r="R769" s="1">
        <v>55377.5</v>
      </c>
      <c r="S769" s="59">
        <f>IF(C769="East", IF(B769="Central",('Connecting shares (%)'!$F$2/100*E769+'Connecting shares (%)'!$G$2/100*G769+'Connecting shares (%)'!$H$2/100*I769)/1000000,0),0)</f>
        <v>0</v>
      </c>
      <c r="T769" s="59">
        <f>IF(C769="East", IF(B769="Central",F769*'Connecting shares (%)'!$R$16*'Connecting shares (%)'!$F$2/100+H769*'Connecting shares (%)'!$G$2/100*'Connecting shares (%)'!$R$17+J769*'Connecting shares (%)'!$H$2/100*'Connecting shares (%)'!$R$18,0),0)</f>
        <v>0</v>
      </c>
      <c r="U769" s="1">
        <f>IF(C769="East", IF(B769="Decentral",('Connecting shares (%)'!$F$6/100*E769+'Connecting shares (%)'!$G$6/100*G769+'Connecting shares (%)'!$H$6/100*I769)/1000000,0),0)</f>
        <v>0</v>
      </c>
      <c r="V769" s="1">
        <f>IF(C769="East", IF(B769="Decentral",F769*'Connecting shares (%)'!$R$16*'Connecting shares (%)'!$F$6/100+H769*'Connecting shares (%)'!$G$6/100*'Connecting shares (%)'!$R$17+J769*'Connecting shares (%)'!$H$6/100*'Connecting shares (%)'!$R$18,0),0)</f>
        <v>0</v>
      </c>
      <c r="W769" s="1">
        <f>IF(C769="East", IF(B769="Central",('Connecting shares (%)'!$F$4/100*K769+'Connecting shares (%)'!$G$4/100*M769+'Connecting shares (%)'!$H$4/100*O769)/1000000,0),0)</f>
        <v>0</v>
      </c>
      <c r="X769" s="1">
        <f>IF(C769="East", IF(B769="Central",L769*'Connecting shares (%)'!$R$16*'Connecting shares (%)'!$F$4/100+N769*'Connecting shares (%)'!$G$4/100*'Connecting shares (%)'!$R$17+P769*'Connecting shares (%)'!$H$4/100*'Connecting shares (%)'!$R$18,0),0)</f>
        <v>0</v>
      </c>
      <c r="Y769" s="1">
        <f>IF(C769="East", IF(B769="Decentral",('Connecting shares (%)'!$F$4/100*K769+'Connecting shares (%)'!$G$4/100*M769+'Connecting shares (%)'!$H$4/100*O769)/1000000,0),0)</f>
        <v>0</v>
      </c>
      <c r="Z769" s="1">
        <f>IF(C769="East", IF(B769="Decentral",L769*'Connecting shares (%)'!$R$16*'Connecting shares (%)'!$F$8/100+N769*'Connecting shares (%)'!$G$8/100*'Connecting shares (%)'!$R$17+P769*'Connecting shares (%)'!$H$8/100*'Connecting shares (%)'!$R$18,0),0)</f>
        <v>0</v>
      </c>
      <c r="AA769" s="1">
        <f>IF(C769="West", IF(B769="Central",('Connecting shares (%)'!$F$10/100*E769+'Connecting shares (%)'!$G$10/100*G769+'Connecting shares (%)'!$H$10/100*I769)/1000000,0),0)</f>
        <v>0</v>
      </c>
      <c r="AB769" s="1">
        <f>IF(C769="West", IF(B769="Central",F769*'Connecting shares (%)'!$R$16*'Connecting shares (%)'!$F$10/100+H769*'Connecting shares (%)'!$G$10/100*'Connecting shares (%)'!$R$17+J769*'Connecting shares (%)'!$H$10/100*'Connecting shares (%)'!$R$18,0),0)</f>
        <v>0</v>
      </c>
      <c r="AC769" s="1">
        <f>IF(C769="West", IF(B769="Decentral",('Connecting shares (%)'!$F$14/100*E769+'Connecting shares (%)'!$G$14/100*G769+'Connecting shares (%)'!$H$14/100*I769)/1000000,0),0)</f>
        <v>0.10312175</v>
      </c>
      <c r="AD769" s="1">
        <f>IF(C769="west", IF(B769="Decentral",F769*'Connecting shares (%)'!$R$16*'Connecting shares (%)'!$F$14/100+H769*'Connecting shares (%)'!$G$14/100*'Connecting shares (%)'!$R$17+J769*'Connecting shares (%)'!$H$14/100*'Connecting shares (%)'!$R$18,0),0)</f>
        <v>0.16096500000000002</v>
      </c>
      <c r="AE769" s="1">
        <f>IF(C769="west", IF(B769="Central",('Connecting shares (%)'!$F$12/100*K769+'Connecting shares (%)'!$G$12/100*M769+'Connecting shares (%)'!$H$12/100*O769)/1000000,0),0)</f>
        <v>0</v>
      </c>
      <c r="AF769" s="1">
        <f>IF(C769="west", IF(B769="Central",L769*'Connecting shares (%)'!$R$16*'Connecting shares (%)'!$F$12/100+N769*'Connecting shares (%)'!$G$12/100*'Connecting shares (%)'!$R$17+P769*'Connecting shares (%)'!$H$12/100*'Connecting shares (%)'!$R$18,0),0)</f>
        <v>0</v>
      </c>
      <c r="AG769" s="1">
        <f>IF(C769="West", IF(B769="Decentral",(K769*'Connecting shares (%)'!$F$16/100+M769*'Connecting shares (%)'!$G$16/100+O769*'Connecting shares (%)'!$H$16/100)/1000000,0),0)</f>
        <v>0</v>
      </c>
      <c r="AH769" s="1">
        <f>IF(C769="west", IF(B769="Decentral",L769*'Connecting shares (%)'!$R$16*'Connecting shares (%)'!$F$16/100+N769*'Connecting shares (%)'!$G$16/100*'Connecting shares (%)'!$R$17+P769*'Connecting shares (%)'!$H$16/100*'Connecting shares (%)'!$R$18,0),0)</f>
        <v>0</v>
      </c>
    </row>
    <row r="770" spans="1:34">
      <c r="A770" s="1">
        <v>769</v>
      </c>
      <c r="B770" s="1" t="s">
        <v>19</v>
      </c>
      <c r="C770" s="1" t="s">
        <v>21</v>
      </c>
      <c r="D770" s="1" t="s">
        <v>204</v>
      </c>
      <c r="E770" s="1">
        <v>657182.84999999905</v>
      </c>
      <c r="F770" s="1">
        <v>42</v>
      </c>
      <c r="G770" s="1">
        <v>0</v>
      </c>
      <c r="H770" s="1">
        <v>0</v>
      </c>
      <c r="I770" s="1">
        <v>0</v>
      </c>
      <c r="J770" s="1">
        <v>0</v>
      </c>
      <c r="K770" s="1">
        <v>40346.459999999897</v>
      </c>
      <c r="L770" s="1">
        <v>5</v>
      </c>
      <c r="M770" s="1">
        <v>99668.429999999906</v>
      </c>
      <c r="N770" s="1">
        <v>1</v>
      </c>
      <c r="O770" s="1">
        <v>0</v>
      </c>
      <c r="P770" s="1">
        <v>0</v>
      </c>
      <c r="Q770" s="1">
        <v>4616.67889420543</v>
      </c>
      <c r="R770" s="1">
        <v>770247.5</v>
      </c>
      <c r="S770" s="59">
        <f>IF(C770="East", IF(B770="Central",('Connecting shares (%)'!$F$2/100*E770+'Connecting shares (%)'!$G$2/100*G770+'Connecting shares (%)'!$H$2/100*I770)/1000000,0),0)</f>
        <v>0</v>
      </c>
      <c r="T770" s="59">
        <f>IF(C770="East", IF(B770="Central",F770*'Connecting shares (%)'!$R$16*'Connecting shares (%)'!$F$2/100+H770*'Connecting shares (%)'!$G$2/100*'Connecting shares (%)'!$R$17+J770*'Connecting shares (%)'!$H$2/100*'Connecting shares (%)'!$R$18,0),0)</f>
        <v>0</v>
      </c>
      <c r="U770" s="1">
        <f>IF(C770="East", IF(B770="Decentral",('Connecting shares (%)'!$F$6/100*E770+'Connecting shares (%)'!$G$6/100*G770+'Connecting shares (%)'!$H$6/100*I770)/1000000,0),0)</f>
        <v>0</v>
      </c>
      <c r="V770" s="1">
        <f>IF(C770="East", IF(B770="Decentral",F770*'Connecting shares (%)'!$R$16*'Connecting shares (%)'!$F$6/100+H770*'Connecting shares (%)'!$G$6/100*'Connecting shares (%)'!$R$17+J770*'Connecting shares (%)'!$H$6/100*'Connecting shares (%)'!$R$18,0),0)</f>
        <v>0</v>
      </c>
      <c r="W770" s="1">
        <f>IF(C770="East", IF(B770="Central",('Connecting shares (%)'!$F$4/100*K770+'Connecting shares (%)'!$G$4/100*M770+'Connecting shares (%)'!$H$4/100*O770)/1000000,0),0)</f>
        <v>0</v>
      </c>
      <c r="X770" s="1">
        <f>IF(C770="East", IF(B770="Central",L770*'Connecting shares (%)'!$R$16*'Connecting shares (%)'!$F$4/100+N770*'Connecting shares (%)'!$G$4/100*'Connecting shares (%)'!$R$17+P770*'Connecting shares (%)'!$H$4/100*'Connecting shares (%)'!$R$18,0),0)</f>
        <v>0</v>
      </c>
      <c r="Y770" s="1">
        <f>IF(C770="East", IF(B770="Decentral",('Connecting shares (%)'!$F$4/100*K770+'Connecting shares (%)'!$G$4/100*M770+'Connecting shares (%)'!$H$4/100*O770)/1000000,0),0)</f>
        <v>0</v>
      </c>
      <c r="Z770" s="1">
        <f>IF(C770="East", IF(B770="Decentral",L770*'Connecting shares (%)'!$R$16*'Connecting shares (%)'!$F$8/100+N770*'Connecting shares (%)'!$G$8/100*'Connecting shares (%)'!$R$17+P770*'Connecting shares (%)'!$H$8/100*'Connecting shares (%)'!$R$18,0),0)</f>
        <v>0</v>
      </c>
      <c r="AA770" s="1">
        <f>IF(C770="West", IF(B770="Central",('Connecting shares (%)'!$F$10/100*E770+'Connecting shares (%)'!$G$10/100*G770+'Connecting shares (%)'!$H$10/100*I770)/1000000,0),0)</f>
        <v>0</v>
      </c>
      <c r="AB770" s="1">
        <f>IF(C770="West", IF(B770="Central",F770*'Connecting shares (%)'!$R$16*'Connecting shares (%)'!$F$10/100+H770*'Connecting shares (%)'!$G$10/100*'Connecting shares (%)'!$R$17+J770*'Connecting shares (%)'!$H$10/100*'Connecting shares (%)'!$R$18,0),0)</f>
        <v>0</v>
      </c>
      <c r="AC770" s="1">
        <f>IF(C770="West", IF(B770="Decentral",('Connecting shares (%)'!$F$14/100*E770+'Connecting shares (%)'!$G$14/100*G770+'Connecting shares (%)'!$H$14/100*I770)/1000000,0),0)</f>
        <v>0.6571828499999991</v>
      </c>
      <c r="AD770" s="1">
        <f>IF(C770="west", IF(B770="Decentral",F770*'Connecting shares (%)'!$R$16*'Connecting shares (%)'!$F$14/100+H770*'Connecting shares (%)'!$G$14/100*'Connecting shares (%)'!$R$17+J770*'Connecting shares (%)'!$H$14/100*'Connecting shares (%)'!$R$18,0),0)</f>
        <v>0.96579000000000004</v>
      </c>
      <c r="AE770" s="1">
        <f>IF(C770="west", IF(B770="Central",('Connecting shares (%)'!$F$12/100*K770+'Connecting shares (%)'!$G$12/100*M770+'Connecting shares (%)'!$H$12/100*O770)/1000000,0),0)</f>
        <v>0</v>
      </c>
      <c r="AF770" s="1">
        <f>IF(C770="west", IF(B770="Central",L770*'Connecting shares (%)'!$R$16*'Connecting shares (%)'!$F$12/100+N770*'Connecting shares (%)'!$G$12/100*'Connecting shares (%)'!$R$17+P770*'Connecting shares (%)'!$H$12/100*'Connecting shares (%)'!$R$18,0),0)</f>
        <v>0</v>
      </c>
      <c r="AG770" s="1">
        <f>IF(C770="West", IF(B770="Decentral",(K770*'Connecting shares (%)'!$F$16/100+M770*'Connecting shares (%)'!$G$16/100+O770*'Connecting shares (%)'!$H$16/100)/1000000,0),0)</f>
        <v>0.14001488999999981</v>
      </c>
      <c r="AH770" s="1">
        <f>IF(C770="west", IF(B770="Decentral",L770*'Connecting shares (%)'!$R$16*'Connecting shares (%)'!$F$16/100+N770*'Connecting shares (%)'!$G$16/100*'Connecting shares (%)'!$R$17+P770*'Connecting shares (%)'!$H$16/100*'Connecting shares (%)'!$R$18,0),0)</f>
        <v>0.14563400000000001</v>
      </c>
    </row>
    <row r="771" spans="1:34">
      <c r="A771" s="1">
        <v>770</v>
      </c>
      <c r="B771" s="1" t="s">
        <v>19</v>
      </c>
      <c r="C771" s="1" t="s">
        <v>21</v>
      </c>
      <c r="D771" s="1" t="s">
        <v>203</v>
      </c>
      <c r="E771" s="1">
        <v>0</v>
      </c>
      <c r="F771" s="1">
        <v>0</v>
      </c>
      <c r="G771" s="1">
        <v>0</v>
      </c>
      <c r="H771" s="1">
        <v>0</v>
      </c>
      <c r="I771" s="1">
        <v>0</v>
      </c>
      <c r="J771" s="1">
        <v>0</v>
      </c>
      <c r="K771" s="1">
        <v>0</v>
      </c>
      <c r="L771" s="1">
        <v>0</v>
      </c>
      <c r="M771" s="1">
        <v>0</v>
      </c>
      <c r="N771" s="1">
        <v>0</v>
      </c>
      <c r="O771" s="1">
        <v>0</v>
      </c>
      <c r="P771" s="1">
        <v>0</v>
      </c>
      <c r="Q771" s="1">
        <v>91.169147286686595</v>
      </c>
      <c r="R771" s="1">
        <v>168</v>
      </c>
      <c r="S771" s="59">
        <f>IF(C771="East", IF(B771="Central",('Connecting shares (%)'!$F$2/100*E771+'Connecting shares (%)'!$G$2/100*G771+'Connecting shares (%)'!$H$2/100*I771)/1000000,0),0)</f>
        <v>0</v>
      </c>
      <c r="T771" s="59">
        <f>IF(C771="East", IF(B771="Central",F771*'Connecting shares (%)'!$R$16*'Connecting shares (%)'!$F$2/100+H771*'Connecting shares (%)'!$G$2/100*'Connecting shares (%)'!$R$17+J771*'Connecting shares (%)'!$H$2/100*'Connecting shares (%)'!$R$18,0),0)</f>
        <v>0</v>
      </c>
      <c r="U771" s="1">
        <f>IF(C771="East", IF(B771="Decentral",('Connecting shares (%)'!$F$6/100*E771+'Connecting shares (%)'!$G$6/100*G771+'Connecting shares (%)'!$H$6/100*I771)/1000000,0),0)</f>
        <v>0</v>
      </c>
      <c r="V771" s="1">
        <f>IF(C771="East", IF(B771="Decentral",F771*'Connecting shares (%)'!$R$16*'Connecting shares (%)'!$F$6/100+H771*'Connecting shares (%)'!$G$6/100*'Connecting shares (%)'!$R$17+J771*'Connecting shares (%)'!$H$6/100*'Connecting shares (%)'!$R$18,0),0)</f>
        <v>0</v>
      </c>
      <c r="W771" s="1">
        <f>IF(C771="East", IF(B771="Central",('Connecting shares (%)'!$F$4/100*K771+'Connecting shares (%)'!$G$4/100*M771+'Connecting shares (%)'!$H$4/100*O771)/1000000,0),0)</f>
        <v>0</v>
      </c>
      <c r="X771" s="1">
        <f>IF(C771="East", IF(B771="Central",L771*'Connecting shares (%)'!$R$16*'Connecting shares (%)'!$F$4/100+N771*'Connecting shares (%)'!$G$4/100*'Connecting shares (%)'!$R$17+P771*'Connecting shares (%)'!$H$4/100*'Connecting shares (%)'!$R$18,0),0)</f>
        <v>0</v>
      </c>
      <c r="Y771" s="1">
        <f>IF(C771="East", IF(B771="Decentral",('Connecting shares (%)'!$F$4/100*K771+'Connecting shares (%)'!$G$4/100*M771+'Connecting shares (%)'!$H$4/100*O771)/1000000,0),0)</f>
        <v>0</v>
      </c>
      <c r="Z771" s="1">
        <f>IF(C771="East", IF(B771="Decentral",L771*'Connecting shares (%)'!$R$16*'Connecting shares (%)'!$F$8/100+N771*'Connecting shares (%)'!$G$8/100*'Connecting shares (%)'!$R$17+P771*'Connecting shares (%)'!$H$8/100*'Connecting shares (%)'!$R$18,0),0)</f>
        <v>0</v>
      </c>
      <c r="AA771" s="1">
        <f>IF(C771="West", IF(B771="Central",('Connecting shares (%)'!$F$10/100*E771+'Connecting shares (%)'!$G$10/100*G771+'Connecting shares (%)'!$H$10/100*I771)/1000000,0),0)</f>
        <v>0</v>
      </c>
      <c r="AB771" s="1">
        <f>IF(C771="West", IF(B771="Central",F771*'Connecting shares (%)'!$R$16*'Connecting shares (%)'!$F$10/100+H771*'Connecting shares (%)'!$G$10/100*'Connecting shares (%)'!$R$17+J771*'Connecting shares (%)'!$H$10/100*'Connecting shares (%)'!$R$18,0),0)</f>
        <v>0</v>
      </c>
      <c r="AC771" s="1">
        <f>IF(C771="West", IF(B771="Decentral",('Connecting shares (%)'!$F$14/100*E771+'Connecting shares (%)'!$G$14/100*G771+'Connecting shares (%)'!$H$14/100*I771)/1000000,0),0)</f>
        <v>0</v>
      </c>
      <c r="AD771" s="1">
        <f>IF(C771="west", IF(B771="Decentral",F771*'Connecting shares (%)'!$R$16*'Connecting shares (%)'!$F$14/100+H771*'Connecting shares (%)'!$G$14/100*'Connecting shares (%)'!$R$17+J771*'Connecting shares (%)'!$H$14/100*'Connecting shares (%)'!$R$18,0),0)</f>
        <v>0</v>
      </c>
      <c r="AE771" s="1">
        <f>IF(C771="west", IF(B771="Central",('Connecting shares (%)'!$F$12/100*K771+'Connecting shares (%)'!$G$12/100*M771+'Connecting shares (%)'!$H$12/100*O771)/1000000,0),0)</f>
        <v>0</v>
      </c>
      <c r="AF771" s="1">
        <f>IF(C771="west", IF(B771="Central",L771*'Connecting shares (%)'!$R$16*'Connecting shares (%)'!$F$12/100+N771*'Connecting shares (%)'!$G$12/100*'Connecting shares (%)'!$R$17+P771*'Connecting shares (%)'!$H$12/100*'Connecting shares (%)'!$R$18,0),0)</f>
        <v>0</v>
      </c>
      <c r="AG771" s="1">
        <f>IF(C771="West", IF(B771="Decentral",(K771*'Connecting shares (%)'!$F$16/100+M771*'Connecting shares (%)'!$G$16/100+O771*'Connecting shares (%)'!$H$16/100)/1000000,0),0)</f>
        <v>0</v>
      </c>
      <c r="AH771" s="1">
        <f>IF(C771="west", IF(B771="Decentral",L771*'Connecting shares (%)'!$R$16*'Connecting shares (%)'!$F$16/100+N771*'Connecting shares (%)'!$G$16/100*'Connecting shares (%)'!$R$17+P771*'Connecting shares (%)'!$H$16/100*'Connecting shares (%)'!$R$18,0),0)</f>
        <v>0</v>
      </c>
    </row>
    <row r="772" spans="1:34">
      <c r="A772" s="1">
        <v>771</v>
      </c>
      <c r="B772" s="1" t="s">
        <v>19</v>
      </c>
      <c r="C772" s="1" t="s">
        <v>21</v>
      </c>
      <c r="D772" s="1" t="s">
        <v>203</v>
      </c>
      <c r="E772" s="1">
        <v>0</v>
      </c>
      <c r="F772" s="1">
        <v>0</v>
      </c>
      <c r="G772" s="1">
        <v>0</v>
      </c>
      <c r="H772" s="1">
        <v>0</v>
      </c>
      <c r="I772" s="1">
        <v>0</v>
      </c>
      <c r="J772" s="1">
        <v>0</v>
      </c>
      <c r="K772" s="1">
        <v>0</v>
      </c>
      <c r="L772" s="1">
        <v>0</v>
      </c>
      <c r="M772" s="1">
        <v>0</v>
      </c>
      <c r="N772" s="1">
        <v>0</v>
      </c>
      <c r="O772" s="1">
        <v>0</v>
      </c>
      <c r="P772" s="1">
        <v>0</v>
      </c>
      <c r="Q772" s="1">
        <v>135.99978992859999</v>
      </c>
      <c r="R772" s="1">
        <v>351.5</v>
      </c>
      <c r="S772" s="59">
        <f>IF(C772="East", IF(B772="Central",('Connecting shares (%)'!$F$2/100*E772+'Connecting shares (%)'!$G$2/100*G772+'Connecting shares (%)'!$H$2/100*I772)/1000000,0),0)</f>
        <v>0</v>
      </c>
      <c r="T772" s="59">
        <f>IF(C772="East", IF(B772="Central",F772*'Connecting shares (%)'!$R$16*'Connecting shares (%)'!$F$2/100+H772*'Connecting shares (%)'!$G$2/100*'Connecting shares (%)'!$R$17+J772*'Connecting shares (%)'!$H$2/100*'Connecting shares (%)'!$R$18,0),0)</f>
        <v>0</v>
      </c>
      <c r="U772" s="1">
        <f>IF(C772="East", IF(B772="Decentral",('Connecting shares (%)'!$F$6/100*E772+'Connecting shares (%)'!$G$6/100*G772+'Connecting shares (%)'!$H$6/100*I772)/1000000,0),0)</f>
        <v>0</v>
      </c>
      <c r="V772" s="1">
        <f>IF(C772="East", IF(B772="Decentral",F772*'Connecting shares (%)'!$R$16*'Connecting shares (%)'!$F$6/100+H772*'Connecting shares (%)'!$G$6/100*'Connecting shares (%)'!$R$17+J772*'Connecting shares (%)'!$H$6/100*'Connecting shares (%)'!$R$18,0),0)</f>
        <v>0</v>
      </c>
      <c r="W772" s="1">
        <f>IF(C772="East", IF(B772="Central",('Connecting shares (%)'!$F$4/100*K772+'Connecting shares (%)'!$G$4/100*M772+'Connecting shares (%)'!$H$4/100*O772)/1000000,0),0)</f>
        <v>0</v>
      </c>
      <c r="X772" s="1">
        <f>IF(C772="East", IF(B772="Central",L772*'Connecting shares (%)'!$R$16*'Connecting shares (%)'!$F$4/100+N772*'Connecting shares (%)'!$G$4/100*'Connecting shares (%)'!$R$17+P772*'Connecting shares (%)'!$H$4/100*'Connecting shares (%)'!$R$18,0),0)</f>
        <v>0</v>
      </c>
      <c r="Y772" s="1">
        <f>IF(C772="East", IF(B772="Decentral",('Connecting shares (%)'!$F$4/100*K772+'Connecting shares (%)'!$G$4/100*M772+'Connecting shares (%)'!$H$4/100*O772)/1000000,0),0)</f>
        <v>0</v>
      </c>
      <c r="Z772" s="1">
        <f>IF(C772="East", IF(B772="Decentral",L772*'Connecting shares (%)'!$R$16*'Connecting shares (%)'!$F$8/100+N772*'Connecting shares (%)'!$G$8/100*'Connecting shares (%)'!$R$17+P772*'Connecting shares (%)'!$H$8/100*'Connecting shares (%)'!$R$18,0),0)</f>
        <v>0</v>
      </c>
      <c r="AA772" s="1">
        <f>IF(C772="West", IF(B772="Central",('Connecting shares (%)'!$F$10/100*E772+'Connecting shares (%)'!$G$10/100*G772+'Connecting shares (%)'!$H$10/100*I772)/1000000,0),0)</f>
        <v>0</v>
      </c>
      <c r="AB772" s="1">
        <f>IF(C772="West", IF(B772="Central",F772*'Connecting shares (%)'!$R$16*'Connecting shares (%)'!$F$10/100+H772*'Connecting shares (%)'!$G$10/100*'Connecting shares (%)'!$R$17+J772*'Connecting shares (%)'!$H$10/100*'Connecting shares (%)'!$R$18,0),0)</f>
        <v>0</v>
      </c>
      <c r="AC772" s="1">
        <f>IF(C772="West", IF(B772="Decentral",('Connecting shares (%)'!$F$14/100*E772+'Connecting shares (%)'!$G$14/100*G772+'Connecting shares (%)'!$H$14/100*I772)/1000000,0),0)</f>
        <v>0</v>
      </c>
      <c r="AD772" s="1">
        <f>IF(C772="west", IF(B772="Decentral",F772*'Connecting shares (%)'!$R$16*'Connecting shares (%)'!$F$14/100+H772*'Connecting shares (%)'!$G$14/100*'Connecting shares (%)'!$R$17+J772*'Connecting shares (%)'!$H$14/100*'Connecting shares (%)'!$R$18,0),0)</f>
        <v>0</v>
      </c>
      <c r="AE772" s="1">
        <f>IF(C772="west", IF(B772="Central",('Connecting shares (%)'!$F$12/100*K772+'Connecting shares (%)'!$G$12/100*M772+'Connecting shares (%)'!$H$12/100*O772)/1000000,0),0)</f>
        <v>0</v>
      </c>
      <c r="AF772" s="1">
        <f>IF(C772="west", IF(B772="Central",L772*'Connecting shares (%)'!$R$16*'Connecting shares (%)'!$F$12/100+N772*'Connecting shares (%)'!$G$12/100*'Connecting shares (%)'!$R$17+P772*'Connecting shares (%)'!$H$12/100*'Connecting shares (%)'!$R$18,0),0)</f>
        <v>0</v>
      </c>
      <c r="AG772" s="1">
        <f>IF(C772="West", IF(B772="Decentral",(K772*'Connecting shares (%)'!$F$16/100+M772*'Connecting shares (%)'!$G$16/100+O772*'Connecting shares (%)'!$H$16/100)/1000000,0),0)</f>
        <v>0</v>
      </c>
      <c r="AH772" s="1">
        <f>IF(C772="west", IF(B772="Decentral",L772*'Connecting shares (%)'!$R$16*'Connecting shares (%)'!$F$16/100+N772*'Connecting shares (%)'!$G$16/100*'Connecting shares (%)'!$R$17+P772*'Connecting shares (%)'!$H$16/100*'Connecting shares (%)'!$R$18,0),0)</f>
        <v>0</v>
      </c>
    </row>
    <row r="773" spans="1:34">
      <c r="A773" s="1">
        <v>772</v>
      </c>
      <c r="B773" s="1" t="s">
        <v>19</v>
      </c>
      <c r="C773" s="1" t="s">
        <v>21</v>
      </c>
      <c r="D773" s="1" t="s">
        <v>202</v>
      </c>
      <c r="E773" s="1">
        <v>706561.12999999896</v>
      </c>
      <c r="F773" s="1">
        <v>43</v>
      </c>
      <c r="G773" s="1">
        <v>0</v>
      </c>
      <c r="H773" s="1">
        <v>0</v>
      </c>
      <c r="I773" s="1">
        <v>0</v>
      </c>
      <c r="J773" s="1">
        <v>0</v>
      </c>
      <c r="K773" s="1">
        <v>50884.08</v>
      </c>
      <c r="L773" s="1">
        <v>3</v>
      </c>
      <c r="M773" s="1">
        <v>0</v>
      </c>
      <c r="N773" s="1">
        <v>0</v>
      </c>
      <c r="O773" s="1">
        <v>0</v>
      </c>
      <c r="P773" s="1">
        <v>0</v>
      </c>
      <c r="Q773" s="1">
        <v>2887.0419243650199</v>
      </c>
      <c r="R773" s="1">
        <v>504729.5</v>
      </c>
      <c r="S773" s="59">
        <f>IF(C773="East", IF(B773="Central",('Connecting shares (%)'!$F$2/100*E773+'Connecting shares (%)'!$G$2/100*G773+'Connecting shares (%)'!$H$2/100*I773)/1000000,0),0)</f>
        <v>0</v>
      </c>
      <c r="T773" s="59">
        <f>IF(C773="East", IF(B773="Central",F773*'Connecting shares (%)'!$R$16*'Connecting shares (%)'!$F$2/100+H773*'Connecting shares (%)'!$G$2/100*'Connecting shares (%)'!$R$17+J773*'Connecting shares (%)'!$H$2/100*'Connecting shares (%)'!$R$18,0),0)</f>
        <v>0</v>
      </c>
      <c r="U773" s="1">
        <f>IF(C773="East", IF(B773="Decentral",('Connecting shares (%)'!$F$6/100*E773+'Connecting shares (%)'!$G$6/100*G773+'Connecting shares (%)'!$H$6/100*I773)/1000000,0),0)</f>
        <v>0</v>
      </c>
      <c r="V773" s="1">
        <f>IF(C773="East", IF(B773="Decentral",F773*'Connecting shares (%)'!$R$16*'Connecting shares (%)'!$F$6/100+H773*'Connecting shares (%)'!$G$6/100*'Connecting shares (%)'!$R$17+J773*'Connecting shares (%)'!$H$6/100*'Connecting shares (%)'!$R$18,0),0)</f>
        <v>0</v>
      </c>
      <c r="W773" s="1">
        <f>IF(C773="East", IF(B773="Central",('Connecting shares (%)'!$F$4/100*K773+'Connecting shares (%)'!$G$4/100*M773+'Connecting shares (%)'!$H$4/100*O773)/1000000,0),0)</f>
        <v>0</v>
      </c>
      <c r="X773" s="1">
        <f>IF(C773="East", IF(B773="Central",L773*'Connecting shares (%)'!$R$16*'Connecting shares (%)'!$F$4/100+N773*'Connecting shares (%)'!$G$4/100*'Connecting shares (%)'!$R$17+P773*'Connecting shares (%)'!$H$4/100*'Connecting shares (%)'!$R$18,0),0)</f>
        <v>0</v>
      </c>
      <c r="Y773" s="1">
        <f>IF(C773="East", IF(B773="Decentral",('Connecting shares (%)'!$F$4/100*K773+'Connecting shares (%)'!$G$4/100*M773+'Connecting shares (%)'!$H$4/100*O773)/1000000,0),0)</f>
        <v>0</v>
      </c>
      <c r="Z773" s="1">
        <f>IF(C773="East", IF(B773="Decentral",L773*'Connecting shares (%)'!$R$16*'Connecting shares (%)'!$F$8/100+N773*'Connecting shares (%)'!$G$8/100*'Connecting shares (%)'!$R$17+P773*'Connecting shares (%)'!$H$8/100*'Connecting shares (%)'!$R$18,0),0)</f>
        <v>0</v>
      </c>
      <c r="AA773" s="1">
        <f>IF(C773="West", IF(B773="Central",('Connecting shares (%)'!$F$10/100*E773+'Connecting shares (%)'!$G$10/100*G773+'Connecting shares (%)'!$H$10/100*I773)/1000000,0),0)</f>
        <v>0</v>
      </c>
      <c r="AB773" s="1">
        <f>IF(C773="West", IF(B773="Central",F773*'Connecting shares (%)'!$R$16*'Connecting shares (%)'!$F$10/100+H773*'Connecting shares (%)'!$G$10/100*'Connecting shares (%)'!$R$17+J773*'Connecting shares (%)'!$H$10/100*'Connecting shares (%)'!$R$18,0),0)</f>
        <v>0</v>
      </c>
      <c r="AC773" s="1">
        <f>IF(C773="West", IF(B773="Decentral",('Connecting shares (%)'!$F$14/100*E773+'Connecting shares (%)'!$G$14/100*G773+'Connecting shares (%)'!$H$14/100*I773)/1000000,0),0)</f>
        <v>0.70656112999999898</v>
      </c>
      <c r="AD773" s="1">
        <f>IF(C773="west", IF(B773="Decentral",F773*'Connecting shares (%)'!$R$16*'Connecting shares (%)'!$F$14/100+H773*'Connecting shares (%)'!$G$14/100*'Connecting shares (%)'!$R$17+J773*'Connecting shares (%)'!$H$14/100*'Connecting shares (%)'!$R$18,0),0)</f>
        <v>0.98878500000000003</v>
      </c>
      <c r="AE773" s="1">
        <f>IF(C773="west", IF(B773="Central",('Connecting shares (%)'!$F$12/100*K773+'Connecting shares (%)'!$G$12/100*M773+'Connecting shares (%)'!$H$12/100*O773)/1000000,0),0)</f>
        <v>0</v>
      </c>
      <c r="AF773" s="1">
        <f>IF(C773="west", IF(B773="Central",L773*'Connecting shares (%)'!$R$16*'Connecting shares (%)'!$F$12/100+N773*'Connecting shares (%)'!$G$12/100*'Connecting shares (%)'!$R$17+P773*'Connecting shares (%)'!$H$12/100*'Connecting shares (%)'!$R$18,0),0)</f>
        <v>0</v>
      </c>
      <c r="AG773" s="1">
        <f>IF(C773="West", IF(B773="Decentral",(K773*'Connecting shares (%)'!$F$16/100+M773*'Connecting shares (%)'!$G$16/100+O773*'Connecting shares (%)'!$H$16/100)/1000000,0),0)</f>
        <v>5.0884080000000005E-2</v>
      </c>
      <c r="AH773" s="1">
        <f>IF(C773="west", IF(B773="Decentral",L773*'Connecting shares (%)'!$R$16*'Connecting shares (%)'!$F$16/100+N773*'Connecting shares (%)'!$G$16/100*'Connecting shares (%)'!$R$17+P773*'Connecting shares (%)'!$H$16/100*'Connecting shares (%)'!$R$18,0),0)</f>
        <v>6.8985000000000005E-2</v>
      </c>
    </row>
    <row r="774" spans="1:34">
      <c r="A774" s="1">
        <v>773</v>
      </c>
      <c r="B774" s="1" t="s">
        <v>19</v>
      </c>
      <c r="C774" s="1" t="s">
        <v>21</v>
      </c>
      <c r="D774" s="1" t="s">
        <v>201</v>
      </c>
      <c r="E774" s="1">
        <v>282559.62999999902</v>
      </c>
      <c r="F774" s="1">
        <v>18</v>
      </c>
      <c r="G774" s="1">
        <v>0</v>
      </c>
      <c r="H774" s="1">
        <v>0</v>
      </c>
      <c r="I774" s="1">
        <v>0</v>
      </c>
      <c r="J774" s="1">
        <v>0</v>
      </c>
      <c r="K774" s="1">
        <v>0</v>
      </c>
      <c r="L774" s="1">
        <v>0</v>
      </c>
      <c r="M774" s="1">
        <v>0</v>
      </c>
      <c r="N774" s="1">
        <v>0</v>
      </c>
      <c r="O774" s="1">
        <v>0</v>
      </c>
      <c r="P774" s="1">
        <v>0</v>
      </c>
      <c r="Q774" s="1">
        <v>1842.4007032873401</v>
      </c>
      <c r="R774" s="1">
        <v>199254.5</v>
      </c>
      <c r="S774" s="59">
        <f>IF(C774="East", IF(B774="Central",('Connecting shares (%)'!$F$2/100*E774+'Connecting shares (%)'!$G$2/100*G774+'Connecting shares (%)'!$H$2/100*I774)/1000000,0),0)</f>
        <v>0</v>
      </c>
      <c r="T774" s="59">
        <f>IF(C774="East", IF(B774="Central",F774*'Connecting shares (%)'!$R$16*'Connecting shares (%)'!$F$2/100+H774*'Connecting shares (%)'!$G$2/100*'Connecting shares (%)'!$R$17+J774*'Connecting shares (%)'!$H$2/100*'Connecting shares (%)'!$R$18,0),0)</f>
        <v>0</v>
      </c>
      <c r="U774" s="1">
        <f>IF(C774="East", IF(B774="Decentral",('Connecting shares (%)'!$F$6/100*E774+'Connecting shares (%)'!$G$6/100*G774+'Connecting shares (%)'!$H$6/100*I774)/1000000,0),0)</f>
        <v>0</v>
      </c>
      <c r="V774" s="1">
        <f>IF(C774="East", IF(B774="Decentral",F774*'Connecting shares (%)'!$R$16*'Connecting shares (%)'!$F$6/100+H774*'Connecting shares (%)'!$G$6/100*'Connecting shares (%)'!$R$17+J774*'Connecting shares (%)'!$H$6/100*'Connecting shares (%)'!$R$18,0),0)</f>
        <v>0</v>
      </c>
      <c r="W774" s="1">
        <f>IF(C774="East", IF(B774="Central",('Connecting shares (%)'!$F$4/100*K774+'Connecting shares (%)'!$G$4/100*M774+'Connecting shares (%)'!$H$4/100*O774)/1000000,0),0)</f>
        <v>0</v>
      </c>
      <c r="X774" s="1">
        <f>IF(C774="East", IF(B774="Central",L774*'Connecting shares (%)'!$R$16*'Connecting shares (%)'!$F$4/100+N774*'Connecting shares (%)'!$G$4/100*'Connecting shares (%)'!$R$17+P774*'Connecting shares (%)'!$H$4/100*'Connecting shares (%)'!$R$18,0),0)</f>
        <v>0</v>
      </c>
      <c r="Y774" s="1">
        <f>IF(C774="East", IF(B774="Decentral",('Connecting shares (%)'!$F$4/100*K774+'Connecting shares (%)'!$G$4/100*M774+'Connecting shares (%)'!$H$4/100*O774)/1000000,0),0)</f>
        <v>0</v>
      </c>
      <c r="Z774" s="1">
        <f>IF(C774="East", IF(B774="Decentral",L774*'Connecting shares (%)'!$R$16*'Connecting shares (%)'!$F$8/100+N774*'Connecting shares (%)'!$G$8/100*'Connecting shares (%)'!$R$17+P774*'Connecting shares (%)'!$H$8/100*'Connecting shares (%)'!$R$18,0),0)</f>
        <v>0</v>
      </c>
      <c r="AA774" s="1">
        <f>IF(C774="West", IF(B774="Central",('Connecting shares (%)'!$F$10/100*E774+'Connecting shares (%)'!$G$10/100*G774+'Connecting shares (%)'!$H$10/100*I774)/1000000,0),0)</f>
        <v>0</v>
      </c>
      <c r="AB774" s="1">
        <f>IF(C774="West", IF(B774="Central",F774*'Connecting shares (%)'!$R$16*'Connecting shares (%)'!$F$10/100+H774*'Connecting shares (%)'!$G$10/100*'Connecting shares (%)'!$R$17+J774*'Connecting shares (%)'!$H$10/100*'Connecting shares (%)'!$R$18,0),0)</f>
        <v>0</v>
      </c>
      <c r="AC774" s="1">
        <f>IF(C774="West", IF(B774="Decentral",('Connecting shares (%)'!$F$14/100*E774+'Connecting shares (%)'!$G$14/100*G774+'Connecting shares (%)'!$H$14/100*I774)/1000000,0),0)</f>
        <v>0.28255962999999901</v>
      </c>
      <c r="AD774" s="1">
        <f>IF(C774="west", IF(B774="Decentral",F774*'Connecting shares (%)'!$R$16*'Connecting shares (%)'!$F$14/100+H774*'Connecting shares (%)'!$G$14/100*'Connecting shares (%)'!$R$17+J774*'Connecting shares (%)'!$H$14/100*'Connecting shares (%)'!$R$18,0),0)</f>
        <v>0.41391</v>
      </c>
      <c r="AE774" s="1">
        <f>IF(C774="west", IF(B774="Central",('Connecting shares (%)'!$F$12/100*K774+'Connecting shares (%)'!$G$12/100*M774+'Connecting shares (%)'!$H$12/100*O774)/1000000,0),0)</f>
        <v>0</v>
      </c>
      <c r="AF774" s="1">
        <f>IF(C774="west", IF(B774="Central",L774*'Connecting shares (%)'!$R$16*'Connecting shares (%)'!$F$12/100+N774*'Connecting shares (%)'!$G$12/100*'Connecting shares (%)'!$R$17+P774*'Connecting shares (%)'!$H$12/100*'Connecting shares (%)'!$R$18,0),0)</f>
        <v>0</v>
      </c>
      <c r="AG774" s="1">
        <f>IF(C774="West", IF(B774="Decentral",(K774*'Connecting shares (%)'!$F$16/100+M774*'Connecting shares (%)'!$G$16/100+O774*'Connecting shares (%)'!$H$16/100)/1000000,0),0)</f>
        <v>0</v>
      </c>
      <c r="AH774" s="1">
        <f>IF(C774="west", IF(B774="Decentral",L774*'Connecting shares (%)'!$R$16*'Connecting shares (%)'!$F$16/100+N774*'Connecting shares (%)'!$G$16/100*'Connecting shares (%)'!$R$17+P774*'Connecting shares (%)'!$H$16/100*'Connecting shares (%)'!$R$18,0),0)</f>
        <v>0</v>
      </c>
    </row>
    <row r="775" spans="1:34">
      <c r="A775" s="1">
        <v>774</v>
      </c>
      <c r="B775" s="1" t="s">
        <v>19</v>
      </c>
      <c r="C775" s="1" t="s">
        <v>21</v>
      </c>
      <c r="D775" s="1" t="s">
        <v>200</v>
      </c>
      <c r="E775" s="1">
        <v>0</v>
      </c>
      <c r="F775" s="1">
        <v>0</v>
      </c>
      <c r="G775" s="1">
        <v>0</v>
      </c>
      <c r="H775" s="1">
        <v>0</v>
      </c>
      <c r="I775" s="1">
        <v>0</v>
      </c>
      <c r="J775" s="1">
        <v>0</v>
      </c>
      <c r="K775" s="1">
        <v>0</v>
      </c>
      <c r="L775" s="1">
        <v>0</v>
      </c>
      <c r="M775" s="1">
        <v>0</v>
      </c>
      <c r="N775" s="1">
        <v>0</v>
      </c>
      <c r="O775" s="1">
        <v>0</v>
      </c>
      <c r="P775" s="1">
        <v>0</v>
      </c>
      <c r="Q775" s="1">
        <v>311.84270863160299</v>
      </c>
      <c r="R775" s="1">
        <v>3629.5</v>
      </c>
      <c r="S775" s="59">
        <f>IF(C775="East", IF(B775="Central",('Connecting shares (%)'!$F$2/100*E775+'Connecting shares (%)'!$G$2/100*G775+'Connecting shares (%)'!$H$2/100*I775)/1000000,0),0)</f>
        <v>0</v>
      </c>
      <c r="T775" s="59">
        <f>IF(C775="East", IF(B775="Central",F775*'Connecting shares (%)'!$R$16*'Connecting shares (%)'!$F$2/100+H775*'Connecting shares (%)'!$G$2/100*'Connecting shares (%)'!$R$17+J775*'Connecting shares (%)'!$H$2/100*'Connecting shares (%)'!$R$18,0),0)</f>
        <v>0</v>
      </c>
      <c r="U775" s="1">
        <f>IF(C775="East", IF(B775="Decentral",('Connecting shares (%)'!$F$6/100*E775+'Connecting shares (%)'!$G$6/100*G775+'Connecting shares (%)'!$H$6/100*I775)/1000000,0),0)</f>
        <v>0</v>
      </c>
      <c r="V775" s="1">
        <f>IF(C775="East", IF(B775="Decentral",F775*'Connecting shares (%)'!$R$16*'Connecting shares (%)'!$F$6/100+H775*'Connecting shares (%)'!$G$6/100*'Connecting shares (%)'!$R$17+J775*'Connecting shares (%)'!$H$6/100*'Connecting shares (%)'!$R$18,0),0)</f>
        <v>0</v>
      </c>
      <c r="W775" s="1">
        <f>IF(C775="East", IF(B775="Central",('Connecting shares (%)'!$F$4/100*K775+'Connecting shares (%)'!$G$4/100*M775+'Connecting shares (%)'!$H$4/100*O775)/1000000,0),0)</f>
        <v>0</v>
      </c>
      <c r="X775" s="1">
        <f>IF(C775="East", IF(B775="Central",L775*'Connecting shares (%)'!$R$16*'Connecting shares (%)'!$F$4/100+N775*'Connecting shares (%)'!$G$4/100*'Connecting shares (%)'!$R$17+P775*'Connecting shares (%)'!$H$4/100*'Connecting shares (%)'!$R$18,0),0)</f>
        <v>0</v>
      </c>
      <c r="Y775" s="1">
        <f>IF(C775="East", IF(B775="Decentral",('Connecting shares (%)'!$F$4/100*K775+'Connecting shares (%)'!$G$4/100*M775+'Connecting shares (%)'!$H$4/100*O775)/1000000,0),0)</f>
        <v>0</v>
      </c>
      <c r="Z775" s="1">
        <f>IF(C775="East", IF(B775="Decentral",L775*'Connecting shares (%)'!$R$16*'Connecting shares (%)'!$F$8/100+N775*'Connecting shares (%)'!$G$8/100*'Connecting shares (%)'!$R$17+P775*'Connecting shares (%)'!$H$8/100*'Connecting shares (%)'!$R$18,0),0)</f>
        <v>0</v>
      </c>
      <c r="AA775" s="1">
        <f>IF(C775="West", IF(B775="Central",('Connecting shares (%)'!$F$10/100*E775+'Connecting shares (%)'!$G$10/100*G775+'Connecting shares (%)'!$H$10/100*I775)/1000000,0),0)</f>
        <v>0</v>
      </c>
      <c r="AB775" s="1">
        <f>IF(C775="West", IF(B775="Central",F775*'Connecting shares (%)'!$R$16*'Connecting shares (%)'!$F$10/100+H775*'Connecting shares (%)'!$G$10/100*'Connecting shares (%)'!$R$17+J775*'Connecting shares (%)'!$H$10/100*'Connecting shares (%)'!$R$18,0),0)</f>
        <v>0</v>
      </c>
      <c r="AC775" s="1">
        <f>IF(C775="West", IF(B775="Decentral",('Connecting shares (%)'!$F$14/100*E775+'Connecting shares (%)'!$G$14/100*G775+'Connecting shares (%)'!$H$14/100*I775)/1000000,0),0)</f>
        <v>0</v>
      </c>
      <c r="AD775" s="1">
        <f>IF(C775="west", IF(B775="Decentral",F775*'Connecting shares (%)'!$R$16*'Connecting shares (%)'!$F$14/100+H775*'Connecting shares (%)'!$G$14/100*'Connecting shares (%)'!$R$17+J775*'Connecting shares (%)'!$H$14/100*'Connecting shares (%)'!$R$18,0),0)</f>
        <v>0</v>
      </c>
      <c r="AE775" s="1">
        <f>IF(C775="west", IF(B775="Central",('Connecting shares (%)'!$F$12/100*K775+'Connecting shares (%)'!$G$12/100*M775+'Connecting shares (%)'!$H$12/100*O775)/1000000,0),0)</f>
        <v>0</v>
      </c>
      <c r="AF775" s="1">
        <f>IF(C775="west", IF(B775="Central",L775*'Connecting shares (%)'!$R$16*'Connecting shares (%)'!$F$12/100+N775*'Connecting shares (%)'!$G$12/100*'Connecting shares (%)'!$R$17+P775*'Connecting shares (%)'!$H$12/100*'Connecting shares (%)'!$R$18,0),0)</f>
        <v>0</v>
      </c>
      <c r="AG775" s="1">
        <f>IF(C775="West", IF(B775="Decentral",(K775*'Connecting shares (%)'!$F$16/100+M775*'Connecting shares (%)'!$G$16/100+O775*'Connecting shares (%)'!$H$16/100)/1000000,0),0)</f>
        <v>0</v>
      </c>
      <c r="AH775" s="1">
        <f>IF(C775="west", IF(B775="Decentral",L775*'Connecting shares (%)'!$R$16*'Connecting shares (%)'!$F$16/100+N775*'Connecting shares (%)'!$G$16/100*'Connecting shares (%)'!$R$17+P775*'Connecting shares (%)'!$H$16/100*'Connecting shares (%)'!$R$18,0),0)</f>
        <v>0</v>
      </c>
    </row>
    <row r="776" spans="1:34">
      <c r="A776" s="1">
        <v>775</v>
      </c>
      <c r="B776" s="1" t="s">
        <v>19</v>
      </c>
      <c r="C776" s="1" t="s">
        <v>21</v>
      </c>
      <c r="D776" s="1" t="s">
        <v>199</v>
      </c>
      <c r="E776" s="1">
        <v>56783.49</v>
      </c>
      <c r="F776" s="1">
        <v>4</v>
      </c>
      <c r="G776" s="1">
        <v>0</v>
      </c>
      <c r="H776" s="1">
        <v>0</v>
      </c>
      <c r="I776" s="1">
        <v>0</v>
      </c>
      <c r="J776" s="1">
        <v>0</v>
      </c>
      <c r="K776" s="1">
        <v>0</v>
      </c>
      <c r="L776" s="1">
        <v>0</v>
      </c>
      <c r="M776" s="1">
        <v>0</v>
      </c>
      <c r="N776" s="1">
        <v>0</v>
      </c>
      <c r="O776" s="1">
        <v>0</v>
      </c>
      <c r="P776" s="1">
        <v>0</v>
      </c>
      <c r="Q776" s="1">
        <v>589.40405857465396</v>
      </c>
      <c r="R776" s="1">
        <v>3879.5</v>
      </c>
      <c r="S776" s="59">
        <f>IF(C776="East", IF(B776="Central",('Connecting shares (%)'!$F$2/100*E776+'Connecting shares (%)'!$G$2/100*G776+'Connecting shares (%)'!$H$2/100*I776)/1000000,0),0)</f>
        <v>0</v>
      </c>
      <c r="T776" s="59">
        <f>IF(C776="East", IF(B776="Central",F776*'Connecting shares (%)'!$R$16*'Connecting shares (%)'!$F$2/100+H776*'Connecting shares (%)'!$G$2/100*'Connecting shares (%)'!$R$17+J776*'Connecting shares (%)'!$H$2/100*'Connecting shares (%)'!$R$18,0),0)</f>
        <v>0</v>
      </c>
      <c r="U776" s="1">
        <f>IF(C776="East", IF(B776="Decentral",('Connecting shares (%)'!$F$6/100*E776+'Connecting shares (%)'!$G$6/100*G776+'Connecting shares (%)'!$H$6/100*I776)/1000000,0),0)</f>
        <v>0</v>
      </c>
      <c r="V776" s="1">
        <f>IF(C776="East", IF(B776="Decentral",F776*'Connecting shares (%)'!$R$16*'Connecting shares (%)'!$F$6/100+H776*'Connecting shares (%)'!$G$6/100*'Connecting shares (%)'!$R$17+J776*'Connecting shares (%)'!$H$6/100*'Connecting shares (%)'!$R$18,0),0)</f>
        <v>0</v>
      </c>
      <c r="W776" s="1">
        <f>IF(C776="East", IF(B776="Central",('Connecting shares (%)'!$F$4/100*K776+'Connecting shares (%)'!$G$4/100*M776+'Connecting shares (%)'!$H$4/100*O776)/1000000,0),0)</f>
        <v>0</v>
      </c>
      <c r="X776" s="1">
        <f>IF(C776="East", IF(B776="Central",L776*'Connecting shares (%)'!$R$16*'Connecting shares (%)'!$F$4/100+N776*'Connecting shares (%)'!$G$4/100*'Connecting shares (%)'!$R$17+P776*'Connecting shares (%)'!$H$4/100*'Connecting shares (%)'!$R$18,0),0)</f>
        <v>0</v>
      </c>
      <c r="Y776" s="1">
        <f>IF(C776="East", IF(B776="Decentral",('Connecting shares (%)'!$F$4/100*K776+'Connecting shares (%)'!$G$4/100*M776+'Connecting shares (%)'!$H$4/100*O776)/1000000,0),0)</f>
        <v>0</v>
      </c>
      <c r="Z776" s="1">
        <f>IF(C776="East", IF(B776="Decentral",L776*'Connecting shares (%)'!$R$16*'Connecting shares (%)'!$F$8/100+N776*'Connecting shares (%)'!$G$8/100*'Connecting shares (%)'!$R$17+P776*'Connecting shares (%)'!$H$8/100*'Connecting shares (%)'!$R$18,0),0)</f>
        <v>0</v>
      </c>
      <c r="AA776" s="1">
        <f>IF(C776="West", IF(B776="Central",('Connecting shares (%)'!$F$10/100*E776+'Connecting shares (%)'!$G$10/100*G776+'Connecting shares (%)'!$H$10/100*I776)/1000000,0),0)</f>
        <v>0</v>
      </c>
      <c r="AB776" s="1">
        <f>IF(C776="West", IF(B776="Central",F776*'Connecting shares (%)'!$R$16*'Connecting shares (%)'!$F$10/100+H776*'Connecting shares (%)'!$G$10/100*'Connecting shares (%)'!$R$17+J776*'Connecting shares (%)'!$H$10/100*'Connecting shares (%)'!$R$18,0),0)</f>
        <v>0</v>
      </c>
      <c r="AC776" s="1">
        <f>IF(C776="West", IF(B776="Decentral",('Connecting shares (%)'!$F$14/100*E776+'Connecting shares (%)'!$G$14/100*G776+'Connecting shares (%)'!$H$14/100*I776)/1000000,0),0)</f>
        <v>5.6783489999999999E-2</v>
      </c>
      <c r="AD776" s="1">
        <f>IF(C776="west", IF(B776="Decentral",F776*'Connecting shares (%)'!$R$16*'Connecting shares (%)'!$F$14/100+H776*'Connecting shares (%)'!$G$14/100*'Connecting shares (%)'!$R$17+J776*'Connecting shares (%)'!$H$14/100*'Connecting shares (%)'!$R$18,0),0)</f>
        <v>9.1980000000000006E-2</v>
      </c>
      <c r="AE776" s="1">
        <f>IF(C776="west", IF(B776="Central",('Connecting shares (%)'!$F$12/100*K776+'Connecting shares (%)'!$G$12/100*M776+'Connecting shares (%)'!$H$12/100*O776)/1000000,0),0)</f>
        <v>0</v>
      </c>
      <c r="AF776" s="1">
        <f>IF(C776="west", IF(B776="Central",L776*'Connecting shares (%)'!$R$16*'Connecting shares (%)'!$F$12/100+N776*'Connecting shares (%)'!$G$12/100*'Connecting shares (%)'!$R$17+P776*'Connecting shares (%)'!$H$12/100*'Connecting shares (%)'!$R$18,0),0)</f>
        <v>0</v>
      </c>
      <c r="AG776" s="1">
        <f>IF(C776="West", IF(B776="Decentral",(K776*'Connecting shares (%)'!$F$16/100+M776*'Connecting shares (%)'!$G$16/100+O776*'Connecting shares (%)'!$H$16/100)/1000000,0),0)</f>
        <v>0</v>
      </c>
      <c r="AH776" s="1">
        <f>IF(C776="west", IF(B776="Decentral",L776*'Connecting shares (%)'!$R$16*'Connecting shares (%)'!$F$16/100+N776*'Connecting shares (%)'!$G$16/100*'Connecting shares (%)'!$R$17+P776*'Connecting shares (%)'!$H$16/100*'Connecting shares (%)'!$R$18,0),0)</f>
        <v>0</v>
      </c>
    </row>
    <row r="777" spans="1:34">
      <c r="A777" s="1">
        <v>776</v>
      </c>
      <c r="B777" s="1" t="s">
        <v>20</v>
      </c>
      <c r="C777" s="1" t="s">
        <v>21</v>
      </c>
      <c r="D777" s="1" t="s">
        <v>198</v>
      </c>
      <c r="E777" s="1">
        <v>216088.39</v>
      </c>
      <c r="F777" s="1">
        <v>12</v>
      </c>
      <c r="G777" s="1">
        <v>0</v>
      </c>
      <c r="H777" s="1">
        <v>0</v>
      </c>
      <c r="I777" s="1">
        <v>0</v>
      </c>
      <c r="J777" s="1">
        <v>0</v>
      </c>
      <c r="K777" s="1">
        <v>0</v>
      </c>
      <c r="L777" s="1">
        <v>0</v>
      </c>
      <c r="M777" s="1">
        <v>132704.47</v>
      </c>
      <c r="N777" s="1">
        <v>2</v>
      </c>
      <c r="O777" s="1">
        <v>0</v>
      </c>
      <c r="P777" s="1">
        <v>0</v>
      </c>
      <c r="Q777" s="1">
        <v>4697.9589427522396</v>
      </c>
      <c r="R777" s="1">
        <v>1108428</v>
      </c>
      <c r="S777" s="59">
        <f>IF(C777="East", IF(B777="Central",('Connecting shares (%)'!$F$2/100*E777+'Connecting shares (%)'!$G$2/100*G777+'Connecting shares (%)'!$H$2/100*I777)/1000000,0),0)</f>
        <v>0</v>
      </c>
      <c r="T777" s="59">
        <f>IF(C777="East", IF(B777="Central",F777*'Connecting shares (%)'!$R$16*'Connecting shares (%)'!$F$2/100+H777*'Connecting shares (%)'!$G$2/100*'Connecting shares (%)'!$R$17+J777*'Connecting shares (%)'!$H$2/100*'Connecting shares (%)'!$R$18,0),0)</f>
        <v>0</v>
      </c>
      <c r="U777" s="1">
        <f>IF(C777="East", IF(B777="Decentral",('Connecting shares (%)'!$F$6/100*E777+'Connecting shares (%)'!$G$6/100*G777+'Connecting shares (%)'!$H$6/100*I777)/1000000,0),0)</f>
        <v>0</v>
      </c>
      <c r="V777" s="1">
        <f>IF(C777="East", IF(B777="Decentral",F777*'Connecting shares (%)'!$R$16*'Connecting shares (%)'!$F$6/100+H777*'Connecting shares (%)'!$G$6/100*'Connecting shares (%)'!$R$17+J777*'Connecting shares (%)'!$H$6/100*'Connecting shares (%)'!$R$18,0),0)</f>
        <v>0</v>
      </c>
      <c r="W777" s="1">
        <f>IF(C777="East", IF(B777="Central",('Connecting shares (%)'!$F$4/100*K777+'Connecting shares (%)'!$G$4/100*M777+'Connecting shares (%)'!$H$4/100*O777)/1000000,0),0)</f>
        <v>0</v>
      </c>
      <c r="X777" s="1">
        <f>IF(C777="East", IF(B777="Central",L777*'Connecting shares (%)'!$R$16*'Connecting shares (%)'!$F$4/100+N777*'Connecting shares (%)'!$G$4/100*'Connecting shares (%)'!$R$17+P777*'Connecting shares (%)'!$H$4/100*'Connecting shares (%)'!$R$18,0),0)</f>
        <v>0</v>
      </c>
      <c r="Y777" s="1">
        <f>IF(C777="East", IF(B777="Decentral",('Connecting shares (%)'!$F$4/100*K777+'Connecting shares (%)'!$G$4/100*M777+'Connecting shares (%)'!$H$4/100*O777)/1000000,0),0)</f>
        <v>0</v>
      </c>
      <c r="Z777" s="1">
        <f>IF(C777="East", IF(B777="Decentral",L777*'Connecting shares (%)'!$R$16*'Connecting shares (%)'!$F$8/100+N777*'Connecting shares (%)'!$G$8/100*'Connecting shares (%)'!$R$17+P777*'Connecting shares (%)'!$H$8/100*'Connecting shares (%)'!$R$18,0),0)</f>
        <v>0</v>
      </c>
      <c r="AA777" s="1">
        <f>IF(C777="West", IF(B777="Central",('Connecting shares (%)'!$F$10/100*E777+'Connecting shares (%)'!$G$10/100*G777+'Connecting shares (%)'!$H$10/100*I777)/1000000,0),0)</f>
        <v>0.21608839000000002</v>
      </c>
      <c r="AB777" s="1">
        <f>IF(C777="West", IF(B777="Central",F777*'Connecting shares (%)'!$R$16*'Connecting shares (%)'!$F$10/100+H777*'Connecting shares (%)'!$G$10/100*'Connecting shares (%)'!$R$17+J777*'Connecting shares (%)'!$H$10/100*'Connecting shares (%)'!$R$18,0),0)</f>
        <v>0.27594000000000002</v>
      </c>
      <c r="AC777" s="1">
        <f>IF(C777="West", IF(B777="Decentral",('Connecting shares (%)'!$F$14/100*E777+'Connecting shares (%)'!$G$14/100*G777+'Connecting shares (%)'!$H$14/100*I777)/1000000,0),0)</f>
        <v>0</v>
      </c>
      <c r="AD777" s="1">
        <f>IF(C777="west", IF(B777="Decentral",F777*'Connecting shares (%)'!$R$16*'Connecting shares (%)'!$F$14/100+H777*'Connecting shares (%)'!$G$14/100*'Connecting shares (%)'!$R$17+J777*'Connecting shares (%)'!$H$14/100*'Connecting shares (%)'!$R$18,0),0)</f>
        <v>0</v>
      </c>
      <c r="AE777" s="1">
        <f>IF(C777="west", IF(B777="Central",('Connecting shares (%)'!$F$12/100*K777+'Connecting shares (%)'!$G$12/100*M777+'Connecting shares (%)'!$H$12/100*O777)/1000000,0),0)</f>
        <v>0.13270446999999999</v>
      </c>
      <c r="AF777" s="1">
        <f>IF(C777="west", IF(B777="Central",L777*'Connecting shares (%)'!$R$16*'Connecting shares (%)'!$F$12/100+N777*'Connecting shares (%)'!$G$12/100*'Connecting shares (%)'!$R$17+P777*'Connecting shares (%)'!$H$12/100*'Connecting shares (%)'!$R$18,0),0)</f>
        <v>6.1317999999999998E-2</v>
      </c>
      <c r="AG777" s="1">
        <f>IF(C777="West", IF(B777="Decentral",(K777*'Connecting shares (%)'!$F$16/100+M777*'Connecting shares (%)'!$G$16/100+O777*'Connecting shares (%)'!$H$16/100)/1000000,0),0)</f>
        <v>0</v>
      </c>
      <c r="AH777" s="1">
        <f>IF(C777="west", IF(B777="Decentral",L777*'Connecting shares (%)'!$R$16*'Connecting shares (%)'!$F$16/100+N777*'Connecting shares (%)'!$G$16/100*'Connecting shares (%)'!$R$17+P777*'Connecting shares (%)'!$H$16/100*'Connecting shares (%)'!$R$18,0),0)</f>
        <v>0</v>
      </c>
    </row>
    <row r="778" spans="1:34">
      <c r="A778" s="1">
        <v>777</v>
      </c>
      <c r="B778" s="1" t="s">
        <v>19</v>
      </c>
      <c r="C778" s="1" t="s">
        <v>22</v>
      </c>
      <c r="D778" s="1" t="s">
        <v>197</v>
      </c>
      <c r="E778" s="1">
        <v>41548.32</v>
      </c>
      <c r="F778" s="1">
        <v>2</v>
      </c>
      <c r="G778" s="1">
        <v>0</v>
      </c>
      <c r="H778" s="1">
        <v>0</v>
      </c>
      <c r="I778" s="1">
        <v>0</v>
      </c>
      <c r="J778" s="1">
        <v>0</v>
      </c>
      <c r="K778" s="1">
        <v>18300.41</v>
      </c>
      <c r="L778" s="1">
        <v>1</v>
      </c>
      <c r="M778" s="1">
        <v>68077.55</v>
      </c>
      <c r="N778" s="1">
        <v>1</v>
      </c>
      <c r="O778" s="1">
        <v>0</v>
      </c>
      <c r="P778" s="1">
        <v>0</v>
      </c>
      <c r="Q778" s="1">
        <v>749.610847528411</v>
      </c>
      <c r="R778" s="1">
        <v>26769</v>
      </c>
      <c r="S778" s="59">
        <f>IF(C778="East", IF(B778="Central",('Connecting shares (%)'!$F$2/100*E778+'Connecting shares (%)'!$G$2/100*G778+'Connecting shares (%)'!$H$2/100*I778)/1000000,0),0)</f>
        <v>0</v>
      </c>
      <c r="T778" s="59">
        <f>IF(C778="East", IF(B778="Central",F778*'Connecting shares (%)'!$R$16*'Connecting shares (%)'!$F$2/100+H778*'Connecting shares (%)'!$G$2/100*'Connecting shares (%)'!$R$17+J778*'Connecting shares (%)'!$H$2/100*'Connecting shares (%)'!$R$18,0),0)</f>
        <v>0</v>
      </c>
      <c r="U778" s="1">
        <f>IF(C778="East", IF(B778="Decentral",('Connecting shares (%)'!$F$6/100*E778+'Connecting shares (%)'!$G$6/100*G778+'Connecting shares (%)'!$H$6/100*I778)/1000000,0),0)</f>
        <v>4.154832E-2</v>
      </c>
      <c r="V778" s="1">
        <f>IF(C778="East", IF(B778="Decentral",F778*'Connecting shares (%)'!$R$16*'Connecting shares (%)'!$F$6/100+H778*'Connecting shares (%)'!$G$6/100*'Connecting shares (%)'!$R$17+J778*'Connecting shares (%)'!$H$6/100*'Connecting shares (%)'!$R$18,0),0)</f>
        <v>4.5990000000000003E-2</v>
      </c>
      <c r="W778" s="1">
        <f>IF(C778="East", IF(B778="Central",('Connecting shares (%)'!$F$4/100*K778+'Connecting shares (%)'!$G$4/100*M778+'Connecting shares (%)'!$H$4/100*O778)/1000000,0),0)</f>
        <v>0</v>
      </c>
      <c r="X778" s="1">
        <f>IF(C778="East", IF(B778="Central",L778*'Connecting shares (%)'!$R$16*'Connecting shares (%)'!$F$4/100+N778*'Connecting shares (%)'!$G$4/100*'Connecting shares (%)'!$R$17+P778*'Connecting shares (%)'!$H$4/100*'Connecting shares (%)'!$R$18,0),0)</f>
        <v>0</v>
      </c>
      <c r="Y778" s="1">
        <f>IF(C778="East", IF(B778="Decentral",('Connecting shares (%)'!$F$4/100*K778+'Connecting shares (%)'!$G$4/100*M778+'Connecting shares (%)'!$H$4/100*O778)/1000000,0),0)</f>
        <v>8.6377960000000004E-2</v>
      </c>
      <c r="Z778" s="1">
        <f>IF(C778="East", IF(B778="Decentral",L778*'Connecting shares (%)'!$R$16*'Connecting shares (%)'!$F$8/100+N778*'Connecting shares (%)'!$G$8/100*'Connecting shares (%)'!$R$17+P778*'Connecting shares (%)'!$H$8/100*'Connecting shares (%)'!$R$18,0),0)</f>
        <v>5.3654E-2</v>
      </c>
      <c r="AA778" s="1">
        <f>IF(C778="West", IF(B778="Central",('Connecting shares (%)'!$F$10/100*E778+'Connecting shares (%)'!$G$10/100*G778+'Connecting shares (%)'!$H$10/100*I778)/1000000,0),0)</f>
        <v>0</v>
      </c>
      <c r="AB778" s="1">
        <f>IF(C778="West", IF(B778="Central",F778*'Connecting shares (%)'!$R$16*'Connecting shares (%)'!$F$10/100+H778*'Connecting shares (%)'!$G$10/100*'Connecting shares (%)'!$R$17+J778*'Connecting shares (%)'!$H$10/100*'Connecting shares (%)'!$R$18,0),0)</f>
        <v>0</v>
      </c>
      <c r="AC778" s="1">
        <f>IF(C778="West", IF(B778="Decentral",('Connecting shares (%)'!$F$14/100*E778+'Connecting shares (%)'!$G$14/100*G778+'Connecting shares (%)'!$H$14/100*I778)/1000000,0),0)</f>
        <v>0</v>
      </c>
      <c r="AD778" s="1">
        <f>IF(C778="west", IF(B778="Decentral",F778*'Connecting shares (%)'!$R$16*'Connecting shares (%)'!$F$14/100+H778*'Connecting shares (%)'!$G$14/100*'Connecting shares (%)'!$R$17+J778*'Connecting shares (%)'!$H$14/100*'Connecting shares (%)'!$R$18,0),0)</f>
        <v>0</v>
      </c>
      <c r="AE778" s="1">
        <f>IF(C778="west", IF(B778="Central",('Connecting shares (%)'!$F$12/100*K778+'Connecting shares (%)'!$G$12/100*M778+'Connecting shares (%)'!$H$12/100*O778)/1000000,0),0)</f>
        <v>0</v>
      </c>
      <c r="AF778" s="1">
        <f>IF(C778="west", IF(B778="Central",L778*'Connecting shares (%)'!$R$16*'Connecting shares (%)'!$F$12/100+N778*'Connecting shares (%)'!$G$12/100*'Connecting shares (%)'!$R$17+P778*'Connecting shares (%)'!$H$12/100*'Connecting shares (%)'!$R$18,0),0)</f>
        <v>0</v>
      </c>
      <c r="AG778" s="1">
        <f>IF(C778="West", IF(B778="Decentral",(K778*'Connecting shares (%)'!$F$16/100+M778*'Connecting shares (%)'!$G$16/100+O778*'Connecting shares (%)'!$H$16/100)/1000000,0),0)</f>
        <v>0</v>
      </c>
      <c r="AH778" s="1">
        <f>IF(C778="west", IF(B778="Decentral",L778*'Connecting shares (%)'!$R$16*'Connecting shares (%)'!$F$16/100+N778*'Connecting shares (%)'!$G$16/100*'Connecting shares (%)'!$R$17+P778*'Connecting shares (%)'!$H$16/100*'Connecting shares (%)'!$R$18,0),0)</f>
        <v>0</v>
      </c>
    </row>
    <row r="779" spans="1:34">
      <c r="A779" s="1">
        <v>778</v>
      </c>
      <c r="B779" s="1" t="s">
        <v>19</v>
      </c>
      <c r="C779" s="1" t="s">
        <v>21</v>
      </c>
      <c r="D779" s="1" t="s">
        <v>196</v>
      </c>
      <c r="E779" s="1">
        <v>163653.32999999999</v>
      </c>
      <c r="F779" s="1">
        <v>10</v>
      </c>
      <c r="G779" s="1">
        <v>0</v>
      </c>
      <c r="H779" s="1">
        <v>0</v>
      </c>
      <c r="I779" s="1">
        <v>0</v>
      </c>
      <c r="J779" s="1">
        <v>0</v>
      </c>
      <c r="K779" s="1">
        <v>52107.69</v>
      </c>
      <c r="L779" s="1">
        <v>3</v>
      </c>
      <c r="M779" s="1">
        <v>0</v>
      </c>
      <c r="N779" s="1">
        <v>0</v>
      </c>
      <c r="O779" s="1">
        <v>0</v>
      </c>
      <c r="P779" s="1">
        <v>0</v>
      </c>
      <c r="Q779" s="1">
        <v>3043.2403233560799</v>
      </c>
      <c r="R779" s="1">
        <v>377475.5</v>
      </c>
      <c r="S779" s="59">
        <f>IF(C779="East", IF(B779="Central",('Connecting shares (%)'!$F$2/100*E779+'Connecting shares (%)'!$G$2/100*G779+'Connecting shares (%)'!$H$2/100*I779)/1000000,0),0)</f>
        <v>0</v>
      </c>
      <c r="T779" s="59">
        <f>IF(C779="East", IF(B779="Central",F779*'Connecting shares (%)'!$R$16*'Connecting shares (%)'!$F$2/100+H779*'Connecting shares (%)'!$G$2/100*'Connecting shares (%)'!$R$17+J779*'Connecting shares (%)'!$H$2/100*'Connecting shares (%)'!$R$18,0),0)</f>
        <v>0</v>
      </c>
      <c r="U779" s="1">
        <f>IF(C779="East", IF(B779="Decentral",('Connecting shares (%)'!$F$6/100*E779+'Connecting shares (%)'!$G$6/100*G779+'Connecting shares (%)'!$H$6/100*I779)/1000000,0),0)</f>
        <v>0</v>
      </c>
      <c r="V779" s="1">
        <f>IF(C779="East", IF(B779="Decentral",F779*'Connecting shares (%)'!$R$16*'Connecting shares (%)'!$F$6/100+H779*'Connecting shares (%)'!$G$6/100*'Connecting shares (%)'!$R$17+J779*'Connecting shares (%)'!$H$6/100*'Connecting shares (%)'!$R$18,0),0)</f>
        <v>0</v>
      </c>
      <c r="W779" s="1">
        <f>IF(C779="East", IF(B779="Central",('Connecting shares (%)'!$F$4/100*K779+'Connecting shares (%)'!$G$4/100*M779+'Connecting shares (%)'!$H$4/100*O779)/1000000,0),0)</f>
        <v>0</v>
      </c>
      <c r="X779" s="1">
        <f>IF(C779="East", IF(B779="Central",L779*'Connecting shares (%)'!$R$16*'Connecting shares (%)'!$F$4/100+N779*'Connecting shares (%)'!$G$4/100*'Connecting shares (%)'!$R$17+P779*'Connecting shares (%)'!$H$4/100*'Connecting shares (%)'!$R$18,0),0)</f>
        <v>0</v>
      </c>
      <c r="Y779" s="1">
        <f>IF(C779="East", IF(B779="Decentral",('Connecting shares (%)'!$F$4/100*K779+'Connecting shares (%)'!$G$4/100*M779+'Connecting shares (%)'!$H$4/100*O779)/1000000,0),0)</f>
        <v>0</v>
      </c>
      <c r="Z779" s="1">
        <f>IF(C779="East", IF(B779="Decentral",L779*'Connecting shares (%)'!$R$16*'Connecting shares (%)'!$F$8/100+N779*'Connecting shares (%)'!$G$8/100*'Connecting shares (%)'!$R$17+P779*'Connecting shares (%)'!$H$8/100*'Connecting shares (%)'!$R$18,0),0)</f>
        <v>0</v>
      </c>
      <c r="AA779" s="1">
        <f>IF(C779="West", IF(B779="Central",('Connecting shares (%)'!$F$10/100*E779+'Connecting shares (%)'!$G$10/100*G779+'Connecting shares (%)'!$H$10/100*I779)/1000000,0),0)</f>
        <v>0</v>
      </c>
      <c r="AB779" s="1">
        <f>IF(C779="West", IF(B779="Central",F779*'Connecting shares (%)'!$R$16*'Connecting shares (%)'!$F$10/100+H779*'Connecting shares (%)'!$G$10/100*'Connecting shares (%)'!$R$17+J779*'Connecting shares (%)'!$H$10/100*'Connecting shares (%)'!$R$18,0),0)</f>
        <v>0</v>
      </c>
      <c r="AC779" s="1">
        <f>IF(C779="West", IF(B779="Decentral",('Connecting shares (%)'!$F$14/100*E779+'Connecting shares (%)'!$G$14/100*G779+'Connecting shares (%)'!$H$14/100*I779)/1000000,0),0)</f>
        <v>0.16365332999999999</v>
      </c>
      <c r="AD779" s="1">
        <f>IF(C779="west", IF(B779="Decentral",F779*'Connecting shares (%)'!$R$16*'Connecting shares (%)'!$F$14/100+H779*'Connecting shares (%)'!$G$14/100*'Connecting shares (%)'!$R$17+J779*'Connecting shares (%)'!$H$14/100*'Connecting shares (%)'!$R$18,0),0)</f>
        <v>0.22995000000000002</v>
      </c>
      <c r="AE779" s="1">
        <f>IF(C779="west", IF(B779="Central",('Connecting shares (%)'!$F$12/100*K779+'Connecting shares (%)'!$G$12/100*M779+'Connecting shares (%)'!$H$12/100*O779)/1000000,0),0)</f>
        <v>0</v>
      </c>
      <c r="AF779" s="1">
        <f>IF(C779="west", IF(B779="Central",L779*'Connecting shares (%)'!$R$16*'Connecting shares (%)'!$F$12/100+N779*'Connecting shares (%)'!$G$12/100*'Connecting shares (%)'!$R$17+P779*'Connecting shares (%)'!$H$12/100*'Connecting shares (%)'!$R$18,0),0)</f>
        <v>0</v>
      </c>
      <c r="AG779" s="1">
        <f>IF(C779="West", IF(B779="Decentral",(K779*'Connecting shares (%)'!$F$16/100+M779*'Connecting shares (%)'!$G$16/100+O779*'Connecting shares (%)'!$H$16/100)/1000000,0),0)</f>
        <v>5.2107690000000005E-2</v>
      </c>
      <c r="AH779" s="1">
        <f>IF(C779="west", IF(B779="Decentral",L779*'Connecting shares (%)'!$R$16*'Connecting shares (%)'!$F$16/100+N779*'Connecting shares (%)'!$G$16/100*'Connecting shares (%)'!$R$17+P779*'Connecting shares (%)'!$H$16/100*'Connecting shares (%)'!$R$18,0),0)</f>
        <v>6.8985000000000005E-2</v>
      </c>
    </row>
    <row r="780" spans="1:34">
      <c r="A780" s="1">
        <v>779</v>
      </c>
      <c r="B780" s="1" t="s">
        <v>19</v>
      </c>
      <c r="C780" s="1" t="s">
        <v>21</v>
      </c>
      <c r="D780" s="1" t="s">
        <v>195</v>
      </c>
      <c r="E780" s="1">
        <v>188083.07</v>
      </c>
      <c r="F780" s="1">
        <v>10</v>
      </c>
      <c r="G780" s="1">
        <v>0</v>
      </c>
      <c r="H780" s="1">
        <v>0</v>
      </c>
      <c r="I780" s="1">
        <v>0</v>
      </c>
      <c r="J780" s="1">
        <v>0</v>
      </c>
      <c r="K780" s="1">
        <v>81741.959999999905</v>
      </c>
      <c r="L780" s="1">
        <v>4</v>
      </c>
      <c r="M780" s="1">
        <v>0</v>
      </c>
      <c r="N780" s="1">
        <v>0</v>
      </c>
      <c r="O780" s="1">
        <v>0</v>
      </c>
      <c r="P780" s="1">
        <v>0</v>
      </c>
      <c r="Q780" s="1">
        <v>2821.0232852886802</v>
      </c>
      <c r="R780" s="1">
        <v>365097.5</v>
      </c>
      <c r="S780" s="59">
        <f>IF(C780="East", IF(B780="Central",('Connecting shares (%)'!$F$2/100*E780+'Connecting shares (%)'!$G$2/100*G780+'Connecting shares (%)'!$H$2/100*I780)/1000000,0),0)</f>
        <v>0</v>
      </c>
      <c r="T780" s="59">
        <f>IF(C780="East", IF(B780="Central",F780*'Connecting shares (%)'!$R$16*'Connecting shares (%)'!$F$2/100+H780*'Connecting shares (%)'!$G$2/100*'Connecting shares (%)'!$R$17+J780*'Connecting shares (%)'!$H$2/100*'Connecting shares (%)'!$R$18,0),0)</f>
        <v>0</v>
      </c>
      <c r="U780" s="1">
        <f>IF(C780="East", IF(B780="Decentral",('Connecting shares (%)'!$F$6/100*E780+'Connecting shares (%)'!$G$6/100*G780+'Connecting shares (%)'!$H$6/100*I780)/1000000,0),0)</f>
        <v>0</v>
      </c>
      <c r="V780" s="1">
        <f>IF(C780="East", IF(B780="Decentral",F780*'Connecting shares (%)'!$R$16*'Connecting shares (%)'!$F$6/100+H780*'Connecting shares (%)'!$G$6/100*'Connecting shares (%)'!$R$17+J780*'Connecting shares (%)'!$H$6/100*'Connecting shares (%)'!$R$18,0),0)</f>
        <v>0</v>
      </c>
      <c r="W780" s="1">
        <f>IF(C780="East", IF(B780="Central",('Connecting shares (%)'!$F$4/100*K780+'Connecting shares (%)'!$G$4/100*M780+'Connecting shares (%)'!$H$4/100*O780)/1000000,0),0)</f>
        <v>0</v>
      </c>
      <c r="X780" s="1">
        <f>IF(C780="East", IF(B780="Central",L780*'Connecting shares (%)'!$R$16*'Connecting shares (%)'!$F$4/100+N780*'Connecting shares (%)'!$G$4/100*'Connecting shares (%)'!$R$17+P780*'Connecting shares (%)'!$H$4/100*'Connecting shares (%)'!$R$18,0),0)</f>
        <v>0</v>
      </c>
      <c r="Y780" s="1">
        <f>IF(C780="East", IF(B780="Decentral",('Connecting shares (%)'!$F$4/100*K780+'Connecting shares (%)'!$G$4/100*M780+'Connecting shares (%)'!$H$4/100*O780)/1000000,0),0)</f>
        <v>0</v>
      </c>
      <c r="Z780" s="1">
        <f>IF(C780="East", IF(B780="Decentral",L780*'Connecting shares (%)'!$R$16*'Connecting shares (%)'!$F$8/100+N780*'Connecting shares (%)'!$G$8/100*'Connecting shares (%)'!$R$17+P780*'Connecting shares (%)'!$H$8/100*'Connecting shares (%)'!$R$18,0),0)</f>
        <v>0</v>
      </c>
      <c r="AA780" s="1">
        <f>IF(C780="West", IF(B780="Central",('Connecting shares (%)'!$F$10/100*E780+'Connecting shares (%)'!$G$10/100*G780+'Connecting shares (%)'!$H$10/100*I780)/1000000,0),0)</f>
        <v>0</v>
      </c>
      <c r="AB780" s="1">
        <f>IF(C780="West", IF(B780="Central",F780*'Connecting shares (%)'!$R$16*'Connecting shares (%)'!$F$10/100+H780*'Connecting shares (%)'!$G$10/100*'Connecting shares (%)'!$R$17+J780*'Connecting shares (%)'!$H$10/100*'Connecting shares (%)'!$R$18,0),0)</f>
        <v>0</v>
      </c>
      <c r="AC780" s="1">
        <f>IF(C780="West", IF(B780="Decentral",('Connecting shares (%)'!$F$14/100*E780+'Connecting shares (%)'!$G$14/100*G780+'Connecting shares (%)'!$H$14/100*I780)/1000000,0),0)</f>
        <v>0.18808307000000002</v>
      </c>
      <c r="AD780" s="1">
        <f>IF(C780="west", IF(B780="Decentral",F780*'Connecting shares (%)'!$R$16*'Connecting shares (%)'!$F$14/100+H780*'Connecting shares (%)'!$G$14/100*'Connecting shares (%)'!$R$17+J780*'Connecting shares (%)'!$H$14/100*'Connecting shares (%)'!$R$18,0),0)</f>
        <v>0.22995000000000002</v>
      </c>
      <c r="AE780" s="1">
        <f>IF(C780="west", IF(B780="Central",('Connecting shares (%)'!$F$12/100*K780+'Connecting shares (%)'!$G$12/100*M780+'Connecting shares (%)'!$H$12/100*O780)/1000000,0),0)</f>
        <v>0</v>
      </c>
      <c r="AF780" s="1">
        <f>IF(C780="west", IF(B780="Central",L780*'Connecting shares (%)'!$R$16*'Connecting shares (%)'!$F$12/100+N780*'Connecting shares (%)'!$G$12/100*'Connecting shares (%)'!$R$17+P780*'Connecting shares (%)'!$H$12/100*'Connecting shares (%)'!$R$18,0),0)</f>
        <v>0</v>
      </c>
      <c r="AG780" s="1">
        <f>IF(C780="West", IF(B780="Decentral",(K780*'Connecting shares (%)'!$F$16/100+M780*'Connecting shares (%)'!$G$16/100+O780*'Connecting shares (%)'!$H$16/100)/1000000,0),0)</f>
        <v>8.1741959999999905E-2</v>
      </c>
      <c r="AH780" s="1">
        <f>IF(C780="west", IF(B780="Decentral",L780*'Connecting shares (%)'!$R$16*'Connecting shares (%)'!$F$16/100+N780*'Connecting shares (%)'!$G$16/100*'Connecting shares (%)'!$R$17+P780*'Connecting shares (%)'!$H$16/100*'Connecting shares (%)'!$R$18,0),0)</f>
        <v>9.1980000000000006E-2</v>
      </c>
    </row>
    <row r="781" spans="1:34">
      <c r="A781" s="1">
        <v>780</v>
      </c>
      <c r="B781" s="1" t="s">
        <v>19</v>
      </c>
      <c r="C781" s="1" t="s">
        <v>21</v>
      </c>
      <c r="D781" s="1" t="s">
        <v>194</v>
      </c>
      <c r="E781" s="1">
        <v>710926.15</v>
      </c>
      <c r="F781" s="1">
        <v>45</v>
      </c>
      <c r="G781" s="1">
        <v>0</v>
      </c>
      <c r="H781" s="1">
        <v>0</v>
      </c>
      <c r="I781" s="1">
        <v>0</v>
      </c>
      <c r="J781" s="1">
        <v>0</v>
      </c>
      <c r="K781" s="1">
        <v>43826.58</v>
      </c>
      <c r="L781" s="1">
        <v>1</v>
      </c>
      <c r="M781" s="1">
        <v>0</v>
      </c>
      <c r="N781" s="1">
        <v>0</v>
      </c>
      <c r="O781" s="1">
        <v>0</v>
      </c>
      <c r="P781" s="1">
        <v>0</v>
      </c>
      <c r="Q781" s="1">
        <v>3196.9601367680898</v>
      </c>
      <c r="R781" s="1">
        <v>322164.5</v>
      </c>
      <c r="S781" s="59">
        <f>IF(C781="East", IF(B781="Central",('Connecting shares (%)'!$F$2/100*E781+'Connecting shares (%)'!$G$2/100*G781+'Connecting shares (%)'!$H$2/100*I781)/1000000,0),0)</f>
        <v>0</v>
      </c>
      <c r="T781" s="59">
        <f>IF(C781="East", IF(B781="Central",F781*'Connecting shares (%)'!$R$16*'Connecting shares (%)'!$F$2/100+H781*'Connecting shares (%)'!$G$2/100*'Connecting shares (%)'!$R$17+J781*'Connecting shares (%)'!$H$2/100*'Connecting shares (%)'!$R$18,0),0)</f>
        <v>0</v>
      </c>
      <c r="U781" s="1">
        <f>IF(C781="East", IF(B781="Decentral",('Connecting shares (%)'!$F$6/100*E781+'Connecting shares (%)'!$G$6/100*G781+'Connecting shares (%)'!$H$6/100*I781)/1000000,0),0)</f>
        <v>0</v>
      </c>
      <c r="V781" s="1">
        <f>IF(C781="East", IF(B781="Decentral",F781*'Connecting shares (%)'!$R$16*'Connecting shares (%)'!$F$6/100+H781*'Connecting shares (%)'!$G$6/100*'Connecting shares (%)'!$R$17+J781*'Connecting shares (%)'!$H$6/100*'Connecting shares (%)'!$R$18,0),0)</f>
        <v>0</v>
      </c>
      <c r="W781" s="1">
        <f>IF(C781="East", IF(B781="Central",('Connecting shares (%)'!$F$4/100*K781+'Connecting shares (%)'!$G$4/100*M781+'Connecting shares (%)'!$H$4/100*O781)/1000000,0),0)</f>
        <v>0</v>
      </c>
      <c r="X781" s="1">
        <f>IF(C781="East", IF(B781="Central",L781*'Connecting shares (%)'!$R$16*'Connecting shares (%)'!$F$4/100+N781*'Connecting shares (%)'!$G$4/100*'Connecting shares (%)'!$R$17+P781*'Connecting shares (%)'!$H$4/100*'Connecting shares (%)'!$R$18,0),0)</f>
        <v>0</v>
      </c>
      <c r="Y781" s="1">
        <f>IF(C781="East", IF(B781="Decentral",('Connecting shares (%)'!$F$4/100*K781+'Connecting shares (%)'!$G$4/100*M781+'Connecting shares (%)'!$H$4/100*O781)/1000000,0),0)</f>
        <v>0</v>
      </c>
      <c r="Z781" s="1">
        <f>IF(C781="East", IF(B781="Decentral",L781*'Connecting shares (%)'!$R$16*'Connecting shares (%)'!$F$8/100+N781*'Connecting shares (%)'!$G$8/100*'Connecting shares (%)'!$R$17+P781*'Connecting shares (%)'!$H$8/100*'Connecting shares (%)'!$R$18,0),0)</f>
        <v>0</v>
      </c>
      <c r="AA781" s="1">
        <f>IF(C781="West", IF(B781="Central",('Connecting shares (%)'!$F$10/100*E781+'Connecting shares (%)'!$G$10/100*G781+'Connecting shares (%)'!$H$10/100*I781)/1000000,0),0)</f>
        <v>0</v>
      </c>
      <c r="AB781" s="1">
        <f>IF(C781="West", IF(B781="Central",F781*'Connecting shares (%)'!$R$16*'Connecting shares (%)'!$F$10/100+H781*'Connecting shares (%)'!$G$10/100*'Connecting shares (%)'!$R$17+J781*'Connecting shares (%)'!$H$10/100*'Connecting shares (%)'!$R$18,0),0)</f>
        <v>0</v>
      </c>
      <c r="AC781" s="1">
        <f>IF(C781="West", IF(B781="Decentral",('Connecting shares (%)'!$F$14/100*E781+'Connecting shares (%)'!$G$14/100*G781+'Connecting shares (%)'!$H$14/100*I781)/1000000,0),0)</f>
        <v>0.71092615000000003</v>
      </c>
      <c r="AD781" s="1">
        <f>IF(C781="west", IF(B781="Decentral",F781*'Connecting shares (%)'!$R$16*'Connecting shares (%)'!$F$14/100+H781*'Connecting shares (%)'!$G$14/100*'Connecting shares (%)'!$R$17+J781*'Connecting shares (%)'!$H$14/100*'Connecting shares (%)'!$R$18,0),0)</f>
        <v>1.034775</v>
      </c>
      <c r="AE781" s="1">
        <f>IF(C781="west", IF(B781="Central",('Connecting shares (%)'!$F$12/100*K781+'Connecting shares (%)'!$G$12/100*M781+'Connecting shares (%)'!$H$12/100*O781)/1000000,0),0)</f>
        <v>0</v>
      </c>
      <c r="AF781" s="1">
        <f>IF(C781="west", IF(B781="Central",L781*'Connecting shares (%)'!$R$16*'Connecting shares (%)'!$F$12/100+N781*'Connecting shares (%)'!$G$12/100*'Connecting shares (%)'!$R$17+P781*'Connecting shares (%)'!$H$12/100*'Connecting shares (%)'!$R$18,0),0)</f>
        <v>0</v>
      </c>
      <c r="AG781" s="1">
        <f>IF(C781="West", IF(B781="Decentral",(K781*'Connecting shares (%)'!$F$16/100+M781*'Connecting shares (%)'!$G$16/100+O781*'Connecting shares (%)'!$H$16/100)/1000000,0),0)</f>
        <v>4.3826580000000004E-2</v>
      </c>
      <c r="AH781" s="1">
        <f>IF(C781="west", IF(B781="Decentral",L781*'Connecting shares (%)'!$R$16*'Connecting shares (%)'!$F$16/100+N781*'Connecting shares (%)'!$G$16/100*'Connecting shares (%)'!$R$17+P781*'Connecting shares (%)'!$H$16/100*'Connecting shares (%)'!$R$18,0),0)</f>
        <v>2.2995000000000002E-2</v>
      </c>
    </row>
    <row r="782" spans="1:34">
      <c r="A782" s="1">
        <v>781</v>
      </c>
      <c r="B782" s="1" t="s">
        <v>19</v>
      </c>
      <c r="C782" s="1" t="s">
        <v>21</v>
      </c>
      <c r="D782" s="1" t="s">
        <v>193</v>
      </c>
      <c r="E782" s="1">
        <v>36487.440000000002</v>
      </c>
      <c r="F782" s="1">
        <v>2</v>
      </c>
      <c r="G782" s="1">
        <v>0</v>
      </c>
      <c r="H782" s="1">
        <v>0</v>
      </c>
      <c r="I782" s="1">
        <v>0</v>
      </c>
      <c r="J782" s="1">
        <v>0</v>
      </c>
      <c r="K782" s="1">
        <v>12356.02</v>
      </c>
      <c r="L782" s="1">
        <v>1</v>
      </c>
      <c r="M782" s="1">
        <v>0</v>
      </c>
      <c r="N782" s="1">
        <v>0</v>
      </c>
      <c r="O782" s="1">
        <v>0</v>
      </c>
      <c r="P782" s="1">
        <v>0</v>
      </c>
      <c r="Q782" s="1">
        <v>1180.93330133167</v>
      </c>
      <c r="R782" s="1">
        <v>69386.5</v>
      </c>
      <c r="S782" s="59">
        <f>IF(C782="East", IF(B782="Central",('Connecting shares (%)'!$F$2/100*E782+'Connecting shares (%)'!$G$2/100*G782+'Connecting shares (%)'!$H$2/100*I782)/1000000,0),0)</f>
        <v>0</v>
      </c>
      <c r="T782" s="59">
        <f>IF(C782="East", IF(B782="Central",F782*'Connecting shares (%)'!$R$16*'Connecting shares (%)'!$F$2/100+H782*'Connecting shares (%)'!$G$2/100*'Connecting shares (%)'!$R$17+J782*'Connecting shares (%)'!$H$2/100*'Connecting shares (%)'!$R$18,0),0)</f>
        <v>0</v>
      </c>
      <c r="U782" s="1">
        <f>IF(C782="East", IF(B782="Decentral",('Connecting shares (%)'!$F$6/100*E782+'Connecting shares (%)'!$G$6/100*G782+'Connecting shares (%)'!$H$6/100*I782)/1000000,0),0)</f>
        <v>0</v>
      </c>
      <c r="V782" s="1">
        <f>IF(C782="East", IF(B782="Decentral",F782*'Connecting shares (%)'!$R$16*'Connecting shares (%)'!$F$6/100+H782*'Connecting shares (%)'!$G$6/100*'Connecting shares (%)'!$R$17+J782*'Connecting shares (%)'!$H$6/100*'Connecting shares (%)'!$R$18,0),0)</f>
        <v>0</v>
      </c>
      <c r="W782" s="1">
        <f>IF(C782="East", IF(B782="Central",('Connecting shares (%)'!$F$4/100*K782+'Connecting shares (%)'!$G$4/100*M782+'Connecting shares (%)'!$H$4/100*O782)/1000000,0),0)</f>
        <v>0</v>
      </c>
      <c r="X782" s="1">
        <f>IF(C782="East", IF(B782="Central",L782*'Connecting shares (%)'!$R$16*'Connecting shares (%)'!$F$4/100+N782*'Connecting shares (%)'!$G$4/100*'Connecting shares (%)'!$R$17+P782*'Connecting shares (%)'!$H$4/100*'Connecting shares (%)'!$R$18,0),0)</f>
        <v>0</v>
      </c>
      <c r="Y782" s="1">
        <f>IF(C782="East", IF(B782="Decentral",('Connecting shares (%)'!$F$4/100*K782+'Connecting shares (%)'!$G$4/100*M782+'Connecting shares (%)'!$H$4/100*O782)/1000000,0),0)</f>
        <v>0</v>
      </c>
      <c r="Z782" s="1">
        <f>IF(C782="East", IF(B782="Decentral",L782*'Connecting shares (%)'!$R$16*'Connecting shares (%)'!$F$8/100+N782*'Connecting shares (%)'!$G$8/100*'Connecting shares (%)'!$R$17+P782*'Connecting shares (%)'!$H$8/100*'Connecting shares (%)'!$R$18,0),0)</f>
        <v>0</v>
      </c>
      <c r="AA782" s="1">
        <f>IF(C782="West", IF(B782="Central",('Connecting shares (%)'!$F$10/100*E782+'Connecting shares (%)'!$G$10/100*G782+'Connecting shares (%)'!$H$10/100*I782)/1000000,0),0)</f>
        <v>0</v>
      </c>
      <c r="AB782" s="1">
        <f>IF(C782="West", IF(B782="Central",F782*'Connecting shares (%)'!$R$16*'Connecting shares (%)'!$F$10/100+H782*'Connecting shares (%)'!$G$10/100*'Connecting shares (%)'!$R$17+J782*'Connecting shares (%)'!$H$10/100*'Connecting shares (%)'!$R$18,0),0)</f>
        <v>0</v>
      </c>
      <c r="AC782" s="1">
        <f>IF(C782="West", IF(B782="Decentral",('Connecting shares (%)'!$F$14/100*E782+'Connecting shares (%)'!$G$14/100*G782+'Connecting shares (%)'!$H$14/100*I782)/1000000,0),0)</f>
        <v>3.6487440000000003E-2</v>
      </c>
      <c r="AD782" s="1">
        <f>IF(C782="west", IF(B782="Decentral",F782*'Connecting shares (%)'!$R$16*'Connecting shares (%)'!$F$14/100+H782*'Connecting shares (%)'!$G$14/100*'Connecting shares (%)'!$R$17+J782*'Connecting shares (%)'!$H$14/100*'Connecting shares (%)'!$R$18,0),0)</f>
        <v>4.5990000000000003E-2</v>
      </c>
      <c r="AE782" s="1">
        <f>IF(C782="west", IF(B782="Central",('Connecting shares (%)'!$F$12/100*K782+'Connecting shares (%)'!$G$12/100*M782+'Connecting shares (%)'!$H$12/100*O782)/1000000,0),0)</f>
        <v>0</v>
      </c>
      <c r="AF782" s="1">
        <f>IF(C782="west", IF(B782="Central",L782*'Connecting shares (%)'!$R$16*'Connecting shares (%)'!$F$12/100+N782*'Connecting shares (%)'!$G$12/100*'Connecting shares (%)'!$R$17+P782*'Connecting shares (%)'!$H$12/100*'Connecting shares (%)'!$R$18,0),0)</f>
        <v>0</v>
      </c>
      <c r="AG782" s="1">
        <f>IF(C782="West", IF(B782="Decentral",(K782*'Connecting shares (%)'!$F$16/100+M782*'Connecting shares (%)'!$G$16/100+O782*'Connecting shares (%)'!$H$16/100)/1000000,0),0)</f>
        <v>1.2356020000000001E-2</v>
      </c>
      <c r="AH782" s="1">
        <f>IF(C782="west", IF(B782="Decentral",L782*'Connecting shares (%)'!$R$16*'Connecting shares (%)'!$F$16/100+N782*'Connecting shares (%)'!$G$16/100*'Connecting shares (%)'!$R$17+P782*'Connecting shares (%)'!$H$16/100*'Connecting shares (%)'!$R$18,0),0)</f>
        <v>2.2995000000000002E-2</v>
      </c>
    </row>
    <row r="783" spans="1:34">
      <c r="A783" s="1">
        <v>782</v>
      </c>
      <c r="B783" s="1" t="s">
        <v>19</v>
      </c>
      <c r="C783" s="1" t="s">
        <v>22</v>
      </c>
      <c r="D783" s="1" t="s">
        <v>192</v>
      </c>
      <c r="E783" s="1">
        <v>0</v>
      </c>
      <c r="F783" s="1">
        <v>0</v>
      </c>
      <c r="G783" s="1">
        <v>0</v>
      </c>
      <c r="H783" s="1">
        <v>0</v>
      </c>
      <c r="I783" s="1">
        <v>0</v>
      </c>
      <c r="J783" s="1">
        <v>0</v>
      </c>
      <c r="K783" s="1">
        <v>0</v>
      </c>
      <c r="L783" s="1">
        <v>0</v>
      </c>
      <c r="M783" s="1">
        <v>0</v>
      </c>
      <c r="N783" s="1">
        <v>0</v>
      </c>
      <c r="O783" s="1">
        <v>0</v>
      </c>
      <c r="P783" s="1">
        <v>0</v>
      </c>
      <c r="Q783" s="1">
        <v>502.22391236585401</v>
      </c>
      <c r="R783" s="1">
        <v>17448.5</v>
      </c>
      <c r="S783" s="59">
        <f>IF(C783="East", IF(B783="Central",('Connecting shares (%)'!$F$2/100*E783+'Connecting shares (%)'!$G$2/100*G783+'Connecting shares (%)'!$H$2/100*I783)/1000000,0),0)</f>
        <v>0</v>
      </c>
      <c r="T783" s="59">
        <f>IF(C783="East", IF(B783="Central",F783*'Connecting shares (%)'!$R$16*'Connecting shares (%)'!$F$2/100+H783*'Connecting shares (%)'!$G$2/100*'Connecting shares (%)'!$R$17+J783*'Connecting shares (%)'!$H$2/100*'Connecting shares (%)'!$R$18,0),0)</f>
        <v>0</v>
      </c>
      <c r="U783" s="1">
        <f>IF(C783="East", IF(B783="Decentral",('Connecting shares (%)'!$F$6/100*E783+'Connecting shares (%)'!$G$6/100*G783+'Connecting shares (%)'!$H$6/100*I783)/1000000,0),0)</f>
        <v>0</v>
      </c>
      <c r="V783" s="1">
        <f>IF(C783="East", IF(B783="Decentral",F783*'Connecting shares (%)'!$R$16*'Connecting shares (%)'!$F$6/100+H783*'Connecting shares (%)'!$G$6/100*'Connecting shares (%)'!$R$17+J783*'Connecting shares (%)'!$H$6/100*'Connecting shares (%)'!$R$18,0),0)</f>
        <v>0</v>
      </c>
      <c r="W783" s="1">
        <f>IF(C783="East", IF(B783="Central",('Connecting shares (%)'!$F$4/100*K783+'Connecting shares (%)'!$G$4/100*M783+'Connecting shares (%)'!$H$4/100*O783)/1000000,0),0)</f>
        <v>0</v>
      </c>
      <c r="X783" s="1">
        <f>IF(C783="East", IF(B783="Central",L783*'Connecting shares (%)'!$R$16*'Connecting shares (%)'!$F$4/100+N783*'Connecting shares (%)'!$G$4/100*'Connecting shares (%)'!$R$17+P783*'Connecting shares (%)'!$H$4/100*'Connecting shares (%)'!$R$18,0),0)</f>
        <v>0</v>
      </c>
      <c r="Y783" s="1">
        <f>IF(C783="East", IF(B783="Decentral",('Connecting shares (%)'!$F$4/100*K783+'Connecting shares (%)'!$G$4/100*M783+'Connecting shares (%)'!$H$4/100*O783)/1000000,0),0)</f>
        <v>0</v>
      </c>
      <c r="Z783" s="1">
        <f>IF(C783="East", IF(B783="Decentral",L783*'Connecting shares (%)'!$R$16*'Connecting shares (%)'!$F$8/100+N783*'Connecting shares (%)'!$G$8/100*'Connecting shares (%)'!$R$17+P783*'Connecting shares (%)'!$H$8/100*'Connecting shares (%)'!$R$18,0),0)</f>
        <v>0</v>
      </c>
      <c r="AA783" s="1">
        <f>IF(C783="West", IF(B783="Central",('Connecting shares (%)'!$F$10/100*E783+'Connecting shares (%)'!$G$10/100*G783+'Connecting shares (%)'!$H$10/100*I783)/1000000,0),0)</f>
        <v>0</v>
      </c>
      <c r="AB783" s="1">
        <f>IF(C783="West", IF(B783="Central",F783*'Connecting shares (%)'!$R$16*'Connecting shares (%)'!$F$10/100+H783*'Connecting shares (%)'!$G$10/100*'Connecting shares (%)'!$R$17+J783*'Connecting shares (%)'!$H$10/100*'Connecting shares (%)'!$R$18,0),0)</f>
        <v>0</v>
      </c>
      <c r="AC783" s="1">
        <f>IF(C783="West", IF(B783="Decentral",('Connecting shares (%)'!$F$14/100*E783+'Connecting shares (%)'!$G$14/100*G783+'Connecting shares (%)'!$H$14/100*I783)/1000000,0),0)</f>
        <v>0</v>
      </c>
      <c r="AD783" s="1">
        <f>IF(C783="west", IF(B783="Decentral",F783*'Connecting shares (%)'!$R$16*'Connecting shares (%)'!$F$14/100+H783*'Connecting shares (%)'!$G$14/100*'Connecting shares (%)'!$R$17+J783*'Connecting shares (%)'!$H$14/100*'Connecting shares (%)'!$R$18,0),0)</f>
        <v>0</v>
      </c>
      <c r="AE783" s="1">
        <f>IF(C783="west", IF(B783="Central",('Connecting shares (%)'!$F$12/100*K783+'Connecting shares (%)'!$G$12/100*M783+'Connecting shares (%)'!$H$12/100*O783)/1000000,0),0)</f>
        <v>0</v>
      </c>
      <c r="AF783" s="1">
        <f>IF(C783="west", IF(B783="Central",L783*'Connecting shares (%)'!$R$16*'Connecting shares (%)'!$F$12/100+N783*'Connecting shares (%)'!$G$12/100*'Connecting shares (%)'!$R$17+P783*'Connecting shares (%)'!$H$12/100*'Connecting shares (%)'!$R$18,0),0)</f>
        <v>0</v>
      </c>
      <c r="AG783" s="1">
        <f>IF(C783="West", IF(B783="Decentral",(K783*'Connecting shares (%)'!$F$16/100+M783*'Connecting shares (%)'!$G$16/100+O783*'Connecting shares (%)'!$H$16/100)/1000000,0),0)</f>
        <v>0</v>
      </c>
      <c r="AH783" s="1">
        <f>IF(C783="west", IF(B783="Decentral",L783*'Connecting shares (%)'!$R$16*'Connecting shares (%)'!$F$16/100+N783*'Connecting shares (%)'!$G$16/100*'Connecting shares (%)'!$R$17+P783*'Connecting shares (%)'!$H$16/100*'Connecting shares (%)'!$R$18,0),0)</f>
        <v>0</v>
      </c>
    </row>
    <row r="784" spans="1:34">
      <c r="A784" s="1">
        <v>783</v>
      </c>
      <c r="B784" s="1" t="s">
        <v>19</v>
      </c>
      <c r="C784" s="1" t="s">
        <v>22</v>
      </c>
      <c r="D784" s="1" t="s">
        <v>192</v>
      </c>
      <c r="E784" s="1">
        <v>143339.19</v>
      </c>
      <c r="F784" s="1">
        <v>9</v>
      </c>
      <c r="G784" s="1">
        <v>0</v>
      </c>
      <c r="H784" s="1">
        <v>0</v>
      </c>
      <c r="I784" s="1">
        <v>0</v>
      </c>
      <c r="J784" s="1">
        <v>0</v>
      </c>
      <c r="K784" s="1">
        <v>8262.5799999999908</v>
      </c>
      <c r="L784" s="1">
        <v>1</v>
      </c>
      <c r="M784" s="1">
        <v>0</v>
      </c>
      <c r="N784" s="1">
        <v>0</v>
      </c>
      <c r="O784" s="1">
        <v>0</v>
      </c>
      <c r="P784" s="1">
        <v>0</v>
      </c>
      <c r="Q784" s="1">
        <v>1275.5442119878101</v>
      </c>
      <c r="R784" s="1">
        <v>14436.5</v>
      </c>
      <c r="S784" s="59">
        <f>IF(C784="East", IF(B784="Central",('Connecting shares (%)'!$F$2/100*E784+'Connecting shares (%)'!$G$2/100*G784+'Connecting shares (%)'!$H$2/100*I784)/1000000,0),0)</f>
        <v>0</v>
      </c>
      <c r="T784" s="59">
        <f>IF(C784="East", IF(B784="Central",F784*'Connecting shares (%)'!$R$16*'Connecting shares (%)'!$F$2/100+H784*'Connecting shares (%)'!$G$2/100*'Connecting shares (%)'!$R$17+J784*'Connecting shares (%)'!$H$2/100*'Connecting shares (%)'!$R$18,0),0)</f>
        <v>0</v>
      </c>
      <c r="U784" s="1">
        <f>IF(C784="East", IF(B784="Decentral",('Connecting shares (%)'!$F$6/100*E784+'Connecting shares (%)'!$G$6/100*G784+'Connecting shares (%)'!$H$6/100*I784)/1000000,0),0)</f>
        <v>0.14333919000000001</v>
      </c>
      <c r="V784" s="1">
        <f>IF(C784="East", IF(B784="Decentral",F784*'Connecting shares (%)'!$R$16*'Connecting shares (%)'!$F$6/100+H784*'Connecting shares (%)'!$G$6/100*'Connecting shares (%)'!$R$17+J784*'Connecting shares (%)'!$H$6/100*'Connecting shares (%)'!$R$18,0),0)</f>
        <v>0.206955</v>
      </c>
      <c r="W784" s="1">
        <f>IF(C784="East", IF(B784="Central",('Connecting shares (%)'!$F$4/100*K784+'Connecting shares (%)'!$G$4/100*M784+'Connecting shares (%)'!$H$4/100*O784)/1000000,0),0)</f>
        <v>0</v>
      </c>
      <c r="X784" s="1">
        <f>IF(C784="East", IF(B784="Central",L784*'Connecting shares (%)'!$R$16*'Connecting shares (%)'!$F$4/100+N784*'Connecting shares (%)'!$G$4/100*'Connecting shares (%)'!$R$17+P784*'Connecting shares (%)'!$H$4/100*'Connecting shares (%)'!$R$18,0),0)</f>
        <v>0</v>
      </c>
      <c r="Y784" s="1">
        <f>IF(C784="East", IF(B784="Decentral",('Connecting shares (%)'!$F$4/100*K784+'Connecting shares (%)'!$G$4/100*M784+'Connecting shares (%)'!$H$4/100*O784)/1000000,0),0)</f>
        <v>8.2625799999999916E-3</v>
      </c>
      <c r="Z784" s="1">
        <f>IF(C784="East", IF(B784="Decentral",L784*'Connecting shares (%)'!$R$16*'Connecting shares (%)'!$F$8/100+N784*'Connecting shares (%)'!$G$8/100*'Connecting shares (%)'!$R$17+P784*'Connecting shares (%)'!$H$8/100*'Connecting shares (%)'!$R$18,0),0)</f>
        <v>2.2995000000000002E-2</v>
      </c>
      <c r="AA784" s="1">
        <f>IF(C784="West", IF(B784="Central",('Connecting shares (%)'!$F$10/100*E784+'Connecting shares (%)'!$G$10/100*G784+'Connecting shares (%)'!$H$10/100*I784)/1000000,0),0)</f>
        <v>0</v>
      </c>
      <c r="AB784" s="1">
        <f>IF(C784="West", IF(B784="Central",F784*'Connecting shares (%)'!$R$16*'Connecting shares (%)'!$F$10/100+H784*'Connecting shares (%)'!$G$10/100*'Connecting shares (%)'!$R$17+J784*'Connecting shares (%)'!$H$10/100*'Connecting shares (%)'!$R$18,0),0)</f>
        <v>0</v>
      </c>
      <c r="AC784" s="1">
        <f>IF(C784="West", IF(B784="Decentral",('Connecting shares (%)'!$F$14/100*E784+'Connecting shares (%)'!$G$14/100*G784+'Connecting shares (%)'!$H$14/100*I784)/1000000,0),0)</f>
        <v>0</v>
      </c>
      <c r="AD784" s="1">
        <f>IF(C784="west", IF(B784="Decentral",F784*'Connecting shares (%)'!$R$16*'Connecting shares (%)'!$F$14/100+H784*'Connecting shares (%)'!$G$14/100*'Connecting shares (%)'!$R$17+J784*'Connecting shares (%)'!$H$14/100*'Connecting shares (%)'!$R$18,0),0)</f>
        <v>0</v>
      </c>
      <c r="AE784" s="1">
        <f>IF(C784="west", IF(B784="Central",('Connecting shares (%)'!$F$12/100*K784+'Connecting shares (%)'!$G$12/100*M784+'Connecting shares (%)'!$H$12/100*O784)/1000000,0),0)</f>
        <v>0</v>
      </c>
      <c r="AF784" s="1">
        <f>IF(C784="west", IF(B784="Central",L784*'Connecting shares (%)'!$R$16*'Connecting shares (%)'!$F$12/100+N784*'Connecting shares (%)'!$G$12/100*'Connecting shares (%)'!$R$17+P784*'Connecting shares (%)'!$H$12/100*'Connecting shares (%)'!$R$18,0),0)</f>
        <v>0</v>
      </c>
      <c r="AG784" s="1">
        <f>IF(C784="West", IF(B784="Decentral",(K784*'Connecting shares (%)'!$F$16/100+M784*'Connecting shares (%)'!$G$16/100+O784*'Connecting shares (%)'!$H$16/100)/1000000,0),0)</f>
        <v>0</v>
      </c>
      <c r="AH784" s="1">
        <f>IF(C784="west", IF(B784="Decentral",L784*'Connecting shares (%)'!$R$16*'Connecting shares (%)'!$F$16/100+N784*'Connecting shares (%)'!$G$16/100*'Connecting shares (%)'!$R$17+P784*'Connecting shares (%)'!$H$16/100*'Connecting shares (%)'!$R$18,0),0)</f>
        <v>0</v>
      </c>
    </row>
    <row r="785" spans="1:34">
      <c r="A785" s="1">
        <v>784</v>
      </c>
      <c r="B785" s="1" t="s">
        <v>19</v>
      </c>
      <c r="C785" s="1" t="s">
        <v>22</v>
      </c>
      <c r="D785" s="1" t="s">
        <v>192</v>
      </c>
      <c r="E785" s="1">
        <v>0</v>
      </c>
      <c r="F785" s="1">
        <v>0</v>
      </c>
      <c r="G785" s="1">
        <v>0</v>
      </c>
      <c r="H785" s="1">
        <v>0</v>
      </c>
      <c r="I785" s="1">
        <v>0</v>
      </c>
      <c r="J785" s="1">
        <v>0</v>
      </c>
      <c r="K785" s="1">
        <v>68366.710000000006</v>
      </c>
      <c r="L785" s="1">
        <v>7</v>
      </c>
      <c r="M785" s="1">
        <v>0</v>
      </c>
      <c r="N785" s="1">
        <v>0</v>
      </c>
      <c r="O785" s="1">
        <v>0</v>
      </c>
      <c r="P785" s="1">
        <v>0</v>
      </c>
      <c r="Q785" s="1">
        <v>657.58270208808801</v>
      </c>
      <c r="R785" s="1">
        <v>18754</v>
      </c>
      <c r="S785" s="59">
        <f>IF(C785="East", IF(B785="Central",('Connecting shares (%)'!$F$2/100*E785+'Connecting shares (%)'!$G$2/100*G785+'Connecting shares (%)'!$H$2/100*I785)/1000000,0),0)</f>
        <v>0</v>
      </c>
      <c r="T785" s="59">
        <f>IF(C785="East", IF(B785="Central",F785*'Connecting shares (%)'!$R$16*'Connecting shares (%)'!$F$2/100+H785*'Connecting shares (%)'!$G$2/100*'Connecting shares (%)'!$R$17+J785*'Connecting shares (%)'!$H$2/100*'Connecting shares (%)'!$R$18,0),0)</f>
        <v>0</v>
      </c>
      <c r="U785" s="1">
        <f>IF(C785="East", IF(B785="Decentral",('Connecting shares (%)'!$F$6/100*E785+'Connecting shares (%)'!$G$6/100*G785+'Connecting shares (%)'!$H$6/100*I785)/1000000,0),0)</f>
        <v>0</v>
      </c>
      <c r="V785" s="1">
        <f>IF(C785="East", IF(B785="Decentral",F785*'Connecting shares (%)'!$R$16*'Connecting shares (%)'!$F$6/100+H785*'Connecting shares (%)'!$G$6/100*'Connecting shares (%)'!$R$17+J785*'Connecting shares (%)'!$H$6/100*'Connecting shares (%)'!$R$18,0),0)</f>
        <v>0</v>
      </c>
      <c r="W785" s="1">
        <f>IF(C785="East", IF(B785="Central",('Connecting shares (%)'!$F$4/100*K785+'Connecting shares (%)'!$G$4/100*M785+'Connecting shares (%)'!$H$4/100*O785)/1000000,0),0)</f>
        <v>0</v>
      </c>
      <c r="X785" s="1">
        <f>IF(C785="East", IF(B785="Central",L785*'Connecting shares (%)'!$R$16*'Connecting shares (%)'!$F$4/100+N785*'Connecting shares (%)'!$G$4/100*'Connecting shares (%)'!$R$17+P785*'Connecting shares (%)'!$H$4/100*'Connecting shares (%)'!$R$18,0),0)</f>
        <v>0</v>
      </c>
      <c r="Y785" s="1">
        <f>IF(C785="East", IF(B785="Decentral",('Connecting shares (%)'!$F$4/100*K785+'Connecting shares (%)'!$G$4/100*M785+'Connecting shares (%)'!$H$4/100*O785)/1000000,0),0)</f>
        <v>6.8366710000000011E-2</v>
      </c>
      <c r="Z785" s="1">
        <f>IF(C785="East", IF(B785="Decentral",L785*'Connecting shares (%)'!$R$16*'Connecting shares (%)'!$F$8/100+N785*'Connecting shares (%)'!$G$8/100*'Connecting shares (%)'!$R$17+P785*'Connecting shares (%)'!$H$8/100*'Connecting shares (%)'!$R$18,0),0)</f>
        <v>0.16096500000000002</v>
      </c>
      <c r="AA785" s="1">
        <f>IF(C785="West", IF(B785="Central",('Connecting shares (%)'!$F$10/100*E785+'Connecting shares (%)'!$G$10/100*G785+'Connecting shares (%)'!$H$10/100*I785)/1000000,0),0)</f>
        <v>0</v>
      </c>
      <c r="AB785" s="1">
        <f>IF(C785="West", IF(B785="Central",F785*'Connecting shares (%)'!$R$16*'Connecting shares (%)'!$F$10/100+H785*'Connecting shares (%)'!$G$10/100*'Connecting shares (%)'!$R$17+J785*'Connecting shares (%)'!$H$10/100*'Connecting shares (%)'!$R$18,0),0)</f>
        <v>0</v>
      </c>
      <c r="AC785" s="1">
        <f>IF(C785="West", IF(B785="Decentral",('Connecting shares (%)'!$F$14/100*E785+'Connecting shares (%)'!$G$14/100*G785+'Connecting shares (%)'!$H$14/100*I785)/1000000,0),0)</f>
        <v>0</v>
      </c>
      <c r="AD785" s="1">
        <f>IF(C785="west", IF(B785="Decentral",F785*'Connecting shares (%)'!$R$16*'Connecting shares (%)'!$F$14/100+H785*'Connecting shares (%)'!$G$14/100*'Connecting shares (%)'!$R$17+J785*'Connecting shares (%)'!$H$14/100*'Connecting shares (%)'!$R$18,0),0)</f>
        <v>0</v>
      </c>
      <c r="AE785" s="1">
        <f>IF(C785="west", IF(B785="Central",('Connecting shares (%)'!$F$12/100*K785+'Connecting shares (%)'!$G$12/100*M785+'Connecting shares (%)'!$H$12/100*O785)/1000000,0),0)</f>
        <v>0</v>
      </c>
      <c r="AF785" s="1">
        <f>IF(C785="west", IF(B785="Central",L785*'Connecting shares (%)'!$R$16*'Connecting shares (%)'!$F$12/100+N785*'Connecting shares (%)'!$G$12/100*'Connecting shares (%)'!$R$17+P785*'Connecting shares (%)'!$H$12/100*'Connecting shares (%)'!$R$18,0),0)</f>
        <v>0</v>
      </c>
      <c r="AG785" s="1">
        <f>IF(C785="West", IF(B785="Decentral",(K785*'Connecting shares (%)'!$F$16/100+M785*'Connecting shares (%)'!$G$16/100+O785*'Connecting shares (%)'!$H$16/100)/1000000,0),0)</f>
        <v>0</v>
      </c>
      <c r="AH785" s="1">
        <f>IF(C785="west", IF(B785="Decentral",L785*'Connecting shares (%)'!$R$16*'Connecting shares (%)'!$F$16/100+N785*'Connecting shares (%)'!$G$16/100*'Connecting shares (%)'!$R$17+P785*'Connecting shares (%)'!$H$16/100*'Connecting shares (%)'!$R$18,0),0)</f>
        <v>0</v>
      </c>
    </row>
    <row r="786" spans="1:34">
      <c r="A786" s="1">
        <v>785</v>
      </c>
      <c r="B786" s="1" t="s">
        <v>19</v>
      </c>
      <c r="C786" s="1" t="s">
        <v>22</v>
      </c>
      <c r="D786" s="1" t="s">
        <v>192</v>
      </c>
      <c r="E786" s="1">
        <v>109694</v>
      </c>
      <c r="F786" s="1">
        <v>6</v>
      </c>
      <c r="G786" s="1">
        <v>0</v>
      </c>
      <c r="H786" s="1">
        <v>0</v>
      </c>
      <c r="I786" s="1">
        <v>0</v>
      </c>
      <c r="J786" s="1">
        <v>0</v>
      </c>
      <c r="K786" s="1">
        <v>30195.68</v>
      </c>
      <c r="L786" s="1">
        <v>1</v>
      </c>
      <c r="M786" s="1">
        <v>239001.22</v>
      </c>
      <c r="N786" s="1">
        <v>4</v>
      </c>
      <c r="O786" s="1">
        <v>0</v>
      </c>
      <c r="P786" s="1">
        <v>0</v>
      </c>
      <c r="Q786" s="1">
        <v>1414.8917247837101</v>
      </c>
      <c r="R786" s="1">
        <v>38952</v>
      </c>
      <c r="S786" s="59">
        <f>IF(C786="East", IF(B786="Central",('Connecting shares (%)'!$F$2/100*E786+'Connecting shares (%)'!$G$2/100*G786+'Connecting shares (%)'!$H$2/100*I786)/1000000,0),0)</f>
        <v>0</v>
      </c>
      <c r="T786" s="59">
        <f>IF(C786="East", IF(B786="Central",F786*'Connecting shares (%)'!$R$16*'Connecting shares (%)'!$F$2/100+H786*'Connecting shares (%)'!$G$2/100*'Connecting shares (%)'!$R$17+J786*'Connecting shares (%)'!$H$2/100*'Connecting shares (%)'!$R$18,0),0)</f>
        <v>0</v>
      </c>
      <c r="U786" s="1">
        <f>IF(C786="East", IF(B786="Decentral",('Connecting shares (%)'!$F$6/100*E786+'Connecting shares (%)'!$G$6/100*G786+'Connecting shares (%)'!$H$6/100*I786)/1000000,0),0)</f>
        <v>0.109694</v>
      </c>
      <c r="V786" s="1">
        <f>IF(C786="East", IF(B786="Decentral",F786*'Connecting shares (%)'!$R$16*'Connecting shares (%)'!$F$6/100+H786*'Connecting shares (%)'!$G$6/100*'Connecting shares (%)'!$R$17+J786*'Connecting shares (%)'!$H$6/100*'Connecting shares (%)'!$R$18,0),0)</f>
        <v>0.13797000000000001</v>
      </c>
      <c r="W786" s="1">
        <f>IF(C786="East", IF(B786="Central",('Connecting shares (%)'!$F$4/100*K786+'Connecting shares (%)'!$G$4/100*M786+'Connecting shares (%)'!$H$4/100*O786)/1000000,0),0)</f>
        <v>0</v>
      </c>
      <c r="X786" s="1">
        <f>IF(C786="East", IF(B786="Central",L786*'Connecting shares (%)'!$R$16*'Connecting shares (%)'!$F$4/100+N786*'Connecting shares (%)'!$G$4/100*'Connecting shares (%)'!$R$17+P786*'Connecting shares (%)'!$H$4/100*'Connecting shares (%)'!$R$18,0),0)</f>
        <v>0</v>
      </c>
      <c r="Y786" s="1">
        <f>IF(C786="East", IF(B786="Decentral",('Connecting shares (%)'!$F$4/100*K786+'Connecting shares (%)'!$G$4/100*M786+'Connecting shares (%)'!$H$4/100*O786)/1000000,0),0)</f>
        <v>0.26919690000000002</v>
      </c>
      <c r="Z786" s="1">
        <f>IF(C786="East", IF(B786="Decentral",L786*'Connecting shares (%)'!$R$16*'Connecting shares (%)'!$F$8/100+N786*'Connecting shares (%)'!$G$8/100*'Connecting shares (%)'!$R$17+P786*'Connecting shares (%)'!$H$8/100*'Connecting shares (%)'!$R$18,0),0)</f>
        <v>0.14563100000000001</v>
      </c>
      <c r="AA786" s="1">
        <f>IF(C786="West", IF(B786="Central",('Connecting shares (%)'!$F$10/100*E786+'Connecting shares (%)'!$G$10/100*G786+'Connecting shares (%)'!$H$10/100*I786)/1000000,0),0)</f>
        <v>0</v>
      </c>
      <c r="AB786" s="1">
        <f>IF(C786="West", IF(B786="Central",F786*'Connecting shares (%)'!$R$16*'Connecting shares (%)'!$F$10/100+H786*'Connecting shares (%)'!$G$10/100*'Connecting shares (%)'!$R$17+J786*'Connecting shares (%)'!$H$10/100*'Connecting shares (%)'!$R$18,0),0)</f>
        <v>0</v>
      </c>
      <c r="AC786" s="1">
        <f>IF(C786="West", IF(B786="Decentral",('Connecting shares (%)'!$F$14/100*E786+'Connecting shares (%)'!$G$14/100*G786+'Connecting shares (%)'!$H$14/100*I786)/1000000,0),0)</f>
        <v>0</v>
      </c>
      <c r="AD786" s="1">
        <f>IF(C786="west", IF(B786="Decentral",F786*'Connecting shares (%)'!$R$16*'Connecting shares (%)'!$F$14/100+H786*'Connecting shares (%)'!$G$14/100*'Connecting shares (%)'!$R$17+J786*'Connecting shares (%)'!$H$14/100*'Connecting shares (%)'!$R$18,0),0)</f>
        <v>0</v>
      </c>
      <c r="AE786" s="1">
        <f>IF(C786="west", IF(B786="Central",('Connecting shares (%)'!$F$12/100*K786+'Connecting shares (%)'!$G$12/100*M786+'Connecting shares (%)'!$H$12/100*O786)/1000000,0),0)</f>
        <v>0</v>
      </c>
      <c r="AF786" s="1">
        <f>IF(C786="west", IF(B786="Central",L786*'Connecting shares (%)'!$R$16*'Connecting shares (%)'!$F$12/100+N786*'Connecting shares (%)'!$G$12/100*'Connecting shares (%)'!$R$17+P786*'Connecting shares (%)'!$H$12/100*'Connecting shares (%)'!$R$18,0),0)</f>
        <v>0</v>
      </c>
      <c r="AG786" s="1">
        <f>IF(C786="West", IF(B786="Decentral",(K786*'Connecting shares (%)'!$F$16/100+M786*'Connecting shares (%)'!$G$16/100+O786*'Connecting shares (%)'!$H$16/100)/1000000,0),0)</f>
        <v>0</v>
      </c>
      <c r="AH786" s="1">
        <f>IF(C786="west", IF(B786="Decentral",L786*'Connecting shares (%)'!$R$16*'Connecting shares (%)'!$F$16/100+N786*'Connecting shares (%)'!$G$16/100*'Connecting shares (%)'!$R$17+P786*'Connecting shares (%)'!$H$16/100*'Connecting shares (%)'!$R$18,0),0)</f>
        <v>0</v>
      </c>
    </row>
    <row r="787" spans="1:34">
      <c r="A787" s="1">
        <v>786</v>
      </c>
      <c r="B787" s="1" t="s">
        <v>19</v>
      </c>
      <c r="C787" s="1" t="s">
        <v>22</v>
      </c>
      <c r="D787" s="1" t="s">
        <v>192</v>
      </c>
      <c r="E787" s="1">
        <v>0</v>
      </c>
      <c r="F787" s="1">
        <v>0</v>
      </c>
      <c r="G787" s="1">
        <v>0</v>
      </c>
      <c r="H787" s="1">
        <v>0</v>
      </c>
      <c r="I787" s="1">
        <v>0</v>
      </c>
      <c r="J787" s="1">
        <v>0</v>
      </c>
      <c r="K787" s="1">
        <v>0</v>
      </c>
      <c r="L787" s="1">
        <v>0</v>
      </c>
      <c r="M787" s="1">
        <v>411253.58999999898</v>
      </c>
      <c r="N787" s="1">
        <v>2</v>
      </c>
      <c r="O787" s="1">
        <v>0</v>
      </c>
      <c r="P787" s="1">
        <v>0</v>
      </c>
      <c r="Q787" s="1">
        <v>1488.15231881246</v>
      </c>
      <c r="R787" s="1">
        <v>32422.5</v>
      </c>
      <c r="S787" s="59">
        <f>IF(C787="East", IF(B787="Central",('Connecting shares (%)'!$F$2/100*E787+'Connecting shares (%)'!$G$2/100*G787+'Connecting shares (%)'!$H$2/100*I787)/1000000,0),0)</f>
        <v>0</v>
      </c>
      <c r="T787" s="59">
        <f>IF(C787="East", IF(B787="Central",F787*'Connecting shares (%)'!$R$16*'Connecting shares (%)'!$F$2/100+H787*'Connecting shares (%)'!$G$2/100*'Connecting shares (%)'!$R$17+J787*'Connecting shares (%)'!$H$2/100*'Connecting shares (%)'!$R$18,0),0)</f>
        <v>0</v>
      </c>
      <c r="U787" s="1">
        <f>IF(C787="East", IF(B787="Decentral",('Connecting shares (%)'!$F$6/100*E787+'Connecting shares (%)'!$G$6/100*G787+'Connecting shares (%)'!$H$6/100*I787)/1000000,0),0)</f>
        <v>0</v>
      </c>
      <c r="V787" s="1">
        <f>IF(C787="East", IF(B787="Decentral",F787*'Connecting shares (%)'!$R$16*'Connecting shares (%)'!$F$6/100+H787*'Connecting shares (%)'!$G$6/100*'Connecting shares (%)'!$R$17+J787*'Connecting shares (%)'!$H$6/100*'Connecting shares (%)'!$R$18,0),0)</f>
        <v>0</v>
      </c>
      <c r="W787" s="1">
        <f>IF(C787="East", IF(B787="Central",('Connecting shares (%)'!$F$4/100*K787+'Connecting shares (%)'!$G$4/100*M787+'Connecting shares (%)'!$H$4/100*O787)/1000000,0),0)</f>
        <v>0</v>
      </c>
      <c r="X787" s="1">
        <f>IF(C787="East", IF(B787="Central",L787*'Connecting shares (%)'!$R$16*'Connecting shares (%)'!$F$4/100+N787*'Connecting shares (%)'!$G$4/100*'Connecting shares (%)'!$R$17+P787*'Connecting shares (%)'!$H$4/100*'Connecting shares (%)'!$R$18,0),0)</f>
        <v>0</v>
      </c>
      <c r="Y787" s="1">
        <f>IF(C787="East", IF(B787="Decentral",('Connecting shares (%)'!$F$4/100*K787+'Connecting shares (%)'!$G$4/100*M787+'Connecting shares (%)'!$H$4/100*O787)/1000000,0),0)</f>
        <v>0.411253589999999</v>
      </c>
      <c r="Z787" s="1">
        <f>IF(C787="East", IF(B787="Decentral",L787*'Connecting shares (%)'!$R$16*'Connecting shares (%)'!$F$8/100+N787*'Connecting shares (%)'!$G$8/100*'Connecting shares (%)'!$R$17+P787*'Connecting shares (%)'!$H$8/100*'Connecting shares (%)'!$R$18,0),0)</f>
        <v>6.1317999999999998E-2</v>
      </c>
      <c r="AA787" s="1">
        <f>IF(C787="West", IF(B787="Central",('Connecting shares (%)'!$F$10/100*E787+'Connecting shares (%)'!$G$10/100*G787+'Connecting shares (%)'!$H$10/100*I787)/1000000,0),0)</f>
        <v>0</v>
      </c>
      <c r="AB787" s="1">
        <f>IF(C787="West", IF(B787="Central",F787*'Connecting shares (%)'!$R$16*'Connecting shares (%)'!$F$10/100+H787*'Connecting shares (%)'!$G$10/100*'Connecting shares (%)'!$R$17+J787*'Connecting shares (%)'!$H$10/100*'Connecting shares (%)'!$R$18,0),0)</f>
        <v>0</v>
      </c>
      <c r="AC787" s="1">
        <f>IF(C787="West", IF(B787="Decentral",('Connecting shares (%)'!$F$14/100*E787+'Connecting shares (%)'!$G$14/100*G787+'Connecting shares (%)'!$H$14/100*I787)/1000000,0),0)</f>
        <v>0</v>
      </c>
      <c r="AD787" s="1">
        <f>IF(C787="west", IF(B787="Decentral",F787*'Connecting shares (%)'!$R$16*'Connecting shares (%)'!$F$14/100+H787*'Connecting shares (%)'!$G$14/100*'Connecting shares (%)'!$R$17+J787*'Connecting shares (%)'!$H$14/100*'Connecting shares (%)'!$R$18,0),0)</f>
        <v>0</v>
      </c>
      <c r="AE787" s="1">
        <f>IF(C787="west", IF(B787="Central",('Connecting shares (%)'!$F$12/100*K787+'Connecting shares (%)'!$G$12/100*M787+'Connecting shares (%)'!$H$12/100*O787)/1000000,0),0)</f>
        <v>0</v>
      </c>
      <c r="AF787" s="1">
        <f>IF(C787="west", IF(B787="Central",L787*'Connecting shares (%)'!$R$16*'Connecting shares (%)'!$F$12/100+N787*'Connecting shares (%)'!$G$12/100*'Connecting shares (%)'!$R$17+P787*'Connecting shares (%)'!$H$12/100*'Connecting shares (%)'!$R$18,0),0)</f>
        <v>0</v>
      </c>
      <c r="AG787" s="1">
        <f>IF(C787="West", IF(B787="Decentral",(K787*'Connecting shares (%)'!$F$16/100+M787*'Connecting shares (%)'!$G$16/100+O787*'Connecting shares (%)'!$H$16/100)/1000000,0),0)</f>
        <v>0</v>
      </c>
      <c r="AH787" s="1">
        <f>IF(C787="west", IF(B787="Decentral",L787*'Connecting shares (%)'!$R$16*'Connecting shares (%)'!$F$16/100+N787*'Connecting shares (%)'!$G$16/100*'Connecting shares (%)'!$R$17+P787*'Connecting shares (%)'!$H$16/100*'Connecting shares (%)'!$R$18,0),0)</f>
        <v>0</v>
      </c>
    </row>
    <row r="788" spans="1:34">
      <c r="A788" s="1">
        <v>787</v>
      </c>
      <c r="B788" s="1" t="s">
        <v>19</v>
      </c>
      <c r="C788" s="1" t="s">
        <v>21</v>
      </c>
      <c r="D788" s="1" t="s">
        <v>74</v>
      </c>
      <c r="E788" s="1">
        <v>997083.57999999903</v>
      </c>
      <c r="F788" s="1">
        <v>61</v>
      </c>
      <c r="G788" s="1">
        <v>0</v>
      </c>
      <c r="H788" s="1">
        <v>0</v>
      </c>
      <c r="I788" s="1">
        <v>0</v>
      </c>
      <c r="J788" s="1">
        <v>0</v>
      </c>
      <c r="K788" s="1">
        <v>12416</v>
      </c>
      <c r="L788" s="1">
        <v>1</v>
      </c>
      <c r="M788" s="1">
        <v>0</v>
      </c>
      <c r="N788" s="1">
        <v>0</v>
      </c>
      <c r="O788" s="1">
        <v>0</v>
      </c>
      <c r="P788" s="1">
        <v>0</v>
      </c>
      <c r="Q788" s="1">
        <v>8888.3427062846495</v>
      </c>
      <c r="R788" s="1">
        <v>3529557.5</v>
      </c>
      <c r="S788" s="59">
        <f>IF(C788="East", IF(B788="Central",('Connecting shares (%)'!$F$2/100*E788+'Connecting shares (%)'!$G$2/100*G788+'Connecting shares (%)'!$H$2/100*I788)/1000000,0),0)</f>
        <v>0</v>
      </c>
      <c r="T788" s="59">
        <f>IF(C788="East", IF(B788="Central",F788*'Connecting shares (%)'!$R$16*'Connecting shares (%)'!$F$2/100+H788*'Connecting shares (%)'!$G$2/100*'Connecting shares (%)'!$R$17+J788*'Connecting shares (%)'!$H$2/100*'Connecting shares (%)'!$R$18,0),0)</f>
        <v>0</v>
      </c>
      <c r="U788" s="1">
        <f>IF(C788="East", IF(B788="Decentral",('Connecting shares (%)'!$F$6/100*E788+'Connecting shares (%)'!$G$6/100*G788+'Connecting shares (%)'!$H$6/100*I788)/1000000,0),0)</f>
        <v>0</v>
      </c>
      <c r="V788" s="1">
        <f>IF(C788="East", IF(B788="Decentral",F788*'Connecting shares (%)'!$R$16*'Connecting shares (%)'!$F$6/100+H788*'Connecting shares (%)'!$G$6/100*'Connecting shares (%)'!$R$17+J788*'Connecting shares (%)'!$H$6/100*'Connecting shares (%)'!$R$18,0),0)</f>
        <v>0</v>
      </c>
      <c r="W788" s="1">
        <f>IF(C788="East", IF(B788="Central",('Connecting shares (%)'!$F$4/100*K788+'Connecting shares (%)'!$G$4/100*M788+'Connecting shares (%)'!$H$4/100*O788)/1000000,0),0)</f>
        <v>0</v>
      </c>
      <c r="X788" s="1">
        <f>IF(C788="East", IF(B788="Central",L788*'Connecting shares (%)'!$R$16*'Connecting shares (%)'!$F$4/100+N788*'Connecting shares (%)'!$G$4/100*'Connecting shares (%)'!$R$17+P788*'Connecting shares (%)'!$H$4/100*'Connecting shares (%)'!$R$18,0),0)</f>
        <v>0</v>
      </c>
      <c r="Y788" s="1">
        <f>IF(C788="East", IF(B788="Decentral",('Connecting shares (%)'!$F$4/100*K788+'Connecting shares (%)'!$G$4/100*M788+'Connecting shares (%)'!$H$4/100*O788)/1000000,0),0)</f>
        <v>0</v>
      </c>
      <c r="Z788" s="1">
        <f>IF(C788="East", IF(B788="Decentral",L788*'Connecting shares (%)'!$R$16*'Connecting shares (%)'!$F$8/100+N788*'Connecting shares (%)'!$G$8/100*'Connecting shares (%)'!$R$17+P788*'Connecting shares (%)'!$H$8/100*'Connecting shares (%)'!$R$18,0),0)</f>
        <v>0</v>
      </c>
      <c r="AA788" s="1">
        <f>IF(C788="West", IF(B788="Central",('Connecting shares (%)'!$F$10/100*E788+'Connecting shares (%)'!$G$10/100*G788+'Connecting shares (%)'!$H$10/100*I788)/1000000,0),0)</f>
        <v>0</v>
      </c>
      <c r="AB788" s="1">
        <f>IF(C788="West", IF(B788="Central",F788*'Connecting shares (%)'!$R$16*'Connecting shares (%)'!$F$10/100+H788*'Connecting shares (%)'!$G$10/100*'Connecting shares (%)'!$R$17+J788*'Connecting shares (%)'!$H$10/100*'Connecting shares (%)'!$R$18,0),0)</f>
        <v>0</v>
      </c>
      <c r="AC788" s="1">
        <f>IF(C788="West", IF(B788="Decentral",('Connecting shares (%)'!$F$14/100*E788+'Connecting shares (%)'!$G$14/100*G788+'Connecting shares (%)'!$H$14/100*I788)/1000000,0),0)</f>
        <v>0.99708357999999908</v>
      </c>
      <c r="AD788" s="1">
        <f>IF(C788="west", IF(B788="Decentral",F788*'Connecting shares (%)'!$R$16*'Connecting shares (%)'!$F$14/100+H788*'Connecting shares (%)'!$G$14/100*'Connecting shares (%)'!$R$17+J788*'Connecting shares (%)'!$H$14/100*'Connecting shares (%)'!$R$18,0),0)</f>
        <v>1.402695</v>
      </c>
      <c r="AE788" s="1">
        <f>IF(C788="west", IF(B788="Central",('Connecting shares (%)'!$F$12/100*K788+'Connecting shares (%)'!$G$12/100*M788+'Connecting shares (%)'!$H$12/100*O788)/1000000,0),0)</f>
        <v>0</v>
      </c>
      <c r="AF788" s="1">
        <f>IF(C788="west", IF(B788="Central",L788*'Connecting shares (%)'!$R$16*'Connecting shares (%)'!$F$12/100+N788*'Connecting shares (%)'!$G$12/100*'Connecting shares (%)'!$R$17+P788*'Connecting shares (%)'!$H$12/100*'Connecting shares (%)'!$R$18,0),0)</f>
        <v>0</v>
      </c>
      <c r="AG788" s="1">
        <f>IF(C788="West", IF(B788="Decentral",(K788*'Connecting shares (%)'!$F$16/100+M788*'Connecting shares (%)'!$G$16/100+O788*'Connecting shares (%)'!$H$16/100)/1000000,0),0)</f>
        <v>1.2416E-2</v>
      </c>
      <c r="AH788" s="1">
        <f>IF(C788="west", IF(B788="Decentral",L788*'Connecting shares (%)'!$R$16*'Connecting shares (%)'!$F$16/100+N788*'Connecting shares (%)'!$G$16/100*'Connecting shares (%)'!$R$17+P788*'Connecting shares (%)'!$H$16/100*'Connecting shares (%)'!$R$18,0),0)</f>
        <v>2.2995000000000002E-2</v>
      </c>
    </row>
    <row r="789" spans="1:34">
      <c r="A789" s="1">
        <v>788</v>
      </c>
      <c r="B789" s="1" t="s">
        <v>19</v>
      </c>
      <c r="C789" s="1" t="s">
        <v>21</v>
      </c>
      <c r="D789" s="1" t="s">
        <v>191</v>
      </c>
      <c r="E789" s="1">
        <v>54801.68</v>
      </c>
      <c r="F789" s="1">
        <v>3</v>
      </c>
      <c r="G789" s="1">
        <v>0</v>
      </c>
      <c r="H789" s="1">
        <v>0</v>
      </c>
      <c r="I789" s="1">
        <v>0</v>
      </c>
      <c r="J789" s="1">
        <v>0</v>
      </c>
      <c r="K789" s="1">
        <v>0</v>
      </c>
      <c r="L789" s="1">
        <v>0</v>
      </c>
      <c r="M789" s="1">
        <v>0</v>
      </c>
      <c r="N789" s="1">
        <v>0</v>
      </c>
      <c r="O789" s="1">
        <v>0</v>
      </c>
      <c r="P789" s="1">
        <v>0</v>
      </c>
      <c r="Q789" s="1">
        <v>682.93779098416496</v>
      </c>
      <c r="R789" s="1">
        <v>8726</v>
      </c>
      <c r="S789" s="59">
        <f>IF(C789="East", IF(B789="Central",('Connecting shares (%)'!$F$2/100*E789+'Connecting shares (%)'!$G$2/100*G789+'Connecting shares (%)'!$H$2/100*I789)/1000000,0),0)</f>
        <v>0</v>
      </c>
      <c r="T789" s="59">
        <f>IF(C789="East", IF(B789="Central",F789*'Connecting shares (%)'!$R$16*'Connecting shares (%)'!$F$2/100+H789*'Connecting shares (%)'!$G$2/100*'Connecting shares (%)'!$R$17+J789*'Connecting shares (%)'!$H$2/100*'Connecting shares (%)'!$R$18,0),0)</f>
        <v>0</v>
      </c>
      <c r="U789" s="1">
        <f>IF(C789="East", IF(B789="Decentral",('Connecting shares (%)'!$F$6/100*E789+'Connecting shares (%)'!$G$6/100*G789+'Connecting shares (%)'!$H$6/100*I789)/1000000,0),0)</f>
        <v>0</v>
      </c>
      <c r="V789" s="1">
        <f>IF(C789="East", IF(B789="Decentral",F789*'Connecting shares (%)'!$R$16*'Connecting shares (%)'!$F$6/100+H789*'Connecting shares (%)'!$G$6/100*'Connecting shares (%)'!$R$17+J789*'Connecting shares (%)'!$H$6/100*'Connecting shares (%)'!$R$18,0),0)</f>
        <v>0</v>
      </c>
      <c r="W789" s="1">
        <f>IF(C789="East", IF(B789="Central",('Connecting shares (%)'!$F$4/100*K789+'Connecting shares (%)'!$G$4/100*M789+'Connecting shares (%)'!$H$4/100*O789)/1000000,0),0)</f>
        <v>0</v>
      </c>
      <c r="X789" s="1">
        <f>IF(C789="East", IF(B789="Central",L789*'Connecting shares (%)'!$R$16*'Connecting shares (%)'!$F$4/100+N789*'Connecting shares (%)'!$G$4/100*'Connecting shares (%)'!$R$17+P789*'Connecting shares (%)'!$H$4/100*'Connecting shares (%)'!$R$18,0),0)</f>
        <v>0</v>
      </c>
      <c r="Y789" s="1">
        <f>IF(C789="East", IF(B789="Decentral",('Connecting shares (%)'!$F$4/100*K789+'Connecting shares (%)'!$G$4/100*M789+'Connecting shares (%)'!$H$4/100*O789)/1000000,0),0)</f>
        <v>0</v>
      </c>
      <c r="Z789" s="1">
        <f>IF(C789="East", IF(B789="Decentral",L789*'Connecting shares (%)'!$R$16*'Connecting shares (%)'!$F$8/100+N789*'Connecting shares (%)'!$G$8/100*'Connecting shares (%)'!$R$17+P789*'Connecting shares (%)'!$H$8/100*'Connecting shares (%)'!$R$18,0),0)</f>
        <v>0</v>
      </c>
      <c r="AA789" s="1">
        <f>IF(C789="West", IF(B789="Central",('Connecting shares (%)'!$F$10/100*E789+'Connecting shares (%)'!$G$10/100*G789+'Connecting shares (%)'!$H$10/100*I789)/1000000,0),0)</f>
        <v>0</v>
      </c>
      <c r="AB789" s="1">
        <f>IF(C789="West", IF(B789="Central",F789*'Connecting shares (%)'!$R$16*'Connecting shares (%)'!$F$10/100+H789*'Connecting shares (%)'!$G$10/100*'Connecting shares (%)'!$R$17+J789*'Connecting shares (%)'!$H$10/100*'Connecting shares (%)'!$R$18,0),0)</f>
        <v>0</v>
      </c>
      <c r="AC789" s="1">
        <f>IF(C789="West", IF(B789="Decentral",('Connecting shares (%)'!$F$14/100*E789+'Connecting shares (%)'!$G$14/100*G789+'Connecting shares (%)'!$H$14/100*I789)/1000000,0),0)</f>
        <v>5.4801679999999998E-2</v>
      </c>
      <c r="AD789" s="1">
        <f>IF(C789="west", IF(B789="Decentral",F789*'Connecting shares (%)'!$R$16*'Connecting shares (%)'!$F$14/100+H789*'Connecting shares (%)'!$G$14/100*'Connecting shares (%)'!$R$17+J789*'Connecting shares (%)'!$H$14/100*'Connecting shares (%)'!$R$18,0),0)</f>
        <v>6.8985000000000005E-2</v>
      </c>
      <c r="AE789" s="1">
        <f>IF(C789="west", IF(B789="Central",('Connecting shares (%)'!$F$12/100*K789+'Connecting shares (%)'!$G$12/100*M789+'Connecting shares (%)'!$H$12/100*O789)/1000000,0),0)</f>
        <v>0</v>
      </c>
      <c r="AF789" s="1">
        <f>IF(C789="west", IF(B789="Central",L789*'Connecting shares (%)'!$R$16*'Connecting shares (%)'!$F$12/100+N789*'Connecting shares (%)'!$G$12/100*'Connecting shares (%)'!$R$17+P789*'Connecting shares (%)'!$H$12/100*'Connecting shares (%)'!$R$18,0),0)</f>
        <v>0</v>
      </c>
      <c r="AG789" s="1">
        <f>IF(C789="West", IF(B789="Decentral",(K789*'Connecting shares (%)'!$F$16/100+M789*'Connecting shares (%)'!$G$16/100+O789*'Connecting shares (%)'!$H$16/100)/1000000,0),0)</f>
        <v>0</v>
      </c>
      <c r="AH789" s="1">
        <f>IF(C789="west", IF(B789="Decentral",L789*'Connecting shares (%)'!$R$16*'Connecting shares (%)'!$F$16/100+N789*'Connecting shares (%)'!$G$16/100*'Connecting shares (%)'!$R$17+P789*'Connecting shares (%)'!$H$16/100*'Connecting shares (%)'!$R$18,0),0)</f>
        <v>0</v>
      </c>
    </row>
    <row r="790" spans="1:34">
      <c r="A790" s="1">
        <v>789</v>
      </c>
      <c r="B790" s="1" t="s">
        <v>19</v>
      </c>
      <c r="C790" s="1" t="s">
        <v>21</v>
      </c>
      <c r="D790" s="1" t="s">
        <v>190</v>
      </c>
      <c r="E790" s="1">
        <v>519708.82</v>
      </c>
      <c r="F790" s="1">
        <v>32</v>
      </c>
      <c r="G790" s="1">
        <v>0</v>
      </c>
      <c r="H790" s="1">
        <v>0</v>
      </c>
      <c r="I790" s="1">
        <v>0</v>
      </c>
      <c r="J790" s="1">
        <v>0</v>
      </c>
      <c r="K790" s="1">
        <v>30290.23</v>
      </c>
      <c r="L790" s="1">
        <v>3</v>
      </c>
      <c r="M790" s="1">
        <v>0</v>
      </c>
      <c r="N790" s="1">
        <v>0</v>
      </c>
      <c r="O790" s="1">
        <v>0</v>
      </c>
      <c r="P790" s="1">
        <v>0</v>
      </c>
      <c r="Q790" s="1">
        <v>4870.0586763942401</v>
      </c>
      <c r="R790" s="1">
        <v>485266</v>
      </c>
      <c r="S790" s="59">
        <f>IF(C790="East", IF(B790="Central",('Connecting shares (%)'!$F$2/100*E790+'Connecting shares (%)'!$G$2/100*G790+'Connecting shares (%)'!$H$2/100*I790)/1000000,0),0)</f>
        <v>0</v>
      </c>
      <c r="T790" s="59">
        <f>IF(C790="East", IF(B790="Central",F790*'Connecting shares (%)'!$R$16*'Connecting shares (%)'!$F$2/100+H790*'Connecting shares (%)'!$G$2/100*'Connecting shares (%)'!$R$17+J790*'Connecting shares (%)'!$H$2/100*'Connecting shares (%)'!$R$18,0),0)</f>
        <v>0</v>
      </c>
      <c r="U790" s="1">
        <f>IF(C790="East", IF(B790="Decentral",('Connecting shares (%)'!$F$6/100*E790+'Connecting shares (%)'!$G$6/100*G790+'Connecting shares (%)'!$H$6/100*I790)/1000000,0),0)</f>
        <v>0</v>
      </c>
      <c r="V790" s="1">
        <f>IF(C790="East", IF(B790="Decentral",F790*'Connecting shares (%)'!$R$16*'Connecting shares (%)'!$F$6/100+H790*'Connecting shares (%)'!$G$6/100*'Connecting shares (%)'!$R$17+J790*'Connecting shares (%)'!$H$6/100*'Connecting shares (%)'!$R$18,0),0)</f>
        <v>0</v>
      </c>
      <c r="W790" s="1">
        <f>IF(C790="East", IF(B790="Central",('Connecting shares (%)'!$F$4/100*K790+'Connecting shares (%)'!$G$4/100*M790+'Connecting shares (%)'!$H$4/100*O790)/1000000,0),0)</f>
        <v>0</v>
      </c>
      <c r="X790" s="1">
        <f>IF(C790="East", IF(B790="Central",L790*'Connecting shares (%)'!$R$16*'Connecting shares (%)'!$F$4/100+N790*'Connecting shares (%)'!$G$4/100*'Connecting shares (%)'!$R$17+P790*'Connecting shares (%)'!$H$4/100*'Connecting shares (%)'!$R$18,0),0)</f>
        <v>0</v>
      </c>
      <c r="Y790" s="1">
        <f>IF(C790="East", IF(B790="Decentral",('Connecting shares (%)'!$F$4/100*K790+'Connecting shares (%)'!$G$4/100*M790+'Connecting shares (%)'!$H$4/100*O790)/1000000,0),0)</f>
        <v>0</v>
      </c>
      <c r="Z790" s="1">
        <f>IF(C790="East", IF(B790="Decentral",L790*'Connecting shares (%)'!$R$16*'Connecting shares (%)'!$F$8/100+N790*'Connecting shares (%)'!$G$8/100*'Connecting shares (%)'!$R$17+P790*'Connecting shares (%)'!$H$8/100*'Connecting shares (%)'!$R$18,0),0)</f>
        <v>0</v>
      </c>
      <c r="AA790" s="1">
        <f>IF(C790="West", IF(B790="Central",('Connecting shares (%)'!$F$10/100*E790+'Connecting shares (%)'!$G$10/100*G790+'Connecting shares (%)'!$H$10/100*I790)/1000000,0),0)</f>
        <v>0</v>
      </c>
      <c r="AB790" s="1">
        <f>IF(C790="West", IF(B790="Central",F790*'Connecting shares (%)'!$R$16*'Connecting shares (%)'!$F$10/100+H790*'Connecting shares (%)'!$G$10/100*'Connecting shares (%)'!$R$17+J790*'Connecting shares (%)'!$H$10/100*'Connecting shares (%)'!$R$18,0),0)</f>
        <v>0</v>
      </c>
      <c r="AC790" s="1">
        <f>IF(C790="West", IF(B790="Decentral",('Connecting shares (%)'!$F$14/100*E790+'Connecting shares (%)'!$G$14/100*G790+'Connecting shares (%)'!$H$14/100*I790)/1000000,0),0)</f>
        <v>0.51970881999999996</v>
      </c>
      <c r="AD790" s="1">
        <f>IF(C790="west", IF(B790="Decentral",F790*'Connecting shares (%)'!$R$16*'Connecting shares (%)'!$F$14/100+H790*'Connecting shares (%)'!$G$14/100*'Connecting shares (%)'!$R$17+J790*'Connecting shares (%)'!$H$14/100*'Connecting shares (%)'!$R$18,0),0)</f>
        <v>0.73584000000000005</v>
      </c>
      <c r="AE790" s="1">
        <f>IF(C790="west", IF(B790="Central",('Connecting shares (%)'!$F$12/100*K790+'Connecting shares (%)'!$G$12/100*M790+'Connecting shares (%)'!$H$12/100*O790)/1000000,0),0)</f>
        <v>0</v>
      </c>
      <c r="AF790" s="1">
        <f>IF(C790="west", IF(B790="Central",L790*'Connecting shares (%)'!$R$16*'Connecting shares (%)'!$F$12/100+N790*'Connecting shares (%)'!$G$12/100*'Connecting shares (%)'!$R$17+P790*'Connecting shares (%)'!$H$12/100*'Connecting shares (%)'!$R$18,0),0)</f>
        <v>0</v>
      </c>
      <c r="AG790" s="1">
        <f>IF(C790="West", IF(B790="Decentral",(K790*'Connecting shares (%)'!$F$16/100+M790*'Connecting shares (%)'!$G$16/100+O790*'Connecting shares (%)'!$H$16/100)/1000000,0),0)</f>
        <v>3.0290229999999998E-2</v>
      </c>
      <c r="AH790" s="1">
        <f>IF(C790="west", IF(B790="Decentral",L790*'Connecting shares (%)'!$R$16*'Connecting shares (%)'!$F$16/100+N790*'Connecting shares (%)'!$G$16/100*'Connecting shares (%)'!$R$17+P790*'Connecting shares (%)'!$H$16/100*'Connecting shares (%)'!$R$18,0),0)</f>
        <v>6.8985000000000005E-2</v>
      </c>
    </row>
    <row r="791" spans="1:34">
      <c r="A791" s="1">
        <v>790</v>
      </c>
      <c r="B791" s="1" t="s">
        <v>19</v>
      </c>
      <c r="C791" s="1" t="s">
        <v>22</v>
      </c>
      <c r="D791" s="1" t="s">
        <v>189</v>
      </c>
      <c r="E791" s="1">
        <v>859354.44999999902</v>
      </c>
      <c r="F791" s="1">
        <v>61</v>
      </c>
      <c r="G791" s="1">
        <v>0</v>
      </c>
      <c r="H791" s="1">
        <v>0</v>
      </c>
      <c r="I791" s="1">
        <v>0</v>
      </c>
      <c r="J791" s="1">
        <v>0</v>
      </c>
      <c r="K791" s="1">
        <v>256848.36</v>
      </c>
      <c r="L791" s="1">
        <v>33</v>
      </c>
      <c r="M791" s="1">
        <v>0</v>
      </c>
      <c r="N791" s="1">
        <v>0</v>
      </c>
      <c r="O791" s="1">
        <v>0</v>
      </c>
      <c r="P791" s="1">
        <v>0</v>
      </c>
      <c r="Q791" s="1">
        <v>2588.3774024941699</v>
      </c>
      <c r="R791" s="1">
        <v>468505.5</v>
      </c>
      <c r="S791" s="59">
        <f>IF(C791="East", IF(B791="Central",('Connecting shares (%)'!$F$2/100*E791+'Connecting shares (%)'!$G$2/100*G791+'Connecting shares (%)'!$H$2/100*I791)/1000000,0),0)</f>
        <v>0</v>
      </c>
      <c r="T791" s="59">
        <f>IF(C791="East", IF(B791="Central",F791*'Connecting shares (%)'!$R$16*'Connecting shares (%)'!$F$2/100+H791*'Connecting shares (%)'!$G$2/100*'Connecting shares (%)'!$R$17+J791*'Connecting shares (%)'!$H$2/100*'Connecting shares (%)'!$R$18,0),0)</f>
        <v>0</v>
      </c>
      <c r="U791" s="1">
        <f>IF(C791="East", IF(B791="Decentral",('Connecting shares (%)'!$F$6/100*E791+'Connecting shares (%)'!$G$6/100*G791+'Connecting shares (%)'!$H$6/100*I791)/1000000,0),0)</f>
        <v>0.85935444999999899</v>
      </c>
      <c r="V791" s="1">
        <f>IF(C791="East", IF(B791="Decentral",F791*'Connecting shares (%)'!$R$16*'Connecting shares (%)'!$F$6/100+H791*'Connecting shares (%)'!$G$6/100*'Connecting shares (%)'!$R$17+J791*'Connecting shares (%)'!$H$6/100*'Connecting shares (%)'!$R$18,0),0)</f>
        <v>1.402695</v>
      </c>
      <c r="W791" s="1">
        <f>IF(C791="East", IF(B791="Central",('Connecting shares (%)'!$F$4/100*K791+'Connecting shares (%)'!$G$4/100*M791+'Connecting shares (%)'!$H$4/100*O791)/1000000,0),0)</f>
        <v>0</v>
      </c>
      <c r="X791" s="1">
        <f>IF(C791="East", IF(B791="Central",L791*'Connecting shares (%)'!$R$16*'Connecting shares (%)'!$F$4/100+N791*'Connecting shares (%)'!$G$4/100*'Connecting shares (%)'!$R$17+P791*'Connecting shares (%)'!$H$4/100*'Connecting shares (%)'!$R$18,0),0)</f>
        <v>0</v>
      </c>
      <c r="Y791" s="1">
        <f>IF(C791="East", IF(B791="Decentral",('Connecting shares (%)'!$F$4/100*K791+'Connecting shares (%)'!$G$4/100*M791+'Connecting shares (%)'!$H$4/100*O791)/1000000,0),0)</f>
        <v>0.25684836</v>
      </c>
      <c r="Z791" s="1">
        <f>IF(C791="East", IF(B791="Decentral",L791*'Connecting shares (%)'!$R$16*'Connecting shares (%)'!$F$8/100+N791*'Connecting shares (%)'!$G$8/100*'Connecting shares (%)'!$R$17+P791*'Connecting shares (%)'!$H$8/100*'Connecting shares (%)'!$R$18,0),0)</f>
        <v>0.75883499999999993</v>
      </c>
      <c r="AA791" s="1">
        <f>IF(C791="West", IF(B791="Central",('Connecting shares (%)'!$F$10/100*E791+'Connecting shares (%)'!$G$10/100*G791+'Connecting shares (%)'!$H$10/100*I791)/1000000,0),0)</f>
        <v>0</v>
      </c>
      <c r="AB791" s="1">
        <f>IF(C791="West", IF(B791="Central",F791*'Connecting shares (%)'!$R$16*'Connecting shares (%)'!$F$10/100+H791*'Connecting shares (%)'!$G$10/100*'Connecting shares (%)'!$R$17+J791*'Connecting shares (%)'!$H$10/100*'Connecting shares (%)'!$R$18,0),0)</f>
        <v>0</v>
      </c>
      <c r="AC791" s="1">
        <f>IF(C791="West", IF(B791="Decentral",('Connecting shares (%)'!$F$14/100*E791+'Connecting shares (%)'!$G$14/100*G791+'Connecting shares (%)'!$H$14/100*I791)/1000000,0),0)</f>
        <v>0</v>
      </c>
      <c r="AD791" s="1">
        <f>IF(C791="west", IF(B791="Decentral",F791*'Connecting shares (%)'!$R$16*'Connecting shares (%)'!$F$14/100+H791*'Connecting shares (%)'!$G$14/100*'Connecting shares (%)'!$R$17+J791*'Connecting shares (%)'!$H$14/100*'Connecting shares (%)'!$R$18,0),0)</f>
        <v>0</v>
      </c>
      <c r="AE791" s="1">
        <f>IF(C791="west", IF(B791="Central",('Connecting shares (%)'!$F$12/100*K791+'Connecting shares (%)'!$G$12/100*M791+'Connecting shares (%)'!$H$12/100*O791)/1000000,0),0)</f>
        <v>0</v>
      </c>
      <c r="AF791" s="1">
        <f>IF(C791="west", IF(B791="Central",L791*'Connecting shares (%)'!$R$16*'Connecting shares (%)'!$F$12/100+N791*'Connecting shares (%)'!$G$12/100*'Connecting shares (%)'!$R$17+P791*'Connecting shares (%)'!$H$12/100*'Connecting shares (%)'!$R$18,0),0)</f>
        <v>0</v>
      </c>
      <c r="AG791" s="1">
        <f>IF(C791="West", IF(B791="Decentral",(K791*'Connecting shares (%)'!$F$16/100+M791*'Connecting shares (%)'!$G$16/100+O791*'Connecting shares (%)'!$H$16/100)/1000000,0),0)</f>
        <v>0</v>
      </c>
      <c r="AH791" s="1">
        <f>IF(C791="west", IF(B791="Decentral",L791*'Connecting shares (%)'!$R$16*'Connecting shares (%)'!$F$16/100+N791*'Connecting shares (%)'!$G$16/100*'Connecting shares (%)'!$R$17+P791*'Connecting shares (%)'!$H$16/100*'Connecting shares (%)'!$R$18,0),0)</f>
        <v>0</v>
      </c>
    </row>
    <row r="792" spans="1:34">
      <c r="A792" s="1">
        <v>791</v>
      </c>
      <c r="B792" s="1" t="s">
        <v>19</v>
      </c>
      <c r="C792" s="1" t="s">
        <v>22</v>
      </c>
      <c r="D792" s="1" t="s">
        <v>188</v>
      </c>
      <c r="E792" s="1">
        <v>0</v>
      </c>
      <c r="F792" s="1">
        <v>0</v>
      </c>
      <c r="G792" s="1">
        <v>0</v>
      </c>
      <c r="H792" s="1">
        <v>0</v>
      </c>
      <c r="I792" s="1">
        <v>0</v>
      </c>
      <c r="J792" s="1">
        <v>0</v>
      </c>
      <c r="K792" s="1">
        <v>0</v>
      </c>
      <c r="L792" s="1">
        <v>0</v>
      </c>
      <c r="M792" s="1">
        <v>0</v>
      </c>
      <c r="N792" s="1">
        <v>0</v>
      </c>
      <c r="O792" s="1">
        <v>0</v>
      </c>
      <c r="P792" s="1">
        <v>0</v>
      </c>
      <c r="Q792" s="1">
        <v>1153.5337935442201</v>
      </c>
      <c r="R792" s="1">
        <v>69049.5</v>
      </c>
      <c r="S792" s="59">
        <f>IF(C792="East", IF(B792="Central",('Connecting shares (%)'!$F$2/100*E792+'Connecting shares (%)'!$G$2/100*G792+'Connecting shares (%)'!$H$2/100*I792)/1000000,0),0)</f>
        <v>0</v>
      </c>
      <c r="T792" s="59">
        <f>IF(C792="East", IF(B792="Central",F792*'Connecting shares (%)'!$R$16*'Connecting shares (%)'!$F$2/100+H792*'Connecting shares (%)'!$G$2/100*'Connecting shares (%)'!$R$17+J792*'Connecting shares (%)'!$H$2/100*'Connecting shares (%)'!$R$18,0),0)</f>
        <v>0</v>
      </c>
      <c r="U792" s="1">
        <f>IF(C792="East", IF(B792="Decentral",('Connecting shares (%)'!$F$6/100*E792+'Connecting shares (%)'!$G$6/100*G792+'Connecting shares (%)'!$H$6/100*I792)/1000000,0),0)</f>
        <v>0</v>
      </c>
      <c r="V792" s="1">
        <f>IF(C792="East", IF(B792="Decentral",F792*'Connecting shares (%)'!$R$16*'Connecting shares (%)'!$F$6/100+H792*'Connecting shares (%)'!$G$6/100*'Connecting shares (%)'!$R$17+J792*'Connecting shares (%)'!$H$6/100*'Connecting shares (%)'!$R$18,0),0)</f>
        <v>0</v>
      </c>
      <c r="W792" s="1">
        <f>IF(C792="East", IF(B792="Central",('Connecting shares (%)'!$F$4/100*K792+'Connecting shares (%)'!$G$4/100*M792+'Connecting shares (%)'!$H$4/100*O792)/1000000,0),0)</f>
        <v>0</v>
      </c>
      <c r="X792" s="1">
        <f>IF(C792="East", IF(B792="Central",L792*'Connecting shares (%)'!$R$16*'Connecting shares (%)'!$F$4/100+N792*'Connecting shares (%)'!$G$4/100*'Connecting shares (%)'!$R$17+P792*'Connecting shares (%)'!$H$4/100*'Connecting shares (%)'!$R$18,0),0)</f>
        <v>0</v>
      </c>
      <c r="Y792" s="1">
        <f>IF(C792="East", IF(B792="Decentral",('Connecting shares (%)'!$F$4/100*K792+'Connecting shares (%)'!$G$4/100*M792+'Connecting shares (%)'!$H$4/100*O792)/1000000,0),0)</f>
        <v>0</v>
      </c>
      <c r="Z792" s="1">
        <f>IF(C792="East", IF(B792="Decentral",L792*'Connecting shares (%)'!$R$16*'Connecting shares (%)'!$F$8/100+N792*'Connecting shares (%)'!$G$8/100*'Connecting shares (%)'!$R$17+P792*'Connecting shares (%)'!$H$8/100*'Connecting shares (%)'!$R$18,0),0)</f>
        <v>0</v>
      </c>
      <c r="AA792" s="1">
        <f>IF(C792="West", IF(B792="Central",('Connecting shares (%)'!$F$10/100*E792+'Connecting shares (%)'!$G$10/100*G792+'Connecting shares (%)'!$H$10/100*I792)/1000000,0),0)</f>
        <v>0</v>
      </c>
      <c r="AB792" s="1">
        <f>IF(C792="West", IF(B792="Central",F792*'Connecting shares (%)'!$R$16*'Connecting shares (%)'!$F$10/100+H792*'Connecting shares (%)'!$G$10/100*'Connecting shares (%)'!$R$17+J792*'Connecting shares (%)'!$H$10/100*'Connecting shares (%)'!$R$18,0),0)</f>
        <v>0</v>
      </c>
      <c r="AC792" s="1">
        <f>IF(C792="West", IF(B792="Decentral",('Connecting shares (%)'!$F$14/100*E792+'Connecting shares (%)'!$G$14/100*G792+'Connecting shares (%)'!$H$14/100*I792)/1000000,0),0)</f>
        <v>0</v>
      </c>
      <c r="AD792" s="1">
        <f>IF(C792="west", IF(B792="Decentral",F792*'Connecting shares (%)'!$R$16*'Connecting shares (%)'!$F$14/100+H792*'Connecting shares (%)'!$G$14/100*'Connecting shares (%)'!$R$17+J792*'Connecting shares (%)'!$H$14/100*'Connecting shares (%)'!$R$18,0),0)</f>
        <v>0</v>
      </c>
      <c r="AE792" s="1">
        <f>IF(C792="west", IF(B792="Central",('Connecting shares (%)'!$F$12/100*K792+'Connecting shares (%)'!$G$12/100*M792+'Connecting shares (%)'!$H$12/100*O792)/1000000,0),0)</f>
        <v>0</v>
      </c>
      <c r="AF792" s="1">
        <f>IF(C792="west", IF(B792="Central",L792*'Connecting shares (%)'!$R$16*'Connecting shares (%)'!$F$12/100+N792*'Connecting shares (%)'!$G$12/100*'Connecting shares (%)'!$R$17+P792*'Connecting shares (%)'!$H$12/100*'Connecting shares (%)'!$R$18,0),0)</f>
        <v>0</v>
      </c>
      <c r="AG792" s="1">
        <f>IF(C792="West", IF(B792="Decentral",(K792*'Connecting shares (%)'!$F$16/100+M792*'Connecting shares (%)'!$G$16/100+O792*'Connecting shares (%)'!$H$16/100)/1000000,0),0)</f>
        <v>0</v>
      </c>
      <c r="AH792" s="1">
        <f>IF(C792="west", IF(B792="Decentral",L792*'Connecting shares (%)'!$R$16*'Connecting shares (%)'!$F$16/100+N792*'Connecting shares (%)'!$G$16/100*'Connecting shares (%)'!$R$17+P792*'Connecting shares (%)'!$H$16/100*'Connecting shares (%)'!$R$18,0),0)</f>
        <v>0</v>
      </c>
    </row>
    <row r="793" spans="1:34">
      <c r="A793" s="1">
        <v>792</v>
      </c>
      <c r="B793" s="1" t="s">
        <v>19</v>
      </c>
      <c r="C793" s="1" t="s">
        <v>22</v>
      </c>
      <c r="D793" s="1" t="s">
        <v>187</v>
      </c>
      <c r="E793" s="1">
        <v>0</v>
      </c>
      <c r="F793" s="1">
        <v>0</v>
      </c>
      <c r="G793" s="1">
        <v>0</v>
      </c>
      <c r="H793" s="1">
        <v>0</v>
      </c>
      <c r="I793" s="1">
        <v>0</v>
      </c>
      <c r="J793" s="1">
        <v>0</v>
      </c>
      <c r="K793" s="1">
        <v>0</v>
      </c>
      <c r="L793" s="1">
        <v>0</v>
      </c>
      <c r="M793" s="1">
        <v>0</v>
      </c>
      <c r="N793" s="1">
        <v>0</v>
      </c>
      <c r="O793" s="1">
        <v>0</v>
      </c>
      <c r="P793" s="1">
        <v>0</v>
      </c>
      <c r="Q793" s="1">
        <v>701.43784316214999</v>
      </c>
      <c r="R793" s="1">
        <v>12463</v>
      </c>
      <c r="S793" s="59">
        <f>IF(C793="East", IF(B793="Central",('Connecting shares (%)'!$F$2/100*E793+'Connecting shares (%)'!$G$2/100*G793+'Connecting shares (%)'!$H$2/100*I793)/1000000,0),0)</f>
        <v>0</v>
      </c>
      <c r="T793" s="59">
        <f>IF(C793="East", IF(B793="Central",F793*'Connecting shares (%)'!$R$16*'Connecting shares (%)'!$F$2/100+H793*'Connecting shares (%)'!$G$2/100*'Connecting shares (%)'!$R$17+J793*'Connecting shares (%)'!$H$2/100*'Connecting shares (%)'!$R$18,0),0)</f>
        <v>0</v>
      </c>
      <c r="U793" s="1">
        <f>IF(C793="East", IF(B793="Decentral",('Connecting shares (%)'!$F$6/100*E793+'Connecting shares (%)'!$G$6/100*G793+'Connecting shares (%)'!$H$6/100*I793)/1000000,0),0)</f>
        <v>0</v>
      </c>
      <c r="V793" s="1">
        <f>IF(C793="East", IF(B793="Decentral",F793*'Connecting shares (%)'!$R$16*'Connecting shares (%)'!$F$6/100+H793*'Connecting shares (%)'!$G$6/100*'Connecting shares (%)'!$R$17+J793*'Connecting shares (%)'!$H$6/100*'Connecting shares (%)'!$R$18,0),0)</f>
        <v>0</v>
      </c>
      <c r="W793" s="1">
        <f>IF(C793="East", IF(B793="Central",('Connecting shares (%)'!$F$4/100*K793+'Connecting shares (%)'!$G$4/100*M793+'Connecting shares (%)'!$H$4/100*O793)/1000000,0),0)</f>
        <v>0</v>
      </c>
      <c r="X793" s="1">
        <f>IF(C793="East", IF(B793="Central",L793*'Connecting shares (%)'!$R$16*'Connecting shares (%)'!$F$4/100+N793*'Connecting shares (%)'!$G$4/100*'Connecting shares (%)'!$R$17+P793*'Connecting shares (%)'!$H$4/100*'Connecting shares (%)'!$R$18,0),0)</f>
        <v>0</v>
      </c>
      <c r="Y793" s="1">
        <f>IF(C793="East", IF(B793="Decentral",('Connecting shares (%)'!$F$4/100*K793+'Connecting shares (%)'!$G$4/100*M793+'Connecting shares (%)'!$H$4/100*O793)/1000000,0),0)</f>
        <v>0</v>
      </c>
      <c r="Z793" s="1">
        <f>IF(C793="East", IF(B793="Decentral",L793*'Connecting shares (%)'!$R$16*'Connecting shares (%)'!$F$8/100+N793*'Connecting shares (%)'!$G$8/100*'Connecting shares (%)'!$R$17+P793*'Connecting shares (%)'!$H$8/100*'Connecting shares (%)'!$R$18,0),0)</f>
        <v>0</v>
      </c>
      <c r="AA793" s="1">
        <f>IF(C793="West", IF(B793="Central",('Connecting shares (%)'!$F$10/100*E793+'Connecting shares (%)'!$G$10/100*G793+'Connecting shares (%)'!$H$10/100*I793)/1000000,0),0)</f>
        <v>0</v>
      </c>
      <c r="AB793" s="1">
        <f>IF(C793="West", IF(B793="Central",F793*'Connecting shares (%)'!$R$16*'Connecting shares (%)'!$F$10/100+H793*'Connecting shares (%)'!$G$10/100*'Connecting shares (%)'!$R$17+J793*'Connecting shares (%)'!$H$10/100*'Connecting shares (%)'!$R$18,0),0)</f>
        <v>0</v>
      </c>
      <c r="AC793" s="1">
        <f>IF(C793="West", IF(B793="Decentral",('Connecting shares (%)'!$F$14/100*E793+'Connecting shares (%)'!$G$14/100*G793+'Connecting shares (%)'!$H$14/100*I793)/1000000,0),0)</f>
        <v>0</v>
      </c>
      <c r="AD793" s="1">
        <f>IF(C793="west", IF(B793="Decentral",F793*'Connecting shares (%)'!$R$16*'Connecting shares (%)'!$F$14/100+H793*'Connecting shares (%)'!$G$14/100*'Connecting shares (%)'!$R$17+J793*'Connecting shares (%)'!$H$14/100*'Connecting shares (%)'!$R$18,0),0)</f>
        <v>0</v>
      </c>
      <c r="AE793" s="1">
        <f>IF(C793="west", IF(B793="Central",('Connecting shares (%)'!$F$12/100*K793+'Connecting shares (%)'!$G$12/100*M793+'Connecting shares (%)'!$H$12/100*O793)/1000000,0),0)</f>
        <v>0</v>
      </c>
      <c r="AF793" s="1">
        <f>IF(C793="west", IF(B793="Central",L793*'Connecting shares (%)'!$R$16*'Connecting shares (%)'!$F$12/100+N793*'Connecting shares (%)'!$G$12/100*'Connecting shares (%)'!$R$17+P793*'Connecting shares (%)'!$H$12/100*'Connecting shares (%)'!$R$18,0),0)</f>
        <v>0</v>
      </c>
      <c r="AG793" s="1">
        <f>IF(C793="West", IF(B793="Decentral",(K793*'Connecting shares (%)'!$F$16/100+M793*'Connecting shares (%)'!$G$16/100+O793*'Connecting shares (%)'!$H$16/100)/1000000,0),0)</f>
        <v>0</v>
      </c>
      <c r="AH793" s="1">
        <f>IF(C793="west", IF(B793="Decentral",L793*'Connecting shares (%)'!$R$16*'Connecting shares (%)'!$F$16/100+N793*'Connecting shares (%)'!$G$16/100*'Connecting shares (%)'!$R$17+P793*'Connecting shares (%)'!$H$16/100*'Connecting shares (%)'!$R$18,0),0)</f>
        <v>0</v>
      </c>
    </row>
    <row r="794" spans="1:34">
      <c r="A794" s="1">
        <v>793</v>
      </c>
      <c r="B794" s="1" t="s">
        <v>19</v>
      </c>
      <c r="C794" s="1" t="s">
        <v>22</v>
      </c>
      <c r="D794" s="1" t="s">
        <v>186</v>
      </c>
      <c r="E794" s="1">
        <v>0</v>
      </c>
      <c r="F794" s="1">
        <v>0</v>
      </c>
      <c r="G794" s="1">
        <v>0</v>
      </c>
      <c r="H794" s="1">
        <v>0</v>
      </c>
      <c r="I794" s="1">
        <v>0</v>
      </c>
      <c r="J794" s="1">
        <v>0</v>
      </c>
      <c r="K794" s="1">
        <v>0</v>
      </c>
      <c r="L794" s="1">
        <v>0</v>
      </c>
      <c r="M794" s="1">
        <v>0</v>
      </c>
      <c r="N794" s="1">
        <v>0</v>
      </c>
      <c r="O794" s="1">
        <v>0</v>
      </c>
      <c r="P794" s="1">
        <v>0</v>
      </c>
      <c r="Q794" s="1">
        <v>110.057607858083</v>
      </c>
      <c r="R794" s="1">
        <v>201</v>
      </c>
      <c r="S794" s="59">
        <f>IF(C794="East", IF(B794="Central",('Connecting shares (%)'!$F$2/100*E794+'Connecting shares (%)'!$G$2/100*G794+'Connecting shares (%)'!$H$2/100*I794)/1000000,0),0)</f>
        <v>0</v>
      </c>
      <c r="T794" s="59">
        <f>IF(C794="East", IF(B794="Central",F794*'Connecting shares (%)'!$R$16*'Connecting shares (%)'!$F$2/100+H794*'Connecting shares (%)'!$G$2/100*'Connecting shares (%)'!$R$17+J794*'Connecting shares (%)'!$H$2/100*'Connecting shares (%)'!$R$18,0),0)</f>
        <v>0</v>
      </c>
      <c r="U794" s="1">
        <f>IF(C794="East", IF(B794="Decentral",('Connecting shares (%)'!$F$6/100*E794+'Connecting shares (%)'!$G$6/100*G794+'Connecting shares (%)'!$H$6/100*I794)/1000000,0),0)</f>
        <v>0</v>
      </c>
      <c r="V794" s="1">
        <f>IF(C794="East", IF(B794="Decentral",F794*'Connecting shares (%)'!$R$16*'Connecting shares (%)'!$F$6/100+H794*'Connecting shares (%)'!$G$6/100*'Connecting shares (%)'!$R$17+J794*'Connecting shares (%)'!$H$6/100*'Connecting shares (%)'!$R$18,0),0)</f>
        <v>0</v>
      </c>
      <c r="W794" s="1">
        <f>IF(C794="East", IF(B794="Central",('Connecting shares (%)'!$F$4/100*K794+'Connecting shares (%)'!$G$4/100*M794+'Connecting shares (%)'!$H$4/100*O794)/1000000,0),0)</f>
        <v>0</v>
      </c>
      <c r="X794" s="1">
        <f>IF(C794="East", IF(B794="Central",L794*'Connecting shares (%)'!$R$16*'Connecting shares (%)'!$F$4/100+N794*'Connecting shares (%)'!$G$4/100*'Connecting shares (%)'!$R$17+P794*'Connecting shares (%)'!$H$4/100*'Connecting shares (%)'!$R$18,0),0)</f>
        <v>0</v>
      </c>
      <c r="Y794" s="1">
        <f>IF(C794="East", IF(B794="Decentral",('Connecting shares (%)'!$F$4/100*K794+'Connecting shares (%)'!$G$4/100*M794+'Connecting shares (%)'!$H$4/100*O794)/1000000,0),0)</f>
        <v>0</v>
      </c>
      <c r="Z794" s="1">
        <f>IF(C794="East", IF(B794="Decentral",L794*'Connecting shares (%)'!$R$16*'Connecting shares (%)'!$F$8/100+N794*'Connecting shares (%)'!$G$8/100*'Connecting shares (%)'!$R$17+P794*'Connecting shares (%)'!$H$8/100*'Connecting shares (%)'!$R$18,0),0)</f>
        <v>0</v>
      </c>
      <c r="AA794" s="1">
        <f>IF(C794="West", IF(B794="Central",('Connecting shares (%)'!$F$10/100*E794+'Connecting shares (%)'!$G$10/100*G794+'Connecting shares (%)'!$H$10/100*I794)/1000000,0),0)</f>
        <v>0</v>
      </c>
      <c r="AB794" s="1">
        <f>IF(C794="West", IF(B794="Central",F794*'Connecting shares (%)'!$R$16*'Connecting shares (%)'!$F$10/100+H794*'Connecting shares (%)'!$G$10/100*'Connecting shares (%)'!$R$17+J794*'Connecting shares (%)'!$H$10/100*'Connecting shares (%)'!$R$18,0),0)</f>
        <v>0</v>
      </c>
      <c r="AC794" s="1">
        <f>IF(C794="West", IF(B794="Decentral",('Connecting shares (%)'!$F$14/100*E794+'Connecting shares (%)'!$G$14/100*G794+'Connecting shares (%)'!$H$14/100*I794)/1000000,0),0)</f>
        <v>0</v>
      </c>
      <c r="AD794" s="1">
        <f>IF(C794="west", IF(B794="Decentral",F794*'Connecting shares (%)'!$R$16*'Connecting shares (%)'!$F$14/100+H794*'Connecting shares (%)'!$G$14/100*'Connecting shares (%)'!$R$17+J794*'Connecting shares (%)'!$H$14/100*'Connecting shares (%)'!$R$18,0),0)</f>
        <v>0</v>
      </c>
      <c r="AE794" s="1">
        <f>IF(C794="west", IF(B794="Central",('Connecting shares (%)'!$F$12/100*K794+'Connecting shares (%)'!$G$12/100*M794+'Connecting shares (%)'!$H$12/100*O794)/1000000,0),0)</f>
        <v>0</v>
      </c>
      <c r="AF794" s="1">
        <f>IF(C794="west", IF(B794="Central",L794*'Connecting shares (%)'!$R$16*'Connecting shares (%)'!$F$12/100+N794*'Connecting shares (%)'!$G$12/100*'Connecting shares (%)'!$R$17+P794*'Connecting shares (%)'!$H$12/100*'Connecting shares (%)'!$R$18,0),0)</f>
        <v>0</v>
      </c>
      <c r="AG794" s="1">
        <f>IF(C794="West", IF(B794="Decentral",(K794*'Connecting shares (%)'!$F$16/100+M794*'Connecting shares (%)'!$G$16/100+O794*'Connecting shares (%)'!$H$16/100)/1000000,0),0)</f>
        <v>0</v>
      </c>
      <c r="AH794" s="1">
        <f>IF(C794="west", IF(B794="Decentral",L794*'Connecting shares (%)'!$R$16*'Connecting shares (%)'!$F$16/100+N794*'Connecting shares (%)'!$G$16/100*'Connecting shares (%)'!$R$17+P794*'Connecting shares (%)'!$H$16/100*'Connecting shares (%)'!$R$18,0),0)</f>
        <v>0</v>
      </c>
    </row>
    <row r="795" spans="1:34">
      <c r="A795" s="1">
        <v>794</v>
      </c>
      <c r="B795" s="1" t="s">
        <v>19</v>
      </c>
      <c r="C795" s="1" t="s">
        <v>22</v>
      </c>
      <c r="D795" s="1" t="s">
        <v>185</v>
      </c>
      <c r="E795" s="1">
        <v>3685544.0399999898</v>
      </c>
      <c r="F795" s="1">
        <v>257</v>
      </c>
      <c r="G795" s="1">
        <v>0</v>
      </c>
      <c r="H795" s="1">
        <v>0</v>
      </c>
      <c r="I795" s="1">
        <v>0</v>
      </c>
      <c r="J795" s="1">
        <v>0</v>
      </c>
      <c r="K795" s="1">
        <v>509822.43</v>
      </c>
      <c r="L795" s="1">
        <v>56</v>
      </c>
      <c r="M795" s="1">
        <v>73077.100000000006</v>
      </c>
      <c r="N795" s="1">
        <v>1</v>
      </c>
      <c r="O795" s="1">
        <v>0</v>
      </c>
      <c r="P795" s="1">
        <v>0</v>
      </c>
      <c r="Q795" s="1">
        <v>10773.688429788301</v>
      </c>
      <c r="R795" s="1">
        <v>2344085.5</v>
      </c>
      <c r="S795" s="59">
        <f>IF(C795="East", IF(B795="Central",('Connecting shares (%)'!$F$2/100*E795+'Connecting shares (%)'!$G$2/100*G795+'Connecting shares (%)'!$H$2/100*I795)/1000000,0),0)</f>
        <v>0</v>
      </c>
      <c r="T795" s="59">
        <f>IF(C795="East", IF(B795="Central",F795*'Connecting shares (%)'!$R$16*'Connecting shares (%)'!$F$2/100+H795*'Connecting shares (%)'!$G$2/100*'Connecting shares (%)'!$R$17+J795*'Connecting shares (%)'!$H$2/100*'Connecting shares (%)'!$R$18,0),0)</f>
        <v>0</v>
      </c>
      <c r="U795" s="1">
        <f>IF(C795="East", IF(B795="Decentral",('Connecting shares (%)'!$F$6/100*E795+'Connecting shares (%)'!$G$6/100*G795+'Connecting shares (%)'!$H$6/100*I795)/1000000,0),0)</f>
        <v>3.6855440399999897</v>
      </c>
      <c r="V795" s="1">
        <f>IF(C795="East", IF(B795="Decentral",F795*'Connecting shares (%)'!$R$16*'Connecting shares (%)'!$F$6/100+H795*'Connecting shares (%)'!$G$6/100*'Connecting shares (%)'!$R$17+J795*'Connecting shares (%)'!$H$6/100*'Connecting shares (%)'!$R$18,0),0)</f>
        <v>5.9097150000000003</v>
      </c>
      <c r="W795" s="1">
        <f>IF(C795="East", IF(B795="Central",('Connecting shares (%)'!$F$4/100*K795+'Connecting shares (%)'!$G$4/100*M795+'Connecting shares (%)'!$H$4/100*O795)/1000000,0),0)</f>
        <v>0</v>
      </c>
      <c r="X795" s="1">
        <f>IF(C795="East", IF(B795="Central",L795*'Connecting shares (%)'!$R$16*'Connecting shares (%)'!$F$4/100+N795*'Connecting shares (%)'!$G$4/100*'Connecting shares (%)'!$R$17+P795*'Connecting shares (%)'!$H$4/100*'Connecting shares (%)'!$R$18,0),0)</f>
        <v>0</v>
      </c>
      <c r="Y795" s="1">
        <f>IF(C795="East", IF(B795="Decentral",('Connecting shares (%)'!$F$4/100*K795+'Connecting shares (%)'!$G$4/100*M795+'Connecting shares (%)'!$H$4/100*O795)/1000000,0),0)</f>
        <v>0.58289953000000005</v>
      </c>
      <c r="Z795" s="1">
        <f>IF(C795="East", IF(B795="Decentral",L795*'Connecting shares (%)'!$R$16*'Connecting shares (%)'!$F$8/100+N795*'Connecting shares (%)'!$G$8/100*'Connecting shares (%)'!$R$17+P795*'Connecting shares (%)'!$H$8/100*'Connecting shares (%)'!$R$18,0),0)</f>
        <v>1.3183790000000002</v>
      </c>
      <c r="AA795" s="1">
        <f>IF(C795="West", IF(B795="Central",('Connecting shares (%)'!$F$10/100*E795+'Connecting shares (%)'!$G$10/100*G795+'Connecting shares (%)'!$H$10/100*I795)/1000000,0),0)</f>
        <v>0</v>
      </c>
      <c r="AB795" s="1">
        <f>IF(C795="West", IF(B795="Central",F795*'Connecting shares (%)'!$R$16*'Connecting shares (%)'!$F$10/100+H795*'Connecting shares (%)'!$G$10/100*'Connecting shares (%)'!$R$17+J795*'Connecting shares (%)'!$H$10/100*'Connecting shares (%)'!$R$18,0),0)</f>
        <v>0</v>
      </c>
      <c r="AC795" s="1">
        <f>IF(C795="West", IF(B795="Decentral",('Connecting shares (%)'!$F$14/100*E795+'Connecting shares (%)'!$G$14/100*G795+'Connecting shares (%)'!$H$14/100*I795)/1000000,0),0)</f>
        <v>0</v>
      </c>
      <c r="AD795" s="1">
        <f>IF(C795="west", IF(B795="Decentral",F795*'Connecting shares (%)'!$R$16*'Connecting shares (%)'!$F$14/100+H795*'Connecting shares (%)'!$G$14/100*'Connecting shares (%)'!$R$17+J795*'Connecting shares (%)'!$H$14/100*'Connecting shares (%)'!$R$18,0),0)</f>
        <v>0</v>
      </c>
      <c r="AE795" s="1">
        <f>IF(C795="west", IF(B795="Central",('Connecting shares (%)'!$F$12/100*K795+'Connecting shares (%)'!$G$12/100*M795+'Connecting shares (%)'!$H$12/100*O795)/1000000,0),0)</f>
        <v>0</v>
      </c>
      <c r="AF795" s="1">
        <f>IF(C795="west", IF(B795="Central",L795*'Connecting shares (%)'!$R$16*'Connecting shares (%)'!$F$12/100+N795*'Connecting shares (%)'!$G$12/100*'Connecting shares (%)'!$R$17+P795*'Connecting shares (%)'!$H$12/100*'Connecting shares (%)'!$R$18,0),0)</f>
        <v>0</v>
      </c>
      <c r="AG795" s="1">
        <f>IF(C795="West", IF(B795="Decentral",(K795*'Connecting shares (%)'!$F$16/100+M795*'Connecting shares (%)'!$G$16/100+O795*'Connecting shares (%)'!$H$16/100)/1000000,0),0)</f>
        <v>0</v>
      </c>
      <c r="AH795" s="1">
        <f>IF(C795="west", IF(B795="Decentral",L795*'Connecting shares (%)'!$R$16*'Connecting shares (%)'!$F$16/100+N795*'Connecting shares (%)'!$G$16/100*'Connecting shares (%)'!$R$17+P795*'Connecting shares (%)'!$H$16/100*'Connecting shares (%)'!$R$18,0),0)</f>
        <v>0</v>
      </c>
    </row>
    <row r="796" spans="1:34">
      <c r="A796" s="1">
        <v>795</v>
      </c>
      <c r="B796" s="1" t="s">
        <v>19</v>
      </c>
      <c r="C796" s="1" t="s">
        <v>22</v>
      </c>
      <c r="D796" s="1" t="s">
        <v>184</v>
      </c>
      <c r="E796" s="1">
        <v>998534.35999999905</v>
      </c>
      <c r="F796" s="1">
        <v>69</v>
      </c>
      <c r="G796" s="1">
        <v>0</v>
      </c>
      <c r="H796" s="1">
        <v>0</v>
      </c>
      <c r="I796" s="1">
        <v>0</v>
      </c>
      <c r="J796" s="1">
        <v>0</v>
      </c>
      <c r="K796" s="1">
        <v>1591978.47999999</v>
      </c>
      <c r="L796" s="1">
        <v>155</v>
      </c>
      <c r="M796" s="1">
        <v>0</v>
      </c>
      <c r="N796" s="1">
        <v>0</v>
      </c>
      <c r="O796" s="1">
        <v>0</v>
      </c>
      <c r="P796" s="1">
        <v>0</v>
      </c>
      <c r="Q796" s="1">
        <v>3463.5207742099801</v>
      </c>
      <c r="R796" s="1">
        <v>312601.5</v>
      </c>
      <c r="S796" s="59">
        <f>IF(C796="East", IF(B796="Central",('Connecting shares (%)'!$F$2/100*E796+'Connecting shares (%)'!$G$2/100*G796+'Connecting shares (%)'!$H$2/100*I796)/1000000,0),0)</f>
        <v>0</v>
      </c>
      <c r="T796" s="59">
        <f>IF(C796="East", IF(B796="Central",F796*'Connecting shares (%)'!$R$16*'Connecting shares (%)'!$F$2/100+H796*'Connecting shares (%)'!$G$2/100*'Connecting shares (%)'!$R$17+J796*'Connecting shares (%)'!$H$2/100*'Connecting shares (%)'!$R$18,0),0)</f>
        <v>0</v>
      </c>
      <c r="U796" s="1">
        <f>IF(C796="East", IF(B796="Decentral",('Connecting shares (%)'!$F$6/100*E796+'Connecting shares (%)'!$G$6/100*G796+'Connecting shares (%)'!$H$6/100*I796)/1000000,0),0)</f>
        <v>0.99853435999999907</v>
      </c>
      <c r="V796" s="1">
        <f>IF(C796="East", IF(B796="Decentral",F796*'Connecting shares (%)'!$R$16*'Connecting shares (%)'!$F$6/100+H796*'Connecting shares (%)'!$G$6/100*'Connecting shares (%)'!$R$17+J796*'Connecting shares (%)'!$H$6/100*'Connecting shares (%)'!$R$18,0),0)</f>
        <v>1.5866550000000001</v>
      </c>
      <c r="W796" s="1">
        <f>IF(C796="East", IF(B796="Central",('Connecting shares (%)'!$F$4/100*K796+'Connecting shares (%)'!$G$4/100*M796+'Connecting shares (%)'!$H$4/100*O796)/1000000,0),0)</f>
        <v>0</v>
      </c>
      <c r="X796" s="1">
        <f>IF(C796="East", IF(B796="Central",L796*'Connecting shares (%)'!$R$16*'Connecting shares (%)'!$F$4/100+N796*'Connecting shares (%)'!$G$4/100*'Connecting shares (%)'!$R$17+P796*'Connecting shares (%)'!$H$4/100*'Connecting shares (%)'!$R$18,0),0)</f>
        <v>0</v>
      </c>
      <c r="Y796" s="1">
        <f>IF(C796="East", IF(B796="Decentral",('Connecting shares (%)'!$F$4/100*K796+'Connecting shares (%)'!$G$4/100*M796+'Connecting shares (%)'!$H$4/100*O796)/1000000,0),0)</f>
        <v>1.5919784799999899</v>
      </c>
      <c r="Z796" s="1">
        <f>IF(C796="East", IF(B796="Decentral",L796*'Connecting shares (%)'!$R$16*'Connecting shares (%)'!$F$8/100+N796*'Connecting shares (%)'!$G$8/100*'Connecting shares (%)'!$R$17+P796*'Connecting shares (%)'!$H$8/100*'Connecting shares (%)'!$R$18,0),0)</f>
        <v>3.564225</v>
      </c>
      <c r="AA796" s="1">
        <f>IF(C796="West", IF(B796="Central",('Connecting shares (%)'!$F$10/100*E796+'Connecting shares (%)'!$G$10/100*G796+'Connecting shares (%)'!$H$10/100*I796)/1000000,0),0)</f>
        <v>0</v>
      </c>
      <c r="AB796" s="1">
        <f>IF(C796="West", IF(B796="Central",F796*'Connecting shares (%)'!$R$16*'Connecting shares (%)'!$F$10/100+H796*'Connecting shares (%)'!$G$10/100*'Connecting shares (%)'!$R$17+J796*'Connecting shares (%)'!$H$10/100*'Connecting shares (%)'!$R$18,0),0)</f>
        <v>0</v>
      </c>
      <c r="AC796" s="1">
        <f>IF(C796="West", IF(B796="Decentral",('Connecting shares (%)'!$F$14/100*E796+'Connecting shares (%)'!$G$14/100*G796+'Connecting shares (%)'!$H$14/100*I796)/1000000,0),0)</f>
        <v>0</v>
      </c>
      <c r="AD796" s="1">
        <f>IF(C796="west", IF(B796="Decentral",F796*'Connecting shares (%)'!$R$16*'Connecting shares (%)'!$F$14/100+H796*'Connecting shares (%)'!$G$14/100*'Connecting shares (%)'!$R$17+J796*'Connecting shares (%)'!$H$14/100*'Connecting shares (%)'!$R$18,0),0)</f>
        <v>0</v>
      </c>
      <c r="AE796" s="1">
        <f>IF(C796="west", IF(B796="Central",('Connecting shares (%)'!$F$12/100*K796+'Connecting shares (%)'!$G$12/100*M796+'Connecting shares (%)'!$H$12/100*O796)/1000000,0),0)</f>
        <v>0</v>
      </c>
      <c r="AF796" s="1">
        <f>IF(C796="west", IF(B796="Central",L796*'Connecting shares (%)'!$R$16*'Connecting shares (%)'!$F$12/100+N796*'Connecting shares (%)'!$G$12/100*'Connecting shares (%)'!$R$17+P796*'Connecting shares (%)'!$H$12/100*'Connecting shares (%)'!$R$18,0),0)</f>
        <v>0</v>
      </c>
      <c r="AG796" s="1">
        <f>IF(C796="West", IF(B796="Decentral",(K796*'Connecting shares (%)'!$F$16/100+M796*'Connecting shares (%)'!$G$16/100+O796*'Connecting shares (%)'!$H$16/100)/1000000,0),0)</f>
        <v>0</v>
      </c>
      <c r="AH796" s="1">
        <f>IF(C796="west", IF(B796="Decentral",L796*'Connecting shares (%)'!$R$16*'Connecting shares (%)'!$F$16/100+N796*'Connecting shares (%)'!$G$16/100*'Connecting shares (%)'!$R$17+P796*'Connecting shares (%)'!$H$16/100*'Connecting shares (%)'!$R$18,0),0)</f>
        <v>0</v>
      </c>
    </row>
    <row r="797" spans="1:34">
      <c r="A797" s="1">
        <v>796</v>
      </c>
      <c r="B797" s="1" t="s">
        <v>19</v>
      </c>
      <c r="C797" s="1" t="s">
        <v>22</v>
      </c>
      <c r="D797" s="1" t="s">
        <v>183</v>
      </c>
      <c r="E797" s="1">
        <v>2006845.45999999</v>
      </c>
      <c r="F797" s="1">
        <v>138</v>
      </c>
      <c r="G797" s="1">
        <v>0</v>
      </c>
      <c r="H797" s="1">
        <v>0</v>
      </c>
      <c r="I797" s="1">
        <v>0</v>
      </c>
      <c r="J797" s="1">
        <v>0</v>
      </c>
      <c r="K797" s="1">
        <v>636637.72999999905</v>
      </c>
      <c r="L797" s="1">
        <v>49</v>
      </c>
      <c r="M797" s="1">
        <v>0</v>
      </c>
      <c r="N797" s="1">
        <v>0</v>
      </c>
      <c r="O797" s="1">
        <v>0</v>
      </c>
      <c r="P797" s="1">
        <v>0</v>
      </c>
      <c r="Q797" s="1">
        <v>3292.0047887389401</v>
      </c>
      <c r="R797" s="1">
        <v>248111.5</v>
      </c>
      <c r="S797" s="59">
        <f>IF(C797="East", IF(B797="Central",('Connecting shares (%)'!$F$2/100*E797+'Connecting shares (%)'!$G$2/100*G797+'Connecting shares (%)'!$H$2/100*I797)/1000000,0),0)</f>
        <v>0</v>
      </c>
      <c r="T797" s="59">
        <f>IF(C797="East", IF(B797="Central",F797*'Connecting shares (%)'!$R$16*'Connecting shares (%)'!$F$2/100+H797*'Connecting shares (%)'!$G$2/100*'Connecting shares (%)'!$R$17+J797*'Connecting shares (%)'!$H$2/100*'Connecting shares (%)'!$R$18,0),0)</f>
        <v>0</v>
      </c>
      <c r="U797" s="1">
        <f>IF(C797="East", IF(B797="Decentral",('Connecting shares (%)'!$F$6/100*E797+'Connecting shares (%)'!$G$6/100*G797+'Connecting shares (%)'!$H$6/100*I797)/1000000,0),0)</f>
        <v>2.0068454599999899</v>
      </c>
      <c r="V797" s="1">
        <f>IF(C797="East", IF(B797="Decentral",F797*'Connecting shares (%)'!$R$16*'Connecting shares (%)'!$F$6/100+H797*'Connecting shares (%)'!$G$6/100*'Connecting shares (%)'!$R$17+J797*'Connecting shares (%)'!$H$6/100*'Connecting shares (%)'!$R$18,0),0)</f>
        <v>3.1733100000000003</v>
      </c>
      <c r="W797" s="1">
        <f>IF(C797="East", IF(B797="Central",('Connecting shares (%)'!$F$4/100*K797+'Connecting shares (%)'!$G$4/100*M797+'Connecting shares (%)'!$H$4/100*O797)/1000000,0),0)</f>
        <v>0</v>
      </c>
      <c r="X797" s="1">
        <f>IF(C797="East", IF(B797="Central",L797*'Connecting shares (%)'!$R$16*'Connecting shares (%)'!$F$4/100+N797*'Connecting shares (%)'!$G$4/100*'Connecting shares (%)'!$R$17+P797*'Connecting shares (%)'!$H$4/100*'Connecting shares (%)'!$R$18,0),0)</f>
        <v>0</v>
      </c>
      <c r="Y797" s="1">
        <f>IF(C797="East", IF(B797="Decentral",('Connecting shares (%)'!$F$4/100*K797+'Connecting shares (%)'!$G$4/100*M797+'Connecting shares (%)'!$H$4/100*O797)/1000000,0),0)</f>
        <v>0.63663772999999901</v>
      </c>
      <c r="Z797" s="1">
        <f>IF(C797="East", IF(B797="Decentral",L797*'Connecting shares (%)'!$R$16*'Connecting shares (%)'!$F$8/100+N797*'Connecting shares (%)'!$G$8/100*'Connecting shares (%)'!$R$17+P797*'Connecting shares (%)'!$H$8/100*'Connecting shares (%)'!$R$18,0),0)</f>
        <v>1.1267550000000002</v>
      </c>
      <c r="AA797" s="1">
        <f>IF(C797="West", IF(B797="Central",('Connecting shares (%)'!$F$10/100*E797+'Connecting shares (%)'!$G$10/100*G797+'Connecting shares (%)'!$H$10/100*I797)/1000000,0),0)</f>
        <v>0</v>
      </c>
      <c r="AB797" s="1">
        <f>IF(C797="West", IF(B797="Central",F797*'Connecting shares (%)'!$R$16*'Connecting shares (%)'!$F$10/100+H797*'Connecting shares (%)'!$G$10/100*'Connecting shares (%)'!$R$17+J797*'Connecting shares (%)'!$H$10/100*'Connecting shares (%)'!$R$18,0),0)</f>
        <v>0</v>
      </c>
      <c r="AC797" s="1">
        <f>IF(C797="West", IF(B797="Decentral",('Connecting shares (%)'!$F$14/100*E797+'Connecting shares (%)'!$G$14/100*G797+'Connecting shares (%)'!$H$14/100*I797)/1000000,0),0)</f>
        <v>0</v>
      </c>
      <c r="AD797" s="1">
        <f>IF(C797="west", IF(B797="Decentral",F797*'Connecting shares (%)'!$R$16*'Connecting shares (%)'!$F$14/100+H797*'Connecting shares (%)'!$G$14/100*'Connecting shares (%)'!$R$17+J797*'Connecting shares (%)'!$H$14/100*'Connecting shares (%)'!$R$18,0),0)</f>
        <v>0</v>
      </c>
      <c r="AE797" s="1">
        <f>IF(C797="west", IF(B797="Central",('Connecting shares (%)'!$F$12/100*K797+'Connecting shares (%)'!$G$12/100*M797+'Connecting shares (%)'!$H$12/100*O797)/1000000,0),0)</f>
        <v>0</v>
      </c>
      <c r="AF797" s="1">
        <f>IF(C797="west", IF(B797="Central",L797*'Connecting shares (%)'!$R$16*'Connecting shares (%)'!$F$12/100+N797*'Connecting shares (%)'!$G$12/100*'Connecting shares (%)'!$R$17+P797*'Connecting shares (%)'!$H$12/100*'Connecting shares (%)'!$R$18,0),0)</f>
        <v>0</v>
      </c>
      <c r="AG797" s="1">
        <f>IF(C797="West", IF(B797="Decentral",(K797*'Connecting shares (%)'!$F$16/100+M797*'Connecting shares (%)'!$G$16/100+O797*'Connecting shares (%)'!$H$16/100)/1000000,0),0)</f>
        <v>0</v>
      </c>
      <c r="AH797" s="1">
        <f>IF(C797="west", IF(B797="Decentral",L797*'Connecting shares (%)'!$R$16*'Connecting shares (%)'!$F$16/100+N797*'Connecting shares (%)'!$G$16/100*'Connecting shares (%)'!$R$17+P797*'Connecting shares (%)'!$H$16/100*'Connecting shares (%)'!$R$18,0),0)</f>
        <v>0</v>
      </c>
    </row>
    <row r="798" spans="1:34">
      <c r="A798" s="1">
        <v>797</v>
      </c>
      <c r="B798" s="1" t="s">
        <v>19</v>
      </c>
      <c r="C798" s="1" t="s">
        <v>22</v>
      </c>
      <c r="D798" s="1" t="s">
        <v>182</v>
      </c>
      <c r="E798" s="1">
        <v>442287.63999999902</v>
      </c>
      <c r="F798" s="1">
        <v>32</v>
      </c>
      <c r="G798" s="1">
        <v>0</v>
      </c>
      <c r="H798" s="1">
        <v>0</v>
      </c>
      <c r="I798" s="1">
        <v>0</v>
      </c>
      <c r="J798" s="1">
        <v>0</v>
      </c>
      <c r="K798" s="1">
        <v>545698.48</v>
      </c>
      <c r="L798" s="1">
        <v>35</v>
      </c>
      <c r="M798" s="1">
        <v>0</v>
      </c>
      <c r="N798" s="1">
        <v>0</v>
      </c>
      <c r="O798" s="1">
        <v>0</v>
      </c>
      <c r="P798" s="1">
        <v>0</v>
      </c>
      <c r="Q798" s="1">
        <v>3690.0447597900402</v>
      </c>
      <c r="R798" s="1">
        <v>737057</v>
      </c>
      <c r="S798" s="59">
        <f>IF(C798="East", IF(B798="Central",('Connecting shares (%)'!$F$2/100*E798+'Connecting shares (%)'!$G$2/100*G798+'Connecting shares (%)'!$H$2/100*I798)/1000000,0),0)</f>
        <v>0</v>
      </c>
      <c r="T798" s="59">
        <f>IF(C798="East", IF(B798="Central",F798*'Connecting shares (%)'!$R$16*'Connecting shares (%)'!$F$2/100+H798*'Connecting shares (%)'!$G$2/100*'Connecting shares (%)'!$R$17+J798*'Connecting shares (%)'!$H$2/100*'Connecting shares (%)'!$R$18,0),0)</f>
        <v>0</v>
      </c>
      <c r="U798" s="1">
        <f>IF(C798="East", IF(B798="Decentral",('Connecting shares (%)'!$F$6/100*E798+'Connecting shares (%)'!$G$6/100*G798+'Connecting shares (%)'!$H$6/100*I798)/1000000,0),0)</f>
        <v>0.44228763999999904</v>
      </c>
      <c r="V798" s="1">
        <f>IF(C798="East", IF(B798="Decentral",F798*'Connecting shares (%)'!$R$16*'Connecting shares (%)'!$F$6/100+H798*'Connecting shares (%)'!$G$6/100*'Connecting shares (%)'!$R$17+J798*'Connecting shares (%)'!$H$6/100*'Connecting shares (%)'!$R$18,0),0)</f>
        <v>0.73584000000000005</v>
      </c>
      <c r="W798" s="1">
        <f>IF(C798="East", IF(B798="Central",('Connecting shares (%)'!$F$4/100*K798+'Connecting shares (%)'!$G$4/100*M798+'Connecting shares (%)'!$H$4/100*O798)/1000000,0),0)</f>
        <v>0</v>
      </c>
      <c r="X798" s="1">
        <f>IF(C798="East", IF(B798="Central",L798*'Connecting shares (%)'!$R$16*'Connecting shares (%)'!$F$4/100+N798*'Connecting shares (%)'!$G$4/100*'Connecting shares (%)'!$R$17+P798*'Connecting shares (%)'!$H$4/100*'Connecting shares (%)'!$R$18,0),0)</f>
        <v>0</v>
      </c>
      <c r="Y798" s="1">
        <f>IF(C798="East", IF(B798="Decentral",('Connecting shares (%)'!$F$4/100*K798+'Connecting shares (%)'!$G$4/100*M798+'Connecting shares (%)'!$H$4/100*O798)/1000000,0),0)</f>
        <v>0.54569847999999999</v>
      </c>
      <c r="Z798" s="1">
        <f>IF(C798="East", IF(B798="Decentral",L798*'Connecting shares (%)'!$R$16*'Connecting shares (%)'!$F$8/100+N798*'Connecting shares (%)'!$G$8/100*'Connecting shares (%)'!$R$17+P798*'Connecting shares (%)'!$H$8/100*'Connecting shares (%)'!$R$18,0),0)</f>
        <v>0.80482500000000001</v>
      </c>
      <c r="AA798" s="1">
        <f>IF(C798="West", IF(B798="Central",('Connecting shares (%)'!$F$10/100*E798+'Connecting shares (%)'!$G$10/100*G798+'Connecting shares (%)'!$H$10/100*I798)/1000000,0),0)</f>
        <v>0</v>
      </c>
      <c r="AB798" s="1">
        <f>IF(C798="West", IF(B798="Central",F798*'Connecting shares (%)'!$R$16*'Connecting shares (%)'!$F$10/100+H798*'Connecting shares (%)'!$G$10/100*'Connecting shares (%)'!$R$17+J798*'Connecting shares (%)'!$H$10/100*'Connecting shares (%)'!$R$18,0),0)</f>
        <v>0</v>
      </c>
      <c r="AC798" s="1">
        <f>IF(C798="West", IF(B798="Decentral",('Connecting shares (%)'!$F$14/100*E798+'Connecting shares (%)'!$G$14/100*G798+'Connecting shares (%)'!$H$14/100*I798)/1000000,0),0)</f>
        <v>0</v>
      </c>
      <c r="AD798" s="1">
        <f>IF(C798="west", IF(B798="Decentral",F798*'Connecting shares (%)'!$R$16*'Connecting shares (%)'!$F$14/100+H798*'Connecting shares (%)'!$G$14/100*'Connecting shares (%)'!$R$17+J798*'Connecting shares (%)'!$H$14/100*'Connecting shares (%)'!$R$18,0),0)</f>
        <v>0</v>
      </c>
      <c r="AE798" s="1">
        <f>IF(C798="west", IF(B798="Central",('Connecting shares (%)'!$F$12/100*K798+'Connecting shares (%)'!$G$12/100*M798+'Connecting shares (%)'!$H$12/100*O798)/1000000,0),0)</f>
        <v>0</v>
      </c>
      <c r="AF798" s="1">
        <f>IF(C798="west", IF(B798="Central",L798*'Connecting shares (%)'!$R$16*'Connecting shares (%)'!$F$12/100+N798*'Connecting shares (%)'!$G$12/100*'Connecting shares (%)'!$R$17+P798*'Connecting shares (%)'!$H$12/100*'Connecting shares (%)'!$R$18,0),0)</f>
        <v>0</v>
      </c>
      <c r="AG798" s="1">
        <f>IF(C798="West", IF(B798="Decentral",(K798*'Connecting shares (%)'!$F$16/100+M798*'Connecting shares (%)'!$G$16/100+O798*'Connecting shares (%)'!$H$16/100)/1000000,0),0)</f>
        <v>0</v>
      </c>
      <c r="AH798" s="1">
        <f>IF(C798="west", IF(B798="Decentral",L798*'Connecting shares (%)'!$R$16*'Connecting shares (%)'!$F$16/100+N798*'Connecting shares (%)'!$G$16/100*'Connecting shares (%)'!$R$17+P798*'Connecting shares (%)'!$H$16/100*'Connecting shares (%)'!$R$18,0),0)</f>
        <v>0</v>
      </c>
    </row>
    <row r="799" spans="1:34">
      <c r="A799" s="1">
        <v>798</v>
      </c>
      <c r="B799" s="1" t="s">
        <v>19</v>
      </c>
      <c r="C799" s="1" t="s">
        <v>22</v>
      </c>
      <c r="D799" s="1" t="s">
        <v>177</v>
      </c>
      <c r="E799" s="1">
        <v>5061829.68</v>
      </c>
      <c r="F799" s="1">
        <v>387</v>
      </c>
      <c r="G799" s="1">
        <v>0</v>
      </c>
      <c r="H799" s="1">
        <v>0</v>
      </c>
      <c r="I799" s="1">
        <v>0</v>
      </c>
      <c r="J799" s="1">
        <v>0</v>
      </c>
      <c r="K799" s="1">
        <v>374244.47</v>
      </c>
      <c r="L799" s="1">
        <v>24</v>
      </c>
      <c r="M799" s="1">
        <v>467607.97999999899</v>
      </c>
      <c r="N799" s="1">
        <v>3</v>
      </c>
      <c r="O799" s="1">
        <v>0</v>
      </c>
      <c r="P799" s="1">
        <v>0</v>
      </c>
      <c r="Q799" s="1">
        <v>7595.20949266758</v>
      </c>
      <c r="R799" s="1">
        <v>2134648.5</v>
      </c>
      <c r="S799" s="59">
        <f>IF(C799="East", IF(B799="Central",('Connecting shares (%)'!$F$2/100*E799+'Connecting shares (%)'!$G$2/100*G799+'Connecting shares (%)'!$H$2/100*I799)/1000000,0),0)</f>
        <v>0</v>
      </c>
      <c r="T799" s="59">
        <f>IF(C799="East", IF(B799="Central",F799*'Connecting shares (%)'!$R$16*'Connecting shares (%)'!$F$2/100+H799*'Connecting shares (%)'!$G$2/100*'Connecting shares (%)'!$R$17+J799*'Connecting shares (%)'!$H$2/100*'Connecting shares (%)'!$R$18,0),0)</f>
        <v>0</v>
      </c>
      <c r="U799" s="1">
        <f>IF(C799="East", IF(B799="Decentral",('Connecting shares (%)'!$F$6/100*E799+'Connecting shares (%)'!$G$6/100*G799+'Connecting shares (%)'!$H$6/100*I799)/1000000,0),0)</f>
        <v>5.0618296799999998</v>
      </c>
      <c r="V799" s="1">
        <f>IF(C799="East", IF(B799="Decentral",F799*'Connecting shares (%)'!$R$16*'Connecting shares (%)'!$F$6/100+H799*'Connecting shares (%)'!$G$6/100*'Connecting shares (%)'!$R$17+J799*'Connecting shares (%)'!$H$6/100*'Connecting shares (%)'!$R$18,0),0)</f>
        <v>8.8990650000000002</v>
      </c>
      <c r="W799" s="1">
        <f>IF(C799="East", IF(B799="Central",('Connecting shares (%)'!$F$4/100*K799+'Connecting shares (%)'!$G$4/100*M799+'Connecting shares (%)'!$H$4/100*O799)/1000000,0),0)</f>
        <v>0</v>
      </c>
      <c r="X799" s="1">
        <f>IF(C799="East", IF(B799="Central",L799*'Connecting shares (%)'!$R$16*'Connecting shares (%)'!$F$4/100+N799*'Connecting shares (%)'!$G$4/100*'Connecting shares (%)'!$R$17+P799*'Connecting shares (%)'!$H$4/100*'Connecting shares (%)'!$R$18,0),0)</f>
        <v>0</v>
      </c>
      <c r="Y799" s="1">
        <f>IF(C799="East", IF(B799="Decentral",('Connecting shares (%)'!$F$4/100*K799+'Connecting shares (%)'!$G$4/100*M799+'Connecting shares (%)'!$H$4/100*O799)/1000000,0),0)</f>
        <v>0.84185244999999898</v>
      </c>
      <c r="Z799" s="1">
        <f>IF(C799="East", IF(B799="Decentral",L799*'Connecting shares (%)'!$R$16*'Connecting shares (%)'!$F$8/100+N799*'Connecting shares (%)'!$G$8/100*'Connecting shares (%)'!$R$17+P799*'Connecting shares (%)'!$H$8/100*'Connecting shares (%)'!$R$18,0),0)</f>
        <v>0.64385700000000001</v>
      </c>
      <c r="AA799" s="1">
        <f>IF(C799="West", IF(B799="Central",('Connecting shares (%)'!$F$10/100*E799+'Connecting shares (%)'!$G$10/100*G799+'Connecting shares (%)'!$H$10/100*I799)/1000000,0),0)</f>
        <v>0</v>
      </c>
      <c r="AB799" s="1">
        <f>IF(C799="West", IF(B799="Central",F799*'Connecting shares (%)'!$R$16*'Connecting shares (%)'!$F$10/100+H799*'Connecting shares (%)'!$G$10/100*'Connecting shares (%)'!$R$17+J799*'Connecting shares (%)'!$H$10/100*'Connecting shares (%)'!$R$18,0),0)</f>
        <v>0</v>
      </c>
      <c r="AC799" s="1">
        <f>IF(C799="West", IF(B799="Decentral",('Connecting shares (%)'!$F$14/100*E799+'Connecting shares (%)'!$G$14/100*G799+'Connecting shares (%)'!$H$14/100*I799)/1000000,0),0)</f>
        <v>0</v>
      </c>
      <c r="AD799" s="1">
        <f>IF(C799="west", IF(B799="Decentral",F799*'Connecting shares (%)'!$R$16*'Connecting shares (%)'!$F$14/100+H799*'Connecting shares (%)'!$G$14/100*'Connecting shares (%)'!$R$17+J799*'Connecting shares (%)'!$H$14/100*'Connecting shares (%)'!$R$18,0),0)</f>
        <v>0</v>
      </c>
      <c r="AE799" s="1">
        <f>IF(C799="west", IF(B799="Central",('Connecting shares (%)'!$F$12/100*K799+'Connecting shares (%)'!$G$12/100*M799+'Connecting shares (%)'!$H$12/100*O799)/1000000,0),0)</f>
        <v>0</v>
      </c>
      <c r="AF799" s="1">
        <f>IF(C799="west", IF(B799="Central",L799*'Connecting shares (%)'!$R$16*'Connecting shares (%)'!$F$12/100+N799*'Connecting shares (%)'!$G$12/100*'Connecting shares (%)'!$R$17+P799*'Connecting shares (%)'!$H$12/100*'Connecting shares (%)'!$R$18,0),0)</f>
        <v>0</v>
      </c>
      <c r="AG799" s="1">
        <f>IF(C799="West", IF(B799="Decentral",(K799*'Connecting shares (%)'!$F$16/100+M799*'Connecting shares (%)'!$G$16/100+O799*'Connecting shares (%)'!$H$16/100)/1000000,0),0)</f>
        <v>0</v>
      </c>
      <c r="AH799" s="1">
        <f>IF(C799="west", IF(B799="Decentral",L799*'Connecting shares (%)'!$R$16*'Connecting shares (%)'!$F$16/100+N799*'Connecting shares (%)'!$G$16/100*'Connecting shares (%)'!$R$17+P799*'Connecting shares (%)'!$H$16/100*'Connecting shares (%)'!$R$18,0),0)</f>
        <v>0</v>
      </c>
    </row>
    <row r="800" spans="1:34">
      <c r="A800" s="1">
        <v>799</v>
      </c>
      <c r="B800" s="1" t="s">
        <v>19</v>
      </c>
      <c r="C800" s="1" t="s">
        <v>22</v>
      </c>
      <c r="D800" s="1" t="s">
        <v>181</v>
      </c>
      <c r="E800" s="1">
        <v>6019687.7599999998</v>
      </c>
      <c r="F800" s="1">
        <v>433</v>
      </c>
      <c r="G800" s="1">
        <v>0</v>
      </c>
      <c r="H800" s="1">
        <v>0</v>
      </c>
      <c r="I800" s="1">
        <v>0</v>
      </c>
      <c r="J800" s="1">
        <v>0</v>
      </c>
      <c r="K800" s="1">
        <v>298348.40999999898</v>
      </c>
      <c r="L800" s="1">
        <v>25</v>
      </c>
      <c r="M800" s="1">
        <v>53915.19</v>
      </c>
      <c r="N800" s="1">
        <v>1</v>
      </c>
      <c r="O800" s="1">
        <v>0</v>
      </c>
      <c r="P800" s="1">
        <v>0</v>
      </c>
      <c r="Q800" s="1">
        <v>22845.080511583899</v>
      </c>
      <c r="R800" s="1">
        <v>6536086</v>
      </c>
      <c r="S800" s="59">
        <f>IF(C800="East", IF(B800="Central",('Connecting shares (%)'!$F$2/100*E800+'Connecting shares (%)'!$G$2/100*G800+'Connecting shares (%)'!$H$2/100*I800)/1000000,0),0)</f>
        <v>0</v>
      </c>
      <c r="T800" s="59">
        <f>IF(C800="East", IF(B800="Central",F800*'Connecting shares (%)'!$R$16*'Connecting shares (%)'!$F$2/100+H800*'Connecting shares (%)'!$G$2/100*'Connecting shares (%)'!$R$17+J800*'Connecting shares (%)'!$H$2/100*'Connecting shares (%)'!$R$18,0),0)</f>
        <v>0</v>
      </c>
      <c r="U800" s="1">
        <f>IF(C800="East", IF(B800="Decentral",('Connecting shares (%)'!$F$6/100*E800+'Connecting shares (%)'!$G$6/100*G800+'Connecting shares (%)'!$H$6/100*I800)/1000000,0),0)</f>
        <v>6.0196877600000001</v>
      </c>
      <c r="V800" s="1">
        <f>IF(C800="East", IF(B800="Decentral",F800*'Connecting shares (%)'!$R$16*'Connecting shares (%)'!$F$6/100+H800*'Connecting shares (%)'!$G$6/100*'Connecting shares (%)'!$R$17+J800*'Connecting shares (%)'!$H$6/100*'Connecting shares (%)'!$R$18,0),0)</f>
        <v>9.9568349999999999</v>
      </c>
      <c r="W800" s="1">
        <f>IF(C800="East", IF(B800="Central",('Connecting shares (%)'!$F$4/100*K800+'Connecting shares (%)'!$G$4/100*M800+'Connecting shares (%)'!$H$4/100*O800)/1000000,0),0)</f>
        <v>0</v>
      </c>
      <c r="X800" s="1">
        <f>IF(C800="East", IF(B800="Central",L800*'Connecting shares (%)'!$R$16*'Connecting shares (%)'!$F$4/100+N800*'Connecting shares (%)'!$G$4/100*'Connecting shares (%)'!$R$17+P800*'Connecting shares (%)'!$H$4/100*'Connecting shares (%)'!$R$18,0),0)</f>
        <v>0</v>
      </c>
      <c r="Y800" s="1">
        <f>IF(C800="East", IF(B800="Decentral",('Connecting shares (%)'!$F$4/100*K800+'Connecting shares (%)'!$G$4/100*M800+'Connecting shares (%)'!$H$4/100*O800)/1000000,0),0)</f>
        <v>0.35226359999999901</v>
      </c>
      <c r="Z800" s="1">
        <f>IF(C800="East", IF(B800="Decentral",L800*'Connecting shares (%)'!$R$16*'Connecting shares (%)'!$F$8/100+N800*'Connecting shares (%)'!$G$8/100*'Connecting shares (%)'!$R$17+P800*'Connecting shares (%)'!$H$8/100*'Connecting shares (%)'!$R$18,0),0)</f>
        <v>0.60553400000000002</v>
      </c>
      <c r="AA800" s="1">
        <f>IF(C800="West", IF(B800="Central",('Connecting shares (%)'!$F$10/100*E800+'Connecting shares (%)'!$G$10/100*G800+'Connecting shares (%)'!$H$10/100*I800)/1000000,0),0)</f>
        <v>0</v>
      </c>
      <c r="AB800" s="1">
        <f>IF(C800="West", IF(B800="Central",F800*'Connecting shares (%)'!$R$16*'Connecting shares (%)'!$F$10/100+H800*'Connecting shares (%)'!$G$10/100*'Connecting shares (%)'!$R$17+J800*'Connecting shares (%)'!$H$10/100*'Connecting shares (%)'!$R$18,0),0)</f>
        <v>0</v>
      </c>
      <c r="AC800" s="1">
        <f>IF(C800="West", IF(B800="Decentral",('Connecting shares (%)'!$F$14/100*E800+'Connecting shares (%)'!$G$14/100*G800+'Connecting shares (%)'!$H$14/100*I800)/1000000,0),0)</f>
        <v>0</v>
      </c>
      <c r="AD800" s="1">
        <f>IF(C800="west", IF(B800="Decentral",F800*'Connecting shares (%)'!$R$16*'Connecting shares (%)'!$F$14/100+H800*'Connecting shares (%)'!$G$14/100*'Connecting shares (%)'!$R$17+J800*'Connecting shares (%)'!$H$14/100*'Connecting shares (%)'!$R$18,0),0)</f>
        <v>0</v>
      </c>
      <c r="AE800" s="1">
        <f>IF(C800="west", IF(B800="Central",('Connecting shares (%)'!$F$12/100*K800+'Connecting shares (%)'!$G$12/100*M800+'Connecting shares (%)'!$H$12/100*O800)/1000000,0),0)</f>
        <v>0</v>
      </c>
      <c r="AF800" s="1">
        <f>IF(C800="west", IF(B800="Central",L800*'Connecting shares (%)'!$R$16*'Connecting shares (%)'!$F$12/100+N800*'Connecting shares (%)'!$G$12/100*'Connecting shares (%)'!$R$17+P800*'Connecting shares (%)'!$H$12/100*'Connecting shares (%)'!$R$18,0),0)</f>
        <v>0</v>
      </c>
      <c r="AG800" s="1">
        <f>IF(C800="West", IF(B800="Decentral",(K800*'Connecting shares (%)'!$F$16/100+M800*'Connecting shares (%)'!$G$16/100+O800*'Connecting shares (%)'!$H$16/100)/1000000,0),0)</f>
        <v>0</v>
      </c>
      <c r="AH800" s="1">
        <f>IF(C800="west", IF(B800="Decentral",L800*'Connecting shares (%)'!$R$16*'Connecting shares (%)'!$F$16/100+N800*'Connecting shares (%)'!$G$16/100*'Connecting shares (%)'!$R$17+P800*'Connecting shares (%)'!$H$16/100*'Connecting shares (%)'!$R$18,0),0)</f>
        <v>0</v>
      </c>
    </row>
    <row r="801" spans="1:34">
      <c r="A801" s="1">
        <v>800</v>
      </c>
      <c r="B801" s="1" t="s">
        <v>19</v>
      </c>
      <c r="C801" s="1" t="s">
        <v>22</v>
      </c>
      <c r="D801" s="1" t="s">
        <v>161</v>
      </c>
      <c r="E801" s="1">
        <v>255378.84</v>
      </c>
      <c r="F801" s="1">
        <v>14</v>
      </c>
      <c r="G801" s="1">
        <v>0</v>
      </c>
      <c r="H801" s="1">
        <v>0</v>
      </c>
      <c r="I801" s="1">
        <v>0</v>
      </c>
      <c r="J801" s="1">
        <v>0</v>
      </c>
      <c r="K801" s="1">
        <v>0</v>
      </c>
      <c r="L801" s="1">
        <v>0</v>
      </c>
      <c r="M801" s="1">
        <v>0</v>
      </c>
      <c r="N801" s="1">
        <v>0</v>
      </c>
      <c r="O801" s="1">
        <v>0</v>
      </c>
      <c r="P801" s="1">
        <v>0</v>
      </c>
      <c r="Q801" s="1">
        <v>1978.3290984433099</v>
      </c>
      <c r="R801" s="1">
        <v>163967</v>
      </c>
      <c r="S801" s="59">
        <f>IF(C801="East", IF(B801="Central",('Connecting shares (%)'!$F$2/100*E801+'Connecting shares (%)'!$G$2/100*G801+'Connecting shares (%)'!$H$2/100*I801)/1000000,0),0)</f>
        <v>0</v>
      </c>
      <c r="T801" s="59">
        <f>IF(C801="East", IF(B801="Central",F801*'Connecting shares (%)'!$R$16*'Connecting shares (%)'!$F$2/100+H801*'Connecting shares (%)'!$G$2/100*'Connecting shares (%)'!$R$17+J801*'Connecting shares (%)'!$H$2/100*'Connecting shares (%)'!$R$18,0),0)</f>
        <v>0</v>
      </c>
      <c r="U801" s="1">
        <f>IF(C801="East", IF(B801="Decentral",('Connecting shares (%)'!$F$6/100*E801+'Connecting shares (%)'!$G$6/100*G801+'Connecting shares (%)'!$H$6/100*I801)/1000000,0),0)</f>
        <v>0.25537884</v>
      </c>
      <c r="V801" s="1">
        <f>IF(C801="East", IF(B801="Decentral",F801*'Connecting shares (%)'!$R$16*'Connecting shares (%)'!$F$6/100+H801*'Connecting shares (%)'!$G$6/100*'Connecting shares (%)'!$R$17+J801*'Connecting shares (%)'!$H$6/100*'Connecting shares (%)'!$R$18,0),0)</f>
        <v>0.32193000000000005</v>
      </c>
      <c r="W801" s="1">
        <f>IF(C801="East", IF(B801="Central",('Connecting shares (%)'!$F$4/100*K801+'Connecting shares (%)'!$G$4/100*M801+'Connecting shares (%)'!$H$4/100*O801)/1000000,0),0)</f>
        <v>0</v>
      </c>
      <c r="X801" s="1">
        <f>IF(C801="East", IF(B801="Central",L801*'Connecting shares (%)'!$R$16*'Connecting shares (%)'!$F$4/100+N801*'Connecting shares (%)'!$G$4/100*'Connecting shares (%)'!$R$17+P801*'Connecting shares (%)'!$H$4/100*'Connecting shares (%)'!$R$18,0),0)</f>
        <v>0</v>
      </c>
      <c r="Y801" s="1">
        <f>IF(C801="East", IF(B801="Decentral",('Connecting shares (%)'!$F$4/100*K801+'Connecting shares (%)'!$G$4/100*M801+'Connecting shares (%)'!$H$4/100*O801)/1000000,0),0)</f>
        <v>0</v>
      </c>
      <c r="Z801" s="1">
        <f>IF(C801="East", IF(B801="Decentral",L801*'Connecting shares (%)'!$R$16*'Connecting shares (%)'!$F$8/100+N801*'Connecting shares (%)'!$G$8/100*'Connecting shares (%)'!$R$17+P801*'Connecting shares (%)'!$H$8/100*'Connecting shares (%)'!$R$18,0),0)</f>
        <v>0</v>
      </c>
      <c r="AA801" s="1">
        <f>IF(C801="West", IF(B801="Central",('Connecting shares (%)'!$F$10/100*E801+'Connecting shares (%)'!$G$10/100*G801+'Connecting shares (%)'!$H$10/100*I801)/1000000,0),0)</f>
        <v>0</v>
      </c>
      <c r="AB801" s="1">
        <f>IF(C801="West", IF(B801="Central",F801*'Connecting shares (%)'!$R$16*'Connecting shares (%)'!$F$10/100+H801*'Connecting shares (%)'!$G$10/100*'Connecting shares (%)'!$R$17+J801*'Connecting shares (%)'!$H$10/100*'Connecting shares (%)'!$R$18,0),0)</f>
        <v>0</v>
      </c>
      <c r="AC801" s="1">
        <f>IF(C801="West", IF(B801="Decentral",('Connecting shares (%)'!$F$14/100*E801+'Connecting shares (%)'!$G$14/100*G801+'Connecting shares (%)'!$H$14/100*I801)/1000000,0),0)</f>
        <v>0</v>
      </c>
      <c r="AD801" s="1">
        <f>IF(C801="west", IF(B801="Decentral",F801*'Connecting shares (%)'!$R$16*'Connecting shares (%)'!$F$14/100+H801*'Connecting shares (%)'!$G$14/100*'Connecting shares (%)'!$R$17+J801*'Connecting shares (%)'!$H$14/100*'Connecting shares (%)'!$R$18,0),0)</f>
        <v>0</v>
      </c>
      <c r="AE801" s="1">
        <f>IF(C801="west", IF(B801="Central",('Connecting shares (%)'!$F$12/100*K801+'Connecting shares (%)'!$G$12/100*M801+'Connecting shares (%)'!$H$12/100*O801)/1000000,0),0)</f>
        <v>0</v>
      </c>
      <c r="AF801" s="1">
        <f>IF(C801="west", IF(B801="Central",L801*'Connecting shares (%)'!$R$16*'Connecting shares (%)'!$F$12/100+N801*'Connecting shares (%)'!$G$12/100*'Connecting shares (%)'!$R$17+P801*'Connecting shares (%)'!$H$12/100*'Connecting shares (%)'!$R$18,0),0)</f>
        <v>0</v>
      </c>
      <c r="AG801" s="1">
        <f>IF(C801="West", IF(B801="Decentral",(K801*'Connecting shares (%)'!$F$16/100+M801*'Connecting shares (%)'!$G$16/100+O801*'Connecting shares (%)'!$H$16/100)/1000000,0),0)</f>
        <v>0</v>
      </c>
      <c r="AH801" s="1">
        <f>IF(C801="west", IF(B801="Decentral",L801*'Connecting shares (%)'!$R$16*'Connecting shares (%)'!$F$16/100+N801*'Connecting shares (%)'!$G$16/100*'Connecting shares (%)'!$R$17+P801*'Connecting shares (%)'!$H$16/100*'Connecting shares (%)'!$R$18,0),0)</f>
        <v>0</v>
      </c>
    </row>
    <row r="802" spans="1:34">
      <c r="A802" s="1">
        <v>801</v>
      </c>
      <c r="B802" s="1" t="s">
        <v>19</v>
      </c>
      <c r="C802" s="1" t="s">
        <v>22</v>
      </c>
      <c r="D802" s="1" t="s">
        <v>180</v>
      </c>
      <c r="E802" s="1">
        <v>2077721.61</v>
      </c>
      <c r="F802" s="1">
        <v>142</v>
      </c>
      <c r="G802" s="1">
        <v>0</v>
      </c>
      <c r="H802" s="1">
        <v>0</v>
      </c>
      <c r="I802" s="1">
        <v>0</v>
      </c>
      <c r="J802" s="1">
        <v>0</v>
      </c>
      <c r="K802" s="1">
        <v>525504.479999998</v>
      </c>
      <c r="L802" s="1">
        <v>112</v>
      </c>
      <c r="M802" s="1">
        <v>53437.209999999897</v>
      </c>
      <c r="N802" s="1">
        <v>1</v>
      </c>
      <c r="O802" s="1">
        <v>0</v>
      </c>
      <c r="P802" s="1">
        <v>0</v>
      </c>
      <c r="Q802" s="1">
        <v>6244.9142854810598</v>
      </c>
      <c r="R802" s="1">
        <v>1083287</v>
      </c>
      <c r="S802" s="59">
        <f>IF(C802="East", IF(B802="Central",('Connecting shares (%)'!$F$2/100*E802+'Connecting shares (%)'!$G$2/100*G802+'Connecting shares (%)'!$H$2/100*I802)/1000000,0),0)</f>
        <v>0</v>
      </c>
      <c r="T802" s="59">
        <f>IF(C802="East", IF(B802="Central",F802*'Connecting shares (%)'!$R$16*'Connecting shares (%)'!$F$2/100+H802*'Connecting shares (%)'!$G$2/100*'Connecting shares (%)'!$R$17+J802*'Connecting shares (%)'!$H$2/100*'Connecting shares (%)'!$R$18,0),0)</f>
        <v>0</v>
      </c>
      <c r="U802" s="1">
        <f>IF(C802="East", IF(B802="Decentral",('Connecting shares (%)'!$F$6/100*E802+'Connecting shares (%)'!$G$6/100*G802+'Connecting shares (%)'!$H$6/100*I802)/1000000,0),0)</f>
        <v>2.0777216100000002</v>
      </c>
      <c r="V802" s="1">
        <f>IF(C802="East", IF(B802="Decentral",F802*'Connecting shares (%)'!$R$16*'Connecting shares (%)'!$F$6/100+H802*'Connecting shares (%)'!$G$6/100*'Connecting shares (%)'!$R$17+J802*'Connecting shares (%)'!$H$6/100*'Connecting shares (%)'!$R$18,0),0)</f>
        <v>3.2652899999999998</v>
      </c>
      <c r="W802" s="1">
        <f>IF(C802="East", IF(B802="Central",('Connecting shares (%)'!$F$4/100*K802+'Connecting shares (%)'!$G$4/100*M802+'Connecting shares (%)'!$H$4/100*O802)/1000000,0),0)</f>
        <v>0</v>
      </c>
      <c r="X802" s="1">
        <f>IF(C802="East", IF(B802="Central",L802*'Connecting shares (%)'!$R$16*'Connecting shares (%)'!$F$4/100+N802*'Connecting shares (%)'!$G$4/100*'Connecting shares (%)'!$R$17+P802*'Connecting shares (%)'!$H$4/100*'Connecting shares (%)'!$R$18,0),0)</f>
        <v>0</v>
      </c>
      <c r="Y802" s="1">
        <f>IF(C802="East", IF(B802="Decentral",('Connecting shares (%)'!$F$4/100*K802+'Connecting shares (%)'!$G$4/100*M802+'Connecting shares (%)'!$H$4/100*O802)/1000000,0),0)</f>
        <v>0.57894168999999784</v>
      </c>
      <c r="Z802" s="1">
        <f>IF(C802="East", IF(B802="Decentral",L802*'Connecting shares (%)'!$R$16*'Connecting shares (%)'!$F$8/100+N802*'Connecting shares (%)'!$G$8/100*'Connecting shares (%)'!$R$17+P802*'Connecting shares (%)'!$H$8/100*'Connecting shares (%)'!$R$18,0),0)</f>
        <v>2.6060990000000004</v>
      </c>
      <c r="AA802" s="1">
        <f>IF(C802="West", IF(B802="Central",('Connecting shares (%)'!$F$10/100*E802+'Connecting shares (%)'!$G$10/100*G802+'Connecting shares (%)'!$H$10/100*I802)/1000000,0),0)</f>
        <v>0</v>
      </c>
      <c r="AB802" s="1">
        <f>IF(C802="West", IF(B802="Central",F802*'Connecting shares (%)'!$R$16*'Connecting shares (%)'!$F$10/100+H802*'Connecting shares (%)'!$G$10/100*'Connecting shares (%)'!$R$17+J802*'Connecting shares (%)'!$H$10/100*'Connecting shares (%)'!$R$18,0),0)</f>
        <v>0</v>
      </c>
      <c r="AC802" s="1">
        <f>IF(C802="West", IF(B802="Decentral",('Connecting shares (%)'!$F$14/100*E802+'Connecting shares (%)'!$G$14/100*G802+'Connecting shares (%)'!$H$14/100*I802)/1000000,0),0)</f>
        <v>0</v>
      </c>
      <c r="AD802" s="1">
        <f>IF(C802="west", IF(B802="Decentral",F802*'Connecting shares (%)'!$R$16*'Connecting shares (%)'!$F$14/100+H802*'Connecting shares (%)'!$G$14/100*'Connecting shares (%)'!$R$17+J802*'Connecting shares (%)'!$H$14/100*'Connecting shares (%)'!$R$18,0),0)</f>
        <v>0</v>
      </c>
      <c r="AE802" s="1">
        <f>IF(C802="west", IF(B802="Central",('Connecting shares (%)'!$F$12/100*K802+'Connecting shares (%)'!$G$12/100*M802+'Connecting shares (%)'!$H$12/100*O802)/1000000,0),0)</f>
        <v>0</v>
      </c>
      <c r="AF802" s="1">
        <f>IF(C802="west", IF(B802="Central",L802*'Connecting shares (%)'!$R$16*'Connecting shares (%)'!$F$12/100+N802*'Connecting shares (%)'!$G$12/100*'Connecting shares (%)'!$R$17+P802*'Connecting shares (%)'!$H$12/100*'Connecting shares (%)'!$R$18,0),0)</f>
        <v>0</v>
      </c>
      <c r="AG802" s="1">
        <f>IF(C802="West", IF(B802="Decentral",(K802*'Connecting shares (%)'!$F$16/100+M802*'Connecting shares (%)'!$G$16/100+O802*'Connecting shares (%)'!$H$16/100)/1000000,0),0)</f>
        <v>0</v>
      </c>
      <c r="AH802" s="1">
        <f>IF(C802="west", IF(B802="Decentral",L802*'Connecting shares (%)'!$R$16*'Connecting shares (%)'!$F$16/100+N802*'Connecting shares (%)'!$G$16/100*'Connecting shares (%)'!$R$17+P802*'Connecting shares (%)'!$H$16/100*'Connecting shares (%)'!$R$18,0),0)</f>
        <v>0</v>
      </c>
    </row>
    <row r="803" spans="1:34">
      <c r="A803" s="1">
        <v>802</v>
      </c>
      <c r="B803" s="1" t="s">
        <v>19</v>
      </c>
      <c r="C803" s="1" t="s">
        <v>21</v>
      </c>
      <c r="D803" s="1" t="s">
        <v>179</v>
      </c>
      <c r="E803" s="1">
        <v>364652.609999999</v>
      </c>
      <c r="F803" s="1">
        <v>26</v>
      </c>
      <c r="G803" s="1">
        <v>0</v>
      </c>
      <c r="H803" s="1">
        <v>0</v>
      </c>
      <c r="I803" s="1">
        <v>0</v>
      </c>
      <c r="J803" s="1">
        <v>0</v>
      </c>
      <c r="K803" s="1">
        <v>33097.07</v>
      </c>
      <c r="L803" s="1">
        <v>1</v>
      </c>
      <c r="M803" s="1">
        <v>66380.08</v>
      </c>
      <c r="N803" s="1">
        <v>1</v>
      </c>
      <c r="O803" s="1">
        <v>0</v>
      </c>
      <c r="P803" s="1">
        <v>0</v>
      </c>
      <c r="Q803" s="1">
        <v>1632.14009825117</v>
      </c>
      <c r="R803" s="1">
        <v>155396</v>
      </c>
      <c r="S803" s="59">
        <f>IF(C803="East", IF(B803="Central",('Connecting shares (%)'!$F$2/100*E803+'Connecting shares (%)'!$G$2/100*G803+'Connecting shares (%)'!$H$2/100*I803)/1000000,0),0)</f>
        <v>0</v>
      </c>
      <c r="T803" s="59">
        <f>IF(C803="East", IF(B803="Central",F803*'Connecting shares (%)'!$R$16*'Connecting shares (%)'!$F$2/100+H803*'Connecting shares (%)'!$G$2/100*'Connecting shares (%)'!$R$17+J803*'Connecting shares (%)'!$H$2/100*'Connecting shares (%)'!$R$18,0),0)</f>
        <v>0</v>
      </c>
      <c r="U803" s="1">
        <f>IF(C803="East", IF(B803="Decentral",('Connecting shares (%)'!$F$6/100*E803+'Connecting shares (%)'!$G$6/100*G803+'Connecting shares (%)'!$H$6/100*I803)/1000000,0),0)</f>
        <v>0</v>
      </c>
      <c r="V803" s="1">
        <f>IF(C803="East", IF(B803="Decentral",F803*'Connecting shares (%)'!$R$16*'Connecting shares (%)'!$F$6/100+H803*'Connecting shares (%)'!$G$6/100*'Connecting shares (%)'!$R$17+J803*'Connecting shares (%)'!$H$6/100*'Connecting shares (%)'!$R$18,0),0)</f>
        <v>0</v>
      </c>
      <c r="W803" s="1">
        <f>IF(C803="East", IF(B803="Central",('Connecting shares (%)'!$F$4/100*K803+'Connecting shares (%)'!$G$4/100*M803+'Connecting shares (%)'!$H$4/100*O803)/1000000,0),0)</f>
        <v>0</v>
      </c>
      <c r="X803" s="1">
        <f>IF(C803="East", IF(B803="Central",L803*'Connecting shares (%)'!$R$16*'Connecting shares (%)'!$F$4/100+N803*'Connecting shares (%)'!$G$4/100*'Connecting shares (%)'!$R$17+P803*'Connecting shares (%)'!$H$4/100*'Connecting shares (%)'!$R$18,0),0)</f>
        <v>0</v>
      </c>
      <c r="Y803" s="1">
        <f>IF(C803="East", IF(B803="Decentral",('Connecting shares (%)'!$F$4/100*K803+'Connecting shares (%)'!$G$4/100*M803+'Connecting shares (%)'!$H$4/100*O803)/1000000,0),0)</f>
        <v>0</v>
      </c>
      <c r="Z803" s="1">
        <f>IF(C803="East", IF(B803="Decentral",L803*'Connecting shares (%)'!$R$16*'Connecting shares (%)'!$F$8/100+N803*'Connecting shares (%)'!$G$8/100*'Connecting shares (%)'!$R$17+P803*'Connecting shares (%)'!$H$8/100*'Connecting shares (%)'!$R$18,0),0)</f>
        <v>0</v>
      </c>
      <c r="AA803" s="1">
        <f>IF(C803="West", IF(B803="Central",('Connecting shares (%)'!$F$10/100*E803+'Connecting shares (%)'!$G$10/100*G803+'Connecting shares (%)'!$H$10/100*I803)/1000000,0),0)</f>
        <v>0</v>
      </c>
      <c r="AB803" s="1">
        <f>IF(C803="West", IF(B803="Central",F803*'Connecting shares (%)'!$R$16*'Connecting shares (%)'!$F$10/100+H803*'Connecting shares (%)'!$G$10/100*'Connecting shares (%)'!$R$17+J803*'Connecting shares (%)'!$H$10/100*'Connecting shares (%)'!$R$18,0),0)</f>
        <v>0</v>
      </c>
      <c r="AC803" s="1">
        <f>IF(C803="West", IF(B803="Decentral",('Connecting shares (%)'!$F$14/100*E803+'Connecting shares (%)'!$G$14/100*G803+'Connecting shares (%)'!$H$14/100*I803)/1000000,0),0)</f>
        <v>0.36465260999999899</v>
      </c>
      <c r="AD803" s="1">
        <f>IF(C803="west", IF(B803="Decentral",F803*'Connecting shares (%)'!$R$16*'Connecting shares (%)'!$F$14/100+H803*'Connecting shares (%)'!$G$14/100*'Connecting shares (%)'!$R$17+J803*'Connecting shares (%)'!$H$14/100*'Connecting shares (%)'!$R$18,0),0)</f>
        <v>0.59787000000000001</v>
      </c>
      <c r="AE803" s="1">
        <f>IF(C803="west", IF(B803="Central",('Connecting shares (%)'!$F$12/100*K803+'Connecting shares (%)'!$G$12/100*M803+'Connecting shares (%)'!$H$12/100*O803)/1000000,0),0)</f>
        <v>0</v>
      </c>
      <c r="AF803" s="1">
        <f>IF(C803="west", IF(B803="Central",L803*'Connecting shares (%)'!$R$16*'Connecting shares (%)'!$F$12/100+N803*'Connecting shares (%)'!$G$12/100*'Connecting shares (%)'!$R$17+P803*'Connecting shares (%)'!$H$12/100*'Connecting shares (%)'!$R$18,0),0)</f>
        <v>0</v>
      </c>
      <c r="AG803" s="1">
        <f>IF(C803="West", IF(B803="Decentral",(K803*'Connecting shares (%)'!$F$16/100+M803*'Connecting shares (%)'!$G$16/100+O803*'Connecting shares (%)'!$H$16/100)/1000000,0),0)</f>
        <v>9.947715E-2</v>
      </c>
      <c r="AH803" s="1">
        <f>IF(C803="west", IF(B803="Decentral",L803*'Connecting shares (%)'!$R$16*'Connecting shares (%)'!$F$16/100+N803*'Connecting shares (%)'!$G$16/100*'Connecting shares (%)'!$R$17+P803*'Connecting shares (%)'!$H$16/100*'Connecting shares (%)'!$R$18,0),0)</f>
        <v>5.3654E-2</v>
      </c>
    </row>
    <row r="804" spans="1:34">
      <c r="A804" s="1">
        <v>803</v>
      </c>
      <c r="B804" s="1" t="s">
        <v>19</v>
      </c>
      <c r="C804" s="1" t="s">
        <v>22</v>
      </c>
      <c r="D804" s="1" t="s">
        <v>178</v>
      </c>
      <c r="E804" s="1">
        <v>12477.24</v>
      </c>
      <c r="F804" s="1">
        <v>1</v>
      </c>
      <c r="G804" s="1">
        <v>0</v>
      </c>
      <c r="H804" s="1">
        <v>0</v>
      </c>
      <c r="I804" s="1">
        <v>0</v>
      </c>
      <c r="J804" s="1">
        <v>0</v>
      </c>
      <c r="K804" s="1">
        <v>0</v>
      </c>
      <c r="L804" s="1">
        <v>0</v>
      </c>
      <c r="M804" s="1">
        <v>0</v>
      </c>
      <c r="N804" s="1">
        <v>0</v>
      </c>
      <c r="O804" s="1">
        <v>0</v>
      </c>
      <c r="P804" s="1">
        <v>0</v>
      </c>
      <c r="Q804" s="1">
        <v>585.10728216969801</v>
      </c>
      <c r="R804" s="1">
        <v>13953.5</v>
      </c>
      <c r="S804" s="59">
        <f>IF(C804="East", IF(B804="Central",('Connecting shares (%)'!$F$2/100*E804+'Connecting shares (%)'!$G$2/100*G804+'Connecting shares (%)'!$H$2/100*I804)/1000000,0),0)</f>
        <v>0</v>
      </c>
      <c r="T804" s="59">
        <f>IF(C804="East", IF(B804="Central",F804*'Connecting shares (%)'!$R$16*'Connecting shares (%)'!$F$2/100+H804*'Connecting shares (%)'!$G$2/100*'Connecting shares (%)'!$R$17+J804*'Connecting shares (%)'!$H$2/100*'Connecting shares (%)'!$R$18,0),0)</f>
        <v>0</v>
      </c>
      <c r="U804" s="1">
        <f>IF(C804="East", IF(B804="Decentral",('Connecting shares (%)'!$F$6/100*E804+'Connecting shares (%)'!$G$6/100*G804+'Connecting shares (%)'!$H$6/100*I804)/1000000,0),0)</f>
        <v>1.2477240000000001E-2</v>
      </c>
      <c r="V804" s="1">
        <f>IF(C804="East", IF(B804="Decentral",F804*'Connecting shares (%)'!$R$16*'Connecting shares (%)'!$F$6/100+H804*'Connecting shares (%)'!$G$6/100*'Connecting shares (%)'!$R$17+J804*'Connecting shares (%)'!$H$6/100*'Connecting shares (%)'!$R$18,0),0)</f>
        <v>2.2995000000000002E-2</v>
      </c>
      <c r="W804" s="1">
        <f>IF(C804="East", IF(B804="Central",('Connecting shares (%)'!$F$4/100*K804+'Connecting shares (%)'!$G$4/100*M804+'Connecting shares (%)'!$H$4/100*O804)/1000000,0),0)</f>
        <v>0</v>
      </c>
      <c r="X804" s="1">
        <f>IF(C804="East", IF(B804="Central",L804*'Connecting shares (%)'!$R$16*'Connecting shares (%)'!$F$4/100+N804*'Connecting shares (%)'!$G$4/100*'Connecting shares (%)'!$R$17+P804*'Connecting shares (%)'!$H$4/100*'Connecting shares (%)'!$R$18,0),0)</f>
        <v>0</v>
      </c>
      <c r="Y804" s="1">
        <f>IF(C804="East", IF(B804="Decentral",('Connecting shares (%)'!$F$4/100*K804+'Connecting shares (%)'!$G$4/100*M804+'Connecting shares (%)'!$H$4/100*O804)/1000000,0),0)</f>
        <v>0</v>
      </c>
      <c r="Z804" s="1">
        <f>IF(C804="East", IF(B804="Decentral",L804*'Connecting shares (%)'!$R$16*'Connecting shares (%)'!$F$8/100+N804*'Connecting shares (%)'!$G$8/100*'Connecting shares (%)'!$R$17+P804*'Connecting shares (%)'!$H$8/100*'Connecting shares (%)'!$R$18,0),0)</f>
        <v>0</v>
      </c>
      <c r="AA804" s="1">
        <f>IF(C804="West", IF(B804="Central",('Connecting shares (%)'!$F$10/100*E804+'Connecting shares (%)'!$G$10/100*G804+'Connecting shares (%)'!$H$10/100*I804)/1000000,0),0)</f>
        <v>0</v>
      </c>
      <c r="AB804" s="1">
        <f>IF(C804="West", IF(B804="Central",F804*'Connecting shares (%)'!$R$16*'Connecting shares (%)'!$F$10/100+H804*'Connecting shares (%)'!$G$10/100*'Connecting shares (%)'!$R$17+J804*'Connecting shares (%)'!$H$10/100*'Connecting shares (%)'!$R$18,0),0)</f>
        <v>0</v>
      </c>
      <c r="AC804" s="1">
        <f>IF(C804="West", IF(B804="Decentral",('Connecting shares (%)'!$F$14/100*E804+'Connecting shares (%)'!$G$14/100*G804+'Connecting shares (%)'!$H$14/100*I804)/1000000,0),0)</f>
        <v>0</v>
      </c>
      <c r="AD804" s="1">
        <f>IF(C804="west", IF(B804="Decentral",F804*'Connecting shares (%)'!$R$16*'Connecting shares (%)'!$F$14/100+H804*'Connecting shares (%)'!$G$14/100*'Connecting shares (%)'!$R$17+J804*'Connecting shares (%)'!$H$14/100*'Connecting shares (%)'!$R$18,0),0)</f>
        <v>0</v>
      </c>
      <c r="AE804" s="1">
        <f>IF(C804="west", IF(B804="Central",('Connecting shares (%)'!$F$12/100*K804+'Connecting shares (%)'!$G$12/100*M804+'Connecting shares (%)'!$H$12/100*O804)/1000000,0),0)</f>
        <v>0</v>
      </c>
      <c r="AF804" s="1">
        <f>IF(C804="west", IF(B804="Central",L804*'Connecting shares (%)'!$R$16*'Connecting shares (%)'!$F$12/100+N804*'Connecting shares (%)'!$G$12/100*'Connecting shares (%)'!$R$17+P804*'Connecting shares (%)'!$H$12/100*'Connecting shares (%)'!$R$18,0),0)</f>
        <v>0</v>
      </c>
      <c r="AG804" s="1">
        <f>IF(C804="West", IF(B804="Decentral",(K804*'Connecting shares (%)'!$F$16/100+M804*'Connecting shares (%)'!$G$16/100+O804*'Connecting shares (%)'!$H$16/100)/1000000,0),0)</f>
        <v>0</v>
      </c>
      <c r="AH804" s="1">
        <f>IF(C804="west", IF(B804="Decentral",L804*'Connecting shares (%)'!$R$16*'Connecting shares (%)'!$F$16/100+N804*'Connecting shares (%)'!$G$16/100*'Connecting shares (%)'!$R$17+P804*'Connecting shares (%)'!$H$16/100*'Connecting shares (%)'!$R$18,0),0)</f>
        <v>0</v>
      </c>
    </row>
    <row r="805" spans="1:34">
      <c r="A805" s="1">
        <v>804</v>
      </c>
      <c r="B805" s="1" t="s">
        <v>19</v>
      </c>
      <c r="C805" s="1" t="s">
        <v>22</v>
      </c>
      <c r="D805" s="1" t="s">
        <v>177</v>
      </c>
      <c r="E805" s="1">
        <v>66236.72</v>
      </c>
      <c r="F805" s="1">
        <v>6</v>
      </c>
      <c r="G805" s="1">
        <v>0</v>
      </c>
      <c r="H805" s="1">
        <v>0</v>
      </c>
      <c r="I805" s="1">
        <v>0</v>
      </c>
      <c r="J805" s="1">
        <v>0</v>
      </c>
      <c r="K805" s="1">
        <v>0</v>
      </c>
      <c r="L805" s="1">
        <v>0</v>
      </c>
      <c r="M805" s="1">
        <v>0</v>
      </c>
      <c r="N805" s="1">
        <v>0</v>
      </c>
      <c r="O805" s="1">
        <v>0</v>
      </c>
      <c r="P805" s="1">
        <v>0</v>
      </c>
      <c r="Q805" s="1">
        <v>509.13737956505099</v>
      </c>
      <c r="R805" s="1">
        <v>5404</v>
      </c>
      <c r="S805" s="59">
        <f>IF(C805="East", IF(B805="Central",('Connecting shares (%)'!$F$2/100*E805+'Connecting shares (%)'!$G$2/100*G805+'Connecting shares (%)'!$H$2/100*I805)/1000000,0),0)</f>
        <v>0</v>
      </c>
      <c r="T805" s="59">
        <f>IF(C805="East", IF(B805="Central",F805*'Connecting shares (%)'!$R$16*'Connecting shares (%)'!$F$2/100+H805*'Connecting shares (%)'!$G$2/100*'Connecting shares (%)'!$R$17+J805*'Connecting shares (%)'!$H$2/100*'Connecting shares (%)'!$R$18,0),0)</f>
        <v>0</v>
      </c>
      <c r="U805" s="1">
        <f>IF(C805="East", IF(B805="Decentral",('Connecting shares (%)'!$F$6/100*E805+'Connecting shares (%)'!$G$6/100*G805+'Connecting shares (%)'!$H$6/100*I805)/1000000,0),0)</f>
        <v>6.6236719999999999E-2</v>
      </c>
      <c r="V805" s="1">
        <f>IF(C805="East", IF(B805="Decentral",F805*'Connecting shares (%)'!$R$16*'Connecting shares (%)'!$F$6/100+H805*'Connecting shares (%)'!$G$6/100*'Connecting shares (%)'!$R$17+J805*'Connecting shares (%)'!$H$6/100*'Connecting shares (%)'!$R$18,0),0)</f>
        <v>0.13797000000000001</v>
      </c>
      <c r="W805" s="1">
        <f>IF(C805="East", IF(B805="Central",('Connecting shares (%)'!$F$4/100*K805+'Connecting shares (%)'!$G$4/100*M805+'Connecting shares (%)'!$H$4/100*O805)/1000000,0),0)</f>
        <v>0</v>
      </c>
      <c r="X805" s="1">
        <f>IF(C805="East", IF(B805="Central",L805*'Connecting shares (%)'!$R$16*'Connecting shares (%)'!$F$4/100+N805*'Connecting shares (%)'!$G$4/100*'Connecting shares (%)'!$R$17+P805*'Connecting shares (%)'!$H$4/100*'Connecting shares (%)'!$R$18,0),0)</f>
        <v>0</v>
      </c>
      <c r="Y805" s="1">
        <f>IF(C805="East", IF(B805="Decentral",('Connecting shares (%)'!$F$4/100*K805+'Connecting shares (%)'!$G$4/100*M805+'Connecting shares (%)'!$H$4/100*O805)/1000000,0),0)</f>
        <v>0</v>
      </c>
      <c r="Z805" s="1">
        <f>IF(C805="East", IF(B805="Decentral",L805*'Connecting shares (%)'!$R$16*'Connecting shares (%)'!$F$8/100+N805*'Connecting shares (%)'!$G$8/100*'Connecting shares (%)'!$R$17+P805*'Connecting shares (%)'!$H$8/100*'Connecting shares (%)'!$R$18,0),0)</f>
        <v>0</v>
      </c>
      <c r="AA805" s="1">
        <f>IF(C805="West", IF(B805="Central",('Connecting shares (%)'!$F$10/100*E805+'Connecting shares (%)'!$G$10/100*G805+'Connecting shares (%)'!$H$10/100*I805)/1000000,0),0)</f>
        <v>0</v>
      </c>
      <c r="AB805" s="1">
        <f>IF(C805="West", IF(B805="Central",F805*'Connecting shares (%)'!$R$16*'Connecting shares (%)'!$F$10/100+H805*'Connecting shares (%)'!$G$10/100*'Connecting shares (%)'!$R$17+J805*'Connecting shares (%)'!$H$10/100*'Connecting shares (%)'!$R$18,0),0)</f>
        <v>0</v>
      </c>
      <c r="AC805" s="1">
        <f>IF(C805="West", IF(B805="Decentral",('Connecting shares (%)'!$F$14/100*E805+'Connecting shares (%)'!$G$14/100*G805+'Connecting shares (%)'!$H$14/100*I805)/1000000,0),0)</f>
        <v>0</v>
      </c>
      <c r="AD805" s="1">
        <f>IF(C805="west", IF(B805="Decentral",F805*'Connecting shares (%)'!$R$16*'Connecting shares (%)'!$F$14/100+H805*'Connecting shares (%)'!$G$14/100*'Connecting shares (%)'!$R$17+J805*'Connecting shares (%)'!$H$14/100*'Connecting shares (%)'!$R$18,0),0)</f>
        <v>0</v>
      </c>
      <c r="AE805" s="1">
        <f>IF(C805="west", IF(B805="Central",('Connecting shares (%)'!$F$12/100*K805+'Connecting shares (%)'!$G$12/100*M805+'Connecting shares (%)'!$H$12/100*O805)/1000000,0),0)</f>
        <v>0</v>
      </c>
      <c r="AF805" s="1">
        <f>IF(C805="west", IF(B805="Central",L805*'Connecting shares (%)'!$R$16*'Connecting shares (%)'!$F$12/100+N805*'Connecting shares (%)'!$G$12/100*'Connecting shares (%)'!$R$17+P805*'Connecting shares (%)'!$H$12/100*'Connecting shares (%)'!$R$18,0),0)</f>
        <v>0</v>
      </c>
      <c r="AG805" s="1">
        <f>IF(C805="West", IF(B805="Decentral",(K805*'Connecting shares (%)'!$F$16/100+M805*'Connecting shares (%)'!$G$16/100+O805*'Connecting shares (%)'!$H$16/100)/1000000,0),0)</f>
        <v>0</v>
      </c>
      <c r="AH805" s="1">
        <f>IF(C805="west", IF(B805="Decentral",L805*'Connecting shares (%)'!$R$16*'Connecting shares (%)'!$F$16/100+N805*'Connecting shares (%)'!$G$16/100*'Connecting shares (%)'!$R$17+P805*'Connecting shares (%)'!$H$16/100*'Connecting shares (%)'!$R$18,0),0)</f>
        <v>0</v>
      </c>
    </row>
    <row r="806" spans="1:34">
      <c r="A806" s="1">
        <v>805</v>
      </c>
      <c r="B806" s="1" t="s">
        <v>19</v>
      </c>
      <c r="C806" s="1" t="s">
        <v>22</v>
      </c>
      <c r="D806" s="1" t="s">
        <v>176</v>
      </c>
      <c r="E806" s="1">
        <v>1079407.1100000001</v>
      </c>
      <c r="F806" s="1">
        <v>69</v>
      </c>
      <c r="G806" s="1">
        <v>0</v>
      </c>
      <c r="H806" s="1">
        <v>0</v>
      </c>
      <c r="I806" s="1">
        <v>0</v>
      </c>
      <c r="J806" s="1">
        <v>0</v>
      </c>
      <c r="K806" s="1">
        <v>0</v>
      </c>
      <c r="L806" s="1">
        <v>0</v>
      </c>
      <c r="M806" s="1">
        <v>50769.889999999898</v>
      </c>
      <c r="N806" s="1">
        <v>1</v>
      </c>
      <c r="O806" s="1">
        <v>0</v>
      </c>
      <c r="P806" s="1">
        <v>0</v>
      </c>
      <c r="Q806" s="1">
        <v>2879.4938054818799</v>
      </c>
      <c r="R806" s="1">
        <v>362226</v>
      </c>
      <c r="S806" s="59">
        <f>IF(C806="East", IF(B806="Central",('Connecting shares (%)'!$F$2/100*E806+'Connecting shares (%)'!$G$2/100*G806+'Connecting shares (%)'!$H$2/100*I806)/1000000,0),0)</f>
        <v>0</v>
      </c>
      <c r="T806" s="59">
        <f>IF(C806="East", IF(B806="Central",F806*'Connecting shares (%)'!$R$16*'Connecting shares (%)'!$F$2/100+H806*'Connecting shares (%)'!$G$2/100*'Connecting shares (%)'!$R$17+J806*'Connecting shares (%)'!$H$2/100*'Connecting shares (%)'!$R$18,0),0)</f>
        <v>0</v>
      </c>
      <c r="U806" s="1">
        <f>IF(C806="East", IF(B806="Decentral",('Connecting shares (%)'!$F$6/100*E806+'Connecting shares (%)'!$G$6/100*G806+'Connecting shares (%)'!$H$6/100*I806)/1000000,0),0)</f>
        <v>1.07940711</v>
      </c>
      <c r="V806" s="1">
        <f>IF(C806="East", IF(B806="Decentral",F806*'Connecting shares (%)'!$R$16*'Connecting shares (%)'!$F$6/100+H806*'Connecting shares (%)'!$G$6/100*'Connecting shares (%)'!$R$17+J806*'Connecting shares (%)'!$H$6/100*'Connecting shares (%)'!$R$18,0),0)</f>
        <v>1.5866550000000001</v>
      </c>
      <c r="W806" s="1">
        <f>IF(C806="East", IF(B806="Central",('Connecting shares (%)'!$F$4/100*K806+'Connecting shares (%)'!$G$4/100*M806+'Connecting shares (%)'!$H$4/100*O806)/1000000,0),0)</f>
        <v>0</v>
      </c>
      <c r="X806" s="1">
        <f>IF(C806="East", IF(B806="Central",L806*'Connecting shares (%)'!$R$16*'Connecting shares (%)'!$F$4/100+N806*'Connecting shares (%)'!$G$4/100*'Connecting shares (%)'!$R$17+P806*'Connecting shares (%)'!$H$4/100*'Connecting shares (%)'!$R$18,0),0)</f>
        <v>0</v>
      </c>
      <c r="Y806" s="1">
        <f>IF(C806="East", IF(B806="Decentral",('Connecting shares (%)'!$F$4/100*K806+'Connecting shares (%)'!$G$4/100*M806+'Connecting shares (%)'!$H$4/100*O806)/1000000,0),0)</f>
        <v>5.0769889999999901E-2</v>
      </c>
      <c r="Z806" s="1">
        <f>IF(C806="East", IF(B806="Decentral",L806*'Connecting shares (%)'!$R$16*'Connecting shares (%)'!$F$8/100+N806*'Connecting shares (%)'!$G$8/100*'Connecting shares (%)'!$R$17+P806*'Connecting shares (%)'!$H$8/100*'Connecting shares (%)'!$R$18,0),0)</f>
        <v>3.0658999999999999E-2</v>
      </c>
      <c r="AA806" s="1">
        <f>IF(C806="West", IF(B806="Central",('Connecting shares (%)'!$F$10/100*E806+'Connecting shares (%)'!$G$10/100*G806+'Connecting shares (%)'!$H$10/100*I806)/1000000,0),0)</f>
        <v>0</v>
      </c>
      <c r="AB806" s="1">
        <f>IF(C806="West", IF(B806="Central",F806*'Connecting shares (%)'!$R$16*'Connecting shares (%)'!$F$10/100+H806*'Connecting shares (%)'!$G$10/100*'Connecting shares (%)'!$R$17+J806*'Connecting shares (%)'!$H$10/100*'Connecting shares (%)'!$R$18,0),0)</f>
        <v>0</v>
      </c>
      <c r="AC806" s="1">
        <f>IF(C806="West", IF(B806="Decentral",('Connecting shares (%)'!$F$14/100*E806+'Connecting shares (%)'!$G$14/100*G806+'Connecting shares (%)'!$H$14/100*I806)/1000000,0),0)</f>
        <v>0</v>
      </c>
      <c r="AD806" s="1">
        <f>IF(C806="west", IF(B806="Decentral",F806*'Connecting shares (%)'!$R$16*'Connecting shares (%)'!$F$14/100+H806*'Connecting shares (%)'!$G$14/100*'Connecting shares (%)'!$R$17+J806*'Connecting shares (%)'!$H$14/100*'Connecting shares (%)'!$R$18,0),0)</f>
        <v>0</v>
      </c>
      <c r="AE806" s="1">
        <f>IF(C806="west", IF(B806="Central",('Connecting shares (%)'!$F$12/100*K806+'Connecting shares (%)'!$G$12/100*M806+'Connecting shares (%)'!$H$12/100*O806)/1000000,0),0)</f>
        <v>0</v>
      </c>
      <c r="AF806" s="1">
        <f>IF(C806="west", IF(B806="Central",L806*'Connecting shares (%)'!$R$16*'Connecting shares (%)'!$F$12/100+N806*'Connecting shares (%)'!$G$12/100*'Connecting shares (%)'!$R$17+P806*'Connecting shares (%)'!$H$12/100*'Connecting shares (%)'!$R$18,0),0)</f>
        <v>0</v>
      </c>
      <c r="AG806" s="1">
        <f>IF(C806="West", IF(B806="Decentral",(K806*'Connecting shares (%)'!$F$16/100+M806*'Connecting shares (%)'!$G$16/100+O806*'Connecting shares (%)'!$H$16/100)/1000000,0),0)</f>
        <v>0</v>
      </c>
      <c r="AH806" s="1">
        <f>IF(C806="west", IF(B806="Decentral",L806*'Connecting shares (%)'!$R$16*'Connecting shares (%)'!$F$16/100+N806*'Connecting shares (%)'!$G$16/100*'Connecting shares (%)'!$R$17+P806*'Connecting shares (%)'!$H$16/100*'Connecting shares (%)'!$R$18,0),0)</f>
        <v>0</v>
      </c>
    </row>
    <row r="807" spans="1:34">
      <c r="A807" s="1">
        <v>806</v>
      </c>
      <c r="B807" s="1" t="s">
        <v>20</v>
      </c>
      <c r="C807" s="1" t="s">
        <v>21</v>
      </c>
      <c r="D807" s="1" t="s">
        <v>171</v>
      </c>
      <c r="E807" s="1">
        <v>369402.88</v>
      </c>
      <c r="F807" s="1">
        <v>22</v>
      </c>
      <c r="G807" s="1">
        <v>0</v>
      </c>
      <c r="H807" s="1">
        <v>0</v>
      </c>
      <c r="I807" s="1">
        <v>0</v>
      </c>
      <c r="J807" s="1">
        <v>0</v>
      </c>
      <c r="K807" s="1">
        <v>77957.289999999994</v>
      </c>
      <c r="L807" s="1">
        <v>8</v>
      </c>
      <c r="M807" s="1">
        <v>0</v>
      </c>
      <c r="N807" s="1">
        <v>0</v>
      </c>
      <c r="O807" s="1">
        <v>0</v>
      </c>
      <c r="P807" s="1">
        <v>0</v>
      </c>
      <c r="Q807" s="1">
        <v>2063.3109890272899</v>
      </c>
      <c r="R807" s="1">
        <v>249229.5</v>
      </c>
      <c r="S807" s="59">
        <f>IF(C807="East", IF(B807="Central",('Connecting shares (%)'!$F$2/100*E807+'Connecting shares (%)'!$G$2/100*G807+'Connecting shares (%)'!$H$2/100*I807)/1000000,0),0)</f>
        <v>0</v>
      </c>
      <c r="T807" s="59">
        <f>IF(C807="East", IF(B807="Central",F807*'Connecting shares (%)'!$R$16*'Connecting shares (%)'!$F$2/100+H807*'Connecting shares (%)'!$G$2/100*'Connecting shares (%)'!$R$17+J807*'Connecting shares (%)'!$H$2/100*'Connecting shares (%)'!$R$18,0),0)</f>
        <v>0</v>
      </c>
      <c r="U807" s="1">
        <f>IF(C807="East", IF(B807="Decentral",('Connecting shares (%)'!$F$6/100*E807+'Connecting shares (%)'!$G$6/100*G807+'Connecting shares (%)'!$H$6/100*I807)/1000000,0),0)</f>
        <v>0</v>
      </c>
      <c r="V807" s="1">
        <f>IF(C807="East", IF(B807="Decentral",F807*'Connecting shares (%)'!$R$16*'Connecting shares (%)'!$F$6/100+H807*'Connecting shares (%)'!$G$6/100*'Connecting shares (%)'!$R$17+J807*'Connecting shares (%)'!$H$6/100*'Connecting shares (%)'!$R$18,0),0)</f>
        <v>0</v>
      </c>
      <c r="W807" s="1">
        <f>IF(C807="East", IF(B807="Central",('Connecting shares (%)'!$F$4/100*K807+'Connecting shares (%)'!$G$4/100*M807+'Connecting shares (%)'!$H$4/100*O807)/1000000,0),0)</f>
        <v>0</v>
      </c>
      <c r="X807" s="1">
        <f>IF(C807="East", IF(B807="Central",L807*'Connecting shares (%)'!$R$16*'Connecting shares (%)'!$F$4/100+N807*'Connecting shares (%)'!$G$4/100*'Connecting shares (%)'!$R$17+P807*'Connecting shares (%)'!$H$4/100*'Connecting shares (%)'!$R$18,0),0)</f>
        <v>0</v>
      </c>
      <c r="Y807" s="1">
        <f>IF(C807="East", IF(B807="Decentral",('Connecting shares (%)'!$F$4/100*K807+'Connecting shares (%)'!$G$4/100*M807+'Connecting shares (%)'!$H$4/100*O807)/1000000,0),0)</f>
        <v>0</v>
      </c>
      <c r="Z807" s="1">
        <f>IF(C807="East", IF(B807="Decentral",L807*'Connecting shares (%)'!$R$16*'Connecting shares (%)'!$F$8/100+N807*'Connecting shares (%)'!$G$8/100*'Connecting shares (%)'!$R$17+P807*'Connecting shares (%)'!$H$8/100*'Connecting shares (%)'!$R$18,0),0)</f>
        <v>0</v>
      </c>
      <c r="AA807" s="1">
        <f>IF(C807="West", IF(B807="Central",('Connecting shares (%)'!$F$10/100*E807+'Connecting shares (%)'!$G$10/100*G807+'Connecting shares (%)'!$H$10/100*I807)/1000000,0),0)</f>
        <v>0.36940287999999999</v>
      </c>
      <c r="AB807" s="1">
        <f>IF(C807="West", IF(B807="Central",F807*'Connecting shares (%)'!$R$16*'Connecting shares (%)'!$F$10/100+H807*'Connecting shares (%)'!$G$10/100*'Connecting shares (%)'!$R$17+J807*'Connecting shares (%)'!$H$10/100*'Connecting shares (%)'!$R$18,0),0)</f>
        <v>0.50589000000000006</v>
      </c>
      <c r="AC807" s="1">
        <f>IF(C807="West", IF(B807="Decentral",('Connecting shares (%)'!$F$14/100*E807+'Connecting shares (%)'!$G$14/100*G807+'Connecting shares (%)'!$H$14/100*I807)/1000000,0),0)</f>
        <v>0</v>
      </c>
      <c r="AD807" s="1">
        <f>IF(C807="west", IF(B807="Decentral",F807*'Connecting shares (%)'!$R$16*'Connecting shares (%)'!$F$14/100+H807*'Connecting shares (%)'!$G$14/100*'Connecting shares (%)'!$R$17+J807*'Connecting shares (%)'!$H$14/100*'Connecting shares (%)'!$R$18,0),0)</f>
        <v>0</v>
      </c>
      <c r="AE807" s="1">
        <f>IF(C807="west", IF(B807="Central",('Connecting shares (%)'!$F$12/100*K807+'Connecting shares (%)'!$G$12/100*M807+'Connecting shares (%)'!$H$12/100*O807)/1000000,0),0)</f>
        <v>7.7957289999999999E-2</v>
      </c>
      <c r="AF807" s="1">
        <f>IF(C807="west", IF(B807="Central",L807*'Connecting shares (%)'!$R$16*'Connecting shares (%)'!$F$12/100+N807*'Connecting shares (%)'!$G$12/100*'Connecting shares (%)'!$R$17+P807*'Connecting shares (%)'!$H$12/100*'Connecting shares (%)'!$R$18,0),0)</f>
        <v>0.18396000000000001</v>
      </c>
      <c r="AG807" s="1">
        <f>IF(C807="West", IF(B807="Decentral",(K807*'Connecting shares (%)'!$F$16/100+M807*'Connecting shares (%)'!$G$16/100+O807*'Connecting shares (%)'!$H$16/100)/1000000,0),0)</f>
        <v>0</v>
      </c>
      <c r="AH807" s="1">
        <f>IF(C807="west", IF(B807="Decentral",L807*'Connecting shares (%)'!$R$16*'Connecting shares (%)'!$F$16/100+N807*'Connecting shares (%)'!$G$16/100*'Connecting shares (%)'!$R$17+P807*'Connecting shares (%)'!$H$16/100*'Connecting shares (%)'!$R$18,0),0)</f>
        <v>0</v>
      </c>
    </row>
    <row r="808" spans="1:34">
      <c r="A808" s="1">
        <v>807</v>
      </c>
      <c r="B808" s="1" t="s">
        <v>20</v>
      </c>
      <c r="C808" s="1" t="s">
        <v>21</v>
      </c>
      <c r="D808" s="1" t="s">
        <v>175</v>
      </c>
      <c r="E808" s="1">
        <v>613545.12999999896</v>
      </c>
      <c r="F808" s="1">
        <v>44</v>
      </c>
      <c r="G808" s="1">
        <v>0</v>
      </c>
      <c r="H808" s="1">
        <v>0</v>
      </c>
      <c r="I808" s="1">
        <v>0</v>
      </c>
      <c r="J808" s="1">
        <v>0</v>
      </c>
      <c r="K808" s="1">
        <v>0</v>
      </c>
      <c r="L808" s="1">
        <v>0</v>
      </c>
      <c r="M808" s="1">
        <v>0</v>
      </c>
      <c r="N808" s="1">
        <v>0</v>
      </c>
      <c r="O808" s="1">
        <v>0</v>
      </c>
      <c r="P808" s="1">
        <v>0</v>
      </c>
      <c r="Q808" s="1">
        <v>5235.9591636980904</v>
      </c>
      <c r="R808" s="1">
        <v>1356400</v>
      </c>
      <c r="S808" s="59">
        <f>IF(C808="East", IF(B808="Central",('Connecting shares (%)'!$F$2/100*E808+'Connecting shares (%)'!$G$2/100*G808+'Connecting shares (%)'!$H$2/100*I808)/1000000,0),0)</f>
        <v>0</v>
      </c>
      <c r="T808" s="59">
        <f>IF(C808="East", IF(B808="Central",F808*'Connecting shares (%)'!$R$16*'Connecting shares (%)'!$F$2/100+H808*'Connecting shares (%)'!$G$2/100*'Connecting shares (%)'!$R$17+J808*'Connecting shares (%)'!$H$2/100*'Connecting shares (%)'!$R$18,0),0)</f>
        <v>0</v>
      </c>
      <c r="U808" s="1">
        <f>IF(C808="East", IF(B808="Decentral",('Connecting shares (%)'!$F$6/100*E808+'Connecting shares (%)'!$G$6/100*G808+'Connecting shares (%)'!$H$6/100*I808)/1000000,0),0)</f>
        <v>0</v>
      </c>
      <c r="V808" s="1">
        <f>IF(C808="East", IF(B808="Decentral",F808*'Connecting shares (%)'!$R$16*'Connecting shares (%)'!$F$6/100+H808*'Connecting shares (%)'!$G$6/100*'Connecting shares (%)'!$R$17+J808*'Connecting shares (%)'!$H$6/100*'Connecting shares (%)'!$R$18,0),0)</f>
        <v>0</v>
      </c>
      <c r="W808" s="1">
        <f>IF(C808="East", IF(B808="Central",('Connecting shares (%)'!$F$4/100*K808+'Connecting shares (%)'!$G$4/100*M808+'Connecting shares (%)'!$H$4/100*O808)/1000000,0),0)</f>
        <v>0</v>
      </c>
      <c r="X808" s="1">
        <f>IF(C808="East", IF(B808="Central",L808*'Connecting shares (%)'!$R$16*'Connecting shares (%)'!$F$4/100+N808*'Connecting shares (%)'!$G$4/100*'Connecting shares (%)'!$R$17+P808*'Connecting shares (%)'!$H$4/100*'Connecting shares (%)'!$R$18,0),0)</f>
        <v>0</v>
      </c>
      <c r="Y808" s="1">
        <f>IF(C808="East", IF(B808="Decentral",('Connecting shares (%)'!$F$4/100*K808+'Connecting shares (%)'!$G$4/100*M808+'Connecting shares (%)'!$H$4/100*O808)/1000000,0),0)</f>
        <v>0</v>
      </c>
      <c r="Z808" s="1">
        <f>IF(C808="East", IF(B808="Decentral",L808*'Connecting shares (%)'!$R$16*'Connecting shares (%)'!$F$8/100+N808*'Connecting shares (%)'!$G$8/100*'Connecting shares (%)'!$R$17+P808*'Connecting shares (%)'!$H$8/100*'Connecting shares (%)'!$R$18,0),0)</f>
        <v>0</v>
      </c>
      <c r="AA808" s="1">
        <f>IF(C808="West", IF(B808="Central",('Connecting shares (%)'!$F$10/100*E808+'Connecting shares (%)'!$G$10/100*G808+'Connecting shares (%)'!$H$10/100*I808)/1000000,0),0)</f>
        <v>0.61354512999999899</v>
      </c>
      <c r="AB808" s="1">
        <f>IF(C808="West", IF(B808="Central",F808*'Connecting shares (%)'!$R$16*'Connecting shares (%)'!$F$10/100+H808*'Connecting shares (%)'!$G$10/100*'Connecting shares (%)'!$R$17+J808*'Connecting shares (%)'!$H$10/100*'Connecting shares (%)'!$R$18,0),0)</f>
        <v>1.0117800000000001</v>
      </c>
      <c r="AC808" s="1">
        <f>IF(C808="West", IF(B808="Decentral",('Connecting shares (%)'!$F$14/100*E808+'Connecting shares (%)'!$G$14/100*G808+'Connecting shares (%)'!$H$14/100*I808)/1000000,0),0)</f>
        <v>0</v>
      </c>
      <c r="AD808" s="1">
        <f>IF(C808="west", IF(B808="Decentral",F808*'Connecting shares (%)'!$R$16*'Connecting shares (%)'!$F$14/100+H808*'Connecting shares (%)'!$G$14/100*'Connecting shares (%)'!$R$17+J808*'Connecting shares (%)'!$H$14/100*'Connecting shares (%)'!$R$18,0),0)</f>
        <v>0</v>
      </c>
      <c r="AE808" s="1">
        <f>IF(C808="west", IF(B808="Central",('Connecting shares (%)'!$F$12/100*K808+'Connecting shares (%)'!$G$12/100*M808+'Connecting shares (%)'!$H$12/100*O808)/1000000,0),0)</f>
        <v>0</v>
      </c>
      <c r="AF808" s="1">
        <f>IF(C808="west", IF(B808="Central",L808*'Connecting shares (%)'!$R$16*'Connecting shares (%)'!$F$12/100+N808*'Connecting shares (%)'!$G$12/100*'Connecting shares (%)'!$R$17+P808*'Connecting shares (%)'!$H$12/100*'Connecting shares (%)'!$R$18,0),0)</f>
        <v>0</v>
      </c>
      <c r="AG808" s="1">
        <f>IF(C808="West", IF(B808="Decentral",(K808*'Connecting shares (%)'!$F$16/100+M808*'Connecting shares (%)'!$G$16/100+O808*'Connecting shares (%)'!$H$16/100)/1000000,0),0)</f>
        <v>0</v>
      </c>
      <c r="AH808" s="1">
        <f>IF(C808="west", IF(B808="Decentral",L808*'Connecting shares (%)'!$R$16*'Connecting shares (%)'!$F$16/100+N808*'Connecting shares (%)'!$G$16/100*'Connecting shares (%)'!$R$17+P808*'Connecting shares (%)'!$H$16/100*'Connecting shares (%)'!$R$18,0),0)</f>
        <v>0</v>
      </c>
    </row>
    <row r="809" spans="1:34">
      <c r="A809" s="1">
        <v>808</v>
      </c>
      <c r="B809" s="1" t="s">
        <v>20</v>
      </c>
      <c r="C809" s="1" t="s">
        <v>21</v>
      </c>
      <c r="D809" s="1" t="s">
        <v>174</v>
      </c>
      <c r="E809" s="1">
        <v>287531.40999999898</v>
      </c>
      <c r="F809" s="1">
        <v>19</v>
      </c>
      <c r="G809" s="1">
        <v>0</v>
      </c>
      <c r="H809" s="1">
        <v>0</v>
      </c>
      <c r="I809" s="1">
        <v>0</v>
      </c>
      <c r="J809" s="1">
        <v>0</v>
      </c>
      <c r="K809" s="1">
        <v>0</v>
      </c>
      <c r="L809" s="1">
        <v>0</v>
      </c>
      <c r="M809" s="1">
        <v>0</v>
      </c>
      <c r="N809" s="1">
        <v>0</v>
      </c>
      <c r="O809" s="1">
        <v>0</v>
      </c>
      <c r="P809" s="1">
        <v>0</v>
      </c>
      <c r="Q809" s="1">
        <v>1760.11727177342</v>
      </c>
      <c r="R809" s="1">
        <v>149910.5</v>
      </c>
      <c r="S809" s="59">
        <f>IF(C809="East", IF(B809="Central",('Connecting shares (%)'!$F$2/100*E809+'Connecting shares (%)'!$G$2/100*G809+'Connecting shares (%)'!$H$2/100*I809)/1000000,0),0)</f>
        <v>0</v>
      </c>
      <c r="T809" s="59">
        <f>IF(C809="East", IF(B809="Central",F809*'Connecting shares (%)'!$R$16*'Connecting shares (%)'!$F$2/100+H809*'Connecting shares (%)'!$G$2/100*'Connecting shares (%)'!$R$17+J809*'Connecting shares (%)'!$H$2/100*'Connecting shares (%)'!$R$18,0),0)</f>
        <v>0</v>
      </c>
      <c r="U809" s="1">
        <f>IF(C809="East", IF(B809="Decentral",('Connecting shares (%)'!$F$6/100*E809+'Connecting shares (%)'!$G$6/100*G809+'Connecting shares (%)'!$H$6/100*I809)/1000000,0),0)</f>
        <v>0</v>
      </c>
      <c r="V809" s="1">
        <f>IF(C809="East", IF(B809="Decentral",F809*'Connecting shares (%)'!$R$16*'Connecting shares (%)'!$F$6/100+H809*'Connecting shares (%)'!$G$6/100*'Connecting shares (%)'!$R$17+J809*'Connecting shares (%)'!$H$6/100*'Connecting shares (%)'!$R$18,0),0)</f>
        <v>0</v>
      </c>
      <c r="W809" s="1">
        <f>IF(C809="East", IF(B809="Central",('Connecting shares (%)'!$F$4/100*K809+'Connecting shares (%)'!$G$4/100*M809+'Connecting shares (%)'!$H$4/100*O809)/1000000,0),0)</f>
        <v>0</v>
      </c>
      <c r="X809" s="1">
        <f>IF(C809="East", IF(B809="Central",L809*'Connecting shares (%)'!$R$16*'Connecting shares (%)'!$F$4/100+N809*'Connecting shares (%)'!$G$4/100*'Connecting shares (%)'!$R$17+P809*'Connecting shares (%)'!$H$4/100*'Connecting shares (%)'!$R$18,0),0)</f>
        <v>0</v>
      </c>
      <c r="Y809" s="1">
        <f>IF(C809="East", IF(B809="Decentral",('Connecting shares (%)'!$F$4/100*K809+'Connecting shares (%)'!$G$4/100*M809+'Connecting shares (%)'!$H$4/100*O809)/1000000,0),0)</f>
        <v>0</v>
      </c>
      <c r="Z809" s="1">
        <f>IF(C809="East", IF(B809="Decentral",L809*'Connecting shares (%)'!$R$16*'Connecting shares (%)'!$F$8/100+N809*'Connecting shares (%)'!$G$8/100*'Connecting shares (%)'!$R$17+P809*'Connecting shares (%)'!$H$8/100*'Connecting shares (%)'!$R$18,0),0)</f>
        <v>0</v>
      </c>
      <c r="AA809" s="1">
        <f>IF(C809="West", IF(B809="Central",('Connecting shares (%)'!$F$10/100*E809+'Connecting shares (%)'!$G$10/100*G809+'Connecting shares (%)'!$H$10/100*I809)/1000000,0),0)</f>
        <v>0.28753140999999899</v>
      </c>
      <c r="AB809" s="1">
        <f>IF(C809="West", IF(B809="Central",F809*'Connecting shares (%)'!$R$16*'Connecting shares (%)'!$F$10/100+H809*'Connecting shares (%)'!$G$10/100*'Connecting shares (%)'!$R$17+J809*'Connecting shares (%)'!$H$10/100*'Connecting shares (%)'!$R$18,0),0)</f>
        <v>0.4369050000000001</v>
      </c>
      <c r="AC809" s="1">
        <f>IF(C809="West", IF(B809="Decentral",('Connecting shares (%)'!$F$14/100*E809+'Connecting shares (%)'!$G$14/100*G809+'Connecting shares (%)'!$H$14/100*I809)/1000000,0),0)</f>
        <v>0</v>
      </c>
      <c r="AD809" s="1">
        <f>IF(C809="west", IF(B809="Decentral",F809*'Connecting shares (%)'!$R$16*'Connecting shares (%)'!$F$14/100+H809*'Connecting shares (%)'!$G$14/100*'Connecting shares (%)'!$R$17+J809*'Connecting shares (%)'!$H$14/100*'Connecting shares (%)'!$R$18,0),0)</f>
        <v>0</v>
      </c>
      <c r="AE809" s="1">
        <f>IF(C809="west", IF(B809="Central",('Connecting shares (%)'!$F$12/100*K809+'Connecting shares (%)'!$G$12/100*M809+'Connecting shares (%)'!$H$12/100*O809)/1000000,0),0)</f>
        <v>0</v>
      </c>
      <c r="AF809" s="1">
        <f>IF(C809="west", IF(B809="Central",L809*'Connecting shares (%)'!$R$16*'Connecting shares (%)'!$F$12/100+N809*'Connecting shares (%)'!$G$12/100*'Connecting shares (%)'!$R$17+P809*'Connecting shares (%)'!$H$12/100*'Connecting shares (%)'!$R$18,0),0)</f>
        <v>0</v>
      </c>
      <c r="AG809" s="1">
        <f>IF(C809="West", IF(B809="Decentral",(K809*'Connecting shares (%)'!$F$16/100+M809*'Connecting shares (%)'!$G$16/100+O809*'Connecting shares (%)'!$H$16/100)/1000000,0),0)</f>
        <v>0</v>
      </c>
      <c r="AH809" s="1">
        <f>IF(C809="west", IF(B809="Decentral",L809*'Connecting shares (%)'!$R$16*'Connecting shares (%)'!$F$16/100+N809*'Connecting shares (%)'!$G$16/100*'Connecting shares (%)'!$R$17+P809*'Connecting shares (%)'!$H$16/100*'Connecting shares (%)'!$R$18,0),0)</f>
        <v>0</v>
      </c>
    </row>
    <row r="810" spans="1:34">
      <c r="A810" s="1">
        <v>809</v>
      </c>
      <c r="B810" s="1" t="s">
        <v>19</v>
      </c>
      <c r="C810" s="1" t="s">
        <v>21</v>
      </c>
      <c r="D810" s="1" t="s">
        <v>173</v>
      </c>
      <c r="E810" s="1">
        <v>340490.08999999898</v>
      </c>
      <c r="F810" s="1">
        <v>22</v>
      </c>
      <c r="G810" s="1">
        <v>0</v>
      </c>
      <c r="H810" s="1">
        <v>0</v>
      </c>
      <c r="I810" s="1">
        <v>0</v>
      </c>
      <c r="J810" s="1">
        <v>0</v>
      </c>
      <c r="K810" s="1">
        <v>123059.25</v>
      </c>
      <c r="L810" s="1">
        <v>8</v>
      </c>
      <c r="M810" s="1">
        <v>0</v>
      </c>
      <c r="N810" s="1">
        <v>0</v>
      </c>
      <c r="O810" s="1">
        <v>0</v>
      </c>
      <c r="P810" s="1">
        <v>0</v>
      </c>
      <c r="Q810" s="1">
        <v>2516.2472250697701</v>
      </c>
      <c r="R810" s="1">
        <v>428750.5</v>
      </c>
      <c r="S810" s="59">
        <f>IF(C810="East", IF(B810="Central",('Connecting shares (%)'!$F$2/100*E810+'Connecting shares (%)'!$G$2/100*G810+'Connecting shares (%)'!$H$2/100*I810)/1000000,0),0)</f>
        <v>0</v>
      </c>
      <c r="T810" s="59">
        <f>IF(C810="East", IF(B810="Central",F810*'Connecting shares (%)'!$R$16*'Connecting shares (%)'!$F$2/100+H810*'Connecting shares (%)'!$G$2/100*'Connecting shares (%)'!$R$17+J810*'Connecting shares (%)'!$H$2/100*'Connecting shares (%)'!$R$18,0),0)</f>
        <v>0</v>
      </c>
      <c r="U810" s="1">
        <f>IF(C810="East", IF(B810="Decentral",('Connecting shares (%)'!$F$6/100*E810+'Connecting shares (%)'!$G$6/100*G810+'Connecting shares (%)'!$H$6/100*I810)/1000000,0),0)</f>
        <v>0</v>
      </c>
      <c r="V810" s="1">
        <f>IF(C810="East", IF(B810="Decentral",F810*'Connecting shares (%)'!$R$16*'Connecting shares (%)'!$F$6/100+H810*'Connecting shares (%)'!$G$6/100*'Connecting shares (%)'!$R$17+J810*'Connecting shares (%)'!$H$6/100*'Connecting shares (%)'!$R$18,0),0)</f>
        <v>0</v>
      </c>
      <c r="W810" s="1">
        <f>IF(C810="East", IF(B810="Central",('Connecting shares (%)'!$F$4/100*K810+'Connecting shares (%)'!$G$4/100*M810+'Connecting shares (%)'!$H$4/100*O810)/1000000,0),0)</f>
        <v>0</v>
      </c>
      <c r="X810" s="1">
        <f>IF(C810="East", IF(B810="Central",L810*'Connecting shares (%)'!$R$16*'Connecting shares (%)'!$F$4/100+N810*'Connecting shares (%)'!$G$4/100*'Connecting shares (%)'!$R$17+P810*'Connecting shares (%)'!$H$4/100*'Connecting shares (%)'!$R$18,0),0)</f>
        <v>0</v>
      </c>
      <c r="Y810" s="1">
        <f>IF(C810="East", IF(B810="Decentral",('Connecting shares (%)'!$F$4/100*K810+'Connecting shares (%)'!$G$4/100*M810+'Connecting shares (%)'!$H$4/100*O810)/1000000,0),0)</f>
        <v>0</v>
      </c>
      <c r="Z810" s="1">
        <f>IF(C810="East", IF(B810="Decentral",L810*'Connecting shares (%)'!$R$16*'Connecting shares (%)'!$F$8/100+N810*'Connecting shares (%)'!$G$8/100*'Connecting shares (%)'!$R$17+P810*'Connecting shares (%)'!$H$8/100*'Connecting shares (%)'!$R$18,0),0)</f>
        <v>0</v>
      </c>
      <c r="AA810" s="1">
        <f>IF(C810="West", IF(B810="Central",('Connecting shares (%)'!$F$10/100*E810+'Connecting shares (%)'!$G$10/100*G810+'Connecting shares (%)'!$H$10/100*I810)/1000000,0),0)</f>
        <v>0</v>
      </c>
      <c r="AB810" s="1">
        <f>IF(C810="West", IF(B810="Central",F810*'Connecting shares (%)'!$R$16*'Connecting shares (%)'!$F$10/100+H810*'Connecting shares (%)'!$G$10/100*'Connecting shares (%)'!$R$17+J810*'Connecting shares (%)'!$H$10/100*'Connecting shares (%)'!$R$18,0),0)</f>
        <v>0</v>
      </c>
      <c r="AC810" s="1">
        <f>IF(C810="West", IF(B810="Decentral",('Connecting shares (%)'!$F$14/100*E810+'Connecting shares (%)'!$G$14/100*G810+'Connecting shares (%)'!$H$14/100*I810)/1000000,0),0)</f>
        <v>0.34049008999999897</v>
      </c>
      <c r="AD810" s="1">
        <f>IF(C810="west", IF(B810="Decentral",F810*'Connecting shares (%)'!$R$16*'Connecting shares (%)'!$F$14/100+H810*'Connecting shares (%)'!$G$14/100*'Connecting shares (%)'!$R$17+J810*'Connecting shares (%)'!$H$14/100*'Connecting shares (%)'!$R$18,0),0)</f>
        <v>0.50589000000000006</v>
      </c>
      <c r="AE810" s="1">
        <f>IF(C810="west", IF(B810="Central",('Connecting shares (%)'!$F$12/100*K810+'Connecting shares (%)'!$G$12/100*M810+'Connecting shares (%)'!$H$12/100*O810)/1000000,0),0)</f>
        <v>0</v>
      </c>
      <c r="AF810" s="1">
        <f>IF(C810="west", IF(B810="Central",L810*'Connecting shares (%)'!$R$16*'Connecting shares (%)'!$F$12/100+N810*'Connecting shares (%)'!$G$12/100*'Connecting shares (%)'!$R$17+P810*'Connecting shares (%)'!$H$12/100*'Connecting shares (%)'!$R$18,0),0)</f>
        <v>0</v>
      </c>
      <c r="AG810" s="1">
        <f>IF(C810="West", IF(B810="Decentral",(K810*'Connecting shares (%)'!$F$16/100+M810*'Connecting shares (%)'!$G$16/100+O810*'Connecting shares (%)'!$H$16/100)/1000000,0),0)</f>
        <v>0.12305925</v>
      </c>
      <c r="AH810" s="1">
        <f>IF(C810="west", IF(B810="Decentral",L810*'Connecting shares (%)'!$R$16*'Connecting shares (%)'!$F$16/100+N810*'Connecting shares (%)'!$G$16/100*'Connecting shares (%)'!$R$17+P810*'Connecting shares (%)'!$H$16/100*'Connecting shares (%)'!$R$18,0),0)</f>
        <v>0.18396000000000001</v>
      </c>
    </row>
    <row r="811" spans="1:34">
      <c r="A811" s="1">
        <v>810</v>
      </c>
      <c r="B811" s="1" t="s">
        <v>19</v>
      </c>
      <c r="C811" s="1" t="s">
        <v>21</v>
      </c>
      <c r="D811" s="1" t="s">
        <v>172</v>
      </c>
      <c r="E811" s="1">
        <v>15479.62</v>
      </c>
      <c r="F811" s="1">
        <v>1</v>
      </c>
      <c r="G811" s="1">
        <v>0</v>
      </c>
      <c r="H811" s="1">
        <v>0</v>
      </c>
      <c r="I811" s="1">
        <v>0</v>
      </c>
      <c r="J811" s="1">
        <v>0</v>
      </c>
      <c r="K811" s="1">
        <v>0</v>
      </c>
      <c r="L811" s="1">
        <v>0</v>
      </c>
      <c r="M811" s="1">
        <v>0</v>
      </c>
      <c r="N811" s="1">
        <v>0</v>
      </c>
      <c r="O811" s="1">
        <v>0</v>
      </c>
      <c r="P811" s="1">
        <v>0</v>
      </c>
      <c r="Q811" s="1">
        <v>652.51932291918797</v>
      </c>
      <c r="R811" s="1">
        <v>12004.5</v>
      </c>
      <c r="S811" s="59">
        <f>IF(C811="East", IF(B811="Central",('Connecting shares (%)'!$F$2/100*E811+'Connecting shares (%)'!$G$2/100*G811+'Connecting shares (%)'!$H$2/100*I811)/1000000,0),0)</f>
        <v>0</v>
      </c>
      <c r="T811" s="59">
        <f>IF(C811="East", IF(B811="Central",F811*'Connecting shares (%)'!$R$16*'Connecting shares (%)'!$F$2/100+H811*'Connecting shares (%)'!$G$2/100*'Connecting shares (%)'!$R$17+J811*'Connecting shares (%)'!$H$2/100*'Connecting shares (%)'!$R$18,0),0)</f>
        <v>0</v>
      </c>
      <c r="U811" s="1">
        <f>IF(C811="East", IF(B811="Decentral",('Connecting shares (%)'!$F$6/100*E811+'Connecting shares (%)'!$G$6/100*G811+'Connecting shares (%)'!$H$6/100*I811)/1000000,0),0)</f>
        <v>0</v>
      </c>
      <c r="V811" s="1">
        <f>IF(C811="East", IF(B811="Decentral",F811*'Connecting shares (%)'!$R$16*'Connecting shares (%)'!$F$6/100+H811*'Connecting shares (%)'!$G$6/100*'Connecting shares (%)'!$R$17+J811*'Connecting shares (%)'!$H$6/100*'Connecting shares (%)'!$R$18,0),0)</f>
        <v>0</v>
      </c>
      <c r="W811" s="1">
        <f>IF(C811="East", IF(B811="Central",('Connecting shares (%)'!$F$4/100*K811+'Connecting shares (%)'!$G$4/100*M811+'Connecting shares (%)'!$H$4/100*O811)/1000000,0),0)</f>
        <v>0</v>
      </c>
      <c r="X811" s="1">
        <f>IF(C811="East", IF(B811="Central",L811*'Connecting shares (%)'!$R$16*'Connecting shares (%)'!$F$4/100+N811*'Connecting shares (%)'!$G$4/100*'Connecting shares (%)'!$R$17+P811*'Connecting shares (%)'!$H$4/100*'Connecting shares (%)'!$R$18,0),0)</f>
        <v>0</v>
      </c>
      <c r="Y811" s="1">
        <f>IF(C811="East", IF(B811="Decentral",('Connecting shares (%)'!$F$4/100*K811+'Connecting shares (%)'!$G$4/100*M811+'Connecting shares (%)'!$H$4/100*O811)/1000000,0),0)</f>
        <v>0</v>
      </c>
      <c r="Z811" s="1">
        <f>IF(C811="East", IF(B811="Decentral",L811*'Connecting shares (%)'!$R$16*'Connecting shares (%)'!$F$8/100+N811*'Connecting shares (%)'!$G$8/100*'Connecting shares (%)'!$R$17+P811*'Connecting shares (%)'!$H$8/100*'Connecting shares (%)'!$R$18,0),0)</f>
        <v>0</v>
      </c>
      <c r="AA811" s="1">
        <f>IF(C811="West", IF(B811="Central",('Connecting shares (%)'!$F$10/100*E811+'Connecting shares (%)'!$G$10/100*G811+'Connecting shares (%)'!$H$10/100*I811)/1000000,0),0)</f>
        <v>0</v>
      </c>
      <c r="AB811" s="1">
        <f>IF(C811="West", IF(B811="Central",F811*'Connecting shares (%)'!$R$16*'Connecting shares (%)'!$F$10/100+H811*'Connecting shares (%)'!$G$10/100*'Connecting shares (%)'!$R$17+J811*'Connecting shares (%)'!$H$10/100*'Connecting shares (%)'!$R$18,0),0)</f>
        <v>0</v>
      </c>
      <c r="AC811" s="1">
        <f>IF(C811="West", IF(B811="Decentral",('Connecting shares (%)'!$F$14/100*E811+'Connecting shares (%)'!$G$14/100*G811+'Connecting shares (%)'!$H$14/100*I811)/1000000,0),0)</f>
        <v>1.5479620000000001E-2</v>
      </c>
      <c r="AD811" s="1">
        <f>IF(C811="west", IF(B811="Decentral",F811*'Connecting shares (%)'!$R$16*'Connecting shares (%)'!$F$14/100+H811*'Connecting shares (%)'!$G$14/100*'Connecting shares (%)'!$R$17+J811*'Connecting shares (%)'!$H$14/100*'Connecting shares (%)'!$R$18,0),0)</f>
        <v>2.2995000000000002E-2</v>
      </c>
      <c r="AE811" s="1">
        <f>IF(C811="west", IF(B811="Central",('Connecting shares (%)'!$F$12/100*K811+'Connecting shares (%)'!$G$12/100*M811+'Connecting shares (%)'!$H$12/100*O811)/1000000,0),0)</f>
        <v>0</v>
      </c>
      <c r="AF811" s="1">
        <f>IF(C811="west", IF(B811="Central",L811*'Connecting shares (%)'!$R$16*'Connecting shares (%)'!$F$12/100+N811*'Connecting shares (%)'!$G$12/100*'Connecting shares (%)'!$R$17+P811*'Connecting shares (%)'!$H$12/100*'Connecting shares (%)'!$R$18,0),0)</f>
        <v>0</v>
      </c>
      <c r="AG811" s="1">
        <f>IF(C811="West", IF(B811="Decentral",(K811*'Connecting shares (%)'!$F$16/100+M811*'Connecting shares (%)'!$G$16/100+O811*'Connecting shares (%)'!$H$16/100)/1000000,0),0)</f>
        <v>0</v>
      </c>
      <c r="AH811" s="1">
        <f>IF(C811="west", IF(B811="Decentral",L811*'Connecting shares (%)'!$R$16*'Connecting shares (%)'!$F$16/100+N811*'Connecting shares (%)'!$G$16/100*'Connecting shares (%)'!$R$17+P811*'Connecting shares (%)'!$H$16/100*'Connecting shares (%)'!$R$18,0),0)</f>
        <v>0</v>
      </c>
    </row>
    <row r="812" spans="1:34">
      <c r="A812" s="1">
        <v>811</v>
      </c>
      <c r="B812" s="1" t="s">
        <v>20</v>
      </c>
      <c r="C812" s="1" t="s">
        <v>21</v>
      </c>
      <c r="D812" s="1" t="s">
        <v>171</v>
      </c>
      <c r="E812" s="1">
        <v>0</v>
      </c>
      <c r="F812" s="1">
        <v>0</v>
      </c>
      <c r="G812" s="1">
        <v>0</v>
      </c>
      <c r="H812" s="1">
        <v>0</v>
      </c>
      <c r="I812" s="1">
        <v>0</v>
      </c>
      <c r="J812" s="1">
        <v>0</v>
      </c>
      <c r="K812" s="1">
        <v>0</v>
      </c>
      <c r="L812" s="1">
        <v>0</v>
      </c>
      <c r="M812" s="1">
        <v>0</v>
      </c>
      <c r="N812" s="1">
        <v>0</v>
      </c>
      <c r="O812" s="1">
        <v>0</v>
      </c>
      <c r="P812" s="1">
        <v>0</v>
      </c>
      <c r="Q812" s="1">
        <v>539.72840341589597</v>
      </c>
      <c r="R812" s="1">
        <v>11051.5</v>
      </c>
      <c r="S812" s="59">
        <f>IF(C812="East", IF(B812="Central",('Connecting shares (%)'!$F$2/100*E812+'Connecting shares (%)'!$G$2/100*G812+'Connecting shares (%)'!$H$2/100*I812)/1000000,0),0)</f>
        <v>0</v>
      </c>
      <c r="T812" s="59">
        <f>IF(C812="East", IF(B812="Central",F812*'Connecting shares (%)'!$R$16*'Connecting shares (%)'!$F$2/100+H812*'Connecting shares (%)'!$G$2/100*'Connecting shares (%)'!$R$17+J812*'Connecting shares (%)'!$H$2/100*'Connecting shares (%)'!$R$18,0),0)</f>
        <v>0</v>
      </c>
      <c r="U812" s="1">
        <f>IF(C812="East", IF(B812="Decentral",('Connecting shares (%)'!$F$6/100*E812+'Connecting shares (%)'!$G$6/100*G812+'Connecting shares (%)'!$H$6/100*I812)/1000000,0),0)</f>
        <v>0</v>
      </c>
      <c r="V812" s="1">
        <f>IF(C812="East", IF(B812="Decentral",F812*'Connecting shares (%)'!$R$16*'Connecting shares (%)'!$F$6/100+H812*'Connecting shares (%)'!$G$6/100*'Connecting shares (%)'!$R$17+J812*'Connecting shares (%)'!$H$6/100*'Connecting shares (%)'!$R$18,0),0)</f>
        <v>0</v>
      </c>
      <c r="W812" s="1">
        <f>IF(C812="East", IF(B812="Central",('Connecting shares (%)'!$F$4/100*K812+'Connecting shares (%)'!$G$4/100*M812+'Connecting shares (%)'!$H$4/100*O812)/1000000,0),0)</f>
        <v>0</v>
      </c>
      <c r="X812" s="1">
        <f>IF(C812="East", IF(B812="Central",L812*'Connecting shares (%)'!$R$16*'Connecting shares (%)'!$F$4/100+N812*'Connecting shares (%)'!$G$4/100*'Connecting shares (%)'!$R$17+P812*'Connecting shares (%)'!$H$4/100*'Connecting shares (%)'!$R$18,0),0)</f>
        <v>0</v>
      </c>
      <c r="Y812" s="1">
        <f>IF(C812="East", IF(B812="Decentral",('Connecting shares (%)'!$F$4/100*K812+'Connecting shares (%)'!$G$4/100*M812+'Connecting shares (%)'!$H$4/100*O812)/1000000,0),0)</f>
        <v>0</v>
      </c>
      <c r="Z812" s="1">
        <f>IF(C812="East", IF(B812="Decentral",L812*'Connecting shares (%)'!$R$16*'Connecting shares (%)'!$F$8/100+N812*'Connecting shares (%)'!$G$8/100*'Connecting shares (%)'!$R$17+P812*'Connecting shares (%)'!$H$8/100*'Connecting shares (%)'!$R$18,0),0)</f>
        <v>0</v>
      </c>
      <c r="AA812" s="1">
        <f>IF(C812="West", IF(B812="Central",('Connecting shares (%)'!$F$10/100*E812+'Connecting shares (%)'!$G$10/100*G812+'Connecting shares (%)'!$H$10/100*I812)/1000000,0),0)</f>
        <v>0</v>
      </c>
      <c r="AB812" s="1">
        <f>IF(C812="West", IF(B812="Central",F812*'Connecting shares (%)'!$R$16*'Connecting shares (%)'!$F$10/100+H812*'Connecting shares (%)'!$G$10/100*'Connecting shares (%)'!$R$17+J812*'Connecting shares (%)'!$H$10/100*'Connecting shares (%)'!$R$18,0),0)</f>
        <v>0</v>
      </c>
      <c r="AC812" s="1">
        <f>IF(C812="West", IF(B812="Decentral",('Connecting shares (%)'!$F$14/100*E812+'Connecting shares (%)'!$G$14/100*G812+'Connecting shares (%)'!$H$14/100*I812)/1000000,0),0)</f>
        <v>0</v>
      </c>
      <c r="AD812" s="1">
        <f>IF(C812="west", IF(B812="Decentral",F812*'Connecting shares (%)'!$R$16*'Connecting shares (%)'!$F$14/100+H812*'Connecting shares (%)'!$G$14/100*'Connecting shares (%)'!$R$17+J812*'Connecting shares (%)'!$H$14/100*'Connecting shares (%)'!$R$18,0),0)</f>
        <v>0</v>
      </c>
      <c r="AE812" s="1">
        <f>IF(C812="west", IF(B812="Central",('Connecting shares (%)'!$F$12/100*K812+'Connecting shares (%)'!$G$12/100*M812+'Connecting shares (%)'!$H$12/100*O812)/1000000,0),0)</f>
        <v>0</v>
      </c>
      <c r="AF812" s="1">
        <f>IF(C812="west", IF(B812="Central",L812*'Connecting shares (%)'!$R$16*'Connecting shares (%)'!$F$12/100+N812*'Connecting shares (%)'!$G$12/100*'Connecting shares (%)'!$R$17+P812*'Connecting shares (%)'!$H$12/100*'Connecting shares (%)'!$R$18,0),0)</f>
        <v>0</v>
      </c>
      <c r="AG812" s="1">
        <f>IF(C812="West", IF(B812="Decentral",(K812*'Connecting shares (%)'!$F$16/100+M812*'Connecting shares (%)'!$G$16/100+O812*'Connecting shares (%)'!$H$16/100)/1000000,0),0)</f>
        <v>0</v>
      </c>
      <c r="AH812" s="1">
        <f>IF(C812="west", IF(B812="Decentral",L812*'Connecting shares (%)'!$R$16*'Connecting shares (%)'!$F$16/100+N812*'Connecting shares (%)'!$G$16/100*'Connecting shares (%)'!$R$17+P812*'Connecting shares (%)'!$H$16/100*'Connecting shares (%)'!$R$18,0),0)</f>
        <v>0</v>
      </c>
    </row>
    <row r="813" spans="1:34">
      <c r="A813" s="1">
        <v>812</v>
      </c>
      <c r="B813" s="1" t="s">
        <v>20</v>
      </c>
      <c r="C813" s="1" t="s">
        <v>21</v>
      </c>
      <c r="D813" s="1" t="s">
        <v>170</v>
      </c>
      <c r="E813" s="1">
        <v>425652.239999999</v>
      </c>
      <c r="F813" s="1">
        <v>26</v>
      </c>
      <c r="G813" s="1">
        <v>0</v>
      </c>
      <c r="H813" s="1">
        <v>0</v>
      </c>
      <c r="I813" s="1">
        <v>0</v>
      </c>
      <c r="J813" s="1">
        <v>0</v>
      </c>
      <c r="K813" s="1">
        <v>0</v>
      </c>
      <c r="L813" s="1">
        <v>0</v>
      </c>
      <c r="M813" s="1">
        <v>0</v>
      </c>
      <c r="N813" s="1">
        <v>0</v>
      </c>
      <c r="O813" s="1">
        <v>0</v>
      </c>
      <c r="P813" s="1">
        <v>0</v>
      </c>
      <c r="Q813" s="1">
        <v>2884.6439597856101</v>
      </c>
      <c r="R813" s="1">
        <v>449533</v>
      </c>
      <c r="S813" s="59">
        <f>IF(C813="East", IF(B813="Central",('Connecting shares (%)'!$F$2/100*E813+'Connecting shares (%)'!$G$2/100*G813+'Connecting shares (%)'!$H$2/100*I813)/1000000,0),0)</f>
        <v>0</v>
      </c>
      <c r="T813" s="59">
        <f>IF(C813="East", IF(B813="Central",F813*'Connecting shares (%)'!$R$16*'Connecting shares (%)'!$F$2/100+H813*'Connecting shares (%)'!$G$2/100*'Connecting shares (%)'!$R$17+J813*'Connecting shares (%)'!$H$2/100*'Connecting shares (%)'!$R$18,0),0)</f>
        <v>0</v>
      </c>
      <c r="U813" s="1">
        <f>IF(C813="East", IF(B813="Decentral",('Connecting shares (%)'!$F$6/100*E813+'Connecting shares (%)'!$G$6/100*G813+'Connecting shares (%)'!$H$6/100*I813)/1000000,0),0)</f>
        <v>0</v>
      </c>
      <c r="V813" s="1">
        <f>IF(C813="East", IF(B813="Decentral",F813*'Connecting shares (%)'!$R$16*'Connecting shares (%)'!$F$6/100+H813*'Connecting shares (%)'!$G$6/100*'Connecting shares (%)'!$R$17+J813*'Connecting shares (%)'!$H$6/100*'Connecting shares (%)'!$R$18,0),0)</f>
        <v>0</v>
      </c>
      <c r="W813" s="1">
        <f>IF(C813="East", IF(B813="Central",('Connecting shares (%)'!$F$4/100*K813+'Connecting shares (%)'!$G$4/100*M813+'Connecting shares (%)'!$H$4/100*O813)/1000000,0),0)</f>
        <v>0</v>
      </c>
      <c r="X813" s="1">
        <f>IF(C813="East", IF(B813="Central",L813*'Connecting shares (%)'!$R$16*'Connecting shares (%)'!$F$4/100+N813*'Connecting shares (%)'!$G$4/100*'Connecting shares (%)'!$R$17+P813*'Connecting shares (%)'!$H$4/100*'Connecting shares (%)'!$R$18,0),0)</f>
        <v>0</v>
      </c>
      <c r="Y813" s="1">
        <f>IF(C813="East", IF(B813="Decentral",('Connecting shares (%)'!$F$4/100*K813+'Connecting shares (%)'!$G$4/100*M813+'Connecting shares (%)'!$H$4/100*O813)/1000000,0),0)</f>
        <v>0</v>
      </c>
      <c r="Z813" s="1">
        <f>IF(C813="East", IF(B813="Decentral",L813*'Connecting shares (%)'!$R$16*'Connecting shares (%)'!$F$8/100+N813*'Connecting shares (%)'!$G$8/100*'Connecting shares (%)'!$R$17+P813*'Connecting shares (%)'!$H$8/100*'Connecting shares (%)'!$R$18,0),0)</f>
        <v>0</v>
      </c>
      <c r="AA813" s="1">
        <f>IF(C813="West", IF(B813="Central",('Connecting shares (%)'!$F$10/100*E813+'Connecting shares (%)'!$G$10/100*G813+'Connecting shares (%)'!$H$10/100*I813)/1000000,0),0)</f>
        <v>0.42565223999999902</v>
      </c>
      <c r="AB813" s="1">
        <f>IF(C813="West", IF(B813="Central",F813*'Connecting shares (%)'!$R$16*'Connecting shares (%)'!$F$10/100+H813*'Connecting shares (%)'!$G$10/100*'Connecting shares (%)'!$R$17+J813*'Connecting shares (%)'!$H$10/100*'Connecting shares (%)'!$R$18,0),0)</f>
        <v>0.59787000000000001</v>
      </c>
      <c r="AC813" s="1">
        <f>IF(C813="West", IF(B813="Decentral",('Connecting shares (%)'!$F$14/100*E813+'Connecting shares (%)'!$G$14/100*G813+'Connecting shares (%)'!$H$14/100*I813)/1000000,0),0)</f>
        <v>0</v>
      </c>
      <c r="AD813" s="1">
        <f>IF(C813="west", IF(B813="Decentral",F813*'Connecting shares (%)'!$R$16*'Connecting shares (%)'!$F$14/100+H813*'Connecting shares (%)'!$G$14/100*'Connecting shares (%)'!$R$17+J813*'Connecting shares (%)'!$H$14/100*'Connecting shares (%)'!$R$18,0),0)</f>
        <v>0</v>
      </c>
      <c r="AE813" s="1">
        <f>IF(C813="west", IF(B813="Central",('Connecting shares (%)'!$F$12/100*K813+'Connecting shares (%)'!$G$12/100*M813+'Connecting shares (%)'!$H$12/100*O813)/1000000,0),0)</f>
        <v>0</v>
      </c>
      <c r="AF813" s="1">
        <f>IF(C813="west", IF(B813="Central",L813*'Connecting shares (%)'!$R$16*'Connecting shares (%)'!$F$12/100+N813*'Connecting shares (%)'!$G$12/100*'Connecting shares (%)'!$R$17+P813*'Connecting shares (%)'!$H$12/100*'Connecting shares (%)'!$R$18,0),0)</f>
        <v>0</v>
      </c>
      <c r="AG813" s="1">
        <f>IF(C813="West", IF(B813="Decentral",(K813*'Connecting shares (%)'!$F$16/100+M813*'Connecting shares (%)'!$G$16/100+O813*'Connecting shares (%)'!$H$16/100)/1000000,0),0)</f>
        <v>0</v>
      </c>
      <c r="AH813" s="1">
        <f>IF(C813="west", IF(B813="Decentral",L813*'Connecting shares (%)'!$R$16*'Connecting shares (%)'!$F$16/100+N813*'Connecting shares (%)'!$G$16/100*'Connecting shares (%)'!$R$17+P813*'Connecting shares (%)'!$H$16/100*'Connecting shares (%)'!$R$18,0),0)</f>
        <v>0</v>
      </c>
    </row>
    <row r="814" spans="1:34">
      <c r="A814" s="1">
        <v>813</v>
      </c>
      <c r="B814" s="1" t="s">
        <v>19</v>
      </c>
      <c r="C814" s="1" t="s">
        <v>22</v>
      </c>
      <c r="D814" s="1" t="s">
        <v>169</v>
      </c>
      <c r="E814" s="1">
        <v>0</v>
      </c>
      <c r="F814" s="1">
        <v>0</v>
      </c>
      <c r="G814" s="1">
        <v>0</v>
      </c>
      <c r="H814" s="1">
        <v>0</v>
      </c>
      <c r="I814" s="1">
        <v>0</v>
      </c>
      <c r="J814" s="1">
        <v>0</v>
      </c>
      <c r="K814" s="1">
        <v>0</v>
      </c>
      <c r="L814" s="1">
        <v>0</v>
      </c>
      <c r="M814" s="1">
        <v>0</v>
      </c>
      <c r="N814" s="1">
        <v>0</v>
      </c>
      <c r="O814" s="1">
        <v>0</v>
      </c>
      <c r="P814" s="1">
        <v>0</v>
      </c>
      <c r="Q814" s="1">
        <v>295.08357849849898</v>
      </c>
      <c r="R814" s="1">
        <v>4160</v>
      </c>
      <c r="S814" s="59">
        <f>IF(C814="East", IF(B814="Central",('Connecting shares (%)'!$F$2/100*E814+'Connecting shares (%)'!$G$2/100*G814+'Connecting shares (%)'!$H$2/100*I814)/1000000,0),0)</f>
        <v>0</v>
      </c>
      <c r="T814" s="59">
        <f>IF(C814="East", IF(B814="Central",F814*'Connecting shares (%)'!$R$16*'Connecting shares (%)'!$F$2/100+H814*'Connecting shares (%)'!$G$2/100*'Connecting shares (%)'!$R$17+J814*'Connecting shares (%)'!$H$2/100*'Connecting shares (%)'!$R$18,0),0)</f>
        <v>0</v>
      </c>
      <c r="U814" s="1">
        <f>IF(C814="East", IF(B814="Decentral",('Connecting shares (%)'!$F$6/100*E814+'Connecting shares (%)'!$G$6/100*G814+'Connecting shares (%)'!$H$6/100*I814)/1000000,0),0)</f>
        <v>0</v>
      </c>
      <c r="V814" s="1">
        <f>IF(C814="East", IF(B814="Decentral",F814*'Connecting shares (%)'!$R$16*'Connecting shares (%)'!$F$6/100+H814*'Connecting shares (%)'!$G$6/100*'Connecting shares (%)'!$R$17+J814*'Connecting shares (%)'!$H$6/100*'Connecting shares (%)'!$R$18,0),0)</f>
        <v>0</v>
      </c>
      <c r="W814" s="1">
        <f>IF(C814="East", IF(B814="Central",('Connecting shares (%)'!$F$4/100*K814+'Connecting shares (%)'!$G$4/100*M814+'Connecting shares (%)'!$H$4/100*O814)/1000000,0),0)</f>
        <v>0</v>
      </c>
      <c r="X814" s="1">
        <f>IF(C814="East", IF(B814="Central",L814*'Connecting shares (%)'!$R$16*'Connecting shares (%)'!$F$4/100+N814*'Connecting shares (%)'!$G$4/100*'Connecting shares (%)'!$R$17+P814*'Connecting shares (%)'!$H$4/100*'Connecting shares (%)'!$R$18,0),0)</f>
        <v>0</v>
      </c>
      <c r="Y814" s="1">
        <f>IF(C814="East", IF(B814="Decentral",('Connecting shares (%)'!$F$4/100*K814+'Connecting shares (%)'!$G$4/100*M814+'Connecting shares (%)'!$H$4/100*O814)/1000000,0),0)</f>
        <v>0</v>
      </c>
      <c r="Z814" s="1">
        <f>IF(C814="East", IF(B814="Decentral",L814*'Connecting shares (%)'!$R$16*'Connecting shares (%)'!$F$8/100+N814*'Connecting shares (%)'!$G$8/100*'Connecting shares (%)'!$R$17+P814*'Connecting shares (%)'!$H$8/100*'Connecting shares (%)'!$R$18,0),0)</f>
        <v>0</v>
      </c>
      <c r="AA814" s="1">
        <f>IF(C814="West", IF(B814="Central",('Connecting shares (%)'!$F$10/100*E814+'Connecting shares (%)'!$G$10/100*G814+'Connecting shares (%)'!$H$10/100*I814)/1000000,0),0)</f>
        <v>0</v>
      </c>
      <c r="AB814" s="1">
        <f>IF(C814="West", IF(B814="Central",F814*'Connecting shares (%)'!$R$16*'Connecting shares (%)'!$F$10/100+H814*'Connecting shares (%)'!$G$10/100*'Connecting shares (%)'!$R$17+J814*'Connecting shares (%)'!$H$10/100*'Connecting shares (%)'!$R$18,0),0)</f>
        <v>0</v>
      </c>
      <c r="AC814" s="1">
        <f>IF(C814="West", IF(B814="Decentral",('Connecting shares (%)'!$F$14/100*E814+'Connecting shares (%)'!$G$14/100*G814+'Connecting shares (%)'!$H$14/100*I814)/1000000,0),0)</f>
        <v>0</v>
      </c>
      <c r="AD814" s="1">
        <f>IF(C814="west", IF(B814="Decentral",F814*'Connecting shares (%)'!$R$16*'Connecting shares (%)'!$F$14/100+H814*'Connecting shares (%)'!$G$14/100*'Connecting shares (%)'!$R$17+J814*'Connecting shares (%)'!$H$14/100*'Connecting shares (%)'!$R$18,0),0)</f>
        <v>0</v>
      </c>
      <c r="AE814" s="1">
        <f>IF(C814="west", IF(B814="Central",('Connecting shares (%)'!$F$12/100*K814+'Connecting shares (%)'!$G$12/100*M814+'Connecting shares (%)'!$H$12/100*O814)/1000000,0),0)</f>
        <v>0</v>
      </c>
      <c r="AF814" s="1">
        <f>IF(C814="west", IF(B814="Central",L814*'Connecting shares (%)'!$R$16*'Connecting shares (%)'!$F$12/100+N814*'Connecting shares (%)'!$G$12/100*'Connecting shares (%)'!$R$17+P814*'Connecting shares (%)'!$H$12/100*'Connecting shares (%)'!$R$18,0),0)</f>
        <v>0</v>
      </c>
      <c r="AG814" s="1">
        <f>IF(C814="West", IF(B814="Decentral",(K814*'Connecting shares (%)'!$F$16/100+M814*'Connecting shares (%)'!$G$16/100+O814*'Connecting shares (%)'!$H$16/100)/1000000,0),0)</f>
        <v>0</v>
      </c>
      <c r="AH814" s="1">
        <f>IF(C814="west", IF(B814="Decentral",L814*'Connecting shares (%)'!$R$16*'Connecting shares (%)'!$F$16/100+N814*'Connecting shares (%)'!$G$16/100*'Connecting shares (%)'!$R$17+P814*'Connecting shares (%)'!$H$16/100*'Connecting shares (%)'!$R$18,0),0)</f>
        <v>0</v>
      </c>
    </row>
    <row r="815" spans="1:34">
      <c r="A815" s="1">
        <v>814</v>
      </c>
      <c r="B815" s="1" t="s">
        <v>19</v>
      </c>
      <c r="C815" s="1" t="s">
        <v>21</v>
      </c>
      <c r="D815" s="1" t="s">
        <v>168</v>
      </c>
      <c r="E815" s="1">
        <v>0</v>
      </c>
      <c r="F815" s="1">
        <v>0</v>
      </c>
      <c r="G815" s="1">
        <v>0</v>
      </c>
      <c r="H815" s="1">
        <v>0</v>
      </c>
      <c r="I815" s="1">
        <v>0</v>
      </c>
      <c r="J815" s="1">
        <v>0</v>
      </c>
      <c r="K815" s="1">
        <v>0</v>
      </c>
      <c r="L815" s="1">
        <v>0</v>
      </c>
      <c r="M815" s="1">
        <v>0</v>
      </c>
      <c r="N815" s="1">
        <v>0</v>
      </c>
      <c r="O815" s="1">
        <v>0</v>
      </c>
      <c r="P815" s="1">
        <v>0</v>
      </c>
      <c r="Q815" s="1">
        <v>1255.1899572943</v>
      </c>
      <c r="R815" s="1">
        <v>68956</v>
      </c>
      <c r="S815" s="59">
        <f>IF(C815="East", IF(B815="Central",('Connecting shares (%)'!$F$2/100*E815+'Connecting shares (%)'!$G$2/100*G815+'Connecting shares (%)'!$H$2/100*I815)/1000000,0),0)</f>
        <v>0</v>
      </c>
      <c r="T815" s="59">
        <f>IF(C815="East", IF(B815="Central",F815*'Connecting shares (%)'!$R$16*'Connecting shares (%)'!$F$2/100+H815*'Connecting shares (%)'!$G$2/100*'Connecting shares (%)'!$R$17+J815*'Connecting shares (%)'!$H$2/100*'Connecting shares (%)'!$R$18,0),0)</f>
        <v>0</v>
      </c>
      <c r="U815" s="1">
        <f>IF(C815="East", IF(B815="Decentral",('Connecting shares (%)'!$F$6/100*E815+'Connecting shares (%)'!$G$6/100*G815+'Connecting shares (%)'!$H$6/100*I815)/1000000,0),0)</f>
        <v>0</v>
      </c>
      <c r="V815" s="1">
        <f>IF(C815="East", IF(B815="Decentral",F815*'Connecting shares (%)'!$R$16*'Connecting shares (%)'!$F$6/100+H815*'Connecting shares (%)'!$G$6/100*'Connecting shares (%)'!$R$17+J815*'Connecting shares (%)'!$H$6/100*'Connecting shares (%)'!$R$18,0),0)</f>
        <v>0</v>
      </c>
      <c r="W815" s="1">
        <f>IF(C815="East", IF(B815="Central",('Connecting shares (%)'!$F$4/100*K815+'Connecting shares (%)'!$G$4/100*M815+'Connecting shares (%)'!$H$4/100*O815)/1000000,0),0)</f>
        <v>0</v>
      </c>
      <c r="X815" s="1">
        <f>IF(C815="East", IF(B815="Central",L815*'Connecting shares (%)'!$R$16*'Connecting shares (%)'!$F$4/100+N815*'Connecting shares (%)'!$G$4/100*'Connecting shares (%)'!$R$17+P815*'Connecting shares (%)'!$H$4/100*'Connecting shares (%)'!$R$18,0),0)</f>
        <v>0</v>
      </c>
      <c r="Y815" s="1">
        <f>IF(C815="East", IF(B815="Decentral",('Connecting shares (%)'!$F$4/100*K815+'Connecting shares (%)'!$G$4/100*M815+'Connecting shares (%)'!$H$4/100*O815)/1000000,0),0)</f>
        <v>0</v>
      </c>
      <c r="Z815" s="1">
        <f>IF(C815="East", IF(B815="Decentral",L815*'Connecting shares (%)'!$R$16*'Connecting shares (%)'!$F$8/100+N815*'Connecting shares (%)'!$G$8/100*'Connecting shares (%)'!$R$17+P815*'Connecting shares (%)'!$H$8/100*'Connecting shares (%)'!$R$18,0),0)</f>
        <v>0</v>
      </c>
      <c r="AA815" s="1">
        <f>IF(C815="West", IF(B815="Central",('Connecting shares (%)'!$F$10/100*E815+'Connecting shares (%)'!$G$10/100*G815+'Connecting shares (%)'!$H$10/100*I815)/1000000,0),0)</f>
        <v>0</v>
      </c>
      <c r="AB815" s="1">
        <f>IF(C815="West", IF(B815="Central",F815*'Connecting shares (%)'!$R$16*'Connecting shares (%)'!$F$10/100+H815*'Connecting shares (%)'!$G$10/100*'Connecting shares (%)'!$R$17+J815*'Connecting shares (%)'!$H$10/100*'Connecting shares (%)'!$R$18,0),0)</f>
        <v>0</v>
      </c>
      <c r="AC815" s="1">
        <f>IF(C815="West", IF(B815="Decentral",('Connecting shares (%)'!$F$14/100*E815+'Connecting shares (%)'!$G$14/100*G815+'Connecting shares (%)'!$H$14/100*I815)/1000000,0),0)</f>
        <v>0</v>
      </c>
      <c r="AD815" s="1">
        <f>IF(C815="west", IF(B815="Decentral",F815*'Connecting shares (%)'!$R$16*'Connecting shares (%)'!$F$14/100+H815*'Connecting shares (%)'!$G$14/100*'Connecting shares (%)'!$R$17+J815*'Connecting shares (%)'!$H$14/100*'Connecting shares (%)'!$R$18,0),0)</f>
        <v>0</v>
      </c>
      <c r="AE815" s="1">
        <f>IF(C815="west", IF(B815="Central",('Connecting shares (%)'!$F$12/100*K815+'Connecting shares (%)'!$G$12/100*M815+'Connecting shares (%)'!$H$12/100*O815)/1000000,0),0)</f>
        <v>0</v>
      </c>
      <c r="AF815" s="1">
        <f>IF(C815="west", IF(B815="Central",L815*'Connecting shares (%)'!$R$16*'Connecting shares (%)'!$F$12/100+N815*'Connecting shares (%)'!$G$12/100*'Connecting shares (%)'!$R$17+P815*'Connecting shares (%)'!$H$12/100*'Connecting shares (%)'!$R$18,0),0)</f>
        <v>0</v>
      </c>
      <c r="AG815" s="1">
        <f>IF(C815="West", IF(B815="Decentral",(K815*'Connecting shares (%)'!$F$16/100+M815*'Connecting shares (%)'!$G$16/100+O815*'Connecting shares (%)'!$H$16/100)/1000000,0),0)</f>
        <v>0</v>
      </c>
      <c r="AH815" s="1">
        <f>IF(C815="west", IF(B815="Decentral",L815*'Connecting shares (%)'!$R$16*'Connecting shares (%)'!$F$16/100+N815*'Connecting shares (%)'!$G$16/100*'Connecting shares (%)'!$R$17+P815*'Connecting shares (%)'!$H$16/100*'Connecting shares (%)'!$R$18,0),0)</f>
        <v>0</v>
      </c>
    </row>
    <row r="816" spans="1:34">
      <c r="A816" s="1">
        <v>815</v>
      </c>
      <c r="B816" s="1" t="s">
        <v>19</v>
      </c>
      <c r="C816" s="1" t="s">
        <v>22</v>
      </c>
      <c r="D816" s="1" t="s">
        <v>167</v>
      </c>
      <c r="E816" s="1">
        <v>238041.959999999</v>
      </c>
      <c r="F816" s="1">
        <v>19</v>
      </c>
      <c r="G816" s="1">
        <v>0</v>
      </c>
      <c r="H816" s="1">
        <v>0</v>
      </c>
      <c r="I816" s="1">
        <v>0</v>
      </c>
      <c r="J816" s="1">
        <v>0</v>
      </c>
      <c r="K816" s="1">
        <v>0</v>
      </c>
      <c r="L816" s="1">
        <v>0</v>
      </c>
      <c r="M816" s="1">
        <v>0</v>
      </c>
      <c r="N816" s="1">
        <v>0</v>
      </c>
      <c r="O816" s="1">
        <v>0</v>
      </c>
      <c r="P816" s="1">
        <v>0</v>
      </c>
      <c r="Q816" s="1">
        <v>1772.4760264996701</v>
      </c>
      <c r="R816" s="1">
        <v>92269.5</v>
      </c>
      <c r="S816" s="59">
        <f>IF(C816="East", IF(B816="Central",('Connecting shares (%)'!$F$2/100*E816+'Connecting shares (%)'!$G$2/100*G816+'Connecting shares (%)'!$H$2/100*I816)/1000000,0),0)</f>
        <v>0</v>
      </c>
      <c r="T816" s="59">
        <f>IF(C816="East", IF(B816="Central",F816*'Connecting shares (%)'!$R$16*'Connecting shares (%)'!$F$2/100+H816*'Connecting shares (%)'!$G$2/100*'Connecting shares (%)'!$R$17+J816*'Connecting shares (%)'!$H$2/100*'Connecting shares (%)'!$R$18,0),0)</f>
        <v>0</v>
      </c>
      <c r="U816" s="1">
        <f>IF(C816="East", IF(B816="Decentral",('Connecting shares (%)'!$F$6/100*E816+'Connecting shares (%)'!$G$6/100*G816+'Connecting shares (%)'!$H$6/100*I816)/1000000,0),0)</f>
        <v>0.238041959999999</v>
      </c>
      <c r="V816" s="1">
        <f>IF(C816="East", IF(B816="Decentral",F816*'Connecting shares (%)'!$R$16*'Connecting shares (%)'!$F$6/100+H816*'Connecting shares (%)'!$G$6/100*'Connecting shares (%)'!$R$17+J816*'Connecting shares (%)'!$H$6/100*'Connecting shares (%)'!$R$18,0),0)</f>
        <v>0.4369050000000001</v>
      </c>
      <c r="W816" s="1">
        <f>IF(C816="East", IF(B816="Central",('Connecting shares (%)'!$F$4/100*K816+'Connecting shares (%)'!$G$4/100*M816+'Connecting shares (%)'!$H$4/100*O816)/1000000,0),0)</f>
        <v>0</v>
      </c>
      <c r="X816" s="1">
        <f>IF(C816="East", IF(B816="Central",L816*'Connecting shares (%)'!$R$16*'Connecting shares (%)'!$F$4/100+N816*'Connecting shares (%)'!$G$4/100*'Connecting shares (%)'!$R$17+P816*'Connecting shares (%)'!$H$4/100*'Connecting shares (%)'!$R$18,0),0)</f>
        <v>0</v>
      </c>
      <c r="Y816" s="1">
        <f>IF(C816="East", IF(B816="Decentral",('Connecting shares (%)'!$F$4/100*K816+'Connecting shares (%)'!$G$4/100*M816+'Connecting shares (%)'!$H$4/100*O816)/1000000,0),0)</f>
        <v>0</v>
      </c>
      <c r="Z816" s="1">
        <f>IF(C816="East", IF(B816="Decentral",L816*'Connecting shares (%)'!$R$16*'Connecting shares (%)'!$F$8/100+N816*'Connecting shares (%)'!$G$8/100*'Connecting shares (%)'!$R$17+P816*'Connecting shares (%)'!$H$8/100*'Connecting shares (%)'!$R$18,0),0)</f>
        <v>0</v>
      </c>
      <c r="AA816" s="1">
        <f>IF(C816="West", IF(B816="Central",('Connecting shares (%)'!$F$10/100*E816+'Connecting shares (%)'!$G$10/100*G816+'Connecting shares (%)'!$H$10/100*I816)/1000000,0),0)</f>
        <v>0</v>
      </c>
      <c r="AB816" s="1">
        <f>IF(C816="West", IF(B816="Central",F816*'Connecting shares (%)'!$R$16*'Connecting shares (%)'!$F$10/100+H816*'Connecting shares (%)'!$G$10/100*'Connecting shares (%)'!$R$17+J816*'Connecting shares (%)'!$H$10/100*'Connecting shares (%)'!$R$18,0),0)</f>
        <v>0</v>
      </c>
      <c r="AC816" s="1">
        <f>IF(C816="West", IF(B816="Decentral",('Connecting shares (%)'!$F$14/100*E816+'Connecting shares (%)'!$G$14/100*G816+'Connecting shares (%)'!$H$14/100*I816)/1000000,0),0)</f>
        <v>0</v>
      </c>
      <c r="AD816" s="1">
        <f>IF(C816="west", IF(B816="Decentral",F816*'Connecting shares (%)'!$R$16*'Connecting shares (%)'!$F$14/100+H816*'Connecting shares (%)'!$G$14/100*'Connecting shares (%)'!$R$17+J816*'Connecting shares (%)'!$H$14/100*'Connecting shares (%)'!$R$18,0),0)</f>
        <v>0</v>
      </c>
      <c r="AE816" s="1">
        <f>IF(C816="west", IF(B816="Central",('Connecting shares (%)'!$F$12/100*K816+'Connecting shares (%)'!$G$12/100*M816+'Connecting shares (%)'!$H$12/100*O816)/1000000,0),0)</f>
        <v>0</v>
      </c>
      <c r="AF816" s="1">
        <f>IF(C816="west", IF(B816="Central",L816*'Connecting shares (%)'!$R$16*'Connecting shares (%)'!$F$12/100+N816*'Connecting shares (%)'!$G$12/100*'Connecting shares (%)'!$R$17+P816*'Connecting shares (%)'!$H$12/100*'Connecting shares (%)'!$R$18,0),0)</f>
        <v>0</v>
      </c>
      <c r="AG816" s="1">
        <f>IF(C816="West", IF(B816="Decentral",(K816*'Connecting shares (%)'!$F$16/100+M816*'Connecting shares (%)'!$G$16/100+O816*'Connecting shares (%)'!$H$16/100)/1000000,0),0)</f>
        <v>0</v>
      </c>
      <c r="AH816" s="1">
        <f>IF(C816="west", IF(B816="Decentral",L816*'Connecting shares (%)'!$R$16*'Connecting shares (%)'!$F$16/100+N816*'Connecting shares (%)'!$G$16/100*'Connecting shares (%)'!$R$17+P816*'Connecting shares (%)'!$H$16/100*'Connecting shares (%)'!$R$18,0),0)</f>
        <v>0</v>
      </c>
    </row>
    <row r="817" spans="1:34">
      <c r="A817" s="1">
        <v>816</v>
      </c>
      <c r="B817" s="1" t="s">
        <v>20</v>
      </c>
      <c r="C817" s="1" t="s">
        <v>21</v>
      </c>
      <c r="D817" s="1" t="s">
        <v>164</v>
      </c>
      <c r="E817" s="1">
        <v>0</v>
      </c>
      <c r="F817" s="1">
        <v>0</v>
      </c>
      <c r="G817" s="1">
        <v>0</v>
      </c>
      <c r="H817" s="1">
        <v>0</v>
      </c>
      <c r="I817" s="1">
        <v>0</v>
      </c>
      <c r="J817" s="1">
        <v>0</v>
      </c>
      <c r="K817" s="1">
        <v>0</v>
      </c>
      <c r="L817" s="1">
        <v>0</v>
      </c>
      <c r="M817" s="1">
        <v>0</v>
      </c>
      <c r="N817" s="1">
        <v>0</v>
      </c>
      <c r="O817" s="1">
        <v>0</v>
      </c>
      <c r="P817" s="1">
        <v>0</v>
      </c>
      <c r="Q817" s="1">
        <v>1509.9783386674701</v>
      </c>
      <c r="R817" s="1">
        <v>124220</v>
      </c>
      <c r="S817" s="59">
        <f>IF(C817="East", IF(B817="Central",('Connecting shares (%)'!$F$2/100*E817+'Connecting shares (%)'!$G$2/100*G817+'Connecting shares (%)'!$H$2/100*I817)/1000000,0),0)</f>
        <v>0</v>
      </c>
      <c r="T817" s="59">
        <f>IF(C817="East", IF(B817="Central",F817*'Connecting shares (%)'!$R$16*'Connecting shares (%)'!$F$2/100+H817*'Connecting shares (%)'!$G$2/100*'Connecting shares (%)'!$R$17+J817*'Connecting shares (%)'!$H$2/100*'Connecting shares (%)'!$R$18,0),0)</f>
        <v>0</v>
      </c>
      <c r="U817" s="1">
        <f>IF(C817="East", IF(B817="Decentral",('Connecting shares (%)'!$F$6/100*E817+'Connecting shares (%)'!$G$6/100*G817+'Connecting shares (%)'!$H$6/100*I817)/1000000,0),0)</f>
        <v>0</v>
      </c>
      <c r="V817" s="1">
        <f>IF(C817="East", IF(B817="Decentral",F817*'Connecting shares (%)'!$R$16*'Connecting shares (%)'!$F$6/100+H817*'Connecting shares (%)'!$G$6/100*'Connecting shares (%)'!$R$17+J817*'Connecting shares (%)'!$H$6/100*'Connecting shares (%)'!$R$18,0),0)</f>
        <v>0</v>
      </c>
      <c r="W817" s="1">
        <f>IF(C817="East", IF(B817="Central",('Connecting shares (%)'!$F$4/100*K817+'Connecting shares (%)'!$G$4/100*M817+'Connecting shares (%)'!$H$4/100*O817)/1000000,0),0)</f>
        <v>0</v>
      </c>
      <c r="X817" s="1">
        <f>IF(C817="East", IF(B817="Central",L817*'Connecting shares (%)'!$R$16*'Connecting shares (%)'!$F$4/100+N817*'Connecting shares (%)'!$G$4/100*'Connecting shares (%)'!$R$17+P817*'Connecting shares (%)'!$H$4/100*'Connecting shares (%)'!$R$18,0),0)</f>
        <v>0</v>
      </c>
      <c r="Y817" s="1">
        <f>IF(C817="East", IF(B817="Decentral",('Connecting shares (%)'!$F$4/100*K817+'Connecting shares (%)'!$G$4/100*M817+'Connecting shares (%)'!$H$4/100*O817)/1000000,0),0)</f>
        <v>0</v>
      </c>
      <c r="Z817" s="1">
        <f>IF(C817="East", IF(B817="Decentral",L817*'Connecting shares (%)'!$R$16*'Connecting shares (%)'!$F$8/100+N817*'Connecting shares (%)'!$G$8/100*'Connecting shares (%)'!$R$17+P817*'Connecting shares (%)'!$H$8/100*'Connecting shares (%)'!$R$18,0),0)</f>
        <v>0</v>
      </c>
      <c r="AA817" s="1">
        <f>IF(C817="West", IF(B817="Central",('Connecting shares (%)'!$F$10/100*E817+'Connecting shares (%)'!$G$10/100*G817+'Connecting shares (%)'!$H$10/100*I817)/1000000,0),0)</f>
        <v>0</v>
      </c>
      <c r="AB817" s="1">
        <f>IF(C817="West", IF(B817="Central",F817*'Connecting shares (%)'!$R$16*'Connecting shares (%)'!$F$10/100+H817*'Connecting shares (%)'!$G$10/100*'Connecting shares (%)'!$R$17+J817*'Connecting shares (%)'!$H$10/100*'Connecting shares (%)'!$R$18,0),0)</f>
        <v>0</v>
      </c>
      <c r="AC817" s="1">
        <f>IF(C817="West", IF(B817="Decentral",('Connecting shares (%)'!$F$14/100*E817+'Connecting shares (%)'!$G$14/100*G817+'Connecting shares (%)'!$H$14/100*I817)/1000000,0),0)</f>
        <v>0</v>
      </c>
      <c r="AD817" s="1">
        <f>IF(C817="west", IF(B817="Decentral",F817*'Connecting shares (%)'!$R$16*'Connecting shares (%)'!$F$14/100+H817*'Connecting shares (%)'!$G$14/100*'Connecting shares (%)'!$R$17+J817*'Connecting shares (%)'!$H$14/100*'Connecting shares (%)'!$R$18,0),0)</f>
        <v>0</v>
      </c>
      <c r="AE817" s="1">
        <f>IF(C817="west", IF(B817="Central",('Connecting shares (%)'!$F$12/100*K817+'Connecting shares (%)'!$G$12/100*M817+'Connecting shares (%)'!$H$12/100*O817)/1000000,0),0)</f>
        <v>0</v>
      </c>
      <c r="AF817" s="1">
        <f>IF(C817="west", IF(B817="Central",L817*'Connecting shares (%)'!$R$16*'Connecting shares (%)'!$F$12/100+N817*'Connecting shares (%)'!$G$12/100*'Connecting shares (%)'!$R$17+P817*'Connecting shares (%)'!$H$12/100*'Connecting shares (%)'!$R$18,0),0)</f>
        <v>0</v>
      </c>
      <c r="AG817" s="1">
        <f>IF(C817="West", IF(B817="Decentral",(K817*'Connecting shares (%)'!$F$16/100+M817*'Connecting shares (%)'!$G$16/100+O817*'Connecting shares (%)'!$H$16/100)/1000000,0),0)</f>
        <v>0</v>
      </c>
      <c r="AH817" s="1">
        <f>IF(C817="west", IF(B817="Decentral",L817*'Connecting shares (%)'!$R$16*'Connecting shares (%)'!$F$16/100+N817*'Connecting shares (%)'!$G$16/100*'Connecting shares (%)'!$R$17+P817*'Connecting shares (%)'!$H$16/100*'Connecting shares (%)'!$R$18,0),0)</f>
        <v>0</v>
      </c>
    </row>
    <row r="818" spans="1:34">
      <c r="A818" s="1">
        <v>817</v>
      </c>
      <c r="B818" s="1" t="s">
        <v>19</v>
      </c>
      <c r="C818" s="1" t="s">
        <v>22</v>
      </c>
      <c r="D818" s="1" t="s">
        <v>166</v>
      </c>
      <c r="E818" s="1">
        <v>0</v>
      </c>
      <c r="F818" s="1">
        <v>0</v>
      </c>
      <c r="G818" s="1">
        <v>0</v>
      </c>
      <c r="H818" s="1">
        <v>0</v>
      </c>
      <c r="I818" s="1">
        <v>0</v>
      </c>
      <c r="J818" s="1">
        <v>0</v>
      </c>
      <c r="K818" s="1">
        <v>4521.67</v>
      </c>
      <c r="L818" s="1">
        <v>1</v>
      </c>
      <c r="M818" s="1">
        <v>0</v>
      </c>
      <c r="N818" s="1">
        <v>0</v>
      </c>
      <c r="O818" s="1">
        <v>0</v>
      </c>
      <c r="P818" s="1">
        <v>0</v>
      </c>
      <c r="Q818" s="1">
        <v>1083.9119328491399</v>
      </c>
      <c r="R818" s="1">
        <v>48197.5</v>
      </c>
      <c r="S818" s="59">
        <f>IF(C818="East", IF(B818="Central",('Connecting shares (%)'!$F$2/100*E818+'Connecting shares (%)'!$G$2/100*G818+'Connecting shares (%)'!$H$2/100*I818)/1000000,0),0)</f>
        <v>0</v>
      </c>
      <c r="T818" s="59">
        <f>IF(C818="East", IF(B818="Central",F818*'Connecting shares (%)'!$R$16*'Connecting shares (%)'!$F$2/100+H818*'Connecting shares (%)'!$G$2/100*'Connecting shares (%)'!$R$17+J818*'Connecting shares (%)'!$H$2/100*'Connecting shares (%)'!$R$18,0),0)</f>
        <v>0</v>
      </c>
      <c r="U818" s="1">
        <f>IF(C818="East", IF(B818="Decentral",('Connecting shares (%)'!$F$6/100*E818+'Connecting shares (%)'!$G$6/100*G818+'Connecting shares (%)'!$H$6/100*I818)/1000000,0),0)</f>
        <v>0</v>
      </c>
      <c r="V818" s="1">
        <f>IF(C818="East", IF(B818="Decentral",F818*'Connecting shares (%)'!$R$16*'Connecting shares (%)'!$F$6/100+H818*'Connecting shares (%)'!$G$6/100*'Connecting shares (%)'!$R$17+J818*'Connecting shares (%)'!$H$6/100*'Connecting shares (%)'!$R$18,0),0)</f>
        <v>0</v>
      </c>
      <c r="W818" s="1">
        <f>IF(C818="East", IF(B818="Central",('Connecting shares (%)'!$F$4/100*K818+'Connecting shares (%)'!$G$4/100*M818+'Connecting shares (%)'!$H$4/100*O818)/1000000,0),0)</f>
        <v>0</v>
      </c>
      <c r="X818" s="1">
        <f>IF(C818="East", IF(B818="Central",L818*'Connecting shares (%)'!$R$16*'Connecting shares (%)'!$F$4/100+N818*'Connecting shares (%)'!$G$4/100*'Connecting shares (%)'!$R$17+P818*'Connecting shares (%)'!$H$4/100*'Connecting shares (%)'!$R$18,0),0)</f>
        <v>0</v>
      </c>
      <c r="Y818" s="1">
        <f>IF(C818="East", IF(B818="Decentral",('Connecting shares (%)'!$F$4/100*K818+'Connecting shares (%)'!$G$4/100*M818+'Connecting shares (%)'!$H$4/100*O818)/1000000,0),0)</f>
        <v>4.5216700000000002E-3</v>
      </c>
      <c r="Z818" s="1">
        <f>IF(C818="East", IF(B818="Decentral",L818*'Connecting shares (%)'!$R$16*'Connecting shares (%)'!$F$8/100+N818*'Connecting shares (%)'!$G$8/100*'Connecting shares (%)'!$R$17+P818*'Connecting shares (%)'!$H$8/100*'Connecting shares (%)'!$R$18,0),0)</f>
        <v>2.2995000000000002E-2</v>
      </c>
      <c r="AA818" s="1">
        <f>IF(C818="West", IF(B818="Central",('Connecting shares (%)'!$F$10/100*E818+'Connecting shares (%)'!$G$10/100*G818+'Connecting shares (%)'!$H$10/100*I818)/1000000,0),0)</f>
        <v>0</v>
      </c>
      <c r="AB818" s="1">
        <f>IF(C818="West", IF(B818="Central",F818*'Connecting shares (%)'!$R$16*'Connecting shares (%)'!$F$10/100+H818*'Connecting shares (%)'!$G$10/100*'Connecting shares (%)'!$R$17+J818*'Connecting shares (%)'!$H$10/100*'Connecting shares (%)'!$R$18,0),0)</f>
        <v>0</v>
      </c>
      <c r="AC818" s="1">
        <f>IF(C818="West", IF(B818="Decentral",('Connecting shares (%)'!$F$14/100*E818+'Connecting shares (%)'!$G$14/100*G818+'Connecting shares (%)'!$H$14/100*I818)/1000000,0),0)</f>
        <v>0</v>
      </c>
      <c r="AD818" s="1">
        <f>IF(C818="west", IF(B818="Decentral",F818*'Connecting shares (%)'!$R$16*'Connecting shares (%)'!$F$14/100+H818*'Connecting shares (%)'!$G$14/100*'Connecting shares (%)'!$R$17+J818*'Connecting shares (%)'!$H$14/100*'Connecting shares (%)'!$R$18,0),0)</f>
        <v>0</v>
      </c>
      <c r="AE818" s="1">
        <f>IF(C818="west", IF(B818="Central",('Connecting shares (%)'!$F$12/100*K818+'Connecting shares (%)'!$G$12/100*M818+'Connecting shares (%)'!$H$12/100*O818)/1000000,0),0)</f>
        <v>0</v>
      </c>
      <c r="AF818" s="1">
        <f>IF(C818="west", IF(B818="Central",L818*'Connecting shares (%)'!$R$16*'Connecting shares (%)'!$F$12/100+N818*'Connecting shares (%)'!$G$12/100*'Connecting shares (%)'!$R$17+P818*'Connecting shares (%)'!$H$12/100*'Connecting shares (%)'!$R$18,0),0)</f>
        <v>0</v>
      </c>
      <c r="AG818" s="1">
        <f>IF(C818="West", IF(B818="Decentral",(K818*'Connecting shares (%)'!$F$16/100+M818*'Connecting shares (%)'!$G$16/100+O818*'Connecting shares (%)'!$H$16/100)/1000000,0),0)</f>
        <v>0</v>
      </c>
      <c r="AH818" s="1">
        <f>IF(C818="west", IF(B818="Decentral",L818*'Connecting shares (%)'!$R$16*'Connecting shares (%)'!$F$16/100+N818*'Connecting shares (%)'!$G$16/100*'Connecting shares (%)'!$R$17+P818*'Connecting shares (%)'!$H$16/100*'Connecting shares (%)'!$R$18,0),0)</f>
        <v>0</v>
      </c>
    </row>
    <row r="819" spans="1:34">
      <c r="A819" s="1">
        <v>818</v>
      </c>
      <c r="B819" s="1" t="s">
        <v>19</v>
      </c>
      <c r="C819" s="1" t="s">
        <v>22</v>
      </c>
      <c r="D819" s="1" t="s">
        <v>165</v>
      </c>
      <c r="E819" s="1">
        <v>0</v>
      </c>
      <c r="F819" s="1">
        <v>0</v>
      </c>
      <c r="G819" s="1">
        <v>0</v>
      </c>
      <c r="H819" s="1">
        <v>0</v>
      </c>
      <c r="I819" s="1">
        <v>0</v>
      </c>
      <c r="J819" s="1">
        <v>0</v>
      </c>
      <c r="K819" s="1">
        <v>0</v>
      </c>
      <c r="L819" s="1">
        <v>0</v>
      </c>
      <c r="M819" s="1">
        <v>0</v>
      </c>
      <c r="N819" s="1">
        <v>0</v>
      </c>
      <c r="O819" s="1">
        <v>0</v>
      </c>
      <c r="P819" s="1">
        <v>0</v>
      </c>
      <c r="Q819" s="1">
        <v>822.70942970157705</v>
      </c>
      <c r="R819" s="1">
        <v>5150</v>
      </c>
      <c r="S819" s="59">
        <f>IF(C819="East", IF(B819="Central",('Connecting shares (%)'!$F$2/100*E819+'Connecting shares (%)'!$G$2/100*G819+'Connecting shares (%)'!$H$2/100*I819)/1000000,0),0)</f>
        <v>0</v>
      </c>
      <c r="T819" s="59">
        <f>IF(C819="East", IF(B819="Central",F819*'Connecting shares (%)'!$R$16*'Connecting shares (%)'!$F$2/100+H819*'Connecting shares (%)'!$G$2/100*'Connecting shares (%)'!$R$17+J819*'Connecting shares (%)'!$H$2/100*'Connecting shares (%)'!$R$18,0),0)</f>
        <v>0</v>
      </c>
      <c r="U819" s="1">
        <f>IF(C819="East", IF(B819="Decentral",('Connecting shares (%)'!$F$6/100*E819+'Connecting shares (%)'!$G$6/100*G819+'Connecting shares (%)'!$H$6/100*I819)/1000000,0),0)</f>
        <v>0</v>
      </c>
      <c r="V819" s="1">
        <f>IF(C819="East", IF(B819="Decentral",F819*'Connecting shares (%)'!$R$16*'Connecting shares (%)'!$F$6/100+H819*'Connecting shares (%)'!$G$6/100*'Connecting shares (%)'!$R$17+J819*'Connecting shares (%)'!$H$6/100*'Connecting shares (%)'!$R$18,0),0)</f>
        <v>0</v>
      </c>
      <c r="W819" s="1">
        <f>IF(C819="East", IF(B819="Central",('Connecting shares (%)'!$F$4/100*K819+'Connecting shares (%)'!$G$4/100*M819+'Connecting shares (%)'!$H$4/100*O819)/1000000,0),0)</f>
        <v>0</v>
      </c>
      <c r="X819" s="1">
        <f>IF(C819="East", IF(B819="Central",L819*'Connecting shares (%)'!$R$16*'Connecting shares (%)'!$F$4/100+N819*'Connecting shares (%)'!$G$4/100*'Connecting shares (%)'!$R$17+P819*'Connecting shares (%)'!$H$4/100*'Connecting shares (%)'!$R$18,0),0)</f>
        <v>0</v>
      </c>
      <c r="Y819" s="1">
        <f>IF(C819="East", IF(B819="Decentral",('Connecting shares (%)'!$F$4/100*K819+'Connecting shares (%)'!$G$4/100*M819+'Connecting shares (%)'!$H$4/100*O819)/1000000,0),0)</f>
        <v>0</v>
      </c>
      <c r="Z819" s="1">
        <f>IF(C819="East", IF(B819="Decentral",L819*'Connecting shares (%)'!$R$16*'Connecting shares (%)'!$F$8/100+N819*'Connecting shares (%)'!$G$8/100*'Connecting shares (%)'!$R$17+P819*'Connecting shares (%)'!$H$8/100*'Connecting shares (%)'!$R$18,0),0)</f>
        <v>0</v>
      </c>
      <c r="AA819" s="1">
        <f>IF(C819="West", IF(B819="Central",('Connecting shares (%)'!$F$10/100*E819+'Connecting shares (%)'!$G$10/100*G819+'Connecting shares (%)'!$H$10/100*I819)/1000000,0),0)</f>
        <v>0</v>
      </c>
      <c r="AB819" s="1">
        <f>IF(C819="West", IF(B819="Central",F819*'Connecting shares (%)'!$R$16*'Connecting shares (%)'!$F$10/100+H819*'Connecting shares (%)'!$G$10/100*'Connecting shares (%)'!$R$17+J819*'Connecting shares (%)'!$H$10/100*'Connecting shares (%)'!$R$18,0),0)</f>
        <v>0</v>
      </c>
      <c r="AC819" s="1">
        <f>IF(C819="West", IF(B819="Decentral",('Connecting shares (%)'!$F$14/100*E819+'Connecting shares (%)'!$G$14/100*G819+'Connecting shares (%)'!$H$14/100*I819)/1000000,0),0)</f>
        <v>0</v>
      </c>
      <c r="AD819" s="1">
        <f>IF(C819="west", IF(B819="Decentral",F819*'Connecting shares (%)'!$R$16*'Connecting shares (%)'!$F$14/100+H819*'Connecting shares (%)'!$G$14/100*'Connecting shares (%)'!$R$17+J819*'Connecting shares (%)'!$H$14/100*'Connecting shares (%)'!$R$18,0),0)</f>
        <v>0</v>
      </c>
      <c r="AE819" s="1">
        <f>IF(C819="west", IF(B819="Central",('Connecting shares (%)'!$F$12/100*K819+'Connecting shares (%)'!$G$12/100*M819+'Connecting shares (%)'!$H$12/100*O819)/1000000,0),0)</f>
        <v>0</v>
      </c>
      <c r="AF819" s="1">
        <f>IF(C819="west", IF(B819="Central",L819*'Connecting shares (%)'!$R$16*'Connecting shares (%)'!$F$12/100+N819*'Connecting shares (%)'!$G$12/100*'Connecting shares (%)'!$R$17+P819*'Connecting shares (%)'!$H$12/100*'Connecting shares (%)'!$R$18,0),0)</f>
        <v>0</v>
      </c>
      <c r="AG819" s="1">
        <f>IF(C819="West", IF(B819="Decentral",(K819*'Connecting shares (%)'!$F$16/100+M819*'Connecting shares (%)'!$G$16/100+O819*'Connecting shares (%)'!$H$16/100)/1000000,0),0)</f>
        <v>0</v>
      </c>
      <c r="AH819" s="1">
        <f>IF(C819="west", IF(B819="Decentral",L819*'Connecting shares (%)'!$R$16*'Connecting shares (%)'!$F$16/100+N819*'Connecting shares (%)'!$G$16/100*'Connecting shares (%)'!$R$17+P819*'Connecting shares (%)'!$H$16/100*'Connecting shares (%)'!$R$18,0),0)</f>
        <v>0</v>
      </c>
    </row>
    <row r="820" spans="1:34">
      <c r="A820" s="1">
        <v>819</v>
      </c>
      <c r="B820" s="1" t="s">
        <v>19</v>
      </c>
      <c r="C820" s="1" t="s">
        <v>21</v>
      </c>
      <c r="D820" s="1" t="s">
        <v>61</v>
      </c>
      <c r="E820" s="1">
        <v>26723.63</v>
      </c>
      <c r="F820" s="1">
        <v>3</v>
      </c>
      <c r="G820" s="1">
        <v>0</v>
      </c>
      <c r="H820" s="1">
        <v>0</v>
      </c>
      <c r="I820" s="1">
        <v>0</v>
      </c>
      <c r="J820" s="1">
        <v>0</v>
      </c>
      <c r="K820" s="1">
        <v>100647.56</v>
      </c>
      <c r="L820" s="1">
        <v>11</v>
      </c>
      <c r="M820" s="1">
        <v>173640.769999999</v>
      </c>
      <c r="N820" s="1">
        <v>1</v>
      </c>
      <c r="O820" s="1">
        <v>0</v>
      </c>
      <c r="P820" s="1">
        <v>0</v>
      </c>
      <c r="Q820" s="1">
        <v>933.40680886791802</v>
      </c>
      <c r="R820" s="1">
        <v>32530</v>
      </c>
      <c r="S820" s="59">
        <f>IF(C820="East", IF(B820="Central",('Connecting shares (%)'!$F$2/100*E820+'Connecting shares (%)'!$G$2/100*G820+'Connecting shares (%)'!$H$2/100*I820)/1000000,0),0)</f>
        <v>0</v>
      </c>
      <c r="T820" s="59">
        <f>IF(C820="East", IF(B820="Central",F820*'Connecting shares (%)'!$R$16*'Connecting shares (%)'!$F$2/100+H820*'Connecting shares (%)'!$G$2/100*'Connecting shares (%)'!$R$17+J820*'Connecting shares (%)'!$H$2/100*'Connecting shares (%)'!$R$18,0),0)</f>
        <v>0</v>
      </c>
      <c r="U820" s="1">
        <f>IF(C820="East", IF(B820="Decentral",('Connecting shares (%)'!$F$6/100*E820+'Connecting shares (%)'!$G$6/100*G820+'Connecting shares (%)'!$H$6/100*I820)/1000000,0),0)</f>
        <v>0</v>
      </c>
      <c r="V820" s="1">
        <f>IF(C820="East", IF(B820="Decentral",F820*'Connecting shares (%)'!$R$16*'Connecting shares (%)'!$F$6/100+H820*'Connecting shares (%)'!$G$6/100*'Connecting shares (%)'!$R$17+J820*'Connecting shares (%)'!$H$6/100*'Connecting shares (%)'!$R$18,0),0)</f>
        <v>0</v>
      </c>
      <c r="W820" s="1">
        <f>IF(C820="East", IF(B820="Central",('Connecting shares (%)'!$F$4/100*K820+'Connecting shares (%)'!$G$4/100*M820+'Connecting shares (%)'!$H$4/100*O820)/1000000,0),0)</f>
        <v>0</v>
      </c>
      <c r="X820" s="1">
        <f>IF(C820="East", IF(B820="Central",L820*'Connecting shares (%)'!$R$16*'Connecting shares (%)'!$F$4/100+N820*'Connecting shares (%)'!$G$4/100*'Connecting shares (%)'!$R$17+P820*'Connecting shares (%)'!$H$4/100*'Connecting shares (%)'!$R$18,0),0)</f>
        <v>0</v>
      </c>
      <c r="Y820" s="1">
        <f>IF(C820="East", IF(B820="Decentral",('Connecting shares (%)'!$F$4/100*K820+'Connecting shares (%)'!$G$4/100*M820+'Connecting shares (%)'!$H$4/100*O820)/1000000,0),0)</f>
        <v>0</v>
      </c>
      <c r="Z820" s="1">
        <f>IF(C820="East", IF(B820="Decentral",L820*'Connecting shares (%)'!$R$16*'Connecting shares (%)'!$F$8/100+N820*'Connecting shares (%)'!$G$8/100*'Connecting shares (%)'!$R$17+P820*'Connecting shares (%)'!$H$8/100*'Connecting shares (%)'!$R$18,0),0)</f>
        <v>0</v>
      </c>
      <c r="AA820" s="1">
        <f>IF(C820="West", IF(B820="Central",('Connecting shares (%)'!$F$10/100*E820+'Connecting shares (%)'!$G$10/100*G820+'Connecting shares (%)'!$H$10/100*I820)/1000000,0),0)</f>
        <v>0</v>
      </c>
      <c r="AB820" s="1">
        <f>IF(C820="West", IF(B820="Central",F820*'Connecting shares (%)'!$R$16*'Connecting shares (%)'!$F$10/100+H820*'Connecting shares (%)'!$G$10/100*'Connecting shares (%)'!$R$17+J820*'Connecting shares (%)'!$H$10/100*'Connecting shares (%)'!$R$18,0),0)</f>
        <v>0</v>
      </c>
      <c r="AC820" s="1">
        <f>IF(C820="West", IF(B820="Decentral",('Connecting shares (%)'!$F$14/100*E820+'Connecting shares (%)'!$G$14/100*G820+'Connecting shares (%)'!$H$14/100*I820)/1000000,0),0)</f>
        <v>2.6723630000000002E-2</v>
      </c>
      <c r="AD820" s="1">
        <f>IF(C820="west", IF(B820="Decentral",F820*'Connecting shares (%)'!$R$16*'Connecting shares (%)'!$F$14/100+H820*'Connecting shares (%)'!$G$14/100*'Connecting shares (%)'!$R$17+J820*'Connecting shares (%)'!$H$14/100*'Connecting shares (%)'!$R$18,0),0)</f>
        <v>6.8985000000000005E-2</v>
      </c>
      <c r="AE820" s="1">
        <f>IF(C820="west", IF(B820="Central",('Connecting shares (%)'!$F$12/100*K820+'Connecting shares (%)'!$G$12/100*M820+'Connecting shares (%)'!$H$12/100*O820)/1000000,0),0)</f>
        <v>0</v>
      </c>
      <c r="AF820" s="1">
        <f>IF(C820="west", IF(B820="Central",L820*'Connecting shares (%)'!$R$16*'Connecting shares (%)'!$F$12/100+N820*'Connecting shares (%)'!$G$12/100*'Connecting shares (%)'!$R$17+P820*'Connecting shares (%)'!$H$12/100*'Connecting shares (%)'!$R$18,0),0)</f>
        <v>0</v>
      </c>
      <c r="AG820" s="1">
        <f>IF(C820="West", IF(B820="Decentral",(K820*'Connecting shares (%)'!$F$16/100+M820*'Connecting shares (%)'!$G$16/100+O820*'Connecting shares (%)'!$H$16/100)/1000000,0),0)</f>
        <v>0.27428832999999903</v>
      </c>
      <c r="AH820" s="1">
        <f>IF(C820="west", IF(B820="Decentral",L820*'Connecting shares (%)'!$R$16*'Connecting shares (%)'!$F$16/100+N820*'Connecting shares (%)'!$G$16/100*'Connecting shares (%)'!$R$17+P820*'Connecting shares (%)'!$H$16/100*'Connecting shares (%)'!$R$18,0),0)</f>
        <v>0.28360400000000002</v>
      </c>
    </row>
    <row r="821" spans="1:34">
      <c r="A821" s="1">
        <v>820</v>
      </c>
      <c r="B821" s="1" t="s">
        <v>19</v>
      </c>
      <c r="C821" s="1" t="s">
        <v>21</v>
      </c>
      <c r="D821" s="1" t="s">
        <v>75</v>
      </c>
      <c r="E821" s="1">
        <v>175680.269999999</v>
      </c>
      <c r="F821" s="1">
        <v>18</v>
      </c>
      <c r="G821" s="1">
        <v>0</v>
      </c>
      <c r="H821" s="1">
        <v>0</v>
      </c>
      <c r="I821" s="1">
        <v>0</v>
      </c>
      <c r="J821" s="1">
        <v>0</v>
      </c>
      <c r="K821" s="1">
        <v>49582.01</v>
      </c>
      <c r="L821" s="1">
        <v>5</v>
      </c>
      <c r="M821" s="1">
        <v>0</v>
      </c>
      <c r="N821" s="1">
        <v>0</v>
      </c>
      <c r="O821" s="1">
        <v>0</v>
      </c>
      <c r="P821" s="1">
        <v>0</v>
      </c>
      <c r="Q821" s="1">
        <v>1212.4484835599601</v>
      </c>
      <c r="R821" s="1">
        <v>75081</v>
      </c>
      <c r="S821" s="59">
        <f>IF(C821="East", IF(B821="Central",('Connecting shares (%)'!$F$2/100*E821+'Connecting shares (%)'!$G$2/100*G821+'Connecting shares (%)'!$H$2/100*I821)/1000000,0),0)</f>
        <v>0</v>
      </c>
      <c r="T821" s="59">
        <f>IF(C821="East", IF(B821="Central",F821*'Connecting shares (%)'!$R$16*'Connecting shares (%)'!$F$2/100+H821*'Connecting shares (%)'!$G$2/100*'Connecting shares (%)'!$R$17+J821*'Connecting shares (%)'!$H$2/100*'Connecting shares (%)'!$R$18,0),0)</f>
        <v>0</v>
      </c>
      <c r="U821" s="1">
        <f>IF(C821="East", IF(B821="Decentral",('Connecting shares (%)'!$F$6/100*E821+'Connecting shares (%)'!$G$6/100*G821+'Connecting shares (%)'!$H$6/100*I821)/1000000,0),0)</f>
        <v>0</v>
      </c>
      <c r="V821" s="1">
        <f>IF(C821="East", IF(B821="Decentral",F821*'Connecting shares (%)'!$R$16*'Connecting shares (%)'!$F$6/100+H821*'Connecting shares (%)'!$G$6/100*'Connecting shares (%)'!$R$17+J821*'Connecting shares (%)'!$H$6/100*'Connecting shares (%)'!$R$18,0),0)</f>
        <v>0</v>
      </c>
      <c r="W821" s="1">
        <f>IF(C821="East", IF(B821="Central",('Connecting shares (%)'!$F$4/100*K821+'Connecting shares (%)'!$G$4/100*M821+'Connecting shares (%)'!$H$4/100*O821)/1000000,0),0)</f>
        <v>0</v>
      </c>
      <c r="X821" s="1">
        <f>IF(C821="East", IF(B821="Central",L821*'Connecting shares (%)'!$R$16*'Connecting shares (%)'!$F$4/100+N821*'Connecting shares (%)'!$G$4/100*'Connecting shares (%)'!$R$17+P821*'Connecting shares (%)'!$H$4/100*'Connecting shares (%)'!$R$18,0),0)</f>
        <v>0</v>
      </c>
      <c r="Y821" s="1">
        <f>IF(C821="East", IF(B821="Decentral",('Connecting shares (%)'!$F$4/100*K821+'Connecting shares (%)'!$G$4/100*M821+'Connecting shares (%)'!$H$4/100*O821)/1000000,0),0)</f>
        <v>0</v>
      </c>
      <c r="Z821" s="1">
        <f>IF(C821="East", IF(B821="Decentral",L821*'Connecting shares (%)'!$R$16*'Connecting shares (%)'!$F$8/100+N821*'Connecting shares (%)'!$G$8/100*'Connecting shares (%)'!$R$17+P821*'Connecting shares (%)'!$H$8/100*'Connecting shares (%)'!$R$18,0),0)</f>
        <v>0</v>
      </c>
      <c r="AA821" s="1">
        <f>IF(C821="West", IF(B821="Central",('Connecting shares (%)'!$F$10/100*E821+'Connecting shares (%)'!$G$10/100*G821+'Connecting shares (%)'!$H$10/100*I821)/1000000,0),0)</f>
        <v>0</v>
      </c>
      <c r="AB821" s="1">
        <f>IF(C821="West", IF(B821="Central",F821*'Connecting shares (%)'!$R$16*'Connecting shares (%)'!$F$10/100+H821*'Connecting shares (%)'!$G$10/100*'Connecting shares (%)'!$R$17+J821*'Connecting shares (%)'!$H$10/100*'Connecting shares (%)'!$R$18,0),0)</f>
        <v>0</v>
      </c>
      <c r="AC821" s="1">
        <f>IF(C821="West", IF(B821="Decentral",('Connecting shares (%)'!$F$14/100*E821+'Connecting shares (%)'!$G$14/100*G821+'Connecting shares (%)'!$H$14/100*I821)/1000000,0),0)</f>
        <v>0.175680269999999</v>
      </c>
      <c r="AD821" s="1">
        <f>IF(C821="west", IF(B821="Decentral",F821*'Connecting shares (%)'!$R$16*'Connecting shares (%)'!$F$14/100+H821*'Connecting shares (%)'!$G$14/100*'Connecting shares (%)'!$R$17+J821*'Connecting shares (%)'!$H$14/100*'Connecting shares (%)'!$R$18,0),0)</f>
        <v>0.41391</v>
      </c>
      <c r="AE821" s="1">
        <f>IF(C821="west", IF(B821="Central",('Connecting shares (%)'!$F$12/100*K821+'Connecting shares (%)'!$G$12/100*M821+'Connecting shares (%)'!$H$12/100*O821)/1000000,0),0)</f>
        <v>0</v>
      </c>
      <c r="AF821" s="1">
        <f>IF(C821="west", IF(B821="Central",L821*'Connecting shares (%)'!$R$16*'Connecting shares (%)'!$F$12/100+N821*'Connecting shares (%)'!$G$12/100*'Connecting shares (%)'!$R$17+P821*'Connecting shares (%)'!$H$12/100*'Connecting shares (%)'!$R$18,0),0)</f>
        <v>0</v>
      </c>
      <c r="AG821" s="1">
        <f>IF(C821="West", IF(B821="Decentral",(K821*'Connecting shares (%)'!$F$16/100+M821*'Connecting shares (%)'!$G$16/100+O821*'Connecting shares (%)'!$H$16/100)/1000000,0),0)</f>
        <v>4.9582010000000003E-2</v>
      </c>
      <c r="AH821" s="1">
        <f>IF(C821="west", IF(B821="Decentral",L821*'Connecting shares (%)'!$R$16*'Connecting shares (%)'!$F$16/100+N821*'Connecting shares (%)'!$G$16/100*'Connecting shares (%)'!$R$17+P821*'Connecting shares (%)'!$H$16/100*'Connecting shares (%)'!$R$18,0),0)</f>
        <v>0.11497500000000001</v>
      </c>
    </row>
    <row r="822" spans="1:34">
      <c r="A822" s="1">
        <v>821</v>
      </c>
      <c r="B822" s="1" t="s">
        <v>20</v>
      </c>
      <c r="C822" s="1" t="s">
        <v>21</v>
      </c>
      <c r="D822" s="1" t="s">
        <v>164</v>
      </c>
      <c r="E822" s="1">
        <v>0</v>
      </c>
      <c r="F822" s="1">
        <v>0</v>
      </c>
      <c r="G822" s="1">
        <v>0</v>
      </c>
      <c r="H822" s="1">
        <v>0</v>
      </c>
      <c r="I822" s="1">
        <v>0</v>
      </c>
      <c r="J822" s="1">
        <v>0</v>
      </c>
      <c r="K822" s="1">
        <v>0</v>
      </c>
      <c r="L822" s="1">
        <v>0</v>
      </c>
      <c r="M822" s="1">
        <v>0</v>
      </c>
      <c r="N822" s="1">
        <v>0</v>
      </c>
      <c r="O822" s="1">
        <v>0</v>
      </c>
      <c r="P822" s="1">
        <v>0</v>
      </c>
      <c r="Q822" s="1">
        <v>1778.2014885466699</v>
      </c>
      <c r="R822" s="1">
        <v>84480</v>
      </c>
      <c r="S822" s="59">
        <f>IF(C822="East", IF(B822="Central",('Connecting shares (%)'!$F$2/100*E822+'Connecting shares (%)'!$G$2/100*G822+'Connecting shares (%)'!$H$2/100*I822)/1000000,0),0)</f>
        <v>0</v>
      </c>
      <c r="T822" s="59">
        <f>IF(C822="East", IF(B822="Central",F822*'Connecting shares (%)'!$R$16*'Connecting shares (%)'!$F$2/100+H822*'Connecting shares (%)'!$G$2/100*'Connecting shares (%)'!$R$17+J822*'Connecting shares (%)'!$H$2/100*'Connecting shares (%)'!$R$18,0),0)</f>
        <v>0</v>
      </c>
      <c r="U822" s="1">
        <f>IF(C822="East", IF(B822="Decentral",('Connecting shares (%)'!$F$6/100*E822+'Connecting shares (%)'!$G$6/100*G822+'Connecting shares (%)'!$H$6/100*I822)/1000000,0),0)</f>
        <v>0</v>
      </c>
      <c r="V822" s="1">
        <f>IF(C822="East", IF(B822="Decentral",F822*'Connecting shares (%)'!$R$16*'Connecting shares (%)'!$F$6/100+H822*'Connecting shares (%)'!$G$6/100*'Connecting shares (%)'!$R$17+J822*'Connecting shares (%)'!$H$6/100*'Connecting shares (%)'!$R$18,0),0)</f>
        <v>0</v>
      </c>
      <c r="W822" s="1">
        <f>IF(C822="East", IF(B822="Central",('Connecting shares (%)'!$F$4/100*K822+'Connecting shares (%)'!$G$4/100*M822+'Connecting shares (%)'!$H$4/100*O822)/1000000,0),0)</f>
        <v>0</v>
      </c>
      <c r="X822" s="1">
        <f>IF(C822="East", IF(B822="Central",L822*'Connecting shares (%)'!$R$16*'Connecting shares (%)'!$F$4/100+N822*'Connecting shares (%)'!$G$4/100*'Connecting shares (%)'!$R$17+P822*'Connecting shares (%)'!$H$4/100*'Connecting shares (%)'!$R$18,0),0)</f>
        <v>0</v>
      </c>
      <c r="Y822" s="1">
        <f>IF(C822="East", IF(B822="Decentral",('Connecting shares (%)'!$F$4/100*K822+'Connecting shares (%)'!$G$4/100*M822+'Connecting shares (%)'!$H$4/100*O822)/1000000,0),0)</f>
        <v>0</v>
      </c>
      <c r="Z822" s="1">
        <f>IF(C822="East", IF(B822="Decentral",L822*'Connecting shares (%)'!$R$16*'Connecting shares (%)'!$F$8/100+N822*'Connecting shares (%)'!$G$8/100*'Connecting shares (%)'!$R$17+P822*'Connecting shares (%)'!$H$8/100*'Connecting shares (%)'!$R$18,0),0)</f>
        <v>0</v>
      </c>
      <c r="AA822" s="1">
        <f>IF(C822="West", IF(B822="Central",('Connecting shares (%)'!$F$10/100*E822+'Connecting shares (%)'!$G$10/100*G822+'Connecting shares (%)'!$H$10/100*I822)/1000000,0),0)</f>
        <v>0</v>
      </c>
      <c r="AB822" s="1">
        <f>IF(C822="West", IF(B822="Central",F822*'Connecting shares (%)'!$R$16*'Connecting shares (%)'!$F$10/100+H822*'Connecting shares (%)'!$G$10/100*'Connecting shares (%)'!$R$17+J822*'Connecting shares (%)'!$H$10/100*'Connecting shares (%)'!$R$18,0),0)</f>
        <v>0</v>
      </c>
      <c r="AC822" s="1">
        <f>IF(C822="West", IF(B822="Decentral",('Connecting shares (%)'!$F$14/100*E822+'Connecting shares (%)'!$G$14/100*G822+'Connecting shares (%)'!$H$14/100*I822)/1000000,0),0)</f>
        <v>0</v>
      </c>
      <c r="AD822" s="1">
        <f>IF(C822="west", IF(B822="Decentral",F822*'Connecting shares (%)'!$R$16*'Connecting shares (%)'!$F$14/100+H822*'Connecting shares (%)'!$G$14/100*'Connecting shares (%)'!$R$17+J822*'Connecting shares (%)'!$H$14/100*'Connecting shares (%)'!$R$18,0),0)</f>
        <v>0</v>
      </c>
      <c r="AE822" s="1">
        <f>IF(C822="west", IF(B822="Central",('Connecting shares (%)'!$F$12/100*K822+'Connecting shares (%)'!$G$12/100*M822+'Connecting shares (%)'!$H$12/100*O822)/1000000,0),0)</f>
        <v>0</v>
      </c>
      <c r="AF822" s="1">
        <f>IF(C822="west", IF(B822="Central",L822*'Connecting shares (%)'!$R$16*'Connecting shares (%)'!$F$12/100+N822*'Connecting shares (%)'!$G$12/100*'Connecting shares (%)'!$R$17+P822*'Connecting shares (%)'!$H$12/100*'Connecting shares (%)'!$R$18,0),0)</f>
        <v>0</v>
      </c>
      <c r="AG822" s="1">
        <f>IF(C822="West", IF(B822="Decentral",(K822*'Connecting shares (%)'!$F$16/100+M822*'Connecting shares (%)'!$G$16/100+O822*'Connecting shares (%)'!$H$16/100)/1000000,0),0)</f>
        <v>0</v>
      </c>
      <c r="AH822" s="1">
        <f>IF(C822="west", IF(B822="Decentral",L822*'Connecting shares (%)'!$R$16*'Connecting shares (%)'!$F$16/100+N822*'Connecting shares (%)'!$G$16/100*'Connecting shares (%)'!$R$17+P822*'Connecting shares (%)'!$H$16/100*'Connecting shares (%)'!$R$18,0),0)</f>
        <v>0</v>
      </c>
    </row>
    <row r="823" spans="1:34">
      <c r="A823" s="1">
        <v>822</v>
      </c>
      <c r="B823" s="1" t="s">
        <v>20</v>
      </c>
      <c r="C823" s="1" t="s">
        <v>21</v>
      </c>
      <c r="D823" s="1" t="s">
        <v>163</v>
      </c>
      <c r="E823" s="1">
        <v>0</v>
      </c>
      <c r="F823" s="1">
        <v>0</v>
      </c>
      <c r="G823" s="1">
        <v>0</v>
      </c>
      <c r="H823" s="1">
        <v>0</v>
      </c>
      <c r="I823" s="1">
        <v>0</v>
      </c>
      <c r="J823" s="1">
        <v>0</v>
      </c>
      <c r="K823" s="1">
        <v>0</v>
      </c>
      <c r="L823" s="1">
        <v>0</v>
      </c>
      <c r="M823" s="1">
        <v>0</v>
      </c>
      <c r="N823" s="1">
        <v>0</v>
      </c>
      <c r="O823" s="1">
        <v>0</v>
      </c>
      <c r="P823" s="1">
        <v>0</v>
      </c>
      <c r="Q823" s="1">
        <v>925.11662109208305</v>
      </c>
      <c r="R823" s="1">
        <v>10593.5</v>
      </c>
      <c r="S823" s="59">
        <f>IF(C823="East", IF(B823="Central",('Connecting shares (%)'!$F$2/100*E823+'Connecting shares (%)'!$G$2/100*G823+'Connecting shares (%)'!$H$2/100*I823)/1000000,0),0)</f>
        <v>0</v>
      </c>
      <c r="T823" s="59">
        <f>IF(C823="East", IF(B823="Central",F823*'Connecting shares (%)'!$R$16*'Connecting shares (%)'!$F$2/100+H823*'Connecting shares (%)'!$G$2/100*'Connecting shares (%)'!$R$17+J823*'Connecting shares (%)'!$H$2/100*'Connecting shares (%)'!$R$18,0),0)</f>
        <v>0</v>
      </c>
      <c r="U823" s="1">
        <f>IF(C823="East", IF(B823="Decentral",('Connecting shares (%)'!$F$6/100*E823+'Connecting shares (%)'!$G$6/100*G823+'Connecting shares (%)'!$H$6/100*I823)/1000000,0),0)</f>
        <v>0</v>
      </c>
      <c r="V823" s="1">
        <f>IF(C823="East", IF(B823="Decentral",F823*'Connecting shares (%)'!$R$16*'Connecting shares (%)'!$F$6/100+H823*'Connecting shares (%)'!$G$6/100*'Connecting shares (%)'!$R$17+J823*'Connecting shares (%)'!$H$6/100*'Connecting shares (%)'!$R$18,0),0)</f>
        <v>0</v>
      </c>
      <c r="W823" s="1">
        <f>IF(C823="East", IF(B823="Central",('Connecting shares (%)'!$F$4/100*K823+'Connecting shares (%)'!$G$4/100*M823+'Connecting shares (%)'!$H$4/100*O823)/1000000,0),0)</f>
        <v>0</v>
      </c>
      <c r="X823" s="1">
        <f>IF(C823="East", IF(B823="Central",L823*'Connecting shares (%)'!$R$16*'Connecting shares (%)'!$F$4/100+N823*'Connecting shares (%)'!$G$4/100*'Connecting shares (%)'!$R$17+P823*'Connecting shares (%)'!$H$4/100*'Connecting shares (%)'!$R$18,0),0)</f>
        <v>0</v>
      </c>
      <c r="Y823" s="1">
        <f>IF(C823="East", IF(B823="Decentral",('Connecting shares (%)'!$F$4/100*K823+'Connecting shares (%)'!$G$4/100*M823+'Connecting shares (%)'!$H$4/100*O823)/1000000,0),0)</f>
        <v>0</v>
      </c>
      <c r="Z823" s="1">
        <f>IF(C823="East", IF(B823="Decentral",L823*'Connecting shares (%)'!$R$16*'Connecting shares (%)'!$F$8/100+N823*'Connecting shares (%)'!$G$8/100*'Connecting shares (%)'!$R$17+P823*'Connecting shares (%)'!$H$8/100*'Connecting shares (%)'!$R$18,0),0)</f>
        <v>0</v>
      </c>
      <c r="AA823" s="1">
        <f>IF(C823="West", IF(B823="Central",('Connecting shares (%)'!$F$10/100*E823+'Connecting shares (%)'!$G$10/100*G823+'Connecting shares (%)'!$H$10/100*I823)/1000000,0),0)</f>
        <v>0</v>
      </c>
      <c r="AB823" s="1">
        <f>IF(C823="West", IF(B823="Central",F823*'Connecting shares (%)'!$R$16*'Connecting shares (%)'!$F$10/100+H823*'Connecting shares (%)'!$G$10/100*'Connecting shares (%)'!$R$17+J823*'Connecting shares (%)'!$H$10/100*'Connecting shares (%)'!$R$18,0),0)</f>
        <v>0</v>
      </c>
      <c r="AC823" s="1">
        <f>IF(C823="West", IF(B823="Decentral",('Connecting shares (%)'!$F$14/100*E823+'Connecting shares (%)'!$G$14/100*G823+'Connecting shares (%)'!$H$14/100*I823)/1000000,0),0)</f>
        <v>0</v>
      </c>
      <c r="AD823" s="1">
        <f>IF(C823="west", IF(B823="Decentral",F823*'Connecting shares (%)'!$R$16*'Connecting shares (%)'!$F$14/100+H823*'Connecting shares (%)'!$G$14/100*'Connecting shares (%)'!$R$17+J823*'Connecting shares (%)'!$H$14/100*'Connecting shares (%)'!$R$18,0),0)</f>
        <v>0</v>
      </c>
      <c r="AE823" s="1">
        <f>IF(C823="west", IF(B823="Central",('Connecting shares (%)'!$F$12/100*K823+'Connecting shares (%)'!$G$12/100*M823+'Connecting shares (%)'!$H$12/100*O823)/1000000,0),0)</f>
        <v>0</v>
      </c>
      <c r="AF823" s="1">
        <f>IF(C823="west", IF(B823="Central",L823*'Connecting shares (%)'!$R$16*'Connecting shares (%)'!$F$12/100+N823*'Connecting shares (%)'!$G$12/100*'Connecting shares (%)'!$R$17+P823*'Connecting shares (%)'!$H$12/100*'Connecting shares (%)'!$R$18,0),0)</f>
        <v>0</v>
      </c>
      <c r="AG823" s="1">
        <f>IF(C823="West", IF(B823="Decentral",(K823*'Connecting shares (%)'!$F$16/100+M823*'Connecting shares (%)'!$G$16/100+O823*'Connecting shares (%)'!$H$16/100)/1000000,0),0)</f>
        <v>0</v>
      </c>
      <c r="AH823" s="1">
        <f>IF(C823="west", IF(B823="Decentral",L823*'Connecting shares (%)'!$R$16*'Connecting shares (%)'!$F$16/100+N823*'Connecting shares (%)'!$G$16/100*'Connecting shares (%)'!$R$17+P823*'Connecting shares (%)'!$H$16/100*'Connecting shares (%)'!$R$18,0),0)</f>
        <v>0</v>
      </c>
    </row>
    <row r="824" spans="1:34">
      <c r="A824" s="1">
        <v>823</v>
      </c>
      <c r="B824" s="1" t="s">
        <v>19</v>
      </c>
      <c r="C824" s="1" t="s">
        <v>22</v>
      </c>
      <c r="D824" s="1" t="s">
        <v>162</v>
      </c>
      <c r="E824" s="1">
        <v>64845.75</v>
      </c>
      <c r="F824" s="1">
        <v>2</v>
      </c>
      <c r="G824" s="1">
        <v>0</v>
      </c>
      <c r="H824" s="1">
        <v>0</v>
      </c>
      <c r="I824" s="1">
        <v>0</v>
      </c>
      <c r="J824" s="1">
        <v>0</v>
      </c>
      <c r="K824" s="1">
        <v>0</v>
      </c>
      <c r="L824" s="1">
        <v>0</v>
      </c>
      <c r="M824" s="1">
        <v>0</v>
      </c>
      <c r="N824" s="1">
        <v>0</v>
      </c>
      <c r="O824" s="1">
        <v>0</v>
      </c>
      <c r="P824" s="1">
        <v>0</v>
      </c>
      <c r="Q824" s="1">
        <v>2002.80441131931</v>
      </c>
      <c r="R824" s="1">
        <v>242405</v>
      </c>
      <c r="S824" s="59">
        <f>IF(C824="East", IF(B824="Central",('Connecting shares (%)'!$F$2/100*E824+'Connecting shares (%)'!$G$2/100*G824+'Connecting shares (%)'!$H$2/100*I824)/1000000,0),0)</f>
        <v>0</v>
      </c>
      <c r="T824" s="59">
        <f>IF(C824="East", IF(B824="Central",F824*'Connecting shares (%)'!$R$16*'Connecting shares (%)'!$F$2/100+H824*'Connecting shares (%)'!$G$2/100*'Connecting shares (%)'!$R$17+J824*'Connecting shares (%)'!$H$2/100*'Connecting shares (%)'!$R$18,0),0)</f>
        <v>0</v>
      </c>
      <c r="U824" s="1">
        <f>IF(C824="East", IF(B824="Decentral",('Connecting shares (%)'!$F$6/100*E824+'Connecting shares (%)'!$G$6/100*G824+'Connecting shares (%)'!$H$6/100*I824)/1000000,0),0)</f>
        <v>6.4845749999999994E-2</v>
      </c>
      <c r="V824" s="1">
        <f>IF(C824="East", IF(B824="Decentral",F824*'Connecting shares (%)'!$R$16*'Connecting shares (%)'!$F$6/100+H824*'Connecting shares (%)'!$G$6/100*'Connecting shares (%)'!$R$17+J824*'Connecting shares (%)'!$H$6/100*'Connecting shares (%)'!$R$18,0),0)</f>
        <v>4.5990000000000003E-2</v>
      </c>
      <c r="W824" s="1">
        <f>IF(C824="East", IF(B824="Central",('Connecting shares (%)'!$F$4/100*K824+'Connecting shares (%)'!$G$4/100*M824+'Connecting shares (%)'!$H$4/100*O824)/1000000,0),0)</f>
        <v>0</v>
      </c>
      <c r="X824" s="1">
        <f>IF(C824="East", IF(B824="Central",L824*'Connecting shares (%)'!$R$16*'Connecting shares (%)'!$F$4/100+N824*'Connecting shares (%)'!$G$4/100*'Connecting shares (%)'!$R$17+P824*'Connecting shares (%)'!$H$4/100*'Connecting shares (%)'!$R$18,0),0)</f>
        <v>0</v>
      </c>
      <c r="Y824" s="1">
        <f>IF(C824="East", IF(B824="Decentral",('Connecting shares (%)'!$F$4/100*K824+'Connecting shares (%)'!$G$4/100*M824+'Connecting shares (%)'!$H$4/100*O824)/1000000,0),0)</f>
        <v>0</v>
      </c>
      <c r="Z824" s="1">
        <f>IF(C824="East", IF(B824="Decentral",L824*'Connecting shares (%)'!$R$16*'Connecting shares (%)'!$F$8/100+N824*'Connecting shares (%)'!$G$8/100*'Connecting shares (%)'!$R$17+P824*'Connecting shares (%)'!$H$8/100*'Connecting shares (%)'!$R$18,0),0)</f>
        <v>0</v>
      </c>
      <c r="AA824" s="1">
        <f>IF(C824="West", IF(B824="Central",('Connecting shares (%)'!$F$10/100*E824+'Connecting shares (%)'!$G$10/100*G824+'Connecting shares (%)'!$H$10/100*I824)/1000000,0),0)</f>
        <v>0</v>
      </c>
      <c r="AB824" s="1">
        <f>IF(C824="West", IF(B824="Central",F824*'Connecting shares (%)'!$R$16*'Connecting shares (%)'!$F$10/100+H824*'Connecting shares (%)'!$G$10/100*'Connecting shares (%)'!$R$17+J824*'Connecting shares (%)'!$H$10/100*'Connecting shares (%)'!$R$18,0),0)</f>
        <v>0</v>
      </c>
      <c r="AC824" s="1">
        <f>IF(C824="West", IF(B824="Decentral",('Connecting shares (%)'!$F$14/100*E824+'Connecting shares (%)'!$G$14/100*G824+'Connecting shares (%)'!$H$14/100*I824)/1000000,0),0)</f>
        <v>0</v>
      </c>
      <c r="AD824" s="1">
        <f>IF(C824="west", IF(B824="Decentral",F824*'Connecting shares (%)'!$R$16*'Connecting shares (%)'!$F$14/100+H824*'Connecting shares (%)'!$G$14/100*'Connecting shares (%)'!$R$17+J824*'Connecting shares (%)'!$H$14/100*'Connecting shares (%)'!$R$18,0),0)</f>
        <v>0</v>
      </c>
      <c r="AE824" s="1">
        <f>IF(C824="west", IF(B824="Central",('Connecting shares (%)'!$F$12/100*K824+'Connecting shares (%)'!$G$12/100*M824+'Connecting shares (%)'!$H$12/100*O824)/1000000,0),0)</f>
        <v>0</v>
      </c>
      <c r="AF824" s="1">
        <f>IF(C824="west", IF(B824="Central",L824*'Connecting shares (%)'!$R$16*'Connecting shares (%)'!$F$12/100+N824*'Connecting shares (%)'!$G$12/100*'Connecting shares (%)'!$R$17+P824*'Connecting shares (%)'!$H$12/100*'Connecting shares (%)'!$R$18,0),0)</f>
        <v>0</v>
      </c>
      <c r="AG824" s="1">
        <f>IF(C824="West", IF(B824="Decentral",(K824*'Connecting shares (%)'!$F$16/100+M824*'Connecting shares (%)'!$G$16/100+O824*'Connecting shares (%)'!$H$16/100)/1000000,0),0)</f>
        <v>0</v>
      </c>
      <c r="AH824" s="1">
        <f>IF(C824="west", IF(B824="Decentral",L824*'Connecting shares (%)'!$R$16*'Connecting shares (%)'!$F$16/100+N824*'Connecting shares (%)'!$G$16/100*'Connecting shares (%)'!$R$17+P824*'Connecting shares (%)'!$H$16/100*'Connecting shares (%)'!$R$18,0),0)</f>
        <v>0</v>
      </c>
    </row>
    <row r="825" spans="1:34">
      <c r="A825" s="1">
        <v>824</v>
      </c>
      <c r="B825" s="1" t="s">
        <v>19</v>
      </c>
      <c r="C825" s="1" t="s">
        <v>22</v>
      </c>
      <c r="D825" s="1" t="s">
        <v>161</v>
      </c>
      <c r="E825" s="1">
        <v>0</v>
      </c>
      <c r="F825" s="1">
        <v>0</v>
      </c>
      <c r="G825" s="1">
        <v>0</v>
      </c>
      <c r="H825" s="1">
        <v>0</v>
      </c>
      <c r="I825" s="1">
        <v>0</v>
      </c>
      <c r="J825" s="1">
        <v>0</v>
      </c>
      <c r="K825" s="1">
        <v>0</v>
      </c>
      <c r="L825" s="1">
        <v>0</v>
      </c>
      <c r="M825" s="1">
        <v>0</v>
      </c>
      <c r="N825" s="1">
        <v>0</v>
      </c>
      <c r="O825" s="1">
        <v>0</v>
      </c>
      <c r="P825" s="1">
        <v>0</v>
      </c>
      <c r="Q825" s="1">
        <v>695.96730334902998</v>
      </c>
      <c r="R825" s="1">
        <v>12781.5</v>
      </c>
      <c r="S825" s="59">
        <f>IF(C825="East", IF(B825="Central",('Connecting shares (%)'!$F$2/100*E825+'Connecting shares (%)'!$G$2/100*G825+'Connecting shares (%)'!$H$2/100*I825)/1000000,0),0)</f>
        <v>0</v>
      </c>
      <c r="T825" s="59">
        <f>IF(C825="East", IF(B825="Central",F825*'Connecting shares (%)'!$R$16*'Connecting shares (%)'!$F$2/100+H825*'Connecting shares (%)'!$G$2/100*'Connecting shares (%)'!$R$17+J825*'Connecting shares (%)'!$H$2/100*'Connecting shares (%)'!$R$18,0),0)</f>
        <v>0</v>
      </c>
      <c r="U825" s="1">
        <f>IF(C825="East", IF(B825="Decentral",('Connecting shares (%)'!$F$6/100*E825+'Connecting shares (%)'!$G$6/100*G825+'Connecting shares (%)'!$H$6/100*I825)/1000000,0),0)</f>
        <v>0</v>
      </c>
      <c r="V825" s="1">
        <f>IF(C825="East", IF(B825="Decentral",F825*'Connecting shares (%)'!$R$16*'Connecting shares (%)'!$F$6/100+H825*'Connecting shares (%)'!$G$6/100*'Connecting shares (%)'!$R$17+J825*'Connecting shares (%)'!$H$6/100*'Connecting shares (%)'!$R$18,0),0)</f>
        <v>0</v>
      </c>
      <c r="W825" s="1">
        <f>IF(C825="East", IF(B825="Central",('Connecting shares (%)'!$F$4/100*K825+'Connecting shares (%)'!$G$4/100*M825+'Connecting shares (%)'!$H$4/100*O825)/1000000,0),0)</f>
        <v>0</v>
      </c>
      <c r="X825" s="1">
        <f>IF(C825="East", IF(B825="Central",L825*'Connecting shares (%)'!$R$16*'Connecting shares (%)'!$F$4/100+N825*'Connecting shares (%)'!$G$4/100*'Connecting shares (%)'!$R$17+P825*'Connecting shares (%)'!$H$4/100*'Connecting shares (%)'!$R$18,0),0)</f>
        <v>0</v>
      </c>
      <c r="Y825" s="1">
        <f>IF(C825="East", IF(B825="Decentral",('Connecting shares (%)'!$F$4/100*K825+'Connecting shares (%)'!$G$4/100*M825+'Connecting shares (%)'!$H$4/100*O825)/1000000,0),0)</f>
        <v>0</v>
      </c>
      <c r="Z825" s="1">
        <f>IF(C825="East", IF(B825="Decentral",L825*'Connecting shares (%)'!$R$16*'Connecting shares (%)'!$F$8/100+N825*'Connecting shares (%)'!$G$8/100*'Connecting shares (%)'!$R$17+P825*'Connecting shares (%)'!$H$8/100*'Connecting shares (%)'!$R$18,0),0)</f>
        <v>0</v>
      </c>
      <c r="AA825" s="1">
        <f>IF(C825="West", IF(B825="Central",('Connecting shares (%)'!$F$10/100*E825+'Connecting shares (%)'!$G$10/100*G825+'Connecting shares (%)'!$H$10/100*I825)/1000000,0),0)</f>
        <v>0</v>
      </c>
      <c r="AB825" s="1">
        <f>IF(C825="West", IF(B825="Central",F825*'Connecting shares (%)'!$R$16*'Connecting shares (%)'!$F$10/100+H825*'Connecting shares (%)'!$G$10/100*'Connecting shares (%)'!$R$17+J825*'Connecting shares (%)'!$H$10/100*'Connecting shares (%)'!$R$18,0),0)</f>
        <v>0</v>
      </c>
      <c r="AC825" s="1">
        <f>IF(C825="West", IF(B825="Decentral",('Connecting shares (%)'!$F$14/100*E825+'Connecting shares (%)'!$G$14/100*G825+'Connecting shares (%)'!$H$14/100*I825)/1000000,0),0)</f>
        <v>0</v>
      </c>
      <c r="AD825" s="1">
        <f>IF(C825="west", IF(B825="Decentral",F825*'Connecting shares (%)'!$R$16*'Connecting shares (%)'!$F$14/100+H825*'Connecting shares (%)'!$G$14/100*'Connecting shares (%)'!$R$17+J825*'Connecting shares (%)'!$H$14/100*'Connecting shares (%)'!$R$18,0),0)</f>
        <v>0</v>
      </c>
      <c r="AE825" s="1">
        <f>IF(C825="west", IF(B825="Central",('Connecting shares (%)'!$F$12/100*K825+'Connecting shares (%)'!$G$12/100*M825+'Connecting shares (%)'!$H$12/100*O825)/1000000,0),0)</f>
        <v>0</v>
      </c>
      <c r="AF825" s="1">
        <f>IF(C825="west", IF(B825="Central",L825*'Connecting shares (%)'!$R$16*'Connecting shares (%)'!$F$12/100+N825*'Connecting shares (%)'!$G$12/100*'Connecting shares (%)'!$R$17+P825*'Connecting shares (%)'!$H$12/100*'Connecting shares (%)'!$R$18,0),0)</f>
        <v>0</v>
      </c>
      <c r="AG825" s="1">
        <f>IF(C825="West", IF(B825="Decentral",(K825*'Connecting shares (%)'!$F$16/100+M825*'Connecting shares (%)'!$G$16/100+O825*'Connecting shares (%)'!$H$16/100)/1000000,0),0)</f>
        <v>0</v>
      </c>
      <c r="AH825" s="1">
        <f>IF(C825="west", IF(B825="Decentral",L825*'Connecting shares (%)'!$R$16*'Connecting shares (%)'!$F$16/100+N825*'Connecting shares (%)'!$G$16/100*'Connecting shares (%)'!$R$17+P825*'Connecting shares (%)'!$H$16/100*'Connecting shares (%)'!$R$18,0),0)</f>
        <v>0</v>
      </c>
    </row>
    <row r="826" spans="1:34">
      <c r="A826" s="1">
        <v>825</v>
      </c>
      <c r="B826" s="1" t="s">
        <v>19</v>
      </c>
      <c r="C826" s="1" t="s">
        <v>22</v>
      </c>
      <c r="D826" s="1" t="s">
        <v>160</v>
      </c>
      <c r="E826" s="1">
        <v>2601836.0299999998</v>
      </c>
      <c r="F826" s="1">
        <v>165</v>
      </c>
      <c r="G826" s="1">
        <v>66157.059999999896</v>
      </c>
      <c r="H826" s="1">
        <v>1</v>
      </c>
      <c r="I826" s="1">
        <v>0</v>
      </c>
      <c r="J826" s="1">
        <v>0</v>
      </c>
      <c r="K826" s="1">
        <v>194119.61</v>
      </c>
      <c r="L826" s="1">
        <v>15</v>
      </c>
      <c r="M826" s="1">
        <v>0</v>
      </c>
      <c r="N826" s="1">
        <v>0</v>
      </c>
      <c r="O826" s="1">
        <v>0</v>
      </c>
      <c r="P826" s="1">
        <v>0</v>
      </c>
      <c r="Q826" s="1">
        <v>3563.5712716400299</v>
      </c>
      <c r="R826" s="1">
        <v>507255.5</v>
      </c>
      <c r="S826" s="59">
        <f>IF(C826="East", IF(B826="Central",('Connecting shares (%)'!$F$2/100*E826+'Connecting shares (%)'!$G$2/100*G826+'Connecting shares (%)'!$H$2/100*I826)/1000000,0),0)</f>
        <v>0</v>
      </c>
      <c r="T826" s="59">
        <f>IF(C826="East", IF(B826="Central",F826*'Connecting shares (%)'!$R$16*'Connecting shares (%)'!$F$2/100+H826*'Connecting shares (%)'!$G$2/100*'Connecting shares (%)'!$R$17+J826*'Connecting shares (%)'!$H$2/100*'Connecting shares (%)'!$R$18,0),0)</f>
        <v>0</v>
      </c>
      <c r="U826" s="1">
        <f>IF(C826="East", IF(B826="Decentral",('Connecting shares (%)'!$F$6/100*E826+'Connecting shares (%)'!$G$6/100*G826+'Connecting shares (%)'!$H$6/100*I826)/1000000,0),0)</f>
        <v>2.66799309</v>
      </c>
      <c r="V826" s="1">
        <f>IF(C826="East", IF(B826="Decentral",F826*'Connecting shares (%)'!$R$16*'Connecting shares (%)'!$F$6/100+H826*'Connecting shares (%)'!$G$6/100*'Connecting shares (%)'!$R$17+J826*'Connecting shares (%)'!$H$6/100*'Connecting shares (%)'!$R$18,0),0)</f>
        <v>3.8248340000000001</v>
      </c>
      <c r="W826" s="1">
        <f>IF(C826="East", IF(B826="Central",('Connecting shares (%)'!$F$4/100*K826+'Connecting shares (%)'!$G$4/100*M826+'Connecting shares (%)'!$H$4/100*O826)/1000000,0),0)</f>
        <v>0</v>
      </c>
      <c r="X826" s="1">
        <f>IF(C826="East", IF(B826="Central",L826*'Connecting shares (%)'!$R$16*'Connecting shares (%)'!$F$4/100+N826*'Connecting shares (%)'!$G$4/100*'Connecting shares (%)'!$R$17+P826*'Connecting shares (%)'!$H$4/100*'Connecting shares (%)'!$R$18,0),0)</f>
        <v>0</v>
      </c>
      <c r="Y826" s="1">
        <f>IF(C826="East", IF(B826="Decentral",('Connecting shares (%)'!$F$4/100*K826+'Connecting shares (%)'!$G$4/100*M826+'Connecting shares (%)'!$H$4/100*O826)/1000000,0),0)</f>
        <v>0.19411961</v>
      </c>
      <c r="Z826" s="1">
        <f>IF(C826="East", IF(B826="Decentral",L826*'Connecting shares (%)'!$R$16*'Connecting shares (%)'!$F$8/100+N826*'Connecting shares (%)'!$G$8/100*'Connecting shares (%)'!$R$17+P826*'Connecting shares (%)'!$H$8/100*'Connecting shares (%)'!$R$18,0),0)</f>
        <v>0.34492500000000009</v>
      </c>
      <c r="AA826" s="1">
        <f>IF(C826="West", IF(B826="Central",('Connecting shares (%)'!$F$10/100*E826+'Connecting shares (%)'!$G$10/100*G826+'Connecting shares (%)'!$H$10/100*I826)/1000000,0),0)</f>
        <v>0</v>
      </c>
      <c r="AB826" s="1">
        <f>IF(C826="West", IF(B826="Central",F826*'Connecting shares (%)'!$R$16*'Connecting shares (%)'!$F$10/100+H826*'Connecting shares (%)'!$G$10/100*'Connecting shares (%)'!$R$17+J826*'Connecting shares (%)'!$H$10/100*'Connecting shares (%)'!$R$18,0),0)</f>
        <v>0</v>
      </c>
      <c r="AC826" s="1">
        <f>IF(C826="West", IF(B826="Decentral",('Connecting shares (%)'!$F$14/100*E826+'Connecting shares (%)'!$G$14/100*G826+'Connecting shares (%)'!$H$14/100*I826)/1000000,0),0)</f>
        <v>0</v>
      </c>
      <c r="AD826" s="1">
        <f>IF(C826="west", IF(B826="Decentral",F826*'Connecting shares (%)'!$R$16*'Connecting shares (%)'!$F$14/100+H826*'Connecting shares (%)'!$G$14/100*'Connecting shares (%)'!$R$17+J826*'Connecting shares (%)'!$H$14/100*'Connecting shares (%)'!$R$18,0),0)</f>
        <v>0</v>
      </c>
      <c r="AE826" s="1">
        <f>IF(C826="west", IF(B826="Central",('Connecting shares (%)'!$F$12/100*K826+'Connecting shares (%)'!$G$12/100*M826+'Connecting shares (%)'!$H$12/100*O826)/1000000,0),0)</f>
        <v>0</v>
      </c>
      <c r="AF826" s="1">
        <f>IF(C826="west", IF(B826="Central",L826*'Connecting shares (%)'!$R$16*'Connecting shares (%)'!$F$12/100+N826*'Connecting shares (%)'!$G$12/100*'Connecting shares (%)'!$R$17+P826*'Connecting shares (%)'!$H$12/100*'Connecting shares (%)'!$R$18,0),0)</f>
        <v>0</v>
      </c>
      <c r="AG826" s="1">
        <f>IF(C826="West", IF(B826="Decentral",(K826*'Connecting shares (%)'!$F$16/100+M826*'Connecting shares (%)'!$G$16/100+O826*'Connecting shares (%)'!$H$16/100)/1000000,0),0)</f>
        <v>0</v>
      </c>
      <c r="AH826" s="1">
        <f>IF(C826="west", IF(B826="Decentral",L826*'Connecting shares (%)'!$R$16*'Connecting shares (%)'!$F$16/100+N826*'Connecting shares (%)'!$G$16/100*'Connecting shares (%)'!$R$17+P826*'Connecting shares (%)'!$H$16/100*'Connecting shares (%)'!$R$18,0),0)</f>
        <v>0</v>
      </c>
    </row>
    <row r="827" spans="1:34">
      <c r="A827" s="1">
        <v>826</v>
      </c>
      <c r="B827" s="1" t="s">
        <v>19</v>
      </c>
      <c r="C827" s="1" t="s">
        <v>22</v>
      </c>
      <c r="D827" s="1" t="s">
        <v>159</v>
      </c>
      <c r="E827" s="1">
        <v>323155.75</v>
      </c>
      <c r="F827" s="1">
        <v>27</v>
      </c>
      <c r="G827" s="1">
        <v>0</v>
      </c>
      <c r="H827" s="1">
        <v>0</v>
      </c>
      <c r="I827" s="1">
        <v>0</v>
      </c>
      <c r="J827" s="1">
        <v>0</v>
      </c>
      <c r="K827" s="1">
        <v>0</v>
      </c>
      <c r="L827" s="1">
        <v>0</v>
      </c>
      <c r="M827" s="1">
        <v>0</v>
      </c>
      <c r="N827" s="1">
        <v>0</v>
      </c>
      <c r="O827" s="1">
        <v>0</v>
      </c>
      <c r="P827" s="1">
        <v>0</v>
      </c>
      <c r="Q827" s="1">
        <v>2753.7063797351502</v>
      </c>
      <c r="R827" s="1">
        <v>239740.5</v>
      </c>
      <c r="S827" s="59">
        <f>IF(C827="East", IF(B827="Central",('Connecting shares (%)'!$F$2/100*E827+'Connecting shares (%)'!$G$2/100*G827+'Connecting shares (%)'!$H$2/100*I827)/1000000,0),0)</f>
        <v>0</v>
      </c>
      <c r="T827" s="59">
        <f>IF(C827="East", IF(B827="Central",F827*'Connecting shares (%)'!$R$16*'Connecting shares (%)'!$F$2/100+H827*'Connecting shares (%)'!$G$2/100*'Connecting shares (%)'!$R$17+J827*'Connecting shares (%)'!$H$2/100*'Connecting shares (%)'!$R$18,0),0)</f>
        <v>0</v>
      </c>
      <c r="U827" s="1">
        <f>IF(C827="East", IF(B827="Decentral",('Connecting shares (%)'!$F$6/100*E827+'Connecting shares (%)'!$G$6/100*G827+'Connecting shares (%)'!$H$6/100*I827)/1000000,0),0)</f>
        <v>0.32315575000000002</v>
      </c>
      <c r="V827" s="1">
        <f>IF(C827="East", IF(B827="Decentral",F827*'Connecting shares (%)'!$R$16*'Connecting shares (%)'!$F$6/100+H827*'Connecting shares (%)'!$G$6/100*'Connecting shares (%)'!$R$17+J827*'Connecting shares (%)'!$H$6/100*'Connecting shares (%)'!$R$18,0),0)</f>
        <v>0.620865</v>
      </c>
      <c r="W827" s="1">
        <f>IF(C827="East", IF(B827="Central",('Connecting shares (%)'!$F$4/100*K827+'Connecting shares (%)'!$G$4/100*M827+'Connecting shares (%)'!$H$4/100*O827)/1000000,0),0)</f>
        <v>0</v>
      </c>
      <c r="X827" s="1">
        <f>IF(C827="East", IF(B827="Central",L827*'Connecting shares (%)'!$R$16*'Connecting shares (%)'!$F$4/100+N827*'Connecting shares (%)'!$G$4/100*'Connecting shares (%)'!$R$17+P827*'Connecting shares (%)'!$H$4/100*'Connecting shares (%)'!$R$18,0),0)</f>
        <v>0</v>
      </c>
      <c r="Y827" s="1">
        <f>IF(C827="East", IF(B827="Decentral",('Connecting shares (%)'!$F$4/100*K827+'Connecting shares (%)'!$G$4/100*M827+'Connecting shares (%)'!$H$4/100*O827)/1000000,0),0)</f>
        <v>0</v>
      </c>
      <c r="Z827" s="1">
        <f>IF(C827="East", IF(B827="Decentral",L827*'Connecting shares (%)'!$R$16*'Connecting shares (%)'!$F$8/100+N827*'Connecting shares (%)'!$G$8/100*'Connecting shares (%)'!$R$17+P827*'Connecting shares (%)'!$H$8/100*'Connecting shares (%)'!$R$18,0),0)</f>
        <v>0</v>
      </c>
      <c r="AA827" s="1">
        <f>IF(C827="West", IF(B827="Central",('Connecting shares (%)'!$F$10/100*E827+'Connecting shares (%)'!$G$10/100*G827+'Connecting shares (%)'!$H$10/100*I827)/1000000,0),0)</f>
        <v>0</v>
      </c>
      <c r="AB827" s="1">
        <f>IF(C827="West", IF(B827="Central",F827*'Connecting shares (%)'!$R$16*'Connecting shares (%)'!$F$10/100+H827*'Connecting shares (%)'!$G$10/100*'Connecting shares (%)'!$R$17+J827*'Connecting shares (%)'!$H$10/100*'Connecting shares (%)'!$R$18,0),0)</f>
        <v>0</v>
      </c>
      <c r="AC827" s="1">
        <f>IF(C827="West", IF(B827="Decentral",('Connecting shares (%)'!$F$14/100*E827+'Connecting shares (%)'!$G$14/100*G827+'Connecting shares (%)'!$H$14/100*I827)/1000000,0),0)</f>
        <v>0</v>
      </c>
      <c r="AD827" s="1">
        <f>IF(C827="west", IF(B827="Decentral",F827*'Connecting shares (%)'!$R$16*'Connecting shares (%)'!$F$14/100+H827*'Connecting shares (%)'!$G$14/100*'Connecting shares (%)'!$R$17+J827*'Connecting shares (%)'!$H$14/100*'Connecting shares (%)'!$R$18,0),0)</f>
        <v>0</v>
      </c>
      <c r="AE827" s="1">
        <f>IF(C827="west", IF(B827="Central",('Connecting shares (%)'!$F$12/100*K827+'Connecting shares (%)'!$G$12/100*M827+'Connecting shares (%)'!$H$12/100*O827)/1000000,0),0)</f>
        <v>0</v>
      </c>
      <c r="AF827" s="1">
        <f>IF(C827="west", IF(B827="Central",L827*'Connecting shares (%)'!$R$16*'Connecting shares (%)'!$F$12/100+N827*'Connecting shares (%)'!$G$12/100*'Connecting shares (%)'!$R$17+P827*'Connecting shares (%)'!$H$12/100*'Connecting shares (%)'!$R$18,0),0)</f>
        <v>0</v>
      </c>
      <c r="AG827" s="1">
        <f>IF(C827="West", IF(B827="Decentral",(K827*'Connecting shares (%)'!$F$16/100+M827*'Connecting shares (%)'!$G$16/100+O827*'Connecting shares (%)'!$H$16/100)/1000000,0),0)</f>
        <v>0</v>
      </c>
      <c r="AH827" s="1">
        <f>IF(C827="west", IF(B827="Decentral",L827*'Connecting shares (%)'!$R$16*'Connecting shares (%)'!$F$16/100+N827*'Connecting shares (%)'!$G$16/100*'Connecting shares (%)'!$R$17+P827*'Connecting shares (%)'!$H$16/100*'Connecting shares (%)'!$R$18,0),0)</f>
        <v>0</v>
      </c>
    </row>
    <row r="828" spans="1:34">
      <c r="A828" s="1">
        <v>827</v>
      </c>
      <c r="B828" s="1" t="s">
        <v>20</v>
      </c>
      <c r="C828" s="1" t="s">
        <v>22</v>
      </c>
      <c r="D828" s="1" t="s">
        <v>158</v>
      </c>
      <c r="E828" s="1">
        <v>1509035.81</v>
      </c>
      <c r="F828" s="1">
        <v>89</v>
      </c>
      <c r="G828" s="1">
        <v>0</v>
      </c>
      <c r="H828" s="1">
        <v>0</v>
      </c>
      <c r="I828" s="1">
        <v>0</v>
      </c>
      <c r="J828" s="1">
        <v>0</v>
      </c>
      <c r="K828" s="1">
        <v>63233.309999999903</v>
      </c>
      <c r="L828" s="1">
        <v>6</v>
      </c>
      <c r="M828" s="1">
        <v>0</v>
      </c>
      <c r="N828" s="1">
        <v>0</v>
      </c>
      <c r="O828" s="1">
        <v>0</v>
      </c>
      <c r="P828" s="1">
        <v>0</v>
      </c>
      <c r="Q828" s="1">
        <v>5685.1710028775396</v>
      </c>
      <c r="R828" s="1">
        <v>1775082.5</v>
      </c>
      <c r="S828" s="59">
        <f>IF(C828="East", IF(B828="Central",('Connecting shares (%)'!$F$2/100*E828+'Connecting shares (%)'!$G$2/100*G828+'Connecting shares (%)'!$H$2/100*I828)/1000000,0),0)</f>
        <v>1.5090358100000001</v>
      </c>
      <c r="T828" s="59">
        <f>IF(C828="East", IF(B828="Central",F828*'Connecting shares (%)'!$R$16*'Connecting shares (%)'!$F$2/100+H828*'Connecting shares (%)'!$G$2/100*'Connecting shares (%)'!$R$17+J828*'Connecting shares (%)'!$H$2/100*'Connecting shares (%)'!$R$18,0),0)</f>
        <v>2.0465550000000001</v>
      </c>
      <c r="U828" s="1">
        <f>IF(C828="East", IF(B828="Decentral",('Connecting shares (%)'!$F$6/100*E828+'Connecting shares (%)'!$G$6/100*G828+'Connecting shares (%)'!$H$6/100*I828)/1000000,0),0)</f>
        <v>0</v>
      </c>
      <c r="V828" s="1">
        <f>IF(C828="East", IF(B828="Decentral",F828*'Connecting shares (%)'!$R$16*'Connecting shares (%)'!$F$6/100+H828*'Connecting shares (%)'!$G$6/100*'Connecting shares (%)'!$R$17+J828*'Connecting shares (%)'!$H$6/100*'Connecting shares (%)'!$R$18,0),0)</f>
        <v>0</v>
      </c>
      <c r="W828" s="1">
        <f>IF(C828="East", IF(B828="Central",('Connecting shares (%)'!$F$4/100*K828+'Connecting shares (%)'!$G$4/100*M828+'Connecting shares (%)'!$H$4/100*O828)/1000000,0),0)</f>
        <v>6.3233309999999904E-2</v>
      </c>
      <c r="X828" s="1">
        <f>IF(C828="East", IF(B828="Central",L828*'Connecting shares (%)'!$R$16*'Connecting shares (%)'!$F$4/100+N828*'Connecting shares (%)'!$G$4/100*'Connecting shares (%)'!$R$17+P828*'Connecting shares (%)'!$H$4/100*'Connecting shares (%)'!$R$18,0),0)</f>
        <v>0.13797000000000001</v>
      </c>
      <c r="Y828" s="1">
        <f>IF(C828="East", IF(B828="Decentral",('Connecting shares (%)'!$F$4/100*K828+'Connecting shares (%)'!$G$4/100*M828+'Connecting shares (%)'!$H$4/100*O828)/1000000,0),0)</f>
        <v>0</v>
      </c>
      <c r="Z828" s="1">
        <f>IF(C828="East", IF(B828="Decentral",L828*'Connecting shares (%)'!$R$16*'Connecting shares (%)'!$F$8/100+N828*'Connecting shares (%)'!$G$8/100*'Connecting shares (%)'!$R$17+P828*'Connecting shares (%)'!$H$8/100*'Connecting shares (%)'!$R$18,0),0)</f>
        <v>0</v>
      </c>
      <c r="AA828" s="1">
        <f>IF(C828="West", IF(B828="Central",('Connecting shares (%)'!$F$10/100*E828+'Connecting shares (%)'!$G$10/100*G828+'Connecting shares (%)'!$H$10/100*I828)/1000000,0),0)</f>
        <v>0</v>
      </c>
      <c r="AB828" s="1">
        <f>IF(C828="West", IF(B828="Central",F828*'Connecting shares (%)'!$R$16*'Connecting shares (%)'!$F$10/100+H828*'Connecting shares (%)'!$G$10/100*'Connecting shares (%)'!$R$17+J828*'Connecting shares (%)'!$H$10/100*'Connecting shares (%)'!$R$18,0),0)</f>
        <v>0</v>
      </c>
      <c r="AC828" s="1">
        <f>IF(C828="West", IF(B828="Decentral",('Connecting shares (%)'!$F$14/100*E828+'Connecting shares (%)'!$G$14/100*G828+'Connecting shares (%)'!$H$14/100*I828)/1000000,0),0)</f>
        <v>0</v>
      </c>
      <c r="AD828" s="1">
        <f>IF(C828="west", IF(B828="Decentral",F828*'Connecting shares (%)'!$R$16*'Connecting shares (%)'!$F$14/100+H828*'Connecting shares (%)'!$G$14/100*'Connecting shares (%)'!$R$17+J828*'Connecting shares (%)'!$H$14/100*'Connecting shares (%)'!$R$18,0),0)</f>
        <v>0</v>
      </c>
      <c r="AE828" s="1">
        <f>IF(C828="west", IF(B828="Central",('Connecting shares (%)'!$F$12/100*K828+'Connecting shares (%)'!$G$12/100*M828+'Connecting shares (%)'!$H$12/100*O828)/1000000,0),0)</f>
        <v>0</v>
      </c>
      <c r="AF828" s="1">
        <f>IF(C828="west", IF(B828="Central",L828*'Connecting shares (%)'!$R$16*'Connecting shares (%)'!$F$12/100+N828*'Connecting shares (%)'!$G$12/100*'Connecting shares (%)'!$R$17+P828*'Connecting shares (%)'!$H$12/100*'Connecting shares (%)'!$R$18,0),0)</f>
        <v>0</v>
      </c>
      <c r="AG828" s="1">
        <f>IF(C828="West", IF(B828="Decentral",(K828*'Connecting shares (%)'!$F$16/100+M828*'Connecting shares (%)'!$G$16/100+O828*'Connecting shares (%)'!$H$16/100)/1000000,0),0)</f>
        <v>0</v>
      </c>
      <c r="AH828" s="1">
        <f>IF(C828="west", IF(B828="Decentral",L828*'Connecting shares (%)'!$R$16*'Connecting shares (%)'!$F$16/100+N828*'Connecting shares (%)'!$G$16/100*'Connecting shares (%)'!$R$17+P828*'Connecting shares (%)'!$H$16/100*'Connecting shares (%)'!$R$18,0),0)</f>
        <v>0</v>
      </c>
    </row>
    <row r="829" spans="1:34">
      <c r="A829" s="1">
        <v>828</v>
      </c>
      <c r="B829" s="1" t="s">
        <v>19</v>
      </c>
      <c r="C829" s="1" t="s">
        <v>22</v>
      </c>
      <c r="D829" s="1" t="s">
        <v>157</v>
      </c>
      <c r="E829" s="1">
        <v>0</v>
      </c>
      <c r="F829" s="1">
        <v>0</v>
      </c>
      <c r="G829" s="1">
        <v>0</v>
      </c>
      <c r="H829" s="1">
        <v>0</v>
      </c>
      <c r="I829" s="1">
        <v>0</v>
      </c>
      <c r="J829" s="1">
        <v>0</v>
      </c>
      <c r="K829" s="1">
        <v>0</v>
      </c>
      <c r="L829" s="1">
        <v>0</v>
      </c>
      <c r="M829" s="1">
        <v>0</v>
      </c>
      <c r="N829" s="1">
        <v>0</v>
      </c>
      <c r="O829" s="1">
        <v>0</v>
      </c>
      <c r="P829" s="1">
        <v>0</v>
      </c>
      <c r="Q829" s="1">
        <v>2417.5241365898401</v>
      </c>
      <c r="R829" s="1">
        <v>236892</v>
      </c>
      <c r="S829" s="59">
        <f>IF(C829="East", IF(B829="Central",('Connecting shares (%)'!$F$2/100*E829+'Connecting shares (%)'!$G$2/100*G829+'Connecting shares (%)'!$H$2/100*I829)/1000000,0),0)</f>
        <v>0</v>
      </c>
      <c r="T829" s="59">
        <f>IF(C829="East", IF(B829="Central",F829*'Connecting shares (%)'!$R$16*'Connecting shares (%)'!$F$2/100+H829*'Connecting shares (%)'!$G$2/100*'Connecting shares (%)'!$R$17+J829*'Connecting shares (%)'!$H$2/100*'Connecting shares (%)'!$R$18,0),0)</f>
        <v>0</v>
      </c>
      <c r="U829" s="1">
        <f>IF(C829="East", IF(B829="Decentral",('Connecting shares (%)'!$F$6/100*E829+'Connecting shares (%)'!$G$6/100*G829+'Connecting shares (%)'!$H$6/100*I829)/1000000,0),0)</f>
        <v>0</v>
      </c>
      <c r="V829" s="1">
        <f>IF(C829="East", IF(B829="Decentral",F829*'Connecting shares (%)'!$R$16*'Connecting shares (%)'!$F$6/100+H829*'Connecting shares (%)'!$G$6/100*'Connecting shares (%)'!$R$17+J829*'Connecting shares (%)'!$H$6/100*'Connecting shares (%)'!$R$18,0),0)</f>
        <v>0</v>
      </c>
      <c r="W829" s="1">
        <f>IF(C829="East", IF(B829="Central",('Connecting shares (%)'!$F$4/100*K829+'Connecting shares (%)'!$G$4/100*M829+'Connecting shares (%)'!$H$4/100*O829)/1000000,0),0)</f>
        <v>0</v>
      </c>
      <c r="X829" s="1">
        <f>IF(C829="East", IF(B829="Central",L829*'Connecting shares (%)'!$R$16*'Connecting shares (%)'!$F$4/100+N829*'Connecting shares (%)'!$G$4/100*'Connecting shares (%)'!$R$17+P829*'Connecting shares (%)'!$H$4/100*'Connecting shares (%)'!$R$18,0),0)</f>
        <v>0</v>
      </c>
      <c r="Y829" s="1">
        <f>IF(C829="East", IF(B829="Decentral",('Connecting shares (%)'!$F$4/100*K829+'Connecting shares (%)'!$G$4/100*M829+'Connecting shares (%)'!$H$4/100*O829)/1000000,0),0)</f>
        <v>0</v>
      </c>
      <c r="Z829" s="1">
        <f>IF(C829="East", IF(B829="Decentral",L829*'Connecting shares (%)'!$R$16*'Connecting shares (%)'!$F$8/100+N829*'Connecting shares (%)'!$G$8/100*'Connecting shares (%)'!$R$17+P829*'Connecting shares (%)'!$H$8/100*'Connecting shares (%)'!$R$18,0),0)</f>
        <v>0</v>
      </c>
      <c r="AA829" s="1">
        <f>IF(C829="West", IF(B829="Central",('Connecting shares (%)'!$F$10/100*E829+'Connecting shares (%)'!$G$10/100*G829+'Connecting shares (%)'!$H$10/100*I829)/1000000,0),0)</f>
        <v>0</v>
      </c>
      <c r="AB829" s="1">
        <f>IF(C829="West", IF(B829="Central",F829*'Connecting shares (%)'!$R$16*'Connecting shares (%)'!$F$10/100+H829*'Connecting shares (%)'!$G$10/100*'Connecting shares (%)'!$R$17+J829*'Connecting shares (%)'!$H$10/100*'Connecting shares (%)'!$R$18,0),0)</f>
        <v>0</v>
      </c>
      <c r="AC829" s="1">
        <f>IF(C829="West", IF(B829="Decentral",('Connecting shares (%)'!$F$14/100*E829+'Connecting shares (%)'!$G$14/100*G829+'Connecting shares (%)'!$H$14/100*I829)/1000000,0),0)</f>
        <v>0</v>
      </c>
      <c r="AD829" s="1">
        <f>IF(C829="west", IF(B829="Decentral",F829*'Connecting shares (%)'!$R$16*'Connecting shares (%)'!$F$14/100+H829*'Connecting shares (%)'!$G$14/100*'Connecting shares (%)'!$R$17+J829*'Connecting shares (%)'!$H$14/100*'Connecting shares (%)'!$R$18,0),0)</f>
        <v>0</v>
      </c>
      <c r="AE829" s="1">
        <f>IF(C829="west", IF(B829="Central",('Connecting shares (%)'!$F$12/100*K829+'Connecting shares (%)'!$G$12/100*M829+'Connecting shares (%)'!$H$12/100*O829)/1000000,0),0)</f>
        <v>0</v>
      </c>
      <c r="AF829" s="1">
        <f>IF(C829="west", IF(B829="Central",L829*'Connecting shares (%)'!$R$16*'Connecting shares (%)'!$F$12/100+N829*'Connecting shares (%)'!$G$12/100*'Connecting shares (%)'!$R$17+P829*'Connecting shares (%)'!$H$12/100*'Connecting shares (%)'!$R$18,0),0)</f>
        <v>0</v>
      </c>
      <c r="AG829" s="1">
        <f>IF(C829="West", IF(B829="Decentral",(K829*'Connecting shares (%)'!$F$16/100+M829*'Connecting shares (%)'!$G$16/100+O829*'Connecting shares (%)'!$H$16/100)/1000000,0),0)</f>
        <v>0</v>
      </c>
      <c r="AH829" s="1">
        <f>IF(C829="west", IF(B829="Decentral",L829*'Connecting shares (%)'!$R$16*'Connecting shares (%)'!$F$16/100+N829*'Connecting shares (%)'!$G$16/100*'Connecting shares (%)'!$R$17+P829*'Connecting shares (%)'!$H$16/100*'Connecting shares (%)'!$R$18,0),0)</f>
        <v>0</v>
      </c>
    </row>
    <row r="830" spans="1:34">
      <c r="A830" s="1">
        <v>829</v>
      </c>
      <c r="B830" s="1" t="s">
        <v>19</v>
      </c>
      <c r="C830" s="1" t="s">
        <v>22</v>
      </c>
      <c r="D830" s="1" t="s">
        <v>156</v>
      </c>
      <c r="E830" s="1">
        <v>1226851.1699999899</v>
      </c>
      <c r="F830" s="1">
        <v>80</v>
      </c>
      <c r="G830" s="1">
        <v>0</v>
      </c>
      <c r="H830" s="1">
        <v>0</v>
      </c>
      <c r="I830" s="1">
        <v>0</v>
      </c>
      <c r="J830" s="1">
        <v>0</v>
      </c>
      <c r="K830" s="1">
        <v>103137.8</v>
      </c>
      <c r="L830" s="1">
        <v>6</v>
      </c>
      <c r="M830" s="1">
        <v>0</v>
      </c>
      <c r="N830" s="1">
        <v>0</v>
      </c>
      <c r="O830" s="1">
        <v>0</v>
      </c>
      <c r="P830" s="1">
        <v>0</v>
      </c>
      <c r="Q830" s="1">
        <v>2971.02757237682</v>
      </c>
      <c r="R830" s="1">
        <v>253612</v>
      </c>
      <c r="S830" s="59">
        <f>IF(C830="East", IF(B830="Central",('Connecting shares (%)'!$F$2/100*E830+'Connecting shares (%)'!$G$2/100*G830+'Connecting shares (%)'!$H$2/100*I830)/1000000,0),0)</f>
        <v>0</v>
      </c>
      <c r="T830" s="59">
        <f>IF(C830="East", IF(B830="Central",F830*'Connecting shares (%)'!$R$16*'Connecting shares (%)'!$F$2/100+H830*'Connecting shares (%)'!$G$2/100*'Connecting shares (%)'!$R$17+J830*'Connecting shares (%)'!$H$2/100*'Connecting shares (%)'!$R$18,0),0)</f>
        <v>0</v>
      </c>
      <c r="U830" s="1">
        <f>IF(C830="East", IF(B830="Decentral",('Connecting shares (%)'!$F$6/100*E830+'Connecting shares (%)'!$G$6/100*G830+'Connecting shares (%)'!$H$6/100*I830)/1000000,0),0)</f>
        <v>1.22685116999999</v>
      </c>
      <c r="V830" s="1">
        <f>IF(C830="East", IF(B830="Decentral",F830*'Connecting shares (%)'!$R$16*'Connecting shares (%)'!$F$6/100+H830*'Connecting shares (%)'!$G$6/100*'Connecting shares (%)'!$R$17+J830*'Connecting shares (%)'!$H$6/100*'Connecting shares (%)'!$R$18,0),0)</f>
        <v>1.8396000000000001</v>
      </c>
      <c r="W830" s="1">
        <f>IF(C830="East", IF(B830="Central",('Connecting shares (%)'!$F$4/100*K830+'Connecting shares (%)'!$G$4/100*M830+'Connecting shares (%)'!$H$4/100*O830)/1000000,0),0)</f>
        <v>0</v>
      </c>
      <c r="X830" s="1">
        <f>IF(C830="East", IF(B830="Central",L830*'Connecting shares (%)'!$R$16*'Connecting shares (%)'!$F$4/100+N830*'Connecting shares (%)'!$G$4/100*'Connecting shares (%)'!$R$17+P830*'Connecting shares (%)'!$H$4/100*'Connecting shares (%)'!$R$18,0),0)</f>
        <v>0</v>
      </c>
      <c r="Y830" s="1">
        <f>IF(C830="East", IF(B830="Decentral",('Connecting shares (%)'!$F$4/100*K830+'Connecting shares (%)'!$G$4/100*M830+'Connecting shares (%)'!$H$4/100*O830)/1000000,0),0)</f>
        <v>0.1031378</v>
      </c>
      <c r="Z830" s="1">
        <f>IF(C830="East", IF(B830="Decentral",L830*'Connecting shares (%)'!$R$16*'Connecting shares (%)'!$F$8/100+N830*'Connecting shares (%)'!$G$8/100*'Connecting shares (%)'!$R$17+P830*'Connecting shares (%)'!$H$8/100*'Connecting shares (%)'!$R$18,0),0)</f>
        <v>0.13797000000000001</v>
      </c>
      <c r="AA830" s="1">
        <f>IF(C830="West", IF(B830="Central",('Connecting shares (%)'!$F$10/100*E830+'Connecting shares (%)'!$G$10/100*G830+'Connecting shares (%)'!$H$10/100*I830)/1000000,0),0)</f>
        <v>0</v>
      </c>
      <c r="AB830" s="1">
        <f>IF(C830="West", IF(B830="Central",F830*'Connecting shares (%)'!$R$16*'Connecting shares (%)'!$F$10/100+H830*'Connecting shares (%)'!$G$10/100*'Connecting shares (%)'!$R$17+J830*'Connecting shares (%)'!$H$10/100*'Connecting shares (%)'!$R$18,0),0)</f>
        <v>0</v>
      </c>
      <c r="AC830" s="1">
        <f>IF(C830="West", IF(B830="Decentral",('Connecting shares (%)'!$F$14/100*E830+'Connecting shares (%)'!$G$14/100*G830+'Connecting shares (%)'!$H$14/100*I830)/1000000,0),0)</f>
        <v>0</v>
      </c>
      <c r="AD830" s="1">
        <f>IF(C830="west", IF(B830="Decentral",F830*'Connecting shares (%)'!$R$16*'Connecting shares (%)'!$F$14/100+H830*'Connecting shares (%)'!$G$14/100*'Connecting shares (%)'!$R$17+J830*'Connecting shares (%)'!$H$14/100*'Connecting shares (%)'!$R$18,0),0)</f>
        <v>0</v>
      </c>
      <c r="AE830" s="1">
        <f>IF(C830="west", IF(B830="Central",('Connecting shares (%)'!$F$12/100*K830+'Connecting shares (%)'!$G$12/100*M830+'Connecting shares (%)'!$H$12/100*O830)/1000000,0),0)</f>
        <v>0</v>
      </c>
      <c r="AF830" s="1">
        <f>IF(C830="west", IF(B830="Central",L830*'Connecting shares (%)'!$R$16*'Connecting shares (%)'!$F$12/100+N830*'Connecting shares (%)'!$G$12/100*'Connecting shares (%)'!$R$17+P830*'Connecting shares (%)'!$H$12/100*'Connecting shares (%)'!$R$18,0),0)</f>
        <v>0</v>
      </c>
      <c r="AG830" s="1">
        <f>IF(C830="West", IF(B830="Decentral",(K830*'Connecting shares (%)'!$F$16/100+M830*'Connecting shares (%)'!$G$16/100+O830*'Connecting shares (%)'!$H$16/100)/1000000,0),0)</f>
        <v>0</v>
      </c>
      <c r="AH830" s="1">
        <f>IF(C830="west", IF(B830="Decentral",L830*'Connecting shares (%)'!$R$16*'Connecting shares (%)'!$F$16/100+N830*'Connecting shares (%)'!$G$16/100*'Connecting shares (%)'!$R$17+P830*'Connecting shares (%)'!$H$16/100*'Connecting shares (%)'!$R$18,0),0)</f>
        <v>0</v>
      </c>
    </row>
    <row r="831" spans="1:34">
      <c r="A831" s="1">
        <v>830</v>
      </c>
      <c r="B831" s="1" t="s">
        <v>19</v>
      </c>
      <c r="C831" s="1" t="s">
        <v>22</v>
      </c>
      <c r="D831" s="1" t="s">
        <v>156</v>
      </c>
      <c r="E831" s="1">
        <v>0</v>
      </c>
      <c r="F831" s="1">
        <v>0</v>
      </c>
      <c r="G831" s="1">
        <v>0</v>
      </c>
      <c r="H831" s="1">
        <v>0</v>
      </c>
      <c r="I831" s="1">
        <v>0</v>
      </c>
      <c r="J831" s="1">
        <v>0</v>
      </c>
      <c r="K831" s="1">
        <v>0</v>
      </c>
      <c r="L831" s="1">
        <v>0</v>
      </c>
      <c r="M831" s="1">
        <v>0</v>
      </c>
      <c r="N831" s="1">
        <v>0</v>
      </c>
      <c r="O831" s="1">
        <v>0</v>
      </c>
      <c r="P831" s="1">
        <v>0</v>
      </c>
      <c r="Q831" s="1">
        <v>293.91301118742302</v>
      </c>
      <c r="R831" s="1">
        <v>3423.5</v>
      </c>
      <c r="S831" s="59">
        <f>IF(C831="East", IF(B831="Central",('Connecting shares (%)'!$F$2/100*E831+'Connecting shares (%)'!$G$2/100*G831+'Connecting shares (%)'!$H$2/100*I831)/1000000,0),0)</f>
        <v>0</v>
      </c>
      <c r="T831" s="59">
        <f>IF(C831="East", IF(B831="Central",F831*'Connecting shares (%)'!$R$16*'Connecting shares (%)'!$F$2/100+H831*'Connecting shares (%)'!$G$2/100*'Connecting shares (%)'!$R$17+J831*'Connecting shares (%)'!$H$2/100*'Connecting shares (%)'!$R$18,0),0)</f>
        <v>0</v>
      </c>
      <c r="U831" s="1">
        <f>IF(C831="East", IF(B831="Decentral",('Connecting shares (%)'!$F$6/100*E831+'Connecting shares (%)'!$G$6/100*G831+'Connecting shares (%)'!$H$6/100*I831)/1000000,0),0)</f>
        <v>0</v>
      </c>
      <c r="V831" s="1">
        <f>IF(C831="East", IF(B831="Decentral",F831*'Connecting shares (%)'!$R$16*'Connecting shares (%)'!$F$6/100+H831*'Connecting shares (%)'!$G$6/100*'Connecting shares (%)'!$R$17+J831*'Connecting shares (%)'!$H$6/100*'Connecting shares (%)'!$R$18,0),0)</f>
        <v>0</v>
      </c>
      <c r="W831" s="1">
        <f>IF(C831="East", IF(B831="Central",('Connecting shares (%)'!$F$4/100*K831+'Connecting shares (%)'!$G$4/100*M831+'Connecting shares (%)'!$H$4/100*O831)/1000000,0),0)</f>
        <v>0</v>
      </c>
      <c r="X831" s="1">
        <f>IF(C831="East", IF(B831="Central",L831*'Connecting shares (%)'!$R$16*'Connecting shares (%)'!$F$4/100+N831*'Connecting shares (%)'!$G$4/100*'Connecting shares (%)'!$R$17+P831*'Connecting shares (%)'!$H$4/100*'Connecting shares (%)'!$R$18,0),0)</f>
        <v>0</v>
      </c>
      <c r="Y831" s="1">
        <f>IF(C831="East", IF(B831="Decentral",('Connecting shares (%)'!$F$4/100*K831+'Connecting shares (%)'!$G$4/100*M831+'Connecting shares (%)'!$H$4/100*O831)/1000000,0),0)</f>
        <v>0</v>
      </c>
      <c r="Z831" s="1">
        <f>IF(C831="East", IF(B831="Decentral",L831*'Connecting shares (%)'!$R$16*'Connecting shares (%)'!$F$8/100+N831*'Connecting shares (%)'!$G$8/100*'Connecting shares (%)'!$R$17+P831*'Connecting shares (%)'!$H$8/100*'Connecting shares (%)'!$R$18,0),0)</f>
        <v>0</v>
      </c>
      <c r="AA831" s="1">
        <f>IF(C831="West", IF(B831="Central",('Connecting shares (%)'!$F$10/100*E831+'Connecting shares (%)'!$G$10/100*G831+'Connecting shares (%)'!$H$10/100*I831)/1000000,0),0)</f>
        <v>0</v>
      </c>
      <c r="AB831" s="1">
        <f>IF(C831="West", IF(B831="Central",F831*'Connecting shares (%)'!$R$16*'Connecting shares (%)'!$F$10/100+H831*'Connecting shares (%)'!$G$10/100*'Connecting shares (%)'!$R$17+J831*'Connecting shares (%)'!$H$10/100*'Connecting shares (%)'!$R$18,0),0)</f>
        <v>0</v>
      </c>
      <c r="AC831" s="1">
        <f>IF(C831="West", IF(B831="Decentral",('Connecting shares (%)'!$F$14/100*E831+'Connecting shares (%)'!$G$14/100*G831+'Connecting shares (%)'!$H$14/100*I831)/1000000,0),0)</f>
        <v>0</v>
      </c>
      <c r="AD831" s="1">
        <f>IF(C831="west", IF(B831="Decentral",F831*'Connecting shares (%)'!$R$16*'Connecting shares (%)'!$F$14/100+H831*'Connecting shares (%)'!$G$14/100*'Connecting shares (%)'!$R$17+J831*'Connecting shares (%)'!$H$14/100*'Connecting shares (%)'!$R$18,0),0)</f>
        <v>0</v>
      </c>
      <c r="AE831" s="1">
        <f>IF(C831="west", IF(B831="Central",('Connecting shares (%)'!$F$12/100*K831+'Connecting shares (%)'!$G$12/100*M831+'Connecting shares (%)'!$H$12/100*O831)/1000000,0),0)</f>
        <v>0</v>
      </c>
      <c r="AF831" s="1">
        <f>IF(C831="west", IF(B831="Central",L831*'Connecting shares (%)'!$R$16*'Connecting shares (%)'!$F$12/100+N831*'Connecting shares (%)'!$G$12/100*'Connecting shares (%)'!$R$17+P831*'Connecting shares (%)'!$H$12/100*'Connecting shares (%)'!$R$18,0),0)</f>
        <v>0</v>
      </c>
      <c r="AG831" s="1">
        <f>IF(C831="West", IF(B831="Decentral",(K831*'Connecting shares (%)'!$F$16/100+M831*'Connecting shares (%)'!$G$16/100+O831*'Connecting shares (%)'!$H$16/100)/1000000,0),0)</f>
        <v>0</v>
      </c>
      <c r="AH831" s="1">
        <f>IF(C831="west", IF(B831="Decentral",L831*'Connecting shares (%)'!$R$16*'Connecting shares (%)'!$F$16/100+N831*'Connecting shares (%)'!$G$16/100*'Connecting shares (%)'!$R$17+P831*'Connecting shares (%)'!$H$16/100*'Connecting shares (%)'!$R$18,0),0)</f>
        <v>0</v>
      </c>
    </row>
    <row r="832" spans="1:34">
      <c r="A832" s="1">
        <v>831</v>
      </c>
      <c r="B832" s="1" t="s">
        <v>19</v>
      </c>
      <c r="C832" s="1" t="s">
        <v>22</v>
      </c>
      <c r="D832" s="1" t="s">
        <v>45</v>
      </c>
      <c r="E832" s="1">
        <v>0</v>
      </c>
      <c r="F832" s="1">
        <v>0</v>
      </c>
      <c r="G832" s="1">
        <v>0</v>
      </c>
      <c r="H832" s="1">
        <v>0</v>
      </c>
      <c r="I832" s="1">
        <v>0</v>
      </c>
      <c r="J832" s="1">
        <v>0</v>
      </c>
      <c r="K832" s="1">
        <v>21957.040000000001</v>
      </c>
      <c r="L832" s="1">
        <v>1</v>
      </c>
      <c r="M832" s="1">
        <v>0</v>
      </c>
      <c r="N832" s="1">
        <v>0</v>
      </c>
      <c r="O832" s="1">
        <v>0</v>
      </c>
      <c r="P832" s="1">
        <v>0</v>
      </c>
      <c r="Q832" s="1">
        <v>331.21788283916499</v>
      </c>
      <c r="R832" s="1">
        <v>5080.5</v>
      </c>
      <c r="S832" s="59">
        <f>IF(C832="East", IF(B832="Central",('Connecting shares (%)'!$F$2/100*E832+'Connecting shares (%)'!$G$2/100*G832+'Connecting shares (%)'!$H$2/100*I832)/1000000,0),0)</f>
        <v>0</v>
      </c>
      <c r="T832" s="59">
        <f>IF(C832="East", IF(B832="Central",F832*'Connecting shares (%)'!$R$16*'Connecting shares (%)'!$F$2/100+H832*'Connecting shares (%)'!$G$2/100*'Connecting shares (%)'!$R$17+J832*'Connecting shares (%)'!$H$2/100*'Connecting shares (%)'!$R$18,0),0)</f>
        <v>0</v>
      </c>
      <c r="U832" s="1">
        <f>IF(C832="East", IF(B832="Decentral",('Connecting shares (%)'!$F$6/100*E832+'Connecting shares (%)'!$G$6/100*G832+'Connecting shares (%)'!$H$6/100*I832)/1000000,0),0)</f>
        <v>0</v>
      </c>
      <c r="V832" s="1">
        <f>IF(C832="East", IF(B832="Decentral",F832*'Connecting shares (%)'!$R$16*'Connecting shares (%)'!$F$6/100+H832*'Connecting shares (%)'!$G$6/100*'Connecting shares (%)'!$R$17+J832*'Connecting shares (%)'!$H$6/100*'Connecting shares (%)'!$R$18,0),0)</f>
        <v>0</v>
      </c>
      <c r="W832" s="1">
        <f>IF(C832="East", IF(B832="Central",('Connecting shares (%)'!$F$4/100*K832+'Connecting shares (%)'!$G$4/100*M832+'Connecting shares (%)'!$H$4/100*O832)/1000000,0),0)</f>
        <v>0</v>
      </c>
      <c r="X832" s="1">
        <f>IF(C832="East", IF(B832="Central",L832*'Connecting shares (%)'!$R$16*'Connecting shares (%)'!$F$4/100+N832*'Connecting shares (%)'!$G$4/100*'Connecting shares (%)'!$R$17+P832*'Connecting shares (%)'!$H$4/100*'Connecting shares (%)'!$R$18,0),0)</f>
        <v>0</v>
      </c>
      <c r="Y832" s="1">
        <f>IF(C832="East", IF(B832="Decentral",('Connecting shares (%)'!$F$4/100*K832+'Connecting shares (%)'!$G$4/100*M832+'Connecting shares (%)'!$H$4/100*O832)/1000000,0),0)</f>
        <v>2.1957040000000001E-2</v>
      </c>
      <c r="Z832" s="1">
        <f>IF(C832="East", IF(B832="Decentral",L832*'Connecting shares (%)'!$R$16*'Connecting shares (%)'!$F$8/100+N832*'Connecting shares (%)'!$G$8/100*'Connecting shares (%)'!$R$17+P832*'Connecting shares (%)'!$H$8/100*'Connecting shares (%)'!$R$18,0),0)</f>
        <v>2.2995000000000002E-2</v>
      </c>
      <c r="AA832" s="1">
        <f>IF(C832="West", IF(B832="Central",('Connecting shares (%)'!$F$10/100*E832+'Connecting shares (%)'!$G$10/100*G832+'Connecting shares (%)'!$H$10/100*I832)/1000000,0),0)</f>
        <v>0</v>
      </c>
      <c r="AB832" s="1">
        <f>IF(C832="West", IF(B832="Central",F832*'Connecting shares (%)'!$R$16*'Connecting shares (%)'!$F$10/100+H832*'Connecting shares (%)'!$G$10/100*'Connecting shares (%)'!$R$17+J832*'Connecting shares (%)'!$H$10/100*'Connecting shares (%)'!$R$18,0),0)</f>
        <v>0</v>
      </c>
      <c r="AC832" s="1">
        <f>IF(C832="West", IF(B832="Decentral",('Connecting shares (%)'!$F$14/100*E832+'Connecting shares (%)'!$G$14/100*G832+'Connecting shares (%)'!$H$14/100*I832)/1000000,0),0)</f>
        <v>0</v>
      </c>
      <c r="AD832" s="1">
        <f>IF(C832="west", IF(B832="Decentral",F832*'Connecting shares (%)'!$R$16*'Connecting shares (%)'!$F$14/100+H832*'Connecting shares (%)'!$G$14/100*'Connecting shares (%)'!$R$17+J832*'Connecting shares (%)'!$H$14/100*'Connecting shares (%)'!$R$18,0),0)</f>
        <v>0</v>
      </c>
      <c r="AE832" s="1">
        <f>IF(C832="west", IF(B832="Central",('Connecting shares (%)'!$F$12/100*K832+'Connecting shares (%)'!$G$12/100*M832+'Connecting shares (%)'!$H$12/100*O832)/1000000,0),0)</f>
        <v>0</v>
      </c>
      <c r="AF832" s="1">
        <f>IF(C832="west", IF(B832="Central",L832*'Connecting shares (%)'!$R$16*'Connecting shares (%)'!$F$12/100+N832*'Connecting shares (%)'!$G$12/100*'Connecting shares (%)'!$R$17+P832*'Connecting shares (%)'!$H$12/100*'Connecting shares (%)'!$R$18,0),0)</f>
        <v>0</v>
      </c>
      <c r="AG832" s="1">
        <f>IF(C832="West", IF(B832="Decentral",(K832*'Connecting shares (%)'!$F$16/100+M832*'Connecting shares (%)'!$G$16/100+O832*'Connecting shares (%)'!$H$16/100)/1000000,0),0)</f>
        <v>0</v>
      </c>
      <c r="AH832" s="1">
        <f>IF(C832="west", IF(B832="Decentral",L832*'Connecting shares (%)'!$R$16*'Connecting shares (%)'!$F$16/100+N832*'Connecting shares (%)'!$G$16/100*'Connecting shares (%)'!$R$17+P832*'Connecting shares (%)'!$H$16/100*'Connecting shares (%)'!$R$18,0),0)</f>
        <v>0</v>
      </c>
    </row>
    <row r="833" spans="1:34">
      <c r="A833" s="1">
        <v>832</v>
      </c>
      <c r="B833" s="1" t="s">
        <v>19</v>
      </c>
      <c r="C833" s="1" t="s">
        <v>22</v>
      </c>
      <c r="D833" s="1" t="s">
        <v>81</v>
      </c>
      <c r="E833" s="1">
        <v>1538560.78</v>
      </c>
      <c r="F833" s="1">
        <v>116</v>
      </c>
      <c r="G833" s="1">
        <v>0</v>
      </c>
      <c r="H833" s="1">
        <v>0</v>
      </c>
      <c r="I833" s="1">
        <v>0</v>
      </c>
      <c r="J833" s="1">
        <v>0</v>
      </c>
      <c r="K833" s="1">
        <v>1437548.97</v>
      </c>
      <c r="L833" s="1">
        <v>101</v>
      </c>
      <c r="M833" s="1">
        <v>3121889.6399999899</v>
      </c>
      <c r="N833" s="1">
        <v>27</v>
      </c>
      <c r="O833" s="1">
        <v>1444796.26</v>
      </c>
      <c r="P833" s="1">
        <v>3</v>
      </c>
      <c r="Q833" s="1">
        <v>3717.8950293385401</v>
      </c>
      <c r="R833" s="1">
        <v>323625.5</v>
      </c>
      <c r="S833" s="59">
        <f>IF(C833="East", IF(B833="Central",('Connecting shares (%)'!$F$2/100*E833+'Connecting shares (%)'!$G$2/100*G833+'Connecting shares (%)'!$H$2/100*I833)/1000000,0),0)</f>
        <v>0</v>
      </c>
      <c r="T833" s="59">
        <f>IF(C833="East", IF(B833="Central",F833*'Connecting shares (%)'!$R$16*'Connecting shares (%)'!$F$2/100+H833*'Connecting shares (%)'!$G$2/100*'Connecting shares (%)'!$R$17+J833*'Connecting shares (%)'!$H$2/100*'Connecting shares (%)'!$R$18,0),0)</f>
        <v>0</v>
      </c>
      <c r="U833" s="1">
        <f>IF(C833="East", IF(B833="Decentral",('Connecting shares (%)'!$F$6/100*E833+'Connecting shares (%)'!$G$6/100*G833+'Connecting shares (%)'!$H$6/100*I833)/1000000,0),0)</f>
        <v>1.5385607800000001</v>
      </c>
      <c r="V833" s="1">
        <f>IF(C833="East", IF(B833="Decentral",F833*'Connecting shares (%)'!$R$16*'Connecting shares (%)'!$F$6/100+H833*'Connecting shares (%)'!$G$6/100*'Connecting shares (%)'!$R$17+J833*'Connecting shares (%)'!$H$6/100*'Connecting shares (%)'!$R$18,0),0)</f>
        <v>2.6674200000000003</v>
      </c>
      <c r="W833" s="1">
        <f>IF(C833="East", IF(B833="Central",('Connecting shares (%)'!$F$4/100*K833+'Connecting shares (%)'!$G$4/100*M833+'Connecting shares (%)'!$H$4/100*O833)/1000000,0),0)</f>
        <v>0</v>
      </c>
      <c r="X833" s="1">
        <f>IF(C833="East", IF(B833="Central",L833*'Connecting shares (%)'!$R$16*'Connecting shares (%)'!$F$4/100+N833*'Connecting shares (%)'!$G$4/100*'Connecting shares (%)'!$R$17+P833*'Connecting shares (%)'!$H$4/100*'Connecting shares (%)'!$R$18,0),0)</f>
        <v>0</v>
      </c>
      <c r="Y833" s="1">
        <f>IF(C833="East", IF(B833="Decentral",('Connecting shares (%)'!$F$4/100*K833+'Connecting shares (%)'!$G$4/100*M833+'Connecting shares (%)'!$H$4/100*O833)/1000000,0),0)</f>
        <v>6.0042348699999897</v>
      </c>
      <c r="Z833" s="1">
        <f>IF(C833="East", IF(B833="Decentral",L833*'Connecting shares (%)'!$R$16*'Connecting shares (%)'!$F$8/100+N833*'Connecting shares (%)'!$G$8/100*'Connecting shares (%)'!$R$17+P833*'Connecting shares (%)'!$H$8/100*'Connecting shares (%)'!$R$18,0),0)</f>
        <v>3.2422649999999997</v>
      </c>
      <c r="AA833" s="1">
        <f>IF(C833="West", IF(B833="Central",('Connecting shares (%)'!$F$10/100*E833+'Connecting shares (%)'!$G$10/100*G833+'Connecting shares (%)'!$H$10/100*I833)/1000000,0),0)</f>
        <v>0</v>
      </c>
      <c r="AB833" s="1">
        <f>IF(C833="West", IF(B833="Central",F833*'Connecting shares (%)'!$R$16*'Connecting shares (%)'!$F$10/100+H833*'Connecting shares (%)'!$G$10/100*'Connecting shares (%)'!$R$17+J833*'Connecting shares (%)'!$H$10/100*'Connecting shares (%)'!$R$18,0),0)</f>
        <v>0</v>
      </c>
      <c r="AC833" s="1">
        <f>IF(C833="West", IF(B833="Decentral",('Connecting shares (%)'!$F$14/100*E833+'Connecting shares (%)'!$G$14/100*G833+'Connecting shares (%)'!$H$14/100*I833)/1000000,0),0)</f>
        <v>0</v>
      </c>
      <c r="AD833" s="1">
        <f>IF(C833="west", IF(B833="Decentral",F833*'Connecting shares (%)'!$R$16*'Connecting shares (%)'!$F$14/100+H833*'Connecting shares (%)'!$G$14/100*'Connecting shares (%)'!$R$17+J833*'Connecting shares (%)'!$H$14/100*'Connecting shares (%)'!$R$18,0),0)</f>
        <v>0</v>
      </c>
      <c r="AE833" s="1">
        <f>IF(C833="west", IF(B833="Central",('Connecting shares (%)'!$F$12/100*K833+'Connecting shares (%)'!$G$12/100*M833+'Connecting shares (%)'!$H$12/100*O833)/1000000,0),0)</f>
        <v>0</v>
      </c>
      <c r="AF833" s="1">
        <f>IF(C833="west", IF(B833="Central",L833*'Connecting shares (%)'!$R$16*'Connecting shares (%)'!$F$12/100+N833*'Connecting shares (%)'!$G$12/100*'Connecting shares (%)'!$R$17+P833*'Connecting shares (%)'!$H$12/100*'Connecting shares (%)'!$R$18,0),0)</f>
        <v>0</v>
      </c>
      <c r="AG833" s="1">
        <f>IF(C833="West", IF(B833="Decentral",(K833*'Connecting shares (%)'!$F$16/100+M833*'Connecting shares (%)'!$G$16/100+O833*'Connecting shares (%)'!$H$16/100)/1000000,0),0)</f>
        <v>0</v>
      </c>
      <c r="AH833" s="1">
        <f>IF(C833="west", IF(B833="Decentral",L833*'Connecting shares (%)'!$R$16*'Connecting shares (%)'!$F$16/100+N833*'Connecting shares (%)'!$G$16/100*'Connecting shares (%)'!$R$17+P833*'Connecting shares (%)'!$H$16/100*'Connecting shares (%)'!$R$18,0),0)</f>
        <v>0</v>
      </c>
    </row>
    <row r="834" spans="1:34">
      <c r="A834" s="1">
        <v>833</v>
      </c>
      <c r="B834" s="1" t="s">
        <v>19</v>
      </c>
      <c r="C834" s="1" t="s">
        <v>22</v>
      </c>
      <c r="D834" s="1" t="s">
        <v>154</v>
      </c>
      <c r="E834" s="1">
        <v>31771.4399999999</v>
      </c>
      <c r="F834" s="1">
        <v>2</v>
      </c>
      <c r="G834" s="1">
        <v>0</v>
      </c>
      <c r="H834" s="1">
        <v>0</v>
      </c>
      <c r="I834" s="1">
        <v>0</v>
      </c>
      <c r="J834" s="1">
        <v>0</v>
      </c>
      <c r="K834" s="1">
        <v>54651.339999999902</v>
      </c>
      <c r="L834" s="1">
        <v>5</v>
      </c>
      <c r="M834" s="1">
        <v>262757.179999999</v>
      </c>
      <c r="N834" s="1">
        <v>1</v>
      </c>
      <c r="O834" s="1">
        <v>0</v>
      </c>
      <c r="P834" s="1">
        <v>0</v>
      </c>
      <c r="Q834" s="1">
        <v>1061.98398520816</v>
      </c>
      <c r="R834" s="1">
        <v>22978.5</v>
      </c>
      <c r="S834" s="59">
        <f>IF(C834="East", IF(B834="Central",('Connecting shares (%)'!$F$2/100*E834+'Connecting shares (%)'!$G$2/100*G834+'Connecting shares (%)'!$H$2/100*I834)/1000000,0),0)</f>
        <v>0</v>
      </c>
      <c r="T834" s="59">
        <f>IF(C834="East", IF(B834="Central",F834*'Connecting shares (%)'!$R$16*'Connecting shares (%)'!$F$2/100+H834*'Connecting shares (%)'!$G$2/100*'Connecting shares (%)'!$R$17+J834*'Connecting shares (%)'!$H$2/100*'Connecting shares (%)'!$R$18,0),0)</f>
        <v>0</v>
      </c>
      <c r="U834" s="1">
        <f>IF(C834="East", IF(B834="Decentral",('Connecting shares (%)'!$F$6/100*E834+'Connecting shares (%)'!$G$6/100*G834+'Connecting shares (%)'!$H$6/100*I834)/1000000,0),0)</f>
        <v>3.1771439999999901E-2</v>
      </c>
      <c r="V834" s="1">
        <f>IF(C834="East", IF(B834="Decentral",F834*'Connecting shares (%)'!$R$16*'Connecting shares (%)'!$F$6/100+H834*'Connecting shares (%)'!$G$6/100*'Connecting shares (%)'!$R$17+J834*'Connecting shares (%)'!$H$6/100*'Connecting shares (%)'!$R$18,0),0)</f>
        <v>4.5990000000000003E-2</v>
      </c>
      <c r="W834" s="1">
        <f>IF(C834="East", IF(B834="Central",('Connecting shares (%)'!$F$4/100*K834+'Connecting shares (%)'!$G$4/100*M834+'Connecting shares (%)'!$H$4/100*O834)/1000000,0),0)</f>
        <v>0</v>
      </c>
      <c r="X834" s="1">
        <f>IF(C834="East", IF(B834="Central",L834*'Connecting shares (%)'!$R$16*'Connecting shares (%)'!$F$4/100+N834*'Connecting shares (%)'!$G$4/100*'Connecting shares (%)'!$R$17+P834*'Connecting shares (%)'!$H$4/100*'Connecting shares (%)'!$R$18,0),0)</f>
        <v>0</v>
      </c>
      <c r="Y834" s="1">
        <f>IF(C834="East", IF(B834="Decentral",('Connecting shares (%)'!$F$4/100*K834+'Connecting shares (%)'!$G$4/100*M834+'Connecting shares (%)'!$H$4/100*O834)/1000000,0),0)</f>
        <v>0.31740851999999892</v>
      </c>
      <c r="Z834" s="1">
        <f>IF(C834="East", IF(B834="Decentral",L834*'Connecting shares (%)'!$R$16*'Connecting shares (%)'!$F$8/100+N834*'Connecting shares (%)'!$G$8/100*'Connecting shares (%)'!$R$17+P834*'Connecting shares (%)'!$H$8/100*'Connecting shares (%)'!$R$18,0),0)</f>
        <v>0.14563400000000001</v>
      </c>
      <c r="AA834" s="1">
        <f>IF(C834="West", IF(B834="Central",('Connecting shares (%)'!$F$10/100*E834+'Connecting shares (%)'!$G$10/100*G834+'Connecting shares (%)'!$H$10/100*I834)/1000000,0),0)</f>
        <v>0</v>
      </c>
      <c r="AB834" s="1">
        <f>IF(C834="West", IF(B834="Central",F834*'Connecting shares (%)'!$R$16*'Connecting shares (%)'!$F$10/100+H834*'Connecting shares (%)'!$G$10/100*'Connecting shares (%)'!$R$17+J834*'Connecting shares (%)'!$H$10/100*'Connecting shares (%)'!$R$18,0),0)</f>
        <v>0</v>
      </c>
      <c r="AC834" s="1">
        <f>IF(C834="West", IF(B834="Decentral",('Connecting shares (%)'!$F$14/100*E834+'Connecting shares (%)'!$G$14/100*G834+'Connecting shares (%)'!$H$14/100*I834)/1000000,0),0)</f>
        <v>0</v>
      </c>
      <c r="AD834" s="1">
        <f>IF(C834="west", IF(B834="Decentral",F834*'Connecting shares (%)'!$R$16*'Connecting shares (%)'!$F$14/100+H834*'Connecting shares (%)'!$G$14/100*'Connecting shares (%)'!$R$17+J834*'Connecting shares (%)'!$H$14/100*'Connecting shares (%)'!$R$18,0),0)</f>
        <v>0</v>
      </c>
      <c r="AE834" s="1">
        <f>IF(C834="west", IF(B834="Central",('Connecting shares (%)'!$F$12/100*K834+'Connecting shares (%)'!$G$12/100*M834+'Connecting shares (%)'!$H$12/100*O834)/1000000,0),0)</f>
        <v>0</v>
      </c>
      <c r="AF834" s="1">
        <f>IF(C834="west", IF(B834="Central",L834*'Connecting shares (%)'!$R$16*'Connecting shares (%)'!$F$12/100+N834*'Connecting shares (%)'!$G$12/100*'Connecting shares (%)'!$R$17+P834*'Connecting shares (%)'!$H$12/100*'Connecting shares (%)'!$R$18,0),0)</f>
        <v>0</v>
      </c>
      <c r="AG834" s="1">
        <f>IF(C834="West", IF(B834="Decentral",(K834*'Connecting shares (%)'!$F$16/100+M834*'Connecting shares (%)'!$G$16/100+O834*'Connecting shares (%)'!$H$16/100)/1000000,0),0)</f>
        <v>0</v>
      </c>
      <c r="AH834" s="1">
        <f>IF(C834="west", IF(B834="Decentral",L834*'Connecting shares (%)'!$R$16*'Connecting shares (%)'!$F$16/100+N834*'Connecting shares (%)'!$G$16/100*'Connecting shares (%)'!$R$17+P834*'Connecting shares (%)'!$H$16/100*'Connecting shares (%)'!$R$18,0),0)</f>
        <v>0</v>
      </c>
    </row>
    <row r="835" spans="1:34">
      <c r="A835" s="1">
        <v>834</v>
      </c>
      <c r="B835" s="1" t="s">
        <v>19</v>
      </c>
      <c r="C835" s="1" t="s">
        <v>22</v>
      </c>
      <c r="D835" s="1" t="s">
        <v>154</v>
      </c>
      <c r="E835" s="1">
        <v>13111.84</v>
      </c>
      <c r="F835" s="1">
        <v>1</v>
      </c>
      <c r="G835" s="1">
        <v>0</v>
      </c>
      <c r="H835" s="1">
        <v>0</v>
      </c>
      <c r="I835" s="1">
        <v>0</v>
      </c>
      <c r="J835" s="1">
        <v>0</v>
      </c>
      <c r="K835" s="1">
        <v>0</v>
      </c>
      <c r="L835" s="1">
        <v>0</v>
      </c>
      <c r="M835" s="1">
        <v>408909.44</v>
      </c>
      <c r="N835" s="1">
        <v>2</v>
      </c>
      <c r="O835" s="1">
        <v>0</v>
      </c>
      <c r="P835" s="1">
        <v>0</v>
      </c>
      <c r="Q835" s="1">
        <v>573.89911102499696</v>
      </c>
      <c r="R835" s="1">
        <v>7869.5</v>
      </c>
      <c r="S835" s="59">
        <f>IF(C835="East", IF(B835="Central",('Connecting shares (%)'!$F$2/100*E835+'Connecting shares (%)'!$G$2/100*G835+'Connecting shares (%)'!$H$2/100*I835)/1000000,0),0)</f>
        <v>0</v>
      </c>
      <c r="T835" s="59">
        <f>IF(C835="East", IF(B835="Central",F835*'Connecting shares (%)'!$R$16*'Connecting shares (%)'!$F$2/100+H835*'Connecting shares (%)'!$G$2/100*'Connecting shares (%)'!$R$17+J835*'Connecting shares (%)'!$H$2/100*'Connecting shares (%)'!$R$18,0),0)</f>
        <v>0</v>
      </c>
      <c r="U835" s="1">
        <f>IF(C835="East", IF(B835="Decentral",('Connecting shares (%)'!$F$6/100*E835+'Connecting shares (%)'!$G$6/100*G835+'Connecting shares (%)'!$H$6/100*I835)/1000000,0),0)</f>
        <v>1.311184E-2</v>
      </c>
      <c r="V835" s="1">
        <f>IF(C835="East", IF(B835="Decentral",F835*'Connecting shares (%)'!$R$16*'Connecting shares (%)'!$F$6/100+H835*'Connecting shares (%)'!$G$6/100*'Connecting shares (%)'!$R$17+J835*'Connecting shares (%)'!$H$6/100*'Connecting shares (%)'!$R$18,0),0)</f>
        <v>2.2995000000000002E-2</v>
      </c>
      <c r="W835" s="1">
        <f>IF(C835="East", IF(B835="Central",('Connecting shares (%)'!$F$4/100*K835+'Connecting shares (%)'!$G$4/100*M835+'Connecting shares (%)'!$H$4/100*O835)/1000000,0),0)</f>
        <v>0</v>
      </c>
      <c r="X835" s="1">
        <f>IF(C835="East", IF(B835="Central",L835*'Connecting shares (%)'!$R$16*'Connecting shares (%)'!$F$4/100+N835*'Connecting shares (%)'!$G$4/100*'Connecting shares (%)'!$R$17+P835*'Connecting shares (%)'!$H$4/100*'Connecting shares (%)'!$R$18,0),0)</f>
        <v>0</v>
      </c>
      <c r="Y835" s="1">
        <f>IF(C835="East", IF(B835="Decentral",('Connecting shares (%)'!$F$4/100*K835+'Connecting shares (%)'!$G$4/100*M835+'Connecting shares (%)'!$H$4/100*O835)/1000000,0),0)</f>
        <v>0.40890944000000001</v>
      </c>
      <c r="Z835" s="1">
        <f>IF(C835="East", IF(B835="Decentral",L835*'Connecting shares (%)'!$R$16*'Connecting shares (%)'!$F$8/100+N835*'Connecting shares (%)'!$G$8/100*'Connecting shares (%)'!$R$17+P835*'Connecting shares (%)'!$H$8/100*'Connecting shares (%)'!$R$18,0),0)</f>
        <v>6.1317999999999998E-2</v>
      </c>
      <c r="AA835" s="1">
        <f>IF(C835="West", IF(B835="Central",('Connecting shares (%)'!$F$10/100*E835+'Connecting shares (%)'!$G$10/100*G835+'Connecting shares (%)'!$H$10/100*I835)/1000000,0),0)</f>
        <v>0</v>
      </c>
      <c r="AB835" s="1">
        <f>IF(C835="West", IF(B835="Central",F835*'Connecting shares (%)'!$R$16*'Connecting shares (%)'!$F$10/100+H835*'Connecting shares (%)'!$G$10/100*'Connecting shares (%)'!$R$17+J835*'Connecting shares (%)'!$H$10/100*'Connecting shares (%)'!$R$18,0),0)</f>
        <v>0</v>
      </c>
      <c r="AC835" s="1">
        <f>IF(C835="West", IF(B835="Decentral",('Connecting shares (%)'!$F$14/100*E835+'Connecting shares (%)'!$G$14/100*G835+'Connecting shares (%)'!$H$14/100*I835)/1000000,0),0)</f>
        <v>0</v>
      </c>
      <c r="AD835" s="1">
        <f>IF(C835="west", IF(B835="Decentral",F835*'Connecting shares (%)'!$R$16*'Connecting shares (%)'!$F$14/100+H835*'Connecting shares (%)'!$G$14/100*'Connecting shares (%)'!$R$17+J835*'Connecting shares (%)'!$H$14/100*'Connecting shares (%)'!$R$18,0),0)</f>
        <v>0</v>
      </c>
      <c r="AE835" s="1">
        <f>IF(C835="west", IF(B835="Central",('Connecting shares (%)'!$F$12/100*K835+'Connecting shares (%)'!$G$12/100*M835+'Connecting shares (%)'!$H$12/100*O835)/1000000,0),0)</f>
        <v>0</v>
      </c>
      <c r="AF835" s="1">
        <f>IF(C835="west", IF(B835="Central",L835*'Connecting shares (%)'!$R$16*'Connecting shares (%)'!$F$12/100+N835*'Connecting shares (%)'!$G$12/100*'Connecting shares (%)'!$R$17+P835*'Connecting shares (%)'!$H$12/100*'Connecting shares (%)'!$R$18,0),0)</f>
        <v>0</v>
      </c>
      <c r="AG835" s="1">
        <f>IF(C835="West", IF(B835="Decentral",(K835*'Connecting shares (%)'!$F$16/100+M835*'Connecting shares (%)'!$G$16/100+O835*'Connecting shares (%)'!$H$16/100)/1000000,0),0)</f>
        <v>0</v>
      </c>
      <c r="AH835" s="1">
        <f>IF(C835="west", IF(B835="Decentral",L835*'Connecting shares (%)'!$R$16*'Connecting shares (%)'!$F$16/100+N835*'Connecting shares (%)'!$G$16/100*'Connecting shares (%)'!$R$17+P835*'Connecting shares (%)'!$H$16/100*'Connecting shares (%)'!$R$18,0),0)</f>
        <v>0</v>
      </c>
    </row>
    <row r="836" spans="1:34">
      <c r="A836" s="1">
        <v>835</v>
      </c>
      <c r="B836" s="1" t="s">
        <v>19</v>
      </c>
      <c r="C836" s="1" t="s">
        <v>22</v>
      </c>
      <c r="D836" s="1" t="s">
        <v>155</v>
      </c>
      <c r="E836" s="1">
        <v>6880838.1600000001</v>
      </c>
      <c r="F836" s="1">
        <v>451</v>
      </c>
      <c r="G836" s="1">
        <v>62026.86</v>
      </c>
      <c r="H836" s="1">
        <v>1</v>
      </c>
      <c r="I836" s="1">
        <v>0</v>
      </c>
      <c r="J836" s="1">
        <v>0</v>
      </c>
      <c r="K836" s="1">
        <v>806896.05999999901</v>
      </c>
      <c r="L836" s="1">
        <v>67</v>
      </c>
      <c r="M836" s="1">
        <v>753603.38</v>
      </c>
      <c r="N836" s="1">
        <v>8</v>
      </c>
      <c r="O836" s="1">
        <v>0</v>
      </c>
      <c r="P836" s="1">
        <v>0</v>
      </c>
      <c r="Q836" s="1">
        <v>8750.6726883260908</v>
      </c>
      <c r="R836" s="1">
        <v>3325258</v>
      </c>
      <c r="S836" s="59">
        <f>IF(C836="East", IF(B836="Central",('Connecting shares (%)'!$F$2/100*E836+'Connecting shares (%)'!$G$2/100*G836+'Connecting shares (%)'!$H$2/100*I836)/1000000,0),0)</f>
        <v>0</v>
      </c>
      <c r="T836" s="59">
        <f>IF(C836="East", IF(B836="Central",F836*'Connecting shares (%)'!$R$16*'Connecting shares (%)'!$F$2/100+H836*'Connecting shares (%)'!$G$2/100*'Connecting shares (%)'!$R$17+J836*'Connecting shares (%)'!$H$2/100*'Connecting shares (%)'!$R$18,0),0)</f>
        <v>0</v>
      </c>
      <c r="U836" s="1">
        <f>IF(C836="East", IF(B836="Decentral",('Connecting shares (%)'!$F$6/100*E836+'Connecting shares (%)'!$G$6/100*G836+'Connecting shares (%)'!$H$6/100*I836)/1000000,0),0)</f>
        <v>6.9428650200000002</v>
      </c>
      <c r="V836" s="1">
        <f>IF(C836="East", IF(B836="Decentral",F836*'Connecting shares (%)'!$R$16*'Connecting shares (%)'!$F$6/100+H836*'Connecting shares (%)'!$G$6/100*'Connecting shares (%)'!$R$17+J836*'Connecting shares (%)'!$H$6/100*'Connecting shares (%)'!$R$18,0),0)</f>
        <v>10.401404000000001</v>
      </c>
      <c r="W836" s="1">
        <f>IF(C836="East", IF(B836="Central",('Connecting shares (%)'!$F$4/100*K836+'Connecting shares (%)'!$G$4/100*M836+'Connecting shares (%)'!$H$4/100*O836)/1000000,0),0)</f>
        <v>0</v>
      </c>
      <c r="X836" s="1">
        <f>IF(C836="East", IF(B836="Central",L836*'Connecting shares (%)'!$R$16*'Connecting shares (%)'!$F$4/100+N836*'Connecting shares (%)'!$G$4/100*'Connecting shares (%)'!$R$17+P836*'Connecting shares (%)'!$H$4/100*'Connecting shares (%)'!$R$18,0),0)</f>
        <v>0</v>
      </c>
      <c r="Y836" s="1">
        <f>IF(C836="East", IF(B836="Decentral",('Connecting shares (%)'!$F$4/100*K836+'Connecting shares (%)'!$G$4/100*M836+'Connecting shares (%)'!$H$4/100*O836)/1000000,0),0)</f>
        <v>1.560499439999999</v>
      </c>
      <c r="Z836" s="1">
        <f>IF(C836="East", IF(B836="Decentral",L836*'Connecting shares (%)'!$R$16*'Connecting shares (%)'!$F$8/100+N836*'Connecting shares (%)'!$G$8/100*'Connecting shares (%)'!$R$17+P836*'Connecting shares (%)'!$H$8/100*'Connecting shares (%)'!$R$18,0),0)</f>
        <v>1.7859370000000001</v>
      </c>
      <c r="AA836" s="1">
        <f>IF(C836="West", IF(B836="Central",('Connecting shares (%)'!$F$10/100*E836+'Connecting shares (%)'!$G$10/100*G836+'Connecting shares (%)'!$H$10/100*I836)/1000000,0),0)</f>
        <v>0</v>
      </c>
      <c r="AB836" s="1">
        <f>IF(C836="West", IF(B836="Central",F836*'Connecting shares (%)'!$R$16*'Connecting shares (%)'!$F$10/100+H836*'Connecting shares (%)'!$G$10/100*'Connecting shares (%)'!$R$17+J836*'Connecting shares (%)'!$H$10/100*'Connecting shares (%)'!$R$18,0),0)</f>
        <v>0</v>
      </c>
      <c r="AC836" s="1">
        <f>IF(C836="West", IF(B836="Decentral",('Connecting shares (%)'!$F$14/100*E836+'Connecting shares (%)'!$G$14/100*G836+'Connecting shares (%)'!$H$14/100*I836)/1000000,0),0)</f>
        <v>0</v>
      </c>
      <c r="AD836" s="1">
        <f>IF(C836="west", IF(B836="Decentral",F836*'Connecting shares (%)'!$R$16*'Connecting shares (%)'!$F$14/100+H836*'Connecting shares (%)'!$G$14/100*'Connecting shares (%)'!$R$17+J836*'Connecting shares (%)'!$H$14/100*'Connecting shares (%)'!$R$18,0),0)</f>
        <v>0</v>
      </c>
      <c r="AE836" s="1">
        <f>IF(C836="west", IF(B836="Central",('Connecting shares (%)'!$F$12/100*K836+'Connecting shares (%)'!$G$12/100*M836+'Connecting shares (%)'!$H$12/100*O836)/1000000,0),0)</f>
        <v>0</v>
      </c>
      <c r="AF836" s="1">
        <f>IF(C836="west", IF(B836="Central",L836*'Connecting shares (%)'!$R$16*'Connecting shares (%)'!$F$12/100+N836*'Connecting shares (%)'!$G$12/100*'Connecting shares (%)'!$R$17+P836*'Connecting shares (%)'!$H$12/100*'Connecting shares (%)'!$R$18,0),0)</f>
        <v>0</v>
      </c>
      <c r="AG836" s="1">
        <f>IF(C836="West", IF(B836="Decentral",(K836*'Connecting shares (%)'!$F$16/100+M836*'Connecting shares (%)'!$G$16/100+O836*'Connecting shares (%)'!$H$16/100)/1000000,0),0)</f>
        <v>0</v>
      </c>
      <c r="AH836" s="1">
        <f>IF(C836="west", IF(B836="Decentral",L836*'Connecting shares (%)'!$R$16*'Connecting shares (%)'!$F$16/100+N836*'Connecting shares (%)'!$G$16/100*'Connecting shares (%)'!$R$17+P836*'Connecting shares (%)'!$H$16/100*'Connecting shares (%)'!$R$18,0),0)</f>
        <v>0</v>
      </c>
    </row>
    <row r="837" spans="1:34">
      <c r="A837" s="1">
        <v>836</v>
      </c>
      <c r="B837" s="1" t="s">
        <v>19</v>
      </c>
      <c r="C837" s="1" t="s">
        <v>22</v>
      </c>
      <c r="D837" s="1" t="s">
        <v>154</v>
      </c>
      <c r="E837" s="1">
        <v>0</v>
      </c>
      <c r="F837" s="1">
        <v>0</v>
      </c>
      <c r="G837" s="1">
        <v>0</v>
      </c>
      <c r="H837" s="1">
        <v>0</v>
      </c>
      <c r="I837" s="1">
        <v>0</v>
      </c>
      <c r="J837" s="1">
        <v>0</v>
      </c>
      <c r="K837" s="1">
        <v>0</v>
      </c>
      <c r="L837" s="1">
        <v>0</v>
      </c>
      <c r="M837" s="1">
        <v>0</v>
      </c>
      <c r="N837" s="1">
        <v>0</v>
      </c>
      <c r="O837" s="1">
        <v>0</v>
      </c>
      <c r="P837" s="1">
        <v>0</v>
      </c>
      <c r="Q837" s="1">
        <v>376.26643642499403</v>
      </c>
      <c r="R837" s="1">
        <v>8559</v>
      </c>
      <c r="S837" s="59">
        <f>IF(C837="East", IF(B837="Central",('Connecting shares (%)'!$F$2/100*E837+'Connecting shares (%)'!$G$2/100*G837+'Connecting shares (%)'!$H$2/100*I837)/1000000,0),0)</f>
        <v>0</v>
      </c>
      <c r="T837" s="59">
        <f>IF(C837="East", IF(B837="Central",F837*'Connecting shares (%)'!$R$16*'Connecting shares (%)'!$F$2/100+H837*'Connecting shares (%)'!$G$2/100*'Connecting shares (%)'!$R$17+J837*'Connecting shares (%)'!$H$2/100*'Connecting shares (%)'!$R$18,0),0)</f>
        <v>0</v>
      </c>
      <c r="U837" s="1">
        <f>IF(C837="East", IF(B837="Decentral",('Connecting shares (%)'!$F$6/100*E837+'Connecting shares (%)'!$G$6/100*G837+'Connecting shares (%)'!$H$6/100*I837)/1000000,0),0)</f>
        <v>0</v>
      </c>
      <c r="V837" s="1">
        <f>IF(C837="East", IF(B837="Decentral",F837*'Connecting shares (%)'!$R$16*'Connecting shares (%)'!$F$6/100+H837*'Connecting shares (%)'!$G$6/100*'Connecting shares (%)'!$R$17+J837*'Connecting shares (%)'!$H$6/100*'Connecting shares (%)'!$R$18,0),0)</f>
        <v>0</v>
      </c>
      <c r="W837" s="1">
        <f>IF(C837="East", IF(B837="Central",('Connecting shares (%)'!$F$4/100*K837+'Connecting shares (%)'!$G$4/100*M837+'Connecting shares (%)'!$H$4/100*O837)/1000000,0),0)</f>
        <v>0</v>
      </c>
      <c r="X837" s="1">
        <f>IF(C837="East", IF(B837="Central",L837*'Connecting shares (%)'!$R$16*'Connecting shares (%)'!$F$4/100+N837*'Connecting shares (%)'!$G$4/100*'Connecting shares (%)'!$R$17+P837*'Connecting shares (%)'!$H$4/100*'Connecting shares (%)'!$R$18,0),0)</f>
        <v>0</v>
      </c>
      <c r="Y837" s="1">
        <f>IF(C837="East", IF(B837="Decentral",('Connecting shares (%)'!$F$4/100*K837+'Connecting shares (%)'!$G$4/100*M837+'Connecting shares (%)'!$H$4/100*O837)/1000000,0),0)</f>
        <v>0</v>
      </c>
      <c r="Z837" s="1">
        <f>IF(C837="East", IF(B837="Decentral",L837*'Connecting shares (%)'!$R$16*'Connecting shares (%)'!$F$8/100+N837*'Connecting shares (%)'!$G$8/100*'Connecting shares (%)'!$R$17+P837*'Connecting shares (%)'!$H$8/100*'Connecting shares (%)'!$R$18,0),0)</f>
        <v>0</v>
      </c>
      <c r="AA837" s="1">
        <f>IF(C837="West", IF(B837="Central",('Connecting shares (%)'!$F$10/100*E837+'Connecting shares (%)'!$G$10/100*G837+'Connecting shares (%)'!$H$10/100*I837)/1000000,0),0)</f>
        <v>0</v>
      </c>
      <c r="AB837" s="1">
        <f>IF(C837="West", IF(B837="Central",F837*'Connecting shares (%)'!$R$16*'Connecting shares (%)'!$F$10/100+H837*'Connecting shares (%)'!$G$10/100*'Connecting shares (%)'!$R$17+J837*'Connecting shares (%)'!$H$10/100*'Connecting shares (%)'!$R$18,0),0)</f>
        <v>0</v>
      </c>
      <c r="AC837" s="1">
        <f>IF(C837="West", IF(B837="Decentral",('Connecting shares (%)'!$F$14/100*E837+'Connecting shares (%)'!$G$14/100*G837+'Connecting shares (%)'!$H$14/100*I837)/1000000,0),0)</f>
        <v>0</v>
      </c>
      <c r="AD837" s="1">
        <f>IF(C837="west", IF(B837="Decentral",F837*'Connecting shares (%)'!$R$16*'Connecting shares (%)'!$F$14/100+H837*'Connecting shares (%)'!$G$14/100*'Connecting shares (%)'!$R$17+J837*'Connecting shares (%)'!$H$14/100*'Connecting shares (%)'!$R$18,0),0)</f>
        <v>0</v>
      </c>
      <c r="AE837" s="1">
        <f>IF(C837="west", IF(B837="Central",('Connecting shares (%)'!$F$12/100*K837+'Connecting shares (%)'!$G$12/100*M837+'Connecting shares (%)'!$H$12/100*O837)/1000000,0),0)</f>
        <v>0</v>
      </c>
      <c r="AF837" s="1">
        <f>IF(C837="west", IF(B837="Central",L837*'Connecting shares (%)'!$R$16*'Connecting shares (%)'!$F$12/100+N837*'Connecting shares (%)'!$G$12/100*'Connecting shares (%)'!$R$17+P837*'Connecting shares (%)'!$H$12/100*'Connecting shares (%)'!$R$18,0),0)</f>
        <v>0</v>
      </c>
      <c r="AG837" s="1">
        <f>IF(C837="West", IF(B837="Decentral",(K837*'Connecting shares (%)'!$F$16/100+M837*'Connecting shares (%)'!$G$16/100+O837*'Connecting shares (%)'!$H$16/100)/1000000,0),0)</f>
        <v>0</v>
      </c>
      <c r="AH837" s="1">
        <f>IF(C837="west", IF(B837="Decentral",L837*'Connecting shares (%)'!$R$16*'Connecting shares (%)'!$F$16/100+N837*'Connecting shares (%)'!$G$16/100*'Connecting shares (%)'!$R$17+P837*'Connecting shares (%)'!$H$16/100*'Connecting shares (%)'!$R$18,0),0)</f>
        <v>0</v>
      </c>
    </row>
    <row r="838" spans="1:34">
      <c r="A838" s="1">
        <v>837</v>
      </c>
      <c r="B838" s="1" t="s">
        <v>19</v>
      </c>
      <c r="C838" s="1" t="s">
        <v>22</v>
      </c>
      <c r="D838" s="1" t="s">
        <v>153</v>
      </c>
      <c r="E838" s="1">
        <v>242857.98</v>
      </c>
      <c r="F838" s="1">
        <v>18</v>
      </c>
      <c r="G838" s="1">
        <v>0</v>
      </c>
      <c r="H838" s="1">
        <v>0</v>
      </c>
      <c r="I838" s="1">
        <v>0</v>
      </c>
      <c r="J838" s="1">
        <v>0</v>
      </c>
      <c r="K838" s="1">
        <v>0</v>
      </c>
      <c r="L838" s="1">
        <v>0</v>
      </c>
      <c r="M838" s="1">
        <v>0</v>
      </c>
      <c r="N838" s="1">
        <v>0</v>
      </c>
      <c r="O838" s="1">
        <v>0</v>
      </c>
      <c r="P838" s="1">
        <v>0</v>
      </c>
      <c r="Q838" s="1">
        <v>1231.7956765978299</v>
      </c>
      <c r="R838" s="1">
        <v>81217</v>
      </c>
      <c r="S838" s="59">
        <f>IF(C838="East", IF(B838="Central",('Connecting shares (%)'!$F$2/100*E838+'Connecting shares (%)'!$G$2/100*G838+'Connecting shares (%)'!$H$2/100*I838)/1000000,0),0)</f>
        <v>0</v>
      </c>
      <c r="T838" s="59">
        <f>IF(C838="East", IF(B838="Central",F838*'Connecting shares (%)'!$R$16*'Connecting shares (%)'!$F$2/100+H838*'Connecting shares (%)'!$G$2/100*'Connecting shares (%)'!$R$17+J838*'Connecting shares (%)'!$H$2/100*'Connecting shares (%)'!$R$18,0),0)</f>
        <v>0</v>
      </c>
      <c r="U838" s="1">
        <f>IF(C838="East", IF(B838="Decentral",('Connecting shares (%)'!$F$6/100*E838+'Connecting shares (%)'!$G$6/100*G838+'Connecting shares (%)'!$H$6/100*I838)/1000000,0),0)</f>
        <v>0.24285798</v>
      </c>
      <c r="V838" s="1">
        <f>IF(C838="East", IF(B838="Decentral",F838*'Connecting shares (%)'!$R$16*'Connecting shares (%)'!$F$6/100+H838*'Connecting shares (%)'!$G$6/100*'Connecting shares (%)'!$R$17+J838*'Connecting shares (%)'!$H$6/100*'Connecting shares (%)'!$R$18,0),0)</f>
        <v>0.41391</v>
      </c>
      <c r="W838" s="1">
        <f>IF(C838="East", IF(B838="Central",('Connecting shares (%)'!$F$4/100*K838+'Connecting shares (%)'!$G$4/100*M838+'Connecting shares (%)'!$H$4/100*O838)/1000000,0),0)</f>
        <v>0</v>
      </c>
      <c r="X838" s="1">
        <f>IF(C838="East", IF(B838="Central",L838*'Connecting shares (%)'!$R$16*'Connecting shares (%)'!$F$4/100+N838*'Connecting shares (%)'!$G$4/100*'Connecting shares (%)'!$R$17+P838*'Connecting shares (%)'!$H$4/100*'Connecting shares (%)'!$R$18,0),0)</f>
        <v>0</v>
      </c>
      <c r="Y838" s="1">
        <f>IF(C838="East", IF(B838="Decentral",('Connecting shares (%)'!$F$4/100*K838+'Connecting shares (%)'!$G$4/100*M838+'Connecting shares (%)'!$H$4/100*O838)/1000000,0),0)</f>
        <v>0</v>
      </c>
      <c r="Z838" s="1">
        <f>IF(C838="East", IF(B838="Decentral",L838*'Connecting shares (%)'!$R$16*'Connecting shares (%)'!$F$8/100+N838*'Connecting shares (%)'!$G$8/100*'Connecting shares (%)'!$R$17+P838*'Connecting shares (%)'!$H$8/100*'Connecting shares (%)'!$R$18,0),0)</f>
        <v>0</v>
      </c>
      <c r="AA838" s="1">
        <f>IF(C838="West", IF(B838="Central",('Connecting shares (%)'!$F$10/100*E838+'Connecting shares (%)'!$G$10/100*G838+'Connecting shares (%)'!$H$10/100*I838)/1000000,0),0)</f>
        <v>0</v>
      </c>
      <c r="AB838" s="1">
        <f>IF(C838="West", IF(B838="Central",F838*'Connecting shares (%)'!$R$16*'Connecting shares (%)'!$F$10/100+H838*'Connecting shares (%)'!$G$10/100*'Connecting shares (%)'!$R$17+J838*'Connecting shares (%)'!$H$10/100*'Connecting shares (%)'!$R$18,0),0)</f>
        <v>0</v>
      </c>
      <c r="AC838" s="1">
        <f>IF(C838="West", IF(B838="Decentral",('Connecting shares (%)'!$F$14/100*E838+'Connecting shares (%)'!$G$14/100*G838+'Connecting shares (%)'!$H$14/100*I838)/1000000,0),0)</f>
        <v>0</v>
      </c>
      <c r="AD838" s="1">
        <f>IF(C838="west", IF(B838="Decentral",F838*'Connecting shares (%)'!$R$16*'Connecting shares (%)'!$F$14/100+H838*'Connecting shares (%)'!$G$14/100*'Connecting shares (%)'!$R$17+J838*'Connecting shares (%)'!$H$14/100*'Connecting shares (%)'!$R$18,0),0)</f>
        <v>0</v>
      </c>
      <c r="AE838" s="1">
        <f>IF(C838="west", IF(B838="Central",('Connecting shares (%)'!$F$12/100*K838+'Connecting shares (%)'!$G$12/100*M838+'Connecting shares (%)'!$H$12/100*O838)/1000000,0),0)</f>
        <v>0</v>
      </c>
      <c r="AF838" s="1">
        <f>IF(C838="west", IF(B838="Central",L838*'Connecting shares (%)'!$R$16*'Connecting shares (%)'!$F$12/100+N838*'Connecting shares (%)'!$G$12/100*'Connecting shares (%)'!$R$17+P838*'Connecting shares (%)'!$H$12/100*'Connecting shares (%)'!$R$18,0),0)</f>
        <v>0</v>
      </c>
      <c r="AG838" s="1">
        <f>IF(C838="West", IF(B838="Decentral",(K838*'Connecting shares (%)'!$F$16/100+M838*'Connecting shares (%)'!$G$16/100+O838*'Connecting shares (%)'!$H$16/100)/1000000,0),0)</f>
        <v>0</v>
      </c>
      <c r="AH838" s="1">
        <f>IF(C838="west", IF(B838="Decentral",L838*'Connecting shares (%)'!$R$16*'Connecting shares (%)'!$F$16/100+N838*'Connecting shares (%)'!$G$16/100*'Connecting shares (%)'!$R$17+P838*'Connecting shares (%)'!$H$16/100*'Connecting shares (%)'!$R$18,0),0)</f>
        <v>0</v>
      </c>
    </row>
    <row r="839" spans="1:34">
      <c r="A839" s="1">
        <v>838</v>
      </c>
      <c r="B839" s="1" t="s">
        <v>19</v>
      </c>
      <c r="C839" s="1" t="s">
        <v>22</v>
      </c>
      <c r="D839" s="1" t="s">
        <v>152</v>
      </c>
      <c r="E839" s="1">
        <v>0</v>
      </c>
      <c r="F839" s="1">
        <v>0</v>
      </c>
      <c r="G839" s="1">
        <v>0</v>
      </c>
      <c r="H839" s="1">
        <v>0</v>
      </c>
      <c r="I839" s="1">
        <v>0</v>
      </c>
      <c r="J839" s="1">
        <v>0</v>
      </c>
      <c r="K839" s="1">
        <v>0</v>
      </c>
      <c r="L839" s="1">
        <v>0</v>
      </c>
      <c r="M839" s="1">
        <v>0</v>
      </c>
      <c r="N839" s="1">
        <v>0</v>
      </c>
      <c r="O839" s="1">
        <v>0</v>
      </c>
      <c r="P839" s="1">
        <v>0</v>
      </c>
      <c r="Q839" s="1">
        <v>119.943004868118</v>
      </c>
      <c r="R839" s="1">
        <v>470</v>
      </c>
      <c r="S839" s="59">
        <f>IF(C839="East", IF(B839="Central",('Connecting shares (%)'!$F$2/100*E839+'Connecting shares (%)'!$G$2/100*G839+'Connecting shares (%)'!$H$2/100*I839)/1000000,0),0)</f>
        <v>0</v>
      </c>
      <c r="T839" s="59">
        <f>IF(C839="East", IF(B839="Central",F839*'Connecting shares (%)'!$R$16*'Connecting shares (%)'!$F$2/100+H839*'Connecting shares (%)'!$G$2/100*'Connecting shares (%)'!$R$17+J839*'Connecting shares (%)'!$H$2/100*'Connecting shares (%)'!$R$18,0),0)</f>
        <v>0</v>
      </c>
      <c r="U839" s="1">
        <f>IF(C839="East", IF(B839="Decentral",('Connecting shares (%)'!$F$6/100*E839+'Connecting shares (%)'!$G$6/100*G839+'Connecting shares (%)'!$H$6/100*I839)/1000000,0),0)</f>
        <v>0</v>
      </c>
      <c r="V839" s="1">
        <f>IF(C839="East", IF(B839="Decentral",F839*'Connecting shares (%)'!$R$16*'Connecting shares (%)'!$F$6/100+H839*'Connecting shares (%)'!$G$6/100*'Connecting shares (%)'!$R$17+J839*'Connecting shares (%)'!$H$6/100*'Connecting shares (%)'!$R$18,0),0)</f>
        <v>0</v>
      </c>
      <c r="W839" s="1">
        <f>IF(C839="East", IF(B839="Central",('Connecting shares (%)'!$F$4/100*K839+'Connecting shares (%)'!$G$4/100*M839+'Connecting shares (%)'!$H$4/100*O839)/1000000,0),0)</f>
        <v>0</v>
      </c>
      <c r="X839" s="1">
        <f>IF(C839="East", IF(B839="Central",L839*'Connecting shares (%)'!$R$16*'Connecting shares (%)'!$F$4/100+N839*'Connecting shares (%)'!$G$4/100*'Connecting shares (%)'!$R$17+P839*'Connecting shares (%)'!$H$4/100*'Connecting shares (%)'!$R$18,0),0)</f>
        <v>0</v>
      </c>
      <c r="Y839" s="1">
        <f>IF(C839="East", IF(B839="Decentral",('Connecting shares (%)'!$F$4/100*K839+'Connecting shares (%)'!$G$4/100*M839+'Connecting shares (%)'!$H$4/100*O839)/1000000,0),0)</f>
        <v>0</v>
      </c>
      <c r="Z839" s="1">
        <f>IF(C839="East", IF(B839="Decentral",L839*'Connecting shares (%)'!$R$16*'Connecting shares (%)'!$F$8/100+N839*'Connecting shares (%)'!$G$8/100*'Connecting shares (%)'!$R$17+P839*'Connecting shares (%)'!$H$8/100*'Connecting shares (%)'!$R$18,0),0)</f>
        <v>0</v>
      </c>
      <c r="AA839" s="1">
        <f>IF(C839="West", IF(B839="Central",('Connecting shares (%)'!$F$10/100*E839+'Connecting shares (%)'!$G$10/100*G839+'Connecting shares (%)'!$H$10/100*I839)/1000000,0),0)</f>
        <v>0</v>
      </c>
      <c r="AB839" s="1">
        <f>IF(C839="West", IF(B839="Central",F839*'Connecting shares (%)'!$R$16*'Connecting shares (%)'!$F$10/100+H839*'Connecting shares (%)'!$G$10/100*'Connecting shares (%)'!$R$17+J839*'Connecting shares (%)'!$H$10/100*'Connecting shares (%)'!$R$18,0),0)</f>
        <v>0</v>
      </c>
      <c r="AC839" s="1">
        <f>IF(C839="West", IF(B839="Decentral",('Connecting shares (%)'!$F$14/100*E839+'Connecting shares (%)'!$G$14/100*G839+'Connecting shares (%)'!$H$14/100*I839)/1000000,0),0)</f>
        <v>0</v>
      </c>
      <c r="AD839" s="1">
        <f>IF(C839="west", IF(B839="Decentral",F839*'Connecting shares (%)'!$R$16*'Connecting shares (%)'!$F$14/100+H839*'Connecting shares (%)'!$G$14/100*'Connecting shares (%)'!$R$17+J839*'Connecting shares (%)'!$H$14/100*'Connecting shares (%)'!$R$18,0),0)</f>
        <v>0</v>
      </c>
      <c r="AE839" s="1">
        <f>IF(C839="west", IF(B839="Central",('Connecting shares (%)'!$F$12/100*K839+'Connecting shares (%)'!$G$12/100*M839+'Connecting shares (%)'!$H$12/100*O839)/1000000,0),0)</f>
        <v>0</v>
      </c>
      <c r="AF839" s="1">
        <f>IF(C839="west", IF(B839="Central",L839*'Connecting shares (%)'!$R$16*'Connecting shares (%)'!$F$12/100+N839*'Connecting shares (%)'!$G$12/100*'Connecting shares (%)'!$R$17+P839*'Connecting shares (%)'!$H$12/100*'Connecting shares (%)'!$R$18,0),0)</f>
        <v>0</v>
      </c>
      <c r="AG839" s="1">
        <f>IF(C839="West", IF(B839="Decentral",(K839*'Connecting shares (%)'!$F$16/100+M839*'Connecting shares (%)'!$G$16/100+O839*'Connecting shares (%)'!$H$16/100)/1000000,0),0)</f>
        <v>0</v>
      </c>
      <c r="AH839" s="1">
        <f>IF(C839="west", IF(B839="Decentral",L839*'Connecting shares (%)'!$R$16*'Connecting shares (%)'!$F$16/100+N839*'Connecting shares (%)'!$G$16/100*'Connecting shares (%)'!$R$17+P839*'Connecting shares (%)'!$H$16/100*'Connecting shares (%)'!$R$18,0),0)</f>
        <v>0</v>
      </c>
    </row>
    <row r="840" spans="1:34">
      <c r="A840" s="1">
        <v>839</v>
      </c>
      <c r="B840" s="1" t="s">
        <v>20</v>
      </c>
      <c r="C840" s="1" t="s">
        <v>22</v>
      </c>
      <c r="D840" s="1" t="s">
        <v>57</v>
      </c>
      <c r="E840" s="1">
        <v>0</v>
      </c>
      <c r="F840" s="1">
        <v>0</v>
      </c>
      <c r="G840" s="1">
        <v>0</v>
      </c>
      <c r="H840" s="1">
        <v>0</v>
      </c>
      <c r="I840" s="1">
        <v>0</v>
      </c>
      <c r="J840" s="1">
        <v>0</v>
      </c>
      <c r="K840" s="1">
        <v>0</v>
      </c>
      <c r="L840" s="1">
        <v>0</v>
      </c>
      <c r="M840" s="1">
        <v>0</v>
      </c>
      <c r="N840" s="1">
        <v>0</v>
      </c>
      <c r="O840" s="1">
        <v>0</v>
      </c>
      <c r="P840" s="1">
        <v>0</v>
      </c>
      <c r="Q840" s="1">
        <v>1642.2243758760501</v>
      </c>
      <c r="R840" s="1">
        <v>56640</v>
      </c>
      <c r="S840" s="59">
        <f>IF(C840="East", IF(B840="Central",('Connecting shares (%)'!$F$2/100*E840+'Connecting shares (%)'!$G$2/100*G840+'Connecting shares (%)'!$H$2/100*I840)/1000000,0),0)</f>
        <v>0</v>
      </c>
      <c r="T840" s="59">
        <f>IF(C840="East", IF(B840="Central",F840*'Connecting shares (%)'!$R$16*'Connecting shares (%)'!$F$2/100+H840*'Connecting shares (%)'!$G$2/100*'Connecting shares (%)'!$R$17+J840*'Connecting shares (%)'!$H$2/100*'Connecting shares (%)'!$R$18,0),0)</f>
        <v>0</v>
      </c>
      <c r="U840" s="1">
        <f>IF(C840="East", IF(B840="Decentral",('Connecting shares (%)'!$F$6/100*E840+'Connecting shares (%)'!$G$6/100*G840+'Connecting shares (%)'!$H$6/100*I840)/1000000,0),0)</f>
        <v>0</v>
      </c>
      <c r="V840" s="1">
        <f>IF(C840="East", IF(B840="Decentral",F840*'Connecting shares (%)'!$R$16*'Connecting shares (%)'!$F$6/100+H840*'Connecting shares (%)'!$G$6/100*'Connecting shares (%)'!$R$17+J840*'Connecting shares (%)'!$H$6/100*'Connecting shares (%)'!$R$18,0),0)</f>
        <v>0</v>
      </c>
      <c r="W840" s="1">
        <f>IF(C840="East", IF(B840="Central",('Connecting shares (%)'!$F$4/100*K840+'Connecting shares (%)'!$G$4/100*M840+'Connecting shares (%)'!$H$4/100*O840)/1000000,0),0)</f>
        <v>0</v>
      </c>
      <c r="X840" s="1">
        <f>IF(C840="East", IF(B840="Central",L840*'Connecting shares (%)'!$R$16*'Connecting shares (%)'!$F$4/100+N840*'Connecting shares (%)'!$G$4/100*'Connecting shares (%)'!$R$17+P840*'Connecting shares (%)'!$H$4/100*'Connecting shares (%)'!$R$18,0),0)</f>
        <v>0</v>
      </c>
      <c r="Y840" s="1">
        <f>IF(C840="East", IF(B840="Decentral",('Connecting shares (%)'!$F$4/100*K840+'Connecting shares (%)'!$G$4/100*M840+'Connecting shares (%)'!$H$4/100*O840)/1000000,0),0)</f>
        <v>0</v>
      </c>
      <c r="Z840" s="1">
        <f>IF(C840="East", IF(B840="Decentral",L840*'Connecting shares (%)'!$R$16*'Connecting shares (%)'!$F$8/100+N840*'Connecting shares (%)'!$G$8/100*'Connecting shares (%)'!$R$17+P840*'Connecting shares (%)'!$H$8/100*'Connecting shares (%)'!$R$18,0),0)</f>
        <v>0</v>
      </c>
      <c r="AA840" s="1">
        <f>IF(C840="West", IF(B840="Central",('Connecting shares (%)'!$F$10/100*E840+'Connecting shares (%)'!$G$10/100*G840+'Connecting shares (%)'!$H$10/100*I840)/1000000,0),0)</f>
        <v>0</v>
      </c>
      <c r="AB840" s="1">
        <f>IF(C840="West", IF(B840="Central",F840*'Connecting shares (%)'!$R$16*'Connecting shares (%)'!$F$10/100+H840*'Connecting shares (%)'!$G$10/100*'Connecting shares (%)'!$R$17+J840*'Connecting shares (%)'!$H$10/100*'Connecting shares (%)'!$R$18,0),0)</f>
        <v>0</v>
      </c>
      <c r="AC840" s="1">
        <f>IF(C840="West", IF(B840="Decentral",('Connecting shares (%)'!$F$14/100*E840+'Connecting shares (%)'!$G$14/100*G840+'Connecting shares (%)'!$H$14/100*I840)/1000000,0),0)</f>
        <v>0</v>
      </c>
      <c r="AD840" s="1">
        <f>IF(C840="west", IF(B840="Decentral",F840*'Connecting shares (%)'!$R$16*'Connecting shares (%)'!$F$14/100+H840*'Connecting shares (%)'!$G$14/100*'Connecting shares (%)'!$R$17+J840*'Connecting shares (%)'!$H$14/100*'Connecting shares (%)'!$R$18,0),0)</f>
        <v>0</v>
      </c>
      <c r="AE840" s="1">
        <f>IF(C840="west", IF(B840="Central",('Connecting shares (%)'!$F$12/100*K840+'Connecting shares (%)'!$G$12/100*M840+'Connecting shares (%)'!$H$12/100*O840)/1000000,0),0)</f>
        <v>0</v>
      </c>
      <c r="AF840" s="1">
        <f>IF(C840="west", IF(B840="Central",L840*'Connecting shares (%)'!$R$16*'Connecting shares (%)'!$F$12/100+N840*'Connecting shares (%)'!$G$12/100*'Connecting shares (%)'!$R$17+P840*'Connecting shares (%)'!$H$12/100*'Connecting shares (%)'!$R$18,0),0)</f>
        <v>0</v>
      </c>
      <c r="AG840" s="1">
        <f>IF(C840="West", IF(B840="Decentral",(K840*'Connecting shares (%)'!$F$16/100+M840*'Connecting shares (%)'!$G$16/100+O840*'Connecting shares (%)'!$H$16/100)/1000000,0),0)</f>
        <v>0</v>
      </c>
      <c r="AH840" s="1">
        <f>IF(C840="west", IF(B840="Decentral",L840*'Connecting shares (%)'!$R$16*'Connecting shares (%)'!$F$16/100+N840*'Connecting shares (%)'!$G$16/100*'Connecting shares (%)'!$R$17+P840*'Connecting shares (%)'!$H$16/100*'Connecting shares (%)'!$R$18,0),0)</f>
        <v>0</v>
      </c>
    </row>
    <row r="841" spans="1:34">
      <c r="A841" s="1">
        <v>840</v>
      </c>
      <c r="B841" s="1" t="s">
        <v>20</v>
      </c>
      <c r="C841" s="1" t="s">
        <v>22</v>
      </c>
      <c r="D841" s="1" t="s">
        <v>57</v>
      </c>
      <c r="E841" s="1">
        <v>0</v>
      </c>
      <c r="F841" s="1">
        <v>0</v>
      </c>
      <c r="G841" s="1">
        <v>0</v>
      </c>
      <c r="H841" s="1">
        <v>0</v>
      </c>
      <c r="I841" s="1">
        <v>0</v>
      </c>
      <c r="J841" s="1">
        <v>0</v>
      </c>
      <c r="K841" s="1">
        <v>0</v>
      </c>
      <c r="L841" s="1">
        <v>0</v>
      </c>
      <c r="M841" s="1">
        <v>0</v>
      </c>
      <c r="N841" s="1">
        <v>0</v>
      </c>
      <c r="O841" s="1">
        <v>0</v>
      </c>
      <c r="P841" s="1">
        <v>0</v>
      </c>
      <c r="Q841" s="1">
        <v>1409.8083636777701</v>
      </c>
      <c r="R841" s="1">
        <v>87096</v>
      </c>
      <c r="S841" s="59">
        <f>IF(C841="East", IF(B841="Central",('Connecting shares (%)'!$F$2/100*E841+'Connecting shares (%)'!$G$2/100*G841+'Connecting shares (%)'!$H$2/100*I841)/1000000,0),0)</f>
        <v>0</v>
      </c>
      <c r="T841" s="59">
        <f>IF(C841="East", IF(B841="Central",F841*'Connecting shares (%)'!$R$16*'Connecting shares (%)'!$F$2/100+H841*'Connecting shares (%)'!$G$2/100*'Connecting shares (%)'!$R$17+J841*'Connecting shares (%)'!$H$2/100*'Connecting shares (%)'!$R$18,0),0)</f>
        <v>0</v>
      </c>
      <c r="U841" s="1">
        <f>IF(C841="East", IF(B841="Decentral",('Connecting shares (%)'!$F$6/100*E841+'Connecting shares (%)'!$G$6/100*G841+'Connecting shares (%)'!$H$6/100*I841)/1000000,0),0)</f>
        <v>0</v>
      </c>
      <c r="V841" s="1">
        <f>IF(C841="East", IF(B841="Decentral",F841*'Connecting shares (%)'!$R$16*'Connecting shares (%)'!$F$6/100+H841*'Connecting shares (%)'!$G$6/100*'Connecting shares (%)'!$R$17+J841*'Connecting shares (%)'!$H$6/100*'Connecting shares (%)'!$R$18,0),0)</f>
        <v>0</v>
      </c>
      <c r="W841" s="1">
        <f>IF(C841="East", IF(B841="Central",('Connecting shares (%)'!$F$4/100*K841+'Connecting shares (%)'!$G$4/100*M841+'Connecting shares (%)'!$H$4/100*O841)/1000000,0),0)</f>
        <v>0</v>
      </c>
      <c r="X841" s="1">
        <f>IF(C841="East", IF(B841="Central",L841*'Connecting shares (%)'!$R$16*'Connecting shares (%)'!$F$4/100+N841*'Connecting shares (%)'!$G$4/100*'Connecting shares (%)'!$R$17+P841*'Connecting shares (%)'!$H$4/100*'Connecting shares (%)'!$R$18,0),0)</f>
        <v>0</v>
      </c>
      <c r="Y841" s="1">
        <f>IF(C841="East", IF(B841="Decentral",('Connecting shares (%)'!$F$4/100*K841+'Connecting shares (%)'!$G$4/100*M841+'Connecting shares (%)'!$H$4/100*O841)/1000000,0),0)</f>
        <v>0</v>
      </c>
      <c r="Z841" s="1">
        <f>IF(C841="East", IF(B841="Decentral",L841*'Connecting shares (%)'!$R$16*'Connecting shares (%)'!$F$8/100+N841*'Connecting shares (%)'!$G$8/100*'Connecting shares (%)'!$R$17+P841*'Connecting shares (%)'!$H$8/100*'Connecting shares (%)'!$R$18,0),0)</f>
        <v>0</v>
      </c>
      <c r="AA841" s="1">
        <f>IF(C841="West", IF(B841="Central",('Connecting shares (%)'!$F$10/100*E841+'Connecting shares (%)'!$G$10/100*G841+'Connecting shares (%)'!$H$10/100*I841)/1000000,0),0)</f>
        <v>0</v>
      </c>
      <c r="AB841" s="1">
        <f>IF(C841="West", IF(B841="Central",F841*'Connecting shares (%)'!$R$16*'Connecting shares (%)'!$F$10/100+H841*'Connecting shares (%)'!$G$10/100*'Connecting shares (%)'!$R$17+J841*'Connecting shares (%)'!$H$10/100*'Connecting shares (%)'!$R$18,0),0)</f>
        <v>0</v>
      </c>
      <c r="AC841" s="1">
        <f>IF(C841="West", IF(B841="Decentral",('Connecting shares (%)'!$F$14/100*E841+'Connecting shares (%)'!$G$14/100*G841+'Connecting shares (%)'!$H$14/100*I841)/1000000,0),0)</f>
        <v>0</v>
      </c>
      <c r="AD841" s="1">
        <f>IF(C841="west", IF(B841="Decentral",F841*'Connecting shares (%)'!$R$16*'Connecting shares (%)'!$F$14/100+H841*'Connecting shares (%)'!$G$14/100*'Connecting shares (%)'!$R$17+J841*'Connecting shares (%)'!$H$14/100*'Connecting shares (%)'!$R$18,0),0)</f>
        <v>0</v>
      </c>
      <c r="AE841" s="1">
        <f>IF(C841="west", IF(B841="Central",('Connecting shares (%)'!$F$12/100*K841+'Connecting shares (%)'!$G$12/100*M841+'Connecting shares (%)'!$H$12/100*O841)/1000000,0),0)</f>
        <v>0</v>
      </c>
      <c r="AF841" s="1">
        <f>IF(C841="west", IF(B841="Central",L841*'Connecting shares (%)'!$R$16*'Connecting shares (%)'!$F$12/100+N841*'Connecting shares (%)'!$G$12/100*'Connecting shares (%)'!$R$17+P841*'Connecting shares (%)'!$H$12/100*'Connecting shares (%)'!$R$18,0),0)</f>
        <v>0</v>
      </c>
      <c r="AG841" s="1">
        <f>IF(C841="West", IF(B841="Decentral",(K841*'Connecting shares (%)'!$F$16/100+M841*'Connecting shares (%)'!$G$16/100+O841*'Connecting shares (%)'!$H$16/100)/1000000,0),0)</f>
        <v>0</v>
      </c>
      <c r="AH841" s="1">
        <f>IF(C841="west", IF(B841="Decentral",L841*'Connecting shares (%)'!$R$16*'Connecting shares (%)'!$F$16/100+N841*'Connecting shares (%)'!$G$16/100*'Connecting shares (%)'!$R$17+P841*'Connecting shares (%)'!$H$16/100*'Connecting shares (%)'!$R$18,0),0)</f>
        <v>0</v>
      </c>
    </row>
    <row r="842" spans="1:34">
      <c r="A842" s="1">
        <v>841</v>
      </c>
      <c r="B842" s="1" t="s">
        <v>19</v>
      </c>
      <c r="C842" s="1" t="s">
        <v>22</v>
      </c>
      <c r="D842" s="1" t="s">
        <v>151</v>
      </c>
      <c r="E842" s="1">
        <v>0</v>
      </c>
      <c r="F842" s="1">
        <v>0</v>
      </c>
      <c r="G842" s="1">
        <v>0</v>
      </c>
      <c r="H842" s="1">
        <v>0</v>
      </c>
      <c r="I842" s="1">
        <v>0</v>
      </c>
      <c r="J842" s="1">
        <v>0</v>
      </c>
      <c r="K842" s="1">
        <v>0</v>
      </c>
      <c r="L842" s="1">
        <v>0</v>
      </c>
      <c r="M842" s="1">
        <v>0</v>
      </c>
      <c r="N842" s="1">
        <v>0</v>
      </c>
      <c r="O842" s="1">
        <v>0</v>
      </c>
      <c r="P842" s="1">
        <v>0</v>
      </c>
      <c r="Q842" s="1">
        <v>227.01309477753199</v>
      </c>
      <c r="R842" s="1">
        <v>2231</v>
      </c>
      <c r="S842" s="59">
        <f>IF(C842="East", IF(B842="Central",('Connecting shares (%)'!$F$2/100*E842+'Connecting shares (%)'!$G$2/100*G842+'Connecting shares (%)'!$H$2/100*I842)/1000000,0),0)</f>
        <v>0</v>
      </c>
      <c r="T842" s="59">
        <f>IF(C842="East", IF(B842="Central",F842*'Connecting shares (%)'!$R$16*'Connecting shares (%)'!$F$2/100+H842*'Connecting shares (%)'!$G$2/100*'Connecting shares (%)'!$R$17+J842*'Connecting shares (%)'!$H$2/100*'Connecting shares (%)'!$R$18,0),0)</f>
        <v>0</v>
      </c>
      <c r="U842" s="1">
        <f>IF(C842="East", IF(B842="Decentral",('Connecting shares (%)'!$F$6/100*E842+'Connecting shares (%)'!$G$6/100*G842+'Connecting shares (%)'!$H$6/100*I842)/1000000,0),0)</f>
        <v>0</v>
      </c>
      <c r="V842" s="1">
        <f>IF(C842="East", IF(B842="Decentral",F842*'Connecting shares (%)'!$R$16*'Connecting shares (%)'!$F$6/100+H842*'Connecting shares (%)'!$G$6/100*'Connecting shares (%)'!$R$17+J842*'Connecting shares (%)'!$H$6/100*'Connecting shares (%)'!$R$18,0),0)</f>
        <v>0</v>
      </c>
      <c r="W842" s="1">
        <f>IF(C842="East", IF(B842="Central",('Connecting shares (%)'!$F$4/100*K842+'Connecting shares (%)'!$G$4/100*M842+'Connecting shares (%)'!$H$4/100*O842)/1000000,0),0)</f>
        <v>0</v>
      </c>
      <c r="X842" s="1">
        <f>IF(C842="East", IF(B842="Central",L842*'Connecting shares (%)'!$R$16*'Connecting shares (%)'!$F$4/100+N842*'Connecting shares (%)'!$G$4/100*'Connecting shares (%)'!$R$17+P842*'Connecting shares (%)'!$H$4/100*'Connecting shares (%)'!$R$18,0),0)</f>
        <v>0</v>
      </c>
      <c r="Y842" s="1">
        <f>IF(C842="East", IF(B842="Decentral",('Connecting shares (%)'!$F$4/100*K842+'Connecting shares (%)'!$G$4/100*M842+'Connecting shares (%)'!$H$4/100*O842)/1000000,0),0)</f>
        <v>0</v>
      </c>
      <c r="Z842" s="1">
        <f>IF(C842="East", IF(B842="Decentral",L842*'Connecting shares (%)'!$R$16*'Connecting shares (%)'!$F$8/100+N842*'Connecting shares (%)'!$G$8/100*'Connecting shares (%)'!$R$17+P842*'Connecting shares (%)'!$H$8/100*'Connecting shares (%)'!$R$18,0),0)</f>
        <v>0</v>
      </c>
      <c r="AA842" s="1">
        <f>IF(C842="West", IF(B842="Central",('Connecting shares (%)'!$F$10/100*E842+'Connecting shares (%)'!$G$10/100*G842+'Connecting shares (%)'!$H$10/100*I842)/1000000,0),0)</f>
        <v>0</v>
      </c>
      <c r="AB842" s="1">
        <f>IF(C842="West", IF(B842="Central",F842*'Connecting shares (%)'!$R$16*'Connecting shares (%)'!$F$10/100+H842*'Connecting shares (%)'!$G$10/100*'Connecting shares (%)'!$R$17+J842*'Connecting shares (%)'!$H$10/100*'Connecting shares (%)'!$R$18,0),0)</f>
        <v>0</v>
      </c>
      <c r="AC842" s="1">
        <f>IF(C842="West", IF(B842="Decentral",('Connecting shares (%)'!$F$14/100*E842+'Connecting shares (%)'!$G$14/100*G842+'Connecting shares (%)'!$H$14/100*I842)/1000000,0),0)</f>
        <v>0</v>
      </c>
      <c r="AD842" s="1">
        <f>IF(C842="west", IF(B842="Decentral",F842*'Connecting shares (%)'!$R$16*'Connecting shares (%)'!$F$14/100+H842*'Connecting shares (%)'!$G$14/100*'Connecting shares (%)'!$R$17+J842*'Connecting shares (%)'!$H$14/100*'Connecting shares (%)'!$R$18,0),0)</f>
        <v>0</v>
      </c>
      <c r="AE842" s="1">
        <f>IF(C842="west", IF(B842="Central",('Connecting shares (%)'!$F$12/100*K842+'Connecting shares (%)'!$G$12/100*M842+'Connecting shares (%)'!$H$12/100*O842)/1000000,0),0)</f>
        <v>0</v>
      </c>
      <c r="AF842" s="1">
        <f>IF(C842="west", IF(B842="Central",L842*'Connecting shares (%)'!$R$16*'Connecting shares (%)'!$F$12/100+N842*'Connecting shares (%)'!$G$12/100*'Connecting shares (%)'!$R$17+P842*'Connecting shares (%)'!$H$12/100*'Connecting shares (%)'!$R$18,0),0)</f>
        <v>0</v>
      </c>
      <c r="AG842" s="1">
        <f>IF(C842="West", IF(B842="Decentral",(K842*'Connecting shares (%)'!$F$16/100+M842*'Connecting shares (%)'!$G$16/100+O842*'Connecting shares (%)'!$H$16/100)/1000000,0),0)</f>
        <v>0</v>
      </c>
      <c r="AH842" s="1">
        <f>IF(C842="west", IF(B842="Decentral",L842*'Connecting shares (%)'!$R$16*'Connecting shares (%)'!$F$16/100+N842*'Connecting shares (%)'!$G$16/100*'Connecting shares (%)'!$R$17+P842*'Connecting shares (%)'!$H$16/100*'Connecting shares (%)'!$R$18,0),0)</f>
        <v>0</v>
      </c>
    </row>
    <row r="843" spans="1:34">
      <c r="A843" s="1">
        <v>842</v>
      </c>
      <c r="B843" s="1" t="s">
        <v>19</v>
      </c>
      <c r="C843" s="1" t="s">
        <v>22</v>
      </c>
      <c r="D843" s="1" t="s">
        <v>150</v>
      </c>
      <c r="E843" s="1">
        <v>623406.15</v>
      </c>
      <c r="F843" s="1">
        <v>42</v>
      </c>
      <c r="G843" s="1">
        <v>0</v>
      </c>
      <c r="H843" s="1">
        <v>0</v>
      </c>
      <c r="I843" s="1">
        <v>0</v>
      </c>
      <c r="J843" s="1">
        <v>0</v>
      </c>
      <c r="K843" s="1">
        <v>111824.12</v>
      </c>
      <c r="L843" s="1">
        <v>5</v>
      </c>
      <c r="M843" s="1">
        <v>176216.78</v>
      </c>
      <c r="N843" s="1">
        <v>2</v>
      </c>
      <c r="O843" s="1">
        <v>0</v>
      </c>
      <c r="P843" s="1">
        <v>0</v>
      </c>
      <c r="Q843" s="1">
        <v>4348.6525523171404</v>
      </c>
      <c r="R843" s="1">
        <v>990456</v>
      </c>
      <c r="S843" s="59">
        <f>IF(C843="East", IF(B843="Central",('Connecting shares (%)'!$F$2/100*E843+'Connecting shares (%)'!$G$2/100*G843+'Connecting shares (%)'!$H$2/100*I843)/1000000,0),0)</f>
        <v>0</v>
      </c>
      <c r="T843" s="59">
        <f>IF(C843="East", IF(B843="Central",F843*'Connecting shares (%)'!$R$16*'Connecting shares (%)'!$F$2/100+H843*'Connecting shares (%)'!$G$2/100*'Connecting shares (%)'!$R$17+J843*'Connecting shares (%)'!$H$2/100*'Connecting shares (%)'!$R$18,0),0)</f>
        <v>0</v>
      </c>
      <c r="U843" s="1">
        <f>IF(C843="East", IF(B843="Decentral",('Connecting shares (%)'!$F$6/100*E843+'Connecting shares (%)'!$G$6/100*G843+'Connecting shares (%)'!$H$6/100*I843)/1000000,0),0)</f>
        <v>0.62340614999999999</v>
      </c>
      <c r="V843" s="1">
        <f>IF(C843="East", IF(B843="Decentral",F843*'Connecting shares (%)'!$R$16*'Connecting shares (%)'!$F$6/100+H843*'Connecting shares (%)'!$G$6/100*'Connecting shares (%)'!$R$17+J843*'Connecting shares (%)'!$H$6/100*'Connecting shares (%)'!$R$18,0),0)</f>
        <v>0.96579000000000004</v>
      </c>
      <c r="W843" s="1">
        <f>IF(C843="East", IF(B843="Central",('Connecting shares (%)'!$F$4/100*K843+'Connecting shares (%)'!$G$4/100*M843+'Connecting shares (%)'!$H$4/100*O843)/1000000,0),0)</f>
        <v>0</v>
      </c>
      <c r="X843" s="1">
        <f>IF(C843="East", IF(B843="Central",L843*'Connecting shares (%)'!$R$16*'Connecting shares (%)'!$F$4/100+N843*'Connecting shares (%)'!$G$4/100*'Connecting shares (%)'!$R$17+P843*'Connecting shares (%)'!$H$4/100*'Connecting shares (%)'!$R$18,0),0)</f>
        <v>0</v>
      </c>
      <c r="Y843" s="1">
        <f>IF(C843="East", IF(B843="Decentral",('Connecting shares (%)'!$F$4/100*K843+'Connecting shares (%)'!$G$4/100*M843+'Connecting shares (%)'!$H$4/100*O843)/1000000,0),0)</f>
        <v>0.28804090000000004</v>
      </c>
      <c r="Z843" s="1">
        <f>IF(C843="East", IF(B843="Decentral",L843*'Connecting shares (%)'!$R$16*'Connecting shares (%)'!$F$8/100+N843*'Connecting shares (%)'!$G$8/100*'Connecting shares (%)'!$R$17+P843*'Connecting shares (%)'!$H$8/100*'Connecting shares (%)'!$R$18,0),0)</f>
        <v>0.17629300000000001</v>
      </c>
      <c r="AA843" s="1">
        <f>IF(C843="West", IF(B843="Central",('Connecting shares (%)'!$F$10/100*E843+'Connecting shares (%)'!$G$10/100*G843+'Connecting shares (%)'!$H$10/100*I843)/1000000,0),0)</f>
        <v>0</v>
      </c>
      <c r="AB843" s="1">
        <f>IF(C843="West", IF(B843="Central",F843*'Connecting shares (%)'!$R$16*'Connecting shares (%)'!$F$10/100+H843*'Connecting shares (%)'!$G$10/100*'Connecting shares (%)'!$R$17+J843*'Connecting shares (%)'!$H$10/100*'Connecting shares (%)'!$R$18,0),0)</f>
        <v>0</v>
      </c>
      <c r="AC843" s="1">
        <f>IF(C843="West", IF(B843="Decentral",('Connecting shares (%)'!$F$14/100*E843+'Connecting shares (%)'!$G$14/100*G843+'Connecting shares (%)'!$H$14/100*I843)/1000000,0),0)</f>
        <v>0</v>
      </c>
      <c r="AD843" s="1">
        <f>IF(C843="west", IF(B843="Decentral",F843*'Connecting shares (%)'!$R$16*'Connecting shares (%)'!$F$14/100+H843*'Connecting shares (%)'!$G$14/100*'Connecting shares (%)'!$R$17+J843*'Connecting shares (%)'!$H$14/100*'Connecting shares (%)'!$R$18,0),0)</f>
        <v>0</v>
      </c>
      <c r="AE843" s="1">
        <f>IF(C843="west", IF(B843="Central",('Connecting shares (%)'!$F$12/100*K843+'Connecting shares (%)'!$G$12/100*M843+'Connecting shares (%)'!$H$12/100*O843)/1000000,0),0)</f>
        <v>0</v>
      </c>
      <c r="AF843" s="1">
        <f>IF(C843="west", IF(B843="Central",L843*'Connecting shares (%)'!$R$16*'Connecting shares (%)'!$F$12/100+N843*'Connecting shares (%)'!$G$12/100*'Connecting shares (%)'!$R$17+P843*'Connecting shares (%)'!$H$12/100*'Connecting shares (%)'!$R$18,0),0)</f>
        <v>0</v>
      </c>
      <c r="AG843" s="1">
        <f>IF(C843="West", IF(B843="Decentral",(K843*'Connecting shares (%)'!$F$16/100+M843*'Connecting shares (%)'!$G$16/100+O843*'Connecting shares (%)'!$H$16/100)/1000000,0),0)</f>
        <v>0</v>
      </c>
      <c r="AH843" s="1">
        <f>IF(C843="west", IF(B843="Decentral",L843*'Connecting shares (%)'!$R$16*'Connecting shares (%)'!$F$16/100+N843*'Connecting shares (%)'!$G$16/100*'Connecting shares (%)'!$R$17+P843*'Connecting shares (%)'!$H$16/100*'Connecting shares (%)'!$R$18,0),0)</f>
        <v>0</v>
      </c>
    </row>
    <row r="844" spans="1:34">
      <c r="A844" s="1">
        <v>843</v>
      </c>
      <c r="B844" s="1" t="s">
        <v>19</v>
      </c>
      <c r="C844" s="1" t="s">
        <v>22</v>
      </c>
      <c r="D844" s="1" t="s">
        <v>149</v>
      </c>
      <c r="E844" s="1">
        <v>689789.35999999905</v>
      </c>
      <c r="F844" s="1">
        <v>48</v>
      </c>
      <c r="G844" s="1">
        <v>0</v>
      </c>
      <c r="H844" s="1">
        <v>0</v>
      </c>
      <c r="I844" s="1">
        <v>0</v>
      </c>
      <c r="J844" s="1">
        <v>0</v>
      </c>
      <c r="K844" s="1">
        <v>131044.769999999</v>
      </c>
      <c r="L844" s="1">
        <v>23</v>
      </c>
      <c r="M844" s="1">
        <v>0</v>
      </c>
      <c r="N844" s="1">
        <v>0</v>
      </c>
      <c r="O844" s="1">
        <v>0</v>
      </c>
      <c r="P844" s="1">
        <v>0</v>
      </c>
      <c r="Q844" s="1">
        <v>2528.96951904448</v>
      </c>
      <c r="R844" s="1">
        <v>320717.5</v>
      </c>
      <c r="S844" s="59">
        <f>IF(C844="East", IF(B844="Central",('Connecting shares (%)'!$F$2/100*E844+'Connecting shares (%)'!$G$2/100*G844+'Connecting shares (%)'!$H$2/100*I844)/1000000,0),0)</f>
        <v>0</v>
      </c>
      <c r="T844" s="59">
        <f>IF(C844="East", IF(B844="Central",F844*'Connecting shares (%)'!$R$16*'Connecting shares (%)'!$F$2/100+H844*'Connecting shares (%)'!$G$2/100*'Connecting shares (%)'!$R$17+J844*'Connecting shares (%)'!$H$2/100*'Connecting shares (%)'!$R$18,0),0)</f>
        <v>0</v>
      </c>
      <c r="U844" s="1">
        <f>IF(C844="East", IF(B844="Decentral",('Connecting shares (%)'!$F$6/100*E844+'Connecting shares (%)'!$G$6/100*G844+'Connecting shares (%)'!$H$6/100*I844)/1000000,0),0)</f>
        <v>0.68978935999999902</v>
      </c>
      <c r="V844" s="1">
        <f>IF(C844="East", IF(B844="Decentral",F844*'Connecting shares (%)'!$R$16*'Connecting shares (%)'!$F$6/100+H844*'Connecting shares (%)'!$G$6/100*'Connecting shares (%)'!$R$17+J844*'Connecting shares (%)'!$H$6/100*'Connecting shares (%)'!$R$18,0),0)</f>
        <v>1.1037600000000001</v>
      </c>
      <c r="W844" s="1">
        <f>IF(C844="East", IF(B844="Central",('Connecting shares (%)'!$F$4/100*K844+'Connecting shares (%)'!$G$4/100*M844+'Connecting shares (%)'!$H$4/100*O844)/1000000,0),0)</f>
        <v>0</v>
      </c>
      <c r="X844" s="1">
        <f>IF(C844="East", IF(B844="Central",L844*'Connecting shares (%)'!$R$16*'Connecting shares (%)'!$F$4/100+N844*'Connecting shares (%)'!$G$4/100*'Connecting shares (%)'!$R$17+P844*'Connecting shares (%)'!$H$4/100*'Connecting shares (%)'!$R$18,0),0)</f>
        <v>0</v>
      </c>
      <c r="Y844" s="1">
        <f>IF(C844="East", IF(B844="Decentral",('Connecting shares (%)'!$F$4/100*K844+'Connecting shares (%)'!$G$4/100*M844+'Connecting shares (%)'!$H$4/100*O844)/1000000,0),0)</f>
        <v>0.13104476999999901</v>
      </c>
      <c r="Z844" s="1">
        <f>IF(C844="East", IF(B844="Decentral",L844*'Connecting shares (%)'!$R$16*'Connecting shares (%)'!$F$8/100+N844*'Connecting shares (%)'!$G$8/100*'Connecting shares (%)'!$R$17+P844*'Connecting shares (%)'!$H$8/100*'Connecting shares (%)'!$R$18,0),0)</f>
        <v>0.52888500000000005</v>
      </c>
      <c r="AA844" s="1">
        <f>IF(C844="West", IF(B844="Central",('Connecting shares (%)'!$F$10/100*E844+'Connecting shares (%)'!$G$10/100*G844+'Connecting shares (%)'!$H$10/100*I844)/1000000,0),0)</f>
        <v>0</v>
      </c>
      <c r="AB844" s="1">
        <f>IF(C844="West", IF(B844="Central",F844*'Connecting shares (%)'!$R$16*'Connecting shares (%)'!$F$10/100+H844*'Connecting shares (%)'!$G$10/100*'Connecting shares (%)'!$R$17+J844*'Connecting shares (%)'!$H$10/100*'Connecting shares (%)'!$R$18,0),0)</f>
        <v>0</v>
      </c>
      <c r="AC844" s="1">
        <f>IF(C844="West", IF(B844="Decentral",('Connecting shares (%)'!$F$14/100*E844+'Connecting shares (%)'!$G$14/100*G844+'Connecting shares (%)'!$H$14/100*I844)/1000000,0),0)</f>
        <v>0</v>
      </c>
      <c r="AD844" s="1">
        <f>IF(C844="west", IF(B844="Decentral",F844*'Connecting shares (%)'!$R$16*'Connecting shares (%)'!$F$14/100+H844*'Connecting shares (%)'!$G$14/100*'Connecting shares (%)'!$R$17+J844*'Connecting shares (%)'!$H$14/100*'Connecting shares (%)'!$R$18,0),0)</f>
        <v>0</v>
      </c>
      <c r="AE844" s="1">
        <f>IF(C844="west", IF(B844="Central",('Connecting shares (%)'!$F$12/100*K844+'Connecting shares (%)'!$G$12/100*M844+'Connecting shares (%)'!$H$12/100*O844)/1000000,0),0)</f>
        <v>0</v>
      </c>
      <c r="AF844" s="1">
        <f>IF(C844="west", IF(B844="Central",L844*'Connecting shares (%)'!$R$16*'Connecting shares (%)'!$F$12/100+N844*'Connecting shares (%)'!$G$12/100*'Connecting shares (%)'!$R$17+P844*'Connecting shares (%)'!$H$12/100*'Connecting shares (%)'!$R$18,0),0)</f>
        <v>0</v>
      </c>
      <c r="AG844" s="1">
        <f>IF(C844="West", IF(B844="Decentral",(K844*'Connecting shares (%)'!$F$16/100+M844*'Connecting shares (%)'!$G$16/100+O844*'Connecting shares (%)'!$H$16/100)/1000000,0),0)</f>
        <v>0</v>
      </c>
      <c r="AH844" s="1">
        <f>IF(C844="west", IF(B844="Decentral",L844*'Connecting shares (%)'!$R$16*'Connecting shares (%)'!$F$16/100+N844*'Connecting shares (%)'!$G$16/100*'Connecting shares (%)'!$R$17+P844*'Connecting shares (%)'!$H$16/100*'Connecting shares (%)'!$R$18,0),0)</f>
        <v>0</v>
      </c>
    </row>
    <row r="845" spans="1:34">
      <c r="A845" s="1">
        <v>844</v>
      </c>
      <c r="B845" s="1" t="s">
        <v>19</v>
      </c>
      <c r="C845" s="1" t="s">
        <v>22</v>
      </c>
      <c r="D845" s="1" t="s">
        <v>148</v>
      </c>
      <c r="E845" s="1">
        <v>734845.6</v>
      </c>
      <c r="F845" s="1">
        <v>55</v>
      </c>
      <c r="G845" s="1">
        <v>58281.279999999897</v>
      </c>
      <c r="H845" s="1">
        <v>1</v>
      </c>
      <c r="I845" s="1">
        <v>0</v>
      </c>
      <c r="J845" s="1">
        <v>0</v>
      </c>
      <c r="K845" s="1">
        <v>66225.25</v>
      </c>
      <c r="L845" s="1">
        <v>6</v>
      </c>
      <c r="M845" s="1">
        <v>0</v>
      </c>
      <c r="N845" s="1">
        <v>0</v>
      </c>
      <c r="O845" s="1">
        <v>0</v>
      </c>
      <c r="P845" s="1">
        <v>0</v>
      </c>
      <c r="Q845" s="1">
        <v>2898.16894821703</v>
      </c>
      <c r="R845" s="1">
        <v>341816.5</v>
      </c>
      <c r="S845" s="59">
        <f>IF(C845="East", IF(B845="Central",('Connecting shares (%)'!$F$2/100*E845+'Connecting shares (%)'!$G$2/100*G845+'Connecting shares (%)'!$H$2/100*I845)/1000000,0),0)</f>
        <v>0</v>
      </c>
      <c r="T845" s="59">
        <f>IF(C845="East", IF(B845="Central",F845*'Connecting shares (%)'!$R$16*'Connecting shares (%)'!$F$2/100+H845*'Connecting shares (%)'!$G$2/100*'Connecting shares (%)'!$R$17+J845*'Connecting shares (%)'!$H$2/100*'Connecting shares (%)'!$R$18,0),0)</f>
        <v>0</v>
      </c>
      <c r="U845" s="1">
        <f>IF(C845="East", IF(B845="Decentral",('Connecting shares (%)'!$F$6/100*E845+'Connecting shares (%)'!$G$6/100*G845+'Connecting shares (%)'!$H$6/100*I845)/1000000,0),0)</f>
        <v>0.79312687999999987</v>
      </c>
      <c r="V845" s="1">
        <f>IF(C845="East", IF(B845="Decentral",F845*'Connecting shares (%)'!$R$16*'Connecting shares (%)'!$F$6/100+H845*'Connecting shares (%)'!$G$6/100*'Connecting shares (%)'!$R$17+J845*'Connecting shares (%)'!$H$6/100*'Connecting shares (%)'!$R$18,0),0)</f>
        <v>1.2953840000000001</v>
      </c>
      <c r="W845" s="1">
        <f>IF(C845="East", IF(B845="Central",('Connecting shares (%)'!$F$4/100*K845+'Connecting shares (%)'!$G$4/100*M845+'Connecting shares (%)'!$H$4/100*O845)/1000000,0),0)</f>
        <v>0</v>
      </c>
      <c r="X845" s="1">
        <f>IF(C845="East", IF(B845="Central",L845*'Connecting shares (%)'!$R$16*'Connecting shares (%)'!$F$4/100+N845*'Connecting shares (%)'!$G$4/100*'Connecting shares (%)'!$R$17+P845*'Connecting shares (%)'!$H$4/100*'Connecting shares (%)'!$R$18,0),0)</f>
        <v>0</v>
      </c>
      <c r="Y845" s="1">
        <f>IF(C845="East", IF(B845="Decentral",('Connecting shares (%)'!$F$4/100*K845+'Connecting shares (%)'!$G$4/100*M845+'Connecting shares (%)'!$H$4/100*O845)/1000000,0),0)</f>
        <v>6.6225249999999999E-2</v>
      </c>
      <c r="Z845" s="1">
        <f>IF(C845="East", IF(B845="Decentral",L845*'Connecting shares (%)'!$R$16*'Connecting shares (%)'!$F$8/100+N845*'Connecting shares (%)'!$G$8/100*'Connecting shares (%)'!$R$17+P845*'Connecting shares (%)'!$H$8/100*'Connecting shares (%)'!$R$18,0),0)</f>
        <v>0.13797000000000001</v>
      </c>
      <c r="AA845" s="1">
        <f>IF(C845="West", IF(B845="Central",('Connecting shares (%)'!$F$10/100*E845+'Connecting shares (%)'!$G$10/100*G845+'Connecting shares (%)'!$H$10/100*I845)/1000000,0),0)</f>
        <v>0</v>
      </c>
      <c r="AB845" s="1">
        <f>IF(C845="West", IF(B845="Central",F845*'Connecting shares (%)'!$R$16*'Connecting shares (%)'!$F$10/100+H845*'Connecting shares (%)'!$G$10/100*'Connecting shares (%)'!$R$17+J845*'Connecting shares (%)'!$H$10/100*'Connecting shares (%)'!$R$18,0),0)</f>
        <v>0</v>
      </c>
      <c r="AC845" s="1">
        <f>IF(C845="West", IF(B845="Decentral",('Connecting shares (%)'!$F$14/100*E845+'Connecting shares (%)'!$G$14/100*G845+'Connecting shares (%)'!$H$14/100*I845)/1000000,0),0)</f>
        <v>0</v>
      </c>
      <c r="AD845" s="1">
        <f>IF(C845="west", IF(B845="Decentral",F845*'Connecting shares (%)'!$R$16*'Connecting shares (%)'!$F$14/100+H845*'Connecting shares (%)'!$G$14/100*'Connecting shares (%)'!$R$17+J845*'Connecting shares (%)'!$H$14/100*'Connecting shares (%)'!$R$18,0),0)</f>
        <v>0</v>
      </c>
      <c r="AE845" s="1">
        <f>IF(C845="west", IF(B845="Central",('Connecting shares (%)'!$F$12/100*K845+'Connecting shares (%)'!$G$12/100*M845+'Connecting shares (%)'!$H$12/100*O845)/1000000,0),0)</f>
        <v>0</v>
      </c>
      <c r="AF845" s="1">
        <f>IF(C845="west", IF(B845="Central",L845*'Connecting shares (%)'!$R$16*'Connecting shares (%)'!$F$12/100+N845*'Connecting shares (%)'!$G$12/100*'Connecting shares (%)'!$R$17+P845*'Connecting shares (%)'!$H$12/100*'Connecting shares (%)'!$R$18,0),0)</f>
        <v>0</v>
      </c>
      <c r="AG845" s="1">
        <f>IF(C845="West", IF(B845="Decentral",(K845*'Connecting shares (%)'!$F$16/100+M845*'Connecting shares (%)'!$G$16/100+O845*'Connecting shares (%)'!$H$16/100)/1000000,0),0)</f>
        <v>0</v>
      </c>
      <c r="AH845" s="1">
        <f>IF(C845="west", IF(B845="Decentral",L845*'Connecting shares (%)'!$R$16*'Connecting shares (%)'!$F$16/100+N845*'Connecting shares (%)'!$G$16/100*'Connecting shares (%)'!$R$17+P845*'Connecting shares (%)'!$H$16/100*'Connecting shares (%)'!$R$18,0),0)</f>
        <v>0</v>
      </c>
    </row>
    <row r="846" spans="1:34">
      <c r="A846" s="1">
        <v>845</v>
      </c>
      <c r="B846" s="1" t="s">
        <v>19</v>
      </c>
      <c r="C846" s="1" t="s">
        <v>22</v>
      </c>
      <c r="D846" s="1" t="s">
        <v>147</v>
      </c>
      <c r="E846" s="1">
        <v>2381147.33</v>
      </c>
      <c r="F846" s="1">
        <v>157</v>
      </c>
      <c r="G846" s="1">
        <v>0</v>
      </c>
      <c r="H846" s="1">
        <v>0</v>
      </c>
      <c r="I846" s="1">
        <v>0</v>
      </c>
      <c r="J846" s="1">
        <v>0</v>
      </c>
      <c r="K846" s="1">
        <v>192171.04</v>
      </c>
      <c r="L846" s="1">
        <v>18</v>
      </c>
      <c r="M846" s="1">
        <v>105235.84</v>
      </c>
      <c r="N846" s="1">
        <v>2</v>
      </c>
      <c r="O846" s="1">
        <v>0</v>
      </c>
      <c r="P846" s="1">
        <v>0</v>
      </c>
      <c r="Q846" s="1">
        <v>4804.70289099604</v>
      </c>
      <c r="R846" s="1">
        <v>956029</v>
      </c>
      <c r="S846" s="59">
        <f>IF(C846="East", IF(B846="Central",('Connecting shares (%)'!$F$2/100*E846+'Connecting shares (%)'!$G$2/100*G846+'Connecting shares (%)'!$H$2/100*I846)/1000000,0),0)</f>
        <v>0</v>
      </c>
      <c r="T846" s="59">
        <f>IF(C846="East", IF(B846="Central",F846*'Connecting shares (%)'!$R$16*'Connecting shares (%)'!$F$2/100+H846*'Connecting shares (%)'!$G$2/100*'Connecting shares (%)'!$R$17+J846*'Connecting shares (%)'!$H$2/100*'Connecting shares (%)'!$R$18,0),0)</f>
        <v>0</v>
      </c>
      <c r="U846" s="1">
        <f>IF(C846="East", IF(B846="Decentral",('Connecting shares (%)'!$F$6/100*E846+'Connecting shares (%)'!$G$6/100*G846+'Connecting shares (%)'!$H$6/100*I846)/1000000,0),0)</f>
        <v>2.3811473300000001</v>
      </c>
      <c r="V846" s="1">
        <f>IF(C846="East", IF(B846="Decentral",F846*'Connecting shares (%)'!$R$16*'Connecting shares (%)'!$F$6/100+H846*'Connecting shares (%)'!$G$6/100*'Connecting shares (%)'!$R$17+J846*'Connecting shares (%)'!$H$6/100*'Connecting shares (%)'!$R$18,0),0)</f>
        <v>3.6102150000000002</v>
      </c>
      <c r="W846" s="1">
        <f>IF(C846="East", IF(B846="Central",('Connecting shares (%)'!$F$4/100*K846+'Connecting shares (%)'!$G$4/100*M846+'Connecting shares (%)'!$H$4/100*O846)/1000000,0),0)</f>
        <v>0</v>
      </c>
      <c r="X846" s="1">
        <f>IF(C846="East", IF(B846="Central",L846*'Connecting shares (%)'!$R$16*'Connecting shares (%)'!$F$4/100+N846*'Connecting shares (%)'!$G$4/100*'Connecting shares (%)'!$R$17+P846*'Connecting shares (%)'!$H$4/100*'Connecting shares (%)'!$R$18,0),0)</f>
        <v>0</v>
      </c>
      <c r="Y846" s="1">
        <f>IF(C846="East", IF(B846="Decentral",('Connecting shares (%)'!$F$4/100*K846+'Connecting shares (%)'!$G$4/100*M846+'Connecting shares (%)'!$H$4/100*O846)/1000000,0),0)</f>
        <v>0.29740687999999998</v>
      </c>
      <c r="Z846" s="1">
        <f>IF(C846="East", IF(B846="Decentral",L846*'Connecting shares (%)'!$R$16*'Connecting shares (%)'!$F$8/100+N846*'Connecting shares (%)'!$G$8/100*'Connecting shares (%)'!$R$17+P846*'Connecting shares (%)'!$H$8/100*'Connecting shares (%)'!$R$18,0),0)</f>
        <v>0.47522799999999998</v>
      </c>
      <c r="AA846" s="1">
        <f>IF(C846="West", IF(B846="Central",('Connecting shares (%)'!$F$10/100*E846+'Connecting shares (%)'!$G$10/100*G846+'Connecting shares (%)'!$H$10/100*I846)/1000000,0),0)</f>
        <v>0</v>
      </c>
      <c r="AB846" s="1">
        <f>IF(C846="West", IF(B846="Central",F846*'Connecting shares (%)'!$R$16*'Connecting shares (%)'!$F$10/100+H846*'Connecting shares (%)'!$G$10/100*'Connecting shares (%)'!$R$17+J846*'Connecting shares (%)'!$H$10/100*'Connecting shares (%)'!$R$18,0),0)</f>
        <v>0</v>
      </c>
      <c r="AC846" s="1">
        <f>IF(C846="West", IF(B846="Decentral",('Connecting shares (%)'!$F$14/100*E846+'Connecting shares (%)'!$G$14/100*G846+'Connecting shares (%)'!$H$14/100*I846)/1000000,0),0)</f>
        <v>0</v>
      </c>
      <c r="AD846" s="1">
        <f>IF(C846="west", IF(B846="Decentral",F846*'Connecting shares (%)'!$R$16*'Connecting shares (%)'!$F$14/100+H846*'Connecting shares (%)'!$G$14/100*'Connecting shares (%)'!$R$17+J846*'Connecting shares (%)'!$H$14/100*'Connecting shares (%)'!$R$18,0),0)</f>
        <v>0</v>
      </c>
      <c r="AE846" s="1">
        <f>IF(C846="west", IF(B846="Central",('Connecting shares (%)'!$F$12/100*K846+'Connecting shares (%)'!$G$12/100*M846+'Connecting shares (%)'!$H$12/100*O846)/1000000,0),0)</f>
        <v>0</v>
      </c>
      <c r="AF846" s="1">
        <f>IF(C846="west", IF(B846="Central",L846*'Connecting shares (%)'!$R$16*'Connecting shares (%)'!$F$12/100+N846*'Connecting shares (%)'!$G$12/100*'Connecting shares (%)'!$R$17+P846*'Connecting shares (%)'!$H$12/100*'Connecting shares (%)'!$R$18,0),0)</f>
        <v>0</v>
      </c>
      <c r="AG846" s="1">
        <f>IF(C846="West", IF(B846="Decentral",(K846*'Connecting shares (%)'!$F$16/100+M846*'Connecting shares (%)'!$G$16/100+O846*'Connecting shares (%)'!$H$16/100)/1000000,0),0)</f>
        <v>0</v>
      </c>
      <c r="AH846" s="1">
        <f>IF(C846="west", IF(B846="Decentral",L846*'Connecting shares (%)'!$R$16*'Connecting shares (%)'!$F$16/100+N846*'Connecting shares (%)'!$G$16/100*'Connecting shares (%)'!$R$17+P846*'Connecting shares (%)'!$H$16/100*'Connecting shares (%)'!$R$18,0),0)</f>
        <v>0</v>
      </c>
    </row>
    <row r="847" spans="1:34">
      <c r="A847" s="1">
        <v>846</v>
      </c>
      <c r="B847" s="1" t="s">
        <v>20</v>
      </c>
      <c r="C847" s="1" t="s">
        <v>22</v>
      </c>
      <c r="D847" s="1" t="s">
        <v>146</v>
      </c>
      <c r="E847" s="1">
        <v>323146.489999999</v>
      </c>
      <c r="F847" s="1">
        <v>24</v>
      </c>
      <c r="G847" s="1">
        <v>0</v>
      </c>
      <c r="H847" s="1">
        <v>0</v>
      </c>
      <c r="I847" s="1">
        <v>0</v>
      </c>
      <c r="J847" s="1">
        <v>0</v>
      </c>
      <c r="K847" s="1">
        <v>0</v>
      </c>
      <c r="L847" s="1">
        <v>0</v>
      </c>
      <c r="M847" s="1">
        <v>0</v>
      </c>
      <c r="N847" s="1">
        <v>0</v>
      </c>
      <c r="O847" s="1">
        <v>0</v>
      </c>
      <c r="P847" s="1">
        <v>0</v>
      </c>
      <c r="Q847" s="1">
        <v>4160.6720449222203</v>
      </c>
      <c r="R847" s="1">
        <v>488159</v>
      </c>
      <c r="S847" s="59">
        <f>IF(C847="East", IF(B847="Central",('Connecting shares (%)'!$F$2/100*E847+'Connecting shares (%)'!$G$2/100*G847+'Connecting shares (%)'!$H$2/100*I847)/1000000,0),0)</f>
        <v>0.32314648999999901</v>
      </c>
      <c r="T847" s="59">
        <f>IF(C847="East", IF(B847="Central",F847*'Connecting shares (%)'!$R$16*'Connecting shares (%)'!$F$2/100+H847*'Connecting shares (%)'!$G$2/100*'Connecting shares (%)'!$R$17+J847*'Connecting shares (%)'!$H$2/100*'Connecting shares (%)'!$R$18,0),0)</f>
        <v>0.55188000000000004</v>
      </c>
      <c r="U847" s="1">
        <f>IF(C847="East", IF(B847="Decentral",('Connecting shares (%)'!$F$6/100*E847+'Connecting shares (%)'!$G$6/100*G847+'Connecting shares (%)'!$H$6/100*I847)/1000000,0),0)</f>
        <v>0</v>
      </c>
      <c r="V847" s="1">
        <f>IF(C847="East", IF(B847="Decentral",F847*'Connecting shares (%)'!$R$16*'Connecting shares (%)'!$F$6/100+H847*'Connecting shares (%)'!$G$6/100*'Connecting shares (%)'!$R$17+J847*'Connecting shares (%)'!$H$6/100*'Connecting shares (%)'!$R$18,0),0)</f>
        <v>0</v>
      </c>
      <c r="W847" s="1">
        <f>IF(C847="East", IF(B847="Central",('Connecting shares (%)'!$F$4/100*K847+'Connecting shares (%)'!$G$4/100*M847+'Connecting shares (%)'!$H$4/100*O847)/1000000,0),0)</f>
        <v>0</v>
      </c>
      <c r="X847" s="1">
        <f>IF(C847="East", IF(B847="Central",L847*'Connecting shares (%)'!$R$16*'Connecting shares (%)'!$F$4/100+N847*'Connecting shares (%)'!$G$4/100*'Connecting shares (%)'!$R$17+P847*'Connecting shares (%)'!$H$4/100*'Connecting shares (%)'!$R$18,0),0)</f>
        <v>0</v>
      </c>
      <c r="Y847" s="1">
        <f>IF(C847="East", IF(B847="Decentral",('Connecting shares (%)'!$F$4/100*K847+'Connecting shares (%)'!$G$4/100*M847+'Connecting shares (%)'!$H$4/100*O847)/1000000,0),0)</f>
        <v>0</v>
      </c>
      <c r="Z847" s="1">
        <f>IF(C847="East", IF(B847="Decentral",L847*'Connecting shares (%)'!$R$16*'Connecting shares (%)'!$F$8/100+N847*'Connecting shares (%)'!$G$8/100*'Connecting shares (%)'!$R$17+P847*'Connecting shares (%)'!$H$8/100*'Connecting shares (%)'!$R$18,0),0)</f>
        <v>0</v>
      </c>
      <c r="AA847" s="1">
        <f>IF(C847="West", IF(B847="Central",('Connecting shares (%)'!$F$10/100*E847+'Connecting shares (%)'!$G$10/100*G847+'Connecting shares (%)'!$H$10/100*I847)/1000000,0),0)</f>
        <v>0</v>
      </c>
      <c r="AB847" s="1">
        <f>IF(C847="West", IF(B847="Central",F847*'Connecting shares (%)'!$R$16*'Connecting shares (%)'!$F$10/100+H847*'Connecting shares (%)'!$G$10/100*'Connecting shares (%)'!$R$17+J847*'Connecting shares (%)'!$H$10/100*'Connecting shares (%)'!$R$18,0),0)</f>
        <v>0</v>
      </c>
      <c r="AC847" s="1">
        <f>IF(C847="West", IF(B847="Decentral",('Connecting shares (%)'!$F$14/100*E847+'Connecting shares (%)'!$G$14/100*G847+'Connecting shares (%)'!$H$14/100*I847)/1000000,0),0)</f>
        <v>0</v>
      </c>
      <c r="AD847" s="1">
        <f>IF(C847="west", IF(B847="Decentral",F847*'Connecting shares (%)'!$R$16*'Connecting shares (%)'!$F$14/100+H847*'Connecting shares (%)'!$G$14/100*'Connecting shares (%)'!$R$17+J847*'Connecting shares (%)'!$H$14/100*'Connecting shares (%)'!$R$18,0),0)</f>
        <v>0</v>
      </c>
      <c r="AE847" s="1">
        <f>IF(C847="west", IF(B847="Central",('Connecting shares (%)'!$F$12/100*K847+'Connecting shares (%)'!$G$12/100*M847+'Connecting shares (%)'!$H$12/100*O847)/1000000,0),0)</f>
        <v>0</v>
      </c>
      <c r="AF847" s="1">
        <f>IF(C847="west", IF(B847="Central",L847*'Connecting shares (%)'!$R$16*'Connecting shares (%)'!$F$12/100+N847*'Connecting shares (%)'!$G$12/100*'Connecting shares (%)'!$R$17+P847*'Connecting shares (%)'!$H$12/100*'Connecting shares (%)'!$R$18,0),0)</f>
        <v>0</v>
      </c>
      <c r="AG847" s="1">
        <f>IF(C847="West", IF(B847="Decentral",(K847*'Connecting shares (%)'!$F$16/100+M847*'Connecting shares (%)'!$G$16/100+O847*'Connecting shares (%)'!$H$16/100)/1000000,0),0)</f>
        <v>0</v>
      </c>
      <c r="AH847" s="1">
        <f>IF(C847="west", IF(B847="Decentral",L847*'Connecting shares (%)'!$R$16*'Connecting shares (%)'!$F$16/100+N847*'Connecting shares (%)'!$G$16/100*'Connecting shares (%)'!$R$17+P847*'Connecting shares (%)'!$H$16/100*'Connecting shares (%)'!$R$18,0),0)</f>
        <v>0</v>
      </c>
    </row>
    <row r="848" spans="1:34">
      <c r="A848" s="1">
        <v>847</v>
      </c>
      <c r="B848" s="1" t="s">
        <v>19</v>
      </c>
      <c r="C848" s="1" t="s">
        <v>22</v>
      </c>
      <c r="D848" s="1" t="s">
        <v>145</v>
      </c>
      <c r="E848" s="1">
        <v>671581.39</v>
      </c>
      <c r="F848" s="1">
        <v>46</v>
      </c>
      <c r="G848" s="1">
        <v>0</v>
      </c>
      <c r="H848" s="1">
        <v>0</v>
      </c>
      <c r="I848" s="1">
        <v>0</v>
      </c>
      <c r="J848" s="1">
        <v>0</v>
      </c>
      <c r="K848" s="1">
        <v>17429.98</v>
      </c>
      <c r="L848" s="1">
        <v>3</v>
      </c>
      <c r="M848" s="1">
        <v>0</v>
      </c>
      <c r="N848" s="1">
        <v>0</v>
      </c>
      <c r="O848" s="1">
        <v>0</v>
      </c>
      <c r="P848" s="1">
        <v>0</v>
      </c>
      <c r="Q848" s="1">
        <v>3514.3127472261899</v>
      </c>
      <c r="R848" s="1">
        <v>512683</v>
      </c>
      <c r="S848" s="59">
        <f>IF(C848="East", IF(B848="Central",('Connecting shares (%)'!$F$2/100*E848+'Connecting shares (%)'!$G$2/100*G848+'Connecting shares (%)'!$H$2/100*I848)/1000000,0),0)</f>
        <v>0</v>
      </c>
      <c r="T848" s="59">
        <f>IF(C848="East", IF(B848="Central",F848*'Connecting shares (%)'!$R$16*'Connecting shares (%)'!$F$2/100+H848*'Connecting shares (%)'!$G$2/100*'Connecting shares (%)'!$R$17+J848*'Connecting shares (%)'!$H$2/100*'Connecting shares (%)'!$R$18,0),0)</f>
        <v>0</v>
      </c>
      <c r="U848" s="1">
        <f>IF(C848="East", IF(B848="Decentral",('Connecting shares (%)'!$F$6/100*E848+'Connecting shares (%)'!$G$6/100*G848+'Connecting shares (%)'!$H$6/100*I848)/1000000,0),0)</f>
        <v>0.67158139000000006</v>
      </c>
      <c r="V848" s="1">
        <f>IF(C848="East", IF(B848="Decentral",F848*'Connecting shares (%)'!$R$16*'Connecting shares (%)'!$F$6/100+H848*'Connecting shares (%)'!$G$6/100*'Connecting shares (%)'!$R$17+J848*'Connecting shares (%)'!$H$6/100*'Connecting shares (%)'!$R$18,0),0)</f>
        <v>1.0577700000000001</v>
      </c>
      <c r="W848" s="1">
        <f>IF(C848="East", IF(B848="Central",('Connecting shares (%)'!$F$4/100*K848+'Connecting shares (%)'!$G$4/100*M848+'Connecting shares (%)'!$H$4/100*O848)/1000000,0),0)</f>
        <v>0</v>
      </c>
      <c r="X848" s="1">
        <f>IF(C848="East", IF(B848="Central",L848*'Connecting shares (%)'!$R$16*'Connecting shares (%)'!$F$4/100+N848*'Connecting shares (%)'!$G$4/100*'Connecting shares (%)'!$R$17+P848*'Connecting shares (%)'!$H$4/100*'Connecting shares (%)'!$R$18,0),0)</f>
        <v>0</v>
      </c>
      <c r="Y848" s="1">
        <f>IF(C848="East", IF(B848="Decentral",('Connecting shares (%)'!$F$4/100*K848+'Connecting shares (%)'!$G$4/100*M848+'Connecting shares (%)'!$H$4/100*O848)/1000000,0),0)</f>
        <v>1.7429980000000001E-2</v>
      </c>
      <c r="Z848" s="1">
        <f>IF(C848="East", IF(B848="Decentral",L848*'Connecting shares (%)'!$R$16*'Connecting shares (%)'!$F$8/100+N848*'Connecting shares (%)'!$G$8/100*'Connecting shares (%)'!$R$17+P848*'Connecting shares (%)'!$H$8/100*'Connecting shares (%)'!$R$18,0),0)</f>
        <v>6.8985000000000005E-2</v>
      </c>
      <c r="AA848" s="1">
        <f>IF(C848="West", IF(B848="Central",('Connecting shares (%)'!$F$10/100*E848+'Connecting shares (%)'!$G$10/100*G848+'Connecting shares (%)'!$H$10/100*I848)/1000000,0),0)</f>
        <v>0</v>
      </c>
      <c r="AB848" s="1">
        <f>IF(C848="West", IF(B848="Central",F848*'Connecting shares (%)'!$R$16*'Connecting shares (%)'!$F$10/100+H848*'Connecting shares (%)'!$G$10/100*'Connecting shares (%)'!$R$17+J848*'Connecting shares (%)'!$H$10/100*'Connecting shares (%)'!$R$18,0),0)</f>
        <v>0</v>
      </c>
      <c r="AC848" s="1">
        <f>IF(C848="West", IF(B848="Decentral",('Connecting shares (%)'!$F$14/100*E848+'Connecting shares (%)'!$G$14/100*G848+'Connecting shares (%)'!$H$14/100*I848)/1000000,0),0)</f>
        <v>0</v>
      </c>
      <c r="AD848" s="1">
        <f>IF(C848="west", IF(B848="Decentral",F848*'Connecting shares (%)'!$R$16*'Connecting shares (%)'!$F$14/100+H848*'Connecting shares (%)'!$G$14/100*'Connecting shares (%)'!$R$17+J848*'Connecting shares (%)'!$H$14/100*'Connecting shares (%)'!$R$18,0),0)</f>
        <v>0</v>
      </c>
      <c r="AE848" s="1">
        <f>IF(C848="west", IF(B848="Central",('Connecting shares (%)'!$F$12/100*K848+'Connecting shares (%)'!$G$12/100*M848+'Connecting shares (%)'!$H$12/100*O848)/1000000,0),0)</f>
        <v>0</v>
      </c>
      <c r="AF848" s="1">
        <f>IF(C848="west", IF(B848="Central",L848*'Connecting shares (%)'!$R$16*'Connecting shares (%)'!$F$12/100+N848*'Connecting shares (%)'!$G$12/100*'Connecting shares (%)'!$R$17+P848*'Connecting shares (%)'!$H$12/100*'Connecting shares (%)'!$R$18,0),0)</f>
        <v>0</v>
      </c>
      <c r="AG848" s="1">
        <f>IF(C848="West", IF(B848="Decentral",(K848*'Connecting shares (%)'!$F$16/100+M848*'Connecting shares (%)'!$G$16/100+O848*'Connecting shares (%)'!$H$16/100)/1000000,0),0)</f>
        <v>0</v>
      </c>
      <c r="AH848" s="1">
        <f>IF(C848="west", IF(B848="Decentral",L848*'Connecting shares (%)'!$R$16*'Connecting shares (%)'!$F$16/100+N848*'Connecting shares (%)'!$G$16/100*'Connecting shares (%)'!$R$17+P848*'Connecting shares (%)'!$H$16/100*'Connecting shares (%)'!$R$18,0),0)</f>
        <v>0</v>
      </c>
    </row>
    <row r="849" spans="1:34">
      <c r="A849" s="1">
        <v>848</v>
      </c>
      <c r="B849" s="1" t="s">
        <v>19</v>
      </c>
      <c r="C849" s="1" t="s">
        <v>22</v>
      </c>
      <c r="D849" s="1" t="s">
        <v>144</v>
      </c>
      <c r="E849" s="1">
        <v>16231.799999999899</v>
      </c>
      <c r="F849" s="1">
        <v>1</v>
      </c>
      <c r="G849" s="1">
        <v>0</v>
      </c>
      <c r="H849" s="1">
        <v>0</v>
      </c>
      <c r="I849" s="1">
        <v>0</v>
      </c>
      <c r="J849" s="1">
        <v>0</v>
      </c>
      <c r="K849" s="1">
        <v>0</v>
      </c>
      <c r="L849" s="1">
        <v>0</v>
      </c>
      <c r="M849" s="1">
        <v>0</v>
      </c>
      <c r="N849" s="1">
        <v>0</v>
      </c>
      <c r="O849" s="1">
        <v>0</v>
      </c>
      <c r="P849" s="1">
        <v>0</v>
      </c>
      <c r="Q849" s="1">
        <v>598.14386398602699</v>
      </c>
      <c r="R849" s="1">
        <v>6837.5</v>
      </c>
      <c r="S849" s="59">
        <f>IF(C849="East", IF(B849="Central",('Connecting shares (%)'!$F$2/100*E849+'Connecting shares (%)'!$G$2/100*G849+'Connecting shares (%)'!$H$2/100*I849)/1000000,0),0)</f>
        <v>0</v>
      </c>
      <c r="T849" s="59">
        <f>IF(C849="East", IF(B849="Central",F849*'Connecting shares (%)'!$R$16*'Connecting shares (%)'!$F$2/100+H849*'Connecting shares (%)'!$G$2/100*'Connecting shares (%)'!$R$17+J849*'Connecting shares (%)'!$H$2/100*'Connecting shares (%)'!$R$18,0),0)</f>
        <v>0</v>
      </c>
      <c r="U849" s="1">
        <f>IF(C849="East", IF(B849="Decentral",('Connecting shares (%)'!$F$6/100*E849+'Connecting shares (%)'!$G$6/100*G849+'Connecting shares (%)'!$H$6/100*I849)/1000000,0),0)</f>
        <v>1.62317999999999E-2</v>
      </c>
      <c r="V849" s="1">
        <f>IF(C849="East", IF(B849="Decentral",F849*'Connecting shares (%)'!$R$16*'Connecting shares (%)'!$F$6/100+H849*'Connecting shares (%)'!$G$6/100*'Connecting shares (%)'!$R$17+J849*'Connecting shares (%)'!$H$6/100*'Connecting shares (%)'!$R$18,0),0)</f>
        <v>2.2995000000000002E-2</v>
      </c>
      <c r="W849" s="1">
        <f>IF(C849="East", IF(B849="Central",('Connecting shares (%)'!$F$4/100*K849+'Connecting shares (%)'!$G$4/100*M849+'Connecting shares (%)'!$H$4/100*O849)/1000000,0),0)</f>
        <v>0</v>
      </c>
      <c r="X849" s="1">
        <f>IF(C849="East", IF(B849="Central",L849*'Connecting shares (%)'!$R$16*'Connecting shares (%)'!$F$4/100+N849*'Connecting shares (%)'!$G$4/100*'Connecting shares (%)'!$R$17+P849*'Connecting shares (%)'!$H$4/100*'Connecting shares (%)'!$R$18,0),0)</f>
        <v>0</v>
      </c>
      <c r="Y849" s="1">
        <f>IF(C849="East", IF(B849="Decentral",('Connecting shares (%)'!$F$4/100*K849+'Connecting shares (%)'!$G$4/100*M849+'Connecting shares (%)'!$H$4/100*O849)/1000000,0),0)</f>
        <v>0</v>
      </c>
      <c r="Z849" s="1">
        <f>IF(C849="East", IF(B849="Decentral",L849*'Connecting shares (%)'!$R$16*'Connecting shares (%)'!$F$8/100+N849*'Connecting shares (%)'!$G$8/100*'Connecting shares (%)'!$R$17+P849*'Connecting shares (%)'!$H$8/100*'Connecting shares (%)'!$R$18,0),0)</f>
        <v>0</v>
      </c>
      <c r="AA849" s="1">
        <f>IF(C849="West", IF(B849="Central",('Connecting shares (%)'!$F$10/100*E849+'Connecting shares (%)'!$G$10/100*G849+'Connecting shares (%)'!$H$10/100*I849)/1000000,0),0)</f>
        <v>0</v>
      </c>
      <c r="AB849" s="1">
        <f>IF(C849="West", IF(B849="Central",F849*'Connecting shares (%)'!$R$16*'Connecting shares (%)'!$F$10/100+H849*'Connecting shares (%)'!$G$10/100*'Connecting shares (%)'!$R$17+J849*'Connecting shares (%)'!$H$10/100*'Connecting shares (%)'!$R$18,0),0)</f>
        <v>0</v>
      </c>
      <c r="AC849" s="1">
        <f>IF(C849="West", IF(B849="Decentral",('Connecting shares (%)'!$F$14/100*E849+'Connecting shares (%)'!$G$14/100*G849+'Connecting shares (%)'!$H$14/100*I849)/1000000,0),0)</f>
        <v>0</v>
      </c>
      <c r="AD849" s="1">
        <f>IF(C849="west", IF(B849="Decentral",F849*'Connecting shares (%)'!$R$16*'Connecting shares (%)'!$F$14/100+H849*'Connecting shares (%)'!$G$14/100*'Connecting shares (%)'!$R$17+J849*'Connecting shares (%)'!$H$14/100*'Connecting shares (%)'!$R$18,0),0)</f>
        <v>0</v>
      </c>
      <c r="AE849" s="1">
        <f>IF(C849="west", IF(B849="Central",('Connecting shares (%)'!$F$12/100*K849+'Connecting shares (%)'!$G$12/100*M849+'Connecting shares (%)'!$H$12/100*O849)/1000000,0),0)</f>
        <v>0</v>
      </c>
      <c r="AF849" s="1">
        <f>IF(C849="west", IF(B849="Central",L849*'Connecting shares (%)'!$R$16*'Connecting shares (%)'!$F$12/100+N849*'Connecting shares (%)'!$G$12/100*'Connecting shares (%)'!$R$17+P849*'Connecting shares (%)'!$H$12/100*'Connecting shares (%)'!$R$18,0),0)</f>
        <v>0</v>
      </c>
      <c r="AG849" s="1">
        <f>IF(C849="West", IF(B849="Decentral",(K849*'Connecting shares (%)'!$F$16/100+M849*'Connecting shares (%)'!$G$16/100+O849*'Connecting shares (%)'!$H$16/100)/1000000,0),0)</f>
        <v>0</v>
      </c>
      <c r="AH849" s="1">
        <f>IF(C849="west", IF(B849="Decentral",L849*'Connecting shares (%)'!$R$16*'Connecting shares (%)'!$F$16/100+N849*'Connecting shares (%)'!$G$16/100*'Connecting shares (%)'!$R$17+P849*'Connecting shares (%)'!$H$16/100*'Connecting shares (%)'!$R$18,0),0)</f>
        <v>0</v>
      </c>
    </row>
    <row r="850" spans="1:34">
      <c r="A850" s="1">
        <v>849</v>
      </c>
      <c r="B850" s="1" t="s">
        <v>19</v>
      </c>
      <c r="C850" s="1" t="s">
        <v>22</v>
      </c>
      <c r="D850" s="1" t="s">
        <v>143</v>
      </c>
      <c r="E850" s="1">
        <v>1451763.1599999899</v>
      </c>
      <c r="F850" s="1">
        <v>94</v>
      </c>
      <c r="G850" s="1">
        <v>65941.679999999906</v>
      </c>
      <c r="H850" s="1">
        <v>1</v>
      </c>
      <c r="I850" s="1">
        <v>0</v>
      </c>
      <c r="J850" s="1">
        <v>0</v>
      </c>
      <c r="K850" s="1">
        <v>62824.05</v>
      </c>
      <c r="L850" s="1">
        <v>3</v>
      </c>
      <c r="M850" s="1">
        <v>84001.639999999898</v>
      </c>
      <c r="N850" s="1">
        <v>1</v>
      </c>
      <c r="O850" s="1">
        <v>0</v>
      </c>
      <c r="P850" s="1">
        <v>0</v>
      </c>
      <c r="Q850" s="1">
        <v>6968.5947485777397</v>
      </c>
      <c r="R850" s="1">
        <v>2541034.5</v>
      </c>
      <c r="S850" s="59">
        <f>IF(C850="East", IF(B850="Central",('Connecting shares (%)'!$F$2/100*E850+'Connecting shares (%)'!$G$2/100*G850+'Connecting shares (%)'!$H$2/100*I850)/1000000,0),0)</f>
        <v>0</v>
      </c>
      <c r="T850" s="59">
        <f>IF(C850="East", IF(B850="Central",F850*'Connecting shares (%)'!$R$16*'Connecting shares (%)'!$F$2/100+H850*'Connecting shares (%)'!$G$2/100*'Connecting shares (%)'!$R$17+J850*'Connecting shares (%)'!$H$2/100*'Connecting shares (%)'!$R$18,0),0)</f>
        <v>0</v>
      </c>
      <c r="U850" s="1">
        <f>IF(C850="East", IF(B850="Decentral",('Connecting shares (%)'!$F$6/100*E850+'Connecting shares (%)'!$G$6/100*G850+'Connecting shares (%)'!$H$6/100*I850)/1000000,0),0)</f>
        <v>1.5177048399999897</v>
      </c>
      <c r="V850" s="1">
        <f>IF(C850="East", IF(B850="Decentral",F850*'Connecting shares (%)'!$R$16*'Connecting shares (%)'!$F$6/100+H850*'Connecting shares (%)'!$G$6/100*'Connecting shares (%)'!$R$17+J850*'Connecting shares (%)'!$H$6/100*'Connecting shares (%)'!$R$18,0),0)</f>
        <v>2.1921889999999999</v>
      </c>
      <c r="W850" s="1">
        <f>IF(C850="East", IF(B850="Central",('Connecting shares (%)'!$F$4/100*K850+'Connecting shares (%)'!$G$4/100*M850+'Connecting shares (%)'!$H$4/100*O850)/1000000,0),0)</f>
        <v>0</v>
      </c>
      <c r="X850" s="1">
        <f>IF(C850="East", IF(B850="Central",L850*'Connecting shares (%)'!$R$16*'Connecting shares (%)'!$F$4/100+N850*'Connecting shares (%)'!$G$4/100*'Connecting shares (%)'!$R$17+P850*'Connecting shares (%)'!$H$4/100*'Connecting shares (%)'!$R$18,0),0)</f>
        <v>0</v>
      </c>
      <c r="Y850" s="1">
        <f>IF(C850="East", IF(B850="Decentral",('Connecting shares (%)'!$F$4/100*K850+'Connecting shares (%)'!$G$4/100*M850+'Connecting shares (%)'!$H$4/100*O850)/1000000,0),0)</f>
        <v>0.1468256899999999</v>
      </c>
      <c r="Z850" s="1">
        <f>IF(C850="East", IF(B850="Decentral",L850*'Connecting shares (%)'!$R$16*'Connecting shares (%)'!$F$8/100+N850*'Connecting shares (%)'!$G$8/100*'Connecting shares (%)'!$R$17+P850*'Connecting shares (%)'!$H$8/100*'Connecting shares (%)'!$R$18,0),0)</f>
        <v>9.964400000000001E-2</v>
      </c>
      <c r="AA850" s="1">
        <f>IF(C850="West", IF(B850="Central",('Connecting shares (%)'!$F$10/100*E850+'Connecting shares (%)'!$G$10/100*G850+'Connecting shares (%)'!$H$10/100*I850)/1000000,0),0)</f>
        <v>0</v>
      </c>
      <c r="AB850" s="1">
        <f>IF(C850="West", IF(B850="Central",F850*'Connecting shares (%)'!$R$16*'Connecting shares (%)'!$F$10/100+H850*'Connecting shares (%)'!$G$10/100*'Connecting shares (%)'!$R$17+J850*'Connecting shares (%)'!$H$10/100*'Connecting shares (%)'!$R$18,0),0)</f>
        <v>0</v>
      </c>
      <c r="AC850" s="1">
        <f>IF(C850="West", IF(B850="Decentral",('Connecting shares (%)'!$F$14/100*E850+'Connecting shares (%)'!$G$14/100*G850+'Connecting shares (%)'!$H$14/100*I850)/1000000,0),0)</f>
        <v>0</v>
      </c>
      <c r="AD850" s="1">
        <f>IF(C850="west", IF(B850="Decentral",F850*'Connecting shares (%)'!$R$16*'Connecting shares (%)'!$F$14/100+H850*'Connecting shares (%)'!$G$14/100*'Connecting shares (%)'!$R$17+J850*'Connecting shares (%)'!$H$14/100*'Connecting shares (%)'!$R$18,0),0)</f>
        <v>0</v>
      </c>
      <c r="AE850" s="1">
        <f>IF(C850="west", IF(B850="Central",('Connecting shares (%)'!$F$12/100*K850+'Connecting shares (%)'!$G$12/100*M850+'Connecting shares (%)'!$H$12/100*O850)/1000000,0),0)</f>
        <v>0</v>
      </c>
      <c r="AF850" s="1">
        <f>IF(C850="west", IF(B850="Central",L850*'Connecting shares (%)'!$R$16*'Connecting shares (%)'!$F$12/100+N850*'Connecting shares (%)'!$G$12/100*'Connecting shares (%)'!$R$17+P850*'Connecting shares (%)'!$H$12/100*'Connecting shares (%)'!$R$18,0),0)</f>
        <v>0</v>
      </c>
      <c r="AG850" s="1">
        <f>IF(C850="West", IF(B850="Decentral",(K850*'Connecting shares (%)'!$F$16/100+M850*'Connecting shares (%)'!$G$16/100+O850*'Connecting shares (%)'!$H$16/100)/1000000,0),0)</f>
        <v>0</v>
      </c>
      <c r="AH850" s="1">
        <f>IF(C850="west", IF(B850="Decentral",L850*'Connecting shares (%)'!$R$16*'Connecting shares (%)'!$F$16/100+N850*'Connecting shares (%)'!$G$16/100*'Connecting shares (%)'!$R$17+P850*'Connecting shares (%)'!$H$16/100*'Connecting shares (%)'!$R$18,0),0)</f>
        <v>0</v>
      </c>
    </row>
    <row r="851" spans="1:34">
      <c r="A851" s="1">
        <v>850</v>
      </c>
      <c r="B851" s="1" t="s">
        <v>19</v>
      </c>
      <c r="C851" s="1" t="s">
        <v>22</v>
      </c>
      <c r="D851" s="1" t="s">
        <v>142</v>
      </c>
      <c r="E851" s="1">
        <v>1527412.03</v>
      </c>
      <c r="F851" s="1">
        <v>107</v>
      </c>
      <c r="G851" s="1">
        <v>76891.240000000005</v>
      </c>
      <c r="H851" s="1">
        <v>1</v>
      </c>
      <c r="I851" s="1">
        <v>0</v>
      </c>
      <c r="J851" s="1">
        <v>0</v>
      </c>
      <c r="K851" s="1">
        <v>216782.63</v>
      </c>
      <c r="L851" s="1">
        <v>20</v>
      </c>
      <c r="M851" s="1">
        <v>0</v>
      </c>
      <c r="N851" s="1">
        <v>0</v>
      </c>
      <c r="O851" s="1">
        <v>0</v>
      </c>
      <c r="P851" s="1">
        <v>0</v>
      </c>
      <c r="Q851" s="1">
        <v>6360.8794995504604</v>
      </c>
      <c r="R851" s="1">
        <v>1383164</v>
      </c>
      <c r="S851" s="59">
        <f>IF(C851="East", IF(B851="Central",('Connecting shares (%)'!$F$2/100*E851+'Connecting shares (%)'!$G$2/100*G851+'Connecting shares (%)'!$H$2/100*I851)/1000000,0),0)</f>
        <v>0</v>
      </c>
      <c r="T851" s="59">
        <f>IF(C851="East", IF(B851="Central",F851*'Connecting shares (%)'!$R$16*'Connecting shares (%)'!$F$2/100+H851*'Connecting shares (%)'!$G$2/100*'Connecting shares (%)'!$R$17+J851*'Connecting shares (%)'!$H$2/100*'Connecting shares (%)'!$R$18,0),0)</f>
        <v>0</v>
      </c>
      <c r="U851" s="1">
        <f>IF(C851="East", IF(B851="Decentral",('Connecting shares (%)'!$F$6/100*E851+'Connecting shares (%)'!$G$6/100*G851+'Connecting shares (%)'!$H$6/100*I851)/1000000,0),0)</f>
        <v>1.6043032699999999</v>
      </c>
      <c r="V851" s="1">
        <f>IF(C851="East", IF(B851="Decentral",F851*'Connecting shares (%)'!$R$16*'Connecting shares (%)'!$F$6/100+H851*'Connecting shares (%)'!$G$6/100*'Connecting shares (%)'!$R$17+J851*'Connecting shares (%)'!$H$6/100*'Connecting shares (%)'!$R$18,0),0)</f>
        <v>2.4911240000000001</v>
      </c>
      <c r="W851" s="1">
        <f>IF(C851="East", IF(B851="Central",('Connecting shares (%)'!$F$4/100*K851+'Connecting shares (%)'!$G$4/100*M851+'Connecting shares (%)'!$H$4/100*O851)/1000000,0),0)</f>
        <v>0</v>
      </c>
      <c r="X851" s="1">
        <f>IF(C851="East", IF(B851="Central",L851*'Connecting shares (%)'!$R$16*'Connecting shares (%)'!$F$4/100+N851*'Connecting shares (%)'!$G$4/100*'Connecting shares (%)'!$R$17+P851*'Connecting shares (%)'!$H$4/100*'Connecting shares (%)'!$R$18,0),0)</f>
        <v>0</v>
      </c>
      <c r="Y851" s="1">
        <f>IF(C851="East", IF(B851="Decentral",('Connecting shares (%)'!$F$4/100*K851+'Connecting shares (%)'!$G$4/100*M851+'Connecting shares (%)'!$H$4/100*O851)/1000000,0),0)</f>
        <v>0.21678263</v>
      </c>
      <c r="Z851" s="1">
        <f>IF(C851="East", IF(B851="Decentral",L851*'Connecting shares (%)'!$R$16*'Connecting shares (%)'!$F$8/100+N851*'Connecting shares (%)'!$G$8/100*'Connecting shares (%)'!$R$17+P851*'Connecting shares (%)'!$H$8/100*'Connecting shares (%)'!$R$18,0),0)</f>
        <v>0.45990000000000003</v>
      </c>
      <c r="AA851" s="1">
        <f>IF(C851="West", IF(B851="Central",('Connecting shares (%)'!$F$10/100*E851+'Connecting shares (%)'!$G$10/100*G851+'Connecting shares (%)'!$H$10/100*I851)/1000000,0),0)</f>
        <v>0</v>
      </c>
      <c r="AB851" s="1">
        <f>IF(C851="West", IF(B851="Central",F851*'Connecting shares (%)'!$R$16*'Connecting shares (%)'!$F$10/100+H851*'Connecting shares (%)'!$G$10/100*'Connecting shares (%)'!$R$17+J851*'Connecting shares (%)'!$H$10/100*'Connecting shares (%)'!$R$18,0),0)</f>
        <v>0</v>
      </c>
      <c r="AC851" s="1">
        <f>IF(C851="West", IF(B851="Decentral",('Connecting shares (%)'!$F$14/100*E851+'Connecting shares (%)'!$G$14/100*G851+'Connecting shares (%)'!$H$14/100*I851)/1000000,0),0)</f>
        <v>0</v>
      </c>
      <c r="AD851" s="1">
        <f>IF(C851="west", IF(B851="Decentral",F851*'Connecting shares (%)'!$R$16*'Connecting shares (%)'!$F$14/100+H851*'Connecting shares (%)'!$G$14/100*'Connecting shares (%)'!$R$17+J851*'Connecting shares (%)'!$H$14/100*'Connecting shares (%)'!$R$18,0),0)</f>
        <v>0</v>
      </c>
      <c r="AE851" s="1">
        <f>IF(C851="west", IF(B851="Central",('Connecting shares (%)'!$F$12/100*K851+'Connecting shares (%)'!$G$12/100*M851+'Connecting shares (%)'!$H$12/100*O851)/1000000,0),0)</f>
        <v>0</v>
      </c>
      <c r="AF851" s="1">
        <f>IF(C851="west", IF(B851="Central",L851*'Connecting shares (%)'!$R$16*'Connecting shares (%)'!$F$12/100+N851*'Connecting shares (%)'!$G$12/100*'Connecting shares (%)'!$R$17+P851*'Connecting shares (%)'!$H$12/100*'Connecting shares (%)'!$R$18,0),0)</f>
        <v>0</v>
      </c>
      <c r="AG851" s="1">
        <f>IF(C851="West", IF(B851="Decentral",(K851*'Connecting shares (%)'!$F$16/100+M851*'Connecting shares (%)'!$G$16/100+O851*'Connecting shares (%)'!$H$16/100)/1000000,0),0)</f>
        <v>0</v>
      </c>
      <c r="AH851" s="1">
        <f>IF(C851="west", IF(B851="Decentral",L851*'Connecting shares (%)'!$R$16*'Connecting shares (%)'!$F$16/100+N851*'Connecting shares (%)'!$G$16/100*'Connecting shares (%)'!$R$17+P851*'Connecting shares (%)'!$H$16/100*'Connecting shares (%)'!$R$18,0),0)</f>
        <v>0</v>
      </c>
    </row>
    <row r="852" spans="1:34">
      <c r="A852" s="1">
        <v>851</v>
      </c>
      <c r="B852" s="1" t="s">
        <v>19</v>
      </c>
      <c r="C852" s="1" t="s">
        <v>22</v>
      </c>
      <c r="D852" s="1" t="s">
        <v>126</v>
      </c>
      <c r="E852" s="1">
        <v>131823.56999999899</v>
      </c>
      <c r="F852" s="1">
        <v>9</v>
      </c>
      <c r="G852" s="1">
        <v>0</v>
      </c>
      <c r="H852" s="1">
        <v>0</v>
      </c>
      <c r="I852" s="1">
        <v>0</v>
      </c>
      <c r="J852" s="1">
        <v>0</v>
      </c>
      <c r="K852" s="1">
        <v>128445.25</v>
      </c>
      <c r="L852" s="1">
        <v>6</v>
      </c>
      <c r="M852" s="1">
        <v>137794.14000000001</v>
      </c>
      <c r="N852" s="1">
        <v>1</v>
      </c>
      <c r="O852" s="1">
        <v>0</v>
      </c>
      <c r="P852" s="1">
        <v>0</v>
      </c>
      <c r="Q852" s="1">
        <v>1611.15790609488</v>
      </c>
      <c r="R852" s="1">
        <v>90292.5</v>
      </c>
      <c r="S852" s="59">
        <f>IF(C852="East", IF(B852="Central",('Connecting shares (%)'!$F$2/100*E852+'Connecting shares (%)'!$G$2/100*G852+'Connecting shares (%)'!$H$2/100*I852)/1000000,0),0)</f>
        <v>0</v>
      </c>
      <c r="T852" s="59">
        <f>IF(C852="East", IF(B852="Central",F852*'Connecting shares (%)'!$R$16*'Connecting shares (%)'!$F$2/100+H852*'Connecting shares (%)'!$G$2/100*'Connecting shares (%)'!$R$17+J852*'Connecting shares (%)'!$H$2/100*'Connecting shares (%)'!$R$18,0),0)</f>
        <v>0</v>
      </c>
      <c r="U852" s="1">
        <f>IF(C852="East", IF(B852="Decentral",('Connecting shares (%)'!$F$6/100*E852+'Connecting shares (%)'!$G$6/100*G852+'Connecting shares (%)'!$H$6/100*I852)/1000000,0),0)</f>
        <v>0.131823569999999</v>
      </c>
      <c r="V852" s="1">
        <f>IF(C852="East", IF(B852="Decentral",F852*'Connecting shares (%)'!$R$16*'Connecting shares (%)'!$F$6/100+H852*'Connecting shares (%)'!$G$6/100*'Connecting shares (%)'!$R$17+J852*'Connecting shares (%)'!$H$6/100*'Connecting shares (%)'!$R$18,0),0)</f>
        <v>0.206955</v>
      </c>
      <c r="W852" s="1">
        <f>IF(C852="East", IF(B852="Central",('Connecting shares (%)'!$F$4/100*K852+'Connecting shares (%)'!$G$4/100*M852+'Connecting shares (%)'!$H$4/100*O852)/1000000,0),0)</f>
        <v>0</v>
      </c>
      <c r="X852" s="1">
        <f>IF(C852="East", IF(B852="Central",L852*'Connecting shares (%)'!$R$16*'Connecting shares (%)'!$F$4/100+N852*'Connecting shares (%)'!$G$4/100*'Connecting shares (%)'!$R$17+P852*'Connecting shares (%)'!$H$4/100*'Connecting shares (%)'!$R$18,0),0)</f>
        <v>0</v>
      </c>
      <c r="Y852" s="1">
        <f>IF(C852="East", IF(B852="Decentral",('Connecting shares (%)'!$F$4/100*K852+'Connecting shares (%)'!$G$4/100*M852+'Connecting shares (%)'!$H$4/100*O852)/1000000,0),0)</f>
        <v>0.26623939000000002</v>
      </c>
      <c r="Z852" s="1">
        <f>IF(C852="East", IF(B852="Decentral",L852*'Connecting shares (%)'!$R$16*'Connecting shares (%)'!$F$8/100+N852*'Connecting shares (%)'!$G$8/100*'Connecting shares (%)'!$R$17+P852*'Connecting shares (%)'!$H$8/100*'Connecting shares (%)'!$R$18,0),0)</f>
        <v>0.168629</v>
      </c>
      <c r="AA852" s="1">
        <f>IF(C852="West", IF(B852="Central",('Connecting shares (%)'!$F$10/100*E852+'Connecting shares (%)'!$G$10/100*G852+'Connecting shares (%)'!$H$10/100*I852)/1000000,0),0)</f>
        <v>0</v>
      </c>
      <c r="AB852" s="1">
        <f>IF(C852="West", IF(B852="Central",F852*'Connecting shares (%)'!$R$16*'Connecting shares (%)'!$F$10/100+H852*'Connecting shares (%)'!$G$10/100*'Connecting shares (%)'!$R$17+J852*'Connecting shares (%)'!$H$10/100*'Connecting shares (%)'!$R$18,0),0)</f>
        <v>0</v>
      </c>
      <c r="AC852" s="1">
        <f>IF(C852="West", IF(B852="Decentral",('Connecting shares (%)'!$F$14/100*E852+'Connecting shares (%)'!$G$14/100*G852+'Connecting shares (%)'!$H$14/100*I852)/1000000,0),0)</f>
        <v>0</v>
      </c>
      <c r="AD852" s="1">
        <f>IF(C852="west", IF(B852="Decentral",F852*'Connecting shares (%)'!$R$16*'Connecting shares (%)'!$F$14/100+H852*'Connecting shares (%)'!$G$14/100*'Connecting shares (%)'!$R$17+J852*'Connecting shares (%)'!$H$14/100*'Connecting shares (%)'!$R$18,0),0)</f>
        <v>0</v>
      </c>
      <c r="AE852" s="1">
        <f>IF(C852="west", IF(B852="Central",('Connecting shares (%)'!$F$12/100*K852+'Connecting shares (%)'!$G$12/100*M852+'Connecting shares (%)'!$H$12/100*O852)/1000000,0),0)</f>
        <v>0</v>
      </c>
      <c r="AF852" s="1">
        <f>IF(C852="west", IF(B852="Central",L852*'Connecting shares (%)'!$R$16*'Connecting shares (%)'!$F$12/100+N852*'Connecting shares (%)'!$G$12/100*'Connecting shares (%)'!$R$17+P852*'Connecting shares (%)'!$H$12/100*'Connecting shares (%)'!$R$18,0),0)</f>
        <v>0</v>
      </c>
      <c r="AG852" s="1">
        <f>IF(C852="West", IF(B852="Decentral",(K852*'Connecting shares (%)'!$F$16/100+M852*'Connecting shares (%)'!$G$16/100+O852*'Connecting shares (%)'!$H$16/100)/1000000,0),0)</f>
        <v>0</v>
      </c>
      <c r="AH852" s="1">
        <f>IF(C852="west", IF(B852="Decentral",L852*'Connecting shares (%)'!$R$16*'Connecting shares (%)'!$F$16/100+N852*'Connecting shares (%)'!$G$16/100*'Connecting shares (%)'!$R$17+P852*'Connecting shares (%)'!$H$16/100*'Connecting shares (%)'!$R$18,0),0)</f>
        <v>0</v>
      </c>
    </row>
    <row r="853" spans="1:34">
      <c r="A853" s="1">
        <v>852</v>
      </c>
      <c r="B853" s="1" t="s">
        <v>19</v>
      </c>
      <c r="C853" s="1" t="s">
        <v>22</v>
      </c>
      <c r="D853" s="1" t="s">
        <v>141</v>
      </c>
      <c r="E853" s="1">
        <v>4101779.79</v>
      </c>
      <c r="F853" s="1">
        <v>254</v>
      </c>
      <c r="G853" s="1">
        <v>52138.519999999902</v>
      </c>
      <c r="H853" s="1">
        <v>1</v>
      </c>
      <c r="I853" s="1">
        <v>0</v>
      </c>
      <c r="J853" s="1">
        <v>0</v>
      </c>
      <c r="K853" s="1">
        <v>1533076.52</v>
      </c>
      <c r="L853" s="1">
        <v>119</v>
      </c>
      <c r="M853" s="1">
        <v>663650.31000000006</v>
      </c>
      <c r="N853" s="1">
        <v>9</v>
      </c>
      <c r="O853" s="1">
        <v>0</v>
      </c>
      <c r="P853" s="1">
        <v>0</v>
      </c>
      <c r="Q853" s="1">
        <v>7295.3002892762797</v>
      </c>
      <c r="R853" s="1">
        <v>1624490.5</v>
      </c>
      <c r="S853" s="59">
        <f>IF(C853="East", IF(B853="Central",('Connecting shares (%)'!$F$2/100*E853+'Connecting shares (%)'!$G$2/100*G853+'Connecting shares (%)'!$H$2/100*I853)/1000000,0),0)</f>
        <v>0</v>
      </c>
      <c r="T853" s="59">
        <f>IF(C853="East", IF(B853="Central",F853*'Connecting shares (%)'!$R$16*'Connecting shares (%)'!$F$2/100+H853*'Connecting shares (%)'!$G$2/100*'Connecting shares (%)'!$R$17+J853*'Connecting shares (%)'!$H$2/100*'Connecting shares (%)'!$R$18,0),0)</f>
        <v>0</v>
      </c>
      <c r="U853" s="1">
        <f>IF(C853="East", IF(B853="Decentral",('Connecting shares (%)'!$F$6/100*E853+'Connecting shares (%)'!$G$6/100*G853+'Connecting shares (%)'!$H$6/100*I853)/1000000,0),0)</f>
        <v>4.1539183099999999</v>
      </c>
      <c r="V853" s="1">
        <f>IF(C853="East", IF(B853="Decentral",F853*'Connecting shares (%)'!$R$16*'Connecting shares (%)'!$F$6/100+H853*'Connecting shares (%)'!$G$6/100*'Connecting shares (%)'!$R$17+J853*'Connecting shares (%)'!$H$6/100*'Connecting shares (%)'!$R$18,0),0)</f>
        <v>5.8713890000000006</v>
      </c>
      <c r="W853" s="1">
        <f>IF(C853="East", IF(B853="Central",('Connecting shares (%)'!$F$4/100*K853+'Connecting shares (%)'!$G$4/100*M853+'Connecting shares (%)'!$H$4/100*O853)/1000000,0),0)</f>
        <v>0</v>
      </c>
      <c r="X853" s="1">
        <f>IF(C853="East", IF(B853="Central",L853*'Connecting shares (%)'!$R$16*'Connecting shares (%)'!$F$4/100+N853*'Connecting shares (%)'!$G$4/100*'Connecting shares (%)'!$R$17+P853*'Connecting shares (%)'!$H$4/100*'Connecting shares (%)'!$R$18,0),0)</f>
        <v>0</v>
      </c>
      <c r="Y853" s="1">
        <f>IF(C853="East", IF(B853="Decentral",('Connecting shares (%)'!$F$4/100*K853+'Connecting shares (%)'!$G$4/100*M853+'Connecting shares (%)'!$H$4/100*O853)/1000000,0),0)</f>
        <v>2.1967268300000002</v>
      </c>
      <c r="Z853" s="1">
        <f>IF(C853="East", IF(B853="Decentral",L853*'Connecting shares (%)'!$R$16*'Connecting shares (%)'!$F$8/100+N853*'Connecting shares (%)'!$G$8/100*'Connecting shares (%)'!$R$17+P853*'Connecting shares (%)'!$H$8/100*'Connecting shares (%)'!$R$18,0),0)</f>
        <v>3.0123359999999995</v>
      </c>
      <c r="AA853" s="1">
        <f>IF(C853="West", IF(B853="Central",('Connecting shares (%)'!$F$10/100*E853+'Connecting shares (%)'!$G$10/100*G853+'Connecting shares (%)'!$H$10/100*I853)/1000000,0),0)</f>
        <v>0</v>
      </c>
      <c r="AB853" s="1">
        <f>IF(C853="West", IF(B853="Central",F853*'Connecting shares (%)'!$R$16*'Connecting shares (%)'!$F$10/100+H853*'Connecting shares (%)'!$G$10/100*'Connecting shares (%)'!$R$17+J853*'Connecting shares (%)'!$H$10/100*'Connecting shares (%)'!$R$18,0),0)</f>
        <v>0</v>
      </c>
      <c r="AC853" s="1">
        <f>IF(C853="West", IF(B853="Decentral",('Connecting shares (%)'!$F$14/100*E853+'Connecting shares (%)'!$G$14/100*G853+'Connecting shares (%)'!$H$14/100*I853)/1000000,0),0)</f>
        <v>0</v>
      </c>
      <c r="AD853" s="1">
        <f>IF(C853="west", IF(B853="Decentral",F853*'Connecting shares (%)'!$R$16*'Connecting shares (%)'!$F$14/100+H853*'Connecting shares (%)'!$G$14/100*'Connecting shares (%)'!$R$17+J853*'Connecting shares (%)'!$H$14/100*'Connecting shares (%)'!$R$18,0),0)</f>
        <v>0</v>
      </c>
      <c r="AE853" s="1">
        <f>IF(C853="west", IF(B853="Central",('Connecting shares (%)'!$F$12/100*K853+'Connecting shares (%)'!$G$12/100*M853+'Connecting shares (%)'!$H$12/100*O853)/1000000,0),0)</f>
        <v>0</v>
      </c>
      <c r="AF853" s="1">
        <f>IF(C853="west", IF(B853="Central",L853*'Connecting shares (%)'!$R$16*'Connecting shares (%)'!$F$12/100+N853*'Connecting shares (%)'!$G$12/100*'Connecting shares (%)'!$R$17+P853*'Connecting shares (%)'!$H$12/100*'Connecting shares (%)'!$R$18,0),0)</f>
        <v>0</v>
      </c>
      <c r="AG853" s="1">
        <f>IF(C853="West", IF(B853="Decentral",(K853*'Connecting shares (%)'!$F$16/100+M853*'Connecting shares (%)'!$G$16/100+O853*'Connecting shares (%)'!$H$16/100)/1000000,0),0)</f>
        <v>0</v>
      </c>
      <c r="AH853" s="1">
        <f>IF(C853="west", IF(B853="Decentral",L853*'Connecting shares (%)'!$R$16*'Connecting shares (%)'!$F$16/100+N853*'Connecting shares (%)'!$G$16/100*'Connecting shares (%)'!$R$17+P853*'Connecting shares (%)'!$H$16/100*'Connecting shares (%)'!$R$18,0),0)</f>
        <v>0</v>
      </c>
    </row>
    <row r="854" spans="1:34">
      <c r="A854" s="1">
        <v>853</v>
      </c>
      <c r="B854" s="1" t="s">
        <v>19</v>
      </c>
      <c r="C854" s="1" t="s">
        <v>22</v>
      </c>
      <c r="D854" s="1" t="s">
        <v>81</v>
      </c>
      <c r="E854" s="1">
        <v>0</v>
      </c>
      <c r="F854" s="1">
        <v>0</v>
      </c>
      <c r="G854" s="1">
        <v>0</v>
      </c>
      <c r="H854" s="1">
        <v>0</v>
      </c>
      <c r="I854" s="1">
        <v>0</v>
      </c>
      <c r="J854" s="1">
        <v>0</v>
      </c>
      <c r="K854" s="1">
        <v>232812.94</v>
      </c>
      <c r="L854" s="1">
        <v>17</v>
      </c>
      <c r="M854" s="1">
        <v>0</v>
      </c>
      <c r="N854" s="1">
        <v>0</v>
      </c>
      <c r="O854" s="1">
        <v>0</v>
      </c>
      <c r="P854" s="1">
        <v>0</v>
      </c>
      <c r="Q854" s="1">
        <v>1366.3937606330701</v>
      </c>
      <c r="R854" s="1">
        <v>94374.5</v>
      </c>
      <c r="S854" s="59">
        <f>IF(C854="East", IF(B854="Central",('Connecting shares (%)'!$F$2/100*E854+'Connecting shares (%)'!$G$2/100*G854+'Connecting shares (%)'!$H$2/100*I854)/1000000,0),0)</f>
        <v>0</v>
      </c>
      <c r="T854" s="59">
        <f>IF(C854="East", IF(B854="Central",F854*'Connecting shares (%)'!$R$16*'Connecting shares (%)'!$F$2/100+H854*'Connecting shares (%)'!$G$2/100*'Connecting shares (%)'!$R$17+J854*'Connecting shares (%)'!$H$2/100*'Connecting shares (%)'!$R$18,0),0)</f>
        <v>0</v>
      </c>
      <c r="U854" s="1">
        <f>IF(C854="East", IF(B854="Decentral",('Connecting shares (%)'!$F$6/100*E854+'Connecting shares (%)'!$G$6/100*G854+'Connecting shares (%)'!$H$6/100*I854)/1000000,0),0)</f>
        <v>0</v>
      </c>
      <c r="V854" s="1">
        <f>IF(C854="East", IF(B854="Decentral",F854*'Connecting shares (%)'!$R$16*'Connecting shares (%)'!$F$6/100+H854*'Connecting shares (%)'!$G$6/100*'Connecting shares (%)'!$R$17+J854*'Connecting shares (%)'!$H$6/100*'Connecting shares (%)'!$R$18,0),0)</f>
        <v>0</v>
      </c>
      <c r="W854" s="1">
        <f>IF(C854="East", IF(B854="Central",('Connecting shares (%)'!$F$4/100*K854+'Connecting shares (%)'!$G$4/100*M854+'Connecting shares (%)'!$H$4/100*O854)/1000000,0),0)</f>
        <v>0</v>
      </c>
      <c r="X854" s="1">
        <f>IF(C854="East", IF(B854="Central",L854*'Connecting shares (%)'!$R$16*'Connecting shares (%)'!$F$4/100+N854*'Connecting shares (%)'!$G$4/100*'Connecting shares (%)'!$R$17+P854*'Connecting shares (%)'!$H$4/100*'Connecting shares (%)'!$R$18,0),0)</f>
        <v>0</v>
      </c>
      <c r="Y854" s="1">
        <f>IF(C854="East", IF(B854="Decentral",('Connecting shares (%)'!$F$4/100*K854+'Connecting shares (%)'!$G$4/100*M854+'Connecting shares (%)'!$H$4/100*O854)/1000000,0),0)</f>
        <v>0.23281294</v>
      </c>
      <c r="Z854" s="1">
        <f>IF(C854="East", IF(B854="Decentral",L854*'Connecting shares (%)'!$R$16*'Connecting shares (%)'!$F$8/100+N854*'Connecting shares (%)'!$G$8/100*'Connecting shares (%)'!$R$17+P854*'Connecting shares (%)'!$H$8/100*'Connecting shares (%)'!$R$18,0),0)</f>
        <v>0.39091500000000001</v>
      </c>
      <c r="AA854" s="1">
        <f>IF(C854="West", IF(B854="Central",('Connecting shares (%)'!$F$10/100*E854+'Connecting shares (%)'!$G$10/100*G854+'Connecting shares (%)'!$H$10/100*I854)/1000000,0),0)</f>
        <v>0</v>
      </c>
      <c r="AB854" s="1">
        <f>IF(C854="West", IF(B854="Central",F854*'Connecting shares (%)'!$R$16*'Connecting shares (%)'!$F$10/100+H854*'Connecting shares (%)'!$G$10/100*'Connecting shares (%)'!$R$17+J854*'Connecting shares (%)'!$H$10/100*'Connecting shares (%)'!$R$18,0),0)</f>
        <v>0</v>
      </c>
      <c r="AC854" s="1">
        <f>IF(C854="West", IF(B854="Decentral",('Connecting shares (%)'!$F$14/100*E854+'Connecting shares (%)'!$G$14/100*G854+'Connecting shares (%)'!$H$14/100*I854)/1000000,0),0)</f>
        <v>0</v>
      </c>
      <c r="AD854" s="1">
        <f>IF(C854="west", IF(B854="Decentral",F854*'Connecting shares (%)'!$R$16*'Connecting shares (%)'!$F$14/100+H854*'Connecting shares (%)'!$G$14/100*'Connecting shares (%)'!$R$17+J854*'Connecting shares (%)'!$H$14/100*'Connecting shares (%)'!$R$18,0),0)</f>
        <v>0</v>
      </c>
      <c r="AE854" s="1">
        <f>IF(C854="west", IF(B854="Central",('Connecting shares (%)'!$F$12/100*K854+'Connecting shares (%)'!$G$12/100*M854+'Connecting shares (%)'!$H$12/100*O854)/1000000,0),0)</f>
        <v>0</v>
      </c>
      <c r="AF854" s="1">
        <f>IF(C854="west", IF(B854="Central",L854*'Connecting shares (%)'!$R$16*'Connecting shares (%)'!$F$12/100+N854*'Connecting shares (%)'!$G$12/100*'Connecting shares (%)'!$R$17+P854*'Connecting shares (%)'!$H$12/100*'Connecting shares (%)'!$R$18,0),0)</f>
        <v>0</v>
      </c>
      <c r="AG854" s="1">
        <f>IF(C854="West", IF(B854="Decentral",(K854*'Connecting shares (%)'!$F$16/100+M854*'Connecting shares (%)'!$G$16/100+O854*'Connecting shares (%)'!$H$16/100)/1000000,0),0)</f>
        <v>0</v>
      </c>
      <c r="AH854" s="1">
        <f>IF(C854="west", IF(B854="Decentral",L854*'Connecting shares (%)'!$R$16*'Connecting shares (%)'!$F$16/100+N854*'Connecting shares (%)'!$G$16/100*'Connecting shares (%)'!$R$17+P854*'Connecting shares (%)'!$H$16/100*'Connecting shares (%)'!$R$18,0),0)</f>
        <v>0</v>
      </c>
    </row>
    <row r="855" spans="1:34">
      <c r="A855" s="1">
        <v>854</v>
      </c>
      <c r="B855" s="1" t="s">
        <v>19</v>
      </c>
      <c r="C855" s="1" t="s">
        <v>22</v>
      </c>
      <c r="D855" s="1" t="s">
        <v>140</v>
      </c>
      <c r="E855" s="1">
        <v>0</v>
      </c>
      <c r="F855" s="1">
        <v>0</v>
      </c>
      <c r="G855" s="1">
        <v>0</v>
      </c>
      <c r="H855" s="1">
        <v>0</v>
      </c>
      <c r="I855" s="1">
        <v>0</v>
      </c>
      <c r="J855" s="1">
        <v>0</v>
      </c>
      <c r="K855" s="1">
        <v>0</v>
      </c>
      <c r="L855" s="1">
        <v>0</v>
      </c>
      <c r="M855" s="1">
        <v>0</v>
      </c>
      <c r="N855" s="1">
        <v>0</v>
      </c>
      <c r="O855" s="1">
        <v>0</v>
      </c>
      <c r="P855" s="1">
        <v>0</v>
      </c>
      <c r="Q855" s="1">
        <v>1226.35892812937</v>
      </c>
      <c r="R855" s="1">
        <v>40652</v>
      </c>
      <c r="S855" s="59">
        <f>IF(C855="East", IF(B855="Central",('Connecting shares (%)'!$F$2/100*E855+'Connecting shares (%)'!$G$2/100*G855+'Connecting shares (%)'!$H$2/100*I855)/1000000,0),0)</f>
        <v>0</v>
      </c>
      <c r="T855" s="59">
        <f>IF(C855="East", IF(B855="Central",F855*'Connecting shares (%)'!$R$16*'Connecting shares (%)'!$F$2/100+H855*'Connecting shares (%)'!$G$2/100*'Connecting shares (%)'!$R$17+J855*'Connecting shares (%)'!$H$2/100*'Connecting shares (%)'!$R$18,0),0)</f>
        <v>0</v>
      </c>
      <c r="U855" s="1">
        <f>IF(C855="East", IF(B855="Decentral",('Connecting shares (%)'!$F$6/100*E855+'Connecting shares (%)'!$G$6/100*G855+'Connecting shares (%)'!$H$6/100*I855)/1000000,0),0)</f>
        <v>0</v>
      </c>
      <c r="V855" s="1">
        <f>IF(C855="East", IF(B855="Decentral",F855*'Connecting shares (%)'!$R$16*'Connecting shares (%)'!$F$6/100+H855*'Connecting shares (%)'!$G$6/100*'Connecting shares (%)'!$R$17+J855*'Connecting shares (%)'!$H$6/100*'Connecting shares (%)'!$R$18,0),0)</f>
        <v>0</v>
      </c>
      <c r="W855" s="1">
        <f>IF(C855="East", IF(B855="Central",('Connecting shares (%)'!$F$4/100*K855+'Connecting shares (%)'!$G$4/100*M855+'Connecting shares (%)'!$H$4/100*O855)/1000000,0),0)</f>
        <v>0</v>
      </c>
      <c r="X855" s="1">
        <f>IF(C855="East", IF(B855="Central",L855*'Connecting shares (%)'!$R$16*'Connecting shares (%)'!$F$4/100+N855*'Connecting shares (%)'!$G$4/100*'Connecting shares (%)'!$R$17+P855*'Connecting shares (%)'!$H$4/100*'Connecting shares (%)'!$R$18,0),0)</f>
        <v>0</v>
      </c>
      <c r="Y855" s="1">
        <f>IF(C855="East", IF(B855="Decentral",('Connecting shares (%)'!$F$4/100*K855+'Connecting shares (%)'!$G$4/100*M855+'Connecting shares (%)'!$H$4/100*O855)/1000000,0),0)</f>
        <v>0</v>
      </c>
      <c r="Z855" s="1">
        <f>IF(C855="East", IF(B855="Decentral",L855*'Connecting shares (%)'!$R$16*'Connecting shares (%)'!$F$8/100+N855*'Connecting shares (%)'!$G$8/100*'Connecting shares (%)'!$R$17+P855*'Connecting shares (%)'!$H$8/100*'Connecting shares (%)'!$R$18,0),0)</f>
        <v>0</v>
      </c>
      <c r="AA855" s="1">
        <f>IF(C855="West", IF(B855="Central",('Connecting shares (%)'!$F$10/100*E855+'Connecting shares (%)'!$G$10/100*G855+'Connecting shares (%)'!$H$10/100*I855)/1000000,0),0)</f>
        <v>0</v>
      </c>
      <c r="AB855" s="1">
        <f>IF(C855="West", IF(B855="Central",F855*'Connecting shares (%)'!$R$16*'Connecting shares (%)'!$F$10/100+H855*'Connecting shares (%)'!$G$10/100*'Connecting shares (%)'!$R$17+J855*'Connecting shares (%)'!$H$10/100*'Connecting shares (%)'!$R$18,0),0)</f>
        <v>0</v>
      </c>
      <c r="AC855" s="1">
        <f>IF(C855="West", IF(B855="Decentral",('Connecting shares (%)'!$F$14/100*E855+'Connecting shares (%)'!$G$14/100*G855+'Connecting shares (%)'!$H$14/100*I855)/1000000,0),0)</f>
        <v>0</v>
      </c>
      <c r="AD855" s="1">
        <f>IF(C855="west", IF(B855="Decentral",F855*'Connecting shares (%)'!$R$16*'Connecting shares (%)'!$F$14/100+H855*'Connecting shares (%)'!$G$14/100*'Connecting shares (%)'!$R$17+J855*'Connecting shares (%)'!$H$14/100*'Connecting shares (%)'!$R$18,0),0)</f>
        <v>0</v>
      </c>
      <c r="AE855" s="1">
        <f>IF(C855="west", IF(B855="Central",('Connecting shares (%)'!$F$12/100*K855+'Connecting shares (%)'!$G$12/100*M855+'Connecting shares (%)'!$H$12/100*O855)/1000000,0),0)</f>
        <v>0</v>
      </c>
      <c r="AF855" s="1">
        <f>IF(C855="west", IF(B855="Central",L855*'Connecting shares (%)'!$R$16*'Connecting shares (%)'!$F$12/100+N855*'Connecting shares (%)'!$G$12/100*'Connecting shares (%)'!$R$17+P855*'Connecting shares (%)'!$H$12/100*'Connecting shares (%)'!$R$18,0),0)</f>
        <v>0</v>
      </c>
      <c r="AG855" s="1">
        <f>IF(C855="West", IF(B855="Decentral",(K855*'Connecting shares (%)'!$F$16/100+M855*'Connecting shares (%)'!$G$16/100+O855*'Connecting shares (%)'!$H$16/100)/1000000,0),0)</f>
        <v>0</v>
      </c>
      <c r="AH855" s="1">
        <f>IF(C855="west", IF(B855="Decentral",L855*'Connecting shares (%)'!$R$16*'Connecting shares (%)'!$F$16/100+N855*'Connecting shares (%)'!$G$16/100*'Connecting shares (%)'!$R$17+P855*'Connecting shares (%)'!$H$16/100*'Connecting shares (%)'!$R$18,0),0)</f>
        <v>0</v>
      </c>
    </row>
    <row r="856" spans="1:34">
      <c r="A856" s="1">
        <v>855</v>
      </c>
      <c r="B856" s="1" t="s">
        <v>19</v>
      </c>
      <c r="C856" s="1" t="s">
        <v>22</v>
      </c>
      <c r="D856" s="1" t="s">
        <v>139</v>
      </c>
      <c r="E856" s="1">
        <v>0</v>
      </c>
      <c r="F856" s="1">
        <v>0</v>
      </c>
      <c r="G856" s="1">
        <v>0</v>
      </c>
      <c r="H856" s="1">
        <v>0</v>
      </c>
      <c r="I856" s="1">
        <v>0</v>
      </c>
      <c r="J856" s="1">
        <v>0</v>
      </c>
      <c r="K856" s="1">
        <v>0</v>
      </c>
      <c r="L856" s="1">
        <v>0</v>
      </c>
      <c r="M856" s="1">
        <v>0</v>
      </c>
      <c r="N856" s="1">
        <v>0</v>
      </c>
      <c r="O856" s="1">
        <v>0</v>
      </c>
      <c r="P856" s="1">
        <v>0</v>
      </c>
      <c r="Q856" s="1">
        <v>2182.57625143933</v>
      </c>
      <c r="R856" s="1">
        <v>237456</v>
      </c>
      <c r="S856" s="59">
        <f>IF(C856="East", IF(B856="Central",('Connecting shares (%)'!$F$2/100*E856+'Connecting shares (%)'!$G$2/100*G856+'Connecting shares (%)'!$H$2/100*I856)/1000000,0),0)</f>
        <v>0</v>
      </c>
      <c r="T856" s="59">
        <f>IF(C856="East", IF(B856="Central",F856*'Connecting shares (%)'!$R$16*'Connecting shares (%)'!$F$2/100+H856*'Connecting shares (%)'!$G$2/100*'Connecting shares (%)'!$R$17+J856*'Connecting shares (%)'!$H$2/100*'Connecting shares (%)'!$R$18,0),0)</f>
        <v>0</v>
      </c>
      <c r="U856" s="1">
        <f>IF(C856="East", IF(B856="Decentral",('Connecting shares (%)'!$F$6/100*E856+'Connecting shares (%)'!$G$6/100*G856+'Connecting shares (%)'!$H$6/100*I856)/1000000,0),0)</f>
        <v>0</v>
      </c>
      <c r="V856" s="1">
        <f>IF(C856="East", IF(B856="Decentral",F856*'Connecting shares (%)'!$R$16*'Connecting shares (%)'!$F$6/100+H856*'Connecting shares (%)'!$G$6/100*'Connecting shares (%)'!$R$17+J856*'Connecting shares (%)'!$H$6/100*'Connecting shares (%)'!$R$18,0),0)</f>
        <v>0</v>
      </c>
      <c r="W856" s="1">
        <f>IF(C856="East", IF(B856="Central",('Connecting shares (%)'!$F$4/100*K856+'Connecting shares (%)'!$G$4/100*M856+'Connecting shares (%)'!$H$4/100*O856)/1000000,0),0)</f>
        <v>0</v>
      </c>
      <c r="X856" s="1">
        <f>IF(C856="East", IF(B856="Central",L856*'Connecting shares (%)'!$R$16*'Connecting shares (%)'!$F$4/100+N856*'Connecting shares (%)'!$G$4/100*'Connecting shares (%)'!$R$17+P856*'Connecting shares (%)'!$H$4/100*'Connecting shares (%)'!$R$18,0),0)</f>
        <v>0</v>
      </c>
      <c r="Y856" s="1">
        <f>IF(C856="East", IF(B856="Decentral",('Connecting shares (%)'!$F$4/100*K856+'Connecting shares (%)'!$G$4/100*M856+'Connecting shares (%)'!$H$4/100*O856)/1000000,0),0)</f>
        <v>0</v>
      </c>
      <c r="Z856" s="1">
        <f>IF(C856="East", IF(B856="Decentral",L856*'Connecting shares (%)'!$R$16*'Connecting shares (%)'!$F$8/100+N856*'Connecting shares (%)'!$G$8/100*'Connecting shares (%)'!$R$17+P856*'Connecting shares (%)'!$H$8/100*'Connecting shares (%)'!$R$18,0),0)</f>
        <v>0</v>
      </c>
      <c r="AA856" s="1">
        <f>IF(C856="West", IF(B856="Central",('Connecting shares (%)'!$F$10/100*E856+'Connecting shares (%)'!$G$10/100*G856+'Connecting shares (%)'!$H$10/100*I856)/1000000,0),0)</f>
        <v>0</v>
      </c>
      <c r="AB856" s="1">
        <f>IF(C856="West", IF(B856="Central",F856*'Connecting shares (%)'!$R$16*'Connecting shares (%)'!$F$10/100+H856*'Connecting shares (%)'!$G$10/100*'Connecting shares (%)'!$R$17+J856*'Connecting shares (%)'!$H$10/100*'Connecting shares (%)'!$R$18,0),0)</f>
        <v>0</v>
      </c>
      <c r="AC856" s="1">
        <f>IF(C856="West", IF(B856="Decentral",('Connecting shares (%)'!$F$14/100*E856+'Connecting shares (%)'!$G$14/100*G856+'Connecting shares (%)'!$H$14/100*I856)/1000000,0),0)</f>
        <v>0</v>
      </c>
      <c r="AD856" s="1">
        <f>IF(C856="west", IF(B856="Decentral",F856*'Connecting shares (%)'!$R$16*'Connecting shares (%)'!$F$14/100+H856*'Connecting shares (%)'!$G$14/100*'Connecting shares (%)'!$R$17+J856*'Connecting shares (%)'!$H$14/100*'Connecting shares (%)'!$R$18,0),0)</f>
        <v>0</v>
      </c>
      <c r="AE856" s="1">
        <f>IF(C856="west", IF(B856="Central",('Connecting shares (%)'!$F$12/100*K856+'Connecting shares (%)'!$G$12/100*M856+'Connecting shares (%)'!$H$12/100*O856)/1000000,0),0)</f>
        <v>0</v>
      </c>
      <c r="AF856" s="1">
        <f>IF(C856="west", IF(B856="Central",L856*'Connecting shares (%)'!$R$16*'Connecting shares (%)'!$F$12/100+N856*'Connecting shares (%)'!$G$12/100*'Connecting shares (%)'!$R$17+P856*'Connecting shares (%)'!$H$12/100*'Connecting shares (%)'!$R$18,0),0)</f>
        <v>0</v>
      </c>
      <c r="AG856" s="1">
        <f>IF(C856="West", IF(B856="Decentral",(K856*'Connecting shares (%)'!$F$16/100+M856*'Connecting shares (%)'!$G$16/100+O856*'Connecting shares (%)'!$H$16/100)/1000000,0),0)</f>
        <v>0</v>
      </c>
      <c r="AH856" s="1">
        <f>IF(C856="west", IF(B856="Decentral",L856*'Connecting shares (%)'!$R$16*'Connecting shares (%)'!$F$16/100+N856*'Connecting shares (%)'!$G$16/100*'Connecting shares (%)'!$R$17+P856*'Connecting shares (%)'!$H$16/100*'Connecting shares (%)'!$R$18,0),0)</f>
        <v>0</v>
      </c>
    </row>
    <row r="857" spans="1:34">
      <c r="A857" s="1">
        <v>856</v>
      </c>
      <c r="B857" s="1" t="s">
        <v>19</v>
      </c>
      <c r="C857" s="1" t="s">
        <v>22</v>
      </c>
      <c r="D857" s="1" t="s">
        <v>138</v>
      </c>
      <c r="E857" s="1">
        <v>86585.27</v>
      </c>
      <c r="F857" s="1">
        <v>4</v>
      </c>
      <c r="G857" s="1">
        <v>0</v>
      </c>
      <c r="H857" s="1">
        <v>0</v>
      </c>
      <c r="I857" s="1">
        <v>0</v>
      </c>
      <c r="J857" s="1">
        <v>0</v>
      </c>
      <c r="K857" s="1">
        <v>0</v>
      </c>
      <c r="L857" s="1">
        <v>0</v>
      </c>
      <c r="M857" s="1">
        <v>0</v>
      </c>
      <c r="N857" s="1">
        <v>0</v>
      </c>
      <c r="O857" s="1">
        <v>0</v>
      </c>
      <c r="P857" s="1">
        <v>0</v>
      </c>
      <c r="Q857" s="1">
        <v>1863.4699935820099</v>
      </c>
      <c r="R857" s="1">
        <v>43591.5</v>
      </c>
      <c r="S857" s="59">
        <f>IF(C857="East", IF(B857="Central",('Connecting shares (%)'!$F$2/100*E857+'Connecting shares (%)'!$G$2/100*G857+'Connecting shares (%)'!$H$2/100*I857)/1000000,0),0)</f>
        <v>0</v>
      </c>
      <c r="T857" s="59">
        <f>IF(C857="East", IF(B857="Central",F857*'Connecting shares (%)'!$R$16*'Connecting shares (%)'!$F$2/100+H857*'Connecting shares (%)'!$G$2/100*'Connecting shares (%)'!$R$17+J857*'Connecting shares (%)'!$H$2/100*'Connecting shares (%)'!$R$18,0),0)</f>
        <v>0</v>
      </c>
      <c r="U857" s="1">
        <f>IF(C857="East", IF(B857="Decentral",('Connecting shares (%)'!$F$6/100*E857+'Connecting shares (%)'!$G$6/100*G857+'Connecting shares (%)'!$H$6/100*I857)/1000000,0),0)</f>
        <v>8.6585270000000006E-2</v>
      </c>
      <c r="V857" s="1">
        <f>IF(C857="East", IF(B857="Decentral",F857*'Connecting shares (%)'!$R$16*'Connecting shares (%)'!$F$6/100+H857*'Connecting shares (%)'!$G$6/100*'Connecting shares (%)'!$R$17+J857*'Connecting shares (%)'!$H$6/100*'Connecting shares (%)'!$R$18,0),0)</f>
        <v>9.1980000000000006E-2</v>
      </c>
      <c r="W857" s="1">
        <f>IF(C857="East", IF(B857="Central",('Connecting shares (%)'!$F$4/100*K857+'Connecting shares (%)'!$G$4/100*M857+'Connecting shares (%)'!$H$4/100*O857)/1000000,0),0)</f>
        <v>0</v>
      </c>
      <c r="X857" s="1">
        <f>IF(C857="East", IF(B857="Central",L857*'Connecting shares (%)'!$R$16*'Connecting shares (%)'!$F$4/100+N857*'Connecting shares (%)'!$G$4/100*'Connecting shares (%)'!$R$17+P857*'Connecting shares (%)'!$H$4/100*'Connecting shares (%)'!$R$18,0),0)</f>
        <v>0</v>
      </c>
      <c r="Y857" s="1">
        <f>IF(C857="East", IF(B857="Decentral",('Connecting shares (%)'!$F$4/100*K857+'Connecting shares (%)'!$G$4/100*M857+'Connecting shares (%)'!$H$4/100*O857)/1000000,0),0)</f>
        <v>0</v>
      </c>
      <c r="Z857" s="1">
        <f>IF(C857="East", IF(B857="Decentral",L857*'Connecting shares (%)'!$R$16*'Connecting shares (%)'!$F$8/100+N857*'Connecting shares (%)'!$G$8/100*'Connecting shares (%)'!$R$17+P857*'Connecting shares (%)'!$H$8/100*'Connecting shares (%)'!$R$18,0),0)</f>
        <v>0</v>
      </c>
      <c r="AA857" s="1">
        <f>IF(C857="West", IF(B857="Central",('Connecting shares (%)'!$F$10/100*E857+'Connecting shares (%)'!$G$10/100*G857+'Connecting shares (%)'!$H$10/100*I857)/1000000,0),0)</f>
        <v>0</v>
      </c>
      <c r="AB857" s="1">
        <f>IF(C857="West", IF(B857="Central",F857*'Connecting shares (%)'!$R$16*'Connecting shares (%)'!$F$10/100+H857*'Connecting shares (%)'!$G$10/100*'Connecting shares (%)'!$R$17+J857*'Connecting shares (%)'!$H$10/100*'Connecting shares (%)'!$R$18,0),0)</f>
        <v>0</v>
      </c>
      <c r="AC857" s="1">
        <f>IF(C857="West", IF(B857="Decentral",('Connecting shares (%)'!$F$14/100*E857+'Connecting shares (%)'!$G$14/100*G857+'Connecting shares (%)'!$H$14/100*I857)/1000000,0),0)</f>
        <v>0</v>
      </c>
      <c r="AD857" s="1">
        <f>IF(C857="west", IF(B857="Decentral",F857*'Connecting shares (%)'!$R$16*'Connecting shares (%)'!$F$14/100+H857*'Connecting shares (%)'!$G$14/100*'Connecting shares (%)'!$R$17+J857*'Connecting shares (%)'!$H$14/100*'Connecting shares (%)'!$R$18,0),0)</f>
        <v>0</v>
      </c>
      <c r="AE857" s="1">
        <f>IF(C857="west", IF(B857="Central",('Connecting shares (%)'!$F$12/100*K857+'Connecting shares (%)'!$G$12/100*M857+'Connecting shares (%)'!$H$12/100*O857)/1000000,0),0)</f>
        <v>0</v>
      </c>
      <c r="AF857" s="1">
        <f>IF(C857="west", IF(B857="Central",L857*'Connecting shares (%)'!$R$16*'Connecting shares (%)'!$F$12/100+N857*'Connecting shares (%)'!$G$12/100*'Connecting shares (%)'!$R$17+P857*'Connecting shares (%)'!$H$12/100*'Connecting shares (%)'!$R$18,0),0)</f>
        <v>0</v>
      </c>
      <c r="AG857" s="1">
        <f>IF(C857="West", IF(B857="Decentral",(K857*'Connecting shares (%)'!$F$16/100+M857*'Connecting shares (%)'!$G$16/100+O857*'Connecting shares (%)'!$H$16/100)/1000000,0),0)</f>
        <v>0</v>
      </c>
      <c r="AH857" s="1">
        <f>IF(C857="west", IF(B857="Decentral",L857*'Connecting shares (%)'!$R$16*'Connecting shares (%)'!$F$16/100+N857*'Connecting shares (%)'!$G$16/100*'Connecting shares (%)'!$R$17+P857*'Connecting shares (%)'!$H$16/100*'Connecting shares (%)'!$R$18,0),0)</f>
        <v>0</v>
      </c>
    </row>
    <row r="858" spans="1:34">
      <c r="A858" s="1">
        <v>857</v>
      </c>
      <c r="B858" s="1" t="s">
        <v>19</v>
      </c>
      <c r="C858" s="1" t="s">
        <v>22</v>
      </c>
      <c r="D858" s="1" t="s">
        <v>137</v>
      </c>
      <c r="E858" s="1">
        <v>0</v>
      </c>
      <c r="F858" s="1">
        <v>0</v>
      </c>
      <c r="G858" s="1">
        <v>0</v>
      </c>
      <c r="H858" s="1">
        <v>0</v>
      </c>
      <c r="I858" s="1">
        <v>0</v>
      </c>
      <c r="J858" s="1">
        <v>0</v>
      </c>
      <c r="K858" s="1">
        <v>0</v>
      </c>
      <c r="L858" s="1">
        <v>0</v>
      </c>
      <c r="M858" s="1">
        <v>0</v>
      </c>
      <c r="N858" s="1">
        <v>0</v>
      </c>
      <c r="O858" s="1">
        <v>0</v>
      </c>
      <c r="P858" s="1">
        <v>0</v>
      </c>
      <c r="Q858" s="1">
        <v>302.34953529808001</v>
      </c>
      <c r="R858" s="1">
        <v>4988</v>
      </c>
      <c r="S858" s="59">
        <f>IF(C858="East", IF(B858="Central",('Connecting shares (%)'!$F$2/100*E858+'Connecting shares (%)'!$G$2/100*G858+'Connecting shares (%)'!$H$2/100*I858)/1000000,0),0)</f>
        <v>0</v>
      </c>
      <c r="T858" s="59">
        <f>IF(C858="East", IF(B858="Central",F858*'Connecting shares (%)'!$R$16*'Connecting shares (%)'!$F$2/100+H858*'Connecting shares (%)'!$G$2/100*'Connecting shares (%)'!$R$17+J858*'Connecting shares (%)'!$H$2/100*'Connecting shares (%)'!$R$18,0),0)</f>
        <v>0</v>
      </c>
      <c r="U858" s="1">
        <f>IF(C858="East", IF(B858="Decentral",('Connecting shares (%)'!$F$6/100*E858+'Connecting shares (%)'!$G$6/100*G858+'Connecting shares (%)'!$H$6/100*I858)/1000000,0),0)</f>
        <v>0</v>
      </c>
      <c r="V858" s="1">
        <f>IF(C858="East", IF(B858="Decentral",F858*'Connecting shares (%)'!$R$16*'Connecting shares (%)'!$F$6/100+H858*'Connecting shares (%)'!$G$6/100*'Connecting shares (%)'!$R$17+J858*'Connecting shares (%)'!$H$6/100*'Connecting shares (%)'!$R$18,0),0)</f>
        <v>0</v>
      </c>
      <c r="W858" s="1">
        <f>IF(C858="East", IF(B858="Central",('Connecting shares (%)'!$F$4/100*K858+'Connecting shares (%)'!$G$4/100*M858+'Connecting shares (%)'!$H$4/100*O858)/1000000,0),0)</f>
        <v>0</v>
      </c>
      <c r="X858" s="1">
        <f>IF(C858="East", IF(B858="Central",L858*'Connecting shares (%)'!$R$16*'Connecting shares (%)'!$F$4/100+N858*'Connecting shares (%)'!$G$4/100*'Connecting shares (%)'!$R$17+P858*'Connecting shares (%)'!$H$4/100*'Connecting shares (%)'!$R$18,0),0)</f>
        <v>0</v>
      </c>
      <c r="Y858" s="1">
        <f>IF(C858="East", IF(B858="Decentral",('Connecting shares (%)'!$F$4/100*K858+'Connecting shares (%)'!$G$4/100*M858+'Connecting shares (%)'!$H$4/100*O858)/1000000,0),0)</f>
        <v>0</v>
      </c>
      <c r="Z858" s="1">
        <f>IF(C858="East", IF(B858="Decentral",L858*'Connecting shares (%)'!$R$16*'Connecting shares (%)'!$F$8/100+N858*'Connecting shares (%)'!$G$8/100*'Connecting shares (%)'!$R$17+P858*'Connecting shares (%)'!$H$8/100*'Connecting shares (%)'!$R$18,0),0)</f>
        <v>0</v>
      </c>
      <c r="AA858" s="1">
        <f>IF(C858="West", IF(B858="Central",('Connecting shares (%)'!$F$10/100*E858+'Connecting shares (%)'!$G$10/100*G858+'Connecting shares (%)'!$H$10/100*I858)/1000000,0),0)</f>
        <v>0</v>
      </c>
      <c r="AB858" s="1">
        <f>IF(C858="West", IF(B858="Central",F858*'Connecting shares (%)'!$R$16*'Connecting shares (%)'!$F$10/100+H858*'Connecting shares (%)'!$G$10/100*'Connecting shares (%)'!$R$17+J858*'Connecting shares (%)'!$H$10/100*'Connecting shares (%)'!$R$18,0),0)</f>
        <v>0</v>
      </c>
      <c r="AC858" s="1">
        <f>IF(C858="West", IF(B858="Decentral",('Connecting shares (%)'!$F$14/100*E858+'Connecting shares (%)'!$G$14/100*G858+'Connecting shares (%)'!$H$14/100*I858)/1000000,0),0)</f>
        <v>0</v>
      </c>
      <c r="AD858" s="1">
        <f>IF(C858="west", IF(B858="Decentral",F858*'Connecting shares (%)'!$R$16*'Connecting shares (%)'!$F$14/100+H858*'Connecting shares (%)'!$G$14/100*'Connecting shares (%)'!$R$17+J858*'Connecting shares (%)'!$H$14/100*'Connecting shares (%)'!$R$18,0),0)</f>
        <v>0</v>
      </c>
      <c r="AE858" s="1">
        <f>IF(C858="west", IF(B858="Central",('Connecting shares (%)'!$F$12/100*K858+'Connecting shares (%)'!$G$12/100*M858+'Connecting shares (%)'!$H$12/100*O858)/1000000,0),0)</f>
        <v>0</v>
      </c>
      <c r="AF858" s="1">
        <f>IF(C858="west", IF(B858="Central",L858*'Connecting shares (%)'!$R$16*'Connecting shares (%)'!$F$12/100+N858*'Connecting shares (%)'!$G$12/100*'Connecting shares (%)'!$R$17+P858*'Connecting shares (%)'!$H$12/100*'Connecting shares (%)'!$R$18,0),0)</f>
        <v>0</v>
      </c>
      <c r="AG858" s="1">
        <f>IF(C858="West", IF(B858="Decentral",(K858*'Connecting shares (%)'!$F$16/100+M858*'Connecting shares (%)'!$G$16/100+O858*'Connecting shares (%)'!$H$16/100)/1000000,0),0)</f>
        <v>0</v>
      </c>
      <c r="AH858" s="1">
        <f>IF(C858="west", IF(B858="Decentral",L858*'Connecting shares (%)'!$R$16*'Connecting shares (%)'!$F$16/100+N858*'Connecting shares (%)'!$G$16/100*'Connecting shares (%)'!$R$17+P858*'Connecting shares (%)'!$H$16/100*'Connecting shares (%)'!$R$18,0),0)</f>
        <v>0</v>
      </c>
    </row>
    <row r="859" spans="1:34">
      <c r="A859" s="1">
        <v>858</v>
      </c>
      <c r="B859" s="1" t="s">
        <v>19</v>
      </c>
      <c r="C859" s="1" t="s">
        <v>22</v>
      </c>
      <c r="D859" s="1" t="s">
        <v>136</v>
      </c>
      <c r="E859" s="1">
        <v>2847879.91</v>
      </c>
      <c r="F859" s="1">
        <v>196</v>
      </c>
      <c r="G859" s="1">
        <v>0</v>
      </c>
      <c r="H859" s="1">
        <v>0</v>
      </c>
      <c r="I859" s="1">
        <v>0</v>
      </c>
      <c r="J859" s="1">
        <v>0</v>
      </c>
      <c r="K859" s="1">
        <v>731783.18999999901</v>
      </c>
      <c r="L859" s="1">
        <v>87</v>
      </c>
      <c r="M859" s="1">
        <v>202212.47999999899</v>
      </c>
      <c r="N859" s="1">
        <v>3</v>
      </c>
      <c r="O859" s="1">
        <v>0</v>
      </c>
      <c r="P859" s="1">
        <v>0</v>
      </c>
      <c r="Q859" s="1">
        <v>4489.3537661260698</v>
      </c>
      <c r="R859" s="1">
        <v>894559.5</v>
      </c>
      <c r="S859" s="59">
        <f>IF(C859="East", IF(B859="Central",('Connecting shares (%)'!$F$2/100*E859+'Connecting shares (%)'!$G$2/100*G859+'Connecting shares (%)'!$H$2/100*I859)/1000000,0),0)</f>
        <v>0</v>
      </c>
      <c r="T859" s="59">
        <f>IF(C859="East", IF(B859="Central",F859*'Connecting shares (%)'!$R$16*'Connecting shares (%)'!$F$2/100+H859*'Connecting shares (%)'!$G$2/100*'Connecting shares (%)'!$R$17+J859*'Connecting shares (%)'!$H$2/100*'Connecting shares (%)'!$R$18,0),0)</f>
        <v>0</v>
      </c>
      <c r="U859" s="1">
        <f>IF(C859="East", IF(B859="Decentral",('Connecting shares (%)'!$F$6/100*E859+'Connecting shares (%)'!$G$6/100*G859+'Connecting shares (%)'!$H$6/100*I859)/1000000,0),0)</f>
        <v>2.8478799100000001</v>
      </c>
      <c r="V859" s="1">
        <f>IF(C859="East", IF(B859="Decentral",F859*'Connecting shares (%)'!$R$16*'Connecting shares (%)'!$F$6/100+H859*'Connecting shares (%)'!$G$6/100*'Connecting shares (%)'!$R$17+J859*'Connecting shares (%)'!$H$6/100*'Connecting shares (%)'!$R$18,0),0)</f>
        <v>4.5070200000000007</v>
      </c>
      <c r="W859" s="1">
        <f>IF(C859="East", IF(B859="Central",('Connecting shares (%)'!$F$4/100*K859+'Connecting shares (%)'!$G$4/100*M859+'Connecting shares (%)'!$H$4/100*O859)/1000000,0),0)</f>
        <v>0</v>
      </c>
      <c r="X859" s="1">
        <f>IF(C859="East", IF(B859="Central",L859*'Connecting shares (%)'!$R$16*'Connecting shares (%)'!$F$4/100+N859*'Connecting shares (%)'!$G$4/100*'Connecting shares (%)'!$R$17+P859*'Connecting shares (%)'!$H$4/100*'Connecting shares (%)'!$R$18,0),0)</f>
        <v>0</v>
      </c>
      <c r="Y859" s="1">
        <f>IF(C859="East", IF(B859="Decentral",('Connecting shares (%)'!$F$4/100*K859+'Connecting shares (%)'!$G$4/100*M859+'Connecting shares (%)'!$H$4/100*O859)/1000000,0),0)</f>
        <v>0.93399566999999806</v>
      </c>
      <c r="Z859" s="1">
        <f>IF(C859="East", IF(B859="Decentral",L859*'Connecting shares (%)'!$R$16*'Connecting shares (%)'!$F$8/100+N859*'Connecting shares (%)'!$G$8/100*'Connecting shares (%)'!$R$17+P859*'Connecting shares (%)'!$H$8/100*'Connecting shares (%)'!$R$18,0),0)</f>
        <v>2.0925419999999999</v>
      </c>
      <c r="AA859" s="1">
        <f>IF(C859="West", IF(B859="Central",('Connecting shares (%)'!$F$10/100*E859+'Connecting shares (%)'!$G$10/100*G859+'Connecting shares (%)'!$H$10/100*I859)/1000000,0),0)</f>
        <v>0</v>
      </c>
      <c r="AB859" s="1">
        <f>IF(C859="West", IF(B859="Central",F859*'Connecting shares (%)'!$R$16*'Connecting shares (%)'!$F$10/100+H859*'Connecting shares (%)'!$G$10/100*'Connecting shares (%)'!$R$17+J859*'Connecting shares (%)'!$H$10/100*'Connecting shares (%)'!$R$18,0),0)</f>
        <v>0</v>
      </c>
      <c r="AC859" s="1">
        <f>IF(C859="West", IF(B859="Decentral",('Connecting shares (%)'!$F$14/100*E859+'Connecting shares (%)'!$G$14/100*G859+'Connecting shares (%)'!$H$14/100*I859)/1000000,0),0)</f>
        <v>0</v>
      </c>
      <c r="AD859" s="1">
        <f>IF(C859="west", IF(B859="Decentral",F859*'Connecting shares (%)'!$R$16*'Connecting shares (%)'!$F$14/100+H859*'Connecting shares (%)'!$G$14/100*'Connecting shares (%)'!$R$17+J859*'Connecting shares (%)'!$H$14/100*'Connecting shares (%)'!$R$18,0),0)</f>
        <v>0</v>
      </c>
      <c r="AE859" s="1">
        <f>IF(C859="west", IF(B859="Central",('Connecting shares (%)'!$F$12/100*K859+'Connecting shares (%)'!$G$12/100*M859+'Connecting shares (%)'!$H$12/100*O859)/1000000,0),0)</f>
        <v>0</v>
      </c>
      <c r="AF859" s="1">
        <f>IF(C859="west", IF(B859="Central",L859*'Connecting shares (%)'!$R$16*'Connecting shares (%)'!$F$12/100+N859*'Connecting shares (%)'!$G$12/100*'Connecting shares (%)'!$R$17+P859*'Connecting shares (%)'!$H$12/100*'Connecting shares (%)'!$R$18,0),0)</f>
        <v>0</v>
      </c>
      <c r="AG859" s="1">
        <f>IF(C859="West", IF(B859="Decentral",(K859*'Connecting shares (%)'!$F$16/100+M859*'Connecting shares (%)'!$G$16/100+O859*'Connecting shares (%)'!$H$16/100)/1000000,0),0)</f>
        <v>0</v>
      </c>
      <c r="AH859" s="1">
        <f>IF(C859="west", IF(B859="Decentral",L859*'Connecting shares (%)'!$R$16*'Connecting shares (%)'!$F$16/100+N859*'Connecting shares (%)'!$G$16/100*'Connecting shares (%)'!$R$17+P859*'Connecting shares (%)'!$H$16/100*'Connecting shares (%)'!$R$18,0),0)</f>
        <v>0</v>
      </c>
    </row>
    <row r="860" spans="1:34">
      <c r="A860" s="1">
        <v>859</v>
      </c>
      <c r="B860" s="1" t="s">
        <v>19</v>
      </c>
      <c r="C860" s="1" t="s">
        <v>22</v>
      </c>
      <c r="D860" s="1" t="s">
        <v>135</v>
      </c>
      <c r="E860" s="1">
        <v>2053836.64</v>
      </c>
      <c r="F860" s="1">
        <v>152</v>
      </c>
      <c r="G860" s="1">
        <v>0</v>
      </c>
      <c r="H860" s="1">
        <v>0</v>
      </c>
      <c r="I860" s="1">
        <v>0</v>
      </c>
      <c r="J860" s="1">
        <v>0</v>
      </c>
      <c r="K860" s="1">
        <v>861541.47</v>
      </c>
      <c r="L860" s="1">
        <v>109</v>
      </c>
      <c r="M860" s="1">
        <v>256174.51</v>
      </c>
      <c r="N860" s="1">
        <v>3</v>
      </c>
      <c r="O860" s="1">
        <v>0</v>
      </c>
      <c r="P860" s="1">
        <v>0</v>
      </c>
      <c r="Q860" s="1">
        <v>4325.4694313051596</v>
      </c>
      <c r="R860" s="1">
        <v>768055</v>
      </c>
      <c r="S860" s="59">
        <f>IF(C860="East", IF(B860="Central",('Connecting shares (%)'!$F$2/100*E860+'Connecting shares (%)'!$G$2/100*G860+'Connecting shares (%)'!$H$2/100*I860)/1000000,0),0)</f>
        <v>0</v>
      </c>
      <c r="T860" s="59">
        <f>IF(C860="East", IF(B860="Central",F860*'Connecting shares (%)'!$R$16*'Connecting shares (%)'!$F$2/100+H860*'Connecting shares (%)'!$G$2/100*'Connecting shares (%)'!$R$17+J860*'Connecting shares (%)'!$H$2/100*'Connecting shares (%)'!$R$18,0),0)</f>
        <v>0</v>
      </c>
      <c r="U860" s="1">
        <f>IF(C860="East", IF(B860="Decentral",('Connecting shares (%)'!$F$6/100*E860+'Connecting shares (%)'!$G$6/100*G860+'Connecting shares (%)'!$H$6/100*I860)/1000000,0),0)</f>
        <v>2.0538366400000001</v>
      </c>
      <c r="V860" s="1">
        <f>IF(C860="East", IF(B860="Decentral",F860*'Connecting shares (%)'!$R$16*'Connecting shares (%)'!$F$6/100+H860*'Connecting shares (%)'!$G$6/100*'Connecting shares (%)'!$R$17+J860*'Connecting shares (%)'!$H$6/100*'Connecting shares (%)'!$R$18,0),0)</f>
        <v>3.4952400000000008</v>
      </c>
      <c r="W860" s="1">
        <f>IF(C860="East", IF(B860="Central",('Connecting shares (%)'!$F$4/100*K860+'Connecting shares (%)'!$G$4/100*M860+'Connecting shares (%)'!$H$4/100*O860)/1000000,0),0)</f>
        <v>0</v>
      </c>
      <c r="X860" s="1">
        <f>IF(C860="East", IF(B860="Central",L860*'Connecting shares (%)'!$R$16*'Connecting shares (%)'!$F$4/100+N860*'Connecting shares (%)'!$G$4/100*'Connecting shares (%)'!$R$17+P860*'Connecting shares (%)'!$H$4/100*'Connecting shares (%)'!$R$18,0),0)</f>
        <v>0</v>
      </c>
      <c r="Y860" s="1">
        <f>IF(C860="East", IF(B860="Decentral",('Connecting shares (%)'!$F$4/100*K860+'Connecting shares (%)'!$G$4/100*M860+'Connecting shares (%)'!$H$4/100*O860)/1000000,0),0)</f>
        <v>1.1177159800000001</v>
      </c>
      <c r="Z860" s="1">
        <f>IF(C860="East", IF(B860="Decentral",L860*'Connecting shares (%)'!$R$16*'Connecting shares (%)'!$F$8/100+N860*'Connecting shares (%)'!$G$8/100*'Connecting shares (%)'!$R$17+P860*'Connecting shares (%)'!$H$8/100*'Connecting shares (%)'!$R$18,0),0)</f>
        <v>2.5984320000000003</v>
      </c>
      <c r="AA860" s="1">
        <f>IF(C860="West", IF(B860="Central",('Connecting shares (%)'!$F$10/100*E860+'Connecting shares (%)'!$G$10/100*G860+'Connecting shares (%)'!$H$10/100*I860)/1000000,0),0)</f>
        <v>0</v>
      </c>
      <c r="AB860" s="1">
        <f>IF(C860="West", IF(B860="Central",F860*'Connecting shares (%)'!$R$16*'Connecting shares (%)'!$F$10/100+H860*'Connecting shares (%)'!$G$10/100*'Connecting shares (%)'!$R$17+J860*'Connecting shares (%)'!$H$10/100*'Connecting shares (%)'!$R$18,0),0)</f>
        <v>0</v>
      </c>
      <c r="AC860" s="1">
        <f>IF(C860="West", IF(B860="Decentral",('Connecting shares (%)'!$F$14/100*E860+'Connecting shares (%)'!$G$14/100*G860+'Connecting shares (%)'!$H$14/100*I860)/1000000,0),0)</f>
        <v>0</v>
      </c>
      <c r="AD860" s="1">
        <f>IF(C860="west", IF(B860="Decentral",F860*'Connecting shares (%)'!$R$16*'Connecting shares (%)'!$F$14/100+H860*'Connecting shares (%)'!$G$14/100*'Connecting shares (%)'!$R$17+J860*'Connecting shares (%)'!$H$14/100*'Connecting shares (%)'!$R$18,0),0)</f>
        <v>0</v>
      </c>
      <c r="AE860" s="1">
        <f>IF(C860="west", IF(B860="Central",('Connecting shares (%)'!$F$12/100*K860+'Connecting shares (%)'!$G$12/100*M860+'Connecting shares (%)'!$H$12/100*O860)/1000000,0),0)</f>
        <v>0</v>
      </c>
      <c r="AF860" s="1">
        <f>IF(C860="west", IF(B860="Central",L860*'Connecting shares (%)'!$R$16*'Connecting shares (%)'!$F$12/100+N860*'Connecting shares (%)'!$G$12/100*'Connecting shares (%)'!$R$17+P860*'Connecting shares (%)'!$H$12/100*'Connecting shares (%)'!$R$18,0),0)</f>
        <v>0</v>
      </c>
      <c r="AG860" s="1">
        <f>IF(C860="West", IF(B860="Decentral",(K860*'Connecting shares (%)'!$F$16/100+M860*'Connecting shares (%)'!$G$16/100+O860*'Connecting shares (%)'!$H$16/100)/1000000,0),0)</f>
        <v>0</v>
      </c>
      <c r="AH860" s="1">
        <f>IF(C860="west", IF(B860="Decentral",L860*'Connecting shares (%)'!$R$16*'Connecting shares (%)'!$F$16/100+N860*'Connecting shares (%)'!$G$16/100*'Connecting shares (%)'!$R$17+P860*'Connecting shares (%)'!$H$16/100*'Connecting shares (%)'!$R$18,0),0)</f>
        <v>0</v>
      </c>
    </row>
    <row r="861" spans="1:34">
      <c r="A861" s="1">
        <v>860</v>
      </c>
      <c r="B861" s="1" t="s">
        <v>19</v>
      </c>
      <c r="C861" s="1" t="s">
        <v>22</v>
      </c>
      <c r="D861" s="1" t="s">
        <v>134</v>
      </c>
      <c r="E861" s="1">
        <v>639653.049999999</v>
      </c>
      <c r="F861" s="1">
        <v>42</v>
      </c>
      <c r="G861" s="1">
        <v>0</v>
      </c>
      <c r="H861" s="1">
        <v>0</v>
      </c>
      <c r="I861" s="1">
        <v>0</v>
      </c>
      <c r="J861" s="1">
        <v>0</v>
      </c>
      <c r="K861" s="1">
        <v>0</v>
      </c>
      <c r="L861" s="1">
        <v>0</v>
      </c>
      <c r="M861" s="1">
        <v>0</v>
      </c>
      <c r="N861" s="1">
        <v>0</v>
      </c>
      <c r="O861" s="1">
        <v>0</v>
      </c>
      <c r="P861" s="1">
        <v>0</v>
      </c>
      <c r="Q861" s="1">
        <v>3669.6448322144402</v>
      </c>
      <c r="R861" s="1">
        <v>298225.5</v>
      </c>
      <c r="S861" s="59">
        <f>IF(C861="East", IF(B861="Central",('Connecting shares (%)'!$F$2/100*E861+'Connecting shares (%)'!$G$2/100*G861+'Connecting shares (%)'!$H$2/100*I861)/1000000,0),0)</f>
        <v>0</v>
      </c>
      <c r="T861" s="59">
        <f>IF(C861="East", IF(B861="Central",F861*'Connecting shares (%)'!$R$16*'Connecting shares (%)'!$F$2/100+H861*'Connecting shares (%)'!$G$2/100*'Connecting shares (%)'!$R$17+J861*'Connecting shares (%)'!$H$2/100*'Connecting shares (%)'!$R$18,0),0)</f>
        <v>0</v>
      </c>
      <c r="U861" s="1">
        <f>IF(C861="East", IF(B861="Decentral",('Connecting shares (%)'!$F$6/100*E861+'Connecting shares (%)'!$G$6/100*G861+'Connecting shares (%)'!$H$6/100*I861)/1000000,0),0)</f>
        <v>0.63965304999999895</v>
      </c>
      <c r="V861" s="1">
        <f>IF(C861="East", IF(B861="Decentral",F861*'Connecting shares (%)'!$R$16*'Connecting shares (%)'!$F$6/100+H861*'Connecting shares (%)'!$G$6/100*'Connecting shares (%)'!$R$17+J861*'Connecting shares (%)'!$H$6/100*'Connecting shares (%)'!$R$18,0),0)</f>
        <v>0.96579000000000004</v>
      </c>
      <c r="W861" s="1">
        <f>IF(C861="East", IF(B861="Central",('Connecting shares (%)'!$F$4/100*K861+'Connecting shares (%)'!$G$4/100*M861+'Connecting shares (%)'!$H$4/100*O861)/1000000,0),0)</f>
        <v>0</v>
      </c>
      <c r="X861" s="1">
        <f>IF(C861="East", IF(B861="Central",L861*'Connecting shares (%)'!$R$16*'Connecting shares (%)'!$F$4/100+N861*'Connecting shares (%)'!$G$4/100*'Connecting shares (%)'!$R$17+P861*'Connecting shares (%)'!$H$4/100*'Connecting shares (%)'!$R$18,0),0)</f>
        <v>0</v>
      </c>
      <c r="Y861" s="1">
        <f>IF(C861="East", IF(B861="Decentral",('Connecting shares (%)'!$F$4/100*K861+'Connecting shares (%)'!$G$4/100*M861+'Connecting shares (%)'!$H$4/100*O861)/1000000,0),0)</f>
        <v>0</v>
      </c>
      <c r="Z861" s="1">
        <f>IF(C861="East", IF(B861="Decentral",L861*'Connecting shares (%)'!$R$16*'Connecting shares (%)'!$F$8/100+N861*'Connecting shares (%)'!$G$8/100*'Connecting shares (%)'!$R$17+P861*'Connecting shares (%)'!$H$8/100*'Connecting shares (%)'!$R$18,0),0)</f>
        <v>0</v>
      </c>
      <c r="AA861" s="1">
        <f>IF(C861="West", IF(B861="Central",('Connecting shares (%)'!$F$10/100*E861+'Connecting shares (%)'!$G$10/100*G861+'Connecting shares (%)'!$H$10/100*I861)/1000000,0),0)</f>
        <v>0</v>
      </c>
      <c r="AB861" s="1">
        <f>IF(C861="West", IF(B861="Central",F861*'Connecting shares (%)'!$R$16*'Connecting shares (%)'!$F$10/100+H861*'Connecting shares (%)'!$G$10/100*'Connecting shares (%)'!$R$17+J861*'Connecting shares (%)'!$H$10/100*'Connecting shares (%)'!$R$18,0),0)</f>
        <v>0</v>
      </c>
      <c r="AC861" s="1">
        <f>IF(C861="West", IF(B861="Decentral",('Connecting shares (%)'!$F$14/100*E861+'Connecting shares (%)'!$G$14/100*G861+'Connecting shares (%)'!$H$14/100*I861)/1000000,0),0)</f>
        <v>0</v>
      </c>
      <c r="AD861" s="1">
        <f>IF(C861="west", IF(B861="Decentral",F861*'Connecting shares (%)'!$R$16*'Connecting shares (%)'!$F$14/100+H861*'Connecting shares (%)'!$G$14/100*'Connecting shares (%)'!$R$17+J861*'Connecting shares (%)'!$H$14/100*'Connecting shares (%)'!$R$18,0),0)</f>
        <v>0</v>
      </c>
      <c r="AE861" s="1">
        <f>IF(C861="west", IF(B861="Central",('Connecting shares (%)'!$F$12/100*K861+'Connecting shares (%)'!$G$12/100*M861+'Connecting shares (%)'!$H$12/100*O861)/1000000,0),0)</f>
        <v>0</v>
      </c>
      <c r="AF861" s="1">
        <f>IF(C861="west", IF(B861="Central",L861*'Connecting shares (%)'!$R$16*'Connecting shares (%)'!$F$12/100+N861*'Connecting shares (%)'!$G$12/100*'Connecting shares (%)'!$R$17+P861*'Connecting shares (%)'!$H$12/100*'Connecting shares (%)'!$R$18,0),0)</f>
        <v>0</v>
      </c>
      <c r="AG861" s="1">
        <f>IF(C861="West", IF(B861="Decentral",(K861*'Connecting shares (%)'!$F$16/100+M861*'Connecting shares (%)'!$G$16/100+O861*'Connecting shares (%)'!$H$16/100)/1000000,0),0)</f>
        <v>0</v>
      </c>
      <c r="AH861" s="1">
        <f>IF(C861="west", IF(B861="Decentral",L861*'Connecting shares (%)'!$R$16*'Connecting shares (%)'!$F$16/100+N861*'Connecting shares (%)'!$G$16/100*'Connecting shares (%)'!$R$17+P861*'Connecting shares (%)'!$H$16/100*'Connecting shares (%)'!$R$18,0),0)</f>
        <v>0</v>
      </c>
    </row>
    <row r="862" spans="1:34">
      <c r="A862" s="1">
        <v>861</v>
      </c>
      <c r="B862" s="1" t="s">
        <v>19</v>
      </c>
      <c r="C862" s="1" t="s">
        <v>22</v>
      </c>
      <c r="D862" s="1" t="s">
        <v>133</v>
      </c>
      <c r="E862" s="1">
        <v>777862.74999999895</v>
      </c>
      <c r="F862" s="1">
        <v>50</v>
      </c>
      <c r="G862" s="1">
        <v>0</v>
      </c>
      <c r="H862" s="1">
        <v>0</v>
      </c>
      <c r="I862" s="1">
        <v>0</v>
      </c>
      <c r="J862" s="1">
        <v>0</v>
      </c>
      <c r="K862" s="1">
        <v>95107.94</v>
      </c>
      <c r="L862" s="1">
        <v>12</v>
      </c>
      <c r="M862" s="1">
        <v>50774.33</v>
      </c>
      <c r="N862" s="1">
        <v>1</v>
      </c>
      <c r="O862" s="1">
        <v>0</v>
      </c>
      <c r="P862" s="1">
        <v>0</v>
      </c>
      <c r="Q862" s="1">
        <v>4293.3296834838302</v>
      </c>
      <c r="R862" s="1">
        <v>683093.5</v>
      </c>
      <c r="S862" s="59">
        <f>IF(C862="East", IF(B862="Central",('Connecting shares (%)'!$F$2/100*E862+'Connecting shares (%)'!$G$2/100*G862+'Connecting shares (%)'!$H$2/100*I862)/1000000,0),0)</f>
        <v>0</v>
      </c>
      <c r="T862" s="59">
        <f>IF(C862="East", IF(B862="Central",F862*'Connecting shares (%)'!$R$16*'Connecting shares (%)'!$F$2/100+H862*'Connecting shares (%)'!$G$2/100*'Connecting shares (%)'!$R$17+J862*'Connecting shares (%)'!$H$2/100*'Connecting shares (%)'!$R$18,0),0)</f>
        <v>0</v>
      </c>
      <c r="U862" s="1">
        <f>IF(C862="East", IF(B862="Decentral",('Connecting shares (%)'!$F$6/100*E862+'Connecting shares (%)'!$G$6/100*G862+'Connecting shares (%)'!$H$6/100*I862)/1000000,0),0)</f>
        <v>0.77786274999999894</v>
      </c>
      <c r="V862" s="1">
        <f>IF(C862="East", IF(B862="Decentral",F862*'Connecting shares (%)'!$R$16*'Connecting shares (%)'!$F$6/100+H862*'Connecting shares (%)'!$G$6/100*'Connecting shares (%)'!$R$17+J862*'Connecting shares (%)'!$H$6/100*'Connecting shares (%)'!$R$18,0),0)</f>
        <v>1.14975</v>
      </c>
      <c r="W862" s="1">
        <f>IF(C862="East", IF(B862="Central",('Connecting shares (%)'!$F$4/100*K862+'Connecting shares (%)'!$G$4/100*M862+'Connecting shares (%)'!$H$4/100*O862)/1000000,0),0)</f>
        <v>0</v>
      </c>
      <c r="X862" s="1">
        <f>IF(C862="East", IF(B862="Central",L862*'Connecting shares (%)'!$R$16*'Connecting shares (%)'!$F$4/100+N862*'Connecting shares (%)'!$G$4/100*'Connecting shares (%)'!$R$17+P862*'Connecting shares (%)'!$H$4/100*'Connecting shares (%)'!$R$18,0),0)</f>
        <v>0</v>
      </c>
      <c r="Y862" s="1">
        <f>IF(C862="East", IF(B862="Decentral",('Connecting shares (%)'!$F$4/100*K862+'Connecting shares (%)'!$G$4/100*M862+'Connecting shares (%)'!$H$4/100*O862)/1000000,0),0)</f>
        <v>0.14588227000000001</v>
      </c>
      <c r="Z862" s="1">
        <f>IF(C862="East", IF(B862="Decentral",L862*'Connecting shares (%)'!$R$16*'Connecting shares (%)'!$F$8/100+N862*'Connecting shares (%)'!$G$8/100*'Connecting shares (%)'!$R$17+P862*'Connecting shares (%)'!$H$8/100*'Connecting shares (%)'!$R$18,0),0)</f>
        <v>0.30659900000000001</v>
      </c>
      <c r="AA862" s="1">
        <f>IF(C862="West", IF(B862="Central",('Connecting shares (%)'!$F$10/100*E862+'Connecting shares (%)'!$G$10/100*G862+'Connecting shares (%)'!$H$10/100*I862)/1000000,0),0)</f>
        <v>0</v>
      </c>
      <c r="AB862" s="1">
        <f>IF(C862="West", IF(B862="Central",F862*'Connecting shares (%)'!$R$16*'Connecting shares (%)'!$F$10/100+H862*'Connecting shares (%)'!$G$10/100*'Connecting shares (%)'!$R$17+J862*'Connecting shares (%)'!$H$10/100*'Connecting shares (%)'!$R$18,0),0)</f>
        <v>0</v>
      </c>
      <c r="AC862" s="1">
        <f>IF(C862="West", IF(B862="Decentral",('Connecting shares (%)'!$F$14/100*E862+'Connecting shares (%)'!$G$14/100*G862+'Connecting shares (%)'!$H$14/100*I862)/1000000,0),0)</f>
        <v>0</v>
      </c>
      <c r="AD862" s="1">
        <f>IF(C862="west", IF(B862="Decentral",F862*'Connecting shares (%)'!$R$16*'Connecting shares (%)'!$F$14/100+H862*'Connecting shares (%)'!$G$14/100*'Connecting shares (%)'!$R$17+J862*'Connecting shares (%)'!$H$14/100*'Connecting shares (%)'!$R$18,0),0)</f>
        <v>0</v>
      </c>
      <c r="AE862" s="1">
        <f>IF(C862="west", IF(B862="Central",('Connecting shares (%)'!$F$12/100*K862+'Connecting shares (%)'!$G$12/100*M862+'Connecting shares (%)'!$H$12/100*O862)/1000000,0),0)</f>
        <v>0</v>
      </c>
      <c r="AF862" s="1">
        <f>IF(C862="west", IF(B862="Central",L862*'Connecting shares (%)'!$R$16*'Connecting shares (%)'!$F$12/100+N862*'Connecting shares (%)'!$G$12/100*'Connecting shares (%)'!$R$17+P862*'Connecting shares (%)'!$H$12/100*'Connecting shares (%)'!$R$18,0),0)</f>
        <v>0</v>
      </c>
      <c r="AG862" s="1">
        <f>IF(C862="West", IF(B862="Decentral",(K862*'Connecting shares (%)'!$F$16/100+M862*'Connecting shares (%)'!$G$16/100+O862*'Connecting shares (%)'!$H$16/100)/1000000,0),0)</f>
        <v>0</v>
      </c>
      <c r="AH862" s="1">
        <f>IF(C862="west", IF(B862="Decentral",L862*'Connecting shares (%)'!$R$16*'Connecting shares (%)'!$F$16/100+N862*'Connecting shares (%)'!$G$16/100*'Connecting shares (%)'!$R$17+P862*'Connecting shares (%)'!$H$16/100*'Connecting shares (%)'!$R$18,0),0)</f>
        <v>0</v>
      </c>
    </row>
    <row r="863" spans="1:34">
      <c r="A863" s="1">
        <v>862</v>
      </c>
      <c r="B863" s="1" t="s">
        <v>19</v>
      </c>
      <c r="C863" s="1" t="s">
        <v>22</v>
      </c>
      <c r="D863" s="1" t="s">
        <v>121</v>
      </c>
      <c r="E863" s="1">
        <v>219680.12999999899</v>
      </c>
      <c r="F863" s="1">
        <v>16</v>
      </c>
      <c r="G863" s="1">
        <v>0</v>
      </c>
      <c r="H863" s="1">
        <v>0</v>
      </c>
      <c r="I863" s="1">
        <v>0</v>
      </c>
      <c r="J863" s="1">
        <v>0</v>
      </c>
      <c r="K863" s="1">
        <v>137603.00999999899</v>
      </c>
      <c r="L863" s="1">
        <v>7</v>
      </c>
      <c r="M863" s="1">
        <v>0</v>
      </c>
      <c r="N863" s="1">
        <v>0</v>
      </c>
      <c r="O863" s="1">
        <v>0</v>
      </c>
      <c r="P863" s="1">
        <v>0</v>
      </c>
      <c r="Q863" s="1">
        <v>1275.44002291793</v>
      </c>
      <c r="R863" s="1">
        <v>51102.5</v>
      </c>
      <c r="S863" s="59">
        <f>IF(C863="East", IF(B863="Central",('Connecting shares (%)'!$F$2/100*E863+'Connecting shares (%)'!$G$2/100*G863+'Connecting shares (%)'!$H$2/100*I863)/1000000,0),0)</f>
        <v>0</v>
      </c>
      <c r="T863" s="59">
        <f>IF(C863="East", IF(B863="Central",F863*'Connecting shares (%)'!$R$16*'Connecting shares (%)'!$F$2/100+H863*'Connecting shares (%)'!$G$2/100*'Connecting shares (%)'!$R$17+J863*'Connecting shares (%)'!$H$2/100*'Connecting shares (%)'!$R$18,0),0)</f>
        <v>0</v>
      </c>
      <c r="U863" s="1">
        <f>IF(C863="East", IF(B863="Decentral",('Connecting shares (%)'!$F$6/100*E863+'Connecting shares (%)'!$G$6/100*G863+'Connecting shares (%)'!$H$6/100*I863)/1000000,0),0)</f>
        <v>0.21968012999999897</v>
      </c>
      <c r="V863" s="1">
        <f>IF(C863="East", IF(B863="Decentral",F863*'Connecting shares (%)'!$R$16*'Connecting shares (%)'!$F$6/100+H863*'Connecting shares (%)'!$G$6/100*'Connecting shares (%)'!$R$17+J863*'Connecting shares (%)'!$H$6/100*'Connecting shares (%)'!$R$18,0),0)</f>
        <v>0.36792000000000002</v>
      </c>
      <c r="W863" s="1">
        <f>IF(C863="East", IF(B863="Central",('Connecting shares (%)'!$F$4/100*K863+'Connecting shares (%)'!$G$4/100*M863+'Connecting shares (%)'!$H$4/100*O863)/1000000,0),0)</f>
        <v>0</v>
      </c>
      <c r="X863" s="1">
        <f>IF(C863="East", IF(B863="Central",L863*'Connecting shares (%)'!$R$16*'Connecting shares (%)'!$F$4/100+N863*'Connecting shares (%)'!$G$4/100*'Connecting shares (%)'!$R$17+P863*'Connecting shares (%)'!$H$4/100*'Connecting shares (%)'!$R$18,0),0)</f>
        <v>0</v>
      </c>
      <c r="Y863" s="1">
        <f>IF(C863="East", IF(B863="Decentral",('Connecting shares (%)'!$F$4/100*K863+'Connecting shares (%)'!$G$4/100*M863+'Connecting shares (%)'!$H$4/100*O863)/1000000,0),0)</f>
        <v>0.137603009999999</v>
      </c>
      <c r="Z863" s="1">
        <f>IF(C863="East", IF(B863="Decentral",L863*'Connecting shares (%)'!$R$16*'Connecting shares (%)'!$F$8/100+N863*'Connecting shares (%)'!$G$8/100*'Connecting shares (%)'!$R$17+P863*'Connecting shares (%)'!$H$8/100*'Connecting shares (%)'!$R$18,0),0)</f>
        <v>0.16096500000000002</v>
      </c>
      <c r="AA863" s="1">
        <f>IF(C863="West", IF(B863="Central",('Connecting shares (%)'!$F$10/100*E863+'Connecting shares (%)'!$G$10/100*G863+'Connecting shares (%)'!$H$10/100*I863)/1000000,0),0)</f>
        <v>0</v>
      </c>
      <c r="AB863" s="1">
        <f>IF(C863="West", IF(B863="Central",F863*'Connecting shares (%)'!$R$16*'Connecting shares (%)'!$F$10/100+H863*'Connecting shares (%)'!$G$10/100*'Connecting shares (%)'!$R$17+J863*'Connecting shares (%)'!$H$10/100*'Connecting shares (%)'!$R$18,0),0)</f>
        <v>0</v>
      </c>
      <c r="AC863" s="1">
        <f>IF(C863="West", IF(B863="Decentral",('Connecting shares (%)'!$F$14/100*E863+'Connecting shares (%)'!$G$14/100*G863+'Connecting shares (%)'!$H$14/100*I863)/1000000,0),0)</f>
        <v>0</v>
      </c>
      <c r="AD863" s="1">
        <f>IF(C863="west", IF(B863="Decentral",F863*'Connecting shares (%)'!$R$16*'Connecting shares (%)'!$F$14/100+H863*'Connecting shares (%)'!$G$14/100*'Connecting shares (%)'!$R$17+J863*'Connecting shares (%)'!$H$14/100*'Connecting shares (%)'!$R$18,0),0)</f>
        <v>0</v>
      </c>
      <c r="AE863" s="1">
        <f>IF(C863="west", IF(B863="Central",('Connecting shares (%)'!$F$12/100*K863+'Connecting shares (%)'!$G$12/100*M863+'Connecting shares (%)'!$H$12/100*O863)/1000000,0),0)</f>
        <v>0</v>
      </c>
      <c r="AF863" s="1">
        <f>IF(C863="west", IF(B863="Central",L863*'Connecting shares (%)'!$R$16*'Connecting shares (%)'!$F$12/100+N863*'Connecting shares (%)'!$G$12/100*'Connecting shares (%)'!$R$17+P863*'Connecting shares (%)'!$H$12/100*'Connecting shares (%)'!$R$18,0),0)</f>
        <v>0</v>
      </c>
      <c r="AG863" s="1">
        <f>IF(C863="West", IF(B863="Decentral",(K863*'Connecting shares (%)'!$F$16/100+M863*'Connecting shares (%)'!$G$16/100+O863*'Connecting shares (%)'!$H$16/100)/1000000,0),0)</f>
        <v>0</v>
      </c>
      <c r="AH863" s="1">
        <f>IF(C863="west", IF(B863="Decentral",L863*'Connecting shares (%)'!$R$16*'Connecting shares (%)'!$F$16/100+N863*'Connecting shares (%)'!$G$16/100*'Connecting shares (%)'!$R$17+P863*'Connecting shares (%)'!$H$16/100*'Connecting shares (%)'!$R$18,0),0)</f>
        <v>0</v>
      </c>
    </row>
    <row r="864" spans="1:34">
      <c r="A864" s="1">
        <v>863</v>
      </c>
      <c r="B864" s="1" t="s">
        <v>19</v>
      </c>
      <c r="C864" s="1" t="s">
        <v>22</v>
      </c>
      <c r="D864" s="1" t="s">
        <v>132</v>
      </c>
      <c r="E864" s="1">
        <v>3327979.9499999899</v>
      </c>
      <c r="F864" s="1">
        <v>200</v>
      </c>
      <c r="G864" s="1">
        <v>0</v>
      </c>
      <c r="H864" s="1">
        <v>0</v>
      </c>
      <c r="I864" s="1">
        <v>0</v>
      </c>
      <c r="J864" s="1">
        <v>0</v>
      </c>
      <c r="K864" s="1">
        <v>0</v>
      </c>
      <c r="L864" s="1">
        <v>0</v>
      </c>
      <c r="M864" s="1">
        <v>0</v>
      </c>
      <c r="N864" s="1">
        <v>0</v>
      </c>
      <c r="O864" s="1">
        <v>0</v>
      </c>
      <c r="P864" s="1">
        <v>0</v>
      </c>
      <c r="Q864" s="1">
        <v>7228.6168957768796</v>
      </c>
      <c r="R864" s="1">
        <v>1610016.5</v>
      </c>
      <c r="S864" s="59">
        <f>IF(C864="East", IF(B864="Central",('Connecting shares (%)'!$F$2/100*E864+'Connecting shares (%)'!$G$2/100*G864+'Connecting shares (%)'!$H$2/100*I864)/1000000,0),0)</f>
        <v>0</v>
      </c>
      <c r="T864" s="59">
        <f>IF(C864="East", IF(B864="Central",F864*'Connecting shares (%)'!$R$16*'Connecting shares (%)'!$F$2/100+H864*'Connecting shares (%)'!$G$2/100*'Connecting shares (%)'!$R$17+J864*'Connecting shares (%)'!$H$2/100*'Connecting shares (%)'!$R$18,0),0)</f>
        <v>0</v>
      </c>
      <c r="U864" s="1">
        <f>IF(C864="East", IF(B864="Decentral",('Connecting shares (%)'!$F$6/100*E864+'Connecting shares (%)'!$G$6/100*G864+'Connecting shares (%)'!$H$6/100*I864)/1000000,0),0)</f>
        <v>3.3279799499999898</v>
      </c>
      <c r="V864" s="1">
        <f>IF(C864="East", IF(B864="Decentral",F864*'Connecting shares (%)'!$R$16*'Connecting shares (%)'!$F$6/100+H864*'Connecting shares (%)'!$G$6/100*'Connecting shares (%)'!$R$17+J864*'Connecting shares (%)'!$H$6/100*'Connecting shares (%)'!$R$18,0),0)</f>
        <v>4.5990000000000002</v>
      </c>
      <c r="W864" s="1">
        <f>IF(C864="East", IF(B864="Central",('Connecting shares (%)'!$F$4/100*K864+'Connecting shares (%)'!$G$4/100*M864+'Connecting shares (%)'!$H$4/100*O864)/1000000,0),0)</f>
        <v>0</v>
      </c>
      <c r="X864" s="1">
        <f>IF(C864="East", IF(B864="Central",L864*'Connecting shares (%)'!$R$16*'Connecting shares (%)'!$F$4/100+N864*'Connecting shares (%)'!$G$4/100*'Connecting shares (%)'!$R$17+P864*'Connecting shares (%)'!$H$4/100*'Connecting shares (%)'!$R$18,0),0)</f>
        <v>0</v>
      </c>
      <c r="Y864" s="1">
        <f>IF(C864="East", IF(B864="Decentral",('Connecting shares (%)'!$F$4/100*K864+'Connecting shares (%)'!$G$4/100*M864+'Connecting shares (%)'!$H$4/100*O864)/1000000,0),0)</f>
        <v>0</v>
      </c>
      <c r="Z864" s="1">
        <f>IF(C864="East", IF(B864="Decentral",L864*'Connecting shares (%)'!$R$16*'Connecting shares (%)'!$F$8/100+N864*'Connecting shares (%)'!$G$8/100*'Connecting shares (%)'!$R$17+P864*'Connecting shares (%)'!$H$8/100*'Connecting shares (%)'!$R$18,0),0)</f>
        <v>0</v>
      </c>
      <c r="AA864" s="1">
        <f>IF(C864="West", IF(B864="Central",('Connecting shares (%)'!$F$10/100*E864+'Connecting shares (%)'!$G$10/100*G864+'Connecting shares (%)'!$H$10/100*I864)/1000000,0),0)</f>
        <v>0</v>
      </c>
      <c r="AB864" s="1">
        <f>IF(C864="West", IF(B864="Central",F864*'Connecting shares (%)'!$R$16*'Connecting shares (%)'!$F$10/100+H864*'Connecting shares (%)'!$G$10/100*'Connecting shares (%)'!$R$17+J864*'Connecting shares (%)'!$H$10/100*'Connecting shares (%)'!$R$18,0),0)</f>
        <v>0</v>
      </c>
      <c r="AC864" s="1">
        <f>IF(C864="West", IF(B864="Decentral",('Connecting shares (%)'!$F$14/100*E864+'Connecting shares (%)'!$G$14/100*G864+'Connecting shares (%)'!$H$14/100*I864)/1000000,0),0)</f>
        <v>0</v>
      </c>
      <c r="AD864" s="1">
        <f>IF(C864="west", IF(B864="Decentral",F864*'Connecting shares (%)'!$R$16*'Connecting shares (%)'!$F$14/100+H864*'Connecting shares (%)'!$G$14/100*'Connecting shares (%)'!$R$17+J864*'Connecting shares (%)'!$H$14/100*'Connecting shares (%)'!$R$18,0),0)</f>
        <v>0</v>
      </c>
      <c r="AE864" s="1">
        <f>IF(C864="west", IF(B864="Central",('Connecting shares (%)'!$F$12/100*K864+'Connecting shares (%)'!$G$12/100*M864+'Connecting shares (%)'!$H$12/100*O864)/1000000,0),0)</f>
        <v>0</v>
      </c>
      <c r="AF864" s="1">
        <f>IF(C864="west", IF(B864="Central",L864*'Connecting shares (%)'!$R$16*'Connecting shares (%)'!$F$12/100+N864*'Connecting shares (%)'!$G$12/100*'Connecting shares (%)'!$R$17+P864*'Connecting shares (%)'!$H$12/100*'Connecting shares (%)'!$R$18,0),0)</f>
        <v>0</v>
      </c>
      <c r="AG864" s="1">
        <f>IF(C864="West", IF(B864="Decentral",(K864*'Connecting shares (%)'!$F$16/100+M864*'Connecting shares (%)'!$G$16/100+O864*'Connecting shares (%)'!$H$16/100)/1000000,0),0)</f>
        <v>0</v>
      </c>
      <c r="AH864" s="1">
        <f>IF(C864="west", IF(B864="Decentral",L864*'Connecting shares (%)'!$R$16*'Connecting shares (%)'!$F$16/100+N864*'Connecting shares (%)'!$G$16/100*'Connecting shares (%)'!$R$17+P864*'Connecting shares (%)'!$H$16/100*'Connecting shares (%)'!$R$18,0),0)</f>
        <v>0</v>
      </c>
    </row>
    <row r="865" spans="1:34">
      <c r="A865" s="1">
        <v>864</v>
      </c>
      <c r="B865" s="1" t="s">
        <v>19</v>
      </c>
      <c r="C865" s="1" t="s">
        <v>22</v>
      </c>
      <c r="D865" s="1" t="s">
        <v>131</v>
      </c>
      <c r="E865" s="1">
        <v>741950.66</v>
      </c>
      <c r="F865" s="1">
        <v>48</v>
      </c>
      <c r="G865" s="1">
        <v>60228.98</v>
      </c>
      <c r="H865" s="1">
        <v>1</v>
      </c>
      <c r="I865" s="1">
        <v>0</v>
      </c>
      <c r="J865" s="1">
        <v>0</v>
      </c>
      <c r="K865" s="1">
        <v>53993.769999999902</v>
      </c>
      <c r="L865" s="1">
        <v>9</v>
      </c>
      <c r="M865" s="1">
        <v>0</v>
      </c>
      <c r="N865" s="1">
        <v>0</v>
      </c>
      <c r="O865" s="1">
        <v>0</v>
      </c>
      <c r="P865" s="1">
        <v>0</v>
      </c>
      <c r="Q865" s="1">
        <v>2951.9717198749299</v>
      </c>
      <c r="R865" s="1">
        <v>401703.5</v>
      </c>
      <c r="S865" s="59">
        <f>IF(C865="East", IF(B865="Central",('Connecting shares (%)'!$F$2/100*E865+'Connecting shares (%)'!$G$2/100*G865+'Connecting shares (%)'!$H$2/100*I865)/1000000,0),0)</f>
        <v>0</v>
      </c>
      <c r="T865" s="59">
        <f>IF(C865="East", IF(B865="Central",F865*'Connecting shares (%)'!$R$16*'Connecting shares (%)'!$F$2/100+H865*'Connecting shares (%)'!$G$2/100*'Connecting shares (%)'!$R$17+J865*'Connecting shares (%)'!$H$2/100*'Connecting shares (%)'!$R$18,0),0)</f>
        <v>0</v>
      </c>
      <c r="U865" s="1">
        <f>IF(C865="East", IF(B865="Decentral",('Connecting shares (%)'!$F$6/100*E865+'Connecting shares (%)'!$G$6/100*G865+'Connecting shares (%)'!$H$6/100*I865)/1000000,0),0)</f>
        <v>0.80217963999999997</v>
      </c>
      <c r="V865" s="1">
        <f>IF(C865="East", IF(B865="Decentral",F865*'Connecting shares (%)'!$R$16*'Connecting shares (%)'!$F$6/100+H865*'Connecting shares (%)'!$G$6/100*'Connecting shares (%)'!$R$17+J865*'Connecting shares (%)'!$H$6/100*'Connecting shares (%)'!$R$18,0),0)</f>
        <v>1.1344190000000001</v>
      </c>
      <c r="W865" s="1">
        <f>IF(C865="East", IF(B865="Central",('Connecting shares (%)'!$F$4/100*K865+'Connecting shares (%)'!$G$4/100*M865+'Connecting shares (%)'!$H$4/100*O865)/1000000,0),0)</f>
        <v>0</v>
      </c>
      <c r="X865" s="1">
        <f>IF(C865="East", IF(B865="Central",L865*'Connecting shares (%)'!$R$16*'Connecting shares (%)'!$F$4/100+N865*'Connecting shares (%)'!$G$4/100*'Connecting shares (%)'!$R$17+P865*'Connecting shares (%)'!$H$4/100*'Connecting shares (%)'!$R$18,0),0)</f>
        <v>0</v>
      </c>
      <c r="Y865" s="1">
        <f>IF(C865="East", IF(B865="Decentral",('Connecting shares (%)'!$F$4/100*K865+'Connecting shares (%)'!$G$4/100*M865+'Connecting shares (%)'!$H$4/100*O865)/1000000,0),0)</f>
        <v>5.3993769999999899E-2</v>
      </c>
      <c r="Z865" s="1">
        <f>IF(C865="East", IF(B865="Decentral",L865*'Connecting shares (%)'!$R$16*'Connecting shares (%)'!$F$8/100+N865*'Connecting shares (%)'!$G$8/100*'Connecting shares (%)'!$R$17+P865*'Connecting shares (%)'!$H$8/100*'Connecting shares (%)'!$R$18,0),0)</f>
        <v>0.206955</v>
      </c>
      <c r="AA865" s="1">
        <f>IF(C865="West", IF(B865="Central",('Connecting shares (%)'!$F$10/100*E865+'Connecting shares (%)'!$G$10/100*G865+'Connecting shares (%)'!$H$10/100*I865)/1000000,0),0)</f>
        <v>0</v>
      </c>
      <c r="AB865" s="1">
        <f>IF(C865="West", IF(B865="Central",F865*'Connecting shares (%)'!$R$16*'Connecting shares (%)'!$F$10/100+H865*'Connecting shares (%)'!$G$10/100*'Connecting shares (%)'!$R$17+J865*'Connecting shares (%)'!$H$10/100*'Connecting shares (%)'!$R$18,0),0)</f>
        <v>0</v>
      </c>
      <c r="AC865" s="1">
        <f>IF(C865="West", IF(B865="Decentral",('Connecting shares (%)'!$F$14/100*E865+'Connecting shares (%)'!$G$14/100*G865+'Connecting shares (%)'!$H$14/100*I865)/1000000,0),0)</f>
        <v>0</v>
      </c>
      <c r="AD865" s="1">
        <f>IF(C865="west", IF(B865="Decentral",F865*'Connecting shares (%)'!$R$16*'Connecting shares (%)'!$F$14/100+H865*'Connecting shares (%)'!$G$14/100*'Connecting shares (%)'!$R$17+J865*'Connecting shares (%)'!$H$14/100*'Connecting shares (%)'!$R$18,0),0)</f>
        <v>0</v>
      </c>
      <c r="AE865" s="1">
        <f>IF(C865="west", IF(B865="Central",('Connecting shares (%)'!$F$12/100*K865+'Connecting shares (%)'!$G$12/100*M865+'Connecting shares (%)'!$H$12/100*O865)/1000000,0),0)</f>
        <v>0</v>
      </c>
      <c r="AF865" s="1">
        <f>IF(C865="west", IF(B865="Central",L865*'Connecting shares (%)'!$R$16*'Connecting shares (%)'!$F$12/100+N865*'Connecting shares (%)'!$G$12/100*'Connecting shares (%)'!$R$17+P865*'Connecting shares (%)'!$H$12/100*'Connecting shares (%)'!$R$18,0),0)</f>
        <v>0</v>
      </c>
      <c r="AG865" s="1">
        <f>IF(C865="West", IF(B865="Decentral",(K865*'Connecting shares (%)'!$F$16/100+M865*'Connecting shares (%)'!$G$16/100+O865*'Connecting shares (%)'!$H$16/100)/1000000,0),0)</f>
        <v>0</v>
      </c>
      <c r="AH865" s="1">
        <f>IF(C865="west", IF(B865="Decentral",L865*'Connecting shares (%)'!$R$16*'Connecting shares (%)'!$F$16/100+N865*'Connecting shares (%)'!$G$16/100*'Connecting shares (%)'!$R$17+P865*'Connecting shares (%)'!$H$16/100*'Connecting shares (%)'!$R$18,0),0)</f>
        <v>0</v>
      </c>
    </row>
    <row r="866" spans="1:34">
      <c r="A866" s="1">
        <v>865</v>
      </c>
      <c r="B866" s="1" t="s">
        <v>19</v>
      </c>
      <c r="C866" s="1" t="s">
        <v>22</v>
      </c>
      <c r="D866" s="1" t="s">
        <v>130</v>
      </c>
      <c r="E866" s="1">
        <v>13027146.109999901</v>
      </c>
      <c r="F866" s="1">
        <v>893</v>
      </c>
      <c r="G866" s="1">
        <v>0</v>
      </c>
      <c r="H866" s="1">
        <v>0</v>
      </c>
      <c r="I866" s="1">
        <v>0</v>
      </c>
      <c r="J866" s="1">
        <v>0</v>
      </c>
      <c r="K866" s="1">
        <v>993276.07999999903</v>
      </c>
      <c r="L866" s="1">
        <v>100</v>
      </c>
      <c r="M866" s="1">
        <v>3604757.7699999898</v>
      </c>
      <c r="N866" s="1">
        <v>31</v>
      </c>
      <c r="O866" s="1">
        <v>514276.76</v>
      </c>
      <c r="P866" s="1">
        <v>1</v>
      </c>
      <c r="Q866" s="1">
        <v>19817.8239823843</v>
      </c>
      <c r="R866" s="1">
        <v>8129584.5</v>
      </c>
      <c r="S866" s="59">
        <f>IF(C866="East", IF(B866="Central",('Connecting shares (%)'!$F$2/100*E866+'Connecting shares (%)'!$G$2/100*G866+'Connecting shares (%)'!$H$2/100*I866)/1000000,0),0)</f>
        <v>0</v>
      </c>
      <c r="T866" s="59">
        <f>IF(C866="East", IF(B866="Central",F866*'Connecting shares (%)'!$R$16*'Connecting shares (%)'!$F$2/100+H866*'Connecting shares (%)'!$G$2/100*'Connecting shares (%)'!$R$17+J866*'Connecting shares (%)'!$H$2/100*'Connecting shares (%)'!$R$18,0),0)</f>
        <v>0</v>
      </c>
      <c r="U866" s="1">
        <f>IF(C866="East", IF(B866="Decentral",('Connecting shares (%)'!$F$6/100*E866+'Connecting shares (%)'!$G$6/100*G866+'Connecting shares (%)'!$H$6/100*I866)/1000000,0),0)</f>
        <v>13.027146109999901</v>
      </c>
      <c r="V866" s="1">
        <f>IF(C866="East", IF(B866="Decentral",F866*'Connecting shares (%)'!$R$16*'Connecting shares (%)'!$F$6/100+H866*'Connecting shares (%)'!$G$6/100*'Connecting shares (%)'!$R$17+J866*'Connecting shares (%)'!$H$6/100*'Connecting shares (%)'!$R$18,0),0)</f>
        <v>20.534535000000002</v>
      </c>
      <c r="W866" s="1">
        <f>IF(C866="East", IF(B866="Central",('Connecting shares (%)'!$F$4/100*K866+'Connecting shares (%)'!$G$4/100*M866+'Connecting shares (%)'!$H$4/100*O866)/1000000,0),0)</f>
        <v>0</v>
      </c>
      <c r="X866" s="1">
        <f>IF(C866="East", IF(B866="Central",L866*'Connecting shares (%)'!$R$16*'Connecting shares (%)'!$F$4/100+N866*'Connecting shares (%)'!$G$4/100*'Connecting shares (%)'!$R$17+P866*'Connecting shares (%)'!$H$4/100*'Connecting shares (%)'!$R$18,0),0)</f>
        <v>0</v>
      </c>
      <c r="Y866" s="1">
        <f>IF(C866="East", IF(B866="Decentral",('Connecting shares (%)'!$F$4/100*K866+'Connecting shares (%)'!$G$4/100*M866+'Connecting shares (%)'!$H$4/100*O866)/1000000,0),0)</f>
        <v>5.1123106099999882</v>
      </c>
      <c r="Z866" s="1">
        <f>IF(C866="East", IF(B866="Decentral",L866*'Connecting shares (%)'!$R$16*'Connecting shares (%)'!$F$8/100+N866*'Connecting shares (%)'!$G$8/100*'Connecting shares (%)'!$R$17+P866*'Connecting shares (%)'!$H$8/100*'Connecting shares (%)'!$R$18,0),0)</f>
        <v>3.2805879999999998</v>
      </c>
      <c r="AA866" s="1">
        <f>IF(C866="West", IF(B866="Central",('Connecting shares (%)'!$F$10/100*E866+'Connecting shares (%)'!$G$10/100*G866+'Connecting shares (%)'!$H$10/100*I866)/1000000,0),0)</f>
        <v>0</v>
      </c>
      <c r="AB866" s="1">
        <f>IF(C866="West", IF(B866="Central",F866*'Connecting shares (%)'!$R$16*'Connecting shares (%)'!$F$10/100+H866*'Connecting shares (%)'!$G$10/100*'Connecting shares (%)'!$R$17+J866*'Connecting shares (%)'!$H$10/100*'Connecting shares (%)'!$R$18,0),0)</f>
        <v>0</v>
      </c>
      <c r="AC866" s="1">
        <f>IF(C866="West", IF(B866="Decentral",('Connecting shares (%)'!$F$14/100*E866+'Connecting shares (%)'!$G$14/100*G866+'Connecting shares (%)'!$H$14/100*I866)/1000000,0),0)</f>
        <v>0</v>
      </c>
      <c r="AD866" s="1">
        <f>IF(C866="west", IF(B866="Decentral",F866*'Connecting shares (%)'!$R$16*'Connecting shares (%)'!$F$14/100+H866*'Connecting shares (%)'!$G$14/100*'Connecting shares (%)'!$R$17+J866*'Connecting shares (%)'!$H$14/100*'Connecting shares (%)'!$R$18,0),0)</f>
        <v>0</v>
      </c>
      <c r="AE866" s="1">
        <f>IF(C866="west", IF(B866="Central",('Connecting shares (%)'!$F$12/100*K866+'Connecting shares (%)'!$G$12/100*M866+'Connecting shares (%)'!$H$12/100*O866)/1000000,0),0)</f>
        <v>0</v>
      </c>
      <c r="AF866" s="1">
        <f>IF(C866="west", IF(B866="Central",L866*'Connecting shares (%)'!$R$16*'Connecting shares (%)'!$F$12/100+N866*'Connecting shares (%)'!$G$12/100*'Connecting shares (%)'!$R$17+P866*'Connecting shares (%)'!$H$12/100*'Connecting shares (%)'!$R$18,0),0)</f>
        <v>0</v>
      </c>
      <c r="AG866" s="1">
        <f>IF(C866="West", IF(B866="Decentral",(K866*'Connecting shares (%)'!$F$16/100+M866*'Connecting shares (%)'!$G$16/100+O866*'Connecting shares (%)'!$H$16/100)/1000000,0),0)</f>
        <v>0</v>
      </c>
      <c r="AH866" s="1">
        <f>IF(C866="west", IF(B866="Decentral",L866*'Connecting shares (%)'!$R$16*'Connecting shares (%)'!$F$16/100+N866*'Connecting shares (%)'!$G$16/100*'Connecting shares (%)'!$R$17+P866*'Connecting shares (%)'!$H$16/100*'Connecting shares (%)'!$R$18,0),0)</f>
        <v>0</v>
      </c>
    </row>
    <row r="867" spans="1:34">
      <c r="A867" s="1">
        <v>866</v>
      </c>
      <c r="B867" s="1" t="s">
        <v>19</v>
      </c>
      <c r="C867" s="1" t="s">
        <v>22</v>
      </c>
      <c r="D867" s="1" t="s">
        <v>129</v>
      </c>
      <c r="E867" s="1">
        <v>28166.779999999901</v>
      </c>
      <c r="F867" s="1">
        <v>2</v>
      </c>
      <c r="G867" s="1">
        <v>0</v>
      </c>
      <c r="H867" s="1">
        <v>0</v>
      </c>
      <c r="I867" s="1">
        <v>0</v>
      </c>
      <c r="J867" s="1">
        <v>0</v>
      </c>
      <c r="K867" s="1">
        <v>0</v>
      </c>
      <c r="L867" s="1">
        <v>0</v>
      </c>
      <c r="M867" s="1">
        <v>0</v>
      </c>
      <c r="N867" s="1">
        <v>0</v>
      </c>
      <c r="O867" s="1">
        <v>0</v>
      </c>
      <c r="P867" s="1">
        <v>0</v>
      </c>
      <c r="Q867" s="1">
        <v>2260.75760227617</v>
      </c>
      <c r="R867" s="1">
        <v>247207</v>
      </c>
      <c r="S867" s="59">
        <f>IF(C867="East", IF(B867="Central",('Connecting shares (%)'!$F$2/100*E867+'Connecting shares (%)'!$G$2/100*G867+'Connecting shares (%)'!$H$2/100*I867)/1000000,0),0)</f>
        <v>0</v>
      </c>
      <c r="T867" s="59">
        <f>IF(C867="East", IF(B867="Central",F867*'Connecting shares (%)'!$R$16*'Connecting shares (%)'!$F$2/100+H867*'Connecting shares (%)'!$G$2/100*'Connecting shares (%)'!$R$17+J867*'Connecting shares (%)'!$H$2/100*'Connecting shares (%)'!$R$18,0),0)</f>
        <v>0</v>
      </c>
      <c r="U867" s="1">
        <f>IF(C867="East", IF(B867="Decentral",('Connecting shares (%)'!$F$6/100*E867+'Connecting shares (%)'!$G$6/100*G867+'Connecting shares (%)'!$H$6/100*I867)/1000000,0),0)</f>
        <v>2.8166779999999902E-2</v>
      </c>
      <c r="V867" s="1">
        <f>IF(C867="East", IF(B867="Decentral",F867*'Connecting shares (%)'!$R$16*'Connecting shares (%)'!$F$6/100+H867*'Connecting shares (%)'!$G$6/100*'Connecting shares (%)'!$R$17+J867*'Connecting shares (%)'!$H$6/100*'Connecting shares (%)'!$R$18,0),0)</f>
        <v>4.5990000000000003E-2</v>
      </c>
      <c r="W867" s="1">
        <f>IF(C867="East", IF(B867="Central",('Connecting shares (%)'!$F$4/100*K867+'Connecting shares (%)'!$G$4/100*M867+'Connecting shares (%)'!$H$4/100*O867)/1000000,0),0)</f>
        <v>0</v>
      </c>
      <c r="X867" s="1">
        <f>IF(C867="East", IF(B867="Central",L867*'Connecting shares (%)'!$R$16*'Connecting shares (%)'!$F$4/100+N867*'Connecting shares (%)'!$G$4/100*'Connecting shares (%)'!$R$17+P867*'Connecting shares (%)'!$H$4/100*'Connecting shares (%)'!$R$18,0),0)</f>
        <v>0</v>
      </c>
      <c r="Y867" s="1">
        <f>IF(C867="East", IF(B867="Decentral",('Connecting shares (%)'!$F$4/100*K867+'Connecting shares (%)'!$G$4/100*M867+'Connecting shares (%)'!$H$4/100*O867)/1000000,0),0)</f>
        <v>0</v>
      </c>
      <c r="Z867" s="1">
        <f>IF(C867="East", IF(B867="Decentral",L867*'Connecting shares (%)'!$R$16*'Connecting shares (%)'!$F$8/100+N867*'Connecting shares (%)'!$G$8/100*'Connecting shares (%)'!$R$17+P867*'Connecting shares (%)'!$H$8/100*'Connecting shares (%)'!$R$18,0),0)</f>
        <v>0</v>
      </c>
      <c r="AA867" s="1">
        <f>IF(C867="West", IF(B867="Central",('Connecting shares (%)'!$F$10/100*E867+'Connecting shares (%)'!$G$10/100*G867+'Connecting shares (%)'!$H$10/100*I867)/1000000,0),0)</f>
        <v>0</v>
      </c>
      <c r="AB867" s="1">
        <f>IF(C867="West", IF(B867="Central",F867*'Connecting shares (%)'!$R$16*'Connecting shares (%)'!$F$10/100+H867*'Connecting shares (%)'!$G$10/100*'Connecting shares (%)'!$R$17+J867*'Connecting shares (%)'!$H$10/100*'Connecting shares (%)'!$R$18,0),0)</f>
        <v>0</v>
      </c>
      <c r="AC867" s="1">
        <f>IF(C867="West", IF(B867="Decentral",('Connecting shares (%)'!$F$14/100*E867+'Connecting shares (%)'!$G$14/100*G867+'Connecting shares (%)'!$H$14/100*I867)/1000000,0),0)</f>
        <v>0</v>
      </c>
      <c r="AD867" s="1">
        <f>IF(C867="west", IF(B867="Decentral",F867*'Connecting shares (%)'!$R$16*'Connecting shares (%)'!$F$14/100+H867*'Connecting shares (%)'!$G$14/100*'Connecting shares (%)'!$R$17+J867*'Connecting shares (%)'!$H$14/100*'Connecting shares (%)'!$R$18,0),0)</f>
        <v>0</v>
      </c>
      <c r="AE867" s="1">
        <f>IF(C867="west", IF(B867="Central",('Connecting shares (%)'!$F$12/100*K867+'Connecting shares (%)'!$G$12/100*M867+'Connecting shares (%)'!$H$12/100*O867)/1000000,0),0)</f>
        <v>0</v>
      </c>
      <c r="AF867" s="1">
        <f>IF(C867="west", IF(B867="Central",L867*'Connecting shares (%)'!$R$16*'Connecting shares (%)'!$F$12/100+N867*'Connecting shares (%)'!$G$12/100*'Connecting shares (%)'!$R$17+P867*'Connecting shares (%)'!$H$12/100*'Connecting shares (%)'!$R$18,0),0)</f>
        <v>0</v>
      </c>
      <c r="AG867" s="1">
        <f>IF(C867="West", IF(B867="Decentral",(K867*'Connecting shares (%)'!$F$16/100+M867*'Connecting shares (%)'!$G$16/100+O867*'Connecting shares (%)'!$H$16/100)/1000000,0),0)</f>
        <v>0</v>
      </c>
      <c r="AH867" s="1">
        <f>IF(C867="west", IF(B867="Decentral",L867*'Connecting shares (%)'!$R$16*'Connecting shares (%)'!$F$16/100+N867*'Connecting shares (%)'!$G$16/100*'Connecting shares (%)'!$R$17+P867*'Connecting shares (%)'!$H$16/100*'Connecting shares (%)'!$R$18,0),0)</f>
        <v>0</v>
      </c>
    </row>
    <row r="868" spans="1:34">
      <c r="A868" s="1">
        <v>867</v>
      </c>
      <c r="B868" s="1" t="s">
        <v>19</v>
      </c>
      <c r="C868" s="1" t="s">
        <v>22</v>
      </c>
      <c r="D868" s="1" t="s">
        <v>128</v>
      </c>
      <c r="E868" s="1">
        <v>134799.1</v>
      </c>
      <c r="F868" s="1">
        <v>17</v>
      </c>
      <c r="G868" s="1">
        <v>0</v>
      </c>
      <c r="H868" s="1">
        <v>0</v>
      </c>
      <c r="I868" s="1">
        <v>0</v>
      </c>
      <c r="J868" s="1">
        <v>0</v>
      </c>
      <c r="K868" s="1">
        <v>0</v>
      </c>
      <c r="L868" s="1">
        <v>0</v>
      </c>
      <c r="M868" s="1">
        <v>0</v>
      </c>
      <c r="N868" s="1">
        <v>0</v>
      </c>
      <c r="O868" s="1">
        <v>0</v>
      </c>
      <c r="P868" s="1">
        <v>0</v>
      </c>
      <c r="Q868" s="1">
        <v>2106.1011402290301</v>
      </c>
      <c r="R868" s="1">
        <v>259392</v>
      </c>
      <c r="S868" s="59">
        <f>IF(C868="East", IF(B868="Central",('Connecting shares (%)'!$F$2/100*E868+'Connecting shares (%)'!$G$2/100*G868+'Connecting shares (%)'!$H$2/100*I868)/1000000,0),0)</f>
        <v>0</v>
      </c>
      <c r="T868" s="59">
        <f>IF(C868="East", IF(B868="Central",F868*'Connecting shares (%)'!$R$16*'Connecting shares (%)'!$F$2/100+H868*'Connecting shares (%)'!$G$2/100*'Connecting shares (%)'!$R$17+J868*'Connecting shares (%)'!$H$2/100*'Connecting shares (%)'!$R$18,0),0)</f>
        <v>0</v>
      </c>
      <c r="U868" s="1">
        <f>IF(C868="East", IF(B868="Decentral",('Connecting shares (%)'!$F$6/100*E868+'Connecting shares (%)'!$G$6/100*G868+'Connecting shares (%)'!$H$6/100*I868)/1000000,0),0)</f>
        <v>0.13479910000000001</v>
      </c>
      <c r="V868" s="1">
        <f>IF(C868="East", IF(B868="Decentral",F868*'Connecting shares (%)'!$R$16*'Connecting shares (%)'!$F$6/100+H868*'Connecting shares (%)'!$G$6/100*'Connecting shares (%)'!$R$17+J868*'Connecting shares (%)'!$H$6/100*'Connecting shares (%)'!$R$18,0),0)</f>
        <v>0.39091500000000001</v>
      </c>
      <c r="W868" s="1">
        <f>IF(C868="East", IF(B868="Central",('Connecting shares (%)'!$F$4/100*K868+'Connecting shares (%)'!$G$4/100*M868+'Connecting shares (%)'!$H$4/100*O868)/1000000,0),0)</f>
        <v>0</v>
      </c>
      <c r="X868" s="1">
        <f>IF(C868="East", IF(B868="Central",L868*'Connecting shares (%)'!$R$16*'Connecting shares (%)'!$F$4/100+N868*'Connecting shares (%)'!$G$4/100*'Connecting shares (%)'!$R$17+P868*'Connecting shares (%)'!$H$4/100*'Connecting shares (%)'!$R$18,0),0)</f>
        <v>0</v>
      </c>
      <c r="Y868" s="1">
        <f>IF(C868="East", IF(B868="Decentral",('Connecting shares (%)'!$F$4/100*K868+'Connecting shares (%)'!$G$4/100*M868+'Connecting shares (%)'!$H$4/100*O868)/1000000,0),0)</f>
        <v>0</v>
      </c>
      <c r="Z868" s="1">
        <f>IF(C868="East", IF(B868="Decentral",L868*'Connecting shares (%)'!$R$16*'Connecting shares (%)'!$F$8/100+N868*'Connecting shares (%)'!$G$8/100*'Connecting shares (%)'!$R$17+P868*'Connecting shares (%)'!$H$8/100*'Connecting shares (%)'!$R$18,0),0)</f>
        <v>0</v>
      </c>
      <c r="AA868" s="1">
        <f>IF(C868="West", IF(B868="Central",('Connecting shares (%)'!$F$10/100*E868+'Connecting shares (%)'!$G$10/100*G868+'Connecting shares (%)'!$H$10/100*I868)/1000000,0),0)</f>
        <v>0</v>
      </c>
      <c r="AB868" s="1">
        <f>IF(C868="West", IF(B868="Central",F868*'Connecting shares (%)'!$R$16*'Connecting shares (%)'!$F$10/100+H868*'Connecting shares (%)'!$G$10/100*'Connecting shares (%)'!$R$17+J868*'Connecting shares (%)'!$H$10/100*'Connecting shares (%)'!$R$18,0),0)</f>
        <v>0</v>
      </c>
      <c r="AC868" s="1">
        <f>IF(C868="West", IF(B868="Decentral",('Connecting shares (%)'!$F$14/100*E868+'Connecting shares (%)'!$G$14/100*G868+'Connecting shares (%)'!$H$14/100*I868)/1000000,0),0)</f>
        <v>0</v>
      </c>
      <c r="AD868" s="1">
        <f>IF(C868="west", IF(B868="Decentral",F868*'Connecting shares (%)'!$R$16*'Connecting shares (%)'!$F$14/100+H868*'Connecting shares (%)'!$G$14/100*'Connecting shares (%)'!$R$17+J868*'Connecting shares (%)'!$H$14/100*'Connecting shares (%)'!$R$18,0),0)</f>
        <v>0</v>
      </c>
      <c r="AE868" s="1">
        <f>IF(C868="west", IF(B868="Central",('Connecting shares (%)'!$F$12/100*K868+'Connecting shares (%)'!$G$12/100*M868+'Connecting shares (%)'!$H$12/100*O868)/1000000,0),0)</f>
        <v>0</v>
      </c>
      <c r="AF868" s="1">
        <f>IF(C868="west", IF(B868="Central",L868*'Connecting shares (%)'!$R$16*'Connecting shares (%)'!$F$12/100+N868*'Connecting shares (%)'!$G$12/100*'Connecting shares (%)'!$R$17+P868*'Connecting shares (%)'!$H$12/100*'Connecting shares (%)'!$R$18,0),0)</f>
        <v>0</v>
      </c>
      <c r="AG868" s="1">
        <f>IF(C868="West", IF(B868="Decentral",(K868*'Connecting shares (%)'!$F$16/100+M868*'Connecting shares (%)'!$G$16/100+O868*'Connecting shares (%)'!$H$16/100)/1000000,0),0)</f>
        <v>0</v>
      </c>
      <c r="AH868" s="1">
        <f>IF(C868="west", IF(B868="Decentral",L868*'Connecting shares (%)'!$R$16*'Connecting shares (%)'!$F$16/100+N868*'Connecting shares (%)'!$G$16/100*'Connecting shares (%)'!$R$17+P868*'Connecting shares (%)'!$H$16/100*'Connecting shares (%)'!$R$18,0),0)</f>
        <v>0</v>
      </c>
    </row>
    <row r="869" spans="1:34">
      <c r="A869" s="1">
        <v>868</v>
      </c>
      <c r="B869" s="1" t="s">
        <v>19</v>
      </c>
      <c r="C869" s="1" t="s">
        <v>22</v>
      </c>
      <c r="D869" s="1" t="s">
        <v>81</v>
      </c>
      <c r="E869" s="1">
        <v>122481.289999999</v>
      </c>
      <c r="F869" s="1">
        <v>12</v>
      </c>
      <c r="G869" s="1">
        <v>0</v>
      </c>
      <c r="H869" s="1">
        <v>0</v>
      </c>
      <c r="I869" s="1">
        <v>0</v>
      </c>
      <c r="J869" s="1">
        <v>0</v>
      </c>
      <c r="K869" s="1">
        <v>610020.93999999901</v>
      </c>
      <c r="L869" s="1">
        <v>34</v>
      </c>
      <c r="M869" s="1">
        <v>2043173.28999999</v>
      </c>
      <c r="N869" s="1">
        <v>13</v>
      </c>
      <c r="O869" s="1">
        <v>1131598.7</v>
      </c>
      <c r="P869" s="1">
        <v>2</v>
      </c>
      <c r="Q869" s="1">
        <v>1756.84685927737</v>
      </c>
      <c r="R869" s="1">
        <v>81748.5</v>
      </c>
      <c r="S869" s="59">
        <f>IF(C869="East", IF(B869="Central",('Connecting shares (%)'!$F$2/100*E869+'Connecting shares (%)'!$G$2/100*G869+'Connecting shares (%)'!$H$2/100*I869)/1000000,0),0)</f>
        <v>0</v>
      </c>
      <c r="T869" s="59">
        <f>IF(C869="East", IF(B869="Central",F869*'Connecting shares (%)'!$R$16*'Connecting shares (%)'!$F$2/100+H869*'Connecting shares (%)'!$G$2/100*'Connecting shares (%)'!$R$17+J869*'Connecting shares (%)'!$H$2/100*'Connecting shares (%)'!$R$18,0),0)</f>
        <v>0</v>
      </c>
      <c r="U869" s="1">
        <f>IF(C869="East", IF(B869="Decentral",('Connecting shares (%)'!$F$6/100*E869+'Connecting shares (%)'!$G$6/100*G869+'Connecting shares (%)'!$H$6/100*I869)/1000000,0),0)</f>
        <v>0.12248128999999901</v>
      </c>
      <c r="V869" s="1">
        <f>IF(C869="East", IF(B869="Decentral",F869*'Connecting shares (%)'!$R$16*'Connecting shares (%)'!$F$6/100+H869*'Connecting shares (%)'!$G$6/100*'Connecting shares (%)'!$R$17+J869*'Connecting shares (%)'!$H$6/100*'Connecting shares (%)'!$R$18,0),0)</f>
        <v>0.27594000000000002</v>
      </c>
      <c r="W869" s="1">
        <f>IF(C869="East", IF(B869="Central",('Connecting shares (%)'!$F$4/100*K869+'Connecting shares (%)'!$G$4/100*M869+'Connecting shares (%)'!$H$4/100*O869)/1000000,0),0)</f>
        <v>0</v>
      </c>
      <c r="X869" s="1">
        <f>IF(C869="East", IF(B869="Central",L869*'Connecting shares (%)'!$R$16*'Connecting shares (%)'!$F$4/100+N869*'Connecting shares (%)'!$G$4/100*'Connecting shares (%)'!$R$17+P869*'Connecting shares (%)'!$H$4/100*'Connecting shares (%)'!$R$18,0),0)</f>
        <v>0</v>
      </c>
      <c r="Y869" s="1">
        <f>IF(C869="East", IF(B869="Decentral",('Connecting shares (%)'!$F$4/100*K869+'Connecting shares (%)'!$G$4/100*M869+'Connecting shares (%)'!$H$4/100*O869)/1000000,0),0)</f>
        <v>3.7847929299999894</v>
      </c>
      <c r="Z869" s="1">
        <f>IF(C869="East", IF(B869="Decentral",L869*'Connecting shares (%)'!$R$16*'Connecting shares (%)'!$F$8/100+N869*'Connecting shares (%)'!$G$8/100*'Connecting shares (%)'!$R$17+P869*'Connecting shares (%)'!$H$8/100*'Connecting shares (%)'!$R$18,0),0)</f>
        <v>1.2417150000000001</v>
      </c>
      <c r="AA869" s="1">
        <f>IF(C869="West", IF(B869="Central",('Connecting shares (%)'!$F$10/100*E869+'Connecting shares (%)'!$G$10/100*G869+'Connecting shares (%)'!$H$10/100*I869)/1000000,0),0)</f>
        <v>0</v>
      </c>
      <c r="AB869" s="1">
        <f>IF(C869="West", IF(B869="Central",F869*'Connecting shares (%)'!$R$16*'Connecting shares (%)'!$F$10/100+H869*'Connecting shares (%)'!$G$10/100*'Connecting shares (%)'!$R$17+J869*'Connecting shares (%)'!$H$10/100*'Connecting shares (%)'!$R$18,0),0)</f>
        <v>0</v>
      </c>
      <c r="AC869" s="1">
        <f>IF(C869="West", IF(B869="Decentral",('Connecting shares (%)'!$F$14/100*E869+'Connecting shares (%)'!$G$14/100*G869+'Connecting shares (%)'!$H$14/100*I869)/1000000,0),0)</f>
        <v>0</v>
      </c>
      <c r="AD869" s="1">
        <f>IF(C869="west", IF(B869="Decentral",F869*'Connecting shares (%)'!$R$16*'Connecting shares (%)'!$F$14/100+H869*'Connecting shares (%)'!$G$14/100*'Connecting shares (%)'!$R$17+J869*'Connecting shares (%)'!$H$14/100*'Connecting shares (%)'!$R$18,0),0)</f>
        <v>0</v>
      </c>
      <c r="AE869" s="1">
        <f>IF(C869="west", IF(B869="Central",('Connecting shares (%)'!$F$12/100*K869+'Connecting shares (%)'!$G$12/100*M869+'Connecting shares (%)'!$H$12/100*O869)/1000000,0),0)</f>
        <v>0</v>
      </c>
      <c r="AF869" s="1">
        <f>IF(C869="west", IF(B869="Central",L869*'Connecting shares (%)'!$R$16*'Connecting shares (%)'!$F$12/100+N869*'Connecting shares (%)'!$G$12/100*'Connecting shares (%)'!$R$17+P869*'Connecting shares (%)'!$H$12/100*'Connecting shares (%)'!$R$18,0),0)</f>
        <v>0</v>
      </c>
      <c r="AG869" s="1">
        <f>IF(C869="West", IF(B869="Decentral",(K869*'Connecting shares (%)'!$F$16/100+M869*'Connecting shares (%)'!$G$16/100+O869*'Connecting shares (%)'!$H$16/100)/1000000,0),0)</f>
        <v>0</v>
      </c>
      <c r="AH869" s="1">
        <f>IF(C869="west", IF(B869="Decentral",L869*'Connecting shares (%)'!$R$16*'Connecting shares (%)'!$F$16/100+N869*'Connecting shares (%)'!$G$16/100*'Connecting shares (%)'!$R$17+P869*'Connecting shares (%)'!$H$16/100*'Connecting shares (%)'!$R$18,0),0)</f>
        <v>0</v>
      </c>
    </row>
    <row r="870" spans="1:34">
      <c r="A870" s="1">
        <v>869</v>
      </c>
      <c r="B870" s="1" t="s">
        <v>19</v>
      </c>
      <c r="C870" s="1" t="s">
        <v>22</v>
      </c>
      <c r="D870" s="1" t="s">
        <v>127</v>
      </c>
      <c r="E870" s="1">
        <v>0</v>
      </c>
      <c r="F870" s="1">
        <v>0</v>
      </c>
      <c r="G870" s="1">
        <v>0</v>
      </c>
      <c r="H870" s="1">
        <v>0</v>
      </c>
      <c r="I870" s="1">
        <v>0</v>
      </c>
      <c r="J870" s="1">
        <v>0</v>
      </c>
      <c r="K870" s="1">
        <v>0</v>
      </c>
      <c r="L870" s="1">
        <v>0</v>
      </c>
      <c r="M870" s="1">
        <v>0</v>
      </c>
      <c r="N870" s="1">
        <v>0</v>
      </c>
      <c r="O870" s="1">
        <v>0</v>
      </c>
      <c r="P870" s="1">
        <v>0</v>
      </c>
      <c r="Q870" s="1">
        <v>154.47705746617299</v>
      </c>
      <c r="R870" s="1">
        <v>1193</v>
      </c>
      <c r="S870" s="59">
        <f>IF(C870="East", IF(B870="Central",('Connecting shares (%)'!$F$2/100*E870+'Connecting shares (%)'!$G$2/100*G870+'Connecting shares (%)'!$H$2/100*I870)/1000000,0),0)</f>
        <v>0</v>
      </c>
      <c r="T870" s="59">
        <f>IF(C870="East", IF(B870="Central",F870*'Connecting shares (%)'!$R$16*'Connecting shares (%)'!$F$2/100+H870*'Connecting shares (%)'!$G$2/100*'Connecting shares (%)'!$R$17+J870*'Connecting shares (%)'!$H$2/100*'Connecting shares (%)'!$R$18,0),0)</f>
        <v>0</v>
      </c>
      <c r="U870" s="1">
        <f>IF(C870="East", IF(B870="Decentral",('Connecting shares (%)'!$F$6/100*E870+'Connecting shares (%)'!$G$6/100*G870+'Connecting shares (%)'!$H$6/100*I870)/1000000,0),0)</f>
        <v>0</v>
      </c>
      <c r="V870" s="1">
        <f>IF(C870="East", IF(B870="Decentral",F870*'Connecting shares (%)'!$R$16*'Connecting shares (%)'!$F$6/100+H870*'Connecting shares (%)'!$G$6/100*'Connecting shares (%)'!$R$17+J870*'Connecting shares (%)'!$H$6/100*'Connecting shares (%)'!$R$18,0),0)</f>
        <v>0</v>
      </c>
      <c r="W870" s="1">
        <f>IF(C870="East", IF(B870="Central",('Connecting shares (%)'!$F$4/100*K870+'Connecting shares (%)'!$G$4/100*M870+'Connecting shares (%)'!$H$4/100*O870)/1000000,0),0)</f>
        <v>0</v>
      </c>
      <c r="X870" s="1">
        <f>IF(C870="East", IF(B870="Central",L870*'Connecting shares (%)'!$R$16*'Connecting shares (%)'!$F$4/100+N870*'Connecting shares (%)'!$G$4/100*'Connecting shares (%)'!$R$17+P870*'Connecting shares (%)'!$H$4/100*'Connecting shares (%)'!$R$18,0),0)</f>
        <v>0</v>
      </c>
      <c r="Y870" s="1">
        <f>IF(C870="East", IF(B870="Decentral",('Connecting shares (%)'!$F$4/100*K870+'Connecting shares (%)'!$G$4/100*M870+'Connecting shares (%)'!$H$4/100*O870)/1000000,0),0)</f>
        <v>0</v>
      </c>
      <c r="Z870" s="1">
        <f>IF(C870="East", IF(B870="Decentral",L870*'Connecting shares (%)'!$R$16*'Connecting shares (%)'!$F$8/100+N870*'Connecting shares (%)'!$G$8/100*'Connecting shares (%)'!$R$17+P870*'Connecting shares (%)'!$H$8/100*'Connecting shares (%)'!$R$18,0),0)</f>
        <v>0</v>
      </c>
      <c r="AA870" s="1">
        <f>IF(C870="West", IF(B870="Central",('Connecting shares (%)'!$F$10/100*E870+'Connecting shares (%)'!$G$10/100*G870+'Connecting shares (%)'!$H$10/100*I870)/1000000,0),0)</f>
        <v>0</v>
      </c>
      <c r="AB870" s="1">
        <f>IF(C870="West", IF(B870="Central",F870*'Connecting shares (%)'!$R$16*'Connecting shares (%)'!$F$10/100+H870*'Connecting shares (%)'!$G$10/100*'Connecting shares (%)'!$R$17+J870*'Connecting shares (%)'!$H$10/100*'Connecting shares (%)'!$R$18,0),0)</f>
        <v>0</v>
      </c>
      <c r="AC870" s="1">
        <f>IF(C870="West", IF(B870="Decentral",('Connecting shares (%)'!$F$14/100*E870+'Connecting shares (%)'!$G$14/100*G870+'Connecting shares (%)'!$H$14/100*I870)/1000000,0),0)</f>
        <v>0</v>
      </c>
      <c r="AD870" s="1">
        <f>IF(C870="west", IF(B870="Decentral",F870*'Connecting shares (%)'!$R$16*'Connecting shares (%)'!$F$14/100+H870*'Connecting shares (%)'!$G$14/100*'Connecting shares (%)'!$R$17+J870*'Connecting shares (%)'!$H$14/100*'Connecting shares (%)'!$R$18,0),0)</f>
        <v>0</v>
      </c>
      <c r="AE870" s="1">
        <f>IF(C870="west", IF(B870="Central",('Connecting shares (%)'!$F$12/100*K870+'Connecting shares (%)'!$G$12/100*M870+'Connecting shares (%)'!$H$12/100*O870)/1000000,0),0)</f>
        <v>0</v>
      </c>
      <c r="AF870" s="1">
        <f>IF(C870="west", IF(B870="Central",L870*'Connecting shares (%)'!$R$16*'Connecting shares (%)'!$F$12/100+N870*'Connecting shares (%)'!$G$12/100*'Connecting shares (%)'!$R$17+P870*'Connecting shares (%)'!$H$12/100*'Connecting shares (%)'!$R$18,0),0)</f>
        <v>0</v>
      </c>
      <c r="AG870" s="1">
        <f>IF(C870="West", IF(B870="Decentral",(K870*'Connecting shares (%)'!$F$16/100+M870*'Connecting shares (%)'!$G$16/100+O870*'Connecting shares (%)'!$H$16/100)/1000000,0),0)</f>
        <v>0</v>
      </c>
      <c r="AH870" s="1">
        <f>IF(C870="west", IF(B870="Decentral",L870*'Connecting shares (%)'!$R$16*'Connecting shares (%)'!$F$16/100+N870*'Connecting shares (%)'!$G$16/100*'Connecting shares (%)'!$R$17+P870*'Connecting shares (%)'!$H$16/100*'Connecting shares (%)'!$R$18,0),0)</f>
        <v>0</v>
      </c>
    </row>
    <row r="871" spans="1:34">
      <c r="A871" s="1">
        <v>870</v>
      </c>
      <c r="B871" s="1" t="s">
        <v>19</v>
      </c>
      <c r="C871" s="1" t="s">
        <v>22</v>
      </c>
      <c r="D871" s="1" t="s">
        <v>126</v>
      </c>
      <c r="E871" s="1">
        <v>0</v>
      </c>
      <c r="F871" s="1">
        <v>0</v>
      </c>
      <c r="G871" s="1">
        <v>0</v>
      </c>
      <c r="H871" s="1">
        <v>0</v>
      </c>
      <c r="I871" s="1">
        <v>0</v>
      </c>
      <c r="J871" s="1">
        <v>0</v>
      </c>
      <c r="K871" s="1">
        <v>0</v>
      </c>
      <c r="L871" s="1">
        <v>0</v>
      </c>
      <c r="M871" s="1">
        <v>0</v>
      </c>
      <c r="N871" s="1">
        <v>0</v>
      </c>
      <c r="O871" s="1">
        <v>0</v>
      </c>
      <c r="P871" s="1">
        <v>0</v>
      </c>
      <c r="Q871" s="1">
        <v>669.98672647419301</v>
      </c>
      <c r="R871" s="1">
        <v>7355</v>
      </c>
      <c r="S871" s="59">
        <f>IF(C871="East", IF(B871="Central",('Connecting shares (%)'!$F$2/100*E871+'Connecting shares (%)'!$G$2/100*G871+'Connecting shares (%)'!$H$2/100*I871)/1000000,0),0)</f>
        <v>0</v>
      </c>
      <c r="T871" s="59">
        <f>IF(C871="East", IF(B871="Central",F871*'Connecting shares (%)'!$R$16*'Connecting shares (%)'!$F$2/100+H871*'Connecting shares (%)'!$G$2/100*'Connecting shares (%)'!$R$17+J871*'Connecting shares (%)'!$H$2/100*'Connecting shares (%)'!$R$18,0),0)</f>
        <v>0</v>
      </c>
      <c r="U871" s="1">
        <f>IF(C871="East", IF(B871="Decentral",('Connecting shares (%)'!$F$6/100*E871+'Connecting shares (%)'!$G$6/100*G871+'Connecting shares (%)'!$H$6/100*I871)/1000000,0),0)</f>
        <v>0</v>
      </c>
      <c r="V871" s="1">
        <f>IF(C871="East", IF(B871="Decentral",F871*'Connecting shares (%)'!$R$16*'Connecting shares (%)'!$F$6/100+H871*'Connecting shares (%)'!$G$6/100*'Connecting shares (%)'!$R$17+J871*'Connecting shares (%)'!$H$6/100*'Connecting shares (%)'!$R$18,0),0)</f>
        <v>0</v>
      </c>
      <c r="W871" s="1">
        <f>IF(C871="East", IF(B871="Central",('Connecting shares (%)'!$F$4/100*K871+'Connecting shares (%)'!$G$4/100*M871+'Connecting shares (%)'!$H$4/100*O871)/1000000,0),0)</f>
        <v>0</v>
      </c>
      <c r="X871" s="1">
        <f>IF(C871="East", IF(B871="Central",L871*'Connecting shares (%)'!$R$16*'Connecting shares (%)'!$F$4/100+N871*'Connecting shares (%)'!$G$4/100*'Connecting shares (%)'!$R$17+P871*'Connecting shares (%)'!$H$4/100*'Connecting shares (%)'!$R$18,0),0)</f>
        <v>0</v>
      </c>
      <c r="Y871" s="1">
        <f>IF(C871="East", IF(B871="Decentral",('Connecting shares (%)'!$F$4/100*K871+'Connecting shares (%)'!$G$4/100*M871+'Connecting shares (%)'!$H$4/100*O871)/1000000,0),0)</f>
        <v>0</v>
      </c>
      <c r="Z871" s="1">
        <f>IF(C871="East", IF(B871="Decentral",L871*'Connecting shares (%)'!$R$16*'Connecting shares (%)'!$F$8/100+N871*'Connecting shares (%)'!$G$8/100*'Connecting shares (%)'!$R$17+P871*'Connecting shares (%)'!$H$8/100*'Connecting shares (%)'!$R$18,0),0)</f>
        <v>0</v>
      </c>
      <c r="AA871" s="1">
        <f>IF(C871="West", IF(B871="Central",('Connecting shares (%)'!$F$10/100*E871+'Connecting shares (%)'!$G$10/100*G871+'Connecting shares (%)'!$H$10/100*I871)/1000000,0),0)</f>
        <v>0</v>
      </c>
      <c r="AB871" s="1">
        <f>IF(C871="West", IF(B871="Central",F871*'Connecting shares (%)'!$R$16*'Connecting shares (%)'!$F$10/100+H871*'Connecting shares (%)'!$G$10/100*'Connecting shares (%)'!$R$17+J871*'Connecting shares (%)'!$H$10/100*'Connecting shares (%)'!$R$18,0),0)</f>
        <v>0</v>
      </c>
      <c r="AC871" s="1">
        <f>IF(C871="West", IF(B871="Decentral",('Connecting shares (%)'!$F$14/100*E871+'Connecting shares (%)'!$G$14/100*G871+'Connecting shares (%)'!$H$14/100*I871)/1000000,0),0)</f>
        <v>0</v>
      </c>
      <c r="AD871" s="1">
        <f>IF(C871="west", IF(B871="Decentral",F871*'Connecting shares (%)'!$R$16*'Connecting shares (%)'!$F$14/100+H871*'Connecting shares (%)'!$G$14/100*'Connecting shares (%)'!$R$17+J871*'Connecting shares (%)'!$H$14/100*'Connecting shares (%)'!$R$18,0),0)</f>
        <v>0</v>
      </c>
      <c r="AE871" s="1">
        <f>IF(C871="west", IF(B871="Central",('Connecting shares (%)'!$F$12/100*K871+'Connecting shares (%)'!$G$12/100*M871+'Connecting shares (%)'!$H$12/100*O871)/1000000,0),0)</f>
        <v>0</v>
      </c>
      <c r="AF871" s="1">
        <f>IF(C871="west", IF(B871="Central",L871*'Connecting shares (%)'!$R$16*'Connecting shares (%)'!$F$12/100+N871*'Connecting shares (%)'!$G$12/100*'Connecting shares (%)'!$R$17+P871*'Connecting shares (%)'!$H$12/100*'Connecting shares (%)'!$R$18,0),0)</f>
        <v>0</v>
      </c>
      <c r="AG871" s="1">
        <f>IF(C871="West", IF(B871="Decentral",(K871*'Connecting shares (%)'!$F$16/100+M871*'Connecting shares (%)'!$G$16/100+O871*'Connecting shares (%)'!$H$16/100)/1000000,0),0)</f>
        <v>0</v>
      </c>
      <c r="AH871" s="1">
        <f>IF(C871="west", IF(B871="Decentral",L871*'Connecting shares (%)'!$R$16*'Connecting shares (%)'!$F$16/100+N871*'Connecting shares (%)'!$G$16/100*'Connecting shares (%)'!$R$17+P871*'Connecting shares (%)'!$H$16/100*'Connecting shares (%)'!$R$18,0),0)</f>
        <v>0</v>
      </c>
    </row>
    <row r="872" spans="1:34">
      <c r="A872" s="1">
        <v>871</v>
      </c>
      <c r="B872" s="1" t="s">
        <v>19</v>
      </c>
      <c r="C872" s="1" t="s">
        <v>22</v>
      </c>
      <c r="D872" s="1" t="s">
        <v>125</v>
      </c>
      <c r="E872" s="1">
        <v>0</v>
      </c>
      <c r="F872" s="1">
        <v>0</v>
      </c>
      <c r="G872" s="1">
        <v>0</v>
      </c>
      <c r="H872" s="1">
        <v>0</v>
      </c>
      <c r="I872" s="1">
        <v>0</v>
      </c>
      <c r="J872" s="1">
        <v>0</v>
      </c>
      <c r="K872" s="1">
        <v>0</v>
      </c>
      <c r="L872" s="1">
        <v>0</v>
      </c>
      <c r="M872" s="1">
        <v>0</v>
      </c>
      <c r="N872" s="1">
        <v>0</v>
      </c>
      <c r="O872" s="1">
        <v>0</v>
      </c>
      <c r="P872" s="1">
        <v>0</v>
      </c>
      <c r="Q872" s="1">
        <v>705.47645765290201</v>
      </c>
      <c r="R872" s="1">
        <v>21887</v>
      </c>
      <c r="S872" s="59">
        <f>IF(C872="East", IF(B872="Central",('Connecting shares (%)'!$F$2/100*E872+'Connecting shares (%)'!$G$2/100*G872+'Connecting shares (%)'!$H$2/100*I872)/1000000,0),0)</f>
        <v>0</v>
      </c>
      <c r="T872" s="59">
        <f>IF(C872="East", IF(B872="Central",F872*'Connecting shares (%)'!$R$16*'Connecting shares (%)'!$F$2/100+H872*'Connecting shares (%)'!$G$2/100*'Connecting shares (%)'!$R$17+J872*'Connecting shares (%)'!$H$2/100*'Connecting shares (%)'!$R$18,0),0)</f>
        <v>0</v>
      </c>
      <c r="U872" s="1">
        <f>IF(C872="East", IF(B872="Decentral",('Connecting shares (%)'!$F$6/100*E872+'Connecting shares (%)'!$G$6/100*G872+'Connecting shares (%)'!$H$6/100*I872)/1000000,0),0)</f>
        <v>0</v>
      </c>
      <c r="V872" s="1">
        <f>IF(C872="East", IF(B872="Decentral",F872*'Connecting shares (%)'!$R$16*'Connecting shares (%)'!$F$6/100+H872*'Connecting shares (%)'!$G$6/100*'Connecting shares (%)'!$R$17+J872*'Connecting shares (%)'!$H$6/100*'Connecting shares (%)'!$R$18,0),0)</f>
        <v>0</v>
      </c>
      <c r="W872" s="1">
        <f>IF(C872="East", IF(B872="Central",('Connecting shares (%)'!$F$4/100*K872+'Connecting shares (%)'!$G$4/100*M872+'Connecting shares (%)'!$H$4/100*O872)/1000000,0),0)</f>
        <v>0</v>
      </c>
      <c r="X872" s="1">
        <f>IF(C872="East", IF(B872="Central",L872*'Connecting shares (%)'!$R$16*'Connecting shares (%)'!$F$4/100+N872*'Connecting shares (%)'!$G$4/100*'Connecting shares (%)'!$R$17+P872*'Connecting shares (%)'!$H$4/100*'Connecting shares (%)'!$R$18,0),0)</f>
        <v>0</v>
      </c>
      <c r="Y872" s="1">
        <f>IF(C872="East", IF(B872="Decentral",('Connecting shares (%)'!$F$4/100*K872+'Connecting shares (%)'!$G$4/100*M872+'Connecting shares (%)'!$H$4/100*O872)/1000000,0),0)</f>
        <v>0</v>
      </c>
      <c r="Z872" s="1">
        <f>IF(C872="East", IF(B872="Decentral",L872*'Connecting shares (%)'!$R$16*'Connecting shares (%)'!$F$8/100+N872*'Connecting shares (%)'!$G$8/100*'Connecting shares (%)'!$R$17+P872*'Connecting shares (%)'!$H$8/100*'Connecting shares (%)'!$R$18,0),0)</f>
        <v>0</v>
      </c>
      <c r="AA872" s="1">
        <f>IF(C872="West", IF(B872="Central",('Connecting shares (%)'!$F$10/100*E872+'Connecting shares (%)'!$G$10/100*G872+'Connecting shares (%)'!$H$10/100*I872)/1000000,0),0)</f>
        <v>0</v>
      </c>
      <c r="AB872" s="1">
        <f>IF(C872="West", IF(B872="Central",F872*'Connecting shares (%)'!$R$16*'Connecting shares (%)'!$F$10/100+H872*'Connecting shares (%)'!$G$10/100*'Connecting shares (%)'!$R$17+J872*'Connecting shares (%)'!$H$10/100*'Connecting shares (%)'!$R$18,0),0)</f>
        <v>0</v>
      </c>
      <c r="AC872" s="1">
        <f>IF(C872="West", IF(B872="Decentral",('Connecting shares (%)'!$F$14/100*E872+'Connecting shares (%)'!$G$14/100*G872+'Connecting shares (%)'!$H$14/100*I872)/1000000,0),0)</f>
        <v>0</v>
      </c>
      <c r="AD872" s="1">
        <f>IF(C872="west", IF(B872="Decentral",F872*'Connecting shares (%)'!$R$16*'Connecting shares (%)'!$F$14/100+H872*'Connecting shares (%)'!$G$14/100*'Connecting shares (%)'!$R$17+J872*'Connecting shares (%)'!$H$14/100*'Connecting shares (%)'!$R$18,0),0)</f>
        <v>0</v>
      </c>
      <c r="AE872" s="1">
        <f>IF(C872="west", IF(B872="Central",('Connecting shares (%)'!$F$12/100*K872+'Connecting shares (%)'!$G$12/100*M872+'Connecting shares (%)'!$H$12/100*O872)/1000000,0),0)</f>
        <v>0</v>
      </c>
      <c r="AF872" s="1">
        <f>IF(C872="west", IF(B872="Central",L872*'Connecting shares (%)'!$R$16*'Connecting shares (%)'!$F$12/100+N872*'Connecting shares (%)'!$G$12/100*'Connecting shares (%)'!$R$17+P872*'Connecting shares (%)'!$H$12/100*'Connecting shares (%)'!$R$18,0),0)</f>
        <v>0</v>
      </c>
      <c r="AG872" s="1">
        <f>IF(C872="West", IF(B872="Decentral",(K872*'Connecting shares (%)'!$F$16/100+M872*'Connecting shares (%)'!$G$16/100+O872*'Connecting shares (%)'!$H$16/100)/1000000,0),0)</f>
        <v>0</v>
      </c>
      <c r="AH872" s="1">
        <f>IF(C872="west", IF(B872="Decentral",L872*'Connecting shares (%)'!$R$16*'Connecting shares (%)'!$F$16/100+N872*'Connecting shares (%)'!$G$16/100*'Connecting shares (%)'!$R$17+P872*'Connecting shares (%)'!$H$16/100*'Connecting shares (%)'!$R$18,0),0)</f>
        <v>0</v>
      </c>
    </row>
    <row r="873" spans="1:34">
      <c r="A873" s="1">
        <v>872</v>
      </c>
      <c r="B873" s="1" t="s">
        <v>20</v>
      </c>
      <c r="C873" s="1" t="s">
        <v>22</v>
      </c>
      <c r="D873" s="1" t="s">
        <v>124</v>
      </c>
      <c r="E873" s="1">
        <v>480970.09999999899</v>
      </c>
      <c r="F873" s="1">
        <v>28</v>
      </c>
      <c r="G873" s="1">
        <v>0</v>
      </c>
      <c r="H873" s="1">
        <v>0</v>
      </c>
      <c r="I873" s="1">
        <v>0</v>
      </c>
      <c r="J873" s="1">
        <v>0</v>
      </c>
      <c r="K873" s="1">
        <v>0</v>
      </c>
      <c r="L873" s="1">
        <v>0</v>
      </c>
      <c r="M873" s="1">
        <v>0</v>
      </c>
      <c r="N873" s="1">
        <v>0</v>
      </c>
      <c r="O873" s="1">
        <v>0</v>
      </c>
      <c r="P873" s="1">
        <v>0</v>
      </c>
      <c r="Q873" s="1">
        <v>2636.9744252156802</v>
      </c>
      <c r="R873" s="1">
        <v>252576</v>
      </c>
      <c r="S873" s="59">
        <f>IF(C873="East", IF(B873="Central",('Connecting shares (%)'!$F$2/100*E873+'Connecting shares (%)'!$G$2/100*G873+'Connecting shares (%)'!$H$2/100*I873)/1000000,0),0)</f>
        <v>0.48097009999999901</v>
      </c>
      <c r="T873" s="59">
        <f>IF(C873="East", IF(B873="Central",F873*'Connecting shares (%)'!$R$16*'Connecting shares (%)'!$F$2/100+H873*'Connecting shares (%)'!$G$2/100*'Connecting shares (%)'!$R$17+J873*'Connecting shares (%)'!$H$2/100*'Connecting shares (%)'!$R$18,0),0)</f>
        <v>0.6438600000000001</v>
      </c>
      <c r="U873" s="1">
        <f>IF(C873="East", IF(B873="Decentral",('Connecting shares (%)'!$F$6/100*E873+'Connecting shares (%)'!$G$6/100*G873+'Connecting shares (%)'!$H$6/100*I873)/1000000,0),0)</f>
        <v>0</v>
      </c>
      <c r="V873" s="1">
        <f>IF(C873="East", IF(B873="Decentral",F873*'Connecting shares (%)'!$R$16*'Connecting shares (%)'!$F$6/100+H873*'Connecting shares (%)'!$G$6/100*'Connecting shares (%)'!$R$17+J873*'Connecting shares (%)'!$H$6/100*'Connecting shares (%)'!$R$18,0),0)</f>
        <v>0</v>
      </c>
      <c r="W873" s="1">
        <f>IF(C873="East", IF(B873="Central",('Connecting shares (%)'!$F$4/100*K873+'Connecting shares (%)'!$G$4/100*M873+'Connecting shares (%)'!$H$4/100*O873)/1000000,0),0)</f>
        <v>0</v>
      </c>
      <c r="X873" s="1">
        <f>IF(C873="East", IF(B873="Central",L873*'Connecting shares (%)'!$R$16*'Connecting shares (%)'!$F$4/100+N873*'Connecting shares (%)'!$G$4/100*'Connecting shares (%)'!$R$17+P873*'Connecting shares (%)'!$H$4/100*'Connecting shares (%)'!$R$18,0),0)</f>
        <v>0</v>
      </c>
      <c r="Y873" s="1">
        <f>IF(C873="East", IF(B873="Decentral",('Connecting shares (%)'!$F$4/100*K873+'Connecting shares (%)'!$G$4/100*M873+'Connecting shares (%)'!$H$4/100*O873)/1000000,0),0)</f>
        <v>0</v>
      </c>
      <c r="Z873" s="1">
        <f>IF(C873="East", IF(B873="Decentral",L873*'Connecting shares (%)'!$R$16*'Connecting shares (%)'!$F$8/100+N873*'Connecting shares (%)'!$G$8/100*'Connecting shares (%)'!$R$17+P873*'Connecting shares (%)'!$H$8/100*'Connecting shares (%)'!$R$18,0),0)</f>
        <v>0</v>
      </c>
      <c r="AA873" s="1">
        <f>IF(C873="West", IF(B873="Central",('Connecting shares (%)'!$F$10/100*E873+'Connecting shares (%)'!$G$10/100*G873+'Connecting shares (%)'!$H$10/100*I873)/1000000,0),0)</f>
        <v>0</v>
      </c>
      <c r="AB873" s="1">
        <f>IF(C873="West", IF(B873="Central",F873*'Connecting shares (%)'!$R$16*'Connecting shares (%)'!$F$10/100+H873*'Connecting shares (%)'!$G$10/100*'Connecting shares (%)'!$R$17+J873*'Connecting shares (%)'!$H$10/100*'Connecting shares (%)'!$R$18,0),0)</f>
        <v>0</v>
      </c>
      <c r="AC873" s="1">
        <f>IF(C873="West", IF(B873="Decentral",('Connecting shares (%)'!$F$14/100*E873+'Connecting shares (%)'!$G$14/100*G873+'Connecting shares (%)'!$H$14/100*I873)/1000000,0),0)</f>
        <v>0</v>
      </c>
      <c r="AD873" s="1">
        <f>IF(C873="west", IF(B873="Decentral",F873*'Connecting shares (%)'!$R$16*'Connecting shares (%)'!$F$14/100+H873*'Connecting shares (%)'!$G$14/100*'Connecting shares (%)'!$R$17+J873*'Connecting shares (%)'!$H$14/100*'Connecting shares (%)'!$R$18,0),0)</f>
        <v>0</v>
      </c>
      <c r="AE873" s="1">
        <f>IF(C873="west", IF(B873="Central",('Connecting shares (%)'!$F$12/100*K873+'Connecting shares (%)'!$G$12/100*M873+'Connecting shares (%)'!$H$12/100*O873)/1000000,0),0)</f>
        <v>0</v>
      </c>
      <c r="AF873" s="1">
        <f>IF(C873="west", IF(B873="Central",L873*'Connecting shares (%)'!$R$16*'Connecting shares (%)'!$F$12/100+N873*'Connecting shares (%)'!$G$12/100*'Connecting shares (%)'!$R$17+P873*'Connecting shares (%)'!$H$12/100*'Connecting shares (%)'!$R$18,0),0)</f>
        <v>0</v>
      </c>
      <c r="AG873" s="1">
        <f>IF(C873="West", IF(B873="Decentral",(K873*'Connecting shares (%)'!$F$16/100+M873*'Connecting shares (%)'!$G$16/100+O873*'Connecting shares (%)'!$H$16/100)/1000000,0),0)</f>
        <v>0</v>
      </c>
      <c r="AH873" s="1">
        <f>IF(C873="west", IF(B873="Decentral",L873*'Connecting shares (%)'!$R$16*'Connecting shares (%)'!$F$16/100+N873*'Connecting shares (%)'!$G$16/100*'Connecting shares (%)'!$R$17+P873*'Connecting shares (%)'!$H$16/100*'Connecting shares (%)'!$R$18,0),0)</f>
        <v>0</v>
      </c>
    </row>
    <row r="874" spans="1:34">
      <c r="A874" s="1">
        <v>873</v>
      </c>
      <c r="B874" s="1" t="s">
        <v>19</v>
      </c>
      <c r="C874" s="1" t="s">
        <v>22</v>
      </c>
      <c r="D874" s="1" t="s">
        <v>123</v>
      </c>
      <c r="E874" s="1">
        <v>0</v>
      </c>
      <c r="F874" s="1">
        <v>0</v>
      </c>
      <c r="G874" s="1">
        <v>0</v>
      </c>
      <c r="H874" s="1">
        <v>0</v>
      </c>
      <c r="I874" s="1">
        <v>0</v>
      </c>
      <c r="J874" s="1">
        <v>0</v>
      </c>
      <c r="K874" s="1">
        <v>0</v>
      </c>
      <c r="L874" s="1">
        <v>0</v>
      </c>
      <c r="M874" s="1">
        <v>0</v>
      </c>
      <c r="N874" s="1">
        <v>0</v>
      </c>
      <c r="O874" s="1">
        <v>0</v>
      </c>
      <c r="P874" s="1">
        <v>0</v>
      </c>
      <c r="Q874" s="1">
        <v>766.74144734522395</v>
      </c>
      <c r="R874" s="1">
        <v>17106</v>
      </c>
      <c r="S874" s="59">
        <f>IF(C874="East", IF(B874="Central",('Connecting shares (%)'!$F$2/100*E874+'Connecting shares (%)'!$G$2/100*G874+'Connecting shares (%)'!$H$2/100*I874)/1000000,0),0)</f>
        <v>0</v>
      </c>
      <c r="T874" s="59">
        <f>IF(C874="East", IF(B874="Central",F874*'Connecting shares (%)'!$R$16*'Connecting shares (%)'!$F$2/100+H874*'Connecting shares (%)'!$G$2/100*'Connecting shares (%)'!$R$17+J874*'Connecting shares (%)'!$H$2/100*'Connecting shares (%)'!$R$18,0),0)</f>
        <v>0</v>
      </c>
      <c r="U874" s="1">
        <f>IF(C874="East", IF(B874="Decentral",('Connecting shares (%)'!$F$6/100*E874+'Connecting shares (%)'!$G$6/100*G874+'Connecting shares (%)'!$H$6/100*I874)/1000000,0),0)</f>
        <v>0</v>
      </c>
      <c r="V874" s="1">
        <f>IF(C874="East", IF(B874="Decentral",F874*'Connecting shares (%)'!$R$16*'Connecting shares (%)'!$F$6/100+H874*'Connecting shares (%)'!$G$6/100*'Connecting shares (%)'!$R$17+J874*'Connecting shares (%)'!$H$6/100*'Connecting shares (%)'!$R$18,0),0)</f>
        <v>0</v>
      </c>
      <c r="W874" s="1">
        <f>IF(C874="East", IF(B874="Central",('Connecting shares (%)'!$F$4/100*K874+'Connecting shares (%)'!$G$4/100*M874+'Connecting shares (%)'!$H$4/100*O874)/1000000,0),0)</f>
        <v>0</v>
      </c>
      <c r="X874" s="1">
        <f>IF(C874="East", IF(B874="Central",L874*'Connecting shares (%)'!$R$16*'Connecting shares (%)'!$F$4/100+N874*'Connecting shares (%)'!$G$4/100*'Connecting shares (%)'!$R$17+P874*'Connecting shares (%)'!$H$4/100*'Connecting shares (%)'!$R$18,0),0)</f>
        <v>0</v>
      </c>
      <c r="Y874" s="1">
        <f>IF(C874="East", IF(B874="Decentral",('Connecting shares (%)'!$F$4/100*K874+'Connecting shares (%)'!$G$4/100*M874+'Connecting shares (%)'!$H$4/100*O874)/1000000,0),0)</f>
        <v>0</v>
      </c>
      <c r="Z874" s="1">
        <f>IF(C874="East", IF(B874="Decentral",L874*'Connecting shares (%)'!$R$16*'Connecting shares (%)'!$F$8/100+N874*'Connecting shares (%)'!$G$8/100*'Connecting shares (%)'!$R$17+P874*'Connecting shares (%)'!$H$8/100*'Connecting shares (%)'!$R$18,0),0)</f>
        <v>0</v>
      </c>
      <c r="AA874" s="1">
        <f>IF(C874="West", IF(B874="Central",('Connecting shares (%)'!$F$10/100*E874+'Connecting shares (%)'!$G$10/100*G874+'Connecting shares (%)'!$H$10/100*I874)/1000000,0),0)</f>
        <v>0</v>
      </c>
      <c r="AB874" s="1">
        <f>IF(C874="West", IF(B874="Central",F874*'Connecting shares (%)'!$R$16*'Connecting shares (%)'!$F$10/100+H874*'Connecting shares (%)'!$G$10/100*'Connecting shares (%)'!$R$17+J874*'Connecting shares (%)'!$H$10/100*'Connecting shares (%)'!$R$18,0),0)</f>
        <v>0</v>
      </c>
      <c r="AC874" s="1">
        <f>IF(C874="West", IF(B874="Decentral",('Connecting shares (%)'!$F$14/100*E874+'Connecting shares (%)'!$G$14/100*G874+'Connecting shares (%)'!$H$14/100*I874)/1000000,0),0)</f>
        <v>0</v>
      </c>
      <c r="AD874" s="1">
        <f>IF(C874="west", IF(B874="Decentral",F874*'Connecting shares (%)'!$R$16*'Connecting shares (%)'!$F$14/100+H874*'Connecting shares (%)'!$G$14/100*'Connecting shares (%)'!$R$17+J874*'Connecting shares (%)'!$H$14/100*'Connecting shares (%)'!$R$18,0),0)</f>
        <v>0</v>
      </c>
      <c r="AE874" s="1">
        <f>IF(C874="west", IF(B874="Central",('Connecting shares (%)'!$F$12/100*K874+'Connecting shares (%)'!$G$12/100*M874+'Connecting shares (%)'!$H$12/100*O874)/1000000,0),0)</f>
        <v>0</v>
      </c>
      <c r="AF874" s="1">
        <f>IF(C874="west", IF(B874="Central",L874*'Connecting shares (%)'!$R$16*'Connecting shares (%)'!$F$12/100+N874*'Connecting shares (%)'!$G$12/100*'Connecting shares (%)'!$R$17+P874*'Connecting shares (%)'!$H$12/100*'Connecting shares (%)'!$R$18,0),0)</f>
        <v>0</v>
      </c>
      <c r="AG874" s="1">
        <f>IF(C874="West", IF(B874="Decentral",(K874*'Connecting shares (%)'!$F$16/100+M874*'Connecting shares (%)'!$G$16/100+O874*'Connecting shares (%)'!$H$16/100)/1000000,0),0)</f>
        <v>0</v>
      </c>
      <c r="AH874" s="1">
        <f>IF(C874="west", IF(B874="Decentral",L874*'Connecting shares (%)'!$R$16*'Connecting shares (%)'!$F$16/100+N874*'Connecting shares (%)'!$G$16/100*'Connecting shares (%)'!$R$17+P874*'Connecting shares (%)'!$H$16/100*'Connecting shares (%)'!$R$18,0),0)</f>
        <v>0</v>
      </c>
    </row>
    <row r="875" spans="1:34">
      <c r="A875" s="1">
        <v>874</v>
      </c>
      <c r="B875" s="1" t="s">
        <v>19</v>
      </c>
      <c r="C875" s="1" t="s">
        <v>22</v>
      </c>
      <c r="D875" s="1" t="s">
        <v>119</v>
      </c>
      <c r="E875" s="1">
        <v>10374361.880000001</v>
      </c>
      <c r="F875" s="1">
        <v>660</v>
      </c>
      <c r="G875" s="1">
        <v>0</v>
      </c>
      <c r="H875" s="1">
        <v>0</v>
      </c>
      <c r="I875" s="1">
        <v>0</v>
      </c>
      <c r="J875" s="1">
        <v>0</v>
      </c>
      <c r="K875" s="1">
        <v>3096017.33</v>
      </c>
      <c r="L875" s="1">
        <v>171</v>
      </c>
      <c r="M875" s="1">
        <v>5690945.1799999997</v>
      </c>
      <c r="N875" s="1">
        <v>57</v>
      </c>
      <c r="O875" s="1">
        <v>924915.08999999904</v>
      </c>
      <c r="P875" s="1">
        <v>2</v>
      </c>
      <c r="Q875" s="1">
        <v>14804.376197825601</v>
      </c>
      <c r="R875" s="1">
        <v>6100518.5</v>
      </c>
      <c r="S875" s="59">
        <f>IF(C875="East", IF(B875="Central",('Connecting shares (%)'!$F$2/100*E875+'Connecting shares (%)'!$G$2/100*G875+'Connecting shares (%)'!$H$2/100*I875)/1000000,0),0)</f>
        <v>0</v>
      </c>
      <c r="T875" s="59">
        <f>IF(C875="East", IF(B875="Central",F875*'Connecting shares (%)'!$R$16*'Connecting shares (%)'!$F$2/100+H875*'Connecting shares (%)'!$G$2/100*'Connecting shares (%)'!$R$17+J875*'Connecting shares (%)'!$H$2/100*'Connecting shares (%)'!$R$18,0),0)</f>
        <v>0</v>
      </c>
      <c r="U875" s="1">
        <f>IF(C875="East", IF(B875="Decentral",('Connecting shares (%)'!$F$6/100*E875+'Connecting shares (%)'!$G$6/100*G875+'Connecting shares (%)'!$H$6/100*I875)/1000000,0),0)</f>
        <v>10.37436188</v>
      </c>
      <c r="V875" s="1">
        <f>IF(C875="East", IF(B875="Decentral",F875*'Connecting shares (%)'!$R$16*'Connecting shares (%)'!$F$6/100+H875*'Connecting shares (%)'!$G$6/100*'Connecting shares (%)'!$R$17+J875*'Connecting shares (%)'!$H$6/100*'Connecting shares (%)'!$R$18,0),0)</f>
        <v>15.1767</v>
      </c>
      <c r="W875" s="1">
        <f>IF(C875="East", IF(B875="Central",('Connecting shares (%)'!$F$4/100*K875+'Connecting shares (%)'!$G$4/100*M875+'Connecting shares (%)'!$H$4/100*O875)/1000000,0),0)</f>
        <v>0</v>
      </c>
      <c r="X875" s="1">
        <f>IF(C875="East", IF(B875="Central",L875*'Connecting shares (%)'!$R$16*'Connecting shares (%)'!$F$4/100+N875*'Connecting shares (%)'!$G$4/100*'Connecting shares (%)'!$R$17+P875*'Connecting shares (%)'!$H$4/100*'Connecting shares (%)'!$R$18,0),0)</f>
        <v>0</v>
      </c>
      <c r="Y875" s="1">
        <f>IF(C875="East", IF(B875="Decentral",('Connecting shares (%)'!$F$4/100*K875+'Connecting shares (%)'!$G$4/100*M875+'Connecting shares (%)'!$H$4/100*O875)/1000000,0),0)</f>
        <v>9.7118775999999993</v>
      </c>
      <c r="Z875" s="1">
        <f>IF(C875="East", IF(B875="Decentral",L875*'Connecting shares (%)'!$R$16*'Connecting shares (%)'!$F$8/100+N875*'Connecting shares (%)'!$G$8/100*'Connecting shares (%)'!$R$17+P875*'Connecting shares (%)'!$H$8/100*'Connecting shares (%)'!$R$18,0),0)</f>
        <v>5.7410259999999997</v>
      </c>
      <c r="AA875" s="1">
        <f>IF(C875="West", IF(B875="Central",('Connecting shares (%)'!$F$10/100*E875+'Connecting shares (%)'!$G$10/100*G875+'Connecting shares (%)'!$H$10/100*I875)/1000000,0),0)</f>
        <v>0</v>
      </c>
      <c r="AB875" s="1">
        <f>IF(C875="West", IF(B875="Central",F875*'Connecting shares (%)'!$R$16*'Connecting shares (%)'!$F$10/100+H875*'Connecting shares (%)'!$G$10/100*'Connecting shares (%)'!$R$17+J875*'Connecting shares (%)'!$H$10/100*'Connecting shares (%)'!$R$18,0),0)</f>
        <v>0</v>
      </c>
      <c r="AC875" s="1">
        <f>IF(C875="West", IF(B875="Decentral",('Connecting shares (%)'!$F$14/100*E875+'Connecting shares (%)'!$G$14/100*G875+'Connecting shares (%)'!$H$14/100*I875)/1000000,0),0)</f>
        <v>0</v>
      </c>
      <c r="AD875" s="1">
        <f>IF(C875="west", IF(B875="Decentral",F875*'Connecting shares (%)'!$R$16*'Connecting shares (%)'!$F$14/100+H875*'Connecting shares (%)'!$G$14/100*'Connecting shares (%)'!$R$17+J875*'Connecting shares (%)'!$H$14/100*'Connecting shares (%)'!$R$18,0),0)</f>
        <v>0</v>
      </c>
      <c r="AE875" s="1">
        <f>IF(C875="west", IF(B875="Central",('Connecting shares (%)'!$F$12/100*K875+'Connecting shares (%)'!$G$12/100*M875+'Connecting shares (%)'!$H$12/100*O875)/1000000,0),0)</f>
        <v>0</v>
      </c>
      <c r="AF875" s="1">
        <f>IF(C875="west", IF(B875="Central",L875*'Connecting shares (%)'!$R$16*'Connecting shares (%)'!$F$12/100+N875*'Connecting shares (%)'!$G$12/100*'Connecting shares (%)'!$R$17+P875*'Connecting shares (%)'!$H$12/100*'Connecting shares (%)'!$R$18,0),0)</f>
        <v>0</v>
      </c>
      <c r="AG875" s="1">
        <f>IF(C875="West", IF(B875="Decentral",(K875*'Connecting shares (%)'!$F$16/100+M875*'Connecting shares (%)'!$G$16/100+O875*'Connecting shares (%)'!$H$16/100)/1000000,0),0)</f>
        <v>0</v>
      </c>
      <c r="AH875" s="1">
        <f>IF(C875="west", IF(B875="Decentral",L875*'Connecting shares (%)'!$R$16*'Connecting shares (%)'!$F$16/100+N875*'Connecting shares (%)'!$G$16/100*'Connecting shares (%)'!$R$17+P875*'Connecting shares (%)'!$H$16/100*'Connecting shares (%)'!$R$18,0),0)</f>
        <v>0</v>
      </c>
    </row>
    <row r="876" spans="1:34">
      <c r="A876" s="1">
        <v>875</v>
      </c>
      <c r="B876" s="1" t="s">
        <v>19</v>
      </c>
      <c r="C876" s="1" t="s">
        <v>22</v>
      </c>
      <c r="D876" s="1" t="s">
        <v>122</v>
      </c>
      <c r="E876" s="1">
        <v>9331.4500000000007</v>
      </c>
      <c r="F876" s="1">
        <v>1</v>
      </c>
      <c r="G876" s="1">
        <v>0</v>
      </c>
      <c r="H876" s="1">
        <v>0</v>
      </c>
      <c r="I876" s="1">
        <v>0</v>
      </c>
      <c r="J876" s="1">
        <v>0</v>
      </c>
      <c r="K876" s="1">
        <v>0</v>
      </c>
      <c r="L876" s="1">
        <v>0</v>
      </c>
      <c r="M876" s="1">
        <v>0</v>
      </c>
      <c r="N876" s="1">
        <v>0</v>
      </c>
      <c r="O876" s="1">
        <v>0</v>
      </c>
      <c r="P876" s="1">
        <v>0</v>
      </c>
      <c r="Q876" s="1">
        <v>434.84711575672799</v>
      </c>
      <c r="R876" s="1">
        <v>5312.5</v>
      </c>
      <c r="S876" s="59">
        <f>IF(C876="East", IF(B876="Central",('Connecting shares (%)'!$F$2/100*E876+'Connecting shares (%)'!$G$2/100*G876+'Connecting shares (%)'!$H$2/100*I876)/1000000,0),0)</f>
        <v>0</v>
      </c>
      <c r="T876" s="59">
        <f>IF(C876="East", IF(B876="Central",F876*'Connecting shares (%)'!$R$16*'Connecting shares (%)'!$F$2/100+H876*'Connecting shares (%)'!$G$2/100*'Connecting shares (%)'!$R$17+J876*'Connecting shares (%)'!$H$2/100*'Connecting shares (%)'!$R$18,0),0)</f>
        <v>0</v>
      </c>
      <c r="U876" s="1">
        <f>IF(C876="East", IF(B876="Decentral",('Connecting shares (%)'!$F$6/100*E876+'Connecting shares (%)'!$G$6/100*G876+'Connecting shares (%)'!$H$6/100*I876)/1000000,0),0)</f>
        <v>9.3314500000000015E-3</v>
      </c>
      <c r="V876" s="1">
        <f>IF(C876="East", IF(B876="Decentral",F876*'Connecting shares (%)'!$R$16*'Connecting shares (%)'!$F$6/100+H876*'Connecting shares (%)'!$G$6/100*'Connecting shares (%)'!$R$17+J876*'Connecting shares (%)'!$H$6/100*'Connecting shares (%)'!$R$18,0),0)</f>
        <v>2.2995000000000002E-2</v>
      </c>
      <c r="W876" s="1">
        <f>IF(C876="East", IF(B876="Central",('Connecting shares (%)'!$F$4/100*K876+'Connecting shares (%)'!$G$4/100*M876+'Connecting shares (%)'!$H$4/100*O876)/1000000,0),0)</f>
        <v>0</v>
      </c>
      <c r="X876" s="1">
        <f>IF(C876="East", IF(B876="Central",L876*'Connecting shares (%)'!$R$16*'Connecting shares (%)'!$F$4/100+N876*'Connecting shares (%)'!$G$4/100*'Connecting shares (%)'!$R$17+P876*'Connecting shares (%)'!$H$4/100*'Connecting shares (%)'!$R$18,0),0)</f>
        <v>0</v>
      </c>
      <c r="Y876" s="1">
        <f>IF(C876="East", IF(B876="Decentral",('Connecting shares (%)'!$F$4/100*K876+'Connecting shares (%)'!$G$4/100*M876+'Connecting shares (%)'!$H$4/100*O876)/1000000,0),0)</f>
        <v>0</v>
      </c>
      <c r="Z876" s="1">
        <f>IF(C876="East", IF(B876="Decentral",L876*'Connecting shares (%)'!$R$16*'Connecting shares (%)'!$F$8/100+N876*'Connecting shares (%)'!$G$8/100*'Connecting shares (%)'!$R$17+P876*'Connecting shares (%)'!$H$8/100*'Connecting shares (%)'!$R$18,0),0)</f>
        <v>0</v>
      </c>
      <c r="AA876" s="1">
        <f>IF(C876="West", IF(B876="Central",('Connecting shares (%)'!$F$10/100*E876+'Connecting shares (%)'!$G$10/100*G876+'Connecting shares (%)'!$H$10/100*I876)/1000000,0),0)</f>
        <v>0</v>
      </c>
      <c r="AB876" s="1">
        <f>IF(C876="West", IF(B876="Central",F876*'Connecting shares (%)'!$R$16*'Connecting shares (%)'!$F$10/100+H876*'Connecting shares (%)'!$G$10/100*'Connecting shares (%)'!$R$17+J876*'Connecting shares (%)'!$H$10/100*'Connecting shares (%)'!$R$18,0),0)</f>
        <v>0</v>
      </c>
      <c r="AC876" s="1">
        <f>IF(C876="West", IF(B876="Decentral",('Connecting shares (%)'!$F$14/100*E876+'Connecting shares (%)'!$G$14/100*G876+'Connecting shares (%)'!$H$14/100*I876)/1000000,0),0)</f>
        <v>0</v>
      </c>
      <c r="AD876" s="1">
        <f>IF(C876="west", IF(B876="Decentral",F876*'Connecting shares (%)'!$R$16*'Connecting shares (%)'!$F$14/100+H876*'Connecting shares (%)'!$G$14/100*'Connecting shares (%)'!$R$17+J876*'Connecting shares (%)'!$H$14/100*'Connecting shares (%)'!$R$18,0),0)</f>
        <v>0</v>
      </c>
      <c r="AE876" s="1">
        <f>IF(C876="west", IF(B876="Central",('Connecting shares (%)'!$F$12/100*K876+'Connecting shares (%)'!$G$12/100*M876+'Connecting shares (%)'!$H$12/100*O876)/1000000,0),0)</f>
        <v>0</v>
      </c>
      <c r="AF876" s="1">
        <f>IF(C876="west", IF(B876="Central",L876*'Connecting shares (%)'!$R$16*'Connecting shares (%)'!$F$12/100+N876*'Connecting shares (%)'!$G$12/100*'Connecting shares (%)'!$R$17+P876*'Connecting shares (%)'!$H$12/100*'Connecting shares (%)'!$R$18,0),0)</f>
        <v>0</v>
      </c>
      <c r="AG876" s="1">
        <f>IF(C876="West", IF(B876="Decentral",(K876*'Connecting shares (%)'!$F$16/100+M876*'Connecting shares (%)'!$G$16/100+O876*'Connecting shares (%)'!$H$16/100)/1000000,0),0)</f>
        <v>0</v>
      </c>
      <c r="AH876" s="1">
        <f>IF(C876="west", IF(B876="Decentral",L876*'Connecting shares (%)'!$R$16*'Connecting shares (%)'!$F$16/100+N876*'Connecting shares (%)'!$G$16/100*'Connecting shares (%)'!$R$17+P876*'Connecting shares (%)'!$H$16/100*'Connecting shares (%)'!$R$18,0),0)</f>
        <v>0</v>
      </c>
    </row>
    <row r="877" spans="1:34">
      <c r="A877" s="1">
        <v>876</v>
      </c>
      <c r="B877" s="1" t="s">
        <v>19</v>
      </c>
      <c r="C877" s="1" t="s">
        <v>22</v>
      </c>
      <c r="D877" s="1" t="s">
        <v>121</v>
      </c>
      <c r="E877" s="1">
        <v>0</v>
      </c>
      <c r="F877" s="1">
        <v>0</v>
      </c>
      <c r="G877" s="1">
        <v>0</v>
      </c>
      <c r="H877" s="1">
        <v>0</v>
      </c>
      <c r="I877" s="1">
        <v>0</v>
      </c>
      <c r="J877" s="1">
        <v>0</v>
      </c>
      <c r="K877" s="1">
        <v>0</v>
      </c>
      <c r="L877" s="1">
        <v>0</v>
      </c>
      <c r="M877" s="1">
        <v>0</v>
      </c>
      <c r="N877" s="1">
        <v>0</v>
      </c>
      <c r="O877" s="1">
        <v>0</v>
      </c>
      <c r="P877" s="1">
        <v>0</v>
      </c>
      <c r="Q877" s="1">
        <v>141.54209849488501</v>
      </c>
      <c r="R877" s="1">
        <v>850.5</v>
      </c>
      <c r="S877" s="59">
        <f>IF(C877="East", IF(B877="Central",('Connecting shares (%)'!$F$2/100*E877+'Connecting shares (%)'!$G$2/100*G877+'Connecting shares (%)'!$H$2/100*I877)/1000000,0),0)</f>
        <v>0</v>
      </c>
      <c r="T877" s="59">
        <f>IF(C877="East", IF(B877="Central",F877*'Connecting shares (%)'!$R$16*'Connecting shares (%)'!$F$2/100+H877*'Connecting shares (%)'!$G$2/100*'Connecting shares (%)'!$R$17+J877*'Connecting shares (%)'!$H$2/100*'Connecting shares (%)'!$R$18,0),0)</f>
        <v>0</v>
      </c>
      <c r="U877" s="1">
        <f>IF(C877="East", IF(B877="Decentral",('Connecting shares (%)'!$F$6/100*E877+'Connecting shares (%)'!$G$6/100*G877+'Connecting shares (%)'!$H$6/100*I877)/1000000,0),0)</f>
        <v>0</v>
      </c>
      <c r="V877" s="1">
        <f>IF(C877="East", IF(B877="Decentral",F877*'Connecting shares (%)'!$R$16*'Connecting shares (%)'!$F$6/100+H877*'Connecting shares (%)'!$G$6/100*'Connecting shares (%)'!$R$17+J877*'Connecting shares (%)'!$H$6/100*'Connecting shares (%)'!$R$18,0),0)</f>
        <v>0</v>
      </c>
      <c r="W877" s="1">
        <f>IF(C877="East", IF(B877="Central",('Connecting shares (%)'!$F$4/100*K877+'Connecting shares (%)'!$G$4/100*M877+'Connecting shares (%)'!$H$4/100*O877)/1000000,0),0)</f>
        <v>0</v>
      </c>
      <c r="X877" s="1">
        <f>IF(C877="East", IF(B877="Central",L877*'Connecting shares (%)'!$R$16*'Connecting shares (%)'!$F$4/100+N877*'Connecting shares (%)'!$G$4/100*'Connecting shares (%)'!$R$17+P877*'Connecting shares (%)'!$H$4/100*'Connecting shares (%)'!$R$18,0),0)</f>
        <v>0</v>
      </c>
      <c r="Y877" s="1">
        <f>IF(C877="East", IF(B877="Decentral",('Connecting shares (%)'!$F$4/100*K877+'Connecting shares (%)'!$G$4/100*M877+'Connecting shares (%)'!$H$4/100*O877)/1000000,0),0)</f>
        <v>0</v>
      </c>
      <c r="Z877" s="1">
        <f>IF(C877="East", IF(B877="Decentral",L877*'Connecting shares (%)'!$R$16*'Connecting shares (%)'!$F$8/100+N877*'Connecting shares (%)'!$G$8/100*'Connecting shares (%)'!$R$17+P877*'Connecting shares (%)'!$H$8/100*'Connecting shares (%)'!$R$18,0),0)</f>
        <v>0</v>
      </c>
      <c r="AA877" s="1">
        <f>IF(C877="West", IF(B877="Central",('Connecting shares (%)'!$F$10/100*E877+'Connecting shares (%)'!$G$10/100*G877+'Connecting shares (%)'!$H$10/100*I877)/1000000,0),0)</f>
        <v>0</v>
      </c>
      <c r="AB877" s="1">
        <f>IF(C877="West", IF(B877="Central",F877*'Connecting shares (%)'!$R$16*'Connecting shares (%)'!$F$10/100+H877*'Connecting shares (%)'!$G$10/100*'Connecting shares (%)'!$R$17+J877*'Connecting shares (%)'!$H$10/100*'Connecting shares (%)'!$R$18,0),0)</f>
        <v>0</v>
      </c>
      <c r="AC877" s="1">
        <f>IF(C877="West", IF(B877="Decentral",('Connecting shares (%)'!$F$14/100*E877+'Connecting shares (%)'!$G$14/100*G877+'Connecting shares (%)'!$H$14/100*I877)/1000000,0),0)</f>
        <v>0</v>
      </c>
      <c r="AD877" s="1">
        <f>IF(C877="west", IF(B877="Decentral",F877*'Connecting shares (%)'!$R$16*'Connecting shares (%)'!$F$14/100+H877*'Connecting shares (%)'!$G$14/100*'Connecting shares (%)'!$R$17+J877*'Connecting shares (%)'!$H$14/100*'Connecting shares (%)'!$R$18,0),0)</f>
        <v>0</v>
      </c>
      <c r="AE877" s="1">
        <f>IF(C877="west", IF(B877="Central",('Connecting shares (%)'!$F$12/100*K877+'Connecting shares (%)'!$G$12/100*M877+'Connecting shares (%)'!$H$12/100*O877)/1000000,0),0)</f>
        <v>0</v>
      </c>
      <c r="AF877" s="1">
        <f>IF(C877="west", IF(B877="Central",L877*'Connecting shares (%)'!$R$16*'Connecting shares (%)'!$F$12/100+N877*'Connecting shares (%)'!$G$12/100*'Connecting shares (%)'!$R$17+P877*'Connecting shares (%)'!$H$12/100*'Connecting shares (%)'!$R$18,0),0)</f>
        <v>0</v>
      </c>
      <c r="AG877" s="1">
        <f>IF(C877="West", IF(B877="Decentral",(K877*'Connecting shares (%)'!$F$16/100+M877*'Connecting shares (%)'!$G$16/100+O877*'Connecting shares (%)'!$H$16/100)/1000000,0),0)</f>
        <v>0</v>
      </c>
      <c r="AH877" s="1">
        <f>IF(C877="west", IF(B877="Decentral",L877*'Connecting shares (%)'!$R$16*'Connecting shares (%)'!$F$16/100+N877*'Connecting shares (%)'!$G$16/100*'Connecting shares (%)'!$R$17+P877*'Connecting shares (%)'!$H$16/100*'Connecting shares (%)'!$R$18,0),0)</f>
        <v>0</v>
      </c>
    </row>
    <row r="878" spans="1:34">
      <c r="A878" s="1">
        <v>877</v>
      </c>
      <c r="B878" s="1" t="s">
        <v>19</v>
      </c>
      <c r="C878" s="1" t="s">
        <v>22</v>
      </c>
      <c r="D878" s="1" t="s">
        <v>120</v>
      </c>
      <c r="E878" s="1">
        <v>1210078.45999999</v>
      </c>
      <c r="F878" s="1">
        <v>87</v>
      </c>
      <c r="G878" s="1">
        <v>0</v>
      </c>
      <c r="H878" s="1">
        <v>0</v>
      </c>
      <c r="I878" s="1">
        <v>0</v>
      </c>
      <c r="J878" s="1">
        <v>0</v>
      </c>
      <c r="K878" s="1">
        <v>121921.65</v>
      </c>
      <c r="L878" s="1">
        <v>11</v>
      </c>
      <c r="M878" s="1">
        <v>69894.55</v>
      </c>
      <c r="N878" s="1">
        <v>1</v>
      </c>
      <c r="O878" s="1">
        <v>0</v>
      </c>
      <c r="P878" s="1">
        <v>0</v>
      </c>
      <c r="Q878" s="1">
        <v>4596.7084012147998</v>
      </c>
      <c r="R878" s="1">
        <v>616402</v>
      </c>
      <c r="S878" s="59">
        <f>IF(C878="East", IF(B878="Central",('Connecting shares (%)'!$F$2/100*E878+'Connecting shares (%)'!$G$2/100*G878+'Connecting shares (%)'!$H$2/100*I878)/1000000,0),0)</f>
        <v>0</v>
      </c>
      <c r="T878" s="59">
        <f>IF(C878="East", IF(B878="Central",F878*'Connecting shares (%)'!$R$16*'Connecting shares (%)'!$F$2/100+H878*'Connecting shares (%)'!$G$2/100*'Connecting shares (%)'!$R$17+J878*'Connecting shares (%)'!$H$2/100*'Connecting shares (%)'!$R$18,0),0)</f>
        <v>0</v>
      </c>
      <c r="U878" s="1">
        <f>IF(C878="East", IF(B878="Decentral",('Connecting shares (%)'!$F$6/100*E878+'Connecting shares (%)'!$G$6/100*G878+'Connecting shares (%)'!$H$6/100*I878)/1000000,0),0)</f>
        <v>1.2100784599999899</v>
      </c>
      <c r="V878" s="1">
        <f>IF(C878="East", IF(B878="Decentral",F878*'Connecting shares (%)'!$R$16*'Connecting shares (%)'!$F$6/100+H878*'Connecting shares (%)'!$G$6/100*'Connecting shares (%)'!$R$17+J878*'Connecting shares (%)'!$H$6/100*'Connecting shares (%)'!$R$18,0),0)</f>
        <v>2.0005649999999999</v>
      </c>
      <c r="W878" s="1">
        <f>IF(C878="East", IF(B878="Central",('Connecting shares (%)'!$F$4/100*K878+'Connecting shares (%)'!$G$4/100*M878+'Connecting shares (%)'!$H$4/100*O878)/1000000,0),0)</f>
        <v>0</v>
      </c>
      <c r="X878" s="1">
        <f>IF(C878="East", IF(B878="Central",L878*'Connecting shares (%)'!$R$16*'Connecting shares (%)'!$F$4/100+N878*'Connecting shares (%)'!$G$4/100*'Connecting shares (%)'!$R$17+P878*'Connecting shares (%)'!$H$4/100*'Connecting shares (%)'!$R$18,0),0)</f>
        <v>0</v>
      </c>
      <c r="Y878" s="1">
        <f>IF(C878="East", IF(B878="Decentral",('Connecting shares (%)'!$F$4/100*K878+'Connecting shares (%)'!$G$4/100*M878+'Connecting shares (%)'!$H$4/100*O878)/1000000,0),0)</f>
        <v>0.19181620000000002</v>
      </c>
      <c r="Z878" s="1">
        <f>IF(C878="East", IF(B878="Decentral",L878*'Connecting shares (%)'!$R$16*'Connecting shares (%)'!$F$8/100+N878*'Connecting shares (%)'!$G$8/100*'Connecting shares (%)'!$R$17+P878*'Connecting shares (%)'!$H$8/100*'Connecting shares (%)'!$R$18,0),0)</f>
        <v>0.28360400000000002</v>
      </c>
      <c r="AA878" s="1">
        <f>IF(C878="West", IF(B878="Central",('Connecting shares (%)'!$F$10/100*E878+'Connecting shares (%)'!$G$10/100*G878+'Connecting shares (%)'!$H$10/100*I878)/1000000,0),0)</f>
        <v>0</v>
      </c>
      <c r="AB878" s="1">
        <f>IF(C878="West", IF(B878="Central",F878*'Connecting shares (%)'!$R$16*'Connecting shares (%)'!$F$10/100+H878*'Connecting shares (%)'!$G$10/100*'Connecting shares (%)'!$R$17+J878*'Connecting shares (%)'!$H$10/100*'Connecting shares (%)'!$R$18,0),0)</f>
        <v>0</v>
      </c>
      <c r="AC878" s="1">
        <f>IF(C878="West", IF(B878="Decentral",('Connecting shares (%)'!$F$14/100*E878+'Connecting shares (%)'!$G$14/100*G878+'Connecting shares (%)'!$H$14/100*I878)/1000000,0),0)</f>
        <v>0</v>
      </c>
      <c r="AD878" s="1">
        <f>IF(C878="west", IF(B878="Decentral",F878*'Connecting shares (%)'!$R$16*'Connecting shares (%)'!$F$14/100+H878*'Connecting shares (%)'!$G$14/100*'Connecting shares (%)'!$R$17+J878*'Connecting shares (%)'!$H$14/100*'Connecting shares (%)'!$R$18,0),0)</f>
        <v>0</v>
      </c>
      <c r="AE878" s="1">
        <f>IF(C878="west", IF(B878="Central",('Connecting shares (%)'!$F$12/100*K878+'Connecting shares (%)'!$G$12/100*M878+'Connecting shares (%)'!$H$12/100*O878)/1000000,0),0)</f>
        <v>0</v>
      </c>
      <c r="AF878" s="1">
        <f>IF(C878="west", IF(B878="Central",L878*'Connecting shares (%)'!$R$16*'Connecting shares (%)'!$F$12/100+N878*'Connecting shares (%)'!$G$12/100*'Connecting shares (%)'!$R$17+P878*'Connecting shares (%)'!$H$12/100*'Connecting shares (%)'!$R$18,0),0)</f>
        <v>0</v>
      </c>
      <c r="AG878" s="1">
        <f>IF(C878="West", IF(B878="Decentral",(K878*'Connecting shares (%)'!$F$16/100+M878*'Connecting shares (%)'!$G$16/100+O878*'Connecting shares (%)'!$H$16/100)/1000000,0),0)</f>
        <v>0</v>
      </c>
      <c r="AH878" s="1">
        <f>IF(C878="west", IF(B878="Decentral",L878*'Connecting shares (%)'!$R$16*'Connecting shares (%)'!$F$16/100+N878*'Connecting shares (%)'!$G$16/100*'Connecting shares (%)'!$R$17+P878*'Connecting shares (%)'!$H$16/100*'Connecting shares (%)'!$R$18,0),0)</f>
        <v>0</v>
      </c>
    </row>
    <row r="879" spans="1:34">
      <c r="A879" s="1">
        <v>878</v>
      </c>
      <c r="B879" s="1" t="s">
        <v>19</v>
      </c>
      <c r="C879" s="1" t="s">
        <v>22</v>
      </c>
      <c r="D879" s="1" t="s">
        <v>119</v>
      </c>
      <c r="E879" s="1">
        <v>2541045.75999999</v>
      </c>
      <c r="F879" s="1">
        <v>167</v>
      </c>
      <c r="G879" s="1">
        <v>0</v>
      </c>
      <c r="H879" s="1">
        <v>0</v>
      </c>
      <c r="I879" s="1">
        <v>0</v>
      </c>
      <c r="J879" s="1">
        <v>0</v>
      </c>
      <c r="K879" s="1">
        <v>253458.079999999</v>
      </c>
      <c r="L879" s="1">
        <v>24</v>
      </c>
      <c r="M879" s="1">
        <v>262663.65000000002</v>
      </c>
      <c r="N879" s="1">
        <v>1</v>
      </c>
      <c r="O879" s="1">
        <v>0</v>
      </c>
      <c r="P879" s="1">
        <v>0</v>
      </c>
      <c r="Q879" s="1">
        <v>6727.5851428140404</v>
      </c>
      <c r="R879" s="1">
        <v>1241297.5</v>
      </c>
      <c r="S879" s="59">
        <f>IF(C879="East", IF(B879="Central",('Connecting shares (%)'!$F$2/100*E879+'Connecting shares (%)'!$G$2/100*G879+'Connecting shares (%)'!$H$2/100*I879)/1000000,0),0)</f>
        <v>0</v>
      </c>
      <c r="T879" s="59">
        <f>IF(C879="East", IF(B879="Central",F879*'Connecting shares (%)'!$R$16*'Connecting shares (%)'!$F$2/100+H879*'Connecting shares (%)'!$G$2/100*'Connecting shares (%)'!$R$17+J879*'Connecting shares (%)'!$H$2/100*'Connecting shares (%)'!$R$18,0),0)</f>
        <v>0</v>
      </c>
      <c r="U879" s="1">
        <f>IF(C879="East", IF(B879="Decentral",('Connecting shares (%)'!$F$6/100*E879+'Connecting shares (%)'!$G$6/100*G879+'Connecting shares (%)'!$H$6/100*I879)/1000000,0),0)</f>
        <v>2.5410457599999901</v>
      </c>
      <c r="V879" s="1">
        <f>IF(C879="East", IF(B879="Decentral",F879*'Connecting shares (%)'!$R$16*'Connecting shares (%)'!$F$6/100+H879*'Connecting shares (%)'!$G$6/100*'Connecting shares (%)'!$R$17+J879*'Connecting shares (%)'!$H$6/100*'Connecting shares (%)'!$R$18,0),0)</f>
        <v>3.8401650000000003</v>
      </c>
      <c r="W879" s="1">
        <f>IF(C879="East", IF(B879="Central",('Connecting shares (%)'!$F$4/100*K879+'Connecting shares (%)'!$G$4/100*M879+'Connecting shares (%)'!$H$4/100*O879)/1000000,0),0)</f>
        <v>0</v>
      </c>
      <c r="X879" s="1">
        <f>IF(C879="East", IF(B879="Central",L879*'Connecting shares (%)'!$R$16*'Connecting shares (%)'!$F$4/100+N879*'Connecting shares (%)'!$G$4/100*'Connecting shares (%)'!$R$17+P879*'Connecting shares (%)'!$H$4/100*'Connecting shares (%)'!$R$18,0),0)</f>
        <v>0</v>
      </c>
      <c r="Y879" s="1">
        <f>IF(C879="East", IF(B879="Decentral",('Connecting shares (%)'!$F$4/100*K879+'Connecting shares (%)'!$G$4/100*M879+'Connecting shares (%)'!$H$4/100*O879)/1000000,0),0)</f>
        <v>0.51612172999999906</v>
      </c>
      <c r="Z879" s="1">
        <f>IF(C879="East", IF(B879="Decentral",L879*'Connecting shares (%)'!$R$16*'Connecting shares (%)'!$F$8/100+N879*'Connecting shares (%)'!$G$8/100*'Connecting shares (%)'!$R$17+P879*'Connecting shares (%)'!$H$8/100*'Connecting shares (%)'!$R$18,0),0)</f>
        <v>0.58253900000000003</v>
      </c>
      <c r="AA879" s="1">
        <f>IF(C879="West", IF(B879="Central",('Connecting shares (%)'!$F$10/100*E879+'Connecting shares (%)'!$G$10/100*G879+'Connecting shares (%)'!$H$10/100*I879)/1000000,0),0)</f>
        <v>0</v>
      </c>
      <c r="AB879" s="1">
        <f>IF(C879="West", IF(B879="Central",F879*'Connecting shares (%)'!$R$16*'Connecting shares (%)'!$F$10/100+H879*'Connecting shares (%)'!$G$10/100*'Connecting shares (%)'!$R$17+J879*'Connecting shares (%)'!$H$10/100*'Connecting shares (%)'!$R$18,0),0)</f>
        <v>0</v>
      </c>
      <c r="AC879" s="1">
        <f>IF(C879="West", IF(B879="Decentral",('Connecting shares (%)'!$F$14/100*E879+'Connecting shares (%)'!$G$14/100*G879+'Connecting shares (%)'!$H$14/100*I879)/1000000,0),0)</f>
        <v>0</v>
      </c>
      <c r="AD879" s="1">
        <f>IF(C879="west", IF(B879="Decentral",F879*'Connecting shares (%)'!$R$16*'Connecting shares (%)'!$F$14/100+H879*'Connecting shares (%)'!$G$14/100*'Connecting shares (%)'!$R$17+J879*'Connecting shares (%)'!$H$14/100*'Connecting shares (%)'!$R$18,0),0)</f>
        <v>0</v>
      </c>
      <c r="AE879" s="1">
        <f>IF(C879="west", IF(B879="Central",('Connecting shares (%)'!$F$12/100*K879+'Connecting shares (%)'!$G$12/100*M879+'Connecting shares (%)'!$H$12/100*O879)/1000000,0),0)</f>
        <v>0</v>
      </c>
      <c r="AF879" s="1">
        <f>IF(C879="west", IF(B879="Central",L879*'Connecting shares (%)'!$R$16*'Connecting shares (%)'!$F$12/100+N879*'Connecting shares (%)'!$G$12/100*'Connecting shares (%)'!$R$17+P879*'Connecting shares (%)'!$H$12/100*'Connecting shares (%)'!$R$18,0),0)</f>
        <v>0</v>
      </c>
      <c r="AG879" s="1">
        <f>IF(C879="West", IF(B879="Decentral",(K879*'Connecting shares (%)'!$F$16/100+M879*'Connecting shares (%)'!$G$16/100+O879*'Connecting shares (%)'!$H$16/100)/1000000,0),0)</f>
        <v>0</v>
      </c>
      <c r="AH879" s="1">
        <f>IF(C879="west", IF(B879="Decentral",L879*'Connecting shares (%)'!$R$16*'Connecting shares (%)'!$F$16/100+N879*'Connecting shares (%)'!$G$16/100*'Connecting shares (%)'!$R$17+P879*'Connecting shares (%)'!$H$16/100*'Connecting shares (%)'!$R$18,0),0)</f>
        <v>0</v>
      </c>
    </row>
    <row r="880" spans="1:34">
      <c r="A880" s="1">
        <v>879</v>
      </c>
      <c r="B880" s="1" t="s">
        <v>19</v>
      </c>
      <c r="C880" s="1" t="s">
        <v>22</v>
      </c>
      <c r="D880" s="1" t="s">
        <v>118</v>
      </c>
      <c r="E880" s="1">
        <v>0</v>
      </c>
      <c r="F880" s="1">
        <v>0</v>
      </c>
      <c r="G880" s="1">
        <v>0</v>
      </c>
      <c r="H880" s="1">
        <v>0</v>
      </c>
      <c r="I880" s="1">
        <v>0</v>
      </c>
      <c r="J880" s="1">
        <v>0</v>
      </c>
      <c r="K880" s="1">
        <v>0</v>
      </c>
      <c r="L880" s="1">
        <v>0</v>
      </c>
      <c r="M880" s="1">
        <v>0</v>
      </c>
      <c r="N880" s="1">
        <v>0</v>
      </c>
      <c r="O880" s="1">
        <v>0</v>
      </c>
      <c r="P880" s="1">
        <v>0</v>
      </c>
      <c r="Q880" s="1">
        <v>177.29233538861999</v>
      </c>
      <c r="R880" s="1">
        <v>1779</v>
      </c>
      <c r="S880" s="59">
        <f>IF(C880="East", IF(B880="Central",('Connecting shares (%)'!$F$2/100*E880+'Connecting shares (%)'!$G$2/100*G880+'Connecting shares (%)'!$H$2/100*I880)/1000000,0),0)</f>
        <v>0</v>
      </c>
      <c r="T880" s="59">
        <f>IF(C880="East", IF(B880="Central",F880*'Connecting shares (%)'!$R$16*'Connecting shares (%)'!$F$2/100+H880*'Connecting shares (%)'!$G$2/100*'Connecting shares (%)'!$R$17+J880*'Connecting shares (%)'!$H$2/100*'Connecting shares (%)'!$R$18,0),0)</f>
        <v>0</v>
      </c>
      <c r="U880" s="1">
        <f>IF(C880="East", IF(B880="Decentral",('Connecting shares (%)'!$F$6/100*E880+'Connecting shares (%)'!$G$6/100*G880+'Connecting shares (%)'!$H$6/100*I880)/1000000,0),0)</f>
        <v>0</v>
      </c>
      <c r="V880" s="1">
        <f>IF(C880="East", IF(B880="Decentral",F880*'Connecting shares (%)'!$R$16*'Connecting shares (%)'!$F$6/100+H880*'Connecting shares (%)'!$G$6/100*'Connecting shares (%)'!$R$17+J880*'Connecting shares (%)'!$H$6/100*'Connecting shares (%)'!$R$18,0),0)</f>
        <v>0</v>
      </c>
      <c r="W880" s="1">
        <f>IF(C880="East", IF(B880="Central",('Connecting shares (%)'!$F$4/100*K880+'Connecting shares (%)'!$G$4/100*M880+'Connecting shares (%)'!$H$4/100*O880)/1000000,0),0)</f>
        <v>0</v>
      </c>
      <c r="X880" s="1">
        <f>IF(C880="East", IF(B880="Central",L880*'Connecting shares (%)'!$R$16*'Connecting shares (%)'!$F$4/100+N880*'Connecting shares (%)'!$G$4/100*'Connecting shares (%)'!$R$17+P880*'Connecting shares (%)'!$H$4/100*'Connecting shares (%)'!$R$18,0),0)</f>
        <v>0</v>
      </c>
      <c r="Y880" s="1">
        <f>IF(C880="East", IF(B880="Decentral",('Connecting shares (%)'!$F$4/100*K880+'Connecting shares (%)'!$G$4/100*M880+'Connecting shares (%)'!$H$4/100*O880)/1000000,0),0)</f>
        <v>0</v>
      </c>
      <c r="Z880" s="1">
        <f>IF(C880="East", IF(B880="Decentral",L880*'Connecting shares (%)'!$R$16*'Connecting shares (%)'!$F$8/100+N880*'Connecting shares (%)'!$G$8/100*'Connecting shares (%)'!$R$17+P880*'Connecting shares (%)'!$H$8/100*'Connecting shares (%)'!$R$18,0),0)</f>
        <v>0</v>
      </c>
      <c r="AA880" s="1">
        <f>IF(C880="West", IF(B880="Central",('Connecting shares (%)'!$F$10/100*E880+'Connecting shares (%)'!$G$10/100*G880+'Connecting shares (%)'!$H$10/100*I880)/1000000,0),0)</f>
        <v>0</v>
      </c>
      <c r="AB880" s="1">
        <f>IF(C880="West", IF(B880="Central",F880*'Connecting shares (%)'!$R$16*'Connecting shares (%)'!$F$10/100+H880*'Connecting shares (%)'!$G$10/100*'Connecting shares (%)'!$R$17+J880*'Connecting shares (%)'!$H$10/100*'Connecting shares (%)'!$R$18,0),0)</f>
        <v>0</v>
      </c>
      <c r="AC880" s="1">
        <f>IF(C880="West", IF(B880="Decentral",('Connecting shares (%)'!$F$14/100*E880+'Connecting shares (%)'!$G$14/100*G880+'Connecting shares (%)'!$H$14/100*I880)/1000000,0),0)</f>
        <v>0</v>
      </c>
      <c r="AD880" s="1">
        <f>IF(C880="west", IF(B880="Decentral",F880*'Connecting shares (%)'!$R$16*'Connecting shares (%)'!$F$14/100+H880*'Connecting shares (%)'!$G$14/100*'Connecting shares (%)'!$R$17+J880*'Connecting shares (%)'!$H$14/100*'Connecting shares (%)'!$R$18,0),0)</f>
        <v>0</v>
      </c>
      <c r="AE880" s="1">
        <f>IF(C880="west", IF(B880="Central",('Connecting shares (%)'!$F$12/100*K880+'Connecting shares (%)'!$G$12/100*M880+'Connecting shares (%)'!$H$12/100*O880)/1000000,0),0)</f>
        <v>0</v>
      </c>
      <c r="AF880" s="1">
        <f>IF(C880="west", IF(B880="Central",L880*'Connecting shares (%)'!$R$16*'Connecting shares (%)'!$F$12/100+N880*'Connecting shares (%)'!$G$12/100*'Connecting shares (%)'!$R$17+P880*'Connecting shares (%)'!$H$12/100*'Connecting shares (%)'!$R$18,0),0)</f>
        <v>0</v>
      </c>
      <c r="AG880" s="1">
        <f>IF(C880="West", IF(B880="Decentral",(K880*'Connecting shares (%)'!$F$16/100+M880*'Connecting shares (%)'!$G$16/100+O880*'Connecting shares (%)'!$H$16/100)/1000000,0),0)</f>
        <v>0</v>
      </c>
      <c r="AH880" s="1">
        <f>IF(C880="west", IF(B880="Decentral",L880*'Connecting shares (%)'!$R$16*'Connecting shares (%)'!$F$16/100+N880*'Connecting shares (%)'!$G$16/100*'Connecting shares (%)'!$R$17+P880*'Connecting shares (%)'!$H$16/100*'Connecting shares (%)'!$R$18,0),0)</f>
        <v>0</v>
      </c>
    </row>
    <row r="881" spans="1:34">
      <c r="A881" s="1">
        <v>880</v>
      </c>
      <c r="B881" s="1" t="s">
        <v>19</v>
      </c>
      <c r="C881" s="1" t="s">
        <v>22</v>
      </c>
      <c r="D881" s="1" t="s">
        <v>117</v>
      </c>
      <c r="E881" s="1">
        <v>461569.38999999902</v>
      </c>
      <c r="F881" s="1">
        <v>32</v>
      </c>
      <c r="G881" s="1">
        <v>0</v>
      </c>
      <c r="H881" s="1">
        <v>0</v>
      </c>
      <c r="I881" s="1">
        <v>0</v>
      </c>
      <c r="J881" s="1">
        <v>0</v>
      </c>
      <c r="K881" s="1">
        <v>10818.84</v>
      </c>
      <c r="L881" s="1">
        <v>1</v>
      </c>
      <c r="M881" s="1">
        <v>0</v>
      </c>
      <c r="N881" s="1">
        <v>0</v>
      </c>
      <c r="O881" s="1">
        <v>0</v>
      </c>
      <c r="P881" s="1">
        <v>0</v>
      </c>
      <c r="Q881" s="1">
        <v>3160.9377241257998</v>
      </c>
      <c r="R881" s="1">
        <v>576548.5</v>
      </c>
      <c r="S881" s="59">
        <f>IF(C881="East", IF(B881="Central",('Connecting shares (%)'!$F$2/100*E881+'Connecting shares (%)'!$G$2/100*G881+'Connecting shares (%)'!$H$2/100*I881)/1000000,0),0)</f>
        <v>0</v>
      </c>
      <c r="T881" s="59">
        <f>IF(C881="East", IF(B881="Central",F881*'Connecting shares (%)'!$R$16*'Connecting shares (%)'!$F$2/100+H881*'Connecting shares (%)'!$G$2/100*'Connecting shares (%)'!$R$17+J881*'Connecting shares (%)'!$H$2/100*'Connecting shares (%)'!$R$18,0),0)</f>
        <v>0</v>
      </c>
      <c r="U881" s="1">
        <f>IF(C881="East", IF(B881="Decentral",('Connecting shares (%)'!$F$6/100*E881+'Connecting shares (%)'!$G$6/100*G881+'Connecting shares (%)'!$H$6/100*I881)/1000000,0),0)</f>
        <v>0.46156938999999902</v>
      </c>
      <c r="V881" s="1">
        <f>IF(C881="East", IF(B881="Decentral",F881*'Connecting shares (%)'!$R$16*'Connecting shares (%)'!$F$6/100+H881*'Connecting shares (%)'!$G$6/100*'Connecting shares (%)'!$R$17+J881*'Connecting shares (%)'!$H$6/100*'Connecting shares (%)'!$R$18,0),0)</f>
        <v>0.73584000000000005</v>
      </c>
      <c r="W881" s="1">
        <f>IF(C881="East", IF(B881="Central",('Connecting shares (%)'!$F$4/100*K881+'Connecting shares (%)'!$G$4/100*M881+'Connecting shares (%)'!$H$4/100*O881)/1000000,0),0)</f>
        <v>0</v>
      </c>
      <c r="X881" s="1">
        <f>IF(C881="East", IF(B881="Central",L881*'Connecting shares (%)'!$R$16*'Connecting shares (%)'!$F$4/100+N881*'Connecting shares (%)'!$G$4/100*'Connecting shares (%)'!$R$17+P881*'Connecting shares (%)'!$H$4/100*'Connecting shares (%)'!$R$18,0),0)</f>
        <v>0</v>
      </c>
      <c r="Y881" s="1">
        <f>IF(C881="East", IF(B881="Decentral",('Connecting shares (%)'!$F$4/100*K881+'Connecting shares (%)'!$G$4/100*M881+'Connecting shares (%)'!$H$4/100*O881)/1000000,0),0)</f>
        <v>1.081884E-2</v>
      </c>
      <c r="Z881" s="1">
        <f>IF(C881="East", IF(B881="Decentral",L881*'Connecting shares (%)'!$R$16*'Connecting shares (%)'!$F$8/100+N881*'Connecting shares (%)'!$G$8/100*'Connecting shares (%)'!$R$17+P881*'Connecting shares (%)'!$H$8/100*'Connecting shares (%)'!$R$18,0),0)</f>
        <v>2.2995000000000002E-2</v>
      </c>
      <c r="AA881" s="1">
        <f>IF(C881="West", IF(B881="Central",('Connecting shares (%)'!$F$10/100*E881+'Connecting shares (%)'!$G$10/100*G881+'Connecting shares (%)'!$H$10/100*I881)/1000000,0),0)</f>
        <v>0</v>
      </c>
      <c r="AB881" s="1">
        <f>IF(C881="West", IF(B881="Central",F881*'Connecting shares (%)'!$R$16*'Connecting shares (%)'!$F$10/100+H881*'Connecting shares (%)'!$G$10/100*'Connecting shares (%)'!$R$17+J881*'Connecting shares (%)'!$H$10/100*'Connecting shares (%)'!$R$18,0),0)</f>
        <v>0</v>
      </c>
      <c r="AC881" s="1">
        <f>IF(C881="West", IF(B881="Decentral",('Connecting shares (%)'!$F$14/100*E881+'Connecting shares (%)'!$G$14/100*G881+'Connecting shares (%)'!$H$14/100*I881)/1000000,0),0)</f>
        <v>0</v>
      </c>
      <c r="AD881" s="1">
        <f>IF(C881="west", IF(B881="Decentral",F881*'Connecting shares (%)'!$R$16*'Connecting shares (%)'!$F$14/100+H881*'Connecting shares (%)'!$G$14/100*'Connecting shares (%)'!$R$17+J881*'Connecting shares (%)'!$H$14/100*'Connecting shares (%)'!$R$18,0),0)</f>
        <v>0</v>
      </c>
      <c r="AE881" s="1">
        <f>IF(C881="west", IF(B881="Central",('Connecting shares (%)'!$F$12/100*K881+'Connecting shares (%)'!$G$12/100*M881+'Connecting shares (%)'!$H$12/100*O881)/1000000,0),0)</f>
        <v>0</v>
      </c>
      <c r="AF881" s="1">
        <f>IF(C881="west", IF(B881="Central",L881*'Connecting shares (%)'!$R$16*'Connecting shares (%)'!$F$12/100+N881*'Connecting shares (%)'!$G$12/100*'Connecting shares (%)'!$R$17+P881*'Connecting shares (%)'!$H$12/100*'Connecting shares (%)'!$R$18,0),0)</f>
        <v>0</v>
      </c>
      <c r="AG881" s="1">
        <f>IF(C881="West", IF(B881="Decentral",(K881*'Connecting shares (%)'!$F$16/100+M881*'Connecting shares (%)'!$G$16/100+O881*'Connecting shares (%)'!$H$16/100)/1000000,0),0)</f>
        <v>0</v>
      </c>
      <c r="AH881" s="1">
        <f>IF(C881="west", IF(B881="Decentral",L881*'Connecting shares (%)'!$R$16*'Connecting shares (%)'!$F$16/100+N881*'Connecting shares (%)'!$G$16/100*'Connecting shares (%)'!$R$17+P881*'Connecting shares (%)'!$H$16/100*'Connecting shares (%)'!$R$18,0),0)</f>
        <v>0</v>
      </c>
    </row>
    <row r="882" spans="1:34">
      <c r="A882" s="1">
        <v>881</v>
      </c>
      <c r="B882" s="1" t="s">
        <v>19</v>
      </c>
      <c r="C882" s="1" t="s">
        <v>22</v>
      </c>
      <c r="D882" s="1" t="s">
        <v>116</v>
      </c>
      <c r="E882" s="1">
        <v>0</v>
      </c>
      <c r="F882" s="1">
        <v>0</v>
      </c>
      <c r="G882" s="1">
        <v>0</v>
      </c>
      <c r="H882" s="1">
        <v>0</v>
      </c>
      <c r="I882" s="1">
        <v>0</v>
      </c>
      <c r="J882" s="1">
        <v>0</v>
      </c>
      <c r="K882" s="1">
        <v>0</v>
      </c>
      <c r="L882" s="1">
        <v>0</v>
      </c>
      <c r="M882" s="1">
        <v>0</v>
      </c>
      <c r="N882" s="1">
        <v>0</v>
      </c>
      <c r="O882" s="1">
        <v>0</v>
      </c>
      <c r="P882" s="1">
        <v>0</v>
      </c>
      <c r="Q882" s="1">
        <v>168.89878117527601</v>
      </c>
      <c r="R882" s="1">
        <v>1751</v>
      </c>
      <c r="S882" s="59">
        <f>IF(C882="East", IF(B882="Central",('Connecting shares (%)'!$F$2/100*E882+'Connecting shares (%)'!$G$2/100*G882+'Connecting shares (%)'!$H$2/100*I882)/1000000,0),0)</f>
        <v>0</v>
      </c>
      <c r="T882" s="59">
        <f>IF(C882="East", IF(B882="Central",F882*'Connecting shares (%)'!$R$16*'Connecting shares (%)'!$F$2/100+H882*'Connecting shares (%)'!$G$2/100*'Connecting shares (%)'!$R$17+J882*'Connecting shares (%)'!$H$2/100*'Connecting shares (%)'!$R$18,0),0)</f>
        <v>0</v>
      </c>
      <c r="U882" s="1">
        <f>IF(C882="East", IF(B882="Decentral",('Connecting shares (%)'!$F$6/100*E882+'Connecting shares (%)'!$G$6/100*G882+'Connecting shares (%)'!$H$6/100*I882)/1000000,0),0)</f>
        <v>0</v>
      </c>
      <c r="V882" s="1">
        <f>IF(C882="East", IF(B882="Decentral",F882*'Connecting shares (%)'!$R$16*'Connecting shares (%)'!$F$6/100+H882*'Connecting shares (%)'!$G$6/100*'Connecting shares (%)'!$R$17+J882*'Connecting shares (%)'!$H$6/100*'Connecting shares (%)'!$R$18,0),0)</f>
        <v>0</v>
      </c>
      <c r="W882" s="1">
        <f>IF(C882="East", IF(B882="Central",('Connecting shares (%)'!$F$4/100*K882+'Connecting shares (%)'!$G$4/100*M882+'Connecting shares (%)'!$H$4/100*O882)/1000000,0),0)</f>
        <v>0</v>
      </c>
      <c r="X882" s="1">
        <f>IF(C882="East", IF(B882="Central",L882*'Connecting shares (%)'!$R$16*'Connecting shares (%)'!$F$4/100+N882*'Connecting shares (%)'!$G$4/100*'Connecting shares (%)'!$R$17+P882*'Connecting shares (%)'!$H$4/100*'Connecting shares (%)'!$R$18,0),0)</f>
        <v>0</v>
      </c>
      <c r="Y882" s="1">
        <f>IF(C882="East", IF(B882="Decentral",('Connecting shares (%)'!$F$4/100*K882+'Connecting shares (%)'!$G$4/100*M882+'Connecting shares (%)'!$H$4/100*O882)/1000000,0),0)</f>
        <v>0</v>
      </c>
      <c r="Z882" s="1">
        <f>IF(C882="East", IF(B882="Decentral",L882*'Connecting shares (%)'!$R$16*'Connecting shares (%)'!$F$8/100+N882*'Connecting shares (%)'!$G$8/100*'Connecting shares (%)'!$R$17+P882*'Connecting shares (%)'!$H$8/100*'Connecting shares (%)'!$R$18,0),0)</f>
        <v>0</v>
      </c>
      <c r="AA882" s="1">
        <f>IF(C882="West", IF(B882="Central",('Connecting shares (%)'!$F$10/100*E882+'Connecting shares (%)'!$G$10/100*G882+'Connecting shares (%)'!$H$10/100*I882)/1000000,0),0)</f>
        <v>0</v>
      </c>
      <c r="AB882" s="1">
        <f>IF(C882="West", IF(B882="Central",F882*'Connecting shares (%)'!$R$16*'Connecting shares (%)'!$F$10/100+H882*'Connecting shares (%)'!$G$10/100*'Connecting shares (%)'!$R$17+J882*'Connecting shares (%)'!$H$10/100*'Connecting shares (%)'!$R$18,0),0)</f>
        <v>0</v>
      </c>
      <c r="AC882" s="1">
        <f>IF(C882="West", IF(B882="Decentral",('Connecting shares (%)'!$F$14/100*E882+'Connecting shares (%)'!$G$14/100*G882+'Connecting shares (%)'!$H$14/100*I882)/1000000,0),0)</f>
        <v>0</v>
      </c>
      <c r="AD882" s="1">
        <f>IF(C882="west", IF(B882="Decentral",F882*'Connecting shares (%)'!$R$16*'Connecting shares (%)'!$F$14/100+H882*'Connecting shares (%)'!$G$14/100*'Connecting shares (%)'!$R$17+J882*'Connecting shares (%)'!$H$14/100*'Connecting shares (%)'!$R$18,0),0)</f>
        <v>0</v>
      </c>
      <c r="AE882" s="1">
        <f>IF(C882="west", IF(B882="Central",('Connecting shares (%)'!$F$12/100*K882+'Connecting shares (%)'!$G$12/100*M882+'Connecting shares (%)'!$H$12/100*O882)/1000000,0),0)</f>
        <v>0</v>
      </c>
      <c r="AF882" s="1">
        <f>IF(C882="west", IF(B882="Central",L882*'Connecting shares (%)'!$R$16*'Connecting shares (%)'!$F$12/100+N882*'Connecting shares (%)'!$G$12/100*'Connecting shares (%)'!$R$17+P882*'Connecting shares (%)'!$H$12/100*'Connecting shares (%)'!$R$18,0),0)</f>
        <v>0</v>
      </c>
      <c r="AG882" s="1">
        <f>IF(C882="West", IF(B882="Decentral",(K882*'Connecting shares (%)'!$F$16/100+M882*'Connecting shares (%)'!$G$16/100+O882*'Connecting shares (%)'!$H$16/100)/1000000,0),0)</f>
        <v>0</v>
      </c>
      <c r="AH882" s="1">
        <f>IF(C882="west", IF(B882="Decentral",L882*'Connecting shares (%)'!$R$16*'Connecting shares (%)'!$F$16/100+N882*'Connecting shares (%)'!$G$16/100*'Connecting shares (%)'!$R$17+P882*'Connecting shares (%)'!$H$16/100*'Connecting shares (%)'!$R$18,0),0)</f>
        <v>0</v>
      </c>
    </row>
    <row r="883" spans="1:34">
      <c r="A883" s="1">
        <v>882</v>
      </c>
      <c r="B883" s="1" t="s">
        <v>19</v>
      </c>
      <c r="C883" s="1" t="s">
        <v>22</v>
      </c>
      <c r="D883" s="1" t="s">
        <v>89</v>
      </c>
      <c r="E883" s="1">
        <v>547159.13</v>
      </c>
      <c r="F883" s="1">
        <v>33</v>
      </c>
      <c r="G883" s="1">
        <v>0</v>
      </c>
      <c r="H883" s="1">
        <v>0</v>
      </c>
      <c r="I883" s="1">
        <v>0</v>
      </c>
      <c r="J883" s="1">
        <v>0</v>
      </c>
      <c r="K883" s="1">
        <v>5816.3199999999897</v>
      </c>
      <c r="L883" s="1">
        <v>1</v>
      </c>
      <c r="M883" s="1">
        <v>0</v>
      </c>
      <c r="N883" s="1">
        <v>0</v>
      </c>
      <c r="O883" s="1">
        <v>0</v>
      </c>
      <c r="P883" s="1">
        <v>0</v>
      </c>
      <c r="Q883" s="1">
        <v>2479.3856792267302</v>
      </c>
      <c r="R883" s="1">
        <v>285510</v>
      </c>
      <c r="S883" s="59">
        <f>IF(C883="East", IF(B883="Central",('Connecting shares (%)'!$F$2/100*E883+'Connecting shares (%)'!$G$2/100*G883+'Connecting shares (%)'!$H$2/100*I883)/1000000,0),0)</f>
        <v>0</v>
      </c>
      <c r="T883" s="59">
        <f>IF(C883="East", IF(B883="Central",F883*'Connecting shares (%)'!$R$16*'Connecting shares (%)'!$F$2/100+H883*'Connecting shares (%)'!$G$2/100*'Connecting shares (%)'!$R$17+J883*'Connecting shares (%)'!$H$2/100*'Connecting shares (%)'!$R$18,0),0)</f>
        <v>0</v>
      </c>
      <c r="U883" s="1">
        <f>IF(C883="East", IF(B883="Decentral",('Connecting shares (%)'!$F$6/100*E883+'Connecting shares (%)'!$G$6/100*G883+'Connecting shares (%)'!$H$6/100*I883)/1000000,0),0)</f>
        <v>0.54715913000000005</v>
      </c>
      <c r="V883" s="1">
        <f>IF(C883="East", IF(B883="Decentral",F883*'Connecting shares (%)'!$R$16*'Connecting shares (%)'!$F$6/100+H883*'Connecting shares (%)'!$G$6/100*'Connecting shares (%)'!$R$17+J883*'Connecting shares (%)'!$H$6/100*'Connecting shares (%)'!$R$18,0),0)</f>
        <v>0.75883499999999993</v>
      </c>
      <c r="W883" s="1">
        <f>IF(C883="East", IF(B883="Central",('Connecting shares (%)'!$F$4/100*K883+'Connecting shares (%)'!$G$4/100*M883+'Connecting shares (%)'!$H$4/100*O883)/1000000,0),0)</f>
        <v>0</v>
      </c>
      <c r="X883" s="1">
        <f>IF(C883="East", IF(B883="Central",L883*'Connecting shares (%)'!$R$16*'Connecting shares (%)'!$F$4/100+N883*'Connecting shares (%)'!$G$4/100*'Connecting shares (%)'!$R$17+P883*'Connecting shares (%)'!$H$4/100*'Connecting shares (%)'!$R$18,0),0)</f>
        <v>0</v>
      </c>
      <c r="Y883" s="1">
        <f>IF(C883="East", IF(B883="Decentral",('Connecting shares (%)'!$F$4/100*K883+'Connecting shares (%)'!$G$4/100*M883+'Connecting shares (%)'!$H$4/100*O883)/1000000,0),0)</f>
        <v>5.8163199999999894E-3</v>
      </c>
      <c r="Z883" s="1">
        <f>IF(C883="East", IF(B883="Decentral",L883*'Connecting shares (%)'!$R$16*'Connecting shares (%)'!$F$8/100+N883*'Connecting shares (%)'!$G$8/100*'Connecting shares (%)'!$R$17+P883*'Connecting shares (%)'!$H$8/100*'Connecting shares (%)'!$R$18,0),0)</f>
        <v>2.2995000000000002E-2</v>
      </c>
      <c r="AA883" s="1">
        <f>IF(C883="West", IF(B883="Central",('Connecting shares (%)'!$F$10/100*E883+'Connecting shares (%)'!$G$10/100*G883+'Connecting shares (%)'!$H$10/100*I883)/1000000,0),0)</f>
        <v>0</v>
      </c>
      <c r="AB883" s="1">
        <f>IF(C883="West", IF(B883="Central",F883*'Connecting shares (%)'!$R$16*'Connecting shares (%)'!$F$10/100+H883*'Connecting shares (%)'!$G$10/100*'Connecting shares (%)'!$R$17+J883*'Connecting shares (%)'!$H$10/100*'Connecting shares (%)'!$R$18,0),0)</f>
        <v>0</v>
      </c>
      <c r="AC883" s="1">
        <f>IF(C883="West", IF(B883="Decentral",('Connecting shares (%)'!$F$14/100*E883+'Connecting shares (%)'!$G$14/100*G883+'Connecting shares (%)'!$H$14/100*I883)/1000000,0),0)</f>
        <v>0</v>
      </c>
      <c r="AD883" s="1">
        <f>IF(C883="west", IF(B883="Decentral",F883*'Connecting shares (%)'!$R$16*'Connecting shares (%)'!$F$14/100+H883*'Connecting shares (%)'!$G$14/100*'Connecting shares (%)'!$R$17+J883*'Connecting shares (%)'!$H$14/100*'Connecting shares (%)'!$R$18,0),0)</f>
        <v>0</v>
      </c>
      <c r="AE883" s="1">
        <f>IF(C883="west", IF(B883="Central",('Connecting shares (%)'!$F$12/100*K883+'Connecting shares (%)'!$G$12/100*M883+'Connecting shares (%)'!$H$12/100*O883)/1000000,0),0)</f>
        <v>0</v>
      </c>
      <c r="AF883" s="1">
        <f>IF(C883="west", IF(B883="Central",L883*'Connecting shares (%)'!$R$16*'Connecting shares (%)'!$F$12/100+N883*'Connecting shares (%)'!$G$12/100*'Connecting shares (%)'!$R$17+P883*'Connecting shares (%)'!$H$12/100*'Connecting shares (%)'!$R$18,0),0)</f>
        <v>0</v>
      </c>
      <c r="AG883" s="1">
        <f>IF(C883="West", IF(B883="Decentral",(K883*'Connecting shares (%)'!$F$16/100+M883*'Connecting shares (%)'!$G$16/100+O883*'Connecting shares (%)'!$H$16/100)/1000000,0),0)</f>
        <v>0</v>
      </c>
      <c r="AH883" s="1">
        <f>IF(C883="west", IF(B883="Decentral",L883*'Connecting shares (%)'!$R$16*'Connecting shares (%)'!$F$16/100+N883*'Connecting shares (%)'!$G$16/100*'Connecting shares (%)'!$R$17+P883*'Connecting shares (%)'!$H$16/100*'Connecting shares (%)'!$R$18,0),0)</f>
        <v>0</v>
      </c>
    </row>
    <row r="884" spans="1:34">
      <c r="A884" s="1">
        <v>883</v>
      </c>
      <c r="B884" s="1" t="s">
        <v>19</v>
      </c>
      <c r="C884" s="1" t="s">
        <v>22</v>
      </c>
      <c r="D884" s="1" t="s">
        <v>115</v>
      </c>
      <c r="E884" s="1">
        <v>0</v>
      </c>
      <c r="F884" s="1">
        <v>0</v>
      </c>
      <c r="G884" s="1">
        <v>0</v>
      </c>
      <c r="H884" s="1">
        <v>0</v>
      </c>
      <c r="I884" s="1">
        <v>0</v>
      </c>
      <c r="J884" s="1">
        <v>0</v>
      </c>
      <c r="K884" s="1">
        <v>0</v>
      </c>
      <c r="L884" s="1">
        <v>0</v>
      </c>
      <c r="M884" s="1">
        <v>0</v>
      </c>
      <c r="N884" s="1">
        <v>0</v>
      </c>
      <c r="O884" s="1">
        <v>0</v>
      </c>
      <c r="P884" s="1">
        <v>0</v>
      </c>
      <c r="Q884" s="1">
        <v>698.03314830270301</v>
      </c>
      <c r="R884" s="1">
        <v>22374</v>
      </c>
      <c r="S884" s="59">
        <f>IF(C884="East", IF(B884="Central",('Connecting shares (%)'!$F$2/100*E884+'Connecting shares (%)'!$G$2/100*G884+'Connecting shares (%)'!$H$2/100*I884)/1000000,0),0)</f>
        <v>0</v>
      </c>
      <c r="T884" s="59">
        <f>IF(C884="East", IF(B884="Central",F884*'Connecting shares (%)'!$R$16*'Connecting shares (%)'!$F$2/100+H884*'Connecting shares (%)'!$G$2/100*'Connecting shares (%)'!$R$17+J884*'Connecting shares (%)'!$H$2/100*'Connecting shares (%)'!$R$18,0),0)</f>
        <v>0</v>
      </c>
      <c r="U884" s="1">
        <f>IF(C884="East", IF(B884="Decentral",('Connecting shares (%)'!$F$6/100*E884+'Connecting shares (%)'!$G$6/100*G884+'Connecting shares (%)'!$H$6/100*I884)/1000000,0),0)</f>
        <v>0</v>
      </c>
      <c r="V884" s="1">
        <f>IF(C884="East", IF(B884="Decentral",F884*'Connecting shares (%)'!$R$16*'Connecting shares (%)'!$F$6/100+H884*'Connecting shares (%)'!$G$6/100*'Connecting shares (%)'!$R$17+J884*'Connecting shares (%)'!$H$6/100*'Connecting shares (%)'!$R$18,0),0)</f>
        <v>0</v>
      </c>
      <c r="W884" s="1">
        <f>IF(C884="East", IF(B884="Central",('Connecting shares (%)'!$F$4/100*K884+'Connecting shares (%)'!$G$4/100*M884+'Connecting shares (%)'!$H$4/100*O884)/1000000,0),0)</f>
        <v>0</v>
      </c>
      <c r="X884" s="1">
        <f>IF(C884="East", IF(B884="Central",L884*'Connecting shares (%)'!$R$16*'Connecting shares (%)'!$F$4/100+N884*'Connecting shares (%)'!$G$4/100*'Connecting shares (%)'!$R$17+P884*'Connecting shares (%)'!$H$4/100*'Connecting shares (%)'!$R$18,0),0)</f>
        <v>0</v>
      </c>
      <c r="Y884" s="1">
        <f>IF(C884="East", IF(B884="Decentral",('Connecting shares (%)'!$F$4/100*K884+'Connecting shares (%)'!$G$4/100*M884+'Connecting shares (%)'!$H$4/100*O884)/1000000,0),0)</f>
        <v>0</v>
      </c>
      <c r="Z884" s="1">
        <f>IF(C884="East", IF(B884="Decentral",L884*'Connecting shares (%)'!$R$16*'Connecting shares (%)'!$F$8/100+N884*'Connecting shares (%)'!$G$8/100*'Connecting shares (%)'!$R$17+P884*'Connecting shares (%)'!$H$8/100*'Connecting shares (%)'!$R$18,0),0)</f>
        <v>0</v>
      </c>
      <c r="AA884" s="1">
        <f>IF(C884="West", IF(B884="Central",('Connecting shares (%)'!$F$10/100*E884+'Connecting shares (%)'!$G$10/100*G884+'Connecting shares (%)'!$H$10/100*I884)/1000000,0),0)</f>
        <v>0</v>
      </c>
      <c r="AB884" s="1">
        <f>IF(C884="West", IF(B884="Central",F884*'Connecting shares (%)'!$R$16*'Connecting shares (%)'!$F$10/100+H884*'Connecting shares (%)'!$G$10/100*'Connecting shares (%)'!$R$17+J884*'Connecting shares (%)'!$H$10/100*'Connecting shares (%)'!$R$18,0),0)</f>
        <v>0</v>
      </c>
      <c r="AC884" s="1">
        <f>IF(C884="West", IF(B884="Decentral",('Connecting shares (%)'!$F$14/100*E884+'Connecting shares (%)'!$G$14/100*G884+'Connecting shares (%)'!$H$14/100*I884)/1000000,0),0)</f>
        <v>0</v>
      </c>
      <c r="AD884" s="1">
        <f>IF(C884="west", IF(B884="Decentral",F884*'Connecting shares (%)'!$R$16*'Connecting shares (%)'!$F$14/100+H884*'Connecting shares (%)'!$G$14/100*'Connecting shares (%)'!$R$17+J884*'Connecting shares (%)'!$H$14/100*'Connecting shares (%)'!$R$18,0),0)</f>
        <v>0</v>
      </c>
      <c r="AE884" s="1">
        <f>IF(C884="west", IF(B884="Central",('Connecting shares (%)'!$F$12/100*K884+'Connecting shares (%)'!$G$12/100*M884+'Connecting shares (%)'!$H$12/100*O884)/1000000,0),0)</f>
        <v>0</v>
      </c>
      <c r="AF884" s="1">
        <f>IF(C884="west", IF(B884="Central",L884*'Connecting shares (%)'!$R$16*'Connecting shares (%)'!$F$12/100+N884*'Connecting shares (%)'!$G$12/100*'Connecting shares (%)'!$R$17+P884*'Connecting shares (%)'!$H$12/100*'Connecting shares (%)'!$R$18,0),0)</f>
        <v>0</v>
      </c>
      <c r="AG884" s="1">
        <f>IF(C884="West", IF(B884="Decentral",(K884*'Connecting shares (%)'!$F$16/100+M884*'Connecting shares (%)'!$G$16/100+O884*'Connecting shares (%)'!$H$16/100)/1000000,0),0)</f>
        <v>0</v>
      </c>
      <c r="AH884" s="1">
        <f>IF(C884="west", IF(B884="Decentral",L884*'Connecting shares (%)'!$R$16*'Connecting shares (%)'!$F$16/100+N884*'Connecting shares (%)'!$G$16/100*'Connecting shares (%)'!$R$17+P884*'Connecting shares (%)'!$H$16/100*'Connecting shares (%)'!$R$18,0),0)</f>
        <v>0</v>
      </c>
    </row>
    <row r="885" spans="1:34">
      <c r="A885" s="1">
        <v>884</v>
      </c>
      <c r="B885" s="1" t="s">
        <v>19</v>
      </c>
      <c r="C885" s="1" t="s">
        <v>22</v>
      </c>
      <c r="D885" s="1" t="s">
        <v>114</v>
      </c>
      <c r="E885" s="1">
        <v>3239948.84</v>
      </c>
      <c r="F885" s="1">
        <v>225</v>
      </c>
      <c r="G885" s="1">
        <v>0</v>
      </c>
      <c r="H885" s="1">
        <v>0</v>
      </c>
      <c r="I885" s="1">
        <v>0</v>
      </c>
      <c r="J885" s="1">
        <v>0</v>
      </c>
      <c r="K885" s="1">
        <v>769992.2</v>
      </c>
      <c r="L885" s="1">
        <v>36</v>
      </c>
      <c r="M885" s="1">
        <v>744427.88999999897</v>
      </c>
      <c r="N885" s="1">
        <v>10</v>
      </c>
      <c r="O885" s="1">
        <v>0</v>
      </c>
      <c r="P885" s="1">
        <v>0</v>
      </c>
      <c r="Q885" s="1">
        <v>12698.646350864299</v>
      </c>
      <c r="R885" s="1">
        <v>3713823</v>
      </c>
      <c r="S885" s="59">
        <f>IF(C885="East", IF(B885="Central",('Connecting shares (%)'!$F$2/100*E885+'Connecting shares (%)'!$G$2/100*G885+'Connecting shares (%)'!$H$2/100*I885)/1000000,0),0)</f>
        <v>0</v>
      </c>
      <c r="T885" s="59">
        <f>IF(C885="East", IF(B885="Central",F885*'Connecting shares (%)'!$R$16*'Connecting shares (%)'!$F$2/100+H885*'Connecting shares (%)'!$G$2/100*'Connecting shares (%)'!$R$17+J885*'Connecting shares (%)'!$H$2/100*'Connecting shares (%)'!$R$18,0),0)</f>
        <v>0</v>
      </c>
      <c r="U885" s="1">
        <f>IF(C885="East", IF(B885="Decentral",('Connecting shares (%)'!$F$6/100*E885+'Connecting shares (%)'!$G$6/100*G885+'Connecting shares (%)'!$H$6/100*I885)/1000000,0),0)</f>
        <v>3.2399488399999998</v>
      </c>
      <c r="V885" s="1">
        <f>IF(C885="East", IF(B885="Decentral",F885*'Connecting shares (%)'!$R$16*'Connecting shares (%)'!$F$6/100+H885*'Connecting shares (%)'!$G$6/100*'Connecting shares (%)'!$R$17+J885*'Connecting shares (%)'!$H$6/100*'Connecting shares (%)'!$R$18,0),0)</f>
        <v>5.1738750000000007</v>
      </c>
      <c r="W885" s="1">
        <f>IF(C885="East", IF(B885="Central",('Connecting shares (%)'!$F$4/100*K885+'Connecting shares (%)'!$G$4/100*M885+'Connecting shares (%)'!$H$4/100*O885)/1000000,0),0)</f>
        <v>0</v>
      </c>
      <c r="X885" s="1">
        <f>IF(C885="East", IF(B885="Central",L885*'Connecting shares (%)'!$R$16*'Connecting shares (%)'!$F$4/100+N885*'Connecting shares (%)'!$G$4/100*'Connecting shares (%)'!$R$17+P885*'Connecting shares (%)'!$H$4/100*'Connecting shares (%)'!$R$18,0),0)</f>
        <v>0</v>
      </c>
      <c r="Y885" s="1">
        <f>IF(C885="East", IF(B885="Decentral",('Connecting shares (%)'!$F$4/100*K885+'Connecting shares (%)'!$G$4/100*M885+'Connecting shares (%)'!$H$4/100*O885)/1000000,0),0)</f>
        <v>1.5144200899999989</v>
      </c>
      <c r="Z885" s="1">
        <f>IF(C885="East", IF(B885="Decentral",L885*'Connecting shares (%)'!$R$16*'Connecting shares (%)'!$F$8/100+N885*'Connecting shares (%)'!$G$8/100*'Connecting shares (%)'!$R$17+P885*'Connecting shares (%)'!$H$8/100*'Connecting shares (%)'!$R$18,0),0)</f>
        <v>1.1344099999999999</v>
      </c>
      <c r="AA885" s="1">
        <f>IF(C885="West", IF(B885="Central",('Connecting shares (%)'!$F$10/100*E885+'Connecting shares (%)'!$G$10/100*G885+'Connecting shares (%)'!$H$10/100*I885)/1000000,0),0)</f>
        <v>0</v>
      </c>
      <c r="AB885" s="1">
        <f>IF(C885="West", IF(B885="Central",F885*'Connecting shares (%)'!$R$16*'Connecting shares (%)'!$F$10/100+H885*'Connecting shares (%)'!$G$10/100*'Connecting shares (%)'!$R$17+J885*'Connecting shares (%)'!$H$10/100*'Connecting shares (%)'!$R$18,0),0)</f>
        <v>0</v>
      </c>
      <c r="AC885" s="1">
        <f>IF(C885="West", IF(B885="Decentral",('Connecting shares (%)'!$F$14/100*E885+'Connecting shares (%)'!$G$14/100*G885+'Connecting shares (%)'!$H$14/100*I885)/1000000,0),0)</f>
        <v>0</v>
      </c>
      <c r="AD885" s="1">
        <f>IF(C885="west", IF(B885="Decentral",F885*'Connecting shares (%)'!$R$16*'Connecting shares (%)'!$F$14/100+H885*'Connecting shares (%)'!$G$14/100*'Connecting shares (%)'!$R$17+J885*'Connecting shares (%)'!$H$14/100*'Connecting shares (%)'!$R$18,0),0)</f>
        <v>0</v>
      </c>
      <c r="AE885" s="1">
        <f>IF(C885="west", IF(B885="Central",('Connecting shares (%)'!$F$12/100*K885+'Connecting shares (%)'!$G$12/100*M885+'Connecting shares (%)'!$H$12/100*O885)/1000000,0),0)</f>
        <v>0</v>
      </c>
      <c r="AF885" s="1">
        <f>IF(C885="west", IF(B885="Central",L885*'Connecting shares (%)'!$R$16*'Connecting shares (%)'!$F$12/100+N885*'Connecting shares (%)'!$G$12/100*'Connecting shares (%)'!$R$17+P885*'Connecting shares (%)'!$H$12/100*'Connecting shares (%)'!$R$18,0),0)</f>
        <v>0</v>
      </c>
      <c r="AG885" s="1">
        <f>IF(C885="West", IF(B885="Decentral",(K885*'Connecting shares (%)'!$F$16/100+M885*'Connecting shares (%)'!$G$16/100+O885*'Connecting shares (%)'!$H$16/100)/1000000,0),0)</f>
        <v>0</v>
      </c>
      <c r="AH885" s="1">
        <f>IF(C885="west", IF(B885="Decentral",L885*'Connecting shares (%)'!$R$16*'Connecting shares (%)'!$F$16/100+N885*'Connecting shares (%)'!$G$16/100*'Connecting shares (%)'!$R$17+P885*'Connecting shares (%)'!$H$16/100*'Connecting shares (%)'!$R$18,0),0)</f>
        <v>0</v>
      </c>
    </row>
    <row r="886" spans="1:34">
      <c r="A886" s="1">
        <v>885</v>
      </c>
      <c r="B886" s="1" t="s">
        <v>19</v>
      </c>
      <c r="C886" s="1" t="s">
        <v>22</v>
      </c>
      <c r="D886" s="1" t="s">
        <v>113</v>
      </c>
      <c r="E886" s="1">
        <v>559045.35</v>
      </c>
      <c r="F886" s="1">
        <v>35</v>
      </c>
      <c r="G886" s="1">
        <v>0</v>
      </c>
      <c r="H886" s="1">
        <v>0</v>
      </c>
      <c r="I886" s="1">
        <v>0</v>
      </c>
      <c r="J886" s="1">
        <v>0</v>
      </c>
      <c r="K886" s="1">
        <v>7917.04</v>
      </c>
      <c r="L886" s="1">
        <v>1</v>
      </c>
      <c r="M886" s="1">
        <v>0</v>
      </c>
      <c r="N886" s="1">
        <v>0</v>
      </c>
      <c r="O886" s="1">
        <v>0</v>
      </c>
      <c r="P886" s="1">
        <v>0</v>
      </c>
      <c r="Q886" s="1">
        <v>2432.8003644901801</v>
      </c>
      <c r="R886" s="1">
        <v>129009</v>
      </c>
      <c r="S886" s="59">
        <f>IF(C886="East", IF(B886="Central",('Connecting shares (%)'!$F$2/100*E886+'Connecting shares (%)'!$G$2/100*G886+'Connecting shares (%)'!$H$2/100*I886)/1000000,0),0)</f>
        <v>0</v>
      </c>
      <c r="T886" s="59">
        <f>IF(C886="East", IF(B886="Central",F886*'Connecting shares (%)'!$R$16*'Connecting shares (%)'!$F$2/100+H886*'Connecting shares (%)'!$G$2/100*'Connecting shares (%)'!$R$17+J886*'Connecting shares (%)'!$H$2/100*'Connecting shares (%)'!$R$18,0),0)</f>
        <v>0</v>
      </c>
      <c r="U886" s="1">
        <f>IF(C886="East", IF(B886="Decentral",('Connecting shares (%)'!$F$6/100*E886+'Connecting shares (%)'!$G$6/100*G886+'Connecting shares (%)'!$H$6/100*I886)/1000000,0),0)</f>
        <v>0.55904535</v>
      </c>
      <c r="V886" s="1">
        <f>IF(C886="East", IF(B886="Decentral",F886*'Connecting shares (%)'!$R$16*'Connecting shares (%)'!$F$6/100+H886*'Connecting shares (%)'!$G$6/100*'Connecting shares (%)'!$R$17+J886*'Connecting shares (%)'!$H$6/100*'Connecting shares (%)'!$R$18,0),0)</f>
        <v>0.80482500000000001</v>
      </c>
      <c r="W886" s="1">
        <f>IF(C886="East", IF(B886="Central",('Connecting shares (%)'!$F$4/100*K886+'Connecting shares (%)'!$G$4/100*M886+'Connecting shares (%)'!$H$4/100*O886)/1000000,0),0)</f>
        <v>0</v>
      </c>
      <c r="X886" s="1">
        <f>IF(C886="East", IF(B886="Central",L886*'Connecting shares (%)'!$R$16*'Connecting shares (%)'!$F$4/100+N886*'Connecting shares (%)'!$G$4/100*'Connecting shares (%)'!$R$17+P886*'Connecting shares (%)'!$H$4/100*'Connecting shares (%)'!$R$18,0),0)</f>
        <v>0</v>
      </c>
      <c r="Y886" s="1">
        <f>IF(C886="East", IF(B886="Decentral",('Connecting shares (%)'!$F$4/100*K886+'Connecting shares (%)'!$G$4/100*M886+'Connecting shares (%)'!$H$4/100*O886)/1000000,0),0)</f>
        <v>7.9170400000000002E-3</v>
      </c>
      <c r="Z886" s="1">
        <f>IF(C886="East", IF(B886="Decentral",L886*'Connecting shares (%)'!$R$16*'Connecting shares (%)'!$F$8/100+N886*'Connecting shares (%)'!$G$8/100*'Connecting shares (%)'!$R$17+P886*'Connecting shares (%)'!$H$8/100*'Connecting shares (%)'!$R$18,0),0)</f>
        <v>2.2995000000000002E-2</v>
      </c>
      <c r="AA886" s="1">
        <f>IF(C886="West", IF(B886="Central",('Connecting shares (%)'!$F$10/100*E886+'Connecting shares (%)'!$G$10/100*G886+'Connecting shares (%)'!$H$10/100*I886)/1000000,0),0)</f>
        <v>0</v>
      </c>
      <c r="AB886" s="1">
        <f>IF(C886="West", IF(B886="Central",F886*'Connecting shares (%)'!$R$16*'Connecting shares (%)'!$F$10/100+H886*'Connecting shares (%)'!$G$10/100*'Connecting shares (%)'!$R$17+J886*'Connecting shares (%)'!$H$10/100*'Connecting shares (%)'!$R$18,0),0)</f>
        <v>0</v>
      </c>
      <c r="AC886" s="1">
        <f>IF(C886="West", IF(B886="Decentral",('Connecting shares (%)'!$F$14/100*E886+'Connecting shares (%)'!$G$14/100*G886+'Connecting shares (%)'!$H$14/100*I886)/1000000,0),0)</f>
        <v>0</v>
      </c>
      <c r="AD886" s="1">
        <f>IF(C886="west", IF(B886="Decentral",F886*'Connecting shares (%)'!$R$16*'Connecting shares (%)'!$F$14/100+H886*'Connecting shares (%)'!$G$14/100*'Connecting shares (%)'!$R$17+J886*'Connecting shares (%)'!$H$14/100*'Connecting shares (%)'!$R$18,0),0)</f>
        <v>0</v>
      </c>
      <c r="AE886" s="1">
        <f>IF(C886="west", IF(B886="Central",('Connecting shares (%)'!$F$12/100*K886+'Connecting shares (%)'!$G$12/100*M886+'Connecting shares (%)'!$H$12/100*O886)/1000000,0),0)</f>
        <v>0</v>
      </c>
      <c r="AF886" s="1">
        <f>IF(C886="west", IF(B886="Central",L886*'Connecting shares (%)'!$R$16*'Connecting shares (%)'!$F$12/100+N886*'Connecting shares (%)'!$G$12/100*'Connecting shares (%)'!$R$17+P886*'Connecting shares (%)'!$H$12/100*'Connecting shares (%)'!$R$18,0),0)</f>
        <v>0</v>
      </c>
      <c r="AG886" s="1">
        <f>IF(C886="West", IF(B886="Decentral",(K886*'Connecting shares (%)'!$F$16/100+M886*'Connecting shares (%)'!$G$16/100+O886*'Connecting shares (%)'!$H$16/100)/1000000,0),0)</f>
        <v>0</v>
      </c>
      <c r="AH886" s="1">
        <f>IF(C886="west", IF(B886="Decentral",L886*'Connecting shares (%)'!$R$16*'Connecting shares (%)'!$F$16/100+N886*'Connecting shares (%)'!$G$16/100*'Connecting shares (%)'!$R$17+P886*'Connecting shares (%)'!$H$16/100*'Connecting shares (%)'!$R$18,0),0)</f>
        <v>0</v>
      </c>
    </row>
    <row r="887" spans="1:34">
      <c r="A887" s="1">
        <v>886</v>
      </c>
      <c r="B887" s="1" t="s">
        <v>19</v>
      </c>
      <c r="C887" s="1" t="s">
        <v>22</v>
      </c>
      <c r="D887" s="1" t="s">
        <v>112</v>
      </c>
      <c r="E887" s="1">
        <v>61228.709999999897</v>
      </c>
      <c r="F887" s="1">
        <v>3</v>
      </c>
      <c r="G887" s="1">
        <v>0</v>
      </c>
      <c r="H887" s="1">
        <v>0</v>
      </c>
      <c r="I887" s="1">
        <v>0</v>
      </c>
      <c r="J887" s="1">
        <v>0</v>
      </c>
      <c r="K887" s="1">
        <v>10802.51</v>
      </c>
      <c r="L887" s="1">
        <v>1</v>
      </c>
      <c r="M887" s="1">
        <v>0</v>
      </c>
      <c r="N887" s="1">
        <v>0</v>
      </c>
      <c r="O887" s="1">
        <v>0</v>
      </c>
      <c r="P887" s="1">
        <v>0</v>
      </c>
      <c r="Q887" s="1">
        <v>1316.09156339378</v>
      </c>
      <c r="R887" s="1">
        <v>77215.5</v>
      </c>
      <c r="S887" s="59">
        <f>IF(C887="East", IF(B887="Central",('Connecting shares (%)'!$F$2/100*E887+'Connecting shares (%)'!$G$2/100*G887+'Connecting shares (%)'!$H$2/100*I887)/1000000,0),0)</f>
        <v>0</v>
      </c>
      <c r="T887" s="59">
        <f>IF(C887="East", IF(B887="Central",F887*'Connecting shares (%)'!$R$16*'Connecting shares (%)'!$F$2/100+H887*'Connecting shares (%)'!$G$2/100*'Connecting shares (%)'!$R$17+J887*'Connecting shares (%)'!$H$2/100*'Connecting shares (%)'!$R$18,0),0)</f>
        <v>0</v>
      </c>
      <c r="U887" s="1">
        <f>IF(C887="East", IF(B887="Decentral",('Connecting shares (%)'!$F$6/100*E887+'Connecting shares (%)'!$G$6/100*G887+'Connecting shares (%)'!$H$6/100*I887)/1000000,0),0)</f>
        <v>6.1228709999999895E-2</v>
      </c>
      <c r="V887" s="1">
        <f>IF(C887="East", IF(B887="Decentral",F887*'Connecting shares (%)'!$R$16*'Connecting shares (%)'!$F$6/100+H887*'Connecting shares (%)'!$G$6/100*'Connecting shares (%)'!$R$17+J887*'Connecting shares (%)'!$H$6/100*'Connecting shares (%)'!$R$18,0),0)</f>
        <v>6.8985000000000005E-2</v>
      </c>
      <c r="W887" s="1">
        <f>IF(C887="East", IF(B887="Central",('Connecting shares (%)'!$F$4/100*K887+'Connecting shares (%)'!$G$4/100*M887+'Connecting shares (%)'!$H$4/100*O887)/1000000,0),0)</f>
        <v>0</v>
      </c>
      <c r="X887" s="1">
        <f>IF(C887="East", IF(B887="Central",L887*'Connecting shares (%)'!$R$16*'Connecting shares (%)'!$F$4/100+N887*'Connecting shares (%)'!$G$4/100*'Connecting shares (%)'!$R$17+P887*'Connecting shares (%)'!$H$4/100*'Connecting shares (%)'!$R$18,0),0)</f>
        <v>0</v>
      </c>
      <c r="Y887" s="1">
        <f>IF(C887="East", IF(B887="Decentral",('Connecting shares (%)'!$F$4/100*K887+'Connecting shares (%)'!$G$4/100*M887+'Connecting shares (%)'!$H$4/100*O887)/1000000,0),0)</f>
        <v>1.080251E-2</v>
      </c>
      <c r="Z887" s="1">
        <f>IF(C887="East", IF(B887="Decentral",L887*'Connecting shares (%)'!$R$16*'Connecting shares (%)'!$F$8/100+N887*'Connecting shares (%)'!$G$8/100*'Connecting shares (%)'!$R$17+P887*'Connecting shares (%)'!$H$8/100*'Connecting shares (%)'!$R$18,0),0)</f>
        <v>2.2995000000000002E-2</v>
      </c>
      <c r="AA887" s="1">
        <f>IF(C887="West", IF(B887="Central",('Connecting shares (%)'!$F$10/100*E887+'Connecting shares (%)'!$G$10/100*G887+'Connecting shares (%)'!$H$10/100*I887)/1000000,0),0)</f>
        <v>0</v>
      </c>
      <c r="AB887" s="1">
        <f>IF(C887="West", IF(B887="Central",F887*'Connecting shares (%)'!$R$16*'Connecting shares (%)'!$F$10/100+H887*'Connecting shares (%)'!$G$10/100*'Connecting shares (%)'!$R$17+J887*'Connecting shares (%)'!$H$10/100*'Connecting shares (%)'!$R$18,0),0)</f>
        <v>0</v>
      </c>
      <c r="AC887" s="1">
        <f>IF(C887="West", IF(B887="Decentral",('Connecting shares (%)'!$F$14/100*E887+'Connecting shares (%)'!$G$14/100*G887+'Connecting shares (%)'!$H$14/100*I887)/1000000,0),0)</f>
        <v>0</v>
      </c>
      <c r="AD887" s="1">
        <f>IF(C887="west", IF(B887="Decentral",F887*'Connecting shares (%)'!$R$16*'Connecting shares (%)'!$F$14/100+H887*'Connecting shares (%)'!$G$14/100*'Connecting shares (%)'!$R$17+J887*'Connecting shares (%)'!$H$14/100*'Connecting shares (%)'!$R$18,0),0)</f>
        <v>0</v>
      </c>
      <c r="AE887" s="1">
        <f>IF(C887="west", IF(B887="Central",('Connecting shares (%)'!$F$12/100*K887+'Connecting shares (%)'!$G$12/100*M887+'Connecting shares (%)'!$H$12/100*O887)/1000000,0),0)</f>
        <v>0</v>
      </c>
      <c r="AF887" s="1">
        <f>IF(C887="west", IF(B887="Central",L887*'Connecting shares (%)'!$R$16*'Connecting shares (%)'!$F$12/100+N887*'Connecting shares (%)'!$G$12/100*'Connecting shares (%)'!$R$17+P887*'Connecting shares (%)'!$H$12/100*'Connecting shares (%)'!$R$18,0),0)</f>
        <v>0</v>
      </c>
      <c r="AG887" s="1">
        <f>IF(C887="West", IF(B887="Decentral",(K887*'Connecting shares (%)'!$F$16/100+M887*'Connecting shares (%)'!$G$16/100+O887*'Connecting shares (%)'!$H$16/100)/1000000,0),0)</f>
        <v>0</v>
      </c>
      <c r="AH887" s="1">
        <f>IF(C887="west", IF(B887="Decentral",L887*'Connecting shares (%)'!$R$16*'Connecting shares (%)'!$F$16/100+N887*'Connecting shares (%)'!$G$16/100*'Connecting shares (%)'!$R$17+P887*'Connecting shares (%)'!$H$16/100*'Connecting shares (%)'!$R$18,0),0)</f>
        <v>0</v>
      </c>
    </row>
    <row r="888" spans="1:34">
      <c r="A888" s="1">
        <v>887</v>
      </c>
      <c r="B888" s="1" t="s">
        <v>19</v>
      </c>
      <c r="C888" s="1" t="s">
        <v>22</v>
      </c>
      <c r="D888" s="1" t="s">
        <v>79</v>
      </c>
      <c r="E888" s="1">
        <v>0</v>
      </c>
      <c r="F888" s="1">
        <v>0</v>
      </c>
      <c r="G888" s="1">
        <v>0</v>
      </c>
      <c r="H888" s="1">
        <v>0</v>
      </c>
      <c r="I888" s="1">
        <v>0</v>
      </c>
      <c r="J888" s="1">
        <v>0</v>
      </c>
      <c r="K888" s="1">
        <v>44295.4</v>
      </c>
      <c r="L888" s="1">
        <v>6</v>
      </c>
      <c r="M888" s="1">
        <v>0</v>
      </c>
      <c r="N888" s="1">
        <v>0</v>
      </c>
      <c r="O888" s="1">
        <v>0</v>
      </c>
      <c r="P888" s="1">
        <v>0</v>
      </c>
      <c r="Q888" s="1">
        <v>477.593282551919</v>
      </c>
      <c r="R888" s="1">
        <v>7206</v>
      </c>
      <c r="S888" s="59">
        <f>IF(C888="East", IF(B888="Central",('Connecting shares (%)'!$F$2/100*E888+'Connecting shares (%)'!$G$2/100*G888+'Connecting shares (%)'!$H$2/100*I888)/1000000,0),0)</f>
        <v>0</v>
      </c>
      <c r="T888" s="59">
        <f>IF(C888="East", IF(B888="Central",F888*'Connecting shares (%)'!$R$16*'Connecting shares (%)'!$F$2/100+H888*'Connecting shares (%)'!$G$2/100*'Connecting shares (%)'!$R$17+J888*'Connecting shares (%)'!$H$2/100*'Connecting shares (%)'!$R$18,0),0)</f>
        <v>0</v>
      </c>
      <c r="U888" s="1">
        <f>IF(C888="East", IF(B888="Decentral",('Connecting shares (%)'!$F$6/100*E888+'Connecting shares (%)'!$G$6/100*G888+'Connecting shares (%)'!$H$6/100*I888)/1000000,0),0)</f>
        <v>0</v>
      </c>
      <c r="V888" s="1">
        <f>IF(C888="East", IF(B888="Decentral",F888*'Connecting shares (%)'!$R$16*'Connecting shares (%)'!$F$6/100+H888*'Connecting shares (%)'!$G$6/100*'Connecting shares (%)'!$R$17+J888*'Connecting shares (%)'!$H$6/100*'Connecting shares (%)'!$R$18,0),0)</f>
        <v>0</v>
      </c>
      <c r="W888" s="1">
        <f>IF(C888="East", IF(B888="Central",('Connecting shares (%)'!$F$4/100*K888+'Connecting shares (%)'!$G$4/100*M888+'Connecting shares (%)'!$H$4/100*O888)/1000000,0),0)</f>
        <v>0</v>
      </c>
      <c r="X888" s="1">
        <f>IF(C888="East", IF(B888="Central",L888*'Connecting shares (%)'!$R$16*'Connecting shares (%)'!$F$4/100+N888*'Connecting shares (%)'!$G$4/100*'Connecting shares (%)'!$R$17+P888*'Connecting shares (%)'!$H$4/100*'Connecting shares (%)'!$R$18,0),0)</f>
        <v>0</v>
      </c>
      <c r="Y888" s="1">
        <f>IF(C888="East", IF(B888="Decentral",('Connecting shares (%)'!$F$4/100*K888+'Connecting shares (%)'!$G$4/100*M888+'Connecting shares (%)'!$H$4/100*O888)/1000000,0),0)</f>
        <v>4.4295399999999999E-2</v>
      </c>
      <c r="Z888" s="1">
        <f>IF(C888="East", IF(B888="Decentral",L888*'Connecting shares (%)'!$R$16*'Connecting shares (%)'!$F$8/100+N888*'Connecting shares (%)'!$G$8/100*'Connecting shares (%)'!$R$17+P888*'Connecting shares (%)'!$H$8/100*'Connecting shares (%)'!$R$18,0),0)</f>
        <v>0.13797000000000001</v>
      </c>
      <c r="AA888" s="1">
        <f>IF(C888="West", IF(B888="Central",('Connecting shares (%)'!$F$10/100*E888+'Connecting shares (%)'!$G$10/100*G888+'Connecting shares (%)'!$H$10/100*I888)/1000000,0),0)</f>
        <v>0</v>
      </c>
      <c r="AB888" s="1">
        <f>IF(C888="West", IF(B888="Central",F888*'Connecting shares (%)'!$R$16*'Connecting shares (%)'!$F$10/100+H888*'Connecting shares (%)'!$G$10/100*'Connecting shares (%)'!$R$17+J888*'Connecting shares (%)'!$H$10/100*'Connecting shares (%)'!$R$18,0),0)</f>
        <v>0</v>
      </c>
      <c r="AC888" s="1">
        <f>IF(C888="West", IF(B888="Decentral",('Connecting shares (%)'!$F$14/100*E888+'Connecting shares (%)'!$G$14/100*G888+'Connecting shares (%)'!$H$14/100*I888)/1000000,0),0)</f>
        <v>0</v>
      </c>
      <c r="AD888" s="1">
        <f>IF(C888="west", IF(B888="Decentral",F888*'Connecting shares (%)'!$R$16*'Connecting shares (%)'!$F$14/100+H888*'Connecting shares (%)'!$G$14/100*'Connecting shares (%)'!$R$17+J888*'Connecting shares (%)'!$H$14/100*'Connecting shares (%)'!$R$18,0),0)</f>
        <v>0</v>
      </c>
      <c r="AE888" s="1">
        <f>IF(C888="west", IF(B888="Central",('Connecting shares (%)'!$F$12/100*K888+'Connecting shares (%)'!$G$12/100*M888+'Connecting shares (%)'!$H$12/100*O888)/1000000,0),0)</f>
        <v>0</v>
      </c>
      <c r="AF888" s="1">
        <f>IF(C888="west", IF(B888="Central",L888*'Connecting shares (%)'!$R$16*'Connecting shares (%)'!$F$12/100+N888*'Connecting shares (%)'!$G$12/100*'Connecting shares (%)'!$R$17+P888*'Connecting shares (%)'!$H$12/100*'Connecting shares (%)'!$R$18,0),0)</f>
        <v>0</v>
      </c>
      <c r="AG888" s="1">
        <f>IF(C888="West", IF(B888="Decentral",(K888*'Connecting shares (%)'!$F$16/100+M888*'Connecting shares (%)'!$G$16/100+O888*'Connecting shares (%)'!$H$16/100)/1000000,0),0)</f>
        <v>0</v>
      </c>
      <c r="AH888" s="1">
        <f>IF(C888="west", IF(B888="Decentral",L888*'Connecting shares (%)'!$R$16*'Connecting shares (%)'!$F$16/100+N888*'Connecting shares (%)'!$G$16/100*'Connecting shares (%)'!$R$17+P888*'Connecting shares (%)'!$H$16/100*'Connecting shares (%)'!$R$18,0),0)</f>
        <v>0</v>
      </c>
    </row>
    <row r="889" spans="1:34">
      <c r="A889" s="1">
        <v>888</v>
      </c>
      <c r="B889" s="1" t="s">
        <v>19</v>
      </c>
      <c r="C889" s="1" t="s">
        <v>22</v>
      </c>
      <c r="D889" s="1" t="s">
        <v>111</v>
      </c>
      <c r="E889" s="1">
        <v>1078276.3999999899</v>
      </c>
      <c r="F889" s="1">
        <v>72</v>
      </c>
      <c r="G889" s="1">
        <v>0</v>
      </c>
      <c r="H889" s="1">
        <v>0</v>
      </c>
      <c r="I889" s="1">
        <v>0</v>
      </c>
      <c r="J889" s="1">
        <v>0</v>
      </c>
      <c r="K889" s="1">
        <v>60533.17</v>
      </c>
      <c r="L889" s="1">
        <v>10</v>
      </c>
      <c r="M889" s="1">
        <v>57414.22</v>
      </c>
      <c r="N889" s="1">
        <v>1</v>
      </c>
      <c r="O889" s="1">
        <v>0</v>
      </c>
      <c r="P889" s="1">
        <v>0</v>
      </c>
      <c r="Q889" s="1">
        <v>6084.0758632708403</v>
      </c>
      <c r="R889" s="1">
        <v>1602304.5</v>
      </c>
      <c r="S889" s="59">
        <f>IF(C889="East", IF(B889="Central",('Connecting shares (%)'!$F$2/100*E889+'Connecting shares (%)'!$G$2/100*G889+'Connecting shares (%)'!$H$2/100*I889)/1000000,0),0)</f>
        <v>0</v>
      </c>
      <c r="T889" s="59">
        <f>IF(C889="East", IF(B889="Central",F889*'Connecting shares (%)'!$R$16*'Connecting shares (%)'!$F$2/100+H889*'Connecting shares (%)'!$G$2/100*'Connecting shares (%)'!$R$17+J889*'Connecting shares (%)'!$H$2/100*'Connecting shares (%)'!$R$18,0),0)</f>
        <v>0</v>
      </c>
      <c r="U889" s="1">
        <f>IF(C889="East", IF(B889="Decentral",('Connecting shares (%)'!$F$6/100*E889+'Connecting shares (%)'!$G$6/100*G889+'Connecting shares (%)'!$H$6/100*I889)/1000000,0),0)</f>
        <v>1.0782763999999898</v>
      </c>
      <c r="V889" s="1">
        <f>IF(C889="East", IF(B889="Decentral",F889*'Connecting shares (%)'!$R$16*'Connecting shares (%)'!$F$6/100+H889*'Connecting shares (%)'!$G$6/100*'Connecting shares (%)'!$R$17+J889*'Connecting shares (%)'!$H$6/100*'Connecting shares (%)'!$R$18,0),0)</f>
        <v>1.65564</v>
      </c>
      <c r="W889" s="1">
        <f>IF(C889="East", IF(B889="Central",('Connecting shares (%)'!$F$4/100*K889+'Connecting shares (%)'!$G$4/100*M889+'Connecting shares (%)'!$H$4/100*O889)/1000000,0),0)</f>
        <v>0</v>
      </c>
      <c r="X889" s="1">
        <f>IF(C889="East", IF(B889="Central",L889*'Connecting shares (%)'!$R$16*'Connecting shares (%)'!$F$4/100+N889*'Connecting shares (%)'!$G$4/100*'Connecting shares (%)'!$R$17+P889*'Connecting shares (%)'!$H$4/100*'Connecting shares (%)'!$R$18,0),0)</f>
        <v>0</v>
      </c>
      <c r="Y889" s="1">
        <f>IF(C889="East", IF(B889="Decentral",('Connecting shares (%)'!$F$4/100*K889+'Connecting shares (%)'!$G$4/100*M889+'Connecting shares (%)'!$H$4/100*O889)/1000000,0),0)</f>
        <v>0.11794739</v>
      </c>
      <c r="Z889" s="1">
        <f>IF(C889="East", IF(B889="Decentral",L889*'Connecting shares (%)'!$R$16*'Connecting shares (%)'!$F$8/100+N889*'Connecting shares (%)'!$G$8/100*'Connecting shares (%)'!$R$17+P889*'Connecting shares (%)'!$H$8/100*'Connecting shares (%)'!$R$18,0),0)</f>
        <v>0.26060900000000004</v>
      </c>
      <c r="AA889" s="1">
        <f>IF(C889="West", IF(B889="Central",('Connecting shares (%)'!$F$10/100*E889+'Connecting shares (%)'!$G$10/100*G889+'Connecting shares (%)'!$H$10/100*I889)/1000000,0),0)</f>
        <v>0</v>
      </c>
      <c r="AB889" s="1">
        <f>IF(C889="West", IF(B889="Central",F889*'Connecting shares (%)'!$R$16*'Connecting shares (%)'!$F$10/100+H889*'Connecting shares (%)'!$G$10/100*'Connecting shares (%)'!$R$17+J889*'Connecting shares (%)'!$H$10/100*'Connecting shares (%)'!$R$18,0),0)</f>
        <v>0</v>
      </c>
      <c r="AC889" s="1">
        <f>IF(C889="West", IF(B889="Decentral",('Connecting shares (%)'!$F$14/100*E889+'Connecting shares (%)'!$G$14/100*G889+'Connecting shares (%)'!$H$14/100*I889)/1000000,0),0)</f>
        <v>0</v>
      </c>
      <c r="AD889" s="1">
        <f>IF(C889="west", IF(B889="Decentral",F889*'Connecting shares (%)'!$R$16*'Connecting shares (%)'!$F$14/100+H889*'Connecting shares (%)'!$G$14/100*'Connecting shares (%)'!$R$17+J889*'Connecting shares (%)'!$H$14/100*'Connecting shares (%)'!$R$18,0),0)</f>
        <v>0</v>
      </c>
      <c r="AE889" s="1">
        <f>IF(C889="west", IF(B889="Central",('Connecting shares (%)'!$F$12/100*K889+'Connecting shares (%)'!$G$12/100*M889+'Connecting shares (%)'!$H$12/100*O889)/1000000,0),0)</f>
        <v>0</v>
      </c>
      <c r="AF889" s="1">
        <f>IF(C889="west", IF(B889="Central",L889*'Connecting shares (%)'!$R$16*'Connecting shares (%)'!$F$12/100+N889*'Connecting shares (%)'!$G$12/100*'Connecting shares (%)'!$R$17+P889*'Connecting shares (%)'!$H$12/100*'Connecting shares (%)'!$R$18,0),0)</f>
        <v>0</v>
      </c>
      <c r="AG889" s="1">
        <f>IF(C889="West", IF(B889="Decentral",(K889*'Connecting shares (%)'!$F$16/100+M889*'Connecting shares (%)'!$G$16/100+O889*'Connecting shares (%)'!$H$16/100)/1000000,0),0)</f>
        <v>0</v>
      </c>
      <c r="AH889" s="1">
        <f>IF(C889="west", IF(B889="Decentral",L889*'Connecting shares (%)'!$R$16*'Connecting shares (%)'!$F$16/100+N889*'Connecting shares (%)'!$G$16/100*'Connecting shares (%)'!$R$17+P889*'Connecting shares (%)'!$H$16/100*'Connecting shares (%)'!$R$18,0),0)</f>
        <v>0</v>
      </c>
    </row>
    <row r="890" spans="1:34">
      <c r="A890" s="1">
        <v>889</v>
      </c>
      <c r="B890" s="1" t="s">
        <v>19</v>
      </c>
      <c r="C890" s="1" t="s">
        <v>22</v>
      </c>
      <c r="D890" s="1" t="s">
        <v>110</v>
      </c>
      <c r="E890" s="1">
        <v>3071469.3</v>
      </c>
      <c r="F890" s="1">
        <v>204</v>
      </c>
      <c r="G890" s="1">
        <v>0</v>
      </c>
      <c r="H890" s="1">
        <v>0</v>
      </c>
      <c r="I890" s="1">
        <v>0</v>
      </c>
      <c r="J890" s="1">
        <v>0</v>
      </c>
      <c r="K890" s="1">
        <v>497837.74999999901</v>
      </c>
      <c r="L890" s="1">
        <v>46</v>
      </c>
      <c r="M890" s="1">
        <v>630160.81999999995</v>
      </c>
      <c r="N890" s="1">
        <v>5</v>
      </c>
      <c r="O890" s="1">
        <v>0</v>
      </c>
      <c r="P890" s="1">
        <v>0</v>
      </c>
      <c r="Q890" s="1">
        <v>13721.7233739766</v>
      </c>
      <c r="R890" s="1">
        <v>3982688</v>
      </c>
      <c r="S890" s="59">
        <f>IF(C890="East", IF(B890="Central",('Connecting shares (%)'!$F$2/100*E890+'Connecting shares (%)'!$G$2/100*G890+'Connecting shares (%)'!$H$2/100*I890)/1000000,0),0)</f>
        <v>0</v>
      </c>
      <c r="T890" s="59">
        <f>IF(C890="East", IF(B890="Central",F890*'Connecting shares (%)'!$R$16*'Connecting shares (%)'!$F$2/100+H890*'Connecting shares (%)'!$G$2/100*'Connecting shares (%)'!$R$17+J890*'Connecting shares (%)'!$H$2/100*'Connecting shares (%)'!$R$18,0),0)</f>
        <v>0</v>
      </c>
      <c r="U890" s="1">
        <f>IF(C890="East", IF(B890="Decentral",('Connecting shares (%)'!$F$6/100*E890+'Connecting shares (%)'!$G$6/100*G890+'Connecting shares (%)'!$H$6/100*I890)/1000000,0),0)</f>
        <v>3.0714693</v>
      </c>
      <c r="V890" s="1">
        <f>IF(C890="East", IF(B890="Decentral",F890*'Connecting shares (%)'!$R$16*'Connecting shares (%)'!$F$6/100+H890*'Connecting shares (%)'!$G$6/100*'Connecting shares (%)'!$R$17+J890*'Connecting shares (%)'!$H$6/100*'Connecting shares (%)'!$R$18,0),0)</f>
        <v>4.6909800000000006</v>
      </c>
      <c r="W890" s="1">
        <f>IF(C890="East", IF(B890="Central",('Connecting shares (%)'!$F$4/100*K890+'Connecting shares (%)'!$G$4/100*M890+'Connecting shares (%)'!$H$4/100*O890)/1000000,0),0)</f>
        <v>0</v>
      </c>
      <c r="X890" s="1">
        <f>IF(C890="East", IF(B890="Central",L890*'Connecting shares (%)'!$R$16*'Connecting shares (%)'!$F$4/100+N890*'Connecting shares (%)'!$G$4/100*'Connecting shares (%)'!$R$17+P890*'Connecting shares (%)'!$H$4/100*'Connecting shares (%)'!$R$18,0),0)</f>
        <v>0</v>
      </c>
      <c r="Y890" s="1">
        <f>IF(C890="East", IF(B890="Decentral",('Connecting shares (%)'!$F$4/100*K890+'Connecting shares (%)'!$G$4/100*M890+'Connecting shares (%)'!$H$4/100*O890)/1000000,0),0)</f>
        <v>1.1279985699999988</v>
      </c>
      <c r="Z890" s="1">
        <f>IF(C890="East", IF(B890="Decentral",L890*'Connecting shares (%)'!$R$16*'Connecting shares (%)'!$F$8/100+N890*'Connecting shares (%)'!$G$8/100*'Connecting shares (%)'!$R$17+P890*'Connecting shares (%)'!$H$8/100*'Connecting shares (%)'!$R$18,0),0)</f>
        <v>1.2110650000000001</v>
      </c>
      <c r="AA890" s="1">
        <f>IF(C890="West", IF(B890="Central",('Connecting shares (%)'!$F$10/100*E890+'Connecting shares (%)'!$G$10/100*G890+'Connecting shares (%)'!$H$10/100*I890)/1000000,0),0)</f>
        <v>0</v>
      </c>
      <c r="AB890" s="1">
        <f>IF(C890="West", IF(B890="Central",F890*'Connecting shares (%)'!$R$16*'Connecting shares (%)'!$F$10/100+H890*'Connecting shares (%)'!$G$10/100*'Connecting shares (%)'!$R$17+J890*'Connecting shares (%)'!$H$10/100*'Connecting shares (%)'!$R$18,0),0)</f>
        <v>0</v>
      </c>
      <c r="AC890" s="1">
        <f>IF(C890="West", IF(B890="Decentral",('Connecting shares (%)'!$F$14/100*E890+'Connecting shares (%)'!$G$14/100*G890+'Connecting shares (%)'!$H$14/100*I890)/1000000,0),0)</f>
        <v>0</v>
      </c>
      <c r="AD890" s="1">
        <f>IF(C890="west", IF(B890="Decentral",F890*'Connecting shares (%)'!$R$16*'Connecting shares (%)'!$F$14/100+H890*'Connecting shares (%)'!$G$14/100*'Connecting shares (%)'!$R$17+J890*'Connecting shares (%)'!$H$14/100*'Connecting shares (%)'!$R$18,0),0)</f>
        <v>0</v>
      </c>
      <c r="AE890" s="1">
        <f>IF(C890="west", IF(B890="Central",('Connecting shares (%)'!$F$12/100*K890+'Connecting shares (%)'!$G$12/100*M890+'Connecting shares (%)'!$H$12/100*O890)/1000000,0),0)</f>
        <v>0</v>
      </c>
      <c r="AF890" s="1">
        <f>IF(C890="west", IF(B890="Central",L890*'Connecting shares (%)'!$R$16*'Connecting shares (%)'!$F$12/100+N890*'Connecting shares (%)'!$G$12/100*'Connecting shares (%)'!$R$17+P890*'Connecting shares (%)'!$H$12/100*'Connecting shares (%)'!$R$18,0),0)</f>
        <v>0</v>
      </c>
      <c r="AG890" s="1">
        <f>IF(C890="West", IF(B890="Decentral",(K890*'Connecting shares (%)'!$F$16/100+M890*'Connecting shares (%)'!$G$16/100+O890*'Connecting shares (%)'!$H$16/100)/1000000,0),0)</f>
        <v>0</v>
      </c>
      <c r="AH890" s="1">
        <f>IF(C890="west", IF(B890="Decentral",L890*'Connecting shares (%)'!$R$16*'Connecting shares (%)'!$F$16/100+N890*'Connecting shares (%)'!$G$16/100*'Connecting shares (%)'!$R$17+P890*'Connecting shares (%)'!$H$16/100*'Connecting shares (%)'!$R$18,0),0)</f>
        <v>0</v>
      </c>
    </row>
    <row r="891" spans="1:34">
      <c r="A891" s="1">
        <v>890</v>
      </c>
      <c r="B891" s="1" t="s">
        <v>19</v>
      </c>
      <c r="C891" s="1" t="s">
        <v>22</v>
      </c>
      <c r="D891" s="1" t="s">
        <v>73</v>
      </c>
      <c r="E891" s="1">
        <v>0</v>
      </c>
      <c r="F891" s="1">
        <v>0</v>
      </c>
      <c r="G891" s="1">
        <v>0</v>
      </c>
      <c r="H891" s="1">
        <v>0</v>
      </c>
      <c r="I891" s="1">
        <v>0</v>
      </c>
      <c r="J891" s="1">
        <v>0</v>
      </c>
      <c r="K891" s="1">
        <v>0</v>
      </c>
      <c r="L891" s="1">
        <v>0</v>
      </c>
      <c r="M891" s="1">
        <v>0</v>
      </c>
      <c r="N891" s="1">
        <v>0</v>
      </c>
      <c r="O891" s="1">
        <v>0</v>
      </c>
      <c r="P891" s="1">
        <v>0</v>
      </c>
      <c r="Q891" s="1">
        <v>977.50765407553604</v>
      </c>
      <c r="R891" s="1">
        <v>858</v>
      </c>
      <c r="S891" s="59">
        <f>IF(C891="East", IF(B891="Central",('Connecting shares (%)'!$F$2/100*E891+'Connecting shares (%)'!$G$2/100*G891+'Connecting shares (%)'!$H$2/100*I891)/1000000,0),0)</f>
        <v>0</v>
      </c>
      <c r="T891" s="59">
        <f>IF(C891="East", IF(B891="Central",F891*'Connecting shares (%)'!$R$16*'Connecting shares (%)'!$F$2/100+H891*'Connecting shares (%)'!$G$2/100*'Connecting shares (%)'!$R$17+J891*'Connecting shares (%)'!$H$2/100*'Connecting shares (%)'!$R$18,0),0)</f>
        <v>0</v>
      </c>
      <c r="U891" s="1">
        <f>IF(C891="East", IF(B891="Decentral",('Connecting shares (%)'!$F$6/100*E891+'Connecting shares (%)'!$G$6/100*G891+'Connecting shares (%)'!$H$6/100*I891)/1000000,0),0)</f>
        <v>0</v>
      </c>
      <c r="V891" s="1">
        <f>IF(C891="East", IF(B891="Decentral",F891*'Connecting shares (%)'!$R$16*'Connecting shares (%)'!$F$6/100+H891*'Connecting shares (%)'!$G$6/100*'Connecting shares (%)'!$R$17+J891*'Connecting shares (%)'!$H$6/100*'Connecting shares (%)'!$R$18,0),0)</f>
        <v>0</v>
      </c>
      <c r="W891" s="1">
        <f>IF(C891="East", IF(B891="Central",('Connecting shares (%)'!$F$4/100*K891+'Connecting shares (%)'!$G$4/100*M891+'Connecting shares (%)'!$H$4/100*O891)/1000000,0),0)</f>
        <v>0</v>
      </c>
      <c r="X891" s="1">
        <f>IF(C891="East", IF(B891="Central",L891*'Connecting shares (%)'!$R$16*'Connecting shares (%)'!$F$4/100+N891*'Connecting shares (%)'!$G$4/100*'Connecting shares (%)'!$R$17+P891*'Connecting shares (%)'!$H$4/100*'Connecting shares (%)'!$R$18,0),0)</f>
        <v>0</v>
      </c>
      <c r="Y891" s="1">
        <f>IF(C891="East", IF(B891="Decentral",('Connecting shares (%)'!$F$4/100*K891+'Connecting shares (%)'!$G$4/100*M891+'Connecting shares (%)'!$H$4/100*O891)/1000000,0),0)</f>
        <v>0</v>
      </c>
      <c r="Z891" s="1">
        <f>IF(C891="East", IF(B891="Decentral",L891*'Connecting shares (%)'!$R$16*'Connecting shares (%)'!$F$8/100+N891*'Connecting shares (%)'!$G$8/100*'Connecting shares (%)'!$R$17+P891*'Connecting shares (%)'!$H$8/100*'Connecting shares (%)'!$R$18,0),0)</f>
        <v>0</v>
      </c>
      <c r="AA891" s="1">
        <f>IF(C891="West", IF(B891="Central",('Connecting shares (%)'!$F$10/100*E891+'Connecting shares (%)'!$G$10/100*G891+'Connecting shares (%)'!$H$10/100*I891)/1000000,0),0)</f>
        <v>0</v>
      </c>
      <c r="AB891" s="1">
        <f>IF(C891="West", IF(B891="Central",F891*'Connecting shares (%)'!$R$16*'Connecting shares (%)'!$F$10/100+H891*'Connecting shares (%)'!$G$10/100*'Connecting shares (%)'!$R$17+J891*'Connecting shares (%)'!$H$10/100*'Connecting shares (%)'!$R$18,0),0)</f>
        <v>0</v>
      </c>
      <c r="AC891" s="1">
        <f>IF(C891="West", IF(B891="Decentral",('Connecting shares (%)'!$F$14/100*E891+'Connecting shares (%)'!$G$14/100*G891+'Connecting shares (%)'!$H$14/100*I891)/1000000,0),0)</f>
        <v>0</v>
      </c>
      <c r="AD891" s="1">
        <f>IF(C891="west", IF(B891="Decentral",F891*'Connecting shares (%)'!$R$16*'Connecting shares (%)'!$F$14/100+H891*'Connecting shares (%)'!$G$14/100*'Connecting shares (%)'!$R$17+J891*'Connecting shares (%)'!$H$14/100*'Connecting shares (%)'!$R$18,0),0)</f>
        <v>0</v>
      </c>
      <c r="AE891" s="1">
        <f>IF(C891="west", IF(B891="Central",('Connecting shares (%)'!$F$12/100*K891+'Connecting shares (%)'!$G$12/100*M891+'Connecting shares (%)'!$H$12/100*O891)/1000000,0),0)</f>
        <v>0</v>
      </c>
      <c r="AF891" s="1">
        <f>IF(C891="west", IF(B891="Central",L891*'Connecting shares (%)'!$R$16*'Connecting shares (%)'!$F$12/100+N891*'Connecting shares (%)'!$G$12/100*'Connecting shares (%)'!$R$17+P891*'Connecting shares (%)'!$H$12/100*'Connecting shares (%)'!$R$18,0),0)</f>
        <v>0</v>
      </c>
      <c r="AG891" s="1">
        <f>IF(C891="West", IF(B891="Decentral",(K891*'Connecting shares (%)'!$F$16/100+M891*'Connecting shares (%)'!$G$16/100+O891*'Connecting shares (%)'!$H$16/100)/1000000,0),0)</f>
        <v>0</v>
      </c>
      <c r="AH891" s="1">
        <f>IF(C891="west", IF(B891="Decentral",L891*'Connecting shares (%)'!$R$16*'Connecting shares (%)'!$F$16/100+N891*'Connecting shares (%)'!$G$16/100*'Connecting shares (%)'!$R$17+P891*'Connecting shares (%)'!$H$16/100*'Connecting shares (%)'!$R$18,0),0)</f>
        <v>0</v>
      </c>
    </row>
    <row r="892" spans="1:34">
      <c r="A892" s="1">
        <v>891</v>
      </c>
      <c r="B892" s="1" t="s">
        <v>19</v>
      </c>
      <c r="C892" s="1" t="s">
        <v>22</v>
      </c>
      <c r="D892" s="1" t="s">
        <v>109</v>
      </c>
      <c r="E892" s="1">
        <v>590579.05000000005</v>
      </c>
      <c r="F892" s="1">
        <v>35</v>
      </c>
      <c r="G892" s="1">
        <v>0</v>
      </c>
      <c r="H892" s="1">
        <v>0</v>
      </c>
      <c r="I892" s="1">
        <v>0</v>
      </c>
      <c r="J892" s="1">
        <v>0</v>
      </c>
      <c r="K892" s="1">
        <v>15006.94</v>
      </c>
      <c r="L892" s="1">
        <v>1</v>
      </c>
      <c r="M892" s="1">
        <v>0</v>
      </c>
      <c r="N892" s="1">
        <v>0</v>
      </c>
      <c r="O892" s="1">
        <v>0</v>
      </c>
      <c r="P892" s="1">
        <v>0</v>
      </c>
      <c r="Q892" s="1">
        <v>1863.6585920079001</v>
      </c>
      <c r="R892" s="1">
        <v>179445.5</v>
      </c>
      <c r="S892" s="59">
        <f>IF(C892="East", IF(B892="Central",('Connecting shares (%)'!$F$2/100*E892+'Connecting shares (%)'!$G$2/100*G892+'Connecting shares (%)'!$H$2/100*I892)/1000000,0),0)</f>
        <v>0</v>
      </c>
      <c r="T892" s="59">
        <f>IF(C892="East", IF(B892="Central",F892*'Connecting shares (%)'!$R$16*'Connecting shares (%)'!$F$2/100+H892*'Connecting shares (%)'!$G$2/100*'Connecting shares (%)'!$R$17+J892*'Connecting shares (%)'!$H$2/100*'Connecting shares (%)'!$R$18,0),0)</f>
        <v>0</v>
      </c>
      <c r="U892" s="1">
        <f>IF(C892="East", IF(B892="Decentral",('Connecting shares (%)'!$F$6/100*E892+'Connecting shares (%)'!$G$6/100*G892+'Connecting shares (%)'!$H$6/100*I892)/1000000,0),0)</f>
        <v>0.59057904999999999</v>
      </c>
      <c r="V892" s="1">
        <f>IF(C892="East", IF(B892="Decentral",F892*'Connecting shares (%)'!$R$16*'Connecting shares (%)'!$F$6/100+H892*'Connecting shares (%)'!$G$6/100*'Connecting shares (%)'!$R$17+J892*'Connecting shares (%)'!$H$6/100*'Connecting shares (%)'!$R$18,0),0)</f>
        <v>0.80482500000000001</v>
      </c>
      <c r="W892" s="1">
        <f>IF(C892="East", IF(B892="Central",('Connecting shares (%)'!$F$4/100*K892+'Connecting shares (%)'!$G$4/100*M892+'Connecting shares (%)'!$H$4/100*O892)/1000000,0),0)</f>
        <v>0</v>
      </c>
      <c r="X892" s="1">
        <f>IF(C892="East", IF(B892="Central",L892*'Connecting shares (%)'!$R$16*'Connecting shares (%)'!$F$4/100+N892*'Connecting shares (%)'!$G$4/100*'Connecting shares (%)'!$R$17+P892*'Connecting shares (%)'!$H$4/100*'Connecting shares (%)'!$R$18,0),0)</f>
        <v>0</v>
      </c>
      <c r="Y892" s="1">
        <f>IF(C892="East", IF(B892="Decentral",('Connecting shares (%)'!$F$4/100*K892+'Connecting shares (%)'!$G$4/100*M892+'Connecting shares (%)'!$H$4/100*O892)/1000000,0),0)</f>
        <v>1.500694E-2</v>
      </c>
      <c r="Z892" s="1">
        <f>IF(C892="East", IF(B892="Decentral",L892*'Connecting shares (%)'!$R$16*'Connecting shares (%)'!$F$8/100+N892*'Connecting shares (%)'!$G$8/100*'Connecting shares (%)'!$R$17+P892*'Connecting shares (%)'!$H$8/100*'Connecting shares (%)'!$R$18,0),0)</f>
        <v>2.2995000000000002E-2</v>
      </c>
      <c r="AA892" s="1">
        <f>IF(C892="West", IF(B892="Central",('Connecting shares (%)'!$F$10/100*E892+'Connecting shares (%)'!$G$10/100*G892+'Connecting shares (%)'!$H$10/100*I892)/1000000,0),0)</f>
        <v>0</v>
      </c>
      <c r="AB892" s="1">
        <f>IF(C892="West", IF(B892="Central",F892*'Connecting shares (%)'!$R$16*'Connecting shares (%)'!$F$10/100+H892*'Connecting shares (%)'!$G$10/100*'Connecting shares (%)'!$R$17+J892*'Connecting shares (%)'!$H$10/100*'Connecting shares (%)'!$R$18,0),0)</f>
        <v>0</v>
      </c>
      <c r="AC892" s="1">
        <f>IF(C892="West", IF(B892="Decentral",('Connecting shares (%)'!$F$14/100*E892+'Connecting shares (%)'!$G$14/100*G892+'Connecting shares (%)'!$H$14/100*I892)/1000000,0),0)</f>
        <v>0</v>
      </c>
      <c r="AD892" s="1">
        <f>IF(C892="west", IF(B892="Decentral",F892*'Connecting shares (%)'!$R$16*'Connecting shares (%)'!$F$14/100+H892*'Connecting shares (%)'!$G$14/100*'Connecting shares (%)'!$R$17+J892*'Connecting shares (%)'!$H$14/100*'Connecting shares (%)'!$R$18,0),0)</f>
        <v>0</v>
      </c>
      <c r="AE892" s="1">
        <f>IF(C892="west", IF(B892="Central",('Connecting shares (%)'!$F$12/100*K892+'Connecting shares (%)'!$G$12/100*M892+'Connecting shares (%)'!$H$12/100*O892)/1000000,0),0)</f>
        <v>0</v>
      </c>
      <c r="AF892" s="1">
        <f>IF(C892="west", IF(B892="Central",L892*'Connecting shares (%)'!$R$16*'Connecting shares (%)'!$F$12/100+N892*'Connecting shares (%)'!$G$12/100*'Connecting shares (%)'!$R$17+P892*'Connecting shares (%)'!$H$12/100*'Connecting shares (%)'!$R$18,0),0)</f>
        <v>0</v>
      </c>
      <c r="AG892" s="1">
        <f>IF(C892="West", IF(B892="Decentral",(K892*'Connecting shares (%)'!$F$16/100+M892*'Connecting shares (%)'!$G$16/100+O892*'Connecting shares (%)'!$H$16/100)/1000000,0),0)</f>
        <v>0</v>
      </c>
      <c r="AH892" s="1">
        <f>IF(C892="west", IF(B892="Decentral",L892*'Connecting shares (%)'!$R$16*'Connecting shares (%)'!$F$16/100+N892*'Connecting shares (%)'!$G$16/100*'Connecting shares (%)'!$R$17+P892*'Connecting shares (%)'!$H$16/100*'Connecting shares (%)'!$R$18,0),0)</f>
        <v>0</v>
      </c>
    </row>
    <row r="893" spans="1:34">
      <c r="A893" s="1">
        <v>892</v>
      </c>
      <c r="B893" s="1" t="s">
        <v>19</v>
      </c>
      <c r="C893" s="1" t="s">
        <v>22</v>
      </c>
      <c r="D893" s="1" t="s">
        <v>108</v>
      </c>
      <c r="E893" s="1">
        <v>0</v>
      </c>
      <c r="F893" s="1">
        <v>0</v>
      </c>
      <c r="G893" s="1">
        <v>0</v>
      </c>
      <c r="H893" s="1">
        <v>0</v>
      </c>
      <c r="I893" s="1">
        <v>0</v>
      </c>
      <c r="J893" s="1">
        <v>0</v>
      </c>
      <c r="K893" s="1">
        <v>0</v>
      </c>
      <c r="L893" s="1">
        <v>0</v>
      </c>
      <c r="M893" s="1">
        <v>0</v>
      </c>
      <c r="N893" s="1">
        <v>0</v>
      </c>
      <c r="O893" s="1">
        <v>0</v>
      </c>
      <c r="P893" s="1">
        <v>0</v>
      </c>
      <c r="Q893" s="1">
        <v>533.28280207573005</v>
      </c>
      <c r="R893" s="1">
        <v>14053.5</v>
      </c>
      <c r="S893" s="59">
        <f>IF(C893="East", IF(B893="Central",('Connecting shares (%)'!$F$2/100*E893+'Connecting shares (%)'!$G$2/100*G893+'Connecting shares (%)'!$H$2/100*I893)/1000000,0),0)</f>
        <v>0</v>
      </c>
      <c r="T893" s="59">
        <f>IF(C893="East", IF(B893="Central",F893*'Connecting shares (%)'!$R$16*'Connecting shares (%)'!$F$2/100+H893*'Connecting shares (%)'!$G$2/100*'Connecting shares (%)'!$R$17+J893*'Connecting shares (%)'!$H$2/100*'Connecting shares (%)'!$R$18,0),0)</f>
        <v>0</v>
      </c>
      <c r="U893" s="1">
        <f>IF(C893="East", IF(B893="Decentral",('Connecting shares (%)'!$F$6/100*E893+'Connecting shares (%)'!$G$6/100*G893+'Connecting shares (%)'!$H$6/100*I893)/1000000,0),0)</f>
        <v>0</v>
      </c>
      <c r="V893" s="1">
        <f>IF(C893="East", IF(B893="Decentral",F893*'Connecting shares (%)'!$R$16*'Connecting shares (%)'!$F$6/100+H893*'Connecting shares (%)'!$G$6/100*'Connecting shares (%)'!$R$17+J893*'Connecting shares (%)'!$H$6/100*'Connecting shares (%)'!$R$18,0),0)</f>
        <v>0</v>
      </c>
      <c r="W893" s="1">
        <f>IF(C893="East", IF(B893="Central",('Connecting shares (%)'!$F$4/100*K893+'Connecting shares (%)'!$G$4/100*M893+'Connecting shares (%)'!$H$4/100*O893)/1000000,0),0)</f>
        <v>0</v>
      </c>
      <c r="X893" s="1">
        <f>IF(C893="East", IF(B893="Central",L893*'Connecting shares (%)'!$R$16*'Connecting shares (%)'!$F$4/100+N893*'Connecting shares (%)'!$G$4/100*'Connecting shares (%)'!$R$17+P893*'Connecting shares (%)'!$H$4/100*'Connecting shares (%)'!$R$18,0),0)</f>
        <v>0</v>
      </c>
      <c r="Y893" s="1">
        <f>IF(C893="East", IF(B893="Decentral",('Connecting shares (%)'!$F$4/100*K893+'Connecting shares (%)'!$G$4/100*M893+'Connecting shares (%)'!$H$4/100*O893)/1000000,0),0)</f>
        <v>0</v>
      </c>
      <c r="Z893" s="1">
        <f>IF(C893="East", IF(B893="Decentral",L893*'Connecting shares (%)'!$R$16*'Connecting shares (%)'!$F$8/100+N893*'Connecting shares (%)'!$G$8/100*'Connecting shares (%)'!$R$17+P893*'Connecting shares (%)'!$H$8/100*'Connecting shares (%)'!$R$18,0),0)</f>
        <v>0</v>
      </c>
      <c r="AA893" s="1">
        <f>IF(C893="West", IF(B893="Central",('Connecting shares (%)'!$F$10/100*E893+'Connecting shares (%)'!$G$10/100*G893+'Connecting shares (%)'!$H$10/100*I893)/1000000,0),0)</f>
        <v>0</v>
      </c>
      <c r="AB893" s="1">
        <f>IF(C893="West", IF(B893="Central",F893*'Connecting shares (%)'!$R$16*'Connecting shares (%)'!$F$10/100+H893*'Connecting shares (%)'!$G$10/100*'Connecting shares (%)'!$R$17+J893*'Connecting shares (%)'!$H$10/100*'Connecting shares (%)'!$R$18,0),0)</f>
        <v>0</v>
      </c>
      <c r="AC893" s="1">
        <f>IF(C893="West", IF(B893="Decentral",('Connecting shares (%)'!$F$14/100*E893+'Connecting shares (%)'!$G$14/100*G893+'Connecting shares (%)'!$H$14/100*I893)/1000000,0),0)</f>
        <v>0</v>
      </c>
      <c r="AD893" s="1">
        <f>IF(C893="west", IF(B893="Decentral",F893*'Connecting shares (%)'!$R$16*'Connecting shares (%)'!$F$14/100+H893*'Connecting shares (%)'!$G$14/100*'Connecting shares (%)'!$R$17+J893*'Connecting shares (%)'!$H$14/100*'Connecting shares (%)'!$R$18,0),0)</f>
        <v>0</v>
      </c>
      <c r="AE893" s="1">
        <f>IF(C893="west", IF(B893="Central",('Connecting shares (%)'!$F$12/100*K893+'Connecting shares (%)'!$G$12/100*M893+'Connecting shares (%)'!$H$12/100*O893)/1000000,0),0)</f>
        <v>0</v>
      </c>
      <c r="AF893" s="1">
        <f>IF(C893="west", IF(B893="Central",L893*'Connecting shares (%)'!$R$16*'Connecting shares (%)'!$F$12/100+N893*'Connecting shares (%)'!$G$12/100*'Connecting shares (%)'!$R$17+P893*'Connecting shares (%)'!$H$12/100*'Connecting shares (%)'!$R$18,0),0)</f>
        <v>0</v>
      </c>
      <c r="AG893" s="1">
        <f>IF(C893="West", IF(B893="Decentral",(K893*'Connecting shares (%)'!$F$16/100+M893*'Connecting shares (%)'!$G$16/100+O893*'Connecting shares (%)'!$H$16/100)/1000000,0),0)</f>
        <v>0</v>
      </c>
      <c r="AH893" s="1">
        <f>IF(C893="west", IF(B893="Decentral",L893*'Connecting shares (%)'!$R$16*'Connecting shares (%)'!$F$16/100+N893*'Connecting shares (%)'!$G$16/100*'Connecting shares (%)'!$R$17+P893*'Connecting shares (%)'!$H$16/100*'Connecting shares (%)'!$R$18,0),0)</f>
        <v>0</v>
      </c>
    </row>
    <row r="894" spans="1:34">
      <c r="A894" s="1">
        <v>893</v>
      </c>
      <c r="B894" s="1" t="s">
        <v>19</v>
      </c>
      <c r="C894" s="1" t="s">
        <v>22</v>
      </c>
      <c r="D894" s="1" t="s">
        <v>107</v>
      </c>
      <c r="E894" s="1">
        <v>402004.51</v>
      </c>
      <c r="F894" s="1">
        <v>30</v>
      </c>
      <c r="G894" s="1">
        <v>0</v>
      </c>
      <c r="H894" s="1">
        <v>0</v>
      </c>
      <c r="I894" s="1">
        <v>0</v>
      </c>
      <c r="J894" s="1">
        <v>0</v>
      </c>
      <c r="K894" s="1">
        <v>8449.92</v>
      </c>
      <c r="L894" s="1">
        <v>2</v>
      </c>
      <c r="M894" s="1">
        <v>0</v>
      </c>
      <c r="N894" s="1">
        <v>0</v>
      </c>
      <c r="O894" s="1">
        <v>0</v>
      </c>
      <c r="P894" s="1">
        <v>0</v>
      </c>
      <c r="Q894" s="1">
        <v>1483.1265751958999</v>
      </c>
      <c r="R894" s="1">
        <v>86822.5</v>
      </c>
      <c r="S894" s="59">
        <f>IF(C894="East", IF(B894="Central",('Connecting shares (%)'!$F$2/100*E894+'Connecting shares (%)'!$G$2/100*G894+'Connecting shares (%)'!$H$2/100*I894)/1000000,0),0)</f>
        <v>0</v>
      </c>
      <c r="T894" s="59">
        <f>IF(C894="East", IF(B894="Central",F894*'Connecting shares (%)'!$R$16*'Connecting shares (%)'!$F$2/100+H894*'Connecting shares (%)'!$G$2/100*'Connecting shares (%)'!$R$17+J894*'Connecting shares (%)'!$H$2/100*'Connecting shares (%)'!$R$18,0),0)</f>
        <v>0</v>
      </c>
      <c r="U894" s="1">
        <f>IF(C894="East", IF(B894="Decentral",('Connecting shares (%)'!$F$6/100*E894+'Connecting shares (%)'!$G$6/100*G894+'Connecting shares (%)'!$H$6/100*I894)/1000000,0),0)</f>
        <v>0.40200450999999998</v>
      </c>
      <c r="V894" s="1">
        <f>IF(C894="East", IF(B894="Decentral",F894*'Connecting shares (%)'!$R$16*'Connecting shares (%)'!$F$6/100+H894*'Connecting shares (%)'!$G$6/100*'Connecting shares (%)'!$R$17+J894*'Connecting shares (%)'!$H$6/100*'Connecting shares (%)'!$R$18,0),0)</f>
        <v>0.68985000000000019</v>
      </c>
      <c r="W894" s="1">
        <f>IF(C894="East", IF(B894="Central",('Connecting shares (%)'!$F$4/100*K894+'Connecting shares (%)'!$G$4/100*M894+'Connecting shares (%)'!$H$4/100*O894)/1000000,0),0)</f>
        <v>0</v>
      </c>
      <c r="X894" s="1">
        <f>IF(C894="East", IF(B894="Central",L894*'Connecting shares (%)'!$R$16*'Connecting shares (%)'!$F$4/100+N894*'Connecting shares (%)'!$G$4/100*'Connecting shares (%)'!$R$17+P894*'Connecting shares (%)'!$H$4/100*'Connecting shares (%)'!$R$18,0),0)</f>
        <v>0</v>
      </c>
      <c r="Y894" s="1">
        <f>IF(C894="East", IF(B894="Decentral",('Connecting shares (%)'!$F$4/100*K894+'Connecting shares (%)'!$G$4/100*M894+'Connecting shares (%)'!$H$4/100*O894)/1000000,0),0)</f>
        <v>8.4499199999999997E-3</v>
      </c>
      <c r="Z894" s="1">
        <f>IF(C894="East", IF(B894="Decentral",L894*'Connecting shares (%)'!$R$16*'Connecting shares (%)'!$F$8/100+N894*'Connecting shares (%)'!$G$8/100*'Connecting shares (%)'!$R$17+P894*'Connecting shares (%)'!$H$8/100*'Connecting shares (%)'!$R$18,0),0)</f>
        <v>4.5990000000000003E-2</v>
      </c>
      <c r="AA894" s="1">
        <f>IF(C894="West", IF(B894="Central",('Connecting shares (%)'!$F$10/100*E894+'Connecting shares (%)'!$G$10/100*G894+'Connecting shares (%)'!$H$10/100*I894)/1000000,0),0)</f>
        <v>0</v>
      </c>
      <c r="AB894" s="1">
        <f>IF(C894="West", IF(B894="Central",F894*'Connecting shares (%)'!$R$16*'Connecting shares (%)'!$F$10/100+H894*'Connecting shares (%)'!$G$10/100*'Connecting shares (%)'!$R$17+J894*'Connecting shares (%)'!$H$10/100*'Connecting shares (%)'!$R$18,0),0)</f>
        <v>0</v>
      </c>
      <c r="AC894" s="1">
        <f>IF(C894="West", IF(B894="Decentral",('Connecting shares (%)'!$F$14/100*E894+'Connecting shares (%)'!$G$14/100*G894+'Connecting shares (%)'!$H$14/100*I894)/1000000,0),0)</f>
        <v>0</v>
      </c>
      <c r="AD894" s="1">
        <f>IF(C894="west", IF(B894="Decentral",F894*'Connecting shares (%)'!$R$16*'Connecting shares (%)'!$F$14/100+H894*'Connecting shares (%)'!$G$14/100*'Connecting shares (%)'!$R$17+J894*'Connecting shares (%)'!$H$14/100*'Connecting shares (%)'!$R$18,0),0)</f>
        <v>0</v>
      </c>
      <c r="AE894" s="1">
        <f>IF(C894="west", IF(B894="Central",('Connecting shares (%)'!$F$12/100*K894+'Connecting shares (%)'!$G$12/100*M894+'Connecting shares (%)'!$H$12/100*O894)/1000000,0),0)</f>
        <v>0</v>
      </c>
      <c r="AF894" s="1">
        <f>IF(C894="west", IF(B894="Central",L894*'Connecting shares (%)'!$R$16*'Connecting shares (%)'!$F$12/100+N894*'Connecting shares (%)'!$G$12/100*'Connecting shares (%)'!$R$17+P894*'Connecting shares (%)'!$H$12/100*'Connecting shares (%)'!$R$18,0),0)</f>
        <v>0</v>
      </c>
      <c r="AG894" s="1">
        <f>IF(C894="West", IF(B894="Decentral",(K894*'Connecting shares (%)'!$F$16/100+M894*'Connecting shares (%)'!$G$16/100+O894*'Connecting shares (%)'!$H$16/100)/1000000,0),0)</f>
        <v>0</v>
      </c>
      <c r="AH894" s="1">
        <f>IF(C894="west", IF(B894="Decentral",L894*'Connecting shares (%)'!$R$16*'Connecting shares (%)'!$F$16/100+N894*'Connecting shares (%)'!$G$16/100*'Connecting shares (%)'!$R$17+P894*'Connecting shares (%)'!$H$16/100*'Connecting shares (%)'!$R$18,0),0)</f>
        <v>0</v>
      </c>
    </row>
    <row r="895" spans="1:34">
      <c r="A895" s="1">
        <v>894</v>
      </c>
      <c r="B895" s="1" t="s">
        <v>19</v>
      </c>
      <c r="C895" s="1" t="s">
        <v>22</v>
      </c>
      <c r="D895" s="1" t="s">
        <v>106</v>
      </c>
      <c r="E895" s="1">
        <v>2745558.88</v>
      </c>
      <c r="F895" s="1">
        <v>171</v>
      </c>
      <c r="G895" s="1">
        <v>0</v>
      </c>
      <c r="H895" s="1">
        <v>0</v>
      </c>
      <c r="I895" s="1">
        <v>0</v>
      </c>
      <c r="J895" s="1">
        <v>0</v>
      </c>
      <c r="K895" s="1">
        <v>172011.82</v>
      </c>
      <c r="L895" s="1">
        <v>22</v>
      </c>
      <c r="M895" s="1">
        <v>54496.809999999903</v>
      </c>
      <c r="N895" s="1">
        <v>1</v>
      </c>
      <c r="O895" s="1">
        <v>0</v>
      </c>
      <c r="P895" s="1">
        <v>0</v>
      </c>
      <c r="Q895" s="1">
        <v>11284.9951149627</v>
      </c>
      <c r="R895" s="1">
        <v>2425805.5</v>
      </c>
      <c r="S895" s="59">
        <f>IF(C895="East", IF(B895="Central",('Connecting shares (%)'!$F$2/100*E895+'Connecting shares (%)'!$G$2/100*G895+'Connecting shares (%)'!$H$2/100*I895)/1000000,0),0)</f>
        <v>0</v>
      </c>
      <c r="T895" s="59">
        <f>IF(C895="East", IF(B895="Central",F895*'Connecting shares (%)'!$R$16*'Connecting shares (%)'!$F$2/100+H895*'Connecting shares (%)'!$G$2/100*'Connecting shares (%)'!$R$17+J895*'Connecting shares (%)'!$H$2/100*'Connecting shares (%)'!$R$18,0),0)</f>
        <v>0</v>
      </c>
      <c r="U895" s="1">
        <f>IF(C895="East", IF(B895="Decentral",('Connecting shares (%)'!$F$6/100*E895+'Connecting shares (%)'!$G$6/100*G895+'Connecting shares (%)'!$H$6/100*I895)/1000000,0),0)</f>
        <v>2.7455588799999999</v>
      </c>
      <c r="V895" s="1">
        <f>IF(C895="East", IF(B895="Decentral",F895*'Connecting shares (%)'!$R$16*'Connecting shares (%)'!$F$6/100+H895*'Connecting shares (%)'!$G$6/100*'Connecting shares (%)'!$R$17+J895*'Connecting shares (%)'!$H$6/100*'Connecting shares (%)'!$R$18,0),0)</f>
        <v>3.9321450000000002</v>
      </c>
      <c r="W895" s="1">
        <f>IF(C895="East", IF(B895="Central",('Connecting shares (%)'!$F$4/100*K895+'Connecting shares (%)'!$G$4/100*M895+'Connecting shares (%)'!$H$4/100*O895)/1000000,0),0)</f>
        <v>0</v>
      </c>
      <c r="X895" s="1">
        <f>IF(C895="East", IF(B895="Central",L895*'Connecting shares (%)'!$R$16*'Connecting shares (%)'!$F$4/100+N895*'Connecting shares (%)'!$G$4/100*'Connecting shares (%)'!$R$17+P895*'Connecting shares (%)'!$H$4/100*'Connecting shares (%)'!$R$18,0),0)</f>
        <v>0</v>
      </c>
      <c r="Y895" s="1">
        <f>IF(C895="East", IF(B895="Decentral",('Connecting shares (%)'!$F$4/100*K895+'Connecting shares (%)'!$G$4/100*M895+'Connecting shares (%)'!$H$4/100*O895)/1000000,0),0)</f>
        <v>0.22650862999999991</v>
      </c>
      <c r="Z895" s="1">
        <f>IF(C895="East", IF(B895="Decentral",L895*'Connecting shares (%)'!$R$16*'Connecting shares (%)'!$F$8/100+N895*'Connecting shares (%)'!$G$8/100*'Connecting shares (%)'!$R$17+P895*'Connecting shares (%)'!$H$8/100*'Connecting shares (%)'!$R$18,0),0)</f>
        <v>0.53654900000000005</v>
      </c>
      <c r="AA895" s="1">
        <f>IF(C895="West", IF(B895="Central",('Connecting shares (%)'!$F$10/100*E895+'Connecting shares (%)'!$G$10/100*G895+'Connecting shares (%)'!$H$10/100*I895)/1000000,0),0)</f>
        <v>0</v>
      </c>
      <c r="AB895" s="1">
        <f>IF(C895="West", IF(B895="Central",F895*'Connecting shares (%)'!$R$16*'Connecting shares (%)'!$F$10/100+H895*'Connecting shares (%)'!$G$10/100*'Connecting shares (%)'!$R$17+J895*'Connecting shares (%)'!$H$10/100*'Connecting shares (%)'!$R$18,0),0)</f>
        <v>0</v>
      </c>
      <c r="AC895" s="1">
        <f>IF(C895="West", IF(B895="Decentral",('Connecting shares (%)'!$F$14/100*E895+'Connecting shares (%)'!$G$14/100*G895+'Connecting shares (%)'!$H$14/100*I895)/1000000,0),0)</f>
        <v>0</v>
      </c>
      <c r="AD895" s="1">
        <f>IF(C895="west", IF(B895="Decentral",F895*'Connecting shares (%)'!$R$16*'Connecting shares (%)'!$F$14/100+H895*'Connecting shares (%)'!$G$14/100*'Connecting shares (%)'!$R$17+J895*'Connecting shares (%)'!$H$14/100*'Connecting shares (%)'!$R$18,0),0)</f>
        <v>0</v>
      </c>
      <c r="AE895" s="1">
        <f>IF(C895="west", IF(B895="Central",('Connecting shares (%)'!$F$12/100*K895+'Connecting shares (%)'!$G$12/100*M895+'Connecting shares (%)'!$H$12/100*O895)/1000000,0),0)</f>
        <v>0</v>
      </c>
      <c r="AF895" s="1">
        <f>IF(C895="west", IF(B895="Central",L895*'Connecting shares (%)'!$R$16*'Connecting shares (%)'!$F$12/100+N895*'Connecting shares (%)'!$G$12/100*'Connecting shares (%)'!$R$17+P895*'Connecting shares (%)'!$H$12/100*'Connecting shares (%)'!$R$18,0),0)</f>
        <v>0</v>
      </c>
      <c r="AG895" s="1">
        <f>IF(C895="West", IF(B895="Decentral",(K895*'Connecting shares (%)'!$F$16/100+M895*'Connecting shares (%)'!$G$16/100+O895*'Connecting shares (%)'!$H$16/100)/1000000,0),0)</f>
        <v>0</v>
      </c>
      <c r="AH895" s="1">
        <f>IF(C895="west", IF(B895="Decentral",L895*'Connecting shares (%)'!$R$16*'Connecting shares (%)'!$F$16/100+N895*'Connecting shares (%)'!$G$16/100*'Connecting shares (%)'!$R$17+P895*'Connecting shares (%)'!$H$16/100*'Connecting shares (%)'!$R$18,0),0)</f>
        <v>0</v>
      </c>
    </row>
    <row r="896" spans="1:34">
      <c r="A896" s="1">
        <v>895</v>
      </c>
      <c r="B896" s="1" t="s">
        <v>19</v>
      </c>
      <c r="C896" s="1" t="s">
        <v>22</v>
      </c>
      <c r="D896" s="1" t="s">
        <v>105</v>
      </c>
      <c r="E896" s="1">
        <v>2875101.8099999898</v>
      </c>
      <c r="F896" s="1">
        <v>198</v>
      </c>
      <c r="G896" s="1">
        <v>62176.68</v>
      </c>
      <c r="H896" s="1">
        <v>1</v>
      </c>
      <c r="I896" s="1">
        <v>0</v>
      </c>
      <c r="J896" s="1">
        <v>0</v>
      </c>
      <c r="K896" s="1">
        <v>581746.38</v>
      </c>
      <c r="L896" s="1">
        <v>68</v>
      </c>
      <c r="M896" s="1">
        <v>0</v>
      </c>
      <c r="N896" s="1">
        <v>0</v>
      </c>
      <c r="O896" s="1">
        <v>0</v>
      </c>
      <c r="P896" s="1">
        <v>0</v>
      </c>
      <c r="Q896" s="1">
        <v>4814.4832760937798</v>
      </c>
      <c r="R896" s="1">
        <v>1120269.5</v>
      </c>
      <c r="S896" s="59">
        <f>IF(C896="East", IF(B896="Central",('Connecting shares (%)'!$F$2/100*E896+'Connecting shares (%)'!$G$2/100*G896+'Connecting shares (%)'!$H$2/100*I896)/1000000,0),0)</f>
        <v>0</v>
      </c>
      <c r="T896" s="59">
        <f>IF(C896="East", IF(B896="Central",F896*'Connecting shares (%)'!$R$16*'Connecting shares (%)'!$F$2/100+H896*'Connecting shares (%)'!$G$2/100*'Connecting shares (%)'!$R$17+J896*'Connecting shares (%)'!$H$2/100*'Connecting shares (%)'!$R$18,0),0)</f>
        <v>0</v>
      </c>
      <c r="U896" s="1">
        <f>IF(C896="East", IF(B896="Decentral",('Connecting shares (%)'!$F$6/100*E896+'Connecting shares (%)'!$G$6/100*G896+'Connecting shares (%)'!$H$6/100*I896)/1000000,0),0)</f>
        <v>2.93727848999999</v>
      </c>
      <c r="V896" s="1">
        <f>IF(C896="East", IF(B896="Decentral",F896*'Connecting shares (%)'!$R$16*'Connecting shares (%)'!$F$6/100+H896*'Connecting shares (%)'!$G$6/100*'Connecting shares (%)'!$R$17+J896*'Connecting shares (%)'!$H$6/100*'Connecting shares (%)'!$R$18,0),0)</f>
        <v>4.5836690000000004</v>
      </c>
      <c r="W896" s="1">
        <f>IF(C896="East", IF(B896="Central",('Connecting shares (%)'!$F$4/100*K896+'Connecting shares (%)'!$G$4/100*M896+'Connecting shares (%)'!$H$4/100*O896)/1000000,0),0)</f>
        <v>0</v>
      </c>
      <c r="X896" s="1">
        <f>IF(C896="East", IF(B896="Central",L896*'Connecting shares (%)'!$R$16*'Connecting shares (%)'!$F$4/100+N896*'Connecting shares (%)'!$G$4/100*'Connecting shares (%)'!$R$17+P896*'Connecting shares (%)'!$H$4/100*'Connecting shares (%)'!$R$18,0),0)</f>
        <v>0</v>
      </c>
      <c r="Y896" s="1">
        <f>IF(C896="East", IF(B896="Decentral",('Connecting shares (%)'!$F$4/100*K896+'Connecting shares (%)'!$G$4/100*M896+'Connecting shares (%)'!$H$4/100*O896)/1000000,0),0)</f>
        <v>0.58174638000000001</v>
      </c>
      <c r="Z896" s="1">
        <f>IF(C896="East", IF(B896="Decentral",L896*'Connecting shares (%)'!$R$16*'Connecting shares (%)'!$F$8/100+N896*'Connecting shares (%)'!$G$8/100*'Connecting shares (%)'!$R$17+P896*'Connecting shares (%)'!$H$8/100*'Connecting shares (%)'!$R$18,0),0)</f>
        <v>1.56366</v>
      </c>
      <c r="AA896" s="1">
        <f>IF(C896="West", IF(B896="Central",('Connecting shares (%)'!$F$10/100*E896+'Connecting shares (%)'!$G$10/100*G896+'Connecting shares (%)'!$H$10/100*I896)/1000000,0),0)</f>
        <v>0</v>
      </c>
      <c r="AB896" s="1">
        <f>IF(C896="West", IF(B896="Central",F896*'Connecting shares (%)'!$R$16*'Connecting shares (%)'!$F$10/100+H896*'Connecting shares (%)'!$G$10/100*'Connecting shares (%)'!$R$17+J896*'Connecting shares (%)'!$H$10/100*'Connecting shares (%)'!$R$18,0),0)</f>
        <v>0</v>
      </c>
      <c r="AC896" s="1">
        <f>IF(C896="West", IF(B896="Decentral",('Connecting shares (%)'!$F$14/100*E896+'Connecting shares (%)'!$G$14/100*G896+'Connecting shares (%)'!$H$14/100*I896)/1000000,0),0)</f>
        <v>0</v>
      </c>
      <c r="AD896" s="1">
        <f>IF(C896="west", IF(B896="Decentral",F896*'Connecting shares (%)'!$R$16*'Connecting shares (%)'!$F$14/100+H896*'Connecting shares (%)'!$G$14/100*'Connecting shares (%)'!$R$17+J896*'Connecting shares (%)'!$H$14/100*'Connecting shares (%)'!$R$18,0),0)</f>
        <v>0</v>
      </c>
      <c r="AE896" s="1">
        <f>IF(C896="west", IF(B896="Central",('Connecting shares (%)'!$F$12/100*K896+'Connecting shares (%)'!$G$12/100*M896+'Connecting shares (%)'!$H$12/100*O896)/1000000,0),0)</f>
        <v>0</v>
      </c>
      <c r="AF896" s="1">
        <f>IF(C896="west", IF(B896="Central",L896*'Connecting shares (%)'!$R$16*'Connecting shares (%)'!$F$12/100+N896*'Connecting shares (%)'!$G$12/100*'Connecting shares (%)'!$R$17+P896*'Connecting shares (%)'!$H$12/100*'Connecting shares (%)'!$R$18,0),0)</f>
        <v>0</v>
      </c>
      <c r="AG896" s="1">
        <f>IF(C896="West", IF(B896="Decentral",(K896*'Connecting shares (%)'!$F$16/100+M896*'Connecting shares (%)'!$G$16/100+O896*'Connecting shares (%)'!$H$16/100)/1000000,0),0)</f>
        <v>0</v>
      </c>
      <c r="AH896" s="1">
        <f>IF(C896="west", IF(B896="Decentral",L896*'Connecting shares (%)'!$R$16*'Connecting shares (%)'!$F$16/100+N896*'Connecting shares (%)'!$G$16/100*'Connecting shares (%)'!$R$17+P896*'Connecting shares (%)'!$H$16/100*'Connecting shares (%)'!$R$18,0),0)</f>
        <v>0</v>
      </c>
    </row>
    <row r="897" spans="1:34">
      <c r="A897" s="1">
        <v>896</v>
      </c>
      <c r="B897" s="1" t="s">
        <v>19</v>
      </c>
      <c r="C897" s="1" t="s">
        <v>22</v>
      </c>
      <c r="D897" s="1" t="s">
        <v>104</v>
      </c>
      <c r="E897" s="1">
        <v>1061557.25999999</v>
      </c>
      <c r="F897" s="1">
        <v>72</v>
      </c>
      <c r="G897" s="1">
        <v>0</v>
      </c>
      <c r="H897" s="1">
        <v>0</v>
      </c>
      <c r="I897" s="1">
        <v>0</v>
      </c>
      <c r="J897" s="1">
        <v>0</v>
      </c>
      <c r="K897" s="1">
        <v>11115.62</v>
      </c>
      <c r="L897" s="1">
        <v>2</v>
      </c>
      <c r="M897" s="1">
        <v>0</v>
      </c>
      <c r="N897" s="1">
        <v>0</v>
      </c>
      <c r="O897" s="1">
        <v>0</v>
      </c>
      <c r="P897" s="1">
        <v>0</v>
      </c>
      <c r="Q897" s="1">
        <v>6805.0149809118502</v>
      </c>
      <c r="R897" s="1">
        <v>736328</v>
      </c>
      <c r="S897" s="59">
        <f>IF(C897="East", IF(B897="Central",('Connecting shares (%)'!$F$2/100*E897+'Connecting shares (%)'!$G$2/100*G897+'Connecting shares (%)'!$H$2/100*I897)/1000000,0),0)</f>
        <v>0</v>
      </c>
      <c r="T897" s="59">
        <f>IF(C897="East", IF(B897="Central",F897*'Connecting shares (%)'!$R$16*'Connecting shares (%)'!$F$2/100+H897*'Connecting shares (%)'!$G$2/100*'Connecting shares (%)'!$R$17+J897*'Connecting shares (%)'!$H$2/100*'Connecting shares (%)'!$R$18,0),0)</f>
        <v>0</v>
      </c>
      <c r="U897" s="1">
        <f>IF(C897="East", IF(B897="Decentral",('Connecting shares (%)'!$F$6/100*E897+'Connecting shares (%)'!$G$6/100*G897+'Connecting shares (%)'!$H$6/100*I897)/1000000,0),0)</f>
        <v>1.0615572599999901</v>
      </c>
      <c r="V897" s="1">
        <f>IF(C897="East", IF(B897="Decentral",F897*'Connecting shares (%)'!$R$16*'Connecting shares (%)'!$F$6/100+H897*'Connecting shares (%)'!$G$6/100*'Connecting shares (%)'!$R$17+J897*'Connecting shares (%)'!$H$6/100*'Connecting shares (%)'!$R$18,0),0)</f>
        <v>1.65564</v>
      </c>
      <c r="W897" s="1">
        <f>IF(C897="East", IF(B897="Central",('Connecting shares (%)'!$F$4/100*K897+'Connecting shares (%)'!$G$4/100*M897+'Connecting shares (%)'!$H$4/100*O897)/1000000,0),0)</f>
        <v>0</v>
      </c>
      <c r="X897" s="1">
        <f>IF(C897="East", IF(B897="Central",L897*'Connecting shares (%)'!$R$16*'Connecting shares (%)'!$F$4/100+N897*'Connecting shares (%)'!$G$4/100*'Connecting shares (%)'!$R$17+P897*'Connecting shares (%)'!$H$4/100*'Connecting shares (%)'!$R$18,0),0)</f>
        <v>0</v>
      </c>
      <c r="Y897" s="1">
        <f>IF(C897="East", IF(B897="Decentral",('Connecting shares (%)'!$F$4/100*K897+'Connecting shares (%)'!$G$4/100*M897+'Connecting shares (%)'!$H$4/100*O897)/1000000,0),0)</f>
        <v>1.1115620000000001E-2</v>
      </c>
      <c r="Z897" s="1">
        <f>IF(C897="East", IF(B897="Decentral",L897*'Connecting shares (%)'!$R$16*'Connecting shares (%)'!$F$8/100+N897*'Connecting shares (%)'!$G$8/100*'Connecting shares (%)'!$R$17+P897*'Connecting shares (%)'!$H$8/100*'Connecting shares (%)'!$R$18,0),0)</f>
        <v>4.5990000000000003E-2</v>
      </c>
      <c r="AA897" s="1">
        <f>IF(C897="West", IF(B897="Central",('Connecting shares (%)'!$F$10/100*E897+'Connecting shares (%)'!$G$10/100*G897+'Connecting shares (%)'!$H$10/100*I897)/1000000,0),0)</f>
        <v>0</v>
      </c>
      <c r="AB897" s="1">
        <f>IF(C897="West", IF(B897="Central",F897*'Connecting shares (%)'!$R$16*'Connecting shares (%)'!$F$10/100+H897*'Connecting shares (%)'!$G$10/100*'Connecting shares (%)'!$R$17+J897*'Connecting shares (%)'!$H$10/100*'Connecting shares (%)'!$R$18,0),0)</f>
        <v>0</v>
      </c>
      <c r="AC897" s="1">
        <f>IF(C897="West", IF(B897="Decentral",('Connecting shares (%)'!$F$14/100*E897+'Connecting shares (%)'!$G$14/100*G897+'Connecting shares (%)'!$H$14/100*I897)/1000000,0),0)</f>
        <v>0</v>
      </c>
      <c r="AD897" s="1">
        <f>IF(C897="west", IF(B897="Decentral",F897*'Connecting shares (%)'!$R$16*'Connecting shares (%)'!$F$14/100+H897*'Connecting shares (%)'!$G$14/100*'Connecting shares (%)'!$R$17+J897*'Connecting shares (%)'!$H$14/100*'Connecting shares (%)'!$R$18,0),0)</f>
        <v>0</v>
      </c>
      <c r="AE897" s="1">
        <f>IF(C897="west", IF(B897="Central",('Connecting shares (%)'!$F$12/100*K897+'Connecting shares (%)'!$G$12/100*M897+'Connecting shares (%)'!$H$12/100*O897)/1000000,0),0)</f>
        <v>0</v>
      </c>
      <c r="AF897" s="1">
        <f>IF(C897="west", IF(B897="Central",L897*'Connecting shares (%)'!$R$16*'Connecting shares (%)'!$F$12/100+N897*'Connecting shares (%)'!$G$12/100*'Connecting shares (%)'!$R$17+P897*'Connecting shares (%)'!$H$12/100*'Connecting shares (%)'!$R$18,0),0)</f>
        <v>0</v>
      </c>
      <c r="AG897" s="1">
        <f>IF(C897="West", IF(B897="Decentral",(K897*'Connecting shares (%)'!$F$16/100+M897*'Connecting shares (%)'!$G$16/100+O897*'Connecting shares (%)'!$H$16/100)/1000000,0),0)</f>
        <v>0</v>
      </c>
      <c r="AH897" s="1">
        <f>IF(C897="west", IF(B897="Decentral",L897*'Connecting shares (%)'!$R$16*'Connecting shares (%)'!$F$16/100+N897*'Connecting shares (%)'!$G$16/100*'Connecting shares (%)'!$R$17+P897*'Connecting shares (%)'!$H$16/100*'Connecting shares (%)'!$R$18,0),0)</f>
        <v>0</v>
      </c>
    </row>
    <row r="898" spans="1:34">
      <c r="A898" s="1">
        <v>897</v>
      </c>
      <c r="B898" s="1" t="s">
        <v>19</v>
      </c>
      <c r="C898" s="1" t="s">
        <v>22</v>
      </c>
      <c r="D898" s="1" t="s">
        <v>85</v>
      </c>
      <c r="E898" s="1">
        <v>1511583.25</v>
      </c>
      <c r="F898" s="1">
        <v>115</v>
      </c>
      <c r="G898" s="1">
        <v>0</v>
      </c>
      <c r="H898" s="1">
        <v>0</v>
      </c>
      <c r="I898" s="1">
        <v>0</v>
      </c>
      <c r="J898" s="1">
        <v>0</v>
      </c>
      <c r="K898" s="1">
        <v>705786.66</v>
      </c>
      <c r="L898" s="1">
        <v>72</v>
      </c>
      <c r="M898" s="1">
        <v>147842.89000000001</v>
      </c>
      <c r="N898" s="1">
        <v>2</v>
      </c>
      <c r="O898" s="1">
        <v>0</v>
      </c>
      <c r="P898" s="1">
        <v>0</v>
      </c>
      <c r="Q898" s="1">
        <v>5377.6940000644199</v>
      </c>
      <c r="R898" s="1">
        <v>948565</v>
      </c>
      <c r="S898" s="59">
        <f>IF(C898="East", IF(B898="Central",('Connecting shares (%)'!$F$2/100*E898+'Connecting shares (%)'!$G$2/100*G898+'Connecting shares (%)'!$H$2/100*I898)/1000000,0),0)</f>
        <v>0</v>
      </c>
      <c r="T898" s="59">
        <f>IF(C898="East", IF(B898="Central",F898*'Connecting shares (%)'!$R$16*'Connecting shares (%)'!$F$2/100+H898*'Connecting shares (%)'!$G$2/100*'Connecting shares (%)'!$R$17+J898*'Connecting shares (%)'!$H$2/100*'Connecting shares (%)'!$R$18,0),0)</f>
        <v>0</v>
      </c>
      <c r="U898" s="1">
        <f>IF(C898="East", IF(B898="Decentral",('Connecting shares (%)'!$F$6/100*E898+'Connecting shares (%)'!$G$6/100*G898+'Connecting shares (%)'!$H$6/100*I898)/1000000,0),0)</f>
        <v>1.5115832499999999</v>
      </c>
      <c r="V898" s="1">
        <f>IF(C898="East", IF(B898="Decentral",F898*'Connecting shares (%)'!$R$16*'Connecting shares (%)'!$F$6/100+H898*'Connecting shares (%)'!$G$6/100*'Connecting shares (%)'!$R$17+J898*'Connecting shares (%)'!$H$6/100*'Connecting shares (%)'!$R$18,0),0)</f>
        <v>2.644425</v>
      </c>
      <c r="W898" s="1">
        <f>IF(C898="East", IF(B898="Central",('Connecting shares (%)'!$F$4/100*K898+'Connecting shares (%)'!$G$4/100*M898+'Connecting shares (%)'!$H$4/100*O898)/1000000,0),0)</f>
        <v>0</v>
      </c>
      <c r="X898" s="1">
        <f>IF(C898="East", IF(B898="Central",L898*'Connecting shares (%)'!$R$16*'Connecting shares (%)'!$F$4/100+N898*'Connecting shares (%)'!$G$4/100*'Connecting shares (%)'!$R$17+P898*'Connecting shares (%)'!$H$4/100*'Connecting shares (%)'!$R$18,0),0)</f>
        <v>0</v>
      </c>
      <c r="Y898" s="1">
        <f>IF(C898="East", IF(B898="Decentral",('Connecting shares (%)'!$F$4/100*K898+'Connecting shares (%)'!$G$4/100*M898+'Connecting shares (%)'!$H$4/100*O898)/1000000,0),0)</f>
        <v>0.85362955000000007</v>
      </c>
      <c r="Z898" s="1">
        <f>IF(C898="East", IF(B898="Decentral",L898*'Connecting shares (%)'!$R$16*'Connecting shares (%)'!$F$8/100+N898*'Connecting shares (%)'!$G$8/100*'Connecting shares (%)'!$R$17+P898*'Connecting shares (%)'!$H$8/100*'Connecting shares (%)'!$R$18,0),0)</f>
        <v>1.716958</v>
      </c>
      <c r="AA898" s="1">
        <f>IF(C898="West", IF(B898="Central",('Connecting shares (%)'!$F$10/100*E898+'Connecting shares (%)'!$G$10/100*G898+'Connecting shares (%)'!$H$10/100*I898)/1000000,0),0)</f>
        <v>0</v>
      </c>
      <c r="AB898" s="1">
        <f>IF(C898="West", IF(B898="Central",F898*'Connecting shares (%)'!$R$16*'Connecting shares (%)'!$F$10/100+H898*'Connecting shares (%)'!$G$10/100*'Connecting shares (%)'!$R$17+J898*'Connecting shares (%)'!$H$10/100*'Connecting shares (%)'!$R$18,0),0)</f>
        <v>0</v>
      </c>
      <c r="AC898" s="1">
        <f>IF(C898="West", IF(B898="Decentral",('Connecting shares (%)'!$F$14/100*E898+'Connecting shares (%)'!$G$14/100*G898+'Connecting shares (%)'!$H$14/100*I898)/1000000,0),0)</f>
        <v>0</v>
      </c>
      <c r="AD898" s="1">
        <f>IF(C898="west", IF(B898="Decentral",F898*'Connecting shares (%)'!$R$16*'Connecting shares (%)'!$F$14/100+H898*'Connecting shares (%)'!$G$14/100*'Connecting shares (%)'!$R$17+J898*'Connecting shares (%)'!$H$14/100*'Connecting shares (%)'!$R$18,0),0)</f>
        <v>0</v>
      </c>
      <c r="AE898" s="1">
        <f>IF(C898="west", IF(B898="Central",('Connecting shares (%)'!$F$12/100*K898+'Connecting shares (%)'!$G$12/100*M898+'Connecting shares (%)'!$H$12/100*O898)/1000000,0),0)</f>
        <v>0</v>
      </c>
      <c r="AF898" s="1">
        <f>IF(C898="west", IF(B898="Central",L898*'Connecting shares (%)'!$R$16*'Connecting shares (%)'!$F$12/100+N898*'Connecting shares (%)'!$G$12/100*'Connecting shares (%)'!$R$17+P898*'Connecting shares (%)'!$H$12/100*'Connecting shares (%)'!$R$18,0),0)</f>
        <v>0</v>
      </c>
      <c r="AG898" s="1">
        <f>IF(C898="West", IF(B898="Decentral",(K898*'Connecting shares (%)'!$F$16/100+M898*'Connecting shares (%)'!$G$16/100+O898*'Connecting shares (%)'!$H$16/100)/1000000,0),0)</f>
        <v>0</v>
      </c>
      <c r="AH898" s="1">
        <f>IF(C898="west", IF(B898="Decentral",L898*'Connecting shares (%)'!$R$16*'Connecting shares (%)'!$F$16/100+N898*'Connecting shares (%)'!$G$16/100*'Connecting shares (%)'!$R$17+P898*'Connecting shares (%)'!$H$16/100*'Connecting shares (%)'!$R$18,0),0)</f>
        <v>0</v>
      </c>
    </row>
    <row r="899" spans="1:34">
      <c r="A899" s="1">
        <v>898</v>
      </c>
      <c r="B899" s="1" t="s">
        <v>19</v>
      </c>
      <c r="C899" s="1" t="s">
        <v>22</v>
      </c>
      <c r="D899" s="1" t="s">
        <v>103</v>
      </c>
      <c r="E899" s="1">
        <v>0</v>
      </c>
      <c r="F899" s="1">
        <v>0</v>
      </c>
      <c r="G899" s="1">
        <v>0</v>
      </c>
      <c r="H899" s="1">
        <v>0</v>
      </c>
      <c r="I899" s="1">
        <v>0</v>
      </c>
      <c r="J899" s="1">
        <v>0</v>
      </c>
      <c r="K899" s="1">
        <v>0</v>
      </c>
      <c r="L899" s="1">
        <v>0</v>
      </c>
      <c r="M899" s="1">
        <v>0</v>
      </c>
      <c r="N899" s="1">
        <v>0</v>
      </c>
      <c r="O899" s="1">
        <v>0</v>
      </c>
      <c r="P899" s="1">
        <v>0</v>
      </c>
      <c r="Q899" s="1">
        <v>317.32058622296802</v>
      </c>
      <c r="R899" s="1">
        <v>2291</v>
      </c>
      <c r="S899" s="59">
        <f>IF(C899="East", IF(B899="Central",('Connecting shares (%)'!$F$2/100*E899+'Connecting shares (%)'!$G$2/100*G899+'Connecting shares (%)'!$H$2/100*I899)/1000000,0),0)</f>
        <v>0</v>
      </c>
      <c r="T899" s="59">
        <f>IF(C899="East", IF(B899="Central",F899*'Connecting shares (%)'!$R$16*'Connecting shares (%)'!$F$2/100+H899*'Connecting shares (%)'!$G$2/100*'Connecting shares (%)'!$R$17+J899*'Connecting shares (%)'!$H$2/100*'Connecting shares (%)'!$R$18,0),0)</f>
        <v>0</v>
      </c>
      <c r="U899" s="1">
        <f>IF(C899="East", IF(B899="Decentral",('Connecting shares (%)'!$F$6/100*E899+'Connecting shares (%)'!$G$6/100*G899+'Connecting shares (%)'!$H$6/100*I899)/1000000,0),0)</f>
        <v>0</v>
      </c>
      <c r="V899" s="1">
        <f>IF(C899="East", IF(B899="Decentral",F899*'Connecting shares (%)'!$R$16*'Connecting shares (%)'!$F$6/100+H899*'Connecting shares (%)'!$G$6/100*'Connecting shares (%)'!$R$17+J899*'Connecting shares (%)'!$H$6/100*'Connecting shares (%)'!$R$18,0),0)</f>
        <v>0</v>
      </c>
      <c r="W899" s="1">
        <f>IF(C899="East", IF(B899="Central",('Connecting shares (%)'!$F$4/100*K899+'Connecting shares (%)'!$G$4/100*M899+'Connecting shares (%)'!$H$4/100*O899)/1000000,0),0)</f>
        <v>0</v>
      </c>
      <c r="X899" s="1">
        <f>IF(C899="East", IF(B899="Central",L899*'Connecting shares (%)'!$R$16*'Connecting shares (%)'!$F$4/100+N899*'Connecting shares (%)'!$G$4/100*'Connecting shares (%)'!$R$17+P899*'Connecting shares (%)'!$H$4/100*'Connecting shares (%)'!$R$18,0),0)</f>
        <v>0</v>
      </c>
      <c r="Y899" s="1">
        <f>IF(C899="East", IF(B899="Decentral",('Connecting shares (%)'!$F$4/100*K899+'Connecting shares (%)'!$G$4/100*M899+'Connecting shares (%)'!$H$4/100*O899)/1000000,0),0)</f>
        <v>0</v>
      </c>
      <c r="Z899" s="1">
        <f>IF(C899="East", IF(B899="Decentral",L899*'Connecting shares (%)'!$R$16*'Connecting shares (%)'!$F$8/100+N899*'Connecting shares (%)'!$G$8/100*'Connecting shares (%)'!$R$17+P899*'Connecting shares (%)'!$H$8/100*'Connecting shares (%)'!$R$18,0),0)</f>
        <v>0</v>
      </c>
      <c r="AA899" s="1">
        <f>IF(C899="West", IF(B899="Central",('Connecting shares (%)'!$F$10/100*E899+'Connecting shares (%)'!$G$10/100*G899+'Connecting shares (%)'!$H$10/100*I899)/1000000,0),0)</f>
        <v>0</v>
      </c>
      <c r="AB899" s="1">
        <f>IF(C899="West", IF(B899="Central",F899*'Connecting shares (%)'!$R$16*'Connecting shares (%)'!$F$10/100+H899*'Connecting shares (%)'!$G$10/100*'Connecting shares (%)'!$R$17+J899*'Connecting shares (%)'!$H$10/100*'Connecting shares (%)'!$R$18,0),0)</f>
        <v>0</v>
      </c>
      <c r="AC899" s="1">
        <f>IF(C899="West", IF(B899="Decentral",('Connecting shares (%)'!$F$14/100*E899+'Connecting shares (%)'!$G$14/100*G899+'Connecting shares (%)'!$H$14/100*I899)/1000000,0),0)</f>
        <v>0</v>
      </c>
      <c r="AD899" s="1">
        <f>IF(C899="west", IF(B899="Decentral",F899*'Connecting shares (%)'!$R$16*'Connecting shares (%)'!$F$14/100+H899*'Connecting shares (%)'!$G$14/100*'Connecting shares (%)'!$R$17+J899*'Connecting shares (%)'!$H$14/100*'Connecting shares (%)'!$R$18,0),0)</f>
        <v>0</v>
      </c>
      <c r="AE899" s="1">
        <f>IF(C899="west", IF(B899="Central",('Connecting shares (%)'!$F$12/100*K899+'Connecting shares (%)'!$G$12/100*M899+'Connecting shares (%)'!$H$12/100*O899)/1000000,0),0)</f>
        <v>0</v>
      </c>
      <c r="AF899" s="1">
        <f>IF(C899="west", IF(B899="Central",L899*'Connecting shares (%)'!$R$16*'Connecting shares (%)'!$F$12/100+N899*'Connecting shares (%)'!$G$12/100*'Connecting shares (%)'!$R$17+P899*'Connecting shares (%)'!$H$12/100*'Connecting shares (%)'!$R$18,0),0)</f>
        <v>0</v>
      </c>
      <c r="AG899" s="1">
        <f>IF(C899="West", IF(B899="Decentral",(K899*'Connecting shares (%)'!$F$16/100+M899*'Connecting shares (%)'!$G$16/100+O899*'Connecting shares (%)'!$H$16/100)/1000000,0),0)</f>
        <v>0</v>
      </c>
      <c r="AH899" s="1">
        <f>IF(C899="west", IF(B899="Decentral",L899*'Connecting shares (%)'!$R$16*'Connecting shares (%)'!$F$16/100+N899*'Connecting shares (%)'!$G$16/100*'Connecting shares (%)'!$R$17+P899*'Connecting shares (%)'!$H$16/100*'Connecting shares (%)'!$R$18,0),0)</f>
        <v>0</v>
      </c>
    </row>
    <row r="900" spans="1:34">
      <c r="A900" s="1">
        <v>899</v>
      </c>
      <c r="B900" s="1" t="s">
        <v>19</v>
      </c>
      <c r="C900" s="1" t="s">
        <v>22</v>
      </c>
      <c r="D900" s="1" t="s">
        <v>102</v>
      </c>
      <c r="E900" s="1">
        <v>0</v>
      </c>
      <c r="F900" s="1">
        <v>0</v>
      </c>
      <c r="G900" s="1">
        <v>0</v>
      </c>
      <c r="H900" s="1">
        <v>0</v>
      </c>
      <c r="I900" s="1">
        <v>0</v>
      </c>
      <c r="J900" s="1">
        <v>0</v>
      </c>
      <c r="K900" s="1">
        <v>0</v>
      </c>
      <c r="L900" s="1">
        <v>0</v>
      </c>
      <c r="M900" s="1">
        <v>0</v>
      </c>
      <c r="N900" s="1">
        <v>0</v>
      </c>
      <c r="O900" s="1">
        <v>0</v>
      </c>
      <c r="P900" s="1">
        <v>0</v>
      </c>
      <c r="Q900" s="1">
        <v>104.356960304453</v>
      </c>
      <c r="R900" s="1">
        <v>461</v>
      </c>
      <c r="S900" s="59">
        <f>IF(C900="East", IF(B900="Central",('Connecting shares (%)'!$F$2/100*E900+'Connecting shares (%)'!$G$2/100*G900+'Connecting shares (%)'!$H$2/100*I900)/1000000,0),0)</f>
        <v>0</v>
      </c>
      <c r="T900" s="59">
        <f>IF(C900="East", IF(B900="Central",F900*'Connecting shares (%)'!$R$16*'Connecting shares (%)'!$F$2/100+H900*'Connecting shares (%)'!$G$2/100*'Connecting shares (%)'!$R$17+J900*'Connecting shares (%)'!$H$2/100*'Connecting shares (%)'!$R$18,0),0)</f>
        <v>0</v>
      </c>
      <c r="U900" s="1">
        <f>IF(C900="East", IF(B900="Decentral",('Connecting shares (%)'!$F$6/100*E900+'Connecting shares (%)'!$G$6/100*G900+'Connecting shares (%)'!$H$6/100*I900)/1000000,0),0)</f>
        <v>0</v>
      </c>
      <c r="V900" s="1">
        <f>IF(C900="East", IF(B900="Decentral",F900*'Connecting shares (%)'!$R$16*'Connecting shares (%)'!$F$6/100+H900*'Connecting shares (%)'!$G$6/100*'Connecting shares (%)'!$R$17+J900*'Connecting shares (%)'!$H$6/100*'Connecting shares (%)'!$R$18,0),0)</f>
        <v>0</v>
      </c>
      <c r="W900" s="1">
        <f>IF(C900="East", IF(B900="Central",('Connecting shares (%)'!$F$4/100*K900+'Connecting shares (%)'!$G$4/100*M900+'Connecting shares (%)'!$H$4/100*O900)/1000000,0),0)</f>
        <v>0</v>
      </c>
      <c r="X900" s="1">
        <f>IF(C900="East", IF(B900="Central",L900*'Connecting shares (%)'!$R$16*'Connecting shares (%)'!$F$4/100+N900*'Connecting shares (%)'!$G$4/100*'Connecting shares (%)'!$R$17+P900*'Connecting shares (%)'!$H$4/100*'Connecting shares (%)'!$R$18,0),0)</f>
        <v>0</v>
      </c>
      <c r="Y900" s="1">
        <f>IF(C900="East", IF(B900="Decentral",('Connecting shares (%)'!$F$4/100*K900+'Connecting shares (%)'!$G$4/100*M900+'Connecting shares (%)'!$H$4/100*O900)/1000000,0),0)</f>
        <v>0</v>
      </c>
      <c r="Z900" s="1">
        <f>IF(C900="East", IF(B900="Decentral",L900*'Connecting shares (%)'!$R$16*'Connecting shares (%)'!$F$8/100+N900*'Connecting shares (%)'!$G$8/100*'Connecting shares (%)'!$R$17+P900*'Connecting shares (%)'!$H$8/100*'Connecting shares (%)'!$R$18,0),0)</f>
        <v>0</v>
      </c>
      <c r="AA900" s="1">
        <f>IF(C900="West", IF(B900="Central",('Connecting shares (%)'!$F$10/100*E900+'Connecting shares (%)'!$G$10/100*G900+'Connecting shares (%)'!$H$10/100*I900)/1000000,0),0)</f>
        <v>0</v>
      </c>
      <c r="AB900" s="1">
        <f>IF(C900="West", IF(B900="Central",F900*'Connecting shares (%)'!$R$16*'Connecting shares (%)'!$F$10/100+H900*'Connecting shares (%)'!$G$10/100*'Connecting shares (%)'!$R$17+J900*'Connecting shares (%)'!$H$10/100*'Connecting shares (%)'!$R$18,0),0)</f>
        <v>0</v>
      </c>
      <c r="AC900" s="1">
        <f>IF(C900="West", IF(B900="Decentral",('Connecting shares (%)'!$F$14/100*E900+'Connecting shares (%)'!$G$14/100*G900+'Connecting shares (%)'!$H$14/100*I900)/1000000,0),0)</f>
        <v>0</v>
      </c>
      <c r="AD900" s="1">
        <f>IF(C900="west", IF(B900="Decentral",F900*'Connecting shares (%)'!$R$16*'Connecting shares (%)'!$F$14/100+H900*'Connecting shares (%)'!$G$14/100*'Connecting shares (%)'!$R$17+J900*'Connecting shares (%)'!$H$14/100*'Connecting shares (%)'!$R$18,0),0)</f>
        <v>0</v>
      </c>
      <c r="AE900" s="1">
        <f>IF(C900="west", IF(B900="Central",('Connecting shares (%)'!$F$12/100*K900+'Connecting shares (%)'!$G$12/100*M900+'Connecting shares (%)'!$H$12/100*O900)/1000000,0),0)</f>
        <v>0</v>
      </c>
      <c r="AF900" s="1">
        <f>IF(C900="west", IF(B900="Central",L900*'Connecting shares (%)'!$R$16*'Connecting shares (%)'!$F$12/100+N900*'Connecting shares (%)'!$G$12/100*'Connecting shares (%)'!$R$17+P900*'Connecting shares (%)'!$H$12/100*'Connecting shares (%)'!$R$18,0),0)</f>
        <v>0</v>
      </c>
      <c r="AG900" s="1">
        <f>IF(C900="West", IF(B900="Decentral",(K900*'Connecting shares (%)'!$F$16/100+M900*'Connecting shares (%)'!$G$16/100+O900*'Connecting shares (%)'!$H$16/100)/1000000,0),0)</f>
        <v>0</v>
      </c>
      <c r="AH900" s="1">
        <f>IF(C900="west", IF(B900="Decentral",L900*'Connecting shares (%)'!$R$16*'Connecting shares (%)'!$F$16/100+N900*'Connecting shares (%)'!$G$16/100*'Connecting shares (%)'!$R$17+P900*'Connecting shares (%)'!$H$16/100*'Connecting shares (%)'!$R$18,0),0)</f>
        <v>0</v>
      </c>
    </row>
    <row r="901" spans="1:34">
      <c r="A901" s="1">
        <v>900</v>
      </c>
      <c r="B901" s="1" t="s">
        <v>19</v>
      </c>
      <c r="C901" s="1" t="s">
        <v>22</v>
      </c>
      <c r="D901" s="1" t="s">
        <v>101</v>
      </c>
      <c r="E901" s="1">
        <v>637195.32999999903</v>
      </c>
      <c r="F901" s="1">
        <v>41</v>
      </c>
      <c r="G901" s="1">
        <v>0</v>
      </c>
      <c r="H901" s="1">
        <v>0</v>
      </c>
      <c r="I901" s="1">
        <v>0</v>
      </c>
      <c r="J901" s="1">
        <v>0</v>
      </c>
      <c r="K901" s="1">
        <v>0</v>
      </c>
      <c r="L901" s="1">
        <v>0</v>
      </c>
      <c r="M901" s="1">
        <v>0</v>
      </c>
      <c r="N901" s="1">
        <v>0</v>
      </c>
      <c r="O901" s="1">
        <v>0</v>
      </c>
      <c r="P901" s="1">
        <v>0</v>
      </c>
      <c r="Q901" s="1">
        <v>940.716918701498</v>
      </c>
      <c r="R901" s="1">
        <v>41276.5</v>
      </c>
      <c r="S901" s="59">
        <f>IF(C901="East", IF(B901="Central",('Connecting shares (%)'!$F$2/100*E901+'Connecting shares (%)'!$G$2/100*G901+'Connecting shares (%)'!$H$2/100*I901)/1000000,0),0)</f>
        <v>0</v>
      </c>
      <c r="T901" s="59">
        <f>IF(C901="East", IF(B901="Central",F901*'Connecting shares (%)'!$R$16*'Connecting shares (%)'!$F$2/100+H901*'Connecting shares (%)'!$G$2/100*'Connecting shares (%)'!$R$17+J901*'Connecting shares (%)'!$H$2/100*'Connecting shares (%)'!$R$18,0),0)</f>
        <v>0</v>
      </c>
      <c r="U901" s="1">
        <f>IF(C901="East", IF(B901="Decentral",('Connecting shares (%)'!$F$6/100*E901+'Connecting shares (%)'!$G$6/100*G901+'Connecting shares (%)'!$H$6/100*I901)/1000000,0),0)</f>
        <v>0.63719532999999906</v>
      </c>
      <c r="V901" s="1">
        <f>IF(C901="East", IF(B901="Decentral",F901*'Connecting shares (%)'!$R$16*'Connecting shares (%)'!$F$6/100+H901*'Connecting shares (%)'!$G$6/100*'Connecting shares (%)'!$R$17+J901*'Connecting shares (%)'!$H$6/100*'Connecting shares (%)'!$R$18,0),0)</f>
        <v>0.94279499999999994</v>
      </c>
      <c r="W901" s="1">
        <f>IF(C901="East", IF(B901="Central",('Connecting shares (%)'!$F$4/100*K901+'Connecting shares (%)'!$G$4/100*M901+'Connecting shares (%)'!$H$4/100*O901)/1000000,0),0)</f>
        <v>0</v>
      </c>
      <c r="X901" s="1">
        <f>IF(C901="East", IF(B901="Central",L901*'Connecting shares (%)'!$R$16*'Connecting shares (%)'!$F$4/100+N901*'Connecting shares (%)'!$G$4/100*'Connecting shares (%)'!$R$17+P901*'Connecting shares (%)'!$H$4/100*'Connecting shares (%)'!$R$18,0),0)</f>
        <v>0</v>
      </c>
      <c r="Y901" s="1">
        <f>IF(C901="East", IF(B901="Decentral",('Connecting shares (%)'!$F$4/100*K901+'Connecting shares (%)'!$G$4/100*M901+'Connecting shares (%)'!$H$4/100*O901)/1000000,0),0)</f>
        <v>0</v>
      </c>
      <c r="Z901" s="1">
        <f>IF(C901="East", IF(B901="Decentral",L901*'Connecting shares (%)'!$R$16*'Connecting shares (%)'!$F$8/100+N901*'Connecting shares (%)'!$G$8/100*'Connecting shares (%)'!$R$17+P901*'Connecting shares (%)'!$H$8/100*'Connecting shares (%)'!$R$18,0),0)</f>
        <v>0</v>
      </c>
      <c r="AA901" s="1">
        <f>IF(C901="West", IF(B901="Central",('Connecting shares (%)'!$F$10/100*E901+'Connecting shares (%)'!$G$10/100*G901+'Connecting shares (%)'!$H$10/100*I901)/1000000,0),0)</f>
        <v>0</v>
      </c>
      <c r="AB901" s="1">
        <f>IF(C901="West", IF(B901="Central",F901*'Connecting shares (%)'!$R$16*'Connecting shares (%)'!$F$10/100+H901*'Connecting shares (%)'!$G$10/100*'Connecting shares (%)'!$R$17+J901*'Connecting shares (%)'!$H$10/100*'Connecting shares (%)'!$R$18,0),0)</f>
        <v>0</v>
      </c>
      <c r="AC901" s="1">
        <f>IF(C901="West", IF(B901="Decentral",('Connecting shares (%)'!$F$14/100*E901+'Connecting shares (%)'!$G$14/100*G901+'Connecting shares (%)'!$H$14/100*I901)/1000000,0),0)</f>
        <v>0</v>
      </c>
      <c r="AD901" s="1">
        <f>IF(C901="west", IF(B901="Decentral",F901*'Connecting shares (%)'!$R$16*'Connecting shares (%)'!$F$14/100+H901*'Connecting shares (%)'!$G$14/100*'Connecting shares (%)'!$R$17+J901*'Connecting shares (%)'!$H$14/100*'Connecting shares (%)'!$R$18,0),0)</f>
        <v>0</v>
      </c>
      <c r="AE901" s="1">
        <f>IF(C901="west", IF(B901="Central",('Connecting shares (%)'!$F$12/100*K901+'Connecting shares (%)'!$G$12/100*M901+'Connecting shares (%)'!$H$12/100*O901)/1000000,0),0)</f>
        <v>0</v>
      </c>
      <c r="AF901" s="1">
        <f>IF(C901="west", IF(B901="Central",L901*'Connecting shares (%)'!$R$16*'Connecting shares (%)'!$F$12/100+N901*'Connecting shares (%)'!$G$12/100*'Connecting shares (%)'!$R$17+P901*'Connecting shares (%)'!$H$12/100*'Connecting shares (%)'!$R$18,0),0)</f>
        <v>0</v>
      </c>
      <c r="AG901" s="1">
        <f>IF(C901="West", IF(B901="Decentral",(K901*'Connecting shares (%)'!$F$16/100+M901*'Connecting shares (%)'!$G$16/100+O901*'Connecting shares (%)'!$H$16/100)/1000000,0),0)</f>
        <v>0</v>
      </c>
      <c r="AH901" s="1">
        <f>IF(C901="west", IF(B901="Decentral",L901*'Connecting shares (%)'!$R$16*'Connecting shares (%)'!$F$16/100+N901*'Connecting shares (%)'!$G$16/100*'Connecting shares (%)'!$R$17+P901*'Connecting shares (%)'!$H$16/100*'Connecting shares (%)'!$R$18,0),0)</f>
        <v>0</v>
      </c>
    </row>
    <row r="902" spans="1:34">
      <c r="A902" s="1">
        <v>901</v>
      </c>
      <c r="B902" s="1" t="s">
        <v>19</v>
      </c>
      <c r="C902" s="1" t="s">
        <v>22</v>
      </c>
      <c r="D902" s="1" t="s">
        <v>100</v>
      </c>
      <c r="E902" s="1">
        <v>1396832.78</v>
      </c>
      <c r="F902" s="1">
        <v>103</v>
      </c>
      <c r="G902" s="1">
        <v>0</v>
      </c>
      <c r="H902" s="1">
        <v>0</v>
      </c>
      <c r="I902" s="1">
        <v>0</v>
      </c>
      <c r="J902" s="1">
        <v>0</v>
      </c>
      <c r="K902" s="1">
        <v>57838</v>
      </c>
      <c r="L902" s="1">
        <v>6</v>
      </c>
      <c r="M902" s="1">
        <v>0</v>
      </c>
      <c r="N902" s="1">
        <v>0</v>
      </c>
      <c r="O902" s="1">
        <v>0</v>
      </c>
      <c r="P902" s="1">
        <v>0</v>
      </c>
      <c r="Q902" s="1">
        <v>6879.06055552834</v>
      </c>
      <c r="R902" s="1">
        <v>1049309.5</v>
      </c>
      <c r="S902" s="59">
        <f>IF(C902="East", IF(B902="Central",('Connecting shares (%)'!$F$2/100*E902+'Connecting shares (%)'!$G$2/100*G902+'Connecting shares (%)'!$H$2/100*I902)/1000000,0),0)</f>
        <v>0</v>
      </c>
      <c r="T902" s="59">
        <f>IF(C902="East", IF(B902="Central",F902*'Connecting shares (%)'!$R$16*'Connecting shares (%)'!$F$2/100+H902*'Connecting shares (%)'!$G$2/100*'Connecting shares (%)'!$R$17+J902*'Connecting shares (%)'!$H$2/100*'Connecting shares (%)'!$R$18,0),0)</f>
        <v>0</v>
      </c>
      <c r="U902" s="1">
        <f>IF(C902="East", IF(B902="Decentral",('Connecting shares (%)'!$F$6/100*E902+'Connecting shares (%)'!$G$6/100*G902+'Connecting shares (%)'!$H$6/100*I902)/1000000,0),0)</f>
        <v>1.39683278</v>
      </c>
      <c r="V902" s="1">
        <f>IF(C902="East", IF(B902="Decentral",F902*'Connecting shares (%)'!$R$16*'Connecting shares (%)'!$F$6/100+H902*'Connecting shares (%)'!$G$6/100*'Connecting shares (%)'!$R$17+J902*'Connecting shares (%)'!$H$6/100*'Connecting shares (%)'!$R$18,0),0)</f>
        <v>2.3684850000000002</v>
      </c>
      <c r="W902" s="1">
        <f>IF(C902="East", IF(B902="Central",('Connecting shares (%)'!$F$4/100*K902+'Connecting shares (%)'!$G$4/100*M902+'Connecting shares (%)'!$H$4/100*O902)/1000000,0),0)</f>
        <v>0</v>
      </c>
      <c r="X902" s="1">
        <f>IF(C902="East", IF(B902="Central",L902*'Connecting shares (%)'!$R$16*'Connecting shares (%)'!$F$4/100+N902*'Connecting shares (%)'!$G$4/100*'Connecting shares (%)'!$R$17+P902*'Connecting shares (%)'!$H$4/100*'Connecting shares (%)'!$R$18,0),0)</f>
        <v>0</v>
      </c>
      <c r="Y902" s="1">
        <f>IF(C902="East", IF(B902="Decentral",('Connecting shares (%)'!$F$4/100*K902+'Connecting shares (%)'!$G$4/100*M902+'Connecting shares (%)'!$H$4/100*O902)/1000000,0),0)</f>
        <v>5.7838000000000001E-2</v>
      </c>
      <c r="Z902" s="1">
        <f>IF(C902="East", IF(B902="Decentral",L902*'Connecting shares (%)'!$R$16*'Connecting shares (%)'!$F$8/100+N902*'Connecting shares (%)'!$G$8/100*'Connecting shares (%)'!$R$17+P902*'Connecting shares (%)'!$H$8/100*'Connecting shares (%)'!$R$18,0),0)</f>
        <v>0.13797000000000001</v>
      </c>
      <c r="AA902" s="1">
        <f>IF(C902="West", IF(B902="Central",('Connecting shares (%)'!$F$10/100*E902+'Connecting shares (%)'!$G$10/100*G902+'Connecting shares (%)'!$H$10/100*I902)/1000000,0),0)</f>
        <v>0</v>
      </c>
      <c r="AB902" s="1">
        <f>IF(C902="West", IF(B902="Central",F902*'Connecting shares (%)'!$R$16*'Connecting shares (%)'!$F$10/100+H902*'Connecting shares (%)'!$G$10/100*'Connecting shares (%)'!$R$17+J902*'Connecting shares (%)'!$H$10/100*'Connecting shares (%)'!$R$18,0),0)</f>
        <v>0</v>
      </c>
      <c r="AC902" s="1">
        <f>IF(C902="West", IF(B902="Decentral",('Connecting shares (%)'!$F$14/100*E902+'Connecting shares (%)'!$G$14/100*G902+'Connecting shares (%)'!$H$14/100*I902)/1000000,0),0)</f>
        <v>0</v>
      </c>
      <c r="AD902" s="1">
        <f>IF(C902="west", IF(B902="Decentral",F902*'Connecting shares (%)'!$R$16*'Connecting shares (%)'!$F$14/100+H902*'Connecting shares (%)'!$G$14/100*'Connecting shares (%)'!$R$17+J902*'Connecting shares (%)'!$H$14/100*'Connecting shares (%)'!$R$18,0),0)</f>
        <v>0</v>
      </c>
      <c r="AE902" s="1">
        <f>IF(C902="west", IF(B902="Central",('Connecting shares (%)'!$F$12/100*K902+'Connecting shares (%)'!$G$12/100*M902+'Connecting shares (%)'!$H$12/100*O902)/1000000,0),0)</f>
        <v>0</v>
      </c>
      <c r="AF902" s="1">
        <f>IF(C902="west", IF(B902="Central",L902*'Connecting shares (%)'!$R$16*'Connecting shares (%)'!$F$12/100+N902*'Connecting shares (%)'!$G$12/100*'Connecting shares (%)'!$R$17+P902*'Connecting shares (%)'!$H$12/100*'Connecting shares (%)'!$R$18,0),0)</f>
        <v>0</v>
      </c>
      <c r="AG902" s="1">
        <f>IF(C902="West", IF(B902="Decentral",(K902*'Connecting shares (%)'!$F$16/100+M902*'Connecting shares (%)'!$G$16/100+O902*'Connecting shares (%)'!$H$16/100)/1000000,0),0)</f>
        <v>0</v>
      </c>
      <c r="AH902" s="1">
        <f>IF(C902="west", IF(B902="Decentral",L902*'Connecting shares (%)'!$R$16*'Connecting shares (%)'!$F$16/100+N902*'Connecting shares (%)'!$G$16/100*'Connecting shares (%)'!$R$17+P902*'Connecting shares (%)'!$H$16/100*'Connecting shares (%)'!$R$18,0),0)</f>
        <v>0</v>
      </c>
    </row>
    <row r="903" spans="1:34">
      <c r="A903" s="1">
        <v>902</v>
      </c>
      <c r="B903" s="1" t="s">
        <v>19</v>
      </c>
      <c r="C903" s="1" t="s">
        <v>22</v>
      </c>
      <c r="D903" s="1" t="s">
        <v>99</v>
      </c>
      <c r="E903" s="1">
        <v>2327584.37</v>
      </c>
      <c r="F903" s="1">
        <v>161</v>
      </c>
      <c r="G903" s="1">
        <v>0</v>
      </c>
      <c r="H903" s="1">
        <v>0</v>
      </c>
      <c r="I903" s="1">
        <v>0</v>
      </c>
      <c r="J903" s="1">
        <v>0</v>
      </c>
      <c r="K903" s="1">
        <v>558852.57999999996</v>
      </c>
      <c r="L903" s="1">
        <v>55</v>
      </c>
      <c r="M903" s="1">
        <v>124753.57</v>
      </c>
      <c r="N903" s="1">
        <v>1</v>
      </c>
      <c r="O903" s="1">
        <v>0</v>
      </c>
      <c r="P903" s="1">
        <v>0</v>
      </c>
      <c r="Q903" s="1">
        <v>8543.6385354430004</v>
      </c>
      <c r="R903" s="1">
        <v>2594036</v>
      </c>
      <c r="S903" s="59">
        <f>IF(C903="East", IF(B903="Central",('Connecting shares (%)'!$F$2/100*E903+'Connecting shares (%)'!$G$2/100*G903+'Connecting shares (%)'!$H$2/100*I903)/1000000,0),0)</f>
        <v>0</v>
      </c>
      <c r="T903" s="59">
        <f>IF(C903="East", IF(B903="Central",F903*'Connecting shares (%)'!$R$16*'Connecting shares (%)'!$F$2/100+H903*'Connecting shares (%)'!$G$2/100*'Connecting shares (%)'!$R$17+J903*'Connecting shares (%)'!$H$2/100*'Connecting shares (%)'!$R$18,0),0)</f>
        <v>0</v>
      </c>
      <c r="U903" s="1">
        <f>IF(C903="East", IF(B903="Decentral",('Connecting shares (%)'!$F$6/100*E903+'Connecting shares (%)'!$G$6/100*G903+'Connecting shares (%)'!$H$6/100*I903)/1000000,0),0)</f>
        <v>2.3275843700000003</v>
      </c>
      <c r="V903" s="1">
        <f>IF(C903="East", IF(B903="Decentral",F903*'Connecting shares (%)'!$R$16*'Connecting shares (%)'!$F$6/100+H903*'Connecting shares (%)'!$G$6/100*'Connecting shares (%)'!$R$17+J903*'Connecting shares (%)'!$H$6/100*'Connecting shares (%)'!$R$18,0),0)</f>
        <v>3.7021950000000006</v>
      </c>
      <c r="W903" s="1">
        <f>IF(C903="East", IF(B903="Central",('Connecting shares (%)'!$F$4/100*K903+'Connecting shares (%)'!$G$4/100*M903+'Connecting shares (%)'!$H$4/100*O903)/1000000,0),0)</f>
        <v>0</v>
      </c>
      <c r="X903" s="1">
        <f>IF(C903="East", IF(B903="Central",L903*'Connecting shares (%)'!$R$16*'Connecting shares (%)'!$F$4/100+N903*'Connecting shares (%)'!$G$4/100*'Connecting shares (%)'!$R$17+P903*'Connecting shares (%)'!$H$4/100*'Connecting shares (%)'!$R$18,0),0)</f>
        <v>0</v>
      </c>
      <c r="Y903" s="1">
        <f>IF(C903="East", IF(B903="Decentral",('Connecting shares (%)'!$F$4/100*K903+'Connecting shares (%)'!$G$4/100*M903+'Connecting shares (%)'!$H$4/100*O903)/1000000,0),0)</f>
        <v>0.68360614999999991</v>
      </c>
      <c r="Z903" s="1">
        <f>IF(C903="East", IF(B903="Decentral",L903*'Connecting shares (%)'!$R$16*'Connecting shares (%)'!$F$8/100+N903*'Connecting shares (%)'!$G$8/100*'Connecting shares (%)'!$R$17+P903*'Connecting shares (%)'!$H$8/100*'Connecting shares (%)'!$R$18,0),0)</f>
        <v>1.2953840000000001</v>
      </c>
      <c r="AA903" s="1">
        <f>IF(C903="West", IF(B903="Central",('Connecting shares (%)'!$F$10/100*E903+'Connecting shares (%)'!$G$10/100*G903+'Connecting shares (%)'!$H$10/100*I903)/1000000,0),0)</f>
        <v>0</v>
      </c>
      <c r="AB903" s="1">
        <f>IF(C903="West", IF(B903="Central",F903*'Connecting shares (%)'!$R$16*'Connecting shares (%)'!$F$10/100+H903*'Connecting shares (%)'!$G$10/100*'Connecting shares (%)'!$R$17+J903*'Connecting shares (%)'!$H$10/100*'Connecting shares (%)'!$R$18,0),0)</f>
        <v>0</v>
      </c>
      <c r="AC903" s="1">
        <f>IF(C903="West", IF(B903="Decentral",('Connecting shares (%)'!$F$14/100*E903+'Connecting shares (%)'!$G$14/100*G903+'Connecting shares (%)'!$H$14/100*I903)/1000000,0),0)</f>
        <v>0</v>
      </c>
      <c r="AD903" s="1">
        <f>IF(C903="west", IF(B903="Decentral",F903*'Connecting shares (%)'!$R$16*'Connecting shares (%)'!$F$14/100+H903*'Connecting shares (%)'!$G$14/100*'Connecting shares (%)'!$R$17+J903*'Connecting shares (%)'!$H$14/100*'Connecting shares (%)'!$R$18,0),0)</f>
        <v>0</v>
      </c>
      <c r="AE903" s="1">
        <f>IF(C903="west", IF(B903="Central",('Connecting shares (%)'!$F$12/100*K903+'Connecting shares (%)'!$G$12/100*M903+'Connecting shares (%)'!$H$12/100*O903)/1000000,0),0)</f>
        <v>0</v>
      </c>
      <c r="AF903" s="1">
        <f>IF(C903="west", IF(B903="Central",L903*'Connecting shares (%)'!$R$16*'Connecting shares (%)'!$F$12/100+N903*'Connecting shares (%)'!$G$12/100*'Connecting shares (%)'!$R$17+P903*'Connecting shares (%)'!$H$12/100*'Connecting shares (%)'!$R$18,0),0)</f>
        <v>0</v>
      </c>
      <c r="AG903" s="1">
        <f>IF(C903="West", IF(B903="Decentral",(K903*'Connecting shares (%)'!$F$16/100+M903*'Connecting shares (%)'!$G$16/100+O903*'Connecting shares (%)'!$H$16/100)/1000000,0),0)</f>
        <v>0</v>
      </c>
      <c r="AH903" s="1">
        <f>IF(C903="west", IF(B903="Decentral",L903*'Connecting shares (%)'!$R$16*'Connecting shares (%)'!$F$16/100+N903*'Connecting shares (%)'!$G$16/100*'Connecting shares (%)'!$R$17+P903*'Connecting shares (%)'!$H$16/100*'Connecting shares (%)'!$R$18,0),0)</f>
        <v>0</v>
      </c>
    </row>
    <row r="904" spans="1:34">
      <c r="A904" s="1">
        <v>903</v>
      </c>
      <c r="B904" s="1" t="s">
        <v>19</v>
      </c>
      <c r="C904" s="1" t="s">
        <v>22</v>
      </c>
      <c r="D904" s="1" t="s">
        <v>98</v>
      </c>
      <c r="E904" s="1">
        <v>1302830.76</v>
      </c>
      <c r="F904" s="1">
        <v>90</v>
      </c>
      <c r="G904" s="1">
        <v>0</v>
      </c>
      <c r="H904" s="1">
        <v>0</v>
      </c>
      <c r="I904" s="1">
        <v>0</v>
      </c>
      <c r="J904" s="1">
        <v>0</v>
      </c>
      <c r="K904" s="1">
        <v>0</v>
      </c>
      <c r="L904" s="1">
        <v>0</v>
      </c>
      <c r="M904" s="1">
        <v>0</v>
      </c>
      <c r="N904" s="1">
        <v>0</v>
      </c>
      <c r="O904" s="1">
        <v>0</v>
      </c>
      <c r="P904" s="1">
        <v>0</v>
      </c>
      <c r="Q904" s="1">
        <v>1551.0336355674999</v>
      </c>
      <c r="R904" s="1">
        <v>109658.5</v>
      </c>
      <c r="S904" s="59">
        <f>IF(C904="East", IF(B904="Central",('Connecting shares (%)'!$F$2/100*E904+'Connecting shares (%)'!$G$2/100*G904+'Connecting shares (%)'!$H$2/100*I904)/1000000,0),0)</f>
        <v>0</v>
      </c>
      <c r="T904" s="59">
        <f>IF(C904="East", IF(B904="Central",F904*'Connecting shares (%)'!$R$16*'Connecting shares (%)'!$F$2/100+H904*'Connecting shares (%)'!$G$2/100*'Connecting shares (%)'!$R$17+J904*'Connecting shares (%)'!$H$2/100*'Connecting shares (%)'!$R$18,0),0)</f>
        <v>0</v>
      </c>
      <c r="U904" s="1">
        <f>IF(C904="East", IF(B904="Decentral",('Connecting shares (%)'!$F$6/100*E904+'Connecting shares (%)'!$G$6/100*G904+'Connecting shares (%)'!$H$6/100*I904)/1000000,0),0)</f>
        <v>1.30283076</v>
      </c>
      <c r="V904" s="1">
        <f>IF(C904="East", IF(B904="Decentral",F904*'Connecting shares (%)'!$R$16*'Connecting shares (%)'!$F$6/100+H904*'Connecting shares (%)'!$G$6/100*'Connecting shares (%)'!$R$17+J904*'Connecting shares (%)'!$H$6/100*'Connecting shares (%)'!$R$18,0),0)</f>
        <v>2.06955</v>
      </c>
      <c r="W904" s="1">
        <f>IF(C904="East", IF(B904="Central",('Connecting shares (%)'!$F$4/100*K904+'Connecting shares (%)'!$G$4/100*M904+'Connecting shares (%)'!$H$4/100*O904)/1000000,0),0)</f>
        <v>0</v>
      </c>
      <c r="X904" s="1">
        <f>IF(C904="East", IF(B904="Central",L904*'Connecting shares (%)'!$R$16*'Connecting shares (%)'!$F$4/100+N904*'Connecting shares (%)'!$G$4/100*'Connecting shares (%)'!$R$17+P904*'Connecting shares (%)'!$H$4/100*'Connecting shares (%)'!$R$18,0),0)</f>
        <v>0</v>
      </c>
      <c r="Y904" s="1">
        <f>IF(C904="East", IF(B904="Decentral",('Connecting shares (%)'!$F$4/100*K904+'Connecting shares (%)'!$G$4/100*M904+'Connecting shares (%)'!$H$4/100*O904)/1000000,0),0)</f>
        <v>0</v>
      </c>
      <c r="Z904" s="1">
        <f>IF(C904="East", IF(B904="Decentral",L904*'Connecting shares (%)'!$R$16*'Connecting shares (%)'!$F$8/100+N904*'Connecting shares (%)'!$G$8/100*'Connecting shares (%)'!$R$17+P904*'Connecting shares (%)'!$H$8/100*'Connecting shares (%)'!$R$18,0),0)</f>
        <v>0</v>
      </c>
      <c r="AA904" s="1">
        <f>IF(C904="West", IF(B904="Central",('Connecting shares (%)'!$F$10/100*E904+'Connecting shares (%)'!$G$10/100*G904+'Connecting shares (%)'!$H$10/100*I904)/1000000,0),0)</f>
        <v>0</v>
      </c>
      <c r="AB904" s="1">
        <f>IF(C904="West", IF(B904="Central",F904*'Connecting shares (%)'!$R$16*'Connecting shares (%)'!$F$10/100+H904*'Connecting shares (%)'!$G$10/100*'Connecting shares (%)'!$R$17+J904*'Connecting shares (%)'!$H$10/100*'Connecting shares (%)'!$R$18,0),0)</f>
        <v>0</v>
      </c>
      <c r="AC904" s="1">
        <f>IF(C904="West", IF(B904="Decentral",('Connecting shares (%)'!$F$14/100*E904+'Connecting shares (%)'!$G$14/100*G904+'Connecting shares (%)'!$H$14/100*I904)/1000000,0),0)</f>
        <v>0</v>
      </c>
      <c r="AD904" s="1">
        <f>IF(C904="west", IF(B904="Decentral",F904*'Connecting shares (%)'!$R$16*'Connecting shares (%)'!$F$14/100+H904*'Connecting shares (%)'!$G$14/100*'Connecting shares (%)'!$R$17+J904*'Connecting shares (%)'!$H$14/100*'Connecting shares (%)'!$R$18,0),0)</f>
        <v>0</v>
      </c>
      <c r="AE904" s="1">
        <f>IF(C904="west", IF(B904="Central",('Connecting shares (%)'!$F$12/100*K904+'Connecting shares (%)'!$G$12/100*M904+'Connecting shares (%)'!$H$12/100*O904)/1000000,0),0)</f>
        <v>0</v>
      </c>
      <c r="AF904" s="1">
        <f>IF(C904="west", IF(B904="Central",L904*'Connecting shares (%)'!$R$16*'Connecting shares (%)'!$F$12/100+N904*'Connecting shares (%)'!$G$12/100*'Connecting shares (%)'!$R$17+P904*'Connecting shares (%)'!$H$12/100*'Connecting shares (%)'!$R$18,0),0)</f>
        <v>0</v>
      </c>
      <c r="AG904" s="1">
        <f>IF(C904="West", IF(B904="Decentral",(K904*'Connecting shares (%)'!$F$16/100+M904*'Connecting shares (%)'!$G$16/100+O904*'Connecting shares (%)'!$H$16/100)/1000000,0),0)</f>
        <v>0</v>
      </c>
      <c r="AH904" s="1">
        <f>IF(C904="west", IF(B904="Decentral",L904*'Connecting shares (%)'!$R$16*'Connecting shares (%)'!$F$16/100+N904*'Connecting shares (%)'!$G$16/100*'Connecting shares (%)'!$R$17+P904*'Connecting shares (%)'!$H$16/100*'Connecting shares (%)'!$R$18,0),0)</f>
        <v>0</v>
      </c>
    </row>
    <row r="905" spans="1:34">
      <c r="A905" s="1">
        <v>904</v>
      </c>
      <c r="B905" s="1" t="s">
        <v>19</v>
      </c>
      <c r="C905" s="1" t="s">
        <v>22</v>
      </c>
      <c r="D905" s="1" t="s">
        <v>97</v>
      </c>
      <c r="E905" s="1">
        <v>1135026.3799999901</v>
      </c>
      <c r="F905" s="1">
        <v>83</v>
      </c>
      <c r="G905" s="1">
        <v>0</v>
      </c>
      <c r="H905" s="1">
        <v>0</v>
      </c>
      <c r="I905" s="1">
        <v>0</v>
      </c>
      <c r="J905" s="1">
        <v>0</v>
      </c>
      <c r="K905" s="1">
        <v>154787.019999999</v>
      </c>
      <c r="L905" s="1">
        <v>19</v>
      </c>
      <c r="M905" s="1">
        <v>0</v>
      </c>
      <c r="N905" s="1">
        <v>0</v>
      </c>
      <c r="O905" s="1">
        <v>0</v>
      </c>
      <c r="P905" s="1">
        <v>0</v>
      </c>
      <c r="Q905" s="1">
        <v>3272.80401571327</v>
      </c>
      <c r="R905" s="1">
        <v>605058.5</v>
      </c>
      <c r="S905" s="59">
        <f>IF(C905="East", IF(B905="Central",('Connecting shares (%)'!$F$2/100*E905+'Connecting shares (%)'!$G$2/100*G905+'Connecting shares (%)'!$H$2/100*I905)/1000000,0),0)</f>
        <v>0</v>
      </c>
      <c r="T905" s="59">
        <f>IF(C905="East", IF(B905="Central",F905*'Connecting shares (%)'!$R$16*'Connecting shares (%)'!$F$2/100+H905*'Connecting shares (%)'!$G$2/100*'Connecting shares (%)'!$R$17+J905*'Connecting shares (%)'!$H$2/100*'Connecting shares (%)'!$R$18,0),0)</f>
        <v>0</v>
      </c>
      <c r="U905" s="1">
        <f>IF(C905="East", IF(B905="Decentral",('Connecting shares (%)'!$F$6/100*E905+'Connecting shares (%)'!$G$6/100*G905+'Connecting shares (%)'!$H$6/100*I905)/1000000,0),0)</f>
        <v>1.13502637999999</v>
      </c>
      <c r="V905" s="1">
        <f>IF(C905="East", IF(B905="Decentral",F905*'Connecting shares (%)'!$R$16*'Connecting shares (%)'!$F$6/100+H905*'Connecting shares (%)'!$G$6/100*'Connecting shares (%)'!$R$17+J905*'Connecting shares (%)'!$H$6/100*'Connecting shares (%)'!$R$18,0),0)</f>
        <v>1.9085850000000002</v>
      </c>
      <c r="W905" s="1">
        <f>IF(C905="East", IF(B905="Central",('Connecting shares (%)'!$F$4/100*K905+'Connecting shares (%)'!$G$4/100*M905+'Connecting shares (%)'!$H$4/100*O905)/1000000,0),0)</f>
        <v>0</v>
      </c>
      <c r="X905" s="1">
        <f>IF(C905="East", IF(B905="Central",L905*'Connecting shares (%)'!$R$16*'Connecting shares (%)'!$F$4/100+N905*'Connecting shares (%)'!$G$4/100*'Connecting shares (%)'!$R$17+P905*'Connecting shares (%)'!$H$4/100*'Connecting shares (%)'!$R$18,0),0)</f>
        <v>0</v>
      </c>
      <c r="Y905" s="1">
        <f>IF(C905="East", IF(B905="Decentral",('Connecting shares (%)'!$F$4/100*K905+'Connecting shares (%)'!$G$4/100*M905+'Connecting shares (%)'!$H$4/100*O905)/1000000,0),0)</f>
        <v>0.154787019999999</v>
      </c>
      <c r="Z905" s="1">
        <f>IF(C905="East", IF(B905="Decentral",L905*'Connecting shares (%)'!$R$16*'Connecting shares (%)'!$F$8/100+N905*'Connecting shares (%)'!$G$8/100*'Connecting shares (%)'!$R$17+P905*'Connecting shares (%)'!$H$8/100*'Connecting shares (%)'!$R$18,0),0)</f>
        <v>0.4369050000000001</v>
      </c>
      <c r="AA905" s="1">
        <f>IF(C905="West", IF(B905="Central",('Connecting shares (%)'!$F$10/100*E905+'Connecting shares (%)'!$G$10/100*G905+'Connecting shares (%)'!$H$10/100*I905)/1000000,0),0)</f>
        <v>0</v>
      </c>
      <c r="AB905" s="1">
        <f>IF(C905="West", IF(B905="Central",F905*'Connecting shares (%)'!$R$16*'Connecting shares (%)'!$F$10/100+H905*'Connecting shares (%)'!$G$10/100*'Connecting shares (%)'!$R$17+J905*'Connecting shares (%)'!$H$10/100*'Connecting shares (%)'!$R$18,0),0)</f>
        <v>0</v>
      </c>
      <c r="AC905" s="1">
        <f>IF(C905="West", IF(B905="Decentral",('Connecting shares (%)'!$F$14/100*E905+'Connecting shares (%)'!$G$14/100*G905+'Connecting shares (%)'!$H$14/100*I905)/1000000,0),0)</f>
        <v>0</v>
      </c>
      <c r="AD905" s="1">
        <f>IF(C905="west", IF(B905="Decentral",F905*'Connecting shares (%)'!$R$16*'Connecting shares (%)'!$F$14/100+H905*'Connecting shares (%)'!$G$14/100*'Connecting shares (%)'!$R$17+J905*'Connecting shares (%)'!$H$14/100*'Connecting shares (%)'!$R$18,0),0)</f>
        <v>0</v>
      </c>
      <c r="AE905" s="1">
        <f>IF(C905="west", IF(B905="Central",('Connecting shares (%)'!$F$12/100*K905+'Connecting shares (%)'!$G$12/100*M905+'Connecting shares (%)'!$H$12/100*O905)/1000000,0),0)</f>
        <v>0</v>
      </c>
      <c r="AF905" s="1">
        <f>IF(C905="west", IF(B905="Central",L905*'Connecting shares (%)'!$R$16*'Connecting shares (%)'!$F$12/100+N905*'Connecting shares (%)'!$G$12/100*'Connecting shares (%)'!$R$17+P905*'Connecting shares (%)'!$H$12/100*'Connecting shares (%)'!$R$18,0),0)</f>
        <v>0</v>
      </c>
      <c r="AG905" s="1">
        <f>IF(C905="West", IF(B905="Decentral",(K905*'Connecting shares (%)'!$F$16/100+M905*'Connecting shares (%)'!$G$16/100+O905*'Connecting shares (%)'!$H$16/100)/1000000,0),0)</f>
        <v>0</v>
      </c>
      <c r="AH905" s="1">
        <f>IF(C905="west", IF(B905="Decentral",L905*'Connecting shares (%)'!$R$16*'Connecting shares (%)'!$F$16/100+N905*'Connecting shares (%)'!$G$16/100*'Connecting shares (%)'!$R$17+P905*'Connecting shares (%)'!$H$16/100*'Connecting shares (%)'!$R$18,0),0)</f>
        <v>0</v>
      </c>
    </row>
    <row r="906" spans="1:34">
      <c r="A906" s="1">
        <v>905</v>
      </c>
      <c r="B906" s="1" t="s">
        <v>19</v>
      </c>
      <c r="C906" s="1" t="s">
        <v>22</v>
      </c>
      <c r="D906" s="1" t="s">
        <v>96</v>
      </c>
      <c r="E906" s="1">
        <v>1119589.42</v>
      </c>
      <c r="F906" s="1">
        <v>83</v>
      </c>
      <c r="G906" s="1">
        <v>0</v>
      </c>
      <c r="H906" s="1">
        <v>0</v>
      </c>
      <c r="I906" s="1">
        <v>0</v>
      </c>
      <c r="J906" s="1">
        <v>0</v>
      </c>
      <c r="K906" s="1">
        <v>33081.65</v>
      </c>
      <c r="L906" s="1">
        <v>4</v>
      </c>
      <c r="M906" s="1">
        <v>0</v>
      </c>
      <c r="N906" s="1">
        <v>0</v>
      </c>
      <c r="O906" s="1">
        <v>0</v>
      </c>
      <c r="P906" s="1">
        <v>0</v>
      </c>
      <c r="Q906" s="1">
        <v>3493.0863690025099</v>
      </c>
      <c r="R906" s="1">
        <v>557997.5</v>
      </c>
      <c r="S906" s="59">
        <f>IF(C906="East", IF(B906="Central",('Connecting shares (%)'!$F$2/100*E906+'Connecting shares (%)'!$G$2/100*G906+'Connecting shares (%)'!$H$2/100*I906)/1000000,0),0)</f>
        <v>0</v>
      </c>
      <c r="T906" s="59">
        <f>IF(C906="East", IF(B906="Central",F906*'Connecting shares (%)'!$R$16*'Connecting shares (%)'!$F$2/100+H906*'Connecting shares (%)'!$G$2/100*'Connecting shares (%)'!$R$17+J906*'Connecting shares (%)'!$H$2/100*'Connecting shares (%)'!$R$18,0),0)</f>
        <v>0</v>
      </c>
      <c r="U906" s="1">
        <f>IF(C906="East", IF(B906="Decentral",('Connecting shares (%)'!$F$6/100*E906+'Connecting shares (%)'!$G$6/100*G906+'Connecting shares (%)'!$H$6/100*I906)/1000000,0),0)</f>
        <v>1.1195894199999998</v>
      </c>
      <c r="V906" s="1">
        <f>IF(C906="East", IF(B906="Decentral",F906*'Connecting shares (%)'!$R$16*'Connecting shares (%)'!$F$6/100+H906*'Connecting shares (%)'!$G$6/100*'Connecting shares (%)'!$R$17+J906*'Connecting shares (%)'!$H$6/100*'Connecting shares (%)'!$R$18,0),0)</f>
        <v>1.9085850000000002</v>
      </c>
      <c r="W906" s="1">
        <f>IF(C906="East", IF(B906="Central",('Connecting shares (%)'!$F$4/100*K906+'Connecting shares (%)'!$G$4/100*M906+'Connecting shares (%)'!$H$4/100*O906)/1000000,0),0)</f>
        <v>0</v>
      </c>
      <c r="X906" s="1">
        <f>IF(C906="East", IF(B906="Central",L906*'Connecting shares (%)'!$R$16*'Connecting shares (%)'!$F$4/100+N906*'Connecting shares (%)'!$G$4/100*'Connecting shares (%)'!$R$17+P906*'Connecting shares (%)'!$H$4/100*'Connecting shares (%)'!$R$18,0),0)</f>
        <v>0</v>
      </c>
      <c r="Y906" s="1">
        <f>IF(C906="East", IF(B906="Decentral",('Connecting shares (%)'!$F$4/100*K906+'Connecting shares (%)'!$G$4/100*M906+'Connecting shares (%)'!$H$4/100*O906)/1000000,0),0)</f>
        <v>3.3081650000000004E-2</v>
      </c>
      <c r="Z906" s="1">
        <f>IF(C906="East", IF(B906="Decentral",L906*'Connecting shares (%)'!$R$16*'Connecting shares (%)'!$F$8/100+N906*'Connecting shares (%)'!$G$8/100*'Connecting shares (%)'!$R$17+P906*'Connecting shares (%)'!$H$8/100*'Connecting shares (%)'!$R$18,0),0)</f>
        <v>9.1980000000000006E-2</v>
      </c>
      <c r="AA906" s="1">
        <f>IF(C906="West", IF(B906="Central",('Connecting shares (%)'!$F$10/100*E906+'Connecting shares (%)'!$G$10/100*G906+'Connecting shares (%)'!$H$10/100*I906)/1000000,0),0)</f>
        <v>0</v>
      </c>
      <c r="AB906" s="1">
        <f>IF(C906="West", IF(B906="Central",F906*'Connecting shares (%)'!$R$16*'Connecting shares (%)'!$F$10/100+H906*'Connecting shares (%)'!$G$10/100*'Connecting shares (%)'!$R$17+J906*'Connecting shares (%)'!$H$10/100*'Connecting shares (%)'!$R$18,0),0)</f>
        <v>0</v>
      </c>
      <c r="AC906" s="1">
        <f>IF(C906="West", IF(B906="Decentral",('Connecting shares (%)'!$F$14/100*E906+'Connecting shares (%)'!$G$14/100*G906+'Connecting shares (%)'!$H$14/100*I906)/1000000,0),0)</f>
        <v>0</v>
      </c>
      <c r="AD906" s="1">
        <f>IF(C906="west", IF(B906="Decentral",F906*'Connecting shares (%)'!$R$16*'Connecting shares (%)'!$F$14/100+H906*'Connecting shares (%)'!$G$14/100*'Connecting shares (%)'!$R$17+J906*'Connecting shares (%)'!$H$14/100*'Connecting shares (%)'!$R$18,0),0)</f>
        <v>0</v>
      </c>
      <c r="AE906" s="1">
        <f>IF(C906="west", IF(B906="Central",('Connecting shares (%)'!$F$12/100*K906+'Connecting shares (%)'!$G$12/100*M906+'Connecting shares (%)'!$H$12/100*O906)/1000000,0),0)</f>
        <v>0</v>
      </c>
      <c r="AF906" s="1">
        <f>IF(C906="west", IF(B906="Central",L906*'Connecting shares (%)'!$R$16*'Connecting shares (%)'!$F$12/100+N906*'Connecting shares (%)'!$G$12/100*'Connecting shares (%)'!$R$17+P906*'Connecting shares (%)'!$H$12/100*'Connecting shares (%)'!$R$18,0),0)</f>
        <v>0</v>
      </c>
      <c r="AG906" s="1">
        <f>IF(C906="West", IF(B906="Decentral",(K906*'Connecting shares (%)'!$F$16/100+M906*'Connecting shares (%)'!$G$16/100+O906*'Connecting shares (%)'!$H$16/100)/1000000,0),0)</f>
        <v>0</v>
      </c>
      <c r="AH906" s="1">
        <f>IF(C906="west", IF(B906="Decentral",L906*'Connecting shares (%)'!$R$16*'Connecting shares (%)'!$F$16/100+N906*'Connecting shares (%)'!$G$16/100*'Connecting shares (%)'!$R$17+P906*'Connecting shares (%)'!$H$16/100*'Connecting shares (%)'!$R$18,0),0)</f>
        <v>0</v>
      </c>
    </row>
    <row r="907" spans="1:34">
      <c r="A907" s="1">
        <v>906</v>
      </c>
      <c r="B907" s="1" t="s">
        <v>19</v>
      </c>
      <c r="C907" s="1" t="s">
        <v>22</v>
      </c>
      <c r="D907" s="1" t="s">
        <v>95</v>
      </c>
      <c r="E907" s="1">
        <v>0</v>
      </c>
      <c r="F907" s="1">
        <v>0</v>
      </c>
      <c r="G907" s="1">
        <v>0</v>
      </c>
      <c r="H907" s="1">
        <v>0</v>
      </c>
      <c r="I907" s="1">
        <v>0</v>
      </c>
      <c r="J907" s="1">
        <v>0</v>
      </c>
      <c r="K907" s="1">
        <v>0</v>
      </c>
      <c r="L907" s="1">
        <v>0</v>
      </c>
      <c r="M907" s="1">
        <v>0</v>
      </c>
      <c r="N907" s="1">
        <v>0</v>
      </c>
      <c r="O907" s="1">
        <v>0</v>
      </c>
      <c r="P907" s="1">
        <v>0</v>
      </c>
      <c r="Q907" s="1">
        <v>762.151562383297</v>
      </c>
      <c r="R907" s="1">
        <v>32167</v>
      </c>
      <c r="S907" s="59">
        <f>IF(C907="East", IF(B907="Central",('Connecting shares (%)'!$F$2/100*E907+'Connecting shares (%)'!$G$2/100*G907+'Connecting shares (%)'!$H$2/100*I907)/1000000,0),0)</f>
        <v>0</v>
      </c>
      <c r="T907" s="59">
        <f>IF(C907="East", IF(B907="Central",F907*'Connecting shares (%)'!$R$16*'Connecting shares (%)'!$F$2/100+H907*'Connecting shares (%)'!$G$2/100*'Connecting shares (%)'!$R$17+J907*'Connecting shares (%)'!$H$2/100*'Connecting shares (%)'!$R$18,0),0)</f>
        <v>0</v>
      </c>
      <c r="U907" s="1">
        <f>IF(C907="East", IF(B907="Decentral",('Connecting shares (%)'!$F$6/100*E907+'Connecting shares (%)'!$G$6/100*G907+'Connecting shares (%)'!$H$6/100*I907)/1000000,0),0)</f>
        <v>0</v>
      </c>
      <c r="V907" s="1">
        <f>IF(C907="East", IF(B907="Decentral",F907*'Connecting shares (%)'!$R$16*'Connecting shares (%)'!$F$6/100+H907*'Connecting shares (%)'!$G$6/100*'Connecting shares (%)'!$R$17+J907*'Connecting shares (%)'!$H$6/100*'Connecting shares (%)'!$R$18,0),0)</f>
        <v>0</v>
      </c>
      <c r="W907" s="1">
        <f>IF(C907="East", IF(B907="Central",('Connecting shares (%)'!$F$4/100*K907+'Connecting shares (%)'!$G$4/100*M907+'Connecting shares (%)'!$H$4/100*O907)/1000000,0),0)</f>
        <v>0</v>
      </c>
      <c r="X907" s="1">
        <f>IF(C907="East", IF(B907="Central",L907*'Connecting shares (%)'!$R$16*'Connecting shares (%)'!$F$4/100+N907*'Connecting shares (%)'!$G$4/100*'Connecting shares (%)'!$R$17+P907*'Connecting shares (%)'!$H$4/100*'Connecting shares (%)'!$R$18,0),0)</f>
        <v>0</v>
      </c>
      <c r="Y907" s="1">
        <f>IF(C907="East", IF(B907="Decentral",('Connecting shares (%)'!$F$4/100*K907+'Connecting shares (%)'!$G$4/100*M907+'Connecting shares (%)'!$H$4/100*O907)/1000000,0),0)</f>
        <v>0</v>
      </c>
      <c r="Z907" s="1">
        <f>IF(C907="East", IF(B907="Decentral",L907*'Connecting shares (%)'!$R$16*'Connecting shares (%)'!$F$8/100+N907*'Connecting shares (%)'!$G$8/100*'Connecting shares (%)'!$R$17+P907*'Connecting shares (%)'!$H$8/100*'Connecting shares (%)'!$R$18,0),0)</f>
        <v>0</v>
      </c>
      <c r="AA907" s="1">
        <f>IF(C907="West", IF(B907="Central",('Connecting shares (%)'!$F$10/100*E907+'Connecting shares (%)'!$G$10/100*G907+'Connecting shares (%)'!$H$10/100*I907)/1000000,0),0)</f>
        <v>0</v>
      </c>
      <c r="AB907" s="1">
        <f>IF(C907="West", IF(B907="Central",F907*'Connecting shares (%)'!$R$16*'Connecting shares (%)'!$F$10/100+H907*'Connecting shares (%)'!$G$10/100*'Connecting shares (%)'!$R$17+J907*'Connecting shares (%)'!$H$10/100*'Connecting shares (%)'!$R$18,0),0)</f>
        <v>0</v>
      </c>
      <c r="AC907" s="1">
        <f>IF(C907="West", IF(B907="Decentral",('Connecting shares (%)'!$F$14/100*E907+'Connecting shares (%)'!$G$14/100*G907+'Connecting shares (%)'!$H$14/100*I907)/1000000,0),0)</f>
        <v>0</v>
      </c>
      <c r="AD907" s="1">
        <f>IF(C907="west", IF(B907="Decentral",F907*'Connecting shares (%)'!$R$16*'Connecting shares (%)'!$F$14/100+H907*'Connecting shares (%)'!$G$14/100*'Connecting shares (%)'!$R$17+J907*'Connecting shares (%)'!$H$14/100*'Connecting shares (%)'!$R$18,0),0)</f>
        <v>0</v>
      </c>
      <c r="AE907" s="1">
        <f>IF(C907="west", IF(B907="Central",('Connecting shares (%)'!$F$12/100*K907+'Connecting shares (%)'!$G$12/100*M907+'Connecting shares (%)'!$H$12/100*O907)/1000000,0),0)</f>
        <v>0</v>
      </c>
      <c r="AF907" s="1">
        <f>IF(C907="west", IF(B907="Central",L907*'Connecting shares (%)'!$R$16*'Connecting shares (%)'!$F$12/100+N907*'Connecting shares (%)'!$G$12/100*'Connecting shares (%)'!$R$17+P907*'Connecting shares (%)'!$H$12/100*'Connecting shares (%)'!$R$18,0),0)</f>
        <v>0</v>
      </c>
      <c r="AG907" s="1">
        <f>IF(C907="West", IF(B907="Decentral",(K907*'Connecting shares (%)'!$F$16/100+M907*'Connecting shares (%)'!$G$16/100+O907*'Connecting shares (%)'!$H$16/100)/1000000,0),0)</f>
        <v>0</v>
      </c>
      <c r="AH907" s="1">
        <f>IF(C907="west", IF(B907="Decentral",L907*'Connecting shares (%)'!$R$16*'Connecting shares (%)'!$F$16/100+N907*'Connecting shares (%)'!$G$16/100*'Connecting shares (%)'!$R$17+P907*'Connecting shares (%)'!$H$16/100*'Connecting shares (%)'!$R$18,0),0)</f>
        <v>0</v>
      </c>
    </row>
    <row r="908" spans="1:34">
      <c r="A908" s="1">
        <v>907</v>
      </c>
      <c r="B908" s="1" t="s">
        <v>19</v>
      </c>
      <c r="C908" s="1" t="s">
        <v>22</v>
      </c>
      <c r="D908" s="1" t="s">
        <v>94</v>
      </c>
      <c r="E908" s="1">
        <v>0</v>
      </c>
      <c r="F908" s="1">
        <v>0</v>
      </c>
      <c r="G908" s="1">
        <v>0</v>
      </c>
      <c r="H908" s="1">
        <v>0</v>
      </c>
      <c r="I908" s="1">
        <v>0</v>
      </c>
      <c r="J908" s="1">
        <v>0</v>
      </c>
      <c r="K908" s="1">
        <v>0</v>
      </c>
      <c r="L908" s="1">
        <v>0</v>
      </c>
      <c r="M908" s="1">
        <v>0</v>
      </c>
      <c r="N908" s="1">
        <v>0</v>
      </c>
      <c r="O908" s="1">
        <v>0</v>
      </c>
      <c r="P908" s="1">
        <v>0</v>
      </c>
      <c r="Q908" s="1">
        <v>451.195279728814</v>
      </c>
      <c r="R908" s="1">
        <v>378</v>
      </c>
      <c r="S908" s="59">
        <f>IF(C908="East", IF(B908="Central",('Connecting shares (%)'!$F$2/100*E908+'Connecting shares (%)'!$G$2/100*G908+'Connecting shares (%)'!$H$2/100*I908)/1000000,0),0)</f>
        <v>0</v>
      </c>
      <c r="T908" s="59">
        <f>IF(C908="East", IF(B908="Central",F908*'Connecting shares (%)'!$R$16*'Connecting shares (%)'!$F$2/100+H908*'Connecting shares (%)'!$G$2/100*'Connecting shares (%)'!$R$17+J908*'Connecting shares (%)'!$H$2/100*'Connecting shares (%)'!$R$18,0),0)</f>
        <v>0</v>
      </c>
      <c r="U908" s="1">
        <f>IF(C908="East", IF(B908="Decentral",('Connecting shares (%)'!$F$6/100*E908+'Connecting shares (%)'!$G$6/100*G908+'Connecting shares (%)'!$H$6/100*I908)/1000000,0),0)</f>
        <v>0</v>
      </c>
      <c r="V908" s="1">
        <f>IF(C908="East", IF(B908="Decentral",F908*'Connecting shares (%)'!$R$16*'Connecting shares (%)'!$F$6/100+H908*'Connecting shares (%)'!$G$6/100*'Connecting shares (%)'!$R$17+J908*'Connecting shares (%)'!$H$6/100*'Connecting shares (%)'!$R$18,0),0)</f>
        <v>0</v>
      </c>
      <c r="W908" s="1">
        <f>IF(C908="East", IF(B908="Central",('Connecting shares (%)'!$F$4/100*K908+'Connecting shares (%)'!$G$4/100*M908+'Connecting shares (%)'!$H$4/100*O908)/1000000,0),0)</f>
        <v>0</v>
      </c>
      <c r="X908" s="1">
        <f>IF(C908="East", IF(B908="Central",L908*'Connecting shares (%)'!$R$16*'Connecting shares (%)'!$F$4/100+N908*'Connecting shares (%)'!$G$4/100*'Connecting shares (%)'!$R$17+P908*'Connecting shares (%)'!$H$4/100*'Connecting shares (%)'!$R$18,0),0)</f>
        <v>0</v>
      </c>
      <c r="Y908" s="1">
        <f>IF(C908="East", IF(B908="Decentral",('Connecting shares (%)'!$F$4/100*K908+'Connecting shares (%)'!$G$4/100*M908+'Connecting shares (%)'!$H$4/100*O908)/1000000,0),0)</f>
        <v>0</v>
      </c>
      <c r="Z908" s="1">
        <f>IF(C908="East", IF(B908="Decentral",L908*'Connecting shares (%)'!$R$16*'Connecting shares (%)'!$F$8/100+N908*'Connecting shares (%)'!$G$8/100*'Connecting shares (%)'!$R$17+P908*'Connecting shares (%)'!$H$8/100*'Connecting shares (%)'!$R$18,0),0)</f>
        <v>0</v>
      </c>
      <c r="AA908" s="1">
        <f>IF(C908="West", IF(B908="Central",('Connecting shares (%)'!$F$10/100*E908+'Connecting shares (%)'!$G$10/100*G908+'Connecting shares (%)'!$H$10/100*I908)/1000000,0),0)</f>
        <v>0</v>
      </c>
      <c r="AB908" s="1">
        <f>IF(C908="West", IF(B908="Central",F908*'Connecting shares (%)'!$R$16*'Connecting shares (%)'!$F$10/100+H908*'Connecting shares (%)'!$G$10/100*'Connecting shares (%)'!$R$17+J908*'Connecting shares (%)'!$H$10/100*'Connecting shares (%)'!$R$18,0),0)</f>
        <v>0</v>
      </c>
      <c r="AC908" s="1">
        <f>IF(C908="West", IF(B908="Decentral",('Connecting shares (%)'!$F$14/100*E908+'Connecting shares (%)'!$G$14/100*G908+'Connecting shares (%)'!$H$14/100*I908)/1000000,0),0)</f>
        <v>0</v>
      </c>
      <c r="AD908" s="1">
        <f>IF(C908="west", IF(B908="Decentral",F908*'Connecting shares (%)'!$R$16*'Connecting shares (%)'!$F$14/100+H908*'Connecting shares (%)'!$G$14/100*'Connecting shares (%)'!$R$17+J908*'Connecting shares (%)'!$H$14/100*'Connecting shares (%)'!$R$18,0),0)</f>
        <v>0</v>
      </c>
      <c r="AE908" s="1">
        <f>IF(C908="west", IF(B908="Central",('Connecting shares (%)'!$F$12/100*K908+'Connecting shares (%)'!$G$12/100*M908+'Connecting shares (%)'!$H$12/100*O908)/1000000,0),0)</f>
        <v>0</v>
      </c>
      <c r="AF908" s="1">
        <f>IF(C908="west", IF(B908="Central",L908*'Connecting shares (%)'!$R$16*'Connecting shares (%)'!$F$12/100+N908*'Connecting shares (%)'!$G$12/100*'Connecting shares (%)'!$R$17+P908*'Connecting shares (%)'!$H$12/100*'Connecting shares (%)'!$R$18,0),0)</f>
        <v>0</v>
      </c>
      <c r="AG908" s="1">
        <f>IF(C908="West", IF(B908="Decentral",(K908*'Connecting shares (%)'!$F$16/100+M908*'Connecting shares (%)'!$G$16/100+O908*'Connecting shares (%)'!$H$16/100)/1000000,0),0)</f>
        <v>0</v>
      </c>
      <c r="AH908" s="1">
        <f>IF(C908="west", IF(B908="Decentral",L908*'Connecting shares (%)'!$R$16*'Connecting shares (%)'!$F$16/100+N908*'Connecting shares (%)'!$G$16/100*'Connecting shares (%)'!$R$17+P908*'Connecting shares (%)'!$H$16/100*'Connecting shares (%)'!$R$18,0),0)</f>
        <v>0</v>
      </c>
    </row>
    <row r="909" spans="1:34">
      <c r="A909" s="1">
        <v>908</v>
      </c>
      <c r="B909" s="1" t="s">
        <v>19</v>
      </c>
      <c r="C909" s="1" t="s">
        <v>22</v>
      </c>
      <c r="D909" s="1" t="s">
        <v>93</v>
      </c>
      <c r="E909" s="1">
        <v>311634.45999999897</v>
      </c>
      <c r="F909" s="1">
        <v>21</v>
      </c>
      <c r="G909" s="1">
        <v>0</v>
      </c>
      <c r="H909" s="1">
        <v>0</v>
      </c>
      <c r="I909" s="1">
        <v>0</v>
      </c>
      <c r="J909" s="1">
        <v>0</v>
      </c>
      <c r="K909" s="1">
        <v>0</v>
      </c>
      <c r="L909" s="1">
        <v>0</v>
      </c>
      <c r="M909" s="1">
        <v>0</v>
      </c>
      <c r="N909" s="1">
        <v>0</v>
      </c>
      <c r="O909" s="1">
        <v>0</v>
      </c>
      <c r="P909" s="1">
        <v>0</v>
      </c>
      <c r="Q909" s="1">
        <v>3740.86327850312</v>
      </c>
      <c r="R909" s="1">
        <v>141760.5</v>
      </c>
      <c r="S909" s="59">
        <f>IF(C909="East", IF(B909="Central",('Connecting shares (%)'!$F$2/100*E909+'Connecting shares (%)'!$G$2/100*G909+'Connecting shares (%)'!$H$2/100*I909)/1000000,0),0)</f>
        <v>0</v>
      </c>
      <c r="T909" s="59">
        <f>IF(C909="East", IF(B909="Central",F909*'Connecting shares (%)'!$R$16*'Connecting shares (%)'!$F$2/100+H909*'Connecting shares (%)'!$G$2/100*'Connecting shares (%)'!$R$17+J909*'Connecting shares (%)'!$H$2/100*'Connecting shares (%)'!$R$18,0),0)</f>
        <v>0</v>
      </c>
      <c r="U909" s="1">
        <f>IF(C909="East", IF(B909="Decentral",('Connecting shares (%)'!$F$6/100*E909+'Connecting shares (%)'!$G$6/100*G909+'Connecting shares (%)'!$H$6/100*I909)/1000000,0),0)</f>
        <v>0.31163445999999895</v>
      </c>
      <c r="V909" s="1">
        <f>IF(C909="East", IF(B909="Decentral",F909*'Connecting shares (%)'!$R$16*'Connecting shares (%)'!$F$6/100+H909*'Connecting shares (%)'!$G$6/100*'Connecting shares (%)'!$R$17+J909*'Connecting shares (%)'!$H$6/100*'Connecting shares (%)'!$R$18,0),0)</f>
        <v>0.48289500000000002</v>
      </c>
      <c r="W909" s="1">
        <f>IF(C909="East", IF(B909="Central",('Connecting shares (%)'!$F$4/100*K909+'Connecting shares (%)'!$G$4/100*M909+'Connecting shares (%)'!$H$4/100*O909)/1000000,0),0)</f>
        <v>0</v>
      </c>
      <c r="X909" s="1">
        <f>IF(C909="East", IF(B909="Central",L909*'Connecting shares (%)'!$R$16*'Connecting shares (%)'!$F$4/100+N909*'Connecting shares (%)'!$G$4/100*'Connecting shares (%)'!$R$17+P909*'Connecting shares (%)'!$H$4/100*'Connecting shares (%)'!$R$18,0),0)</f>
        <v>0</v>
      </c>
      <c r="Y909" s="1">
        <f>IF(C909="East", IF(B909="Decentral",('Connecting shares (%)'!$F$4/100*K909+'Connecting shares (%)'!$G$4/100*M909+'Connecting shares (%)'!$H$4/100*O909)/1000000,0),0)</f>
        <v>0</v>
      </c>
      <c r="Z909" s="1">
        <f>IF(C909="East", IF(B909="Decentral",L909*'Connecting shares (%)'!$R$16*'Connecting shares (%)'!$F$8/100+N909*'Connecting shares (%)'!$G$8/100*'Connecting shares (%)'!$R$17+P909*'Connecting shares (%)'!$H$8/100*'Connecting shares (%)'!$R$18,0),0)</f>
        <v>0</v>
      </c>
      <c r="AA909" s="1">
        <f>IF(C909="West", IF(B909="Central",('Connecting shares (%)'!$F$10/100*E909+'Connecting shares (%)'!$G$10/100*G909+'Connecting shares (%)'!$H$10/100*I909)/1000000,0),0)</f>
        <v>0</v>
      </c>
      <c r="AB909" s="1">
        <f>IF(C909="West", IF(B909="Central",F909*'Connecting shares (%)'!$R$16*'Connecting shares (%)'!$F$10/100+H909*'Connecting shares (%)'!$G$10/100*'Connecting shares (%)'!$R$17+J909*'Connecting shares (%)'!$H$10/100*'Connecting shares (%)'!$R$18,0),0)</f>
        <v>0</v>
      </c>
      <c r="AC909" s="1">
        <f>IF(C909="West", IF(B909="Decentral",('Connecting shares (%)'!$F$14/100*E909+'Connecting shares (%)'!$G$14/100*G909+'Connecting shares (%)'!$H$14/100*I909)/1000000,0),0)</f>
        <v>0</v>
      </c>
      <c r="AD909" s="1">
        <f>IF(C909="west", IF(B909="Decentral",F909*'Connecting shares (%)'!$R$16*'Connecting shares (%)'!$F$14/100+H909*'Connecting shares (%)'!$G$14/100*'Connecting shares (%)'!$R$17+J909*'Connecting shares (%)'!$H$14/100*'Connecting shares (%)'!$R$18,0),0)</f>
        <v>0</v>
      </c>
      <c r="AE909" s="1">
        <f>IF(C909="west", IF(B909="Central",('Connecting shares (%)'!$F$12/100*K909+'Connecting shares (%)'!$G$12/100*M909+'Connecting shares (%)'!$H$12/100*O909)/1000000,0),0)</f>
        <v>0</v>
      </c>
      <c r="AF909" s="1">
        <f>IF(C909="west", IF(B909="Central",L909*'Connecting shares (%)'!$R$16*'Connecting shares (%)'!$F$12/100+N909*'Connecting shares (%)'!$G$12/100*'Connecting shares (%)'!$R$17+P909*'Connecting shares (%)'!$H$12/100*'Connecting shares (%)'!$R$18,0),0)</f>
        <v>0</v>
      </c>
      <c r="AG909" s="1">
        <f>IF(C909="West", IF(B909="Decentral",(K909*'Connecting shares (%)'!$F$16/100+M909*'Connecting shares (%)'!$G$16/100+O909*'Connecting shares (%)'!$H$16/100)/1000000,0),0)</f>
        <v>0</v>
      </c>
      <c r="AH909" s="1">
        <f>IF(C909="west", IF(B909="Decentral",L909*'Connecting shares (%)'!$R$16*'Connecting shares (%)'!$F$16/100+N909*'Connecting shares (%)'!$G$16/100*'Connecting shares (%)'!$R$17+P909*'Connecting shares (%)'!$H$16/100*'Connecting shares (%)'!$R$18,0),0)</f>
        <v>0</v>
      </c>
    </row>
    <row r="910" spans="1:34">
      <c r="A910" s="1">
        <v>909</v>
      </c>
      <c r="B910" s="1" t="s">
        <v>19</v>
      </c>
      <c r="C910" s="1" t="s">
        <v>22</v>
      </c>
      <c r="D910" s="1" t="s">
        <v>92</v>
      </c>
      <c r="E910" s="1">
        <v>111562.87</v>
      </c>
      <c r="F910" s="1">
        <v>9</v>
      </c>
      <c r="G910" s="1">
        <v>0</v>
      </c>
      <c r="H910" s="1">
        <v>0</v>
      </c>
      <c r="I910" s="1">
        <v>0</v>
      </c>
      <c r="J910" s="1">
        <v>0</v>
      </c>
      <c r="K910" s="1">
        <v>0</v>
      </c>
      <c r="L910" s="1">
        <v>0</v>
      </c>
      <c r="M910" s="1">
        <v>0</v>
      </c>
      <c r="N910" s="1">
        <v>0</v>
      </c>
      <c r="O910" s="1">
        <v>0</v>
      </c>
      <c r="P910" s="1">
        <v>0</v>
      </c>
      <c r="Q910" s="1">
        <v>2099.47754147052</v>
      </c>
      <c r="R910" s="1">
        <v>76305.5</v>
      </c>
      <c r="S910" s="59">
        <f>IF(C910="East", IF(B910="Central",('Connecting shares (%)'!$F$2/100*E910+'Connecting shares (%)'!$G$2/100*G910+'Connecting shares (%)'!$H$2/100*I910)/1000000,0),0)</f>
        <v>0</v>
      </c>
      <c r="T910" s="59">
        <f>IF(C910="East", IF(B910="Central",F910*'Connecting shares (%)'!$R$16*'Connecting shares (%)'!$F$2/100+H910*'Connecting shares (%)'!$G$2/100*'Connecting shares (%)'!$R$17+J910*'Connecting shares (%)'!$H$2/100*'Connecting shares (%)'!$R$18,0),0)</f>
        <v>0</v>
      </c>
      <c r="U910" s="1">
        <f>IF(C910="East", IF(B910="Decentral",('Connecting shares (%)'!$F$6/100*E910+'Connecting shares (%)'!$G$6/100*G910+'Connecting shares (%)'!$H$6/100*I910)/1000000,0),0)</f>
        <v>0.11156286999999999</v>
      </c>
      <c r="V910" s="1">
        <f>IF(C910="East", IF(B910="Decentral",F910*'Connecting shares (%)'!$R$16*'Connecting shares (%)'!$F$6/100+H910*'Connecting shares (%)'!$G$6/100*'Connecting shares (%)'!$R$17+J910*'Connecting shares (%)'!$H$6/100*'Connecting shares (%)'!$R$18,0),0)</f>
        <v>0.206955</v>
      </c>
      <c r="W910" s="1">
        <f>IF(C910="East", IF(B910="Central",('Connecting shares (%)'!$F$4/100*K910+'Connecting shares (%)'!$G$4/100*M910+'Connecting shares (%)'!$H$4/100*O910)/1000000,0),0)</f>
        <v>0</v>
      </c>
      <c r="X910" s="1">
        <f>IF(C910="East", IF(B910="Central",L910*'Connecting shares (%)'!$R$16*'Connecting shares (%)'!$F$4/100+N910*'Connecting shares (%)'!$G$4/100*'Connecting shares (%)'!$R$17+P910*'Connecting shares (%)'!$H$4/100*'Connecting shares (%)'!$R$18,0),0)</f>
        <v>0</v>
      </c>
      <c r="Y910" s="1">
        <f>IF(C910="East", IF(B910="Decentral",('Connecting shares (%)'!$F$4/100*K910+'Connecting shares (%)'!$G$4/100*M910+'Connecting shares (%)'!$H$4/100*O910)/1000000,0),0)</f>
        <v>0</v>
      </c>
      <c r="Z910" s="1">
        <f>IF(C910="East", IF(B910="Decentral",L910*'Connecting shares (%)'!$R$16*'Connecting shares (%)'!$F$8/100+N910*'Connecting shares (%)'!$G$8/100*'Connecting shares (%)'!$R$17+P910*'Connecting shares (%)'!$H$8/100*'Connecting shares (%)'!$R$18,0),0)</f>
        <v>0</v>
      </c>
      <c r="AA910" s="1">
        <f>IF(C910="West", IF(B910="Central",('Connecting shares (%)'!$F$10/100*E910+'Connecting shares (%)'!$G$10/100*G910+'Connecting shares (%)'!$H$10/100*I910)/1000000,0),0)</f>
        <v>0</v>
      </c>
      <c r="AB910" s="1">
        <f>IF(C910="West", IF(B910="Central",F910*'Connecting shares (%)'!$R$16*'Connecting shares (%)'!$F$10/100+H910*'Connecting shares (%)'!$G$10/100*'Connecting shares (%)'!$R$17+J910*'Connecting shares (%)'!$H$10/100*'Connecting shares (%)'!$R$18,0),0)</f>
        <v>0</v>
      </c>
      <c r="AC910" s="1">
        <f>IF(C910="West", IF(B910="Decentral",('Connecting shares (%)'!$F$14/100*E910+'Connecting shares (%)'!$G$14/100*G910+'Connecting shares (%)'!$H$14/100*I910)/1000000,0),0)</f>
        <v>0</v>
      </c>
      <c r="AD910" s="1">
        <f>IF(C910="west", IF(B910="Decentral",F910*'Connecting shares (%)'!$R$16*'Connecting shares (%)'!$F$14/100+H910*'Connecting shares (%)'!$G$14/100*'Connecting shares (%)'!$R$17+J910*'Connecting shares (%)'!$H$14/100*'Connecting shares (%)'!$R$18,0),0)</f>
        <v>0</v>
      </c>
      <c r="AE910" s="1">
        <f>IF(C910="west", IF(B910="Central",('Connecting shares (%)'!$F$12/100*K910+'Connecting shares (%)'!$G$12/100*M910+'Connecting shares (%)'!$H$12/100*O910)/1000000,0),0)</f>
        <v>0</v>
      </c>
      <c r="AF910" s="1">
        <f>IF(C910="west", IF(B910="Central",L910*'Connecting shares (%)'!$R$16*'Connecting shares (%)'!$F$12/100+N910*'Connecting shares (%)'!$G$12/100*'Connecting shares (%)'!$R$17+P910*'Connecting shares (%)'!$H$12/100*'Connecting shares (%)'!$R$18,0),0)</f>
        <v>0</v>
      </c>
      <c r="AG910" s="1">
        <f>IF(C910="West", IF(B910="Decentral",(K910*'Connecting shares (%)'!$F$16/100+M910*'Connecting shares (%)'!$G$16/100+O910*'Connecting shares (%)'!$H$16/100)/1000000,0),0)</f>
        <v>0</v>
      </c>
      <c r="AH910" s="1">
        <f>IF(C910="west", IF(B910="Decentral",L910*'Connecting shares (%)'!$R$16*'Connecting shares (%)'!$F$16/100+N910*'Connecting shares (%)'!$G$16/100*'Connecting shares (%)'!$R$17+P910*'Connecting shares (%)'!$H$16/100*'Connecting shares (%)'!$R$18,0),0)</f>
        <v>0</v>
      </c>
    </row>
    <row r="911" spans="1:34">
      <c r="A911" s="1">
        <v>910</v>
      </c>
      <c r="B911" s="1" t="s">
        <v>19</v>
      </c>
      <c r="C911" s="1" t="s">
        <v>22</v>
      </c>
      <c r="D911" s="1" t="s">
        <v>91</v>
      </c>
      <c r="E911" s="1">
        <v>1562878.4199999899</v>
      </c>
      <c r="F911" s="1">
        <v>105</v>
      </c>
      <c r="G911" s="1">
        <v>0</v>
      </c>
      <c r="H911" s="1">
        <v>0</v>
      </c>
      <c r="I911" s="1">
        <v>0</v>
      </c>
      <c r="J911" s="1">
        <v>0</v>
      </c>
      <c r="K911" s="1">
        <v>324708.15000000002</v>
      </c>
      <c r="L911" s="1">
        <v>19</v>
      </c>
      <c r="M911" s="1">
        <v>0</v>
      </c>
      <c r="N911" s="1">
        <v>0</v>
      </c>
      <c r="O911" s="1">
        <v>0</v>
      </c>
      <c r="P911" s="1">
        <v>0</v>
      </c>
      <c r="Q911" s="1">
        <v>7665.2630080122199</v>
      </c>
      <c r="R911" s="1">
        <v>1471275</v>
      </c>
      <c r="S911" s="59">
        <f>IF(C911="East", IF(B911="Central",('Connecting shares (%)'!$F$2/100*E911+'Connecting shares (%)'!$G$2/100*G911+'Connecting shares (%)'!$H$2/100*I911)/1000000,0),0)</f>
        <v>0</v>
      </c>
      <c r="T911" s="59">
        <f>IF(C911="East", IF(B911="Central",F911*'Connecting shares (%)'!$R$16*'Connecting shares (%)'!$F$2/100+H911*'Connecting shares (%)'!$G$2/100*'Connecting shares (%)'!$R$17+J911*'Connecting shares (%)'!$H$2/100*'Connecting shares (%)'!$R$18,0),0)</f>
        <v>0</v>
      </c>
      <c r="U911" s="1">
        <f>IF(C911="East", IF(B911="Decentral",('Connecting shares (%)'!$F$6/100*E911+'Connecting shares (%)'!$G$6/100*G911+'Connecting shares (%)'!$H$6/100*I911)/1000000,0),0)</f>
        <v>1.5628784199999899</v>
      </c>
      <c r="V911" s="1">
        <f>IF(C911="East", IF(B911="Decentral",F911*'Connecting shares (%)'!$R$16*'Connecting shares (%)'!$F$6/100+H911*'Connecting shares (%)'!$G$6/100*'Connecting shares (%)'!$R$17+J911*'Connecting shares (%)'!$H$6/100*'Connecting shares (%)'!$R$18,0),0)</f>
        <v>2.4144750000000004</v>
      </c>
      <c r="W911" s="1">
        <f>IF(C911="East", IF(B911="Central",('Connecting shares (%)'!$F$4/100*K911+'Connecting shares (%)'!$G$4/100*M911+'Connecting shares (%)'!$H$4/100*O911)/1000000,0),0)</f>
        <v>0</v>
      </c>
      <c r="X911" s="1">
        <f>IF(C911="East", IF(B911="Central",L911*'Connecting shares (%)'!$R$16*'Connecting shares (%)'!$F$4/100+N911*'Connecting shares (%)'!$G$4/100*'Connecting shares (%)'!$R$17+P911*'Connecting shares (%)'!$H$4/100*'Connecting shares (%)'!$R$18,0),0)</f>
        <v>0</v>
      </c>
      <c r="Y911" s="1">
        <f>IF(C911="East", IF(B911="Decentral",('Connecting shares (%)'!$F$4/100*K911+'Connecting shares (%)'!$G$4/100*M911+'Connecting shares (%)'!$H$4/100*O911)/1000000,0),0)</f>
        <v>0.32470815000000003</v>
      </c>
      <c r="Z911" s="1">
        <f>IF(C911="East", IF(B911="Decentral",L911*'Connecting shares (%)'!$R$16*'Connecting shares (%)'!$F$8/100+N911*'Connecting shares (%)'!$G$8/100*'Connecting shares (%)'!$R$17+P911*'Connecting shares (%)'!$H$8/100*'Connecting shares (%)'!$R$18,0),0)</f>
        <v>0.4369050000000001</v>
      </c>
      <c r="AA911" s="1">
        <f>IF(C911="West", IF(B911="Central",('Connecting shares (%)'!$F$10/100*E911+'Connecting shares (%)'!$G$10/100*G911+'Connecting shares (%)'!$H$10/100*I911)/1000000,0),0)</f>
        <v>0</v>
      </c>
      <c r="AB911" s="1">
        <f>IF(C911="West", IF(B911="Central",F911*'Connecting shares (%)'!$R$16*'Connecting shares (%)'!$F$10/100+H911*'Connecting shares (%)'!$G$10/100*'Connecting shares (%)'!$R$17+J911*'Connecting shares (%)'!$H$10/100*'Connecting shares (%)'!$R$18,0),0)</f>
        <v>0</v>
      </c>
      <c r="AC911" s="1">
        <f>IF(C911="West", IF(B911="Decentral",('Connecting shares (%)'!$F$14/100*E911+'Connecting shares (%)'!$G$14/100*G911+'Connecting shares (%)'!$H$14/100*I911)/1000000,0),0)</f>
        <v>0</v>
      </c>
      <c r="AD911" s="1">
        <f>IF(C911="west", IF(B911="Decentral",F911*'Connecting shares (%)'!$R$16*'Connecting shares (%)'!$F$14/100+H911*'Connecting shares (%)'!$G$14/100*'Connecting shares (%)'!$R$17+J911*'Connecting shares (%)'!$H$14/100*'Connecting shares (%)'!$R$18,0),0)</f>
        <v>0</v>
      </c>
      <c r="AE911" s="1">
        <f>IF(C911="west", IF(B911="Central",('Connecting shares (%)'!$F$12/100*K911+'Connecting shares (%)'!$G$12/100*M911+'Connecting shares (%)'!$H$12/100*O911)/1000000,0),0)</f>
        <v>0</v>
      </c>
      <c r="AF911" s="1">
        <f>IF(C911="west", IF(B911="Central",L911*'Connecting shares (%)'!$R$16*'Connecting shares (%)'!$F$12/100+N911*'Connecting shares (%)'!$G$12/100*'Connecting shares (%)'!$R$17+P911*'Connecting shares (%)'!$H$12/100*'Connecting shares (%)'!$R$18,0),0)</f>
        <v>0</v>
      </c>
      <c r="AG911" s="1">
        <f>IF(C911="West", IF(B911="Decentral",(K911*'Connecting shares (%)'!$F$16/100+M911*'Connecting shares (%)'!$G$16/100+O911*'Connecting shares (%)'!$H$16/100)/1000000,0),0)</f>
        <v>0</v>
      </c>
      <c r="AH911" s="1">
        <f>IF(C911="west", IF(B911="Decentral",L911*'Connecting shares (%)'!$R$16*'Connecting shares (%)'!$F$16/100+N911*'Connecting shares (%)'!$G$16/100*'Connecting shares (%)'!$R$17+P911*'Connecting shares (%)'!$H$16/100*'Connecting shares (%)'!$R$18,0),0)</f>
        <v>0</v>
      </c>
    </row>
    <row r="912" spans="1:34">
      <c r="A912" s="1">
        <v>911</v>
      </c>
      <c r="B912" s="1" t="s">
        <v>19</v>
      </c>
      <c r="C912" s="1" t="s">
        <v>22</v>
      </c>
      <c r="D912" s="1" t="s">
        <v>90</v>
      </c>
      <c r="E912" s="1">
        <v>1304422.70999999</v>
      </c>
      <c r="F912" s="1">
        <v>92</v>
      </c>
      <c r="G912" s="1">
        <v>0</v>
      </c>
      <c r="H912" s="1">
        <v>0</v>
      </c>
      <c r="I912" s="1">
        <v>0</v>
      </c>
      <c r="J912" s="1">
        <v>0</v>
      </c>
      <c r="K912" s="1">
        <v>159080.239999999</v>
      </c>
      <c r="L912" s="1">
        <v>27</v>
      </c>
      <c r="M912" s="1">
        <v>0</v>
      </c>
      <c r="N912" s="1">
        <v>0</v>
      </c>
      <c r="O912" s="1">
        <v>0</v>
      </c>
      <c r="P912" s="1">
        <v>0</v>
      </c>
      <c r="Q912" s="1">
        <v>5871.1636460657</v>
      </c>
      <c r="R912" s="1">
        <v>960840</v>
      </c>
      <c r="S912" s="59">
        <f>IF(C912="East", IF(B912="Central",('Connecting shares (%)'!$F$2/100*E912+'Connecting shares (%)'!$G$2/100*G912+'Connecting shares (%)'!$H$2/100*I912)/1000000,0),0)</f>
        <v>0</v>
      </c>
      <c r="T912" s="59">
        <f>IF(C912="East", IF(B912="Central",F912*'Connecting shares (%)'!$R$16*'Connecting shares (%)'!$F$2/100+H912*'Connecting shares (%)'!$G$2/100*'Connecting shares (%)'!$R$17+J912*'Connecting shares (%)'!$H$2/100*'Connecting shares (%)'!$R$18,0),0)</f>
        <v>0</v>
      </c>
      <c r="U912" s="1">
        <f>IF(C912="East", IF(B912="Decentral",('Connecting shares (%)'!$F$6/100*E912+'Connecting shares (%)'!$G$6/100*G912+'Connecting shares (%)'!$H$6/100*I912)/1000000,0),0)</f>
        <v>1.3044227099999899</v>
      </c>
      <c r="V912" s="1">
        <f>IF(C912="East", IF(B912="Decentral",F912*'Connecting shares (%)'!$R$16*'Connecting shares (%)'!$F$6/100+H912*'Connecting shares (%)'!$G$6/100*'Connecting shares (%)'!$R$17+J912*'Connecting shares (%)'!$H$6/100*'Connecting shares (%)'!$R$18,0),0)</f>
        <v>2.1155400000000002</v>
      </c>
      <c r="W912" s="1">
        <f>IF(C912="East", IF(B912="Central",('Connecting shares (%)'!$F$4/100*K912+'Connecting shares (%)'!$G$4/100*M912+'Connecting shares (%)'!$H$4/100*O912)/1000000,0),0)</f>
        <v>0</v>
      </c>
      <c r="X912" s="1">
        <f>IF(C912="East", IF(B912="Central",L912*'Connecting shares (%)'!$R$16*'Connecting shares (%)'!$F$4/100+N912*'Connecting shares (%)'!$G$4/100*'Connecting shares (%)'!$R$17+P912*'Connecting shares (%)'!$H$4/100*'Connecting shares (%)'!$R$18,0),0)</f>
        <v>0</v>
      </c>
      <c r="Y912" s="1">
        <f>IF(C912="East", IF(B912="Decentral",('Connecting shares (%)'!$F$4/100*K912+'Connecting shares (%)'!$G$4/100*M912+'Connecting shares (%)'!$H$4/100*O912)/1000000,0),0)</f>
        <v>0.15908023999999901</v>
      </c>
      <c r="Z912" s="1">
        <f>IF(C912="East", IF(B912="Decentral",L912*'Connecting shares (%)'!$R$16*'Connecting shares (%)'!$F$8/100+N912*'Connecting shares (%)'!$G$8/100*'Connecting shares (%)'!$R$17+P912*'Connecting shares (%)'!$H$8/100*'Connecting shares (%)'!$R$18,0),0)</f>
        <v>0.620865</v>
      </c>
      <c r="AA912" s="1">
        <f>IF(C912="West", IF(B912="Central",('Connecting shares (%)'!$F$10/100*E912+'Connecting shares (%)'!$G$10/100*G912+'Connecting shares (%)'!$H$10/100*I912)/1000000,0),0)</f>
        <v>0</v>
      </c>
      <c r="AB912" s="1">
        <f>IF(C912="West", IF(B912="Central",F912*'Connecting shares (%)'!$R$16*'Connecting shares (%)'!$F$10/100+H912*'Connecting shares (%)'!$G$10/100*'Connecting shares (%)'!$R$17+J912*'Connecting shares (%)'!$H$10/100*'Connecting shares (%)'!$R$18,0),0)</f>
        <v>0</v>
      </c>
      <c r="AC912" s="1">
        <f>IF(C912="West", IF(B912="Decentral",('Connecting shares (%)'!$F$14/100*E912+'Connecting shares (%)'!$G$14/100*G912+'Connecting shares (%)'!$H$14/100*I912)/1000000,0),0)</f>
        <v>0</v>
      </c>
      <c r="AD912" s="1">
        <f>IF(C912="west", IF(B912="Decentral",F912*'Connecting shares (%)'!$R$16*'Connecting shares (%)'!$F$14/100+H912*'Connecting shares (%)'!$G$14/100*'Connecting shares (%)'!$R$17+J912*'Connecting shares (%)'!$H$14/100*'Connecting shares (%)'!$R$18,0),0)</f>
        <v>0</v>
      </c>
      <c r="AE912" s="1">
        <f>IF(C912="west", IF(B912="Central",('Connecting shares (%)'!$F$12/100*K912+'Connecting shares (%)'!$G$12/100*M912+'Connecting shares (%)'!$H$12/100*O912)/1000000,0),0)</f>
        <v>0</v>
      </c>
      <c r="AF912" s="1">
        <f>IF(C912="west", IF(B912="Central",L912*'Connecting shares (%)'!$R$16*'Connecting shares (%)'!$F$12/100+N912*'Connecting shares (%)'!$G$12/100*'Connecting shares (%)'!$R$17+P912*'Connecting shares (%)'!$H$12/100*'Connecting shares (%)'!$R$18,0),0)</f>
        <v>0</v>
      </c>
      <c r="AG912" s="1">
        <f>IF(C912="West", IF(B912="Decentral",(K912*'Connecting shares (%)'!$F$16/100+M912*'Connecting shares (%)'!$G$16/100+O912*'Connecting shares (%)'!$H$16/100)/1000000,0),0)</f>
        <v>0</v>
      </c>
      <c r="AH912" s="1">
        <f>IF(C912="west", IF(B912="Decentral",L912*'Connecting shares (%)'!$R$16*'Connecting shares (%)'!$F$16/100+N912*'Connecting shares (%)'!$G$16/100*'Connecting shares (%)'!$R$17+P912*'Connecting shares (%)'!$H$16/100*'Connecting shares (%)'!$R$18,0),0)</f>
        <v>0</v>
      </c>
    </row>
    <row r="913" spans="1:34">
      <c r="A913" s="1">
        <v>912</v>
      </c>
      <c r="B913" s="1" t="s">
        <v>19</v>
      </c>
      <c r="C913" s="1" t="s">
        <v>22</v>
      </c>
      <c r="D913" s="1" t="s">
        <v>89</v>
      </c>
      <c r="E913" s="1">
        <v>0</v>
      </c>
      <c r="F913" s="1">
        <v>0</v>
      </c>
      <c r="G913" s="1">
        <v>0</v>
      </c>
      <c r="H913" s="1">
        <v>0</v>
      </c>
      <c r="I913" s="1">
        <v>0</v>
      </c>
      <c r="J913" s="1">
        <v>0</v>
      </c>
      <c r="K913" s="1">
        <v>0</v>
      </c>
      <c r="L913" s="1">
        <v>0</v>
      </c>
      <c r="M913" s="1">
        <v>0</v>
      </c>
      <c r="N913" s="1">
        <v>0</v>
      </c>
      <c r="O913" s="1">
        <v>0</v>
      </c>
      <c r="P913" s="1">
        <v>0</v>
      </c>
      <c r="Q913" s="1">
        <v>483.21898013999999</v>
      </c>
      <c r="R913" s="1">
        <v>4108.5</v>
      </c>
      <c r="S913" s="59">
        <f>IF(C913="East", IF(B913="Central",('Connecting shares (%)'!$F$2/100*E913+'Connecting shares (%)'!$G$2/100*G913+'Connecting shares (%)'!$H$2/100*I913)/1000000,0),0)</f>
        <v>0</v>
      </c>
      <c r="T913" s="59">
        <f>IF(C913="East", IF(B913="Central",F913*'Connecting shares (%)'!$R$16*'Connecting shares (%)'!$F$2/100+H913*'Connecting shares (%)'!$G$2/100*'Connecting shares (%)'!$R$17+J913*'Connecting shares (%)'!$H$2/100*'Connecting shares (%)'!$R$18,0),0)</f>
        <v>0</v>
      </c>
      <c r="U913" s="1">
        <f>IF(C913="East", IF(B913="Decentral",('Connecting shares (%)'!$F$6/100*E913+'Connecting shares (%)'!$G$6/100*G913+'Connecting shares (%)'!$H$6/100*I913)/1000000,0),0)</f>
        <v>0</v>
      </c>
      <c r="V913" s="1">
        <f>IF(C913="East", IF(B913="Decentral",F913*'Connecting shares (%)'!$R$16*'Connecting shares (%)'!$F$6/100+H913*'Connecting shares (%)'!$G$6/100*'Connecting shares (%)'!$R$17+J913*'Connecting shares (%)'!$H$6/100*'Connecting shares (%)'!$R$18,0),0)</f>
        <v>0</v>
      </c>
      <c r="W913" s="1">
        <f>IF(C913="East", IF(B913="Central",('Connecting shares (%)'!$F$4/100*K913+'Connecting shares (%)'!$G$4/100*M913+'Connecting shares (%)'!$H$4/100*O913)/1000000,0),0)</f>
        <v>0</v>
      </c>
      <c r="X913" s="1">
        <f>IF(C913="East", IF(B913="Central",L913*'Connecting shares (%)'!$R$16*'Connecting shares (%)'!$F$4/100+N913*'Connecting shares (%)'!$G$4/100*'Connecting shares (%)'!$R$17+P913*'Connecting shares (%)'!$H$4/100*'Connecting shares (%)'!$R$18,0),0)</f>
        <v>0</v>
      </c>
      <c r="Y913" s="1">
        <f>IF(C913="East", IF(B913="Decentral",('Connecting shares (%)'!$F$4/100*K913+'Connecting shares (%)'!$G$4/100*M913+'Connecting shares (%)'!$H$4/100*O913)/1000000,0),0)</f>
        <v>0</v>
      </c>
      <c r="Z913" s="1">
        <f>IF(C913="East", IF(B913="Decentral",L913*'Connecting shares (%)'!$R$16*'Connecting shares (%)'!$F$8/100+N913*'Connecting shares (%)'!$G$8/100*'Connecting shares (%)'!$R$17+P913*'Connecting shares (%)'!$H$8/100*'Connecting shares (%)'!$R$18,0),0)</f>
        <v>0</v>
      </c>
      <c r="AA913" s="1">
        <f>IF(C913="West", IF(B913="Central",('Connecting shares (%)'!$F$10/100*E913+'Connecting shares (%)'!$G$10/100*G913+'Connecting shares (%)'!$H$10/100*I913)/1000000,0),0)</f>
        <v>0</v>
      </c>
      <c r="AB913" s="1">
        <f>IF(C913="West", IF(B913="Central",F913*'Connecting shares (%)'!$R$16*'Connecting shares (%)'!$F$10/100+H913*'Connecting shares (%)'!$G$10/100*'Connecting shares (%)'!$R$17+J913*'Connecting shares (%)'!$H$10/100*'Connecting shares (%)'!$R$18,0),0)</f>
        <v>0</v>
      </c>
      <c r="AC913" s="1">
        <f>IF(C913="West", IF(B913="Decentral",('Connecting shares (%)'!$F$14/100*E913+'Connecting shares (%)'!$G$14/100*G913+'Connecting shares (%)'!$H$14/100*I913)/1000000,0),0)</f>
        <v>0</v>
      </c>
      <c r="AD913" s="1">
        <f>IF(C913="west", IF(B913="Decentral",F913*'Connecting shares (%)'!$R$16*'Connecting shares (%)'!$F$14/100+H913*'Connecting shares (%)'!$G$14/100*'Connecting shares (%)'!$R$17+J913*'Connecting shares (%)'!$H$14/100*'Connecting shares (%)'!$R$18,0),0)</f>
        <v>0</v>
      </c>
      <c r="AE913" s="1">
        <f>IF(C913="west", IF(B913="Central",('Connecting shares (%)'!$F$12/100*K913+'Connecting shares (%)'!$G$12/100*M913+'Connecting shares (%)'!$H$12/100*O913)/1000000,0),0)</f>
        <v>0</v>
      </c>
      <c r="AF913" s="1">
        <f>IF(C913="west", IF(B913="Central",L913*'Connecting shares (%)'!$R$16*'Connecting shares (%)'!$F$12/100+N913*'Connecting shares (%)'!$G$12/100*'Connecting shares (%)'!$R$17+P913*'Connecting shares (%)'!$H$12/100*'Connecting shares (%)'!$R$18,0),0)</f>
        <v>0</v>
      </c>
      <c r="AG913" s="1">
        <f>IF(C913="West", IF(B913="Decentral",(K913*'Connecting shares (%)'!$F$16/100+M913*'Connecting shares (%)'!$G$16/100+O913*'Connecting shares (%)'!$H$16/100)/1000000,0),0)</f>
        <v>0</v>
      </c>
      <c r="AH913" s="1">
        <f>IF(C913="west", IF(B913="Decentral",L913*'Connecting shares (%)'!$R$16*'Connecting shares (%)'!$F$16/100+N913*'Connecting shares (%)'!$G$16/100*'Connecting shares (%)'!$R$17+P913*'Connecting shares (%)'!$H$16/100*'Connecting shares (%)'!$R$18,0),0)</f>
        <v>0</v>
      </c>
    </row>
    <row r="914" spans="1:34">
      <c r="A914" s="1">
        <v>913</v>
      </c>
      <c r="B914" s="1" t="s">
        <v>19</v>
      </c>
      <c r="C914" s="1" t="s">
        <v>22</v>
      </c>
      <c r="D914" s="1" t="s">
        <v>88</v>
      </c>
      <c r="E914" s="1">
        <v>0</v>
      </c>
      <c r="F914" s="1">
        <v>0</v>
      </c>
      <c r="G914" s="1">
        <v>0</v>
      </c>
      <c r="H914" s="1">
        <v>0</v>
      </c>
      <c r="I914" s="1">
        <v>0</v>
      </c>
      <c r="J914" s="1">
        <v>0</v>
      </c>
      <c r="K914" s="1">
        <v>0</v>
      </c>
      <c r="L914" s="1">
        <v>0</v>
      </c>
      <c r="M914" s="1">
        <v>0</v>
      </c>
      <c r="N914" s="1">
        <v>0</v>
      </c>
      <c r="O914" s="1">
        <v>0</v>
      </c>
      <c r="P914" s="1">
        <v>0</v>
      </c>
      <c r="Q914" s="1">
        <v>222.20116364918101</v>
      </c>
      <c r="R914" s="1">
        <v>1923.5</v>
      </c>
      <c r="S914" s="59">
        <f>IF(C914="East", IF(B914="Central",('Connecting shares (%)'!$F$2/100*E914+'Connecting shares (%)'!$G$2/100*G914+'Connecting shares (%)'!$H$2/100*I914)/1000000,0),0)</f>
        <v>0</v>
      </c>
      <c r="T914" s="59">
        <f>IF(C914="East", IF(B914="Central",F914*'Connecting shares (%)'!$R$16*'Connecting shares (%)'!$F$2/100+H914*'Connecting shares (%)'!$G$2/100*'Connecting shares (%)'!$R$17+J914*'Connecting shares (%)'!$H$2/100*'Connecting shares (%)'!$R$18,0),0)</f>
        <v>0</v>
      </c>
      <c r="U914" s="1">
        <f>IF(C914="East", IF(B914="Decentral",('Connecting shares (%)'!$F$6/100*E914+'Connecting shares (%)'!$G$6/100*G914+'Connecting shares (%)'!$H$6/100*I914)/1000000,0),0)</f>
        <v>0</v>
      </c>
      <c r="V914" s="1">
        <f>IF(C914="East", IF(B914="Decentral",F914*'Connecting shares (%)'!$R$16*'Connecting shares (%)'!$F$6/100+H914*'Connecting shares (%)'!$G$6/100*'Connecting shares (%)'!$R$17+J914*'Connecting shares (%)'!$H$6/100*'Connecting shares (%)'!$R$18,0),0)</f>
        <v>0</v>
      </c>
      <c r="W914" s="1">
        <f>IF(C914="East", IF(B914="Central",('Connecting shares (%)'!$F$4/100*K914+'Connecting shares (%)'!$G$4/100*M914+'Connecting shares (%)'!$H$4/100*O914)/1000000,0),0)</f>
        <v>0</v>
      </c>
      <c r="X914" s="1">
        <f>IF(C914="East", IF(B914="Central",L914*'Connecting shares (%)'!$R$16*'Connecting shares (%)'!$F$4/100+N914*'Connecting shares (%)'!$G$4/100*'Connecting shares (%)'!$R$17+P914*'Connecting shares (%)'!$H$4/100*'Connecting shares (%)'!$R$18,0),0)</f>
        <v>0</v>
      </c>
      <c r="Y914" s="1">
        <f>IF(C914="East", IF(B914="Decentral",('Connecting shares (%)'!$F$4/100*K914+'Connecting shares (%)'!$G$4/100*M914+'Connecting shares (%)'!$H$4/100*O914)/1000000,0),0)</f>
        <v>0</v>
      </c>
      <c r="Z914" s="1">
        <f>IF(C914="East", IF(B914="Decentral",L914*'Connecting shares (%)'!$R$16*'Connecting shares (%)'!$F$8/100+N914*'Connecting shares (%)'!$G$8/100*'Connecting shares (%)'!$R$17+P914*'Connecting shares (%)'!$H$8/100*'Connecting shares (%)'!$R$18,0),0)</f>
        <v>0</v>
      </c>
      <c r="AA914" s="1">
        <f>IF(C914="West", IF(B914="Central",('Connecting shares (%)'!$F$10/100*E914+'Connecting shares (%)'!$G$10/100*G914+'Connecting shares (%)'!$H$10/100*I914)/1000000,0),0)</f>
        <v>0</v>
      </c>
      <c r="AB914" s="1">
        <f>IF(C914="West", IF(B914="Central",F914*'Connecting shares (%)'!$R$16*'Connecting shares (%)'!$F$10/100+H914*'Connecting shares (%)'!$G$10/100*'Connecting shares (%)'!$R$17+J914*'Connecting shares (%)'!$H$10/100*'Connecting shares (%)'!$R$18,0),0)</f>
        <v>0</v>
      </c>
      <c r="AC914" s="1">
        <f>IF(C914="West", IF(B914="Decentral",('Connecting shares (%)'!$F$14/100*E914+'Connecting shares (%)'!$G$14/100*G914+'Connecting shares (%)'!$H$14/100*I914)/1000000,0),0)</f>
        <v>0</v>
      </c>
      <c r="AD914" s="1">
        <f>IF(C914="west", IF(B914="Decentral",F914*'Connecting shares (%)'!$R$16*'Connecting shares (%)'!$F$14/100+H914*'Connecting shares (%)'!$G$14/100*'Connecting shares (%)'!$R$17+J914*'Connecting shares (%)'!$H$14/100*'Connecting shares (%)'!$R$18,0),0)</f>
        <v>0</v>
      </c>
      <c r="AE914" s="1">
        <f>IF(C914="west", IF(B914="Central",('Connecting shares (%)'!$F$12/100*K914+'Connecting shares (%)'!$G$12/100*M914+'Connecting shares (%)'!$H$12/100*O914)/1000000,0),0)</f>
        <v>0</v>
      </c>
      <c r="AF914" s="1">
        <f>IF(C914="west", IF(B914="Central",L914*'Connecting shares (%)'!$R$16*'Connecting shares (%)'!$F$12/100+N914*'Connecting shares (%)'!$G$12/100*'Connecting shares (%)'!$R$17+P914*'Connecting shares (%)'!$H$12/100*'Connecting shares (%)'!$R$18,0),0)</f>
        <v>0</v>
      </c>
      <c r="AG914" s="1">
        <f>IF(C914="West", IF(B914="Decentral",(K914*'Connecting shares (%)'!$F$16/100+M914*'Connecting shares (%)'!$G$16/100+O914*'Connecting shares (%)'!$H$16/100)/1000000,0),0)</f>
        <v>0</v>
      </c>
      <c r="AH914" s="1">
        <f>IF(C914="west", IF(B914="Decentral",L914*'Connecting shares (%)'!$R$16*'Connecting shares (%)'!$F$16/100+N914*'Connecting shares (%)'!$G$16/100*'Connecting shares (%)'!$R$17+P914*'Connecting shares (%)'!$H$16/100*'Connecting shares (%)'!$R$18,0),0)</f>
        <v>0</v>
      </c>
    </row>
    <row r="915" spans="1:34">
      <c r="A915" s="1">
        <v>914</v>
      </c>
      <c r="B915" s="1" t="s">
        <v>19</v>
      </c>
      <c r="C915" s="1" t="s">
        <v>22</v>
      </c>
      <c r="D915" s="1" t="s">
        <v>59</v>
      </c>
      <c r="E915" s="1">
        <v>0</v>
      </c>
      <c r="F915" s="1">
        <v>0</v>
      </c>
      <c r="G915" s="1">
        <v>0</v>
      </c>
      <c r="H915" s="1">
        <v>0</v>
      </c>
      <c r="I915" s="1">
        <v>0</v>
      </c>
      <c r="J915" s="1">
        <v>0</v>
      </c>
      <c r="K915" s="1">
        <v>0</v>
      </c>
      <c r="L915" s="1">
        <v>0</v>
      </c>
      <c r="M915" s="1">
        <v>0</v>
      </c>
      <c r="N915" s="1">
        <v>0</v>
      </c>
      <c r="O915" s="1">
        <v>0</v>
      </c>
      <c r="P915" s="1">
        <v>0</v>
      </c>
      <c r="Q915" s="1">
        <v>945.88184220104904</v>
      </c>
      <c r="R915" s="1">
        <v>25012.5</v>
      </c>
      <c r="S915" s="59">
        <f>IF(C915="East", IF(B915="Central",('Connecting shares (%)'!$F$2/100*E915+'Connecting shares (%)'!$G$2/100*G915+'Connecting shares (%)'!$H$2/100*I915)/1000000,0),0)</f>
        <v>0</v>
      </c>
      <c r="T915" s="59">
        <f>IF(C915="East", IF(B915="Central",F915*'Connecting shares (%)'!$R$16*'Connecting shares (%)'!$F$2/100+H915*'Connecting shares (%)'!$G$2/100*'Connecting shares (%)'!$R$17+J915*'Connecting shares (%)'!$H$2/100*'Connecting shares (%)'!$R$18,0),0)</f>
        <v>0</v>
      </c>
      <c r="U915" s="1">
        <f>IF(C915="East", IF(B915="Decentral",('Connecting shares (%)'!$F$6/100*E915+'Connecting shares (%)'!$G$6/100*G915+'Connecting shares (%)'!$H$6/100*I915)/1000000,0),0)</f>
        <v>0</v>
      </c>
      <c r="V915" s="1">
        <f>IF(C915="East", IF(B915="Decentral",F915*'Connecting shares (%)'!$R$16*'Connecting shares (%)'!$F$6/100+H915*'Connecting shares (%)'!$G$6/100*'Connecting shares (%)'!$R$17+J915*'Connecting shares (%)'!$H$6/100*'Connecting shares (%)'!$R$18,0),0)</f>
        <v>0</v>
      </c>
      <c r="W915" s="1">
        <f>IF(C915="East", IF(B915="Central",('Connecting shares (%)'!$F$4/100*K915+'Connecting shares (%)'!$G$4/100*M915+'Connecting shares (%)'!$H$4/100*O915)/1000000,0),0)</f>
        <v>0</v>
      </c>
      <c r="X915" s="1">
        <f>IF(C915="East", IF(B915="Central",L915*'Connecting shares (%)'!$R$16*'Connecting shares (%)'!$F$4/100+N915*'Connecting shares (%)'!$G$4/100*'Connecting shares (%)'!$R$17+P915*'Connecting shares (%)'!$H$4/100*'Connecting shares (%)'!$R$18,0),0)</f>
        <v>0</v>
      </c>
      <c r="Y915" s="1">
        <f>IF(C915="East", IF(B915="Decentral",('Connecting shares (%)'!$F$4/100*K915+'Connecting shares (%)'!$G$4/100*M915+'Connecting shares (%)'!$H$4/100*O915)/1000000,0),0)</f>
        <v>0</v>
      </c>
      <c r="Z915" s="1">
        <f>IF(C915="East", IF(B915="Decentral",L915*'Connecting shares (%)'!$R$16*'Connecting shares (%)'!$F$8/100+N915*'Connecting shares (%)'!$G$8/100*'Connecting shares (%)'!$R$17+P915*'Connecting shares (%)'!$H$8/100*'Connecting shares (%)'!$R$18,0),0)</f>
        <v>0</v>
      </c>
      <c r="AA915" s="1">
        <f>IF(C915="West", IF(B915="Central",('Connecting shares (%)'!$F$10/100*E915+'Connecting shares (%)'!$G$10/100*G915+'Connecting shares (%)'!$H$10/100*I915)/1000000,0),0)</f>
        <v>0</v>
      </c>
      <c r="AB915" s="1">
        <f>IF(C915="West", IF(B915="Central",F915*'Connecting shares (%)'!$R$16*'Connecting shares (%)'!$F$10/100+H915*'Connecting shares (%)'!$G$10/100*'Connecting shares (%)'!$R$17+J915*'Connecting shares (%)'!$H$10/100*'Connecting shares (%)'!$R$18,0),0)</f>
        <v>0</v>
      </c>
      <c r="AC915" s="1">
        <f>IF(C915="West", IF(B915="Decentral",('Connecting shares (%)'!$F$14/100*E915+'Connecting shares (%)'!$G$14/100*G915+'Connecting shares (%)'!$H$14/100*I915)/1000000,0),0)</f>
        <v>0</v>
      </c>
      <c r="AD915" s="1">
        <f>IF(C915="west", IF(B915="Decentral",F915*'Connecting shares (%)'!$R$16*'Connecting shares (%)'!$F$14/100+H915*'Connecting shares (%)'!$G$14/100*'Connecting shares (%)'!$R$17+J915*'Connecting shares (%)'!$H$14/100*'Connecting shares (%)'!$R$18,0),0)</f>
        <v>0</v>
      </c>
      <c r="AE915" s="1">
        <f>IF(C915="west", IF(B915="Central",('Connecting shares (%)'!$F$12/100*K915+'Connecting shares (%)'!$G$12/100*M915+'Connecting shares (%)'!$H$12/100*O915)/1000000,0),0)</f>
        <v>0</v>
      </c>
      <c r="AF915" s="1">
        <f>IF(C915="west", IF(B915="Central",L915*'Connecting shares (%)'!$R$16*'Connecting shares (%)'!$F$12/100+N915*'Connecting shares (%)'!$G$12/100*'Connecting shares (%)'!$R$17+P915*'Connecting shares (%)'!$H$12/100*'Connecting shares (%)'!$R$18,0),0)</f>
        <v>0</v>
      </c>
      <c r="AG915" s="1">
        <f>IF(C915="West", IF(B915="Decentral",(K915*'Connecting shares (%)'!$F$16/100+M915*'Connecting shares (%)'!$G$16/100+O915*'Connecting shares (%)'!$H$16/100)/1000000,0),0)</f>
        <v>0</v>
      </c>
      <c r="AH915" s="1">
        <f>IF(C915="west", IF(B915="Decentral",L915*'Connecting shares (%)'!$R$16*'Connecting shares (%)'!$F$16/100+N915*'Connecting shares (%)'!$G$16/100*'Connecting shares (%)'!$R$17+P915*'Connecting shares (%)'!$H$16/100*'Connecting shares (%)'!$R$18,0),0)</f>
        <v>0</v>
      </c>
    </row>
    <row r="916" spans="1:34">
      <c r="A916" s="1">
        <v>915</v>
      </c>
      <c r="B916" s="1" t="s">
        <v>19</v>
      </c>
      <c r="C916" s="1" t="s">
        <v>22</v>
      </c>
      <c r="D916" s="1" t="s">
        <v>87</v>
      </c>
      <c r="E916" s="1">
        <v>0</v>
      </c>
      <c r="F916" s="1">
        <v>0</v>
      </c>
      <c r="G916" s="1">
        <v>0</v>
      </c>
      <c r="H916" s="1">
        <v>0</v>
      </c>
      <c r="I916" s="1">
        <v>0</v>
      </c>
      <c r="J916" s="1">
        <v>0</v>
      </c>
      <c r="K916" s="1">
        <v>0</v>
      </c>
      <c r="L916" s="1">
        <v>0</v>
      </c>
      <c r="M916" s="1">
        <v>0</v>
      </c>
      <c r="N916" s="1">
        <v>0</v>
      </c>
      <c r="O916" s="1">
        <v>0</v>
      </c>
      <c r="P916" s="1">
        <v>0</v>
      </c>
      <c r="Q916" s="1">
        <v>395.15326143412398</v>
      </c>
      <c r="R916" s="1">
        <v>9097</v>
      </c>
      <c r="S916" s="59">
        <f>IF(C916="East", IF(B916="Central",('Connecting shares (%)'!$F$2/100*E916+'Connecting shares (%)'!$G$2/100*G916+'Connecting shares (%)'!$H$2/100*I916)/1000000,0),0)</f>
        <v>0</v>
      </c>
      <c r="T916" s="59">
        <f>IF(C916="East", IF(B916="Central",F916*'Connecting shares (%)'!$R$16*'Connecting shares (%)'!$F$2/100+H916*'Connecting shares (%)'!$G$2/100*'Connecting shares (%)'!$R$17+J916*'Connecting shares (%)'!$H$2/100*'Connecting shares (%)'!$R$18,0),0)</f>
        <v>0</v>
      </c>
      <c r="U916" s="1">
        <f>IF(C916="East", IF(B916="Decentral",('Connecting shares (%)'!$F$6/100*E916+'Connecting shares (%)'!$G$6/100*G916+'Connecting shares (%)'!$H$6/100*I916)/1000000,0),0)</f>
        <v>0</v>
      </c>
      <c r="V916" s="1">
        <f>IF(C916="East", IF(B916="Decentral",F916*'Connecting shares (%)'!$R$16*'Connecting shares (%)'!$F$6/100+H916*'Connecting shares (%)'!$G$6/100*'Connecting shares (%)'!$R$17+J916*'Connecting shares (%)'!$H$6/100*'Connecting shares (%)'!$R$18,0),0)</f>
        <v>0</v>
      </c>
      <c r="W916" s="1">
        <f>IF(C916="East", IF(B916="Central",('Connecting shares (%)'!$F$4/100*K916+'Connecting shares (%)'!$G$4/100*M916+'Connecting shares (%)'!$H$4/100*O916)/1000000,0),0)</f>
        <v>0</v>
      </c>
      <c r="X916" s="1">
        <f>IF(C916="East", IF(B916="Central",L916*'Connecting shares (%)'!$R$16*'Connecting shares (%)'!$F$4/100+N916*'Connecting shares (%)'!$G$4/100*'Connecting shares (%)'!$R$17+P916*'Connecting shares (%)'!$H$4/100*'Connecting shares (%)'!$R$18,0),0)</f>
        <v>0</v>
      </c>
      <c r="Y916" s="1">
        <f>IF(C916="East", IF(B916="Decentral",('Connecting shares (%)'!$F$4/100*K916+'Connecting shares (%)'!$G$4/100*M916+'Connecting shares (%)'!$H$4/100*O916)/1000000,0),0)</f>
        <v>0</v>
      </c>
      <c r="Z916" s="1">
        <f>IF(C916="East", IF(B916="Decentral",L916*'Connecting shares (%)'!$R$16*'Connecting shares (%)'!$F$8/100+N916*'Connecting shares (%)'!$G$8/100*'Connecting shares (%)'!$R$17+P916*'Connecting shares (%)'!$H$8/100*'Connecting shares (%)'!$R$18,0),0)</f>
        <v>0</v>
      </c>
      <c r="AA916" s="1">
        <f>IF(C916="West", IF(B916="Central",('Connecting shares (%)'!$F$10/100*E916+'Connecting shares (%)'!$G$10/100*G916+'Connecting shares (%)'!$H$10/100*I916)/1000000,0),0)</f>
        <v>0</v>
      </c>
      <c r="AB916" s="1">
        <f>IF(C916="West", IF(B916="Central",F916*'Connecting shares (%)'!$R$16*'Connecting shares (%)'!$F$10/100+H916*'Connecting shares (%)'!$G$10/100*'Connecting shares (%)'!$R$17+J916*'Connecting shares (%)'!$H$10/100*'Connecting shares (%)'!$R$18,0),0)</f>
        <v>0</v>
      </c>
      <c r="AC916" s="1">
        <f>IF(C916="West", IF(B916="Decentral",('Connecting shares (%)'!$F$14/100*E916+'Connecting shares (%)'!$G$14/100*G916+'Connecting shares (%)'!$H$14/100*I916)/1000000,0),0)</f>
        <v>0</v>
      </c>
      <c r="AD916" s="1">
        <f>IF(C916="west", IF(B916="Decentral",F916*'Connecting shares (%)'!$R$16*'Connecting shares (%)'!$F$14/100+H916*'Connecting shares (%)'!$G$14/100*'Connecting shares (%)'!$R$17+J916*'Connecting shares (%)'!$H$14/100*'Connecting shares (%)'!$R$18,0),0)</f>
        <v>0</v>
      </c>
      <c r="AE916" s="1">
        <f>IF(C916="west", IF(B916="Central",('Connecting shares (%)'!$F$12/100*K916+'Connecting shares (%)'!$G$12/100*M916+'Connecting shares (%)'!$H$12/100*O916)/1000000,0),0)</f>
        <v>0</v>
      </c>
      <c r="AF916" s="1">
        <f>IF(C916="west", IF(B916="Central",L916*'Connecting shares (%)'!$R$16*'Connecting shares (%)'!$F$12/100+N916*'Connecting shares (%)'!$G$12/100*'Connecting shares (%)'!$R$17+P916*'Connecting shares (%)'!$H$12/100*'Connecting shares (%)'!$R$18,0),0)</f>
        <v>0</v>
      </c>
      <c r="AG916" s="1">
        <f>IF(C916="West", IF(B916="Decentral",(K916*'Connecting shares (%)'!$F$16/100+M916*'Connecting shares (%)'!$G$16/100+O916*'Connecting shares (%)'!$H$16/100)/1000000,0),0)</f>
        <v>0</v>
      </c>
      <c r="AH916" s="1">
        <f>IF(C916="west", IF(B916="Decentral",L916*'Connecting shares (%)'!$R$16*'Connecting shares (%)'!$F$16/100+N916*'Connecting shares (%)'!$G$16/100*'Connecting shares (%)'!$R$17+P916*'Connecting shares (%)'!$H$16/100*'Connecting shares (%)'!$R$18,0),0)</f>
        <v>0</v>
      </c>
    </row>
    <row r="917" spans="1:34">
      <c r="A917" s="1">
        <v>916</v>
      </c>
      <c r="B917" s="1" t="s">
        <v>19</v>
      </c>
      <c r="C917" s="1" t="s">
        <v>22</v>
      </c>
      <c r="D917" s="1" t="s">
        <v>86</v>
      </c>
      <c r="E917" s="1">
        <v>51239.569999999898</v>
      </c>
      <c r="F917" s="1">
        <v>4</v>
      </c>
      <c r="G917" s="1">
        <v>0</v>
      </c>
      <c r="H917" s="1">
        <v>0</v>
      </c>
      <c r="I917" s="1">
        <v>0</v>
      </c>
      <c r="J917" s="1">
        <v>0</v>
      </c>
      <c r="K917" s="1">
        <v>0</v>
      </c>
      <c r="L917" s="1">
        <v>0</v>
      </c>
      <c r="M917" s="1">
        <v>0</v>
      </c>
      <c r="N917" s="1">
        <v>0</v>
      </c>
      <c r="O917" s="1">
        <v>0</v>
      </c>
      <c r="P917" s="1">
        <v>0</v>
      </c>
      <c r="Q917" s="1">
        <v>1700.61751345827</v>
      </c>
      <c r="R917" s="1">
        <v>74666</v>
      </c>
      <c r="S917" s="59">
        <f>IF(C917="East", IF(B917="Central",('Connecting shares (%)'!$F$2/100*E917+'Connecting shares (%)'!$G$2/100*G917+'Connecting shares (%)'!$H$2/100*I917)/1000000,0),0)</f>
        <v>0</v>
      </c>
      <c r="T917" s="59">
        <f>IF(C917="East", IF(B917="Central",F917*'Connecting shares (%)'!$R$16*'Connecting shares (%)'!$F$2/100+H917*'Connecting shares (%)'!$G$2/100*'Connecting shares (%)'!$R$17+J917*'Connecting shares (%)'!$H$2/100*'Connecting shares (%)'!$R$18,0),0)</f>
        <v>0</v>
      </c>
      <c r="U917" s="1">
        <f>IF(C917="East", IF(B917="Decentral",('Connecting shares (%)'!$F$6/100*E917+'Connecting shares (%)'!$G$6/100*G917+'Connecting shares (%)'!$H$6/100*I917)/1000000,0),0)</f>
        <v>5.1239569999999901E-2</v>
      </c>
      <c r="V917" s="1">
        <f>IF(C917="East", IF(B917="Decentral",F917*'Connecting shares (%)'!$R$16*'Connecting shares (%)'!$F$6/100+H917*'Connecting shares (%)'!$G$6/100*'Connecting shares (%)'!$R$17+J917*'Connecting shares (%)'!$H$6/100*'Connecting shares (%)'!$R$18,0),0)</f>
        <v>9.1980000000000006E-2</v>
      </c>
      <c r="W917" s="1">
        <f>IF(C917="East", IF(B917="Central",('Connecting shares (%)'!$F$4/100*K917+'Connecting shares (%)'!$G$4/100*M917+'Connecting shares (%)'!$H$4/100*O917)/1000000,0),0)</f>
        <v>0</v>
      </c>
      <c r="X917" s="1">
        <f>IF(C917="East", IF(B917="Central",L917*'Connecting shares (%)'!$R$16*'Connecting shares (%)'!$F$4/100+N917*'Connecting shares (%)'!$G$4/100*'Connecting shares (%)'!$R$17+P917*'Connecting shares (%)'!$H$4/100*'Connecting shares (%)'!$R$18,0),0)</f>
        <v>0</v>
      </c>
      <c r="Y917" s="1">
        <f>IF(C917="East", IF(B917="Decentral",('Connecting shares (%)'!$F$4/100*K917+'Connecting shares (%)'!$G$4/100*M917+'Connecting shares (%)'!$H$4/100*O917)/1000000,0),0)</f>
        <v>0</v>
      </c>
      <c r="Z917" s="1">
        <f>IF(C917="East", IF(B917="Decentral",L917*'Connecting shares (%)'!$R$16*'Connecting shares (%)'!$F$8/100+N917*'Connecting shares (%)'!$G$8/100*'Connecting shares (%)'!$R$17+P917*'Connecting shares (%)'!$H$8/100*'Connecting shares (%)'!$R$18,0),0)</f>
        <v>0</v>
      </c>
      <c r="AA917" s="1">
        <f>IF(C917="West", IF(B917="Central",('Connecting shares (%)'!$F$10/100*E917+'Connecting shares (%)'!$G$10/100*G917+'Connecting shares (%)'!$H$10/100*I917)/1000000,0),0)</f>
        <v>0</v>
      </c>
      <c r="AB917" s="1">
        <f>IF(C917="West", IF(B917="Central",F917*'Connecting shares (%)'!$R$16*'Connecting shares (%)'!$F$10/100+H917*'Connecting shares (%)'!$G$10/100*'Connecting shares (%)'!$R$17+J917*'Connecting shares (%)'!$H$10/100*'Connecting shares (%)'!$R$18,0),0)</f>
        <v>0</v>
      </c>
      <c r="AC917" s="1">
        <f>IF(C917="West", IF(B917="Decentral",('Connecting shares (%)'!$F$14/100*E917+'Connecting shares (%)'!$G$14/100*G917+'Connecting shares (%)'!$H$14/100*I917)/1000000,0),0)</f>
        <v>0</v>
      </c>
      <c r="AD917" s="1">
        <f>IF(C917="west", IF(B917="Decentral",F917*'Connecting shares (%)'!$R$16*'Connecting shares (%)'!$F$14/100+H917*'Connecting shares (%)'!$G$14/100*'Connecting shares (%)'!$R$17+J917*'Connecting shares (%)'!$H$14/100*'Connecting shares (%)'!$R$18,0),0)</f>
        <v>0</v>
      </c>
      <c r="AE917" s="1">
        <f>IF(C917="west", IF(B917="Central",('Connecting shares (%)'!$F$12/100*K917+'Connecting shares (%)'!$G$12/100*M917+'Connecting shares (%)'!$H$12/100*O917)/1000000,0),0)</f>
        <v>0</v>
      </c>
      <c r="AF917" s="1">
        <f>IF(C917="west", IF(B917="Central",L917*'Connecting shares (%)'!$R$16*'Connecting shares (%)'!$F$12/100+N917*'Connecting shares (%)'!$G$12/100*'Connecting shares (%)'!$R$17+P917*'Connecting shares (%)'!$H$12/100*'Connecting shares (%)'!$R$18,0),0)</f>
        <v>0</v>
      </c>
      <c r="AG917" s="1">
        <f>IF(C917="West", IF(B917="Decentral",(K917*'Connecting shares (%)'!$F$16/100+M917*'Connecting shares (%)'!$G$16/100+O917*'Connecting shares (%)'!$H$16/100)/1000000,0),0)</f>
        <v>0</v>
      </c>
      <c r="AH917" s="1">
        <f>IF(C917="west", IF(B917="Decentral",L917*'Connecting shares (%)'!$R$16*'Connecting shares (%)'!$F$16/100+N917*'Connecting shares (%)'!$G$16/100*'Connecting shares (%)'!$R$17+P917*'Connecting shares (%)'!$H$16/100*'Connecting shares (%)'!$R$18,0),0)</f>
        <v>0</v>
      </c>
    </row>
    <row r="918" spans="1:34">
      <c r="A918" s="1">
        <v>917</v>
      </c>
      <c r="B918" s="1" t="s">
        <v>19</v>
      </c>
      <c r="C918" s="1" t="s">
        <v>22</v>
      </c>
      <c r="D918" s="1" t="s">
        <v>85</v>
      </c>
      <c r="E918" s="1">
        <v>125175.539999999</v>
      </c>
      <c r="F918" s="1">
        <v>8</v>
      </c>
      <c r="G918" s="1">
        <v>0</v>
      </c>
      <c r="H918" s="1">
        <v>0</v>
      </c>
      <c r="I918" s="1">
        <v>0</v>
      </c>
      <c r="J918" s="1">
        <v>0</v>
      </c>
      <c r="K918" s="1">
        <v>0</v>
      </c>
      <c r="L918" s="1">
        <v>0</v>
      </c>
      <c r="M918" s="1">
        <v>0</v>
      </c>
      <c r="N918" s="1">
        <v>0</v>
      </c>
      <c r="O918" s="1">
        <v>0</v>
      </c>
      <c r="P918" s="1">
        <v>0</v>
      </c>
      <c r="Q918" s="1">
        <v>793.02125919602099</v>
      </c>
      <c r="R918" s="1">
        <v>7057.5</v>
      </c>
      <c r="S918" s="59">
        <f>IF(C918="East", IF(B918="Central",('Connecting shares (%)'!$F$2/100*E918+'Connecting shares (%)'!$G$2/100*G918+'Connecting shares (%)'!$H$2/100*I918)/1000000,0),0)</f>
        <v>0</v>
      </c>
      <c r="T918" s="59">
        <f>IF(C918="East", IF(B918="Central",F918*'Connecting shares (%)'!$R$16*'Connecting shares (%)'!$F$2/100+H918*'Connecting shares (%)'!$G$2/100*'Connecting shares (%)'!$R$17+J918*'Connecting shares (%)'!$H$2/100*'Connecting shares (%)'!$R$18,0),0)</f>
        <v>0</v>
      </c>
      <c r="U918" s="1">
        <f>IF(C918="East", IF(B918="Decentral",('Connecting shares (%)'!$F$6/100*E918+'Connecting shares (%)'!$G$6/100*G918+'Connecting shares (%)'!$H$6/100*I918)/1000000,0),0)</f>
        <v>0.125175539999999</v>
      </c>
      <c r="V918" s="1">
        <f>IF(C918="East", IF(B918="Decentral",F918*'Connecting shares (%)'!$R$16*'Connecting shares (%)'!$F$6/100+H918*'Connecting shares (%)'!$G$6/100*'Connecting shares (%)'!$R$17+J918*'Connecting shares (%)'!$H$6/100*'Connecting shares (%)'!$R$18,0),0)</f>
        <v>0.18396000000000001</v>
      </c>
      <c r="W918" s="1">
        <f>IF(C918="East", IF(B918="Central",('Connecting shares (%)'!$F$4/100*K918+'Connecting shares (%)'!$G$4/100*M918+'Connecting shares (%)'!$H$4/100*O918)/1000000,0),0)</f>
        <v>0</v>
      </c>
      <c r="X918" s="1">
        <f>IF(C918="East", IF(B918="Central",L918*'Connecting shares (%)'!$R$16*'Connecting shares (%)'!$F$4/100+N918*'Connecting shares (%)'!$G$4/100*'Connecting shares (%)'!$R$17+P918*'Connecting shares (%)'!$H$4/100*'Connecting shares (%)'!$R$18,0),0)</f>
        <v>0</v>
      </c>
      <c r="Y918" s="1">
        <f>IF(C918="East", IF(B918="Decentral",('Connecting shares (%)'!$F$4/100*K918+'Connecting shares (%)'!$G$4/100*M918+'Connecting shares (%)'!$H$4/100*O918)/1000000,0),0)</f>
        <v>0</v>
      </c>
      <c r="Z918" s="1">
        <f>IF(C918="East", IF(B918="Decentral",L918*'Connecting shares (%)'!$R$16*'Connecting shares (%)'!$F$8/100+N918*'Connecting shares (%)'!$G$8/100*'Connecting shares (%)'!$R$17+P918*'Connecting shares (%)'!$H$8/100*'Connecting shares (%)'!$R$18,0),0)</f>
        <v>0</v>
      </c>
      <c r="AA918" s="1">
        <f>IF(C918="West", IF(B918="Central",('Connecting shares (%)'!$F$10/100*E918+'Connecting shares (%)'!$G$10/100*G918+'Connecting shares (%)'!$H$10/100*I918)/1000000,0),0)</f>
        <v>0</v>
      </c>
      <c r="AB918" s="1">
        <f>IF(C918="West", IF(B918="Central",F918*'Connecting shares (%)'!$R$16*'Connecting shares (%)'!$F$10/100+H918*'Connecting shares (%)'!$G$10/100*'Connecting shares (%)'!$R$17+J918*'Connecting shares (%)'!$H$10/100*'Connecting shares (%)'!$R$18,0),0)</f>
        <v>0</v>
      </c>
      <c r="AC918" s="1">
        <f>IF(C918="West", IF(B918="Decentral",('Connecting shares (%)'!$F$14/100*E918+'Connecting shares (%)'!$G$14/100*G918+'Connecting shares (%)'!$H$14/100*I918)/1000000,0),0)</f>
        <v>0</v>
      </c>
      <c r="AD918" s="1">
        <f>IF(C918="west", IF(B918="Decentral",F918*'Connecting shares (%)'!$R$16*'Connecting shares (%)'!$F$14/100+H918*'Connecting shares (%)'!$G$14/100*'Connecting shares (%)'!$R$17+J918*'Connecting shares (%)'!$H$14/100*'Connecting shares (%)'!$R$18,0),0)</f>
        <v>0</v>
      </c>
      <c r="AE918" s="1">
        <f>IF(C918="west", IF(B918="Central",('Connecting shares (%)'!$F$12/100*K918+'Connecting shares (%)'!$G$12/100*M918+'Connecting shares (%)'!$H$12/100*O918)/1000000,0),0)</f>
        <v>0</v>
      </c>
      <c r="AF918" s="1">
        <f>IF(C918="west", IF(B918="Central",L918*'Connecting shares (%)'!$R$16*'Connecting shares (%)'!$F$12/100+N918*'Connecting shares (%)'!$G$12/100*'Connecting shares (%)'!$R$17+P918*'Connecting shares (%)'!$H$12/100*'Connecting shares (%)'!$R$18,0),0)</f>
        <v>0</v>
      </c>
      <c r="AG918" s="1">
        <f>IF(C918="West", IF(B918="Decentral",(K918*'Connecting shares (%)'!$F$16/100+M918*'Connecting shares (%)'!$G$16/100+O918*'Connecting shares (%)'!$H$16/100)/1000000,0),0)</f>
        <v>0</v>
      </c>
      <c r="AH918" s="1">
        <f>IF(C918="west", IF(B918="Decentral",L918*'Connecting shares (%)'!$R$16*'Connecting shares (%)'!$F$16/100+N918*'Connecting shares (%)'!$G$16/100*'Connecting shares (%)'!$R$17+P918*'Connecting shares (%)'!$H$16/100*'Connecting shares (%)'!$R$18,0),0)</f>
        <v>0</v>
      </c>
    </row>
    <row r="919" spans="1:34">
      <c r="A919" s="1">
        <v>918</v>
      </c>
      <c r="B919" s="1" t="s">
        <v>19</v>
      </c>
      <c r="C919" s="1" t="s">
        <v>22</v>
      </c>
      <c r="D919" s="1" t="s">
        <v>84</v>
      </c>
      <c r="E919" s="1">
        <v>35868</v>
      </c>
      <c r="F919" s="1">
        <v>2</v>
      </c>
      <c r="G919" s="1">
        <v>0</v>
      </c>
      <c r="H919" s="1">
        <v>0</v>
      </c>
      <c r="I919" s="1">
        <v>0</v>
      </c>
      <c r="J919" s="1">
        <v>0</v>
      </c>
      <c r="K919" s="1">
        <v>0</v>
      </c>
      <c r="L919" s="1">
        <v>0</v>
      </c>
      <c r="M919" s="1">
        <v>0</v>
      </c>
      <c r="N919" s="1">
        <v>0</v>
      </c>
      <c r="O919" s="1">
        <v>0</v>
      </c>
      <c r="P919" s="1">
        <v>0</v>
      </c>
      <c r="Q919" s="1">
        <v>2054.6647980013499</v>
      </c>
      <c r="R919" s="1">
        <v>122763.5</v>
      </c>
      <c r="S919" s="59">
        <f>IF(C919="East", IF(B919="Central",('Connecting shares (%)'!$F$2/100*E919+'Connecting shares (%)'!$G$2/100*G919+'Connecting shares (%)'!$H$2/100*I919)/1000000,0),0)</f>
        <v>0</v>
      </c>
      <c r="T919" s="59">
        <f>IF(C919="East", IF(B919="Central",F919*'Connecting shares (%)'!$R$16*'Connecting shares (%)'!$F$2/100+H919*'Connecting shares (%)'!$G$2/100*'Connecting shares (%)'!$R$17+J919*'Connecting shares (%)'!$H$2/100*'Connecting shares (%)'!$R$18,0),0)</f>
        <v>0</v>
      </c>
      <c r="U919" s="1">
        <f>IF(C919="East", IF(B919="Decentral",('Connecting shares (%)'!$F$6/100*E919+'Connecting shares (%)'!$G$6/100*G919+'Connecting shares (%)'!$H$6/100*I919)/1000000,0),0)</f>
        <v>3.5867999999999997E-2</v>
      </c>
      <c r="V919" s="1">
        <f>IF(C919="East", IF(B919="Decentral",F919*'Connecting shares (%)'!$R$16*'Connecting shares (%)'!$F$6/100+H919*'Connecting shares (%)'!$G$6/100*'Connecting shares (%)'!$R$17+J919*'Connecting shares (%)'!$H$6/100*'Connecting shares (%)'!$R$18,0),0)</f>
        <v>4.5990000000000003E-2</v>
      </c>
      <c r="W919" s="1">
        <f>IF(C919="East", IF(B919="Central",('Connecting shares (%)'!$F$4/100*K919+'Connecting shares (%)'!$G$4/100*M919+'Connecting shares (%)'!$H$4/100*O919)/1000000,0),0)</f>
        <v>0</v>
      </c>
      <c r="X919" s="1">
        <f>IF(C919="East", IF(B919="Central",L919*'Connecting shares (%)'!$R$16*'Connecting shares (%)'!$F$4/100+N919*'Connecting shares (%)'!$G$4/100*'Connecting shares (%)'!$R$17+P919*'Connecting shares (%)'!$H$4/100*'Connecting shares (%)'!$R$18,0),0)</f>
        <v>0</v>
      </c>
      <c r="Y919" s="1">
        <f>IF(C919="East", IF(B919="Decentral",('Connecting shares (%)'!$F$4/100*K919+'Connecting shares (%)'!$G$4/100*M919+'Connecting shares (%)'!$H$4/100*O919)/1000000,0),0)</f>
        <v>0</v>
      </c>
      <c r="Z919" s="1">
        <f>IF(C919="East", IF(B919="Decentral",L919*'Connecting shares (%)'!$R$16*'Connecting shares (%)'!$F$8/100+N919*'Connecting shares (%)'!$G$8/100*'Connecting shares (%)'!$R$17+P919*'Connecting shares (%)'!$H$8/100*'Connecting shares (%)'!$R$18,0),0)</f>
        <v>0</v>
      </c>
      <c r="AA919" s="1">
        <f>IF(C919="West", IF(B919="Central",('Connecting shares (%)'!$F$10/100*E919+'Connecting shares (%)'!$G$10/100*G919+'Connecting shares (%)'!$H$10/100*I919)/1000000,0),0)</f>
        <v>0</v>
      </c>
      <c r="AB919" s="1">
        <f>IF(C919="West", IF(B919="Central",F919*'Connecting shares (%)'!$R$16*'Connecting shares (%)'!$F$10/100+H919*'Connecting shares (%)'!$G$10/100*'Connecting shares (%)'!$R$17+J919*'Connecting shares (%)'!$H$10/100*'Connecting shares (%)'!$R$18,0),0)</f>
        <v>0</v>
      </c>
      <c r="AC919" s="1">
        <f>IF(C919="West", IF(B919="Decentral",('Connecting shares (%)'!$F$14/100*E919+'Connecting shares (%)'!$G$14/100*G919+'Connecting shares (%)'!$H$14/100*I919)/1000000,0),0)</f>
        <v>0</v>
      </c>
      <c r="AD919" s="1">
        <f>IF(C919="west", IF(B919="Decentral",F919*'Connecting shares (%)'!$R$16*'Connecting shares (%)'!$F$14/100+H919*'Connecting shares (%)'!$G$14/100*'Connecting shares (%)'!$R$17+J919*'Connecting shares (%)'!$H$14/100*'Connecting shares (%)'!$R$18,0),0)</f>
        <v>0</v>
      </c>
      <c r="AE919" s="1">
        <f>IF(C919="west", IF(B919="Central",('Connecting shares (%)'!$F$12/100*K919+'Connecting shares (%)'!$G$12/100*M919+'Connecting shares (%)'!$H$12/100*O919)/1000000,0),0)</f>
        <v>0</v>
      </c>
      <c r="AF919" s="1">
        <f>IF(C919="west", IF(B919="Central",L919*'Connecting shares (%)'!$R$16*'Connecting shares (%)'!$F$12/100+N919*'Connecting shares (%)'!$G$12/100*'Connecting shares (%)'!$R$17+P919*'Connecting shares (%)'!$H$12/100*'Connecting shares (%)'!$R$18,0),0)</f>
        <v>0</v>
      </c>
      <c r="AG919" s="1">
        <f>IF(C919="West", IF(B919="Decentral",(K919*'Connecting shares (%)'!$F$16/100+M919*'Connecting shares (%)'!$G$16/100+O919*'Connecting shares (%)'!$H$16/100)/1000000,0),0)</f>
        <v>0</v>
      </c>
      <c r="AH919" s="1">
        <f>IF(C919="west", IF(B919="Decentral",L919*'Connecting shares (%)'!$R$16*'Connecting shares (%)'!$F$16/100+N919*'Connecting shares (%)'!$G$16/100*'Connecting shares (%)'!$R$17+P919*'Connecting shares (%)'!$H$16/100*'Connecting shares (%)'!$R$18,0),0)</f>
        <v>0</v>
      </c>
    </row>
    <row r="920" spans="1:34">
      <c r="A920" s="1">
        <v>919</v>
      </c>
      <c r="B920" s="1" t="s">
        <v>19</v>
      </c>
      <c r="C920" s="1" t="s">
        <v>22</v>
      </c>
      <c r="D920" s="1" t="s">
        <v>83</v>
      </c>
      <c r="E920" s="1">
        <v>0</v>
      </c>
      <c r="F920" s="1">
        <v>0</v>
      </c>
      <c r="G920" s="1">
        <v>0</v>
      </c>
      <c r="H920" s="1">
        <v>0</v>
      </c>
      <c r="I920" s="1">
        <v>0</v>
      </c>
      <c r="J920" s="1">
        <v>0</v>
      </c>
      <c r="K920" s="1">
        <v>0</v>
      </c>
      <c r="L920" s="1">
        <v>0</v>
      </c>
      <c r="M920" s="1">
        <v>0</v>
      </c>
      <c r="N920" s="1">
        <v>0</v>
      </c>
      <c r="O920" s="1">
        <v>0</v>
      </c>
      <c r="P920" s="1">
        <v>0</v>
      </c>
      <c r="Q920" s="1">
        <v>147.961222407479</v>
      </c>
      <c r="R920" s="1">
        <v>496</v>
      </c>
      <c r="S920" s="59">
        <f>IF(C920="East", IF(B920="Central",('Connecting shares (%)'!$F$2/100*E920+'Connecting shares (%)'!$G$2/100*G920+'Connecting shares (%)'!$H$2/100*I920)/1000000,0),0)</f>
        <v>0</v>
      </c>
      <c r="T920" s="59">
        <f>IF(C920="East", IF(B920="Central",F920*'Connecting shares (%)'!$R$16*'Connecting shares (%)'!$F$2/100+H920*'Connecting shares (%)'!$G$2/100*'Connecting shares (%)'!$R$17+J920*'Connecting shares (%)'!$H$2/100*'Connecting shares (%)'!$R$18,0),0)</f>
        <v>0</v>
      </c>
      <c r="U920" s="1">
        <f>IF(C920="East", IF(B920="Decentral",('Connecting shares (%)'!$F$6/100*E920+'Connecting shares (%)'!$G$6/100*G920+'Connecting shares (%)'!$H$6/100*I920)/1000000,0),0)</f>
        <v>0</v>
      </c>
      <c r="V920" s="1">
        <f>IF(C920="East", IF(B920="Decentral",F920*'Connecting shares (%)'!$R$16*'Connecting shares (%)'!$F$6/100+H920*'Connecting shares (%)'!$G$6/100*'Connecting shares (%)'!$R$17+J920*'Connecting shares (%)'!$H$6/100*'Connecting shares (%)'!$R$18,0),0)</f>
        <v>0</v>
      </c>
      <c r="W920" s="1">
        <f>IF(C920="East", IF(B920="Central",('Connecting shares (%)'!$F$4/100*K920+'Connecting shares (%)'!$G$4/100*M920+'Connecting shares (%)'!$H$4/100*O920)/1000000,0),0)</f>
        <v>0</v>
      </c>
      <c r="X920" s="1">
        <f>IF(C920="East", IF(B920="Central",L920*'Connecting shares (%)'!$R$16*'Connecting shares (%)'!$F$4/100+N920*'Connecting shares (%)'!$G$4/100*'Connecting shares (%)'!$R$17+P920*'Connecting shares (%)'!$H$4/100*'Connecting shares (%)'!$R$18,0),0)</f>
        <v>0</v>
      </c>
      <c r="Y920" s="1">
        <f>IF(C920="East", IF(B920="Decentral",('Connecting shares (%)'!$F$4/100*K920+'Connecting shares (%)'!$G$4/100*M920+'Connecting shares (%)'!$H$4/100*O920)/1000000,0),0)</f>
        <v>0</v>
      </c>
      <c r="Z920" s="1">
        <f>IF(C920="East", IF(B920="Decentral",L920*'Connecting shares (%)'!$R$16*'Connecting shares (%)'!$F$8/100+N920*'Connecting shares (%)'!$G$8/100*'Connecting shares (%)'!$R$17+P920*'Connecting shares (%)'!$H$8/100*'Connecting shares (%)'!$R$18,0),0)</f>
        <v>0</v>
      </c>
      <c r="AA920" s="1">
        <f>IF(C920="West", IF(B920="Central",('Connecting shares (%)'!$F$10/100*E920+'Connecting shares (%)'!$G$10/100*G920+'Connecting shares (%)'!$H$10/100*I920)/1000000,0),0)</f>
        <v>0</v>
      </c>
      <c r="AB920" s="1">
        <f>IF(C920="West", IF(B920="Central",F920*'Connecting shares (%)'!$R$16*'Connecting shares (%)'!$F$10/100+H920*'Connecting shares (%)'!$G$10/100*'Connecting shares (%)'!$R$17+J920*'Connecting shares (%)'!$H$10/100*'Connecting shares (%)'!$R$18,0),0)</f>
        <v>0</v>
      </c>
      <c r="AC920" s="1">
        <f>IF(C920="West", IF(B920="Decentral",('Connecting shares (%)'!$F$14/100*E920+'Connecting shares (%)'!$G$14/100*G920+'Connecting shares (%)'!$H$14/100*I920)/1000000,0),0)</f>
        <v>0</v>
      </c>
      <c r="AD920" s="1">
        <f>IF(C920="west", IF(B920="Decentral",F920*'Connecting shares (%)'!$R$16*'Connecting shares (%)'!$F$14/100+H920*'Connecting shares (%)'!$G$14/100*'Connecting shares (%)'!$R$17+J920*'Connecting shares (%)'!$H$14/100*'Connecting shares (%)'!$R$18,0),0)</f>
        <v>0</v>
      </c>
      <c r="AE920" s="1">
        <f>IF(C920="west", IF(B920="Central",('Connecting shares (%)'!$F$12/100*K920+'Connecting shares (%)'!$G$12/100*M920+'Connecting shares (%)'!$H$12/100*O920)/1000000,0),0)</f>
        <v>0</v>
      </c>
      <c r="AF920" s="1">
        <f>IF(C920="west", IF(B920="Central",L920*'Connecting shares (%)'!$R$16*'Connecting shares (%)'!$F$12/100+N920*'Connecting shares (%)'!$G$12/100*'Connecting shares (%)'!$R$17+P920*'Connecting shares (%)'!$H$12/100*'Connecting shares (%)'!$R$18,0),0)</f>
        <v>0</v>
      </c>
      <c r="AG920" s="1">
        <f>IF(C920="West", IF(B920="Decentral",(K920*'Connecting shares (%)'!$F$16/100+M920*'Connecting shares (%)'!$G$16/100+O920*'Connecting shares (%)'!$H$16/100)/1000000,0),0)</f>
        <v>0</v>
      </c>
      <c r="AH920" s="1">
        <f>IF(C920="west", IF(B920="Decentral",L920*'Connecting shares (%)'!$R$16*'Connecting shares (%)'!$F$16/100+N920*'Connecting shares (%)'!$G$16/100*'Connecting shares (%)'!$R$17+P920*'Connecting shares (%)'!$H$16/100*'Connecting shares (%)'!$R$18,0),0)</f>
        <v>0</v>
      </c>
    </row>
    <row r="921" spans="1:34">
      <c r="A921" s="1">
        <v>920</v>
      </c>
      <c r="B921" s="1" t="s">
        <v>19</v>
      </c>
      <c r="C921" s="1" t="s">
        <v>21</v>
      </c>
      <c r="D921" s="1" t="s">
        <v>82</v>
      </c>
      <c r="E921" s="1">
        <v>0</v>
      </c>
      <c r="F921" s="1">
        <v>0</v>
      </c>
      <c r="G921" s="1">
        <v>0</v>
      </c>
      <c r="H921" s="1">
        <v>0</v>
      </c>
      <c r="I921" s="1">
        <v>0</v>
      </c>
      <c r="J921" s="1">
        <v>0</v>
      </c>
      <c r="K921" s="1">
        <v>0</v>
      </c>
      <c r="L921" s="1">
        <v>0</v>
      </c>
      <c r="M921" s="1">
        <v>0</v>
      </c>
      <c r="N921" s="1">
        <v>0</v>
      </c>
      <c r="O921" s="1">
        <v>0</v>
      </c>
      <c r="P921" s="1">
        <v>0</v>
      </c>
      <c r="Q921" s="1">
        <v>292.69894672379701</v>
      </c>
      <c r="R921" s="1">
        <v>2472.5</v>
      </c>
      <c r="S921" s="59">
        <f>IF(C921="East", IF(B921="Central",('Connecting shares (%)'!$F$2/100*E921+'Connecting shares (%)'!$G$2/100*G921+'Connecting shares (%)'!$H$2/100*I921)/1000000,0),0)</f>
        <v>0</v>
      </c>
      <c r="T921" s="59">
        <f>IF(C921="East", IF(B921="Central",F921*'Connecting shares (%)'!$R$16*'Connecting shares (%)'!$F$2/100+H921*'Connecting shares (%)'!$G$2/100*'Connecting shares (%)'!$R$17+J921*'Connecting shares (%)'!$H$2/100*'Connecting shares (%)'!$R$18,0),0)</f>
        <v>0</v>
      </c>
      <c r="U921" s="1">
        <f>IF(C921="East", IF(B921="Decentral",('Connecting shares (%)'!$F$6/100*E921+'Connecting shares (%)'!$G$6/100*G921+'Connecting shares (%)'!$H$6/100*I921)/1000000,0),0)</f>
        <v>0</v>
      </c>
      <c r="V921" s="1">
        <f>IF(C921="East", IF(B921="Decentral",F921*'Connecting shares (%)'!$R$16*'Connecting shares (%)'!$F$6/100+H921*'Connecting shares (%)'!$G$6/100*'Connecting shares (%)'!$R$17+J921*'Connecting shares (%)'!$H$6/100*'Connecting shares (%)'!$R$18,0),0)</f>
        <v>0</v>
      </c>
      <c r="W921" s="1">
        <f>IF(C921="East", IF(B921="Central",('Connecting shares (%)'!$F$4/100*K921+'Connecting shares (%)'!$G$4/100*M921+'Connecting shares (%)'!$H$4/100*O921)/1000000,0),0)</f>
        <v>0</v>
      </c>
      <c r="X921" s="1">
        <f>IF(C921="East", IF(B921="Central",L921*'Connecting shares (%)'!$R$16*'Connecting shares (%)'!$F$4/100+N921*'Connecting shares (%)'!$G$4/100*'Connecting shares (%)'!$R$17+P921*'Connecting shares (%)'!$H$4/100*'Connecting shares (%)'!$R$18,0),0)</f>
        <v>0</v>
      </c>
      <c r="Y921" s="1">
        <f>IF(C921="East", IF(B921="Decentral",('Connecting shares (%)'!$F$4/100*K921+'Connecting shares (%)'!$G$4/100*M921+'Connecting shares (%)'!$H$4/100*O921)/1000000,0),0)</f>
        <v>0</v>
      </c>
      <c r="Z921" s="1">
        <f>IF(C921="East", IF(B921="Decentral",L921*'Connecting shares (%)'!$R$16*'Connecting shares (%)'!$F$8/100+N921*'Connecting shares (%)'!$G$8/100*'Connecting shares (%)'!$R$17+P921*'Connecting shares (%)'!$H$8/100*'Connecting shares (%)'!$R$18,0),0)</f>
        <v>0</v>
      </c>
      <c r="AA921" s="1">
        <f>IF(C921="West", IF(B921="Central",('Connecting shares (%)'!$F$10/100*E921+'Connecting shares (%)'!$G$10/100*G921+'Connecting shares (%)'!$H$10/100*I921)/1000000,0),0)</f>
        <v>0</v>
      </c>
      <c r="AB921" s="1">
        <f>IF(C921="West", IF(B921="Central",F921*'Connecting shares (%)'!$R$16*'Connecting shares (%)'!$F$10/100+H921*'Connecting shares (%)'!$G$10/100*'Connecting shares (%)'!$R$17+J921*'Connecting shares (%)'!$H$10/100*'Connecting shares (%)'!$R$18,0),0)</f>
        <v>0</v>
      </c>
      <c r="AC921" s="1">
        <f>IF(C921="West", IF(B921="Decentral",('Connecting shares (%)'!$F$14/100*E921+'Connecting shares (%)'!$G$14/100*G921+'Connecting shares (%)'!$H$14/100*I921)/1000000,0),0)</f>
        <v>0</v>
      </c>
      <c r="AD921" s="1">
        <f>IF(C921="west", IF(B921="Decentral",F921*'Connecting shares (%)'!$R$16*'Connecting shares (%)'!$F$14/100+H921*'Connecting shares (%)'!$G$14/100*'Connecting shares (%)'!$R$17+J921*'Connecting shares (%)'!$H$14/100*'Connecting shares (%)'!$R$18,0),0)</f>
        <v>0</v>
      </c>
      <c r="AE921" s="1">
        <f>IF(C921="west", IF(B921="Central",('Connecting shares (%)'!$F$12/100*K921+'Connecting shares (%)'!$G$12/100*M921+'Connecting shares (%)'!$H$12/100*O921)/1000000,0),0)</f>
        <v>0</v>
      </c>
      <c r="AF921" s="1">
        <f>IF(C921="west", IF(B921="Central",L921*'Connecting shares (%)'!$R$16*'Connecting shares (%)'!$F$12/100+N921*'Connecting shares (%)'!$G$12/100*'Connecting shares (%)'!$R$17+P921*'Connecting shares (%)'!$H$12/100*'Connecting shares (%)'!$R$18,0),0)</f>
        <v>0</v>
      </c>
      <c r="AG921" s="1">
        <f>IF(C921="West", IF(B921="Decentral",(K921*'Connecting shares (%)'!$F$16/100+M921*'Connecting shares (%)'!$G$16/100+O921*'Connecting shares (%)'!$H$16/100)/1000000,0),0)</f>
        <v>0</v>
      </c>
      <c r="AH921" s="1">
        <f>IF(C921="west", IF(B921="Decentral",L921*'Connecting shares (%)'!$R$16*'Connecting shares (%)'!$F$16/100+N921*'Connecting shares (%)'!$G$16/100*'Connecting shares (%)'!$R$17+P921*'Connecting shares (%)'!$H$16/100*'Connecting shares (%)'!$R$18,0),0)</f>
        <v>0</v>
      </c>
    </row>
    <row r="922" spans="1:34">
      <c r="A922" s="1">
        <v>921</v>
      </c>
      <c r="B922" s="1" t="s">
        <v>19</v>
      </c>
      <c r="C922" s="1" t="s">
        <v>22</v>
      </c>
      <c r="D922" s="1" t="s">
        <v>81</v>
      </c>
      <c r="E922" s="1">
        <v>0</v>
      </c>
      <c r="F922" s="1">
        <v>0</v>
      </c>
      <c r="G922" s="1">
        <v>0</v>
      </c>
      <c r="H922" s="1">
        <v>0</v>
      </c>
      <c r="I922" s="1">
        <v>0</v>
      </c>
      <c r="J922" s="1">
        <v>0</v>
      </c>
      <c r="K922" s="1">
        <v>0</v>
      </c>
      <c r="L922" s="1">
        <v>0</v>
      </c>
      <c r="M922" s="1">
        <v>428582.09</v>
      </c>
      <c r="N922" s="1">
        <v>3</v>
      </c>
      <c r="O922" s="1">
        <v>0</v>
      </c>
      <c r="P922" s="1">
        <v>0</v>
      </c>
      <c r="Q922" s="1">
        <v>596.22968540957004</v>
      </c>
      <c r="R922" s="1">
        <v>5915</v>
      </c>
      <c r="S922" s="59">
        <f>IF(C922="East", IF(B922="Central",('Connecting shares (%)'!$F$2/100*E922+'Connecting shares (%)'!$G$2/100*G922+'Connecting shares (%)'!$H$2/100*I922)/1000000,0),0)</f>
        <v>0</v>
      </c>
      <c r="T922" s="59">
        <f>IF(C922="East", IF(B922="Central",F922*'Connecting shares (%)'!$R$16*'Connecting shares (%)'!$F$2/100+H922*'Connecting shares (%)'!$G$2/100*'Connecting shares (%)'!$R$17+J922*'Connecting shares (%)'!$H$2/100*'Connecting shares (%)'!$R$18,0),0)</f>
        <v>0</v>
      </c>
      <c r="U922" s="1">
        <f>IF(C922="East", IF(B922="Decentral",('Connecting shares (%)'!$F$6/100*E922+'Connecting shares (%)'!$G$6/100*G922+'Connecting shares (%)'!$H$6/100*I922)/1000000,0),0)</f>
        <v>0</v>
      </c>
      <c r="V922" s="1">
        <f>IF(C922="East", IF(B922="Decentral",F922*'Connecting shares (%)'!$R$16*'Connecting shares (%)'!$F$6/100+H922*'Connecting shares (%)'!$G$6/100*'Connecting shares (%)'!$R$17+J922*'Connecting shares (%)'!$H$6/100*'Connecting shares (%)'!$R$18,0),0)</f>
        <v>0</v>
      </c>
      <c r="W922" s="1">
        <f>IF(C922="East", IF(B922="Central",('Connecting shares (%)'!$F$4/100*K922+'Connecting shares (%)'!$G$4/100*M922+'Connecting shares (%)'!$H$4/100*O922)/1000000,0),0)</f>
        <v>0</v>
      </c>
      <c r="X922" s="1">
        <f>IF(C922="East", IF(B922="Central",L922*'Connecting shares (%)'!$R$16*'Connecting shares (%)'!$F$4/100+N922*'Connecting shares (%)'!$G$4/100*'Connecting shares (%)'!$R$17+P922*'Connecting shares (%)'!$H$4/100*'Connecting shares (%)'!$R$18,0),0)</f>
        <v>0</v>
      </c>
      <c r="Y922" s="1">
        <f>IF(C922="East", IF(B922="Decentral",('Connecting shares (%)'!$F$4/100*K922+'Connecting shares (%)'!$G$4/100*M922+'Connecting shares (%)'!$H$4/100*O922)/1000000,0),0)</f>
        <v>0.42858209000000003</v>
      </c>
      <c r="Z922" s="1">
        <f>IF(C922="East", IF(B922="Decentral",L922*'Connecting shares (%)'!$R$16*'Connecting shares (%)'!$F$8/100+N922*'Connecting shares (%)'!$G$8/100*'Connecting shares (%)'!$R$17+P922*'Connecting shares (%)'!$H$8/100*'Connecting shares (%)'!$R$18,0),0)</f>
        <v>9.1977000000000003E-2</v>
      </c>
      <c r="AA922" s="1">
        <f>IF(C922="West", IF(B922="Central",('Connecting shares (%)'!$F$10/100*E922+'Connecting shares (%)'!$G$10/100*G922+'Connecting shares (%)'!$H$10/100*I922)/1000000,0),0)</f>
        <v>0</v>
      </c>
      <c r="AB922" s="1">
        <f>IF(C922="West", IF(B922="Central",F922*'Connecting shares (%)'!$R$16*'Connecting shares (%)'!$F$10/100+H922*'Connecting shares (%)'!$G$10/100*'Connecting shares (%)'!$R$17+J922*'Connecting shares (%)'!$H$10/100*'Connecting shares (%)'!$R$18,0),0)</f>
        <v>0</v>
      </c>
      <c r="AC922" s="1">
        <f>IF(C922="West", IF(B922="Decentral",('Connecting shares (%)'!$F$14/100*E922+'Connecting shares (%)'!$G$14/100*G922+'Connecting shares (%)'!$H$14/100*I922)/1000000,0),0)</f>
        <v>0</v>
      </c>
      <c r="AD922" s="1">
        <f>IF(C922="west", IF(B922="Decentral",F922*'Connecting shares (%)'!$R$16*'Connecting shares (%)'!$F$14/100+H922*'Connecting shares (%)'!$G$14/100*'Connecting shares (%)'!$R$17+J922*'Connecting shares (%)'!$H$14/100*'Connecting shares (%)'!$R$18,0),0)</f>
        <v>0</v>
      </c>
      <c r="AE922" s="1">
        <f>IF(C922="west", IF(B922="Central",('Connecting shares (%)'!$F$12/100*K922+'Connecting shares (%)'!$G$12/100*M922+'Connecting shares (%)'!$H$12/100*O922)/1000000,0),0)</f>
        <v>0</v>
      </c>
      <c r="AF922" s="1">
        <f>IF(C922="west", IF(B922="Central",L922*'Connecting shares (%)'!$R$16*'Connecting shares (%)'!$F$12/100+N922*'Connecting shares (%)'!$G$12/100*'Connecting shares (%)'!$R$17+P922*'Connecting shares (%)'!$H$12/100*'Connecting shares (%)'!$R$18,0),0)</f>
        <v>0</v>
      </c>
      <c r="AG922" s="1">
        <f>IF(C922="West", IF(B922="Decentral",(K922*'Connecting shares (%)'!$F$16/100+M922*'Connecting shares (%)'!$G$16/100+O922*'Connecting shares (%)'!$H$16/100)/1000000,0),0)</f>
        <v>0</v>
      </c>
      <c r="AH922" s="1">
        <f>IF(C922="west", IF(B922="Decentral",L922*'Connecting shares (%)'!$R$16*'Connecting shares (%)'!$F$16/100+N922*'Connecting shares (%)'!$G$16/100*'Connecting shares (%)'!$R$17+P922*'Connecting shares (%)'!$H$16/100*'Connecting shares (%)'!$R$18,0),0)</f>
        <v>0</v>
      </c>
    </row>
    <row r="923" spans="1:34">
      <c r="A923" s="1">
        <v>922</v>
      </c>
      <c r="B923" s="1" t="s">
        <v>19</v>
      </c>
      <c r="C923" s="1" t="s">
        <v>22</v>
      </c>
      <c r="D923" s="1" t="s">
        <v>80</v>
      </c>
      <c r="E923" s="1">
        <v>0</v>
      </c>
      <c r="F923" s="1">
        <v>0</v>
      </c>
      <c r="G923" s="1">
        <v>0</v>
      </c>
      <c r="H923" s="1">
        <v>0</v>
      </c>
      <c r="I923" s="1">
        <v>0</v>
      </c>
      <c r="J923" s="1">
        <v>0</v>
      </c>
      <c r="K923" s="1">
        <v>0</v>
      </c>
      <c r="L923" s="1">
        <v>0</v>
      </c>
      <c r="M923" s="1">
        <v>0</v>
      </c>
      <c r="N923" s="1">
        <v>0</v>
      </c>
      <c r="O923" s="1">
        <v>0</v>
      </c>
      <c r="P923" s="1">
        <v>0</v>
      </c>
      <c r="Q923" s="1">
        <v>456.47450232522903</v>
      </c>
      <c r="R923" s="1">
        <v>2445</v>
      </c>
      <c r="S923" s="59">
        <f>IF(C923="East", IF(B923="Central",('Connecting shares (%)'!$F$2/100*E923+'Connecting shares (%)'!$G$2/100*G923+'Connecting shares (%)'!$H$2/100*I923)/1000000,0),0)</f>
        <v>0</v>
      </c>
      <c r="T923" s="59">
        <f>IF(C923="East", IF(B923="Central",F923*'Connecting shares (%)'!$R$16*'Connecting shares (%)'!$F$2/100+H923*'Connecting shares (%)'!$G$2/100*'Connecting shares (%)'!$R$17+J923*'Connecting shares (%)'!$H$2/100*'Connecting shares (%)'!$R$18,0),0)</f>
        <v>0</v>
      </c>
      <c r="U923" s="1">
        <f>IF(C923="East", IF(B923="Decentral",('Connecting shares (%)'!$F$6/100*E923+'Connecting shares (%)'!$G$6/100*G923+'Connecting shares (%)'!$H$6/100*I923)/1000000,0),0)</f>
        <v>0</v>
      </c>
      <c r="V923" s="1">
        <f>IF(C923="East", IF(B923="Decentral",F923*'Connecting shares (%)'!$R$16*'Connecting shares (%)'!$F$6/100+H923*'Connecting shares (%)'!$G$6/100*'Connecting shares (%)'!$R$17+J923*'Connecting shares (%)'!$H$6/100*'Connecting shares (%)'!$R$18,0),0)</f>
        <v>0</v>
      </c>
      <c r="W923" s="1">
        <f>IF(C923="East", IF(B923="Central",('Connecting shares (%)'!$F$4/100*K923+'Connecting shares (%)'!$G$4/100*M923+'Connecting shares (%)'!$H$4/100*O923)/1000000,0),0)</f>
        <v>0</v>
      </c>
      <c r="X923" s="1">
        <f>IF(C923="East", IF(B923="Central",L923*'Connecting shares (%)'!$R$16*'Connecting shares (%)'!$F$4/100+N923*'Connecting shares (%)'!$G$4/100*'Connecting shares (%)'!$R$17+P923*'Connecting shares (%)'!$H$4/100*'Connecting shares (%)'!$R$18,0),0)</f>
        <v>0</v>
      </c>
      <c r="Y923" s="1">
        <f>IF(C923="East", IF(B923="Decentral",('Connecting shares (%)'!$F$4/100*K923+'Connecting shares (%)'!$G$4/100*M923+'Connecting shares (%)'!$H$4/100*O923)/1000000,0),0)</f>
        <v>0</v>
      </c>
      <c r="Z923" s="1">
        <f>IF(C923="East", IF(B923="Decentral",L923*'Connecting shares (%)'!$R$16*'Connecting shares (%)'!$F$8/100+N923*'Connecting shares (%)'!$G$8/100*'Connecting shares (%)'!$R$17+P923*'Connecting shares (%)'!$H$8/100*'Connecting shares (%)'!$R$18,0),0)</f>
        <v>0</v>
      </c>
      <c r="AA923" s="1">
        <f>IF(C923="West", IF(B923="Central",('Connecting shares (%)'!$F$10/100*E923+'Connecting shares (%)'!$G$10/100*G923+'Connecting shares (%)'!$H$10/100*I923)/1000000,0),0)</f>
        <v>0</v>
      </c>
      <c r="AB923" s="1">
        <f>IF(C923="West", IF(B923="Central",F923*'Connecting shares (%)'!$R$16*'Connecting shares (%)'!$F$10/100+H923*'Connecting shares (%)'!$G$10/100*'Connecting shares (%)'!$R$17+J923*'Connecting shares (%)'!$H$10/100*'Connecting shares (%)'!$R$18,0),0)</f>
        <v>0</v>
      </c>
      <c r="AC923" s="1">
        <f>IF(C923="West", IF(B923="Decentral",('Connecting shares (%)'!$F$14/100*E923+'Connecting shares (%)'!$G$14/100*G923+'Connecting shares (%)'!$H$14/100*I923)/1000000,0),0)</f>
        <v>0</v>
      </c>
      <c r="AD923" s="1">
        <f>IF(C923="west", IF(B923="Decentral",F923*'Connecting shares (%)'!$R$16*'Connecting shares (%)'!$F$14/100+H923*'Connecting shares (%)'!$G$14/100*'Connecting shares (%)'!$R$17+J923*'Connecting shares (%)'!$H$14/100*'Connecting shares (%)'!$R$18,0),0)</f>
        <v>0</v>
      </c>
      <c r="AE923" s="1">
        <f>IF(C923="west", IF(B923="Central",('Connecting shares (%)'!$F$12/100*K923+'Connecting shares (%)'!$G$12/100*M923+'Connecting shares (%)'!$H$12/100*O923)/1000000,0),0)</f>
        <v>0</v>
      </c>
      <c r="AF923" s="1">
        <f>IF(C923="west", IF(B923="Central",L923*'Connecting shares (%)'!$R$16*'Connecting shares (%)'!$F$12/100+N923*'Connecting shares (%)'!$G$12/100*'Connecting shares (%)'!$R$17+P923*'Connecting shares (%)'!$H$12/100*'Connecting shares (%)'!$R$18,0),0)</f>
        <v>0</v>
      </c>
      <c r="AG923" s="1">
        <f>IF(C923="West", IF(B923="Decentral",(K923*'Connecting shares (%)'!$F$16/100+M923*'Connecting shares (%)'!$G$16/100+O923*'Connecting shares (%)'!$H$16/100)/1000000,0),0)</f>
        <v>0</v>
      </c>
      <c r="AH923" s="1">
        <f>IF(C923="west", IF(B923="Decentral",L923*'Connecting shares (%)'!$R$16*'Connecting shares (%)'!$F$16/100+N923*'Connecting shares (%)'!$G$16/100*'Connecting shares (%)'!$R$17+P923*'Connecting shares (%)'!$H$16/100*'Connecting shares (%)'!$R$18,0),0)</f>
        <v>0</v>
      </c>
    </row>
    <row r="924" spans="1:34">
      <c r="A924" s="1">
        <v>923</v>
      </c>
      <c r="B924" s="1" t="s">
        <v>19</v>
      </c>
      <c r="C924" s="1" t="s">
        <v>22</v>
      </c>
      <c r="D924" s="1" t="s">
        <v>79</v>
      </c>
      <c r="E924" s="1">
        <v>82895.399999999907</v>
      </c>
      <c r="F924" s="1">
        <v>5</v>
      </c>
      <c r="G924" s="1">
        <v>0</v>
      </c>
      <c r="H924" s="1">
        <v>0</v>
      </c>
      <c r="I924" s="1">
        <v>0</v>
      </c>
      <c r="J924" s="1">
        <v>0</v>
      </c>
      <c r="K924" s="1">
        <v>0</v>
      </c>
      <c r="L924" s="1">
        <v>0</v>
      </c>
      <c r="M924" s="1">
        <v>0</v>
      </c>
      <c r="N924" s="1">
        <v>0</v>
      </c>
      <c r="O924" s="1">
        <v>0</v>
      </c>
      <c r="P924" s="1">
        <v>0</v>
      </c>
      <c r="Q924" s="1">
        <v>496.75916044456397</v>
      </c>
      <c r="R924" s="1">
        <v>7030</v>
      </c>
      <c r="S924" s="59">
        <f>IF(C924="East", IF(B924="Central",('Connecting shares (%)'!$F$2/100*E924+'Connecting shares (%)'!$G$2/100*G924+'Connecting shares (%)'!$H$2/100*I924)/1000000,0),0)</f>
        <v>0</v>
      </c>
      <c r="T924" s="59">
        <f>IF(C924="East", IF(B924="Central",F924*'Connecting shares (%)'!$R$16*'Connecting shares (%)'!$F$2/100+H924*'Connecting shares (%)'!$G$2/100*'Connecting shares (%)'!$R$17+J924*'Connecting shares (%)'!$H$2/100*'Connecting shares (%)'!$R$18,0),0)</f>
        <v>0</v>
      </c>
      <c r="U924" s="1">
        <f>IF(C924="East", IF(B924="Decentral",('Connecting shares (%)'!$F$6/100*E924+'Connecting shares (%)'!$G$6/100*G924+'Connecting shares (%)'!$H$6/100*I924)/1000000,0),0)</f>
        <v>8.2895399999999911E-2</v>
      </c>
      <c r="V924" s="1">
        <f>IF(C924="East", IF(B924="Decentral",F924*'Connecting shares (%)'!$R$16*'Connecting shares (%)'!$F$6/100+H924*'Connecting shares (%)'!$G$6/100*'Connecting shares (%)'!$R$17+J924*'Connecting shares (%)'!$H$6/100*'Connecting shares (%)'!$R$18,0),0)</f>
        <v>0.11497500000000001</v>
      </c>
      <c r="W924" s="1">
        <f>IF(C924="East", IF(B924="Central",('Connecting shares (%)'!$F$4/100*K924+'Connecting shares (%)'!$G$4/100*M924+'Connecting shares (%)'!$H$4/100*O924)/1000000,0),0)</f>
        <v>0</v>
      </c>
      <c r="X924" s="1">
        <f>IF(C924="East", IF(B924="Central",L924*'Connecting shares (%)'!$R$16*'Connecting shares (%)'!$F$4/100+N924*'Connecting shares (%)'!$G$4/100*'Connecting shares (%)'!$R$17+P924*'Connecting shares (%)'!$H$4/100*'Connecting shares (%)'!$R$18,0),0)</f>
        <v>0</v>
      </c>
      <c r="Y924" s="1">
        <f>IF(C924="East", IF(B924="Decentral",('Connecting shares (%)'!$F$4/100*K924+'Connecting shares (%)'!$G$4/100*M924+'Connecting shares (%)'!$H$4/100*O924)/1000000,0),0)</f>
        <v>0</v>
      </c>
      <c r="Z924" s="1">
        <f>IF(C924="East", IF(B924="Decentral",L924*'Connecting shares (%)'!$R$16*'Connecting shares (%)'!$F$8/100+N924*'Connecting shares (%)'!$G$8/100*'Connecting shares (%)'!$R$17+P924*'Connecting shares (%)'!$H$8/100*'Connecting shares (%)'!$R$18,0),0)</f>
        <v>0</v>
      </c>
      <c r="AA924" s="1">
        <f>IF(C924="West", IF(B924="Central",('Connecting shares (%)'!$F$10/100*E924+'Connecting shares (%)'!$G$10/100*G924+'Connecting shares (%)'!$H$10/100*I924)/1000000,0),0)</f>
        <v>0</v>
      </c>
      <c r="AB924" s="1">
        <f>IF(C924="West", IF(B924="Central",F924*'Connecting shares (%)'!$R$16*'Connecting shares (%)'!$F$10/100+H924*'Connecting shares (%)'!$G$10/100*'Connecting shares (%)'!$R$17+J924*'Connecting shares (%)'!$H$10/100*'Connecting shares (%)'!$R$18,0),0)</f>
        <v>0</v>
      </c>
      <c r="AC924" s="1">
        <f>IF(C924="West", IF(B924="Decentral",('Connecting shares (%)'!$F$14/100*E924+'Connecting shares (%)'!$G$14/100*G924+'Connecting shares (%)'!$H$14/100*I924)/1000000,0),0)</f>
        <v>0</v>
      </c>
      <c r="AD924" s="1">
        <f>IF(C924="west", IF(B924="Decentral",F924*'Connecting shares (%)'!$R$16*'Connecting shares (%)'!$F$14/100+H924*'Connecting shares (%)'!$G$14/100*'Connecting shares (%)'!$R$17+J924*'Connecting shares (%)'!$H$14/100*'Connecting shares (%)'!$R$18,0),0)</f>
        <v>0</v>
      </c>
      <c r="AE924" s="1">
        <f>IF(C924="west", IF(B924="Central",('Connecting shares (%)'!$F$12/100*K924+'Connecting shares (%)'!$G$12/100*M924+'Connecting shares (%)'!$H$12/100*O924)/1000000,0),0)</f>
        <v>0</v>
      </c>
      <c r="AF924" s="1">
        <f>IF(C924="west", IF(B924="Central",L924*'Connecting shares (%)'!$R$16*'Connecting shares (%)'!$F$12/100+N924*'Connecting shares (%)'!$G$12/100*'Connecting shares (%)'!$R$17+P924*'Connecting shares (%)'!$H$12/100*'Connecting shares (%)'!$R$18,0),0)</f>
        <v>0</v>
      </c>
      <c r="AG924" s="1">
        <f>IF(C924="West", IF(B924="Decentral",(K924*'Connecting shares (%)'!$F$16/100+M924*'Connecting shares (%)'!$G$16/100+O924*'Connecting shares (%)'!$H$16/100)/1000000,0),0)</f>
        <v>0</v>
      </c>
      <c r="AH924" s="1">
        <f>IF(C924="west", IF(B924="Decentral",L924*'Connecting shares (%)'!$R$16*'Connecting shares (%)'!$F$16/100+N924*'Connecting shares (%)'!$G$16/100*'Connecting shares (%)'!$R$17+P924*'Connecting shares (%)'!$H$16/100*'Connecting shares (%)'!$R$18,0),0)</f>
        <v>0</v>
      </c>
    </row>
    <row r="925" spans="1:34">
      <c r="A925" s="1">
        <v>924</v>
      </c>
      <c r="B925" s="1" t="s">
        <v>19</v>
      </c>
      <c r="C925" s="1" t="s">
        <v>21</v>
      </c>
      <c r="D925" s="1" t="s">
        <v>78</v>
      </c>
      <c r="E925" s="1">
        <v>16679.2</v>
      </c>
      <c r="F925" s="1">
        <v>1</v>
      </c>
      <c r="G925" s="1">
        <v>0</v>
      </c>
      <c r="H925" s="1">
        <v>0</v>
      </c>
      <c r="I925" s="1">
        <v>0</v>
      </c>
      <c r="J925" s="1">
        <v>0</v>
      </c>
      <c r="K925" s="1">
        <v>0</v>
      </c>
      <c r="L925" s="1">
        <v>0</v>
      </c>
      <c r="M925" s="1">
        <v>0</v>
      </c>
      <c r="N925" s="1">
        <v>0</v>
      </c>
      <c r="O925" s="1">
        <v>0</v>
      </c>
      <c r="P925" s="1">
        <v>0</v>
      </c>
      <c r="Q925" s="1">
        <v>840.05537468996101</v>
      </c>
      <c r="R925" s="1">
        <v>7794</v>
      </c>
      <c r="S925" s="59">
        <f>IF(C925="East", IF(B925="Central",('Connecting shares (%)'!$F$2/100*E925+'Connecting shares (%)'!$G$2/100*G925+'Connecting shares (%)'!$H$2/100*I925)/1000000,0),0)</f>
        <v>0</v>
      </c>
      <c r="T925" s="59">
        <f>IF(C925="East", IF(B925="Central",F925*'Connecting shares (%)'!$R$16*'Connecting shares (%)'!$F$2/100+H925*'Connecting shares (%)'!$G$2/100*'Connecting shares (%)'!$R$17+J925*'Connecting shares (%)'!$H$2/100*'Connecting shares (%)'!$R$18,0),0)</f>
        <v>0</v>
      </c>
      <c r="U925" s="1">
        <f>IF(C925="East", IF(B925="Decentral",('Connecting shares (%)'!$F$6/100*E925+'Connecting shares (%)'!$G$6/100*G925+'Connecting shares (%)'!$H$6/100*I925)/1000000,0),0)</f>
        <v>0</v>
      </c>
      <c r="V925" s="1">
        <f>IF(C925="East", IF(B925="Decentral",F925*'Connecting shares (%)'!$R$16*'Connecting shares (%)'!$F$6/100+H925*'Connecting shares (%)'!$G$6/100*'Connecting shares (%)'!$R$17+J925*'Connecting shares (%)'!$H$6/100*'Connecting shares (%)'!$R$18,0),0)</f>
        <v>0</v>
      </c>
      <c r="W925" s="1">
        <f>IF(C925="East", IF(B925="Central",('Connecting shares (%)'!$F$4/100*K925+'Connecting shares (%)'!$G$4/100*M925+'Connecting shares (%)'!$H$4/100*O925)/1000000,0),0)</f>
        <v>0</v>
      </c>
      <c r="X925" s="1">
        <f>IF(C925="East", IF(B925="Central",L925*'Connecting shares (%)'!$R$16*'Connecting shares (%)'!$F$4/100+N925*'Connecting shares (%)'!$G$4/100*'Connecting shares (%)'!$R$17+P925*'Connecting shares (%)'!$H$4/100*'Connecting shares (%)'!$R$18,0),0)</f>
        <v>0</v>
      </c>
      <c r="Y925" s="1">
        <f>IF(C925="East", IF(B925="Decentral",('Connecting shares (%)'!$F$4/100*K925+'Connecting shares (%)'!$G$4/100*M925+'Connecting shares (%)'!$H$4/100*O925)/1000000,0),0)</f>
        <v>0</v>
      </c>
      <c r="Z925" s="1">
        <f>IF(C925="East", IF(B925="Decentral",L925*'Connecting shares (%)'!$R$16*'Connecting shares (%)'!$F$8/100+N925*'Connecting shares (%)'!$G$8/100*'Connecting shares (%)'!$R$17+P925*'Connecting shares (%)'!$H$8/100*'Connecting shares (%)'!$R$18,0),0)</f>
        <v>0</v>
      </c>
      <c r="AA925" s="1">
        <f>IF(C925="West", IF(B925="Central",('Connecting shares (%)'!$F$10/100*E925+'Connecting shares (%)'!$G$10/100*G925+'Connecting shares (%)'!$H$10/100*I925)/1000000,0),0)</f>
        <v>0</v>
      </c>
      <c r="AB925" s="1">
        <f>IF(C925="West", IF(B925="Central",F925*'Connecting shares (%)'!$R$16*'Connecting shares (%)'!$F$10/100+H925*'Connecting shares (%)'!$G$10/100*'Connecting shares (%)'!$R$17+J925*'Connecting shares (%)'!$H$10/100*'Connecting shares (%)'!$R$18,0),0)</f>
        <v>0</v>
      </c>
      <c r="AC925" s="1">
        <f>IF(C925="West", IF(B925="Decentral",('Connecting shares (%)'!$F$14/100*E925+'Connecting shares (%)'!$G$14/100*G925+'Connecting shares (%)'!$H$14/100*I925)/1000000,0),0)</f>
        <v>1.6679200000000002E-2</v>
      </c>
      <c r="AD925" s="1">
        <f>IF(C925="west", IF(B925="Decentral",F925*'Connecting shares (%)'!$R$16*'Connecting shares (%)'!$F$14/100+H925*'Connecting shares (%)'!$G$14/100*'Connecting shares (%)'!$R$17+J925*'Connecting shares (%)'!$H$14/100*'Connecting shares (%)'!$R$18,0),0)</f>
        <v>2.2995000000000002E-2</v>
      </c>
      <c r="AE925" s="1">
        <f>IF(C925="west", IF(B925="Central",('Connecting shares (%)'!$F$12/100*K925+'Connecting shares (%)'!$G$12/100*M925+'Connecting shares (%)'!$H$12/100*O925)/1000000,0),0)</f>
        <v>0</v>
      </c>
      <c r="AF925" s="1">
        <f>IF(C925="west", IF(B925="Central",L925*'Connecting shares (%)'!$R$16*'Connecting shares (%)'!$F$12/100+N925*'Connecting shares (%)'!$G$12/100*'Connecting shares (%)'!$R$17+P925*'Connecting shares (%)'!$H$12/100*'Connecting shares (%)'!$R$18,0),0)</f>
        <v>0</v>
      </c>
      <c r="AG925" s="1">
        <f>IF(C925="West", IF(B925="Decentral",(K925*'Connecting shares (%)'!$F$16/100+M925*'Connecting shares (%)'!$G$16/100+O925*'Connecting shares (%)'!$H$16/100)/1000000,0),0)</f>
        <v>0</v>
      </c>
      <c r="AH925" s="1">
        <f>IF(C925="west", IF(B925="Decentral",L925*'Connecting shares (%)'!$R$16*'Connecting shares (%)'!$F$16/100+N925*'Connecting shares (%)'!$G$16/100*'Connecting shares (%)'!$R$17+P925*'Connecting shares (%)'!$H$16/100*'Connecting shares (%)'!$R$18,0),0)</f>
        <v>0</v>
      </c>
    </row>
    <row r="926" spans="1:34">
      <c r="A926" s="1">
        <v>925</v>
      </c>
      <c r="B926" s="1" t="s">
        <v>19</v>
      </c>
      <c r="C926" s="1" t="s">
        <v>22</v>
      </c>
      <c r="D926" s="1" t="s">
        <v>77</v>
      </c>
      <c r="E926" s="1">
        <v>19210.9199999999</v>
      </c>
      <c r="F926" s="1">
        <v>1</v>
      </c>
      <c r="G926" s="1">
        <v>0</v>
      </c>
      <c r="H926" s="1">
        <v>0</v>
      </c>
      <c r="I926" s="1">
        <v>0</v>
      </c>
      <c r="J926" s="1">
        <v>0</v>
      </c>
      <c r="K926" s="1">
        <v>154983.07</v>
      </c>
      <c r="L926" s="1">
        <v>17</v>
      </c>
      <c r="M926" s="1">
        <v>106876.73</v>
      </c>
      <c r="N926" s="1">
        <v>1</v>
      </c>
      <c r="O926" s="1">
        <v>0</v>
      </c>
      <c r="P926" s="1">
        <v>0</v>
      </c>
      <c r="Q926" s="1">
        <v>762.33779959161598</v>
      </c>
      <c r="R926" s="1">
        <v>28015</v>
      </c>
      <c r="S926" s="59">
        <f>IF(C926="East", IF(B926="Central",('Connecting shares (%)'!$F$2/100*E926+'Connecting shares (%)'!$G$2/100*G926+'Connecting shares (%)'!$H$2/100*I926)/1000000,0),0)</f>
        <v>0</v>
      </c>
      <c r="T926" s="59">
        <f>IF(C926="East", IF(B926="Central",F926*'Connecting shares (%)'!$R$16*'Connecting shares (%)'!$F$2/100+H926*'Connecting shares (%)'!$G$2/100*'Connecting shares (%)'!$R$17+J926*'Connecting shares (%)'!$H$2/100*'Connecting shares (%)'!$R$18,0),0)</f>
        <v>0</v>
      </c>
      <c r="U926" s="1">
        <f>IF(C926="East", IF(B926="Decentral",('Connecting shares (%)'!$F$6/100*E926+'Connecting shares (%)'!$G$6/100*G926+'Connecting shares (%)'!$H$6/100*I926)/1000000,0),0)</f>
        <v>1.9210919999999899E-2</v>
      </c>
      <c r="V926" s="1">
        <f>IF(C926="East", IF(B926="Decentral",F926*'Connecting shares (%)'!$R$16*'Connecting shares (%)'!$F$6/100+H926*'Connecting shares (%)'!$G$6/100*'Connecting shares (%)'!$R$17+J926*'Connecting shares (%)'!$H$6/100*'Connecting shares (%)'!$R$18,0),0)</f>
        <v>2.2995000000000002E-2</v>
      </c>
      <c r="W926" s="1">
        <f>IF(C926="East", IF(B926="Central",('Connecting shares (%)'!$F$4/100*K926+'Connecting shares (%)'!$G$4/100*M926+'Connecting shares (%)'!$H$4/100*O926)/1000000,0),0)</f>
        <v>0</v>
      </c>
      <c r="X926" s="1">
        <f>IF(C926="East", IF(B926="Central",L926*'Connecting shares (%)'!$R$16*'Connecting shares (%)'!$F$4/100+N926*'Connecting shares (%)'!$G$4/100*'Connecting shares (%)'!$R$17+P926*'Connecting shares (%)'!$H$4/100*'Connecting shares (%)'!$R$18,0),0)</f>
        <v>0</v>
      </c>
      <c r="Y926" s="1">
        <f>IF(C926="East", IF(B926="Decentral",('Connecting shares (%)'!$F$4/100*K926+'Connecting shares (%)'!$G$4/100*M926+'Connecting shares (%)'!$H$4/100*O926)/1000000,0),0)</f>
        <v>0.26185979999999998</v>
      </c>
      <c r="Z926" s="1">
        <f>IF(C926="East", IF(B926="Decentral",L926*'Connecting shares (%)'!$R$16*'Connecting shares (%)'!$F$8/100+N926*'Connecting shares (%)'!$G$8/100*'Connecting shares (%)'!$R$17+P926*'Connecting shares (%)'!$H$8/100*'Connecting shares (%)'!$R$18,0),0)</f>
        <v>0.421574</v>
      </c>
      <c r="AA926" s="1">
        <f>IF(C926="West", IF(B926="Central",('Connecting shares (%)'!$F$10/100*E926+'Connecting shares (%)'!$G$10/100*G926+'Connecting shares (%)'!$H$10/100*I926)/1000000,0),0)</f>
        <v>0</v>
      </c>
      <c r="AB926" s="1">
        <f>IF(C926="West", IF(B926="Central",F926*'Connecting shares (%)'!$R$16*'Connecting shares (%)'!$F$10/100+H926*'Connecting shares (%)'!$G$10/100*'Connecting shares (%)'!$R$17+J926*'Connecting shares (%)'!$H$10/100*'Connecting shares (%)'!$R$18,0),0)</f>
        <v>0</v>
      </c>
      <c r="AC926" s="1">
        <f>IF(C926="West", IF(B926="Decentral",('Connecting shares (%)'!$F$14/100*E926+'Connecting shares (%)'!$G$14/100*G926+'Connecting shares (%)'!$H$14/100*I926)/1000000,0),0)</f>
        <v>0</v>
      </c>
      <c r="AD926" s="1">
        <f>IF(C926="west", IF(B926="Decentral",F926*'Connecting shares (%)'!$R$16*'Connecting shares (%)'!$F$14/100+H926*'Connecting shares (%)'!$G$14/100*'Connecting shares (%)'!$R$17+J926*'Connecting shares (%)'!$H$14/100*'Connecting shares (%)'!$R$18,0),0)</f>
        <v>0</v>
      </c>
      <c r="AE926" s="1">
        <f>IF(C926="west", IF(B926="Central",('Connecting shares (%)'!$F$12/100*K926+'Connecting shares (%)'!$G$12/100*M926+'Connecting shares (%)'!$H$12/100*O926)/1000000,0),0)</f>
        <v>0</v>
      </c>
      <c r="AF926" s="1">
        <f>IF(C926="west", IF(B926="Central",L926*'Connecting shares (%)'!$R$16*'Connecting shares (%)'!$F$12/100+N926*'Connecting shares (%)'!$G$12/100*'Connecting shares (%)'!$R$17+P926*'Connecting shares (%)'!$H$12/100*'Connecting shares (%)'!$R$18,0),0)</f>
        <v>0</v>
      </c>
      <c r="AG926" s="1">
        <f>IF(C926="West", IF(B926="Decentral",(K926*'Connecting shares (%)'!$F$16/100+M926*'Connecting shares (%)'!$G$16/100+O926*'Connecting shares (%)'!$H$16/100)/1000000,0),0)</f>
        <v>0</v>
      </c>
      <c r="AH926" s="1">
        <f>IF(C926="west", IF(B926="Decentral",L926*'Connecting shares (%)'!$R$16*'Connecting shares (%)'!$F$16/100+N926*'Connecting shares (%)'!$G$16/100*'Connecting shares (%)'!$R$17+P926*'Connecting shares (%)'!$H$16/100*'Connecting shares (%)'!$R$18,0),0)</f>
        <v>0</v>
      </c>
    </row>
    <row r="927" spans="1:34">
      <c r="A927" s="1">
        <v>926</v>
      </c>
      <c r="B927" s="1" t="s">
        <v>19</v>
      </c>
      <c r="C927" s="1" t="s">
        <v>21</v>
      </c>
      <c r="D927" s="1" t="s">
        <v>76</v>
      </c>
      <c r="E927" s="1">
        <v>0</v>
      </c>
      <c r="F927" s="1">
        <v>0</v>
      </c>
      <c r="G927" s="1">
        <v>0</v>
      </c>
      <c r="H927" s="1">
        <v>0</v>
      </c>
      <c r="I927" s="1">
        <v>0</v>
      </c>
      <c r="J927" s="1">
        <v>0</v>
      </c>
      <c r="K927" s="1">
        <v>0</v>
      </c>
      <c r="L927" s="1">
        <v>0</v>
      </c>
      <c r="M927" s="1">
        <v>0</v>
      </c>
      <c r="N927" s="1">
        <v>0</v>
      </c>
      <c r="O927" s="1">
        <v>0</v>
      </c>
      <c r="P927" s="1">
        <v>0</v>
      </c>
      <c r="Q927" s="1">
        <v>130.715504883455</v>
      </c>
      <c r="R927" s="1">
        <v>648</v>
      </c>
      <c r="S927" s="59">
        <f>IF(C927="East", IF(B927="Central",('Connecting shares (%)'!$F$2/100*E927+'Connecting shares (%)'!$G$2/100*G927+'Connecting shares (%)'!$H$2/100*I927)/1000000,0),0)</f>
        <v>0</v>
      </c>
      <c r="T927" s="59">
        <f>IF(C927="East", IF(B927="Central",F927*'Connecting shares (%)'!$R$16*'Connecting shares (%)'!$F$2/100+H927*'Connecting shares (%)'!$G$2/100*'Connecting shares (%)'!$R$17+J927*'Connecting shares (%)'!$H$2/100*'Connecting shares (%)'!$R$18,0),0)</f>
        <v>0</v>
      </c>
      <c r="U927" s="1">
        <f>IF(C927="East", IF(B927="Decentral",('Connecting shares (%)'!$F$6/100*E927+'Connecting shares (%)'!$G$6/100*G927+'Connecting shares (%)'!$H$6/100*I927)/1000000,0),0)</f>
        <v>0</v>
      </c>
      <c r="V927" s="1">
        <f>IF(C927="East", IF(B927="Decentral",F927*'Connecting shares (%)'!$R$16*'Connecting shares (%)'!$F$6/100+H927*'Connecting shares (%)'!$G$6/100*'Connecting shares (%)'!$R$17+J927*'Connecting shares (%)'!$H$6/100*'Connecting shares (%)'!$R$18,0),0)</f>
        <v>0</v>
      </c>
      <c r="W927" s="1">
        <f>IF(C927="East", IF(B927="Central",('Connecting shares (%)'!$F$4/100*K927+'Connecting shares (%)'!$G$4/100*M927+'Connecting shares (%)'!$H$4/100*O927)/1000000,0),0)</f>
        <v>0</v>
      </c>
      <c r="X927" s="1">
        <f>IF(C927="East", IF(B927="Central",L927*'Connecting shares (%)'!$R$16*'Connecting shares (%)'!$F$4/100+N927*'Connecting shares (%)'!$G$4/100*'Connecting shares (%)'!$R$17+P927*'Connecting shares (%)'!$H$4/100*'Connecting shares (%)'!$R$18,0),0)</f>
        <v>0</v>
      </c>
      <c r="Y927" s="1">
        <f>IF(C927="East", IF(B927="Decentral",('Connecting shares (%)'!$F$4/100*K927+'Connecting shares (%)'!$G$4/100*M927+'Connecting shares (%)'!$H$4/100*O927)/1000000,0),0)</f>
        <v>0</v>
      </c>
      <c r="Z927" s="1">
        <f>IF(C927="East", IF(B927="Decentral",L927*'Connecting shares (%)'!$R$16*'Connecting shares (%)'!$F$8/100+N927*'Connecting shares (%)'!$G$8/100*'Connecting shares (%)'!$R$17+P927*'Connecting shares (%)'!$H$8/100*'Connecting shares (%)'!$R$18,0),0)</f>
        <v>0</v>
      </c>
      <c r="AA927" s="1">
        <f>IF(C927="West", IF(B927="Central",('Connecting shares (%)'!$F$10/100*E927+'Connecting shares (%)'!$G$10/100*G927+'Connecting shares (%)'!$H$10/100*I927)/1000000,0),0)</f>
        <v>0</v>
      </c>
      <c r="AB927" s="1">
        <f>IF(C927="West", IF(B927="Central",F927*'Connecting shares (%)'!$R$16*'Connecting shares (%)'!$F$10/100+H927*'Connecting shares (%)'!$G$10/100*'Connecting shares (%)'!$R$17+J927*'Connecting shares (%)'!$H$10/100*'Connecting shares (%)'!$R$18,0),0)</f>
        <v>0</v>
      </c>
      <c r="AC927" s="1">
        <f>IF(C927="West", IF(B927="Decentral",('Connecting shares (%)'!$F$14/100*E927+'Connecting shares (%)'!$G$14/100*G927+'Connecting shares (%)'!$H$14/100*I927)/1000000,0),0)</f>
        <v>0</v>
      </c>
      <c r="AD927" s="1">
        <f>IF(C927="west", IF(B927="Decentral",F927*'Connecting shares (%)'!$R$16*'Connecting shares (%)'!$F$14/100+H927*'Connecting shares (%)'!$G$14/100*'Connecting shares (%)'!$R$17+J927*'Connecting shares (%)'!$H$14/100*'Connecting shares (%)'!$R$18,0),0)</f>
        <v>0</v>
      </c>
      <c r="AE927" s="1">
        <f>IF(C927="west", IF(B927="Central",('Connecting shares (%)'!$F$12/100*K927+'Connecting shares (%)'!$G$12/100*M927+'Connecting shares (%)'!$H$12/100*O927)/1000000,0),0)</f>
        <v>0</v>
      </c>
      <c r="AF927" s="1">
        <f>IF(C927="west", IF(B927="Central",L927*'Connecting shares (%)'!$R$16*'Connecting shares (%)'!$F$12/100+N927*'Connecting shares (%)'!$G$12/100*'Connecting shares (%)'!$R$17+P927*'Connecting shares (%)'!$H$12/100*'Connecting shares (%)'!$R$18,0),0)</f>
        <v>0</v>
      </c>
      <c r="AG927" s="1">
        <f>IF(C927="West", IF(B927="Decentral",(K927*'Connecting shares (%)'!$F$16/100+M927*'Connecting shares (%)'!$G$16/100+O927*'Connecting shares (%)'!$H$16/100)/1000000,0),0)</f>
        <v>0</v>
      </c>
      <c r="AH927" s="1">
        <f>IF(C927="west", IF(B927="Decentral",L927*'Connecting shares (%)'!$R$16*'Connecting shares (%)'!$F$16/100+N927*'Connecting shares (%)'!$G$16/100*'Connecting shares (%)'!$R$17+P927*'Connecting shares (%)'!$H$16/100*'Connecting shares (%)'!$R$18,0),0)</f>
        <v>0</v>
      </c>
    </row>
    <row r="928" spans="1:34">
      <c r="A928" s="1">
        <v>927</v>
      </c>
      <c r="B928" s="1" t="s">
        <v>19</v>
      </c>
      <c r="C928" s="1" t="s">
        <v>21</v>
      </c>
      <c r="D928" s="1" t="s">
        <v>75</v>
      </c>
      <c r="E928" s="1">
        <v>294963.46999999898</v>
      </c>
      <c r="F928" s="1">
        <v>37</v>
      </c>
      <c r="G928" s="1">
        <v>0</v>
      </c>
      <c r="H928" s="1">
        <v>0</v>
      </c>
      <c r="I928" s="1">
        <v>0</v>
      </c>
      <c r="J928" s="1">
        <v>0</v>
      </c>
      <c r="K928" s="1">
        <v>0</v>
      </c>
      <c r="L928" s="1">
        <v>0</v>
      </c>
      <c r="M928" s="1">
        <v>0</v>
      </c>
      <c r="N928" s="1">
        <v>0</v>
      </c>
      <c r="O928" s="1">
        <v>0</v>
      </c>
      <c r="P928" s="1">
        <v>0</v>
      </c>
      <c r="Q928" s="1">
        <v>1262.9710042598299</v>
      </c>
      <c r="R928" s="1">
        <v>74427</v>
      </c>
      <c r="S928" s="59">
        <f>IF(C928="East", IF(B928="Central",('Connecting shares (%)'!$F$2/100*E928+'Connecting shares (%)'!$G$2/100*G928+'Connecting shares (%)'!$H$2/100*I928)/1000000,0),0)</f>
        <v>0</v>
      </c>
      <c r="T928" s="59">
        <f>IF(C928="East", IF(B928="Central",F928*'Connecting shares (%)'!$R$16*'Connecting shares (%)'!$F$2/100+H928*'Connecting shares (%)'!$G$2/100*'Connecting shares (%)'!$R$17+J928*'Connecting shares (%)'!$H$2/100*'Connecting shares (%)'!$R$18,0),0)</f>
        <v>0</v>
      </c>
      <c r="U928" s="1">
        <f>IF(C928="East", IF(B928="Decentral",('Connecting shares (%)'!$F$6/100*E928+'Connecting shares (%)'!$G$6/100*G928+'Connecting shares (%)'!$H$6/100*I928)/1000000,0),0)</f>
        <v>0</v>
      </c>
      <c r="V928" s="1">
        <f>IF(C928="East", IF(B928="Decentral",F928*'Connecting shares (%)'!$R$16*'Connecting shares (%)'!$F$6/100+H928*'Connecting shares (%)'!$G$6/100*'Connecting shares (%)'!$R$17+J928*'Connecting shares (%)'!$H$6/100*'Connecting shares (%)'!$R$18,0),0)</f>
        <v>0</v>
      </c>
      <c r="W928" s="1">
        <f>IF(C928="East", IF(B928="Central",('Connecting shares (%)'!$F$4/100*K928+'Connecting shares (%)'!$G$4/100*M928+'Connecting shares (%)'!$H$4/100*O928)/1000000,0),0)</f>
        <v>0</v>
      </c>
      <c r="X928" s="1">
        <f>IF(C928="East", IF(B928="Central",L928*'Connecting shares (%)'!$R$16*'Connecting shares (%)'!$F$4/100+N928*'Connecting shares (%)'!$G$4/100*'Connecting shares (%)'!$R$17+P928*'Connecting shares (%)'!$H$4/100*'Connecting shares (%)'!$R$18,0),0)</f>
        <v>0</v>
      </c>
      <c r="Y928" s="1">
        <f>IF(C928="East", IF(B928="Decentral",('Connecting shares (%)'!$F$4/100*K928+'Connecting shares (%)'!$G$4/100*M928+'Connecting shares (%)'!$H$4/100*O928)/1000000,0),0)</f>
        <v>0</v>
      </c>
      <c r="Z928" s="1">
        <f>IF(C928="East", IF(B928="Decentral",L928*'Connecting shares (%)'!$R$16*'Connecting shares (%)'!$F$8/100+N928*'Connecting shares (%)'!$G$8/100*'Connecting shares (%)'!$R$17+P928*'Connecting shares (%)'!$H$8/100*'Connecting shares (%)'!$R$18,0),0)</f>
        <v>0</v>
      </c>
      <c r="AA928" s="1">
        <f>IF(C928="West", IF(B928="Central",('Connecting shares (%)'!$F$10/100*E928+'Connecting shares (%)'!$G$10/100*G928+'Connecting shares (%)'!$H$10/100*I928)/1000000,0),0)</f>
        <v>0</v>
      </c>
      <c r="AB928" s="1">
        <f>IF(C928="West", IF(B928="Central",F928*'Connecting shares (%)'!$R$16*'Connecting shares (%)'!$F$10/100+H928*'Connecting shares (%)'!$G$10/100*'Connecting shares (%)'!$R$17+J928*'Connecting shares (%)'!$H$10/100*'Connecting shares (%)'!$R$18,0),0)</f>
        <v>0</v>
      </c>
      <c r="AC928" s="1">
        <f>IF(C928="West", IF(B928="Decentral",('Connecting shares (%)'!$F$14/100*E928+'Connecting shares (%)'!$G$14/100*G928+'Connecting shares (%)'!$H$14/100*I928)/1000000,0),0)</f>
        <v>0.29496346999999901</v>
      </c>
      <c r="AD928" s="1">
        <f>IF(C928="west", IF(B928="Decentral",F928*'Connecting shares (%)'!$R$16*'Connecting shares (%)'!$F$14/100+H928*'Connecting shares (%)'!$G$14/100*'Connecting shares (%)'!$R$17+J928*'Connecting shares (%)'!$H$14/100*'Connecting shares (%)'!$R$18,0),0)</f>
        <v>0.8508150000000001</v>
      </c>
      <c r="AE928" s="1">
        <f>IF(C928="west", IF(B928="Central",('Connecting shares (%)'!$F$12/100*K928+'Connecting shares (%)'!$G$12/100*M928+'Connecting shares (%)'!$H$12/100*O928)/1000000,0),0)</f>
        <v>0</v>
      </c>
      <c r="AF928" s="1">
        <f>IF(C928="west", IF(B928="Central",L928*'Connecting shares (%)'!$R$16*'Connecting shares (%)'!$F$12/100+N928*'Connecting shares (%)'!$G$12/100*'Connecting shares (%)'!$R$17+P928*'Connecting shares (%)'!$H$12/100*'Connecting shares (%)'!$R$18,0),0)</f>
        <v>0</v>
      </c>
      <c r="AG928" s="1">
        <f>IF(C928="West", IF(B928="Decentral",(K928*'Connecting shares (%)'!$F$16/100+M928*'Connecting shares (%)'!$G$16/100+O928*'Connecting shares (%)'!$H$16/100)/1000000,0),0)</f>
        <v>0</v>
      </c>
      <c r="AH928" s="1">
        <f>IF(C928="west", IF(B928="Decentral",L928*'Connecting shares (%)'!$R$16*'Connecting shares (%)'!$F$16/100+N928*'Connecting shares (%)'!$G$16/100*'Connecting shares (%)'!$R$17+P928*'Connecting shares (%)'!$H$16/100*'Connecting shares (%)'!$R$18,0),0)</f>
        <v>0</v>
      </c>
    </row>
    <row r="929" spans="1:34">
      <c r="A929" s="1">
        <v>928</v>
      </c>
      <c r="B929" s="1" t="s">
        <v>19</v>
      </c>
      <c r="C929" s="1" t="s">
        <v>21</v>
      </c>
      <c r="D929" s="1" t="s">
        <v>74</v>
      </c>
      <c r="E929" s="1">
        <v>138854.57</v>
      </c>
      <c r="F929" s="1">
        <v>10</v>
      </c>
      <c r="G929" s="1">
        <v>0</v>
      </c>
      <c r="H929" s="1">
        <v>0</v>
      </c>
      <c r="I929" s="1">
        <v>0</v>
      </c>
      <c r="J929" s="1">
        <v>0</v>
      </c>
      <c r="K929" s="1">
        <v>22492.74</v>
      </c>
      <c r="L929" s="1">
        <v>4</v>
      </c>
      <c r="M929" s="1">
        <v>0</v>
      </c>
      <c r="N929" s="1">
        <v>0</v>
      </c>
      <c r="O929" s="1">
        <v>0</v>
      </c>
      <c r="P929" s="1">
        <v>0</v>
      </c>
      <c r="Q929" s="1">
        <v>1506.28075041221</v>
      </c>
      <c r="R929" s="1">
        <v>19237</v>
      </c>
      <c r="S929" s="59">
        <f>IF(C929="East", IF(B929="Central",('Connecting shares (%)'!$F$2/100*E929+'Connecting shares (%)'!$G$2/100*G929+'Connecting shares (%)'!$H$2/100*I929)/1000000,0),0)</f>
        <v>0</v>
      </c>
      <c r="T929" s="59">
        <f>IF(C929="East", IF(B929="Central",F929*'Connecting shares (%)'!$R$16*'Connecting shares (%)'!$F$2/100+H929*'Connecting shares (%)'!$G$2/100*'Connecting shares (%)'!$R$17+J929*'Connecting shares (%)'!$H$2/100*'Connecting shares (%)'!$R$18,0),0)</f>
        <v>0</v>
      </c>
      <c r="U929" s="1">
        <f>IF(C929="East", IF(B929="Decentral",('Connecting shares (%)'!$F$6/100*E929+'Connecting shares (%)'!$G$6/100*G929+'Connecting shares (%)'!$H$6/100*I929)/1000000,0),0)</f>
        <v>0</v>
      </c>
      <c r="V929" s="1">
        <f>IF(C929="East", IF(B929="Decentral",F929*'Connecting shares (%)'!$R$16*'Connecting shares (%)'!$F$6/100+H929*'Connecting shares (%)'!$G$6/100*'Connecting shares (%)'!$R$17+J929*'Connecting shares (%)'!$H$6/100*'Connecting shares (%)'!$R$18,0),0)</f>
        <v>0</v>
      </c>
      <c r="W929" s="1">
        <f>IF(C929="East", IF(B929="Central",('Connecting shares (%)'!$F$4/100*K929+'Connecting shares (%)'!$G$4/100*M929+'Connecting shares (%)'!$H$4/100*O929)/1000000,0),0)</f>
        <v>0</v>
      </c>
      <c r="X929" s="1">
        <f>IF(C929="East", IF(B929="Central",L929*'Connecting shares (%)'!$R$16*'Connecting shares (%)'!$F$4/100+N929*'Connecting shares (%)'!$G$4/100*'Connecting shares (%)'!$R$17+P929*'Connecting shares (%)'!$H$4/100*'Connecting shares (%)'!$R$18,0),0)</f>
        <v>0</v>
      </c>
      <c r="Y929" s="1">
        <f>IF(C929="East", IF(B929="Decentral",('Connecting shares (%)'!$F$4/100*K929+'Connecting shares (%)'!$G$4/100*M929+'Connecting shares (%)'!$H$4/100*O929)/1000000,0),0)</f>
        <v>0</v>
      </c>
      <c r="Z929" s="1">
        <f>IF(C929="East", IF(B929="Decentral",L929*'Connecting shares (%)'!$R$16*'Connecting shares (%)'!$F$8/100+N929*'Connecting shares (%)'!$G$8/100*'Connecting shares (%)'!$R$17+P929*'Connecting shares (%)'!$H$8/100*'Connecting shares (%)'!$R$18,0),0)</f>
        <v>0</v>
      </c>
      <c r="AA929" s="1">
        <f>IF(C929="West", IF(B929="Central",('Connecting shares (%)'!$F$10/100*E929+'Connecting shares (%)'!$G$10/100*G929+'Connecting shares (%)'!$H$10/100*I929)/1000000,0),0)</f>
        <v>0</v>
      </c>
      <c r="AB929" s="1">
        <f>IF(C929="West", IF(B929="Central",F929*'Connecting shares (%)'!$R$16*'Connecting shares (%)'!$F$10/100+H929*'Connecting shares (%)'!$G$10/100*'Connecting shares (%)'!$R$17+J929*'Connecting shares (%)'!$H$10/100*'Connecting shares (%)'!$R$18,0),0)</f>
        <v>0</v>
      </c>
      <c r="AC929" s="1">
        <f>IF(C929="West", IF(B929="Decentral",('Connecting shares (%)'!$F$14/100*E929+'Connecting shares (%)'!$G$14/100*G929+'Connecting shares (%)'!$H$14/100*I929)/1000000,0),0)</f>
        <v>0.13885457000000001</v>
      </c>
      <c r="AD929" s="1">
        <f>IF(C929="west", IF(B929="Decentral",F929*'Connecting shares (%)'!$R$16*'Connecting shares (%)'!$F$14/100+H929*'Connecting shares (%)'!$G$14/100*'Connecting shares (%)'!$R$17+J929*'Connecting shares (%)'!$H$14/100*'Connecting shares (%)'!$R$18,0),0)</f>
        <v>0.22995000000000002</v>
      </c>
      <c r="AE929" s="1">
        <f>IF(C929="west", IF(B929="Central",('Connecting shares (%)'!$F$12/100*K929+'Connecting shares (%)'!$G$12/100*M929+'Connecting shares (%)'!$H$12/100*O929)/1000000,0),0)</f>
        <v>0</v>
      </c>
      <c r="AF929" s="1">
        <f>IF(C929="west", IF(B929="Central",L929*'Connecting shares (%)'!$R$16*'Connecting shares (%)'!$F$12/100+N929*'Connecting shares (%)'!$G$12/100*'Connecting shares (%)'!$R$17+P929*'Connecting shares (%)'!$H$12/100*'Connecting shares (%)'!$R$18,0),0)</f>
        <v>0</v>
      </c>
      <c r="AG929" s="1">
        <f>IF(C929="West", IF(B929="Decentral",(K929*'Connecting shares (%)'!$F$16/100+M929*'Connecting shares (%)'!$G$16/100+O929*'Connecting shares (%)'!$H$16/100)/1000000,0),0)</f>
        <v>2.2492740000000001E-2</v>
      </c>
      <c r="AH929" s="1">
        <f>IF(C929="west", IF(B929="Decentral",L929*'Connecting shares (%)'!$R$16*'Connecting shares (%)'!$F$16/100+N929*'Connecting shares (%)'!$G$16/100*'Connecting shares (%)'!$R$17+P929*'Connecting shares (%)'!$H$16/100*'Connecting shares (%)'!$R$18,0),0)</f>
        <v>9.1980000000000006E-2</v>
      </c>
    </row>
    <row r="930" spans="1:34">
      <c r="A930" s="1">
        <v>929</v>
      </c>
      <c r="B930" s="1" t="s">
        <v>19</v>
      </c>
      <c r="C930" s="1" t="s">
        <v>22</v>
      </c>
      <c r="D930" s="1" t="s">
        <v>73</v>
      </c>
      <c r="E930" s="1">
        <v>0</v>
      </c>
      <c r="F930" s="1">
        <v>0</v>
      </c>
      <c r="G930" s="1">
        <v>0</v>
      </c>
      <c r="H930" s="1">
        <v>0</v>
      </c>
      <c r="I930" s="1">
        <v>0</v>
      </c>
      <c r="J930" s="1">
        <v>0</v>
      </c>
      <c r="K930" s="1">
        <v>0</v>
      </c>
      <c r="L930" s="1">
        <v>0</v>
      </c>
      <c r="M930" s="1">
        <v>0</v>
      </c>
      <c r="N930" s="1">
        <v>0</v>
      </c>
      <c r="O930" s="1">
        <v>0</v>
      </c>
      <c r="P930" s="1">
        <v>0</v>
      </c>
      <c r="Q930" s="1">
        <v>457.42842252553498</v>
      </c>
      <c r="R930" s="1">
        <v>2340</v>
      </c>
      <c r="S930" s="59">
        <f>IF(C930="East", IF(B930="Central",('Connecting shares (%)'!$F$2/100*E930+'Connecting shares (%)'!$G$2/100*G930+'Connecting shares (%)'!$H$2/100*I930)/1000000,0),0)</f>
        <v>0</v>
      </c>
      <c r="T930" s="59">
        <f>IF(C930="East", IF(B930="Central",F930*'Connecting shares (%)'!$R$16*'Connecting shares (%)'!$F$2/100+H930*'Connecting shares (%)'!$G$2/100*'Connecting shares (%)'!$R$17+J930*'Connecting shares (%)'!$H$2/100*'Connecting shares (%)'!$R$18,0),0)</f>
        <v>0</v>
      </c>
      <c r="U930" s="1">
        <f>IF(C930="East", IF(B930="Decentral",('Connecting shares (%)'!$F$6/100*E930+'Connecting shares (%)'!$G$6/100*G930+'Connecting shares (%)'!$H$6/100*I930)/1000000,0),0)</f>
        <v>0</v>
      </c>
      <c r="V930" s="1">
        <f>IF(C930="East", IF(B930="Decentral",F930*'Connecting shares (%)'!$R$16*'Connecting shares (%)'!$F$6/100+H930*'Connecting shares (%)'!$G$6/100*'Connecting shares (%)'!$R$17+J930*'Connecting shares (%)'!$H$6/100*'Connecting shares (%)'!$R$18,0),0)</f>
        <v>0</v>
      </c>
      <c r="W930" s="1">
        <f>IF(C930="East", IF(B930="Central",('Connecting shares (%)'!$F$4/100*K930+'Connecting shares (%)'!$G$4/100*M930+'Connecting shares (%)'!$H$4/100*O930)/1000000,0),0)</f>
        <v>0</v>
      </c>
      <c r="X930" s="1">
        <f>IF(C930="East", IF(B930="Central",L930*'Connecting shares (%)'!$R$16*'Connecting shares (%)'!$F$4/100+N930*'Connecting shares (%)'!$G$4/100*'Connecting shares (%)'!$R$17+P930*'Connecting shares (%)'!$H$4/100*'Connecting shares (%)'!$R$18,0),0)</f>
        <v>0</v>
      </c>
      <c r="Y930" s="1">
        <f>IF(C930="East", IF(B930="Decentral",('Connecting shares (%)'!$F$4/100*K930+'Connecting shares (%)'!$G$4/100*M930+'Connecting shares (%)'!$H$4/100*O930)/1000000,0),0)</f>
        <v>0</v>
      </c>
      <c r="Z930" s="1">
        <f>IF(C930="East", IF(B930="Decentral",L930*'Connecting shares (%)'!$R$16*'Connecting shares (%)'!$F$8/100+N930*'Connecting shares (%)'!$G$8/100*'Connecting shares (%)'!$R$17+P930*'Connecting shares (%)'!$H$8/100*'Connecting shares (%)'!$R$18,0),0)</f>
        <v>0</v>
      </c>
      <c r="AA930" s="1">
        <f>IF(C930="West", IF(B930="Central",('Connecting shares (%)'!$F$10/100*E930+'Connecting shares (%)'!$G$10/100*G930+'Connecting shares (%)'!$H$10/100*I930)/1000000,0),0)</f>
        <v>0</v>
      </c>
      <c r="AB930" s="1">
        <f>IF(C930="West", IF(B930="Central",F930*'Connecting shares (%)'!$R$16*'Connecting shares (%)'!$F$10/100+H930*'Connecting shares (%)'!$G$10/100*'Connecting shares (%)'!$R$17+J930*'Connecting shares (%)'!$H$10/100*'Connecting shares (%)'!$R$18,0),0)</f>
        <v>0</v>
      </c>
      <c r="AC930" s="1">
        <f>IF(C930="West", IF(B930="Decentral",('Connecting shares (%)'!$F$14/100*E930+'Connecting shares (%)'!$G$14/100*G930+'Connecting shares (%)'!$H$14/100*I930)/1000000,0),0)</f>
        <v>0</v>
      </c>
      <c r="AD930" s="1">
        <f>IF(C930="west", IF(B930="Decentral",F930*'Connecting shares (%)'!$R$16*'Connecting shares (%)'!$F$14/100+H930*'Connecting shares (%)'!$G$14/100*'Connecting shares (%)'!$R$17+J930*'Connecting shares (%)'!$H$14/100*'Connecting shares (%)'!$R$18,0),0)</f>
        <v>0</v>
      </c>
      <c r="AE930" s="1">
        <f>IF(C930="west", IF(B930="Central",('Connecting shares (%)'!$F$12/100*K930+'Connecting shares (%)'!$G$12/100*M930+'Connecting shares (%)'!$H$12/100*O930)/1000000,0),0)</f>
        <v>0</v>
      </c>
      <c r="AF930" s="1">
        <f>IF(C930="west", IF(B930="Central",L930*'Connecting shares (%)'!$R$16*'Connecting shares (%)'!$F$12/100+N930*'Connecting shares (%)'!$G$12/100*'Connecting shares (%)'!$R$17+P930*'Connecting shares (%)'!$H$12/100*'Connecting shares (%)'!$R$18,0),0)</f>
        <v>0</v>
      </c>
      <c r="AG930" s="1">
        <f>IF(C930="West", IF(B930="Decentral",(K930*'Connecting shares (%)'!$F$16/100+M930*'Connecting shares (%)'!$G$16/100+O930*'Connecting shares (%)'!$H$16/100)/1000000,0),0)</f>
        <v>0</v>
      </c>
      <c r="AH930" s="1">
        <f>IF(C930="west", IF(B930="Decentral",L930*'Connecting shares (%)'!$R$16*'Connecting shares (%)'!$F$16/100+N930*'Connecting shares (%)'!$G$16/100*'Connecting shares (%)'!$R$17+P930*'Connecting shares (%)'!$H$16/100*'Connecting shares (%)'!$R$18,0),0)</f>
        <v>0</v>
      </c>
    </row>
    <row r="931" spans="1:34">
      <c r="A931" s="1">
        <v>930</v>
      </c>
      <c r="B931" s="1" t="s">
        <v>19</v>
      </c>
      <c r="C931" s="1" t="s">
        <v>21</v>
      </c>
      <c r="D931" s="1" t="s">
        <v>72</v>
      </c>
      <c r="E931" s="1">
        <v>0</v>
      </c>
      <c r="F931" s="1">
        <v>0</v>
      </c>
      <c r="G931" s="1">
        <v>0</v>
      </c>
      <c r="H931" s="1">
        <v>0</v>
      </c>
      <c r="I931" s="1">
        <v>0</v>
      </c>
      <c r="J931" s="1">
        <v>0</v>
      </c>
      <c r="K931" s="1">
        <v>0</v>
      </c>
      <c r="L931" s="1">
        <v>0</v>
      </c>
      <c r="M931" s="1">
        <v>0</v>
      </c>
      <c r="N931" s="1">
        <v>0</v>
      </c>
      <c r="O931" s="1">
        <v>0</v>
      </c>
      <c r="P931" s="1">
        <v>0</v>
      </c>
      <c r="Q931" s="1">
        <v>1274.10719993936</v>
      </c>
      <c r="R931" s="1">
        <v>66151.5</v>
      </c>
      <c r="S931" s="59">
        <f>IF(C931="East", IF(B931="Central",('Connecting shares (%)'!$F$2/100*E931+'Connecting shares (%)'!$G$2/100*G931+'Connecting shares (%)'!$H$2/100*I931)/1000000,0),0)</f>
        <v>0</v>
      </c>
      <c r="T931" s="59">
        <f>IF(C931="East", IF(B931="Central",F931*'Connecting shares (%)'!$R$16*'Connecting shares (%)'!$F$2/100+H931*'Connecting shares (%)'!$G$2/100*'Connecting shares (%)'!$R$17+J931*'Connecting shares (%)'!$H$2/100*'Connecting shares (%)'!$R$18,0),0)</f>
        <v>0</v>
      </c>
      <c r="U931" s="1">
        <f>IF(C931="East", IF(B931="Decentral",('Connecting shares (%)'!$F$6/100*E931+'Connecting shares (%)'!$G$6/100*G931+'Connecting shares (%)'!$H$6/100*I931)/1000000,0),0)</f>
        <v>0</v>
      </c>
      <c r="V931" s="1">
        <f>IF(C931="East", IF(B931="Decentral",F931*'Connecting shares (%)'!$R$16*'Connecting shares (%)'!$F$6/100+H931*'Connecting shares (%)'!$G$6/100*'Connecting shares (%)'!$R$17+J931*'Connecting shares (%)'!$H$6/100*'Connecting shares (%)'!$R$18,0),0)</f>
        <v>0</v>
      </c>
      <c r="W931" s="1">
        <f>IF(C931="East", IF(B931="Central",('Connecting shares (%)'!$F$4/100*K931+'Connecting shares (%)'!$G$4/100*M931+'Connecting shares (%)'!$H$4/100*O931)/1000000,0),0)</f>
        <v>0</v>
      </c>
      <c r="X931" s="1">
        <f>IF(C931="East", IF(B931="Central",L931*'Connecting shares (%)'!$R$16*'Connecting shares (%)'!$F$4/100+N931*'Connecting shares (%)'!$G$4/100*'Connecting shares (%)'!$R$17+P931*'Connecting shares (%)'!$H$4/100*'Connecting shares (%)'!$R$18,0),0)</f>
        <v>0</v>
      </c>
      <c r="Y931" s="1">
        <f>IF(C931="East", IF(B931="Decentral",('Connecting shares (%)'!$F$4/100*K931+'Connecting shares (%)'!$G$4/100*M931+'Connecting shares (%)'!$H$4/100*O931)/1000000,0),0)</f>
        <v>0</v>
      </c>
      <c r="Z931" s="1">
        <f>IF(C931="East", IF(B931="Decentral",L931*'Connecting shares (%)'!$R$16*'Connecting shares (%)'!$F$8/100+N931*'Connecting shares (%)'!$G$8/100*'Connecting shares (%)'!$R$17+P931*'Connecting shares (%)'!$H$8/100*'Connecting shares (%)'!$R$18,0),0)</f>
        <v>0</v>
      </c>
      <c r="AA931" s="1">
        <f>IF(C931="West", IF(B931="Central",('Connecting shares (%)'!$F$10/100*E931+'Connecting shares (%)'!$G$10/100*G931+'Connecting shares (%)'!$H$10/100*I931)/1000000,0),0)</f>
        <v>0</v>
      </c>
      <c r="AB931" s="1">
        <f>IF(C931="West", IF(B931="Central",F931*'Connecting shares (%)'!$R$16*'Connecting shares (%)'!$F$10/100+H931*'Connecting shares (%)'!$G$10/100*'Connecting shares (%)'!$R$17+J931*'Connecting shares (%)'!$H$10/100*'Connecting shares (%)'!$R$18,0),0)</f>
        <v>0</v>
      </c>
      <c r="AC931" s="1">
        <f>IF(C931="West", IF(B931="Decentral",('Connecting shares (%)'!$F$14/100*E931+'Connecting shares (%)'!$G$14/100*G931+'Connecting shares (%)'!$H$14/100*I931)/1000000,0),0)</f>
        <v>0</v>
      </c>
      <c r="AD931" s="1">
        <f>IF(C931="west", IF(B931="Decentral",F931*'Connecting shares (%)'!$R$16*'Connecting shares (%)'!$F$14/100+H931*'Connecting shares (%)'!$G$14/100*'Connecting shares (%)'!$R$17+J931*'Connecting shares (%)'!$H$14/100*'Connecting shares (%)'!$R$18,0),0)</f>
        <v>0</v>
      </c>
      <c r="AE931" s="1">
        <f>IF(C931="west", IF(B931="Central",('Connecting shares (%)'!$F$12/100*K931+'Connecting shares (%)'!$G$12/100*M931+'Connecting shares (%)'!$H$12/100*O931)/1000000,0),0)</f>
        <v>0</v>
      </c>
      <c r="AF931" s="1">
        <f>IF(C931="west", IF(B931="Central",L931*'Connecting shares (%)'!$R$16*'Connecting shares (%)'!$F$12/100+N931*'Connecting shares (%)'!$G$12/100*'Connecting shares (%)'!$R$17+P931*'Connecting shares (%)'!$H$12/100*'Connecting shares (%)'!$R$18,0),0)</f>
        <v>0</v>
      </c>
      <c r="AG931" s="1">
        <f>IF(C931="West", IF(B931="Decentral",(K931*'Connecting shares (%)'!$F$16/100+M931*'Connecting shares (%)'!$G$16/100+O931*'Connecting shares (%)'!$H$16/100)/1000000,0),0)</f>
        <v>0</v>
      </c>
      <c r="AH931" s="1">
        <f>IF(C931="west", IF(B931="Decentral",L931*'Connecting shares (%)'!$R$16*'Connecting shares (%)'!$F$16/100+N931*'Connecting shares (%)'!$G$16/100*'Connecting shares (%)'!$R$17+P931*'Connecting shares (%)'!$H$16/100*'Connecting shares (%)'!$R$18,0),0)</f>
        <v>0</v>
      </c>
    </row>
    <row r="932" spans="1:34">
      <c r="A932" s="1">
        <v>931</v>
      </c>
      <c r="B932" s="1" t="s">
        <v>19</v>
      </c>
      <c r="C932" s="1" t="s">
        <v>21</v>
      </c>
      <c r="D932" s="1" t="s">
        <v>71</v>
      </c>
      <c r="E932" s="1">
        <v>0</v>
      </c>
      <c r="F932" s="1">
        <v>0</v>
      </c>
      <c r="G932" s="1">
        <v>0</v>
      </c>
      <c r="H932" s="1">
        <v>0</v>
      </c>
      <c r="I932" s="1">
        <v>0</v>
      </c>
      <c r="J932" s="1">
        <v>0</v>
      </c>
      <c r="K932" s="1">
        <v>0</v>
      </c>
      <c r="L932" s="1">
        <v>0</v>
      </c>
      <c r="M932" s="1">
        <v>0</v>
      </c>
      <c r="N932" s="1">
        <v>0</v>
      </c>
      <c r="O932" s="1">
        <v>0</v>
      </c>
      <c r="P932" s="1">
        <v>0</v>
      </c>
      <c r="Q932" s="1">
        <v>516.20249024306895</v>
      </c>
      <c r="R932" s="1">
        <v>9094</v>
      </c>
      <c r="S932" s="59">
        <f>IF(C932="East", IF(B932="Central",('Connecting shares (%)'!$F$2/100*E932+'Connecting shares (%)'!$G$2/100*G932+'Connecting shares (%)'!$H$2/100*I932)/1000000,0),0)</f>
        <v>0</v>
      </c>
      <c r="T932" s="59">
        <f>IF(C932="East", IF(B932="Central",F932*'Connecting shares (%)'!$R$16*'Connecting shares (%)'!$F$2/100+H932*'Connecting shares (%)'!$G$2/100*'Connecting shares (%)'!$R$17+J932*'Connecting shares (%)'!$H$2/100*'Connecting shares (%)'!$R$18,0),0)</f>
        <v>0</v>
      </c>
      <c r="U932" s="1">
        <f>IF(C932="East", IF(B932="Decentral",('Connecting shares (%)'!$F$6/100*E932+'Connecting shares (%)'!$G$6/100*G932+'Connecting shares (%)'!$H$6/100*I932)/1000000,0),0)</f>
        <v>0</v>
      </c>
      <c r="V932" s="1">
        <f>IF(C932="East", IF(B932="Decentral",F932*'Connecting shares (%)'!$R$16*'Connecting shares (%)'!$F$6/100+H932*'Connecting shares (%)'!$G$6/100*'Connecting shares (%)'!$R$17+J932*'Connecting shares (%)'!$H$6/100*'Connecting shares (%)'!$R$18,0),0)</f>
        <v>0</v>
      </c>
      <c r="W932" s="1">
        <f>IF(C932="East", IF(B932="Central",('Connecting shares (%)'!$F$4/100*K932+'Connecting shares (%)'!$G$4/100*M932+'Connecting shares (%)'!$H$4/100*O932)/1000000,0),0)</f>
        <v>0</v>
      </c>
      <c r="X932" s="1">
        <f>IF(C932="East", IF(B932="Central",L932*'Connecting shares (%)'!$R$16*'Connecting shares (%)'!$F$4/100+N932*'Connecting shares (%)'!$G$4/100*'Connecting shares (%)'!$R$17+P932*'Connecting shares (%)'!$H$4/100*'Connecting shares (%)'!$R$18,0),0)</f>
        <v>0</v>
      </c>
      <c r="Y932" s="1">
        <f>IF(C932="East", IF(B932="Decentral",('Connecting shares (%)'!$F$4/100*K932+'Connecting shares (%)'!$G$4/100*M932+'Connecting shares (%)'!$H$4/100*O932)/1000000,0),0)</f>
        <v>0</v>
      </c>
      <c r="Z932" s="1">
        <f>IF(C932="East", IF(B932="Decentral",L932*'Connecting shares (%)'!$R$16*'Connecting shares (%)'!$F$8/100+N932*'Connecting shares (%)'!$G$8/100*'Connecting shares (%)'!$R$17+P932*'Connecting shares (%)'!$H$8/100*'Connecting shares (%)'!$R$18,0),0)</f>
        <v>0</v>
      </c>
      <c r="AA932" s="1">
        <f>IF(C932="West", IF(B932="Central",('Connecting shares (%)'!$F$10/100*E932+'Connecting shares (%)'!$G$10/100*G932+'Connecting shares (%)'!$H$10/100*I932)/1000000,0),0)</f>
        <v>0</v>
      </c>
      <c r="AB932" s="1">
        <f>IF(C932="West", IF(B932="Central",F932*'Connecting shares (%)'!$R$16*'Connecting shares (%)'!$F$10/100+H932*'Connecting shares (%)'!$G$10/100*'Connecting shares (%)'!$R$17+J932*'Connecting shares (%)'!$H$10/100*'Connecting shares (%)'!$R$18,0),0)</f>
        <v>0</v>
      </c>
      <c r="AC932" s="1">
        <f>IF(C932="West", IF(B932="Decentral",('Connecting shares (%)'!$F$14/100*E932+'Connecting shares (%)'!$G$14/100*G932+'Connecting shares (%)'!$H$14/100*I932)/1000000,0),0)</f>
        <v>0</v>
      </c>
      <c r="AD932" s="1">
        <f>IF(C932="west", IF(B932="Decentral",F932*'Connecting shares (%)'!$R$16*'Connecting shares (%)'!$F$14/100+H932*'Connecting shares (%)'!$G$14/100*'Connecting shares (%)'!$R$17+J932*'Connecting shares (%)'!$H$14/100*'Connecting shares (%)'!$R$18,0),0)</f>
        <v>0</v>
      </c>
      <c r="AE932" s="1">
        <f>IF(C932="west", IF(B932="Central",('Connecting shares (%)'!$F$12/100*K932+'Connecting shares (%)'!$G$12/100*M932+'Connecting shares (%)'!$H$12/100*O932)/1000000,0),0)</f>
        <v>0</v>
      </c>
      <c r="AF932" s="1">
        <f>IF(C932="west", IF(B932="Central",L932*'Connecting shares (%)'!$R$16*'Connecting shares (%)'!$F$12/100+N932*'Connecting shares (%)'!$G$12/100*'Connecting shares (%)'!$R$17+P932*'Connecting shares (%)'!$H$12/100*'Connecting shares (%)'!$R$18,0),0)</f>
        <v>0</v>
      </c>
      <c r="AG932" s="1">
        <f>IF(C932="West", IF(B932="Decentral",(K932*'Connecting shares (%)'!$F$16/100+M932*'Connecting shares (%)'!$G$16/100+O932*'Connecting shares (%)'!$H$16/100)/1000000,0),0)</f>
        <v>0</v>
      </c>
      <c r="AH932" s="1">
        <f>IF(C932="west", IF(B932="Decentral",L932*'Connecting shares (%)'!$R$16*'Connecting shares (%)'!$F$16/100+N932*'Connecting shares (%)'!$G$16/100*'Connecting shares (%)'!$R$17+P932*'Connecting shares (%)'!$H$16/100*'Connecting shares (%)'!$R$18,0),0)</f>
        <v>0</v>
      </c>
    </row>
    <row r="933" spans="1:34">
      <c r="A933" s="1">
        <v>932</v>
      </c>
      <c r="B933" s="1" t="s">
        <v>19</v>
      </c>
      <c r="C933" s="1" t="s">
        <v>21</v>
      </c>
      <c r="D933" s="1" t="s">
        <v>70</v>
      </c>
      <c r="E933" s="1">
        <v>0</v>
      </c>
      <c r="F933" s="1">
        <v>0</v>
      </c>
      <c r="G933" s="1">
        <v>0</v>
      </c>
      <c r="H933" s="1">
        <v>0</v>
      </c>
      <c r="I933" s="1">
        <v>0</v>
      </c>
      <c r="J933" s="1">
        <v>0</v>
      </c>
      <c r="K933" s="1">
        <v>0</v>
      </c>
      <c r="L933" s="1">
        <v>0</v>
      </c>
      <c r="M933" s="1">
        <v>0</v>
      </c>
      <c r="N933" s="1">
        <v>0</v>
      </c>
      <c r="O933" s="1">
        <v>0</v>
      </c>
      <c r="P933" s="1">
        <v>0</v>
      </c>
      <c r="Q933" s="1">
        <v>492.71121339268598</v>
      </c>
      <c r="R933" s="1">
        <v>6567</v>
      </c>
      <c r="S933" s="59">
        <f>IF(C933="East", IF(B933="Central",('Connecting shares (%)'!$F$2/100*E933+'Connecting shares (%)'!$G$2/100*G933+'Connecting shares (%)'!$H$2/100*I933)/1000000,0),0)</f>
        <v>0</v>
      </c>
      <c r="T933" s="59">
        <f>IF(C933="East", IF(B933="Central",F933*'Connecting shares (%)'!$R$16*'Connecting shares (%)'!$F$2/100+H933*'Connecting shares (%)'!$G$2/100*'Connecting shares (%)'!$R$17+J933*'Connecting shares (%)'!$H$2/100*'Connecting shares (%)'!$R$18,0),0)</f>
        <v>0</v>
      </c>
      <c r="U933" s="1">
        <f>IF(C933="East", IF(B933="Decentral",('Connecting shares (%)'!$F$6/100*E933+'Connecting shares (%)'!$G$6/100*G933+'Connecting shares (%)'!$H$6/100*I933)/1000000,0),0)</f>
        <v>0</v>
      </c>
      <c r="V933" s="1">
        <f>IF(C933="East", IF(B933="Decentral",F933*'Connecting shares (%)'!$R$16*'Connecting shares (%)'!$F$6/100+H933*'Connecting shares (%)'!$G$6/100*'Connecting shares (%)'!$R$17+J933*'Connecting shares (%)'!$H$6/100*'Connecting shares (%)'!$R$18,0),0)</f>
        <v>0</v>
      </c>
      <c r="W933" s="1">
        <f>IF(C933="East", IF(B933="Central",('Connecting shares (%)'!$F$4/100*K933+'Connecting shares (%)'!$G$4/100*M933+'Connecting shares (%)'!$H$4/100*O933)/1000000,0),0)</f>
        <v>0</v>
      </c>
      <c r="X933" s="1">
        <f>IF(C933="East", IF(B933="Central",L933*'Connecting shares (%)'!$R$16*'Connecting shares (%)'!$F$4/100+N933*'Connecting shares (%)'!$G$4/100*'Connecting shares (%)'!$R$17+P933*'Connecting shares (%)'!$H$4/100*'Connecting shares (%)'!$R$18,0),0)</f>
        <v>0</v>
      </c>
      <c r="Y933" s="1">
        <f>IF(C933="East", IF(B933="Decentral",('Connecting shares (%)'!$F$4/100*K933+'Connecting shares (%)'!$G$4/100*M933+'Connecting shares (%)'!$H$4/100*O933)/1000000,0),0)</f>
        <v>0</v>
      </c>
      <c r="Z933" s="1">
        <f>IF(C933="East", IF(B933="Decentral",L933*'Connecting shares (%)'!$R$16*'Connecting shares (%)'!$F$8/100+N933*'Connecting shares (%)'!$G$8/100*'Connecting shares (%)'!$R$17+P933*'Connecting shares (%)'!$H$8/100*'Connecting shares (%)'!$R$18,0),0)</f>
        <v>0</v>
      </c>
      <c r="AA933" s="1">
        <f>IF(C933="West", IF(B933="Central",('Connecting shares (%)'!$F$10/100*E933+'Connecting shares (%)'!$G$10/100*G933+'Connecting shares (%)'!$H$10/100*I933)/1000000,0),0)</f>
        <v>0</v>
      </c>
      <c r="AB933" s="1">
        <f>IF(C933="West", IF(B933="Central",F933*'Connecting shares (%)'!$R$16*'Connecting shares (%)'!$F$10/100+H933*'Connecting shares (%)'!$G$10/100*'Connecting shares (%)'!$R$17+J933*'Connecting shares (%)'!$H$10/100*'Connecting shares (%)'!$R$18,0),0)</f>
        <v>0</v>
      </c>
      <c r="AC933" s="1">
        <f>IF(C933="West", IF(B933="Decentral",('Connecting shares (%)'!$F$14/100*E933+'Connecting shares (%)'!$G$14/100*G933+'Connecting shares (%)'!$H$14/100*I933)/1000000,0),0)</f>
        <v>0</v>
      </c>
      <c r="AD933" s="1">
        <f>IF(C933="west", IF(B933="Decentral",F933*'Connecting shares (%)'!$R$16*'Connecting shares (%)'!$F$14/100+H933*'Connecting shares (%)'!$G$14/100*'Connecting shares (%)'!$R$17+J933*'Connecting shares (%)'!$H$14/100*'Connecting shares (%)'!$R$18,0),0)</f>
        <v>0</v>
      </c>
      <c r="AE933" s="1">
        <f>IF(C933="west", IF(B933="Central",('Connecting shares (%)'!$F$12/100*K933+'Connecting shares (%)'!$G$12/100*M933+'Connecting shares (%)'!$H$12/100*O933)/1000000,0),0)</f>
        <v>0</v>
      </c>
      <c r="AF933" s="1">
        <f>IF(C933="west", IF(B933="Central",L933*'Connecting shares (%)'!$R$16*'Connecting shares (%)'!$F$12/100+N933*'Connecting shares (%)'!$G$12/100*'Connecting shares (%)'!$R$17+P933*'Connecting shares (%)'!$H$12/100*'Connecting shares (%)'!$R$18,0),0)</f>
        <v>0</v>
      </c>
      <c r="AG933" s="1">
        <f>IF(C933="West", IF(B933="Decentral",(K933*'Connecting shares (%)'!$F$16/100+M933*'Connecting shares (%)'!$G$16/100+O933*'Connecting shares (%)'!$H$16/100)/1000000,0),0)</f>
        <v>0</v>
      </c>
      <c r="AH933" s="1">
        <f>IF(C933="west", IF(B933="Decentral",L933*'Connecting shares (%)'!$R$16*'Connecting shares (%)'!$F$16/100+N933*'Connecting shares (%)'!$G$16/100*'Connecting shares (%)'!$R$17+P933*'Connecting shares (%)'!$H$16/100*'Connecting shares (%)'!$R$18,0),0)</f>
        <v>0</v>
      </c>
    </row>
    <row r="934" spans="1:34">
      <c r="A934" s="1">
        <v>933</v>
      </c>
      <c r="B934" s="1" t="s">
        <v>19</v>
      </c>
      <c r="C934" s="1" t="s">
        <v>22</v>
      </c>
      <c r="D934" s="1" t="s">
        <v>69</v>
      </c>
      <c r="E934" s="1">
        <v>0</v>
      </c>
      <c r="F934" s="1">
        <v>0</v>
      </c>
      <c r="G934" s="1">
        <v>0</v>
      </c>
      <c r="H934" s="1">
        <v>0</v>
      </c>
      <c r="I934" s="1">
        <v>0</v>
      </c>
      <c r="J934" s="1">
        <v>0</v>
      </c>
      <c r="K934" s="1">
        <v>0</v>
      </c>
      <c r="L934" s="1">
        <v>0</v>
      </c>
      <c r="M934" s="1">
        <v>0</v>
      </c>
      <c r="N934" s="1">
        <v>0</v>
      </c>
      <c r="O934" s="1">
        <v>0</v>
      </c>
      <c r="P934" s="1">
        <v>0</v>
      </c>
      <c r="Q934" s="1">
        <v>270.35011846390699</v>
      </c>
      <c r="R934" s="1">
        <v>523.5</v>
      </c>
      <c r="S934" s="59">
        <f>IF(C934="East", IF(B934="Central",('Connecting shares (%)'!$F$2/100*E934+'Connecting shares (%)'!$G$2/100*G934+'Connecting shares (%)'!$H$2/100*I934)/1000000,0),0)</f>
        <v>0</v>
      </c>
      <c r="T934" s="59">
        <f>IF(C934="East", IF(B934="Central",F934*'Connecting shares (%)'!$R$16*'Connecting shares (%)'!$F$2/100+H934*'Connecting shares (%)'!$G$2/100*'Connecting shares (%)'!$R$17+J934*'Connecting shares (%)'!$H$2/100*'Connecting shares (%)'!$R$18,0),0)</f>
        <v>0</v>
      </c>
      <c r="U934" s="1">
        <f>IF(C934="East", IF(B934="Decentral",('Connecting shares (%)'!$F$6/100*E934+'Connecting shares (%)'!$G$6/100*G934+'Connecting shares (%)'!$H$6/100*I934)/1000000,0),0)</f>
        <v>0</v>
      </c>
      <c r="V934" s="1">
        <f>IF(C934="East", IF(B934="Decentral",F934*'Connecting shares (%)'!$R$16*'Connecting shares (%)'!$F$6/100+H934*'Connecting shares (%)'!$G$6/100*'Connecting shares (%)'!$R$17+J934*'Connecting shares (%)'!$H$6/100*'Connecting shares (%)'!$R$18,0),0)</f>
        <v>0</v>
      </c>
      <c r="W934" s="1">
        <f>IF(C934="East", IF(B934="Central",('Connecting shares (%)'!$F$4/100*K934+'Connecting shares (%)'!$G$4/100*M934+'Connecting shares (%)'!$H$4/100*O934)/1000000,0),0)</f>
        <v>0</v>
      </c>
      <c r="X934" s="1">
        <f>IF(C934="East", IF(B934="Central",L934*'Connecting shares (%)'!$R$16*'Connecting shares (%)'!$F$4/100+N934*'Connecting shares (%)'!$G$4/100*'Connecting shares (%)'!$R$17+P934*'Connecting shares (%)'!$H$4/100*'Connecting shares (%)'!$R$18,0),0)</f>
        <v>0</v>
      </c>
      <c r="Y934" s="1">
        <f>IF(C934="East", IF(B934="Decentral",('Connecting shares (%)'!$F$4/100*K934+'Connecting shares (%)'!$G$4/100*M934+'Connecting shares (%)'!$H$4/100*O934)/1000000,0),0)</f>
        <v>0</v>
      </c>
      <c r="Z934" s="1">
        <f>IF(C934="East", IF(B934="Decentral",L934*'Connecting shares (%)'!$R$16*'Connecting shares (%)'!$F$8/100+N934*'Connecting shares (%)'!$G$8/100*'Connecting shares (%)'!$R$17+P934*'Connecting shares (%)'!$H$8/100*'Connecting shares (%)'!$R$18,0),0)</f>
        <v>0</v>
      </c>
      <c r="AA934" s="1">
        <f>IF(C934="West", IF(B934="Central",('Connecting shares (%)'!$F$10/100*E934+'Connecting shares (%)'!$G$10/100*G934+'Connecting shares (%)'!$H$10/100*I934)/1000000,0),0)</f>
        <v>0</v>
      </c>
      <c r="AB934" s="1">
        <f>IF(C934="West", IF(B934="Central",F934*'Connecting shares (%)'!$R$16*'Connecting shares (%)'!$F$10/100+H934*'Connecting shares (%)'!$G$10/100*'Connecting shares (%)'!$R$17+J934*'Connecting shares (%)'!$H$10/100*'Connecting shares (%)'!$R$18,0),0)</f>
        <v>0</v>
      </c>
      <c r="AC934" s="1">
        <f>IF(C934="West", IF(B934="Decentral",('Connecting shares (%)'!$F$14/100*E934+'Connecting shares (%)'!$G$14/100*G934+'Connecting shares (%)'!$H$14/100*I934)/1000000,0),0)</f>
        <v>0</v>
      </c>
      <c r="AD934" s="1">
        <f>IF(C934="west", IF(B934="Decentral",F934*'Connecting shares (%)'!$R$16*'Connecting shares (%)'!$F$14/100+H934*'Connecting shares (%)'!$G$14/100*'Connecting shares (%)'!$R$17+J934*'Connecting shares (%)'!$H$14/100*'Connecting shares (%)'!$R$18,0),0)</f>
        <v>0</v>
      </c>
      <c r="AE934" s="1">
        <f>IF(C934="west", IF(B934="Central",('Connecting shares (%)'!$F$12/100*K934+'Connecting shares (%)'!$G$12/100*M934+'Connecting shares (%)'!$H$12/100*O934)/1000000,0),0)</f>
        <v>0</v>
      </c>
      <c r="AF934" s="1">
        <f>IF(C934="west", IF(B934="Central",L934*'Connecting shares (%)'!$R$16*'Connecting shares (%)'!$F$12/100+N934*'Connecting shares (%)'!$G$12/100*'Connecting shares (%)'!$R$17+P934*'Connecting shares (%)'!$H$12/100*'Connecting shares (%)'!$R$18,0),0)</f>
        <v>0</v>
      </c>
      <c r="AG934" s="1">
        <f>IF(C934="West", IF(B934="Decentral",(K934*'Connecting shares (%)'!$F$16/100+M934*'Connecting shares (%)'!$G$16/100+O934*'Connecting shares (%)'!$H$16/100)/1000000,0),0)</f>
        <v>0</v>
      </c>
      <c r="AH934" s="1">
        <f>IF(C934="west", IF(B934="Decentral",L934*'Connecting shares (%)'!$R$16*'Connecting shares (%)'!$F$16/100+N934*'Connecting shares (%)'!$G$16/100*'Connecting shares (%)'!$R$17+P934*'Connecting shares (%)'!$H$16/100*'Connecting shares (%)'!$R$18,0),0)</f>
        <v>0</v>
      </c>
    </row>
    <row r="935" spans="1:34">
      <c r="A935" s="1">
        <v>934</v>
      </c>
      <c r="B935" s="1" t="s">
        <v>19</v>
      </c>
      <c r="C935" s="1" t="s">
        <v>21</v>
      </c>
      <c r="D935" s="1" t="s">
        <v>68</v>
      </c>
      <c r="E935" s="1">
        <v>13545.54</v>
      </c>
      <c r="F935" s="1">
        <v>1</v>
      </c>
      <c r="G935" s="1">
        <v>0</v>
      </c>
      <c r="H935" s="1">
        <v>0</v>
      </c>
      <c r="I935" s="1">
        <v>0</v>
      </c>
      <c r="J935" s="1">
        <v>0</v>
      </c>
      <c r="K935" s="1">
        <v>0</v>
      </c>
      <c r="L935" s="1">
        <v>0</v>
      </c>
      <c r="M935" s="1">
        <v>0</v>
      </c>
      <c r="N935" s="1">
        <v>0</v>
      </c>
      <c r="O935" s="1">
        <v>0</v>
      </c>
      <c r="P935" s="1">
        <v>0</v>
      </c>
      <c r="Q935" s="1">
        <v>265.34151441464297</v>
      </c>
      <c r="R935" s="1">
        <v>2409.5</v>
      </c>
      <c r="S935" s="59">
        <f>IF(C935="East", IF(B935="Central",('Connecting shares (%)'!$F$2/100*E935+'Connecting shares (%)'!$G$2/100*G935+'Connecting shares (%)'!$H$2/100*I935)/1000000,0),0)</f>
        <v>0</v>
      </c>
      <c r="T935" s="59">
        <f>IF(C935="East", IF(B935="Central",F935*'Connecting shares (%)'!$R$16*'Connecting shares (%)'!$F$2/100+H935*'Connecting shares (%)'!$G$2/100*'Connecting shares (%)'!$R$17+J935*'Connecting shares (%)'!$H$2/100*'Connecting shares (%)'!$R$18,0),0)</f>
        <v>0</v>
      </c>
      <c r="U935" s="1">
        <f>IF(C935="East", IF(B935="Decentral",('Connecting shares (%)'!$F$6/100*E935+'Connecting shares (%)'!$G$6/100*G935+'Connecting shares (%)'!$H$6/100*I935)/1000000,0),0)</f>
        <v>0</v>
      </c>
      <c r="V935" s="1">
        <f>IF(C935="East", IF(B935="Decentral",F935*'Connecting shares (%)'!$R$16*'Connecting shares (%)'!$F$6/100+H935*'Connecting shares (%)'!$G$6/100*'Connecting shares (%)'!$R$17+J935*'Connecting shares (%)'!$H$6/100*'Connecting shares (%)'!$R$18,0),0)</f>
        <v>0</v>
      </c>
      <c r="W935" s="1">
        <f>IF(C935="East", IF(B935="Central",('Connecting shares (%)'!$F$4/100*K935+'Connecting shares (%)'!$G$4/100*M935+'Connecting shares (%)'!$H$4/100*O935)/1000000,0),0)</f>
        <v>0</v>
      </c>
      <c r="X935" s="1">
        <f>IF(C935="East", IF(B935="Central",L935*'Connecting shares (%)'!$R$16*'Connecting shares (%)'!$F$4/100+N935*'Connecting shares (%)'!$G$4/100*'Connecting shares (%)'!$R$17+P935*'Connecting shares (%)'!$H$4/100*'Connecting shares (%)'!$R$18,0),0)</f>
        <v>0</v>
      </c>
      <c r="Y935" s="1">
        <f>IF(C935="East", IF(B935="Decentral",('Connecting shares (%)'!$F$4/100*K935+'Connecting shares (%)'!$G$4/100*M935+'Connecting shares (%)'!$H$4/100*O935)/1000000,0),0)</f>
        <v>0</v>
      </c>
      <c r="Z935" s="1">
        <f>IF(C935="East", IF(B935="Decentral",L935*'Connecting shares (%)'!$R$16*'Connecting shares (%)'!$F$8/100+N935*'Connecting shares (%)'!$G$8/100*'Connecting shares (%)'!$R$17+P935*'Connecting shares (%)'!$H$8/100*'Connecting shares (%)'!$R$18,0),0)</f>
        <v>0</v>
      </c>
      <c r="AA935" s="1">
        <f>IF(C935="West", IF(B935="Central",('Connecting shares (%)'!$F$10/100*E935+'Connecting shares (%)'!$G$10/100*G935+'Connecting shares (%)'!$H$10/100*I935)/1000000,0),0)</f>
        <v>0</v>
      </c>
      <c r="AB935" s="1">
        <f>IF(C935="West", IF(B935="Central",F935*'Connecting shares (%)'!$R$16*'Connecting shares (%)'!$F$10/100+H935*'Connecting shares (%)'!$G$10/100*'Connecting shares (%)'!$R$17+J935*'Connecting shares (%)'!$H$10/100*'Connecting shares (%)'!$R$18,0),0)</f>
        <v>0</v>
      </c>
      <c r="AC935" s="1">
        <f>IF(C935="West", IF(B935="Decentral",('Connecting shares (%)'!$F$14/100*E935+'Connecting shares (%)'!$G$14/100*G935+'Connecting shares (%)'!$H$14/100*I935)/1000000,0),0)</f>
        <v>1.354554E-2</v>
      </c>
      <c r="AD935" s="1">
        <f>IF(C935="west", IF(B935="Decentral",F935*'Connecting shares (%)'!$R$16*'Connecting shares (%)'!$F$14/100+H935*'Connecting shares (%)'!$G$14/100*'Connecting shares (%)'!$R$17+J935*'Connecting shares (%)'!$H$14/100*'Connecting shares (%)'!$R$18,0),0)</f>
        <v>2.2995000000000002E-2</v>
      </c>
      <c r="AE935" s="1">
        <f>IF(C935="west", IF(B935="Central",('Connecting shares (%)'!$F$12/100*K935+'Connecting shares (%)'!$G$12/100*M935+'Connecting shares (%)'!$H$12/100*O935)/1000000,0),0)</f>
        <v>0</v>
      </c>
      <c r="AF935" s="1">
        <f>IF(C935="west", IF(B935="Central",L935*'Connecting shares (%)'!$R$16*'Connecting shares (%)'!$F$12/100+N935*'Connecting shares (%)'!$G$12/100*'Connecting shares (%)'!$R$17+P935*'Connecting shares (%)'!$H$12/100*'Connecting shares (%)'!$R$18,0),0)</f>
        <v>0</v>
      </c>
      <c r="AG935" s="1">
        <f>IF(C935="West", IF(B935="Decentral",(K935*'Connecting shares (%)'!$F$16/100+M935*'Connecting shares (%)'!$G$16/100+O935*'Connecting shares (%)'!$H$16/100)/1000000,0),0)</f>
        <v>0</v>
      </c>
      <c r="AH935" s="1">
        <f>IF(C935="west", IF(B935="Decentral",L935*'Connecting shares (%)'!$R$16*'Connecting shares (%)'!$F$16/100+N935*'Connecting shares (%)'!$G$16/100*'Connecting shares (%)'!$R$17+P935*'Connecting shares (%)'!$H$16/100*'Connecting shares (%)'!$R$18,0),0)</f>
        <v>0</v>
      </c>
    </row>
    <row r="936" spans="1:34">
      <c r="A936" s="1">
        <v>935</v>
      </c>
      <c r="B936" s="1" t="s">
        <v>19</v>
      </c>
      <c r="C936" s="1" t="s">
        <v>21</v>
      </c>
      <c r="D936" s="1" t="s">
        <v>67</v>
      </c>
      <c r="E936" s="1">
        <v>0</v>
      </c>
      <c r="F936" s="1">
        <v>0</v>
      </c>
      <c r="G936" s="1">
        <v>0</v>
      </c>
      <c r="H936" s="1">
        <v>0</v>
      </c>
      <c r="I936" s="1">
        <v>0</v>
      </c>
      <c r="J936" s="1">
        <v>0</v>
      </c>
      <c r="K936" s="1">
        <v>0</v>
      </c>
      <c r="L936" s="1">
        <v>0</v>
      </c>
      <c r="M936" s="1">
        <v>0</v>
      </c>
      <c r="N936" s="1">
        <v>0</v>
      </c>
      <c r="O936" s="1">
        <v>0</v>
      </c>
      <c r="P936" s="1">
        <v>0</v>
      </c>
      <c r="Q936" s="1">
        <v>1140.43543979479</v>
      </c>
      <c r="R936" s="1">
        <v>62091.5</v>
      </c>
      <c r="S936" s="59">
        <f>IF(C936="East", IF(B936="Central",('Connecting shares (%)'!$F$2/100*E936+'Connecting shares (%)'!$G$2/100*G936+'Connecting shares (%)'!$H$2/100*I936)/1000000,0),0)</f>
        <v>0</v>
      </c>
      <c r="T936" s="59">
        <f>IF(C936="East", IF(B936="Central",F936*'Connecting shares (%)'!$R$16*'Connecting shares (%)'!$F$2/100+H936*'Connecting shares (%)'!$G$2/100*'Connecting shares (%)'!$R$17+J936*'Connecting shares (%)'!$H$2/100*'Connecting shares (%)'!$R$18,0),0)</f>
        <v>0</v>
      </c>
      <c r="U936" s="1">
        <f>IF(C936="East", IF(B936="Decentral",('Connecting shares (%)'!$F$6/100*E936+'Connecting shares (%)'!$G$6/100*G936+'Connecting shares (%)'!$H$6/100*I936)/1000000,0),0)</f>
        <v>0</v>
      </c>
      <c r="V936" s="1">
        <f>IF(C936="East", IF(B936="Decentral",F936*'Connecting shares (%)'!$R$16*'Connecting shares (%)'!$F$6/100+H936*'Connecting shares (%)'!$G$6/100*'Connecting shares (%)'!$R$17+J936*'Connecting shares (%)'!$H$6/100*'Connecting shares (%)'!$R$18,0),0)</f>
        <v>0</v>
      </c>
      <c r="W936" s="1">
        <f>IF(C936="East", IF(B936="Central",('Connecting shares (%)'!$F$4/100*K936+'Connecting shares (%)'!$G$4/100*M936+'Connecting shares (%)'!$H$4/100*O936)/1000000,0),0)</f>
        <v>0</v>
      </c>
      <c r="X936" s="1">
        <f>IF(C936="East", IF(B936="Central",L936*'Connecting shares (%)'!$R$16*'Connecting shares (%)'!$F$4/100+N936*'Connecting shares (%)'!$G$4/100*'Connecting shares (%)'!$R$17+P936*'Connecting shares (%)'!$H$4/100*'Connecting shares (%)'!$R$18,0),0)</f>
        <v>0</v>
      </c>
      <c r="Y936" s="1">
        <f>IF(C936="East", IF(B936="Decentral",('Connecting shares (%)'!$F$4/100*K936+'Connecting shares (%)'!$G$4/100*M936+'Connecting shares (%)'!$H$4/100*O936)/1000000,0),0)</f>
        <v>0</v>
      </c>
      <c r="Z936" s="1">
        <f>IF(C936="East", IF(B936="Decentral",L936*'Connecting shares (%)'!$R$16*'Connecting shares (%)'!$F$8/100+N936*'Connecting shares (%)'!$G$8/100*'Connecting shares (%)'!$R$17+P936*'Connecting shares (%)'!$H$8/100*'Connecting shares (%)'!$R$18,0),0)</f>
        <v>0</v>
      </c>
      <c r="AA936" s="1">
        <f>IF(C936="West", IF(B936="Central",('Connecting shares (%)'!$F$10/100*E936+'Connecting shares (%)'!$G$10/100*G936+'Connecting shares (%)'!$H$10/100*I936)/1000000,0),0)</f>
        <v>0</v>
      </c>
      <c r="AB936" s="1">
        <f>IF(C936="West", IF(B936="Central",F936*'Connecting shares (%)'!$R$16*'Connecting shares (%)'!$F$10/100+H936*'Connecting shares (%)'!$G$10/100*'Connecting shares (%)'!$R$17+J936*'Connecting shares (%)'!$H$10/100*'Connecting shares (%)'!$R$18,0),0)</f>
        <v>0</v>
      </c>
      <c r="AC936" s="1">
        <f>IF(C936="West", IF(B936="Decentral",('Connecting shares (%)'!$F$14/100*E936+'Connecting shares (%)'!$G$14/100*G936+'Connecting shares (%)'!$H$14/100*I936)/1000000,0),0)</f>
        <v>0</v>
      </c>
      <c r="AD936" s="1">
        <f>IF(C936="west", IF(B936="Decentral",F936*'Connecting shares (%)'!$R$16*'Connecting shares (%)'!$F$14/100+H936*'Connecting shares (%)'!$G$14/100*'Connecting shares (%)'!$R$17+J936*'Connecting shares (%)'!$H$14/100*'Connecting shares (%)'!$R$18,0),0)</f>
        <v>0</v>
      </c>
      <c r="AE936" s="1">
        <f>IF(C936="west", IF(B936="Central",('Connecting shares (%)'!$F$12/100*K936+'Connecting shares (%)'!$G$12/100*M936+'Connecting shares (%)'!$H$12/100*O936)/1000000,0),0)</f>
        <v>0</v>
      </c>
      <c r="AF936" s="1">
        <f>IF(C936="west", IF(B936="Central",L936*'Connecting shares (%)'!$R$16*'Connecting shares (%)'!$F$12/100+N936*'Connecting shares (%)'!$G$12/100*'Connecting shares (%)'!$R$17+P936*'Connecting shares (%)'!$H$12/100*'Connecting shares (%)'!$R$18,0),0)</f>
        <v>0</v>
      </c>
      <c r="AG936" s="1">
        <f>IF(C936="West", IF(B936="Decentral",(K936*'Connecting shares (%)'!$F$16/100+M936*'Connecting shares (%)'!$G$16/100+O936*'Connecting shares (%)'!$H$16/100)/1000000,0),0)</f>
        <v>0</v>
      </c>
      <c r="AH936" s="1">
        <f>IF(C936="west", IF(B936="Decentral",L936*'Connecting shares (%)'!$R$16*'Connecting shares (%)'!$F$16/100+N936*'Connecting shares (%)'!$G$16/100*'Connecting shares (%)'!$R$17+P936*'Connecting shares (%)'!$H$16/100*'Connecting shares (%)'!$R$18,0),0)</f>
        <v>0</v>
      </c>
    </row>
    <row r="937" spans="1:34">
      <c r="A937" s="1">
        <v>936</v>
      </c>
      <c r="B937" s="1" t="s">
        <v>19</v>
      </c>
      <c r="C937" s="1" t="s">
        <v>21</v>
      </c>
      <c r="D937" s="1" t="s">
        <v>66</v>
      </c>
      <c r="E937" s="1">
        <v>0</v>
      </c>
      <c r="F937" s="1">
        <v>0</v>
      </c>
      <c r="G937" s="1">
        <v>0</v>
      </c>
      <c r="H937" s="1">
        <v>0</v>
      </c>
      <c r="I937" s="1">
        <v>0</v>
      </c>
      <c r="J937" s="1">
        <v>0</v>
      </c>
      <c r="K937" s="1">
        <v>0</v>
      </c>
      <c r="L937" s="1">
        <v>0</v>
      </c>
      <c r="M937" s="1">
        <v>0</v>
      </c>
      <c r="N937" s="1">
        <v>0</v>
      </c>
      <c r="O937" s="1">
        <v>0</v>
      </c>
      <c r="P937" s="1">
        <v>0</v>
      </c>
      <c r="Q937" s="1">
        <v>156.214670343878</v>
      </c>
      <c r="R937" s="1">
        <v>642</v>
      </c>
      <c r="S937" s="59">
        <f>IF(C937="East", IF(B937="Central",('Connecting shares (%)'!$F$2/100*E937+'Connecting shares (%)'!$G$2/100*G937+'Connecting shares (%)'!$H$2/100*I937)/1000000,0),0)</f>
        <v>0</v>
      </c>
      <c r="T937" s="59">
        <f>IF(C937="East", IF(B937="Central",F937*'Connecting shares (%)'!$R$16*'Connecting shares (%)'!$F$2/100+H937*'Connecting shares (%)'!$G$2/100*'Connecting shares (%)'!$R$17+J937*'Connecting shares (%)'!$H$2/100*'Connecting shares (%)'!$R$18,0),0)</f>
        <v>0</v>
      </c>
      <c r="U937" s="1">
        <f>IF(C937="East", IF(B937="Decentral",('Connecting shares (%)'!$F$6/100*E937+'Connecting shares (%)'!$G$6/100*G937+'Connecting shares (%)'!$H$6/100*I937)/1000000,0),0)</f>
        <v>0</v>
      </c>
      <c r="V937" s="1">
        <f>IF(C937="East", IF(B937="Decentral",F937*'Connecting shares (%)'!$R$16*'Connecting shares (%)'!$F$6/100+H937*'Connecting shares (%)'!$G$6/100*'Connecting shares (%)'!$R$17+J937*'Connecting shares (%)'!$H$6/100*'Connecting shares (%)'!$R$18,0),0)</f>
        <v>0</v>
      </c>
      <c r="W937" s="1">
        <f>IF(C937="East", IF(B937="Central",('Connecting shares (%)'!$F$4/100*K937+'Connecting shares (%)'!$G$4/100*M937+'Connecting shares (%)'!$H$4/100*O937)/1000000,0),0)</f>
        <v>0</v>
      </c>
      <c r="X937" s="1">
        <f>IF(C937="East", IF(B937="Central",L937*'Connecting shares (%)'!$R$16*'Connecting shares (%)'!$F$4/100+N937*'Connecting shares (%)'!$G$4/100*'Connecting shares (%)'!$R$17+P937*'Connecting shares (%)'!$H$4/100*'Connecting shares (%)'!$R$18,0),0)</f>
        <v>0</v>
      </c>
      <c r="Y937" s="1">
        <f>IF(C937="East", IF(B937="Decentral",('Connecting shares (%)'!$F$4/100*K937+'Connecting shares (%)'!$G$4/100*M937+'Connecting shares (%)'!$H$4/100*O937)/1000000,0),0)</f>
        <v>0</v>
      </c>
      <c r="Z937" s="1">
        <f>IF(C937="East", IF(B937="Decentral",L937*'Connecting shares (%)'!$R$16*'Connecting shares (%)'!$F$8/100+N937*'Connecting shares (%)'!$G$8/100*'Connecting shares (%)'!$R$17+P937*'Connecting shares (%)'!$H$8/100*'Connecting shares (%)'!$R$18,0),0)</f>
        <v>0</v>
      </c>
      <c r="AA937" s="1">
        <f>IF(C937="West", IF(B937="Central",('Connecting shares (%)'!$F$10/100*E937+'Connecting shares (%)'!$G$10/100*G937+'Connecting shares (%)'!$H$10/100*I937)/1000000,0),0)</f>
        <v>0</v>
      </c>
      <c r="AB937" s="1">
        <f>IF(C937="West", IF(B937="Central",F937*'Connecting shares (%)'!$R$16*'Connecting shares (%)'!$F$10/100+H937*'Connecting shares (%)'!$G$10/100*'Connecting shares (%)'!$R$17+J937*'Connecting shares (%)'!$H$10/100*'Connecting shares (%)'!$R$18,0),0)</f>
        <v>0</v>
      </c>
      <c r="AC937" s="1">
        <f>IF(C937="West", IF(B937="Decentral",('Connecting shares (%)'!$F$14/100*E937+'Connecting shares (%)'!$G$14/100*G937+'Connecting shares (%)'!$H$14/100*I937)/1000000,0),0)</f>
        <v>0</v>
      </c>
      <c r="AD937" s="1">
        <f>IF(C937="west", IF(B937="Decentral",F937*'Connecting shares (%)'!$R$16*'Connecting shares (%)'!$F$14/100+H937*'Connecting shares (%)'!$G$14/100*'Connecting shares (%)'!$R$17+J937*'Connecting shares (%)'!$H$14/100*'Connecting shares (%)'!$R$18,0),0)</f>
        <v>0</v>
      </c>
      <c r="AE937" s="1">
        <f>IF(C937="west", IF(B937="Central",('Connecting shares (%)'!$F$12/100*K937+'Connecting shares (%)'!$G$12/100*M937+'Connecting shares (%)'!$H$12/100*O937)/1000000,0),0)</f>
        <v>0</v>
      </c>
      <c r="AF937" s="1">
        <f>IF(C937="west", IF(B937="Central",L937*'Connecting shares (%)'!$R$16*'Connecting shares (%)'!$F$12/100+N937*'Connecting shares (%)'!$G$12/100*'Connecting shares (%)'!$R$17+P937*'Connecting shares (%)'!$H$12/100*'Connecting shares (%)'!$R$18,0),0)</f>
        <v>0</v>
      </c>
      <c r="AG937" s="1">
        <f>IF(C937="West", IF(B937="Decentral",(K937*'Connecting shares (%)'!$F$16/100+M937*'Connecting shares (%)'!$G$16/100+O937*'Connecting shares (%)'!$H$16/100)/1000000,0),0)</f>
        <v>0</v>
      </c>
      <c r="AH937" s="1">
        <f>IF(C937="west", IF(B937="Decentral",L937*'Connecting shares (%)'!$R$16*'Connecting shares (%)'!$F$16/100+N937*'Connecting shares (%)'!$G$16/100*'Connecting shares (%)'!$R$17+P937*'Connecting shares (%)'!$H$16/100*'Connecting shares (%)'!$R$18,0),0)</f>
        <v>0</v>
      </c>
    </row>
    <row r="938" spans="1:34">
      <c r="A938" s="1">
        <v>937</v>
      </c>
      <c r="B938" s="1" t="s">
        <v>19</v>
      </c>
      <c r="C938" s="1" t="s">
        <v>21</v>
      </c>
      <c r="D938" s="1" t="s">
        <v>65</v>
      </c>
      <c r="E938" s="1">
        <v>223088.91</v>
      </c>
      <c r="F938" s="1">
        <v>34</v>
      </c>
      <c r="G938" s="1">
        <v>0</v>
      </c>
      <c r="H938" s="1">
        <v>0</v>
      </c>
      <c r="I938" s="1">
        <v>0</v>
      </c>
      <c r="J938" s="1">
        <v>0</v>
      </c>
      <c r="K938" s="1">
        <v>0</v>
      </c>
      <c r="L938" s="1">
        <v>0</v>
      </c>
      <c r="M938" s="1">
        <v>0</v>
      </c>
      <c r="N938" s="1">
        <v>0</v>
      </c>
      <c r="O938" s="1">
        <v>0</v>
      </c>
      <c r="P938" s="1">
        <v>0</v>
      </c>
      <c r="Q938" s="1">
        <v>981.54251009460904</v>
      </c>
      <c r="R938" s="1">
        <v>49392</v>
      </c>
      <c r="S938" s="59">
        <f>IF(C938="East", IF(B938="Central",('Connecting shares (%)'!$F$2/100*E938+'Connecting shares (%)'!$G$2/100*G938+'Connecting shares (%)'!$H$2/100*I938)/1000000,0),0)</f>
        <v>0</v>
      </c>
      <c r="T938" s="59">
        <f>IF(C938="East", IF(B938="Central",F938*'Connecting shares (%)'!$R$16*'Connecting shares (%)'!$F$2/100+H938*'Connecting shares (%)'!$G$2/100*'Connecting shares (%)'!$R$17+J938*'Connecting shares (%)'!$H$2/100*'Connecting shares (%)'!$R$18,0),0)</f>
        <v>0</v>
      </c>
      <c r="U938" s="1">
        <f>IF(C938="East", IF(B938="Decentral",('Connecting shares (%)'!$F$6/100*E938+'Connecting shares (%)'!$G$6/100*G938+'Connecting shares (%)'!$H$6/100*I938)/1000000,0),0)</f>
        <v>0</v>
      </c>
      <c r="V938" s="1">
        <f>IF(C938="East", IF(B938="Decentral",F938*'Connecting shares (%)'!$R$16*'Connecting shares (%)'!$F$6/100+H938*'Connecting shares (%)'!$G$6/100*'Connecting shares (%)'!$R$17+J938*'Connecting shares (%)'!$H$6/100*'Connecting shares (%)'!$R$18,0),0)</f>
        <v>0</v>
      </c>
      <c r="W938" s="1">
        <f>IF(C938="East", IF(B938="Central",('Connecting shares (%)'!$F$4/100*K938+'Connecting shares (%)'!$G$4/100*M938+'Connecting shares (%)'!$H$4/100*O938)/1000000,0),0)</f>
        <v>0</v>
      </c>
      <c r="X938" s="1">
        <f>IF(C938="East", IF(B938="Central",L938*'Connecting shares (%)'!$R$16*'Connecting shares (%)'!$F$4/100+N938*'Connecting shares (%)'!$G$4/100*'Connecting shares (%)'!$R$17+P938*'Connecting shares (%)'!$H$4/100*'Connecting shares (%)'!$R$18,0),0)</f>
        <v>0</v>
      </c>
      <c r="Y938" s="1">
        <f>IF(C938="East", IF(B938="Decentral",('Connecting shares (%)'!$F$4/100*K938+'Connecting shares (%)'!$G$4/100*M938+'Connecting shares (%)'!$H$4/100*O938)/1000000,0),0)</f>
        <v>0</v>
      </c>
      <c r="Z938" s="1">
        <f>IF(C938="East", IF(B938="Decentral",L938*'Connecting shares (%)'!$R$16*'Connecting shares (%)'!$F$8/100+N938*'Connecting shares (%)'!$G$8/100*'Connecting shares (%)'!$R$17+P938*'Connecting shares (%)'!$H$8/100*'Connecting shares (%)'!$R$18,0),0)</f>
        <v>0</v>
      </c>
      <c r="AA938" s="1">
        <f>IF(C938="West", IF(B938="Central",('Connecting shares (%)'!$F$10/100*E938+'Connecting shares (%)'!$G$10/100*G938+'Connecting shares (%)'!$H$10/100*I938)/1000000,0),0)</f>
        <v>0</v>
      </c>
      <c r="AB938" s="1">
        <f>IF(C938="West", IF(B938="Central",F938*'Connecting shares (%)'!$R$16*'Connecting shares (%)'!$F$10/100+H938*'Connecting shares (%)'!$G$10/100*'Connecting shares (%)'!$R$17+J938*'Connecting shares (%)'!$H$10/100*'Connecting shares (%)'!$R$18,0),0)</f>
        <v>0</v>
      </c>
      <c r="AC938" s="1">
        <f>IF(C938="West", IF(B938="Decentral",('Connecting shares (%)'!$F$14/100*E938+'Connecting shares (%)'!$G$14/100*G938+'Connecting shares (%)'!$H$14/100*I938)/1000000,0),0)</f>
        <v>0.22308891</v>
      </c>
      <c r="AD938" s="1">
        <f>IF(C938="west", IF(B938="Decentral",F938*'Connecting shares (%)'!$R$16*'Connecting shares (%)'!$F$14/100+H938*'Connecting shares (%)'!$G$14/100*'Connecting shares (%)'!$R$17+J938*'Connecting shares (%)'!$H$14/100*'Connecting shares (%)'!$R$18,0),0)</f>
        <v>0.78183000000000002</v>
      </c>
      <c r="AE938" s="1">
        <f>IF(C938="west", IF(B938="Central",('Connecting shares (%)'!$F$12/100*K938+'Connecting shares (%)'!$G$12/100*M938+'Connecting shares (%)'!$H$12/100*O938)/1000000,0),0)</f>
        <v>0</v>
      </c>
      <c r="AF938" s="1">
        <f>IF(C938="west", IF(B938="Central",L938*'Connecting shares (%)'!$R$16*'Connecting shares (%)'!$F$12/100+N938*'Connecting shares (%)'!$G$12/100*'Connecting shares (%)'!$R$17+P938*'Connecting shares (%)'!$H$12/100*'Connecting shares (%)'!$R$18,0),0)</f>
        <v>0</v>
      </c>
      <c r="AG938" s="1">
        <f>IF(C938="West", IF(B938="Decentral",(K938*'Connecting shares (%)'!$F$16/100+M938*'Connecting shares (%)'!$G$16/100+O938*'Connecting shares (%)'!$H$16/100)/1000000,0),0)</f>
        <v>0</v>
      </c>
      <c r="AH938" s="1">
        <f>IF(C938="west", IF(B938="Decentral",L938*'Connecting shares (%)'!$R$16*'Connecting shares (%)'!$F$16/100+N938*'Connecting shares (%)'!$G$16/100*'Connecting shares (%)'!$R$17+P938*'Connecting shares (%)'!$H$16/100*'Connecting shares (%)'!$R$18,0),0)</f>
        <v>0</v>
      </c>
    </row>
    <row r="939" spans="1:34">
      <c r="A939" s="1">
        <v>938</v>
      </c>
      <c r="B939" s="1" t="s">
        <v>19</v>
      </c>
      <c r="C939" s="1" t="s">
        <v>22</v>
      </c>
      <c r="D939" s="1" t="s">
        <v>64</v>
      </c>
      <c r="E939" s="1">
        <v>0</v>
      </c>
      <c r="F939" s="1">
        <v>0</v>
      </c>
      <c r="G939" s="1">
        <v>0</v>
      </c>
      <c r="H939" s="1">
        <v>0</v>
      </c>
      <c r="I939" s="1">
        <v>0</v>
      </c>
      <c r="J939" s="1">
        <v>0</v>
      </c>
      <c r="K939" s="1">
        <v>0</v>
      </c>
      <c r="L939" s="1">
        <v>0</v>
      </c>
      <c r="M939" s="1">
        <v>62136.55</v>
      </c>
      <c r="N939" s="1">
        <v>1</v>
      </c>
      <c r="O939" s="1">
        <v>0</v>
      </c>
      <c r="P939" s="1">
        <v>0</v>
      </c>
      <c r="Q939" s="1">
        <v>354.69886452301603</v>
      </c>
      <c r="R939" s="1">
        <v>7846.5</v>
      </c>
      <c r="S939" s="59">
        <f>IF(C939="East", IF(B939="Central",('Connecting shares (%)'!$F$2/100*E939+'Connecting shares (%)'!$G$2/100*G939+'Connecting shares (%)'!$H$2/100*I939)/1000000,0),0)</f>
        <v>0</v>
      </c>
      <c r="T939" s="59">
        <f>IF(C939="East", IF(B939="Central",F939*'Connecting shares (%)'!$R$16*'Connecting shares (%)'!$F$2/100+H939*'Connecting shares (%)'!$G$2/100*'Connecting shares (%)'!$R$17+J939*'Connecting shares (%)'!$H$2/100*'Connecting shares (%)'!$R$18,0),0)</f>
        <v>0</v>
      </c>
      <c r="U939" s="1">
        <f>IF(C939="East", IF(B939="Decentral",('Connecting shares (%)'!$F$6/100*E939+'Connecting shares (%)'!$G$6/100*G939+'Connecting shares (%)'!$H$6/100*I939)/1000000,0),0)</f>
        <v>0</v>
      </c>
      <c r="V939" s="1">
        <f>IF(C939="East", IF(B939="Decentral",F939*'Connecting shares (%)'!$R$16*'Connecting shares (%)'!$F$6/100+H939*'Connecting shares (%)'!$G$6/100*'Connecting shares (%)'!$R$17+J939*'Connecting shares (%)'!$H$6/100*'Connecting shares (%)'!$R$18,0),0)</f>
        <v>0</v>
      </c>
      <c r="W939" s="1">
        <f>IF(C939="East", IF(B939="Central",('Connecting shares (%)'!$F$4/100*K939+'Connecting shares (%)'!$G$4/100*M939+'Connecting shares (%)'!$H$4/100*O939)/1000000,0),0)</f>
        <v>0</v>
      </c>
      <c r="X939" s="1">
        <f>IF(C939="East", IF(B939="Central",L939*'Connecting shares (%)'!$R$16*'Connecting shares (%)'!$F$4/100+N939*'Connecting shares (%)'!$G$4/100*'Connecting shares (%)'!$R$17+P939*'Connecting shares (%)'!$H$4/100*'Connecting shares (%)'!$R$18,0),0)</f>
        <v>0</v>
      </c>
      <c r="Y939" s="1">
        <f>IF(C939="East", IF(B939="Decentral",('Connecting shares (%)'!$F$4/100*K939+'Connecting shares (%)'!$G$4/100*M939+'Connecting shares (%)'!$H$4/100*O939)/1000000,0),0)</f>
        <v>6.2136550000000006E-2</v>
      </c>
      <c r="Z939" s="1">
        <f>IF(C939="East", IF(B939="Decentral",L939*'Connecting shares (%)'!$R$16*'Connecting shares (%)'!$F$8/100+N939*'Connecting shares (%)'!$G$8/100*'Connecting shares (%)'!$R$17+P939*'Connecting shares (%)'!$H$8/100*'Connecting shares (%)'!$R$18,0),0)</f>
        <v>3.0658999999999999E-2</v>
      </c>
      <c r="AA939" s="1">
        <f>IF(C939="West", IF(B939="Central",('Connecting shares (%)'!$F$10/100*E939+'Connecting shares (%)'!$G$10/100*G939+'Connecting shares (%)'!$H$10/100*I939)/1000000,0),0)</f>
        <v>0</v>
      </c>
      <c r="AB939" s="1">
        <f>IF(C939="West", IF(B939="Central",F939*'Connecting shares (%)'!$R$16*'Connecting shares (%)'!$F$10/100+H939*'Connecting shares (%)'!$G$10/100*'Connecting shares (%)'!$R$17+J939*'Connecting shares (%)'!$H$10/100*'Connecting shares (%)'!$R$18,0),0)</f>
        <v>0</v>
      </c>
      <c r="AC939" s="1">
        <f>IF(C939="West", IF(B939="Decentral",('Connecting shares (%)'!$F$14/100*E939+'Connecting shares (%)'!$G$14/100*G939+'Connecting shares (%)'!$H$14/100*I939)/1000000,0),0)</f>
        <v>0</v>
      </c>
      <c r="AD939" s="1">
        <f>IF(C939="west", IF(B939="Decentral",F939*'Connecting shares (%)'!$R$16*'Connecting shares (%)'!$F$14/100+H939*'Connecting shares (%)'!$G$14/100*'Connecting shares (%)'!$R$17+J939*'Connecting shares (%)'!$H$14/100*'Connecting shares (%)'!$R$18,0),0)</f>
        <v>0</v>
      </c>
      <c r="AE939" s="1">
        <f>IF(C939="west", IF(B939="Central",('Connecting shares (%)'!$F$12/100*K939+'Connecting shares (%)'!$G$12/100*M939+'Connecting shares (%)'!$H$12/100*O939)/1000000,0),0)</f>
        <v>0</v>
      </c>
      <c r="AF939" s="1">
        <f>IF(C939="west", IF(B939="Central",L939*'Connecting shares (%)'!$R$16*'Connecting shares (%)'!$F$12/100+N939*'Connecting shares (%)'!$G$12/100*'Connecting shares (%)'!$R$17+P939*'Connecting shares (%)'!$H$12/100*'Connecting shares (%)'!$R$18,0),0)</f>
        <v>0</v>
      </c>
      <c r="AG939" s="1">
        <f>IF(C939="West", IF(B939="Decentral",(K939*'Connecting shares (%)'!$F$16/100+M939*'Connecting shares (%)'!$G$16/100+O939*'Connecting shares (%)'!$H$16/100)/1000000,0),0)</f>
        <v>0</v>
      </c>
      <c r="AH939" s="1">
        <f>IF(C939="west", IF(B939="Decentral",L939*'Connecting shares (%)'!$R$16*'Connecting shares (%)'!$F$16/100+N939*'Connecting shares (%)'!$G$16/100*'Connecting shares (%)'!$R$17+P939*'Connecting shares (%)'!$H$16/100*'Connecting shares (%)'!$R$18,0),0)</f>
        <v>0</v>
      </c>
    </row>
    <row r="940" spans="1:34">
      <c r="A940" s="1">
        <v>939</v>
      </c>
      <c r="B940" s="1" t="s">
        <v>19</v>
      </c>
      <c r="C940" s="1" t="s">
        <v>21</v>
      </c>
      <c r="D940" s="1" t="s">
        <v>63</v>
      </c>
      <c r="E940" s="1">
        <v>40780.43</v>
      </c>
      <c r="F940" s="1">
        <v>3</v>
      </c>
      <c r="G940" s="1">
        <v>0</v>
      </c>
      <c r="H940" s="1">
        <v>0</v>
      </c>
      <c r="I940" s="1">
        <v>0</v>
      </c>
      <c r="J940" s="1">
        <v>0</v>
      </c>
      <c r="K940" s="1">
        <v>44513.129999999903</v>
      </c>
      <c r="L940" s="1">
        <v>2</v>
      </c>
      <c r="M940" s="1">
        <v>0</v>
      </c>
      <c r="N940" s="1">
        <v>0</v>
      </c>
      <c r="O940" s="1">
        <v>0</v>
      </c>
      <c r="P940" s="1">
        <v>0</v>
      </c>
      <c r="Q940" s="1">
        <v>851.432718113021</v>
      </c>
      <c r="R940" s="1">
        <v>10209.5</v>
      </c>
      <c r="S940" s="59">
        <f>IF(C940="East", IF(B940="Central",('Connecting shares (%)'!$F$2/100*E940+'Connecting shares (%)'!$G$2/100*G940+'Connecting shares (%)'!$H$2/100*I940)/1000000,0),0)</f>
        <v>0</v>
      </c>
      <c r="T940" s="59">
        <f>IF(C940="East", IF(B940="Central",F940*'Connecting shares (%)'!$R$16*'Connecting shares (%)'!$F$2/100+H940*'Connecting shares (%)'!$G$2/100*'Connecting shares (%)'!$R$17+J940*'Connecting shares (%)'!$H$2/100*'Connecting shares (%)'!$R$18,0),0)</f>
        <v>0</v>
      </c>
      <c r="U940" s="1">
        <f>IF(C940="East", IF(B940="Decentral",('Connecting shares (%)'!$F$6/100*E940+'Connecting shares (%)'!$G$6/100*G940+'Connecting shares (%)'!$H$6/100*I940)/1000000,0),0)</f>
        <v>0</v>
      </c>
      <c r="V940" s="1">
        <f>IF(C940="East", IF(B940="Decentral",F940*'Connecting shares (%)'!$R$16*'Connecting shares (%)'!$F$6/100+H940*'Connecting shares (%)'!$G$6/100*'Connecting shares (%)'!$R$17+J940*'Connecting shares (%)'!$H$6/100*'Connecting shares (%)'!$R$18,0),0)</f>
        <v>0</v>
      </c>
      <c r="W940" s="1">
        <f>IF(C940="East", IF(B940="Central",('Connecting shares (%)'!$F$4/100*K940+'Connecting shares (%)'!$G$4/100*M940+'Connecting shares (%)'!$H$4/100*O940)/1000000,0),0)</f>
        <v>0</v>
      </c>
      <c r="X940" s="1">
        <f>IF(C940="East", IF(B940="Central",L940*'Connecting shares (%)'!$R$16*'Connecting shares (%)'!$F$4/100+N940*'Connecting shares (%)'!$G$4/100*'Connecting shares (%)'!$R$17+P940*'Connecting shares (%)'!$H$4/100*'Connecting shares (%)'!$R$18,0),0)</f>
        <v>0</v>
      </c>
      <c r="Y940" s="1">
        <f>IF(C940="East", IF(B940="Decentral",('Connecting shares (%)'!$F$4/100*K940+'Connecting shares (%)'!$G$4/100*M940+'Connecting shares (%)'!$H$4/100*O940)/1000000,0),0)</f>
        <v>0</v>
      </c>
      <c r="Z940" s="1">
        <f>IF(C940="East", IF(B940="Decentral",L940*'Connecting shares (%)'!$R$16*'Connecting shares (%)'!$F$8/100+N940*'Connecting shares (%)'!$G$8/100*'Connecting shares (%)'!$R$17+P940*'Connecting shares (%)'!$H$8/100*'Connecting shares (%)'!$R$18,0),0)</f>
        <v>0</v>
      </c>
      <c r="AA940" s="1">
        <f>IF(C940="West", IF(B940="Central",('Connecting shares (%)'!$F$10/100*E940+'Connecting shares (%)'!$G$10/100*G940+'Connecting shares (%)'!$H$10/100*I940)/1000000,0),0)</f>
        <v>0</v>
      </c>
      <c r="AB940" s="1">
        <f>IF(C940="West", IF(B940="Central",F940*'Connecting shares (%)'!$R$16*'Connecting shares (%)'!$F$10/100+H940*'Connecting shares (%)'!$G$10/100*'Connecting shares (%)'!$R$17+J940*'Connecting shares (%)'!$H$10/100*'Connecting shares (%)'!$R$18,0),0)</f>
        <v>0</v>
      </c>
      <c r="AC940" s="1">
        <f>IF(C940="West", IF(B940="Decentral",('Connecting shares (%)'!$F$14/100*E940+'Connecting shares (%)'!$G$14/100*G940+'Connecting shares (%)'!$H$14/100*I940)/1000000,0),0)</f>
        <v>4.0780429999999999E-2</v>
      </c>
      <c r="AD940" s="1">
        <f>IF(C940="west", IF(B940="Decentral",F940*'Connecting shares (%)'!$R$16*'Connecting shares (%)'!$F$14/100+H940*'Connecting shares (%)'!$G$14/100*'Connecting shares (%)'!$R$17+J940*'Connecting shares (%)'!$H$14/100*'Connecting shares (%)'!$R$18,0),0)</f>
        <v>6.8985000000000005E-2</v>
      </c>
      <c r="AE940" s="1">
        <f>IF(C940="west", IF(B940="Central",('Connecting shares (%)'!$F$12/100*K940+'Connecting shares (%)'!$G$12/100*M940+'Connecting shares (%)'!$H$12/100*O940)/1000000,0),0)</f>
        <v>0</v>
      </c>
      <c r="AF940" s="1">
        <f>IF(C940="west", IF(B940="Central",L940*'Connecting shares (%)'!$R$16*'Connecting shares (%)'!$F$12/100+N940*'Connecting shares (%)'!$G$12/100*'Connecting shares (%)'!$R$17+P940*'Connecting shares (%)'!$H$12/100*'Connecting shares (%)'!$R$18,0),0)</f>
        <v>0</v>
      </c>
      <c r="AG940" s="1">
        <f>IF(C940="West", IF(B940="Decentral",(K940*'Connecting shares (%)'!$F$16/100+M940*'Connecting shares (%)'!$G$16/100+O940*'Connecting shares (%)'!$H$16/100)/1000000,0),0)</f>
        <v>4.4513129999999908E-2</v>
      </c>
      <c r="AH940" s="1">
        <f>IF(C940="west", IF(B940="Decentral",L940*'Connecting shares (%)'!$R$16*'Connecting shares (%)'!$F$16/100+N940*'Connecting shares (%)'!$G$16/100*'Connecting shares (%)'!$R$17+P940*'Connecting shares (%)'!$H$16/100*'Connecting shares (%)'!$R$18,0),0)</f>
        <v>4.5990000000000003E-2</v>
      </c>
    </row>
    <row r="941" spans="1:34">
      <c r="A941" s="1">
        <v>940</v>
      </c>
      <c r="B941" s="1" t="s">
        <v>19</v>
      </c>
      <c r="C941" s="1" t="s">
        <v>21</v>
      </c>
      <c r="D941" s="1" t="s">
        <v>62</v>
      </c>
      <c r="E941" s="1">
        <v>0</v>
      </c>
      <c r="F941" s="1">
        <v>0</v>
      </c>
      <c r="G941" s="1">
        <v>0</v>
      </c>
      <c r="H941" s="1">
        <v>0</v>
      </c>
      <c r="I941" s="1">
        <v>0</v>
      </c>
      <c r="J941" s="1">
        <v>0</v>
      </c>
      <c r="K941" s="1">
        <v>0</v>
      </c>
      <c r="L941" s="1">
        <v>0</v>
      </c>
      <c r="M941" s="1">
        <v>0</v>
      </c>
      <c r="N941" s="1">
        <v>0</v>
      </c>
      <c r="O941" s="1">
        <v>0</v>
      </c>
      <c r="P941" s="1">
        <v>0</v>
      </c>
      <c r="Q941" s="1">
        <v>184.99984022638401</v>
      </c>
      <c r="R941" s="1">
        <v>1014</v>
      </c>
      <c r="S941" s="59">
        <f>IF(C941="East", IF(B941="Central",('Connecting shares (%)'!$F$2/100*E941+'Connecting shares (%)'!$G$2/100*G941+'Connecting shares (%)'!$H$2/100*I941)/1000000,0),0)</f>
        <v>0</v>
      </c>
      <c r="T941" s="59">
        <f>IF(C941="East", IF(B941="Central",F941*'Connecting shares (%)'!$R$16*'Connecting shares (%)'!$F$2/100+H941*'Connecting shares (%)'!$G$2/100*'Connecting shares (%)'!$R$17+J941*'Connecting shares (%)'!$H$2/100*'Connecting shares (%)'!$R$18,0),0)</f>
        <v>0</v>
      </c>
      <c r="U941" s="1">
        <f>IF(C941="East", IF(B941="Decentral",('Connecting shares (%)'!$F$6/100*E941+'Connecting shares (%)'!$G$6/100*G941+'Connecting shares (%)'!$H$6/100*I941)/1000000,0),0)</f>
        <v>0</v>
      </c>
      <c r="V941" s="1">
        <f>IF(C941="East", IF(B941="Decentral",F941*'Connecting shares (%)'!$R$16*'Connecting shares (%)'!$F$6/100+H941*'Connecting shares (%)'!$G$6/100*'Connecting shares (%)'!$R$17+J941*'Connecting shares (%)'!$H$6/100*'Connecting shares (%)'!$R$18,0),0)</f>
        <v>0</v>
      </c>
      <c r="W941" s="1">
        <f>IF(C941="East", IF(B941="Central",('Connecting shares (%)'!$F$4/100*K941+'Connecting shares (%)'!$G$4/100*M941+'Connecting shares (%)'!$H$4/100*O941)/1000000,0),0)</f>
        <v>0</v>
      </c>
      <c r="X941" s="1">
        <f>IF(C941="East", IF(B941="Central",L941*'Connecting shares (%)'!$R$16*'Connecting shares (%)'!$F$4/100+N941*'Connecting shares (%)'!$G$4/100*'Connecting shares (%)'!$R$17+P941*'Connecting shares (%)'!$H$4/100*'Connecting shares (%)'!$R$18,0),0)</f>
        <v>0</v>
      </c>
      <c r="Y941" s="1">
        <f>IF(C941="East", IF(B941="Decentral",('Connecting shares (%)'!$F$4/100*K941+'Connecting shares (%)'!$G$4/100*M941+'Connecting shares (%)'!$H$4/100*O941)/1000000,0),0)</f>
        <v>0</v>
      </c>
      <c r="Z941" s="1">
        <f>IF(C941="East", IF(B941="Decentral",L941*'Connecting shares (%)'!$R$16*'Connecting shares (%)'!$F$8/100+N941*'Connecting shares (%)'!$G$8/100*'Connecting shares (%)'!$R$17+P941*'Connecting shares (%)'!$H$8/100*'Connecting shares (%)'!$R$18,0),0)</f>
        <v>0</v>
      </c>
      <c r="AA941" s="1">
        <f>IF(C941="West", IF(B941="Central",('Connecting shares (%)'!$F$10/100*E941+'Connecting shares (%)'!$G$10/100*G941+'Connecting shares (%)'!$H$10/100*I941)/1000000,0),0)</f>
        <v>0</v>
      </c>
      <c r="AB941" s="1">
        <f>IF(C941="West", IF(B941="Central",F941*'Connecting shares (%)'!$R$16*'Connecting shares (%)'!$F$10/100+H941*'Connecting shares (%)'!$G$10/100*'Connecting shares (%)'!$R$17+J941*'Connecting shares (%)'!$H$10/100*'Connecting shares (%)'!$R$18,0),0)</f>
        <v>0</v>
      </c>
      <c r="AC941" s="1">
        <f>IF(C941="West", IF(B941="Decentral",('Connecting shares (%)'!$F$14/100*E941+'Connecting shares (%)'!$G$14/100*G941+'Connecting shares (%)'!$H$14/100*I941)/1000000,0),0)</f>
        <v>0</v>
      </c>
      <c r="AD941" s="1">
        <f>IF(C941="west", IF(B941="Decentral",F941*'Connecting shares (%)'!$R$16*'Connecting shares (%)'!$F$14/100+H941*'Connecting shares (%)'!$G$14/100*'Connecting shares (%)'!$R$17+J941*'Connecting shares (%)'!$H$14/100*'Connecting shares (%)'!$R$18,0),0)</f>
        <v>0</v>
      </c>
      <c r="AE941" s="1">
        <f>IF(C941="west", IF(B941="Central",('Connecting shares (%)'!$F$12/100*K941+'Connecting shares (%)'!$G$12/100*M941+'Connecting shares (%)'!$H$12/100*O941)/1000000,0),0)</f>
        <v>0</v>
      </c>
      <c r="AF941" s="1">
        <f>IF(C941="west", IF(B941="Central",L941*'Connecting shares (%)'!$R$16*'Connecting shares (%)'!$F$12/100+N941*'Connecting shares (%)'!$G$12/100*'Connecting shares (%)'!$R$17+P941*'Connecting shares (%)'!$H$12/100*'Connecting shares (%)'!$R$18,0),0)</f>
        <v>0</v>
      </c>
      <c r="AG941" s="1">
        <f>IF(C941="West", IF(B941="Decentral",(K941*'Connecting shares (%)'!$F$16/100+M941*'Connecting shares (%)'!$G$16/100+O941*'Connecting shares (%)'!$H$16/100)/1000000,0),0)</f>
        <v>0</v>
      </c>
      <c r="AH941" s="1">
        <f>IF(C941="west", IF(B941="Decentral",L941*'Connecting shares (%)'!$R$16*'Connecting shares (%)'!$F$16/100+N941*'Connecting shares (%)'!$G$16/100*'Connecting shares (%)'!$R$17+P941*'Connecting shares (%)'!$H$16/100*'Connecting shares (%)'!$R$18,0),0)</f>
        <v>0</v>
      </c>
    </row>
    <row r="942" spans="1:34">
      <c r="A942" s="1">
        <v>941</v>
      </c>
      <c r="B942" s="1" t="s">
        <v>19</v>
      </c>
      <c r="C942" s="1" t="s">
        <v>21</v>
      </c>
      <c r="D942" s="1" t="s">
        <v>61</v>
      </c>
      <c r="E942" s="1">
        <v>1524808.8899999899</v>
      </c>
      <c r="F942" s="1">
        <v>99</v>
      </c>
      <c r="G942" s="1">
        <v>0</v>
      </c>
      <c r="H942" s="1">
        <v>0</v>
      </c>
      <c r="I942" s="1">
        <v>0</v>
      </c>
      <c r="J942" s="1">
        <v>0</v>
      </c>
      <c r="K942" s="1">
        <v>0</v>
      </c>
      <c r="L942" s="1">
        <v>0</v>
      </c>
      <c r="M942" s="1">
        <v>0</v>
      </c>
      <c r="N942" s="1">
        <v>0</v>
      </c>
      <c r="O942" s="1">
        <v>0</v>
      </c>
      <c r="P942" s="1">
        <v>0</v>
      </c>
      <c r="Q942" s="1">
        <v>1693.0733257843401</v>
      </c>
      <c r="R942" s="1">
        <v>118954</v>
      </c>
      <c r="S942" s="59">
        <f>IF(C942="East", IF(B942="Central",('Connecting shares (%)'!$F$2/100*E942+'Connecting shares (%)'!$G$2/100*G942+'Connecting shares (%)'!$H$2/100*I942)/1000000,0),0)</f>
        <v>0</v>
      </c>
      <c r="T942" s="59">
        <f>IF(C942="East", IF(B942="Central",F942*'Connecting shares (%)'!$R$16*'Connecting shares (%)'!$F$2/100+H942*'Connecting shares (%)'!$G$2/100*'Connecting shares (%)'!$R$17+J942*'Connecting shares (%)'!$H$2/100*'Connecting shares (%)'!$R$18,0),0)</f>
        <v>0</v>
      </c>
      <c r="U942" s="1">
        <f>IF(C942="East", IF(B942="Decentral",('Connecting shares (%)'!$F$6/100*E942+'Connecting shares (%)'!$G$6/100*G942+'Connecting shares (%)'!$H$6/100*I942)/1000000,0),0)</f>
        <v>0</v>
      </c>
      <c r="V942" s="1">
        <f>IF(C942="East", IF(B942="Decentral",F942*'Connecting shares (%)'!$R$16*'Connecting shares (%)'!$F$6/100+H942*'Connecting shares (%)'!$G$6/100*'Connecting shares (%)'!$R$17+J942*'Connecting shares (%)'!$H$6/100*'Connecting shares (%)'!$R$18,0),0)</f>
        <v>0</v>
      </c>
      <c r="W942" s="1">
        <f>IF(C942="East", IF(B942="Central",('Connecting shares (%)'!$F$4/100*K942+'Connecting shares (%)'!$G$4/100*M942+'Connecting shares (%)'!$H$4/100*O942)/1000000,0),0)</f>
        <v>0</v>
      </c>
      <c r="X942" s="1">
        <f>IF(C942="East", IF(B942="Central",L942*'Connecting shares (%)'!$R$16*'Connecting shares (%)'!$F$4/100+N942*'Connecting shares (%)'!$G$4/100*'Connecting shares (%)'!$R$17+P942*'Connecting shares (%)'!$H$4/100*'Connecting shares (%)'!$R$18,0),0)</f>
        <v>0</v>
      </c>
      <c r="Y942" s="1">
        <f>IF(C942="East", IF(B942="Decentral",('Connecting shares (%)'!$F$4/100*K942+'Connecting shares (%)'!$G$4/100*M942+'Connecting shares (%)'!$H$4/100*O942)/1000000,0),0)</f>
        <v>0</v>
      </c>
      <c r="Z942" s="1">
        <f>IF(C942="East", IF(B942="Decentral",L942*'Connecting shares (%)'!$R$16*'Connecting shares (%)'!$F$8/100+N942*'Connecting shares (%)'!$G$8/100*'Connecting shares (%)'!$R$17+P942*'Connecting shares (%)'!$H$8/100*'Connecting shares (%)'!$R$18,0),0)</f>
        <v>0</v>
      </c>
      <c r="AA942" s="1">
        <f>IF(C942="West", IF(B942="Central",('Connecting shares (%)'!$F$10/100*E942+'Connecting shares (%)'!$G$10/100*G942+'Connecting shares (%)'!$H$10/100*I942)/1000000,0),0)</f>
        <v>0</v>
      </c>
      <c r="AB942" s="1">
        <f>IF(C942="West", IF(B942="Central",F942*'Connecting shares (%)'!$R$16*'Connecting shares (%)'!$F$10/100+H942*'Connecting shares (%)'!$G$10/100*'Connecting shares (%)'!$R$17+J942*'Connecting shares (%)'!$H$10/100*'Connecting shares (%)'!$R$18,0),0)</f>
        <v>0</v>
      </c>
      <c r="AC942" s="1">
        <f>IF(C942="West", IF(B942="Decentral",('Connecting shares (%)'!$F$14/100*E942+'Connecting shares (%)'!$G$14/100*G942+'Connecting shares (%)'!$H$14/100*I942)/1000000,0),0)</f>
        <v>1.5248088899999899</v>
      </c>
      <c r="AD942" s="1">
        <f>IF(C942="west", IF(B942="Decentral",F942*'Connecting shares (%)'!$R$16*'Connecting shares (%)'!$F$14/100+H942*'Connecting shares (%)'!$G$14/100*'Connecting shares (%)'!$R$17+J942*'Connecting shares (%)'!$H$14/100*'Connecting shares (%)'!$R$18,0),0)</f>
        <v>2.2765050000000002</v>
      </c>
      <c r="AE942" s="1">
        <f>IF(C942="west", IF(B942="Central",('Connecting shares (%)'!$F$12/100*K942+'Connecting shares (%)'!$G$12/100*M942+'Connecting shares (%)'!$H$12/100*O942)/1000000,0),0)</f>
        <v>0</v>
      </c>
      <c r="AF942" s="1">
        <f>IF(C942="west", IF(B942="Central",L942*'Connecting shares (%)'!$R$16*'Connecting shares (%)'!$F$12/100+N942*'Connecting shares (%)'!$G$12/100*'Connecting shares (%)'!$R$17+P942*'Connecting shares (%)'!$H$12/100*'Connecting shares (%)'!$R$18,0),0)</f>
        <v>0</v>
      </c>
      <c r="AG942" s="1">
        <f>IF(C942="West", IF(B942="Decentral",(K942*'Connecting shares (%)'!$F$16/100+M942*'Connecting shares (%)'!$G$16/100+O942*'Connecting shares (%)'!$H$16/100)/1000000,0),0)</f>
        <v>0</v>
      </c>
      <c r="AH942" s="1">
        <f>IF(C942="west", IF(B942="Decentral",L942*'Connecting shares (%)'!$R$16*'Connecting shares (%)'!$F$16/100+N942*'Connecting shares (%)'!$G$16/100*'Connecting shares (%)'!$R$17+P942*'Connecting shares (%)'!$H$16/100*'Connecting shares (%)'!$R$18,0),0)</f>
        <v>0</v>
      </c>
    </row>
    <row r="943" spans="1:34">
      <c r="A943" s="1">
        <v>942</v>
      </c>
      <c r="B943" s="1" t="s">
        <v>19</v>
      </c>
      <c r="C943" s="1" t="s">
        <v>22</v>
      </c>
      <c r="D943" s="1" t="s">
        <v>60</v>
      </c>
      <c r="E943" s="1">
        <v>9438.8700000000008</v>
      </c>
      <c r="F943" s="1">
        <v>1</v>
      </c>
      <c r="G943" s="1">
        <v>0</v>
      </c>
      <c r="H943" s="1">
        <v>0</v>
      </c>
      <c r="I943" s="1">
        <v>0</v>
      </c>
      <c r="J943" s="1">
        <v>0</v>
      </c>
      <c r="K943" s="1">
        <v>0</v>
      </c>
      <c r="L943" s="1">
        <v>0</v>
      </c>
      <c r="M943" s="1">
        <v>0</v>
      </c>
      <c r="N943" s="1">
        <v>0</v>
      </c>
      <c r="O943" s="1">
        <v>0</v>
      </c>
      <c r="P943" s="1">
        <v>0</v>
      </c>
      <c r="Q943" s="1">
        <v>595.64974582380296</v>
      </c>
      <c r="R943" s="1">
        <v>17664.5</v>
      </c>
      <c r="S943" s="59">
        <f>IF(C943="East", IF(B943="Central",('Connecting shares (%)'!$F$2/100*E943+'Connecting shares (%)'!$G$2/100*G943+'Connecting shares (%)'!$H$2/100*I943)/1000000,0),0)</f>
        <v>0</v>
      </c>
      <c r="T943" s="59">
        <f>IF(C943="East", IF(B943="Central",F943*'Connecting shares (%)'!$R$16*'Connecting shares (%)'!$F$2/100+H943*'Connecting shares (%)'!$G$2/100*'Connecting shares (%)'!$R$17+J943*'Connecting shares (%)'!$H$2/100*'Connecting shares (%)'!$R$18,0),0)</f>
        <v>0</v>
      </c>
      <c r="U943" s="1">
        <f>IF(C943="East", IF(B943="Decentral",('Connecting shares (%)'!$F$6/100*E943+'Connecting shares (%)'!$G$6/100*G943+'Connecting shares (%)'!$H$6/100*I943)/1000000,0),0)</f>
        <v>9.4388700000000002E-3</v>
      </c>
      <c r="V943" s="1">
        <f>IF(C943="East", IF(B943="Decentral",F943*'Connecting shares (%)'!$R$16*'Connecting shares (%)'!$F$6/100+H943*'Connecting shares (%)'!$G$6/100*'Connecting shares (%)'!$R$17+J943*'Connecting shares (%)'!$H$6/100*'Connecting shares (%)'!$R$18,0),0)</f>
        <v>2.2995000000000002E-2</v>
      </c>
      <c r="W943" s="1">
        <f>IF(C943="East", IF(B943="Central",('Connecting shares (%)'!$F$4/100*K943+'Connecting shares (%)'!$G$4/100*M943+'Connecting shares (%)'!$H$4/100*O943)/1000000,0),0)</f>
        <v>0</v>
      </c>
      <c r="X943" s="1">
        <f>IF(C943="East", IF(B943="Central",L943*'Connecting shares (%)'!$R$16*'Connecting shares (%)'!$F$4/100+N943*'Connecting shares (%)'!$G$4/100*'Connecting shares (%)'!$R$17+P943*'Connecting shares (%)'!$H$4/100*'Connecting shares (%)'!$R$18,0),0)</f>
        <v>0</v>
      </c>
      <c r="Y943" s="1">
        <f>IF(C943="East", IF(B943="Decentral",('Connecting shares (%)'!$F$4/100*K943+'Connecting shares (%)'!$G$4/100*M943+'Connecting shares (%)'!$H$4/100*O943)/1000000,0),0)</f>
        <v>0</v>
      </c>
      <c r="Z943" s="1">
        <f>IF(C943="East", IF(B943="Decentral",L943*'Connecting shares (%)'!$R$16*'Connecting shares (%)'!$F$8/100+N943*'Connecting shares (%)'!$G$8/100*'Connecting shares (%)'!$R$17+P943*'Connecting shares (%)'!$H$8/100*'Connecting shares (%)'!$R$18,0),0)</f>
        <v>0</v>
      </c>
      <c r="AA943" s="1">
        <f>IF(C943="West", IF(B943="Central",('Connecting shares (%)'!$F$10/100*E943+'Connecting shares (%)'!$G$10/100*G943+'Connecting shares (%)'!$H$10/100*I943)/1000000,0),0)</f>
        <v>0</v>
      </c>
      <c r="AB943" s="1">
        <f>IF(C943="West", IF(B943="Central",F943*'Connecting shares (%)'!$R$16*'Connecting shares (%)'!$F$10/100+H943*'Connecting shares (%)'!$G$10/100*'Connecting shares (%)'!$R$17+J943*'Connecting shares (%)'!$H$10/100*'Connecting shares (%)'!$R$18,0),0)</f>
        <v>0</v>
      </c>
      <c r="AC943" s="1">
        <f>IF(C943="West", IF(B943="Decentral",('Connecting shares (%)'!$F$14/100*E943+'Connecting shares (%)'!$G$14/100*G943+'Connecting shares (%)'!$H$14/100*I943)/1000000,0),0)</f>
        <v>0</v>
      </c>
      <c r="AD943" s="1">
        <f>IF(C943="west", IF(B943="Decentral",F943*'Connecting shares (%)'!$R$16*'Connecting shares (%)'!$F$14/100+H943*'Connecting shares (%)'!$G$14/100*'Connecting shares (%)'!$R$17+J943*'Connecting shares (%)'!$H$14/100*'Connecting shares (%)'!$R$18,0),0)</f>
        <v>0</v>
      </c>
      <c r="AE943" s="1">
        <f>IF(C943="west", IF(B943="Central",('Connecting shares (%)'!$F$12/100*K943+'Connecting shares (%)'!$G$12/100*M943+'Connecting shares (%)'!$H$12/100*O943)/1000000,0),0)</f>
        <v>0</v>
      </c>
      <c r="AF943" s="1">
        <f>IF(C943="west", IF(B943="Central",L943*'Connecting shares (%)'!$R$16*'Connecting shares (%)'!$F$12/100+N943*'Connecting shares (%)'!$G$12/100*'Connecting shares (%)'!$R$17+P943*'Connecting shares (%)'!$H$12/100*'Connecting shares (%)'!$R$18,0),0)</f>
        <v>0</v>
      </c>
      <c r="AG943" s="1">
        <f>IF(C943="West", IF(B943="Decentral",(K943*'Connecting shares (%)'!$F$16/100+M943*'Connecting shares (%)'!$G$16/100+O943*'Connecting shares (%)'!$H$16/100)/1000000,0),0)</f>
        <v>0</v>
      </c>
      <c r="AH943" s="1">
        <f>IF(C943="west", IF(B943="Decentral",L943*'Connecting shares (%)'!$R$16*'Connecting shares (%)'!$F$16/100+N943*'Connecting shares (%)'!$G$16/100*'Connecting shares (%)'!$R$17+P943*'Connecting shares (%)'!$H$16/100*'Connecting shares (%)'!$R$18,0),0)</f>
        <v>0</v>
      </c>
    </row>
    <row r="944" spans="1:34">
      <c r="A944" s="1">
        <v>943</v>
      </c>
      <c r="B944" s="1" t="s">
        <v>19</v>
      </c>
      <c r="C944" s="1" t="s">
        <v>22</v>
      </c>
      <c r="D944" s="1" t="s">
        <v>59</v>
      </c>
      <c r="E944" s="1">
        <v>0</v>
      </c>
      <c r="F944" s="1">
        <v>0</v>
      </c>
      <c r="G944" s="1">
        <v>0</v>
      </c>
      <c r="H944" s="1">
        <v>0</v>
      </c>
      <c r="I944" s="1">
        <v>0</v>
      </c>
      <c r="J944" s="1">
        <v>0</v>
      </c>
      <c r="K944" s="1">
        <v>0</v>
      </c>
      <c r="L944" s="1">
        <v>0</v>
      </c>
      <c r="M944" s="1">
        <v>0</v>
      </c>
      <c r="N944" s="1">
        <v>0</v>
      </c>
      <c r="O944" s="1">
        <v>0</v>
      </c>
      <c r="P944" s="1">
        <v>0</v>
      </c>
      <c r="Q944" s="1">
        <v>408.325519904516</v>
      </c>
      <c r="R944" s="1">
        <v>5071</v>
      </c>
      <c r="S944" s="59">
        <f>IF(C944="East", IF(B944="Central",('Connecting shares (%)'!$F$2/100*E944+'Connecting shares (%)'!$G$2/100*G944+'Connecting shares (%)'!$H$2/100*I944)/1000000,0),0)</f>
        <v>0</v>
      </c>
      <c r="T944" s="59">
        <f>IF(C944="East", IF(B944="Central",F944*'Connecting shares (%)'!$R$16*'Connecting shares (%)'!$F$2/100+H944*'Connecting shares (%)'!$G$2/100*'Connecting shares (%)'!$R$17+J944*'Connecting shares (%)'!$H$2/100*'Connecting shares (%)'!$R$18,0),0)</f>
        <v>0</v>
      </c>
      <c r="U944" s="1">
        <f>IF(C944="East", IF(B944="Decentral",('Connecting shares (%)'!$F$6/100*E944+'Connecting shares (%)'!$G$6/100*G944+'Connecting shares (%)'!$H$6/100*I944)/1000000,0),0)</f>
        <v>0</v>
      </c>
      <c r="V944" s="1">
        <f>IF(C944="East", IF(B944="Decentral",F944*'Connecting shares (%)'!$R$16*'Connecting shares (%)'!$F$6/100+H944*'Connecting shares (%)'!$G$6/100*'Connecting shares (%)'!$R$17+J944*'Connecting shares (%)'!$H$6/100*'Connecting shares (%)'!$R$18,0),0)</f>
        <v>0</v>
      </c>
      <c r="W944" s="1">
        <f>IF(C944="East", IF(B944="Central",('Connecting shares (%)'!$F$4/100*K944+'Connecting shares (%)'!$G$4/100*M944+'Connecting shares (%)'!$H$4/100*O944)/1000000,0),0)</f>
        <v>0</v>
      </c>
      <c r="X944" s="1">
        <f>IF(C944="East", IF(B944="Central",L944*'Connecting shares (%)'!$R$16*'Connecting shares (%)'!$F$4/100+N944*'Connecting shares (%)'!$G$4/100*'Connecting shares (%)'!$R$17+P944*'Connecting shares (%)'!$H$4/100*'Connecting shares (%)'!$R$18,0),0)</f>
        <v>0</v>
      </c>
      <c r="Y944" s="1">
        <f>IF(C944="East", IF(B944="Decentral",('Connecting shares (%)'!$F$4/100*K944+'Connecting shares (%)'!$G$4/100*M944+'Connecting shares (%)'!$H$4/100*O944)/1000000,0),0)</f>
        <v>0</v>
      </c>
      <c r="Z944" s="1">
        <f>IF(C944="East", IF(B944="Decentral",L944*'Connecting shares (%)'!$R$16*'Connecting shares (%)'!$F$8/100+N944*'Connecting shares (%)'!$G$8/100*'Connecting shares (%)'!$R$17+P944*'Connecting shares (%)'!$H$8/100*'Connecting shares (%)'!$R$18,0),0)</f>
        <v>0</v>
      </c>
      <c r="AA944" s="1">
        <f>IF(C944="West", IF(B944="Central",('Connecting shares (%)'!$F$10/100*E944+'Connecting shares (%)'!$G$10/100*G944+'Connecting shares (%)'!$H$10/100*I944)/1000000,0),0)</f>
        <v>0</v>
      </c>
      <c r="AB944" s="1">
        <f>IF(C944="West", IF(B944="Central",F944*'Connecting shares (%)'!$R$16*'Connecting shares (%)'!$F$10/100+H944*'Connecting shares (%)'!$G$10/100*'Connecting shares (%)'!$R$17+J944*'Connecting shares (%)'!$H$10/100*'Connecting shares (%)'!$R$18,0),0)</f>
        <v>0</v>
      </c>
      <c r="AC944" s="1">
        <f>IF(C944="West", IF(B944="Decentral",('Connecting shares (%)'!$F$14/100*E944+'Connecting shares (%)'!$G$14/100*G944+'Connecting shares (%)'!$H$14/100*I944)/1000000,0),0)</f>
        <v>0</v>
      </c>
      <c r="AD944" s="1">
        <f>IF(C944="west", IF(B944="Decentral",F944*'Connecting shares (%)'!$R$16*'Connecting shares (%)'!$F$14/100+H944*'Connecting shares (%)'!$G$14/100*'Connecting shares (%)'!$R$17+J944*'Connecting shares (%)'!$H$14/100*'Connecting shares (%)'!$R$18,0),0)</f>
        <v>0</v>
      </c>
      <c r="AE944" s="1">
        <f>IF(C944="west", IF(B944="Central",('Connecting shares (%)'!$F$12/100*K944+'Connecting shares (%)'!$G$12/100*M944+'Connecting shares (%)'!$H$12/100*O944)/1000000,0),0)</f>
        <v>0</v>
      </c>
      <c r="AF944" s="1">
        <f>IF(C944="west", IF(B944="Central",L944*'Connecting shares (%)'!$R$16*'Connecting shares (%)'!$F$12/100+N944*'Connecting shares (%)'!$G$12/100*'Connecting shares (%)'!$R$17+P944*'Connecting shares (%)'!$H$12/100*'Connecting shares (%)'!$R$18,0),0)</f>
        <v>0</v>
      </c>
      <c r="AG944" s="1">
        <f>IF(C944="West", IF(B944="Decentral",(K944*'Connecting shares (%)'!$F$16/100+M944*'Connecting shares (%)'!$G$16/100+O944*'Connecting shares (%)'!$H$16/100)/1000000,0),0)</f>
        <v>0</v>
      </c>
      <c r="AH944" s="1">
        <f>IF(C944="west", IF(B944="Decentral",L944*'Connecting shares (%)'!$R$16*'Connecting shares (%)'!$F$16/100+N944*'Connecting shares (%)'!$G$16/100*'Connecting shares (%)'!$R$17+P944*'Connecting shares (%)'!$H$16/100*'Connecting shares (%)'!$R$18,0),0)</f>
        <v>0</v>
      </c>
    </row>
    <row r="945" spans="1:34">
      <c r="A945" s="1">
        <v>944</v>
      </c>
      <c r="B945" s="1" t="s">
        <v>19</v>
      </c>
      <c r="C945" s="1" t="s">
        <v>21</v>
      </c>
      <c r="D945" s="1" t="s">
        <v>58</v>
      </c>
      <c r="E945" s="1">
        <v>17868.580000000002</v>
      </c>
      <c r="F945" s="1">
        <v>1</v>
      </c>
      <c r="G945" s="1">
        <v>0</v>
      </c>
      <c r="H945" s="1">
        <v>0</v>
      </c>
      <c r="I945" s="1">
        <v>0</v>
      </c>
      <c r="J945" s="1">
        <v>0</v>
      </c>
      <c r="K945" s="1">
        <v>0</v>
      </c>
      <c r="L945" s="1">
        <v>0</v>
      </c>
      <c r="M945" s="1">
        <v>0</v>
      </c>
      <c r="N945" s="1">
        <v>0</v>
      </c>
      <c r="O945" s="1">
        <v>0</v>
      </c>
      <c r="P945" s="1">
        <v>0</v>
      </c>
      <c r="Q945" s="1">
        <v>994.64919917642499</v>
      </c>
      <c r="R945" s="1">
        <v>5587.5</v>
      </c>
      <c r="S945" s="59">
        <f>IF(C945="East", IF(B945="Central",('Connecting shares (%)'!$F$2/100*E945+'Connecting shares (%)'!$G$2/100*G945+'Connecting shares (%)'!$H$2/100*I945)/1000000,0),0)</f>
        <v>0</v>
      </c>
      <c r="T945" s="59">
        <f>IF(C945="East", IF(B945="Central",F945*'Connecting shares (%)'!$R$16*'Connecting shares (%)'!$F$2/100+H945*'Connecting shares (%)'!$G$2/100*'Connecting shares (%)'!$R$17+J945*'Connecting shares (%)'!$H$2/100*'Connecting shares (%)'!$R$18,0),0)</f>
        <v>0</v>
      </c>
      <c r="U945" s="1">
        <f>IF(C945="East", IF(B945="Decentral",('Connecting shares (%)'!$F$6/100*E945+'Connecting shares (%)'!$G$6/100*G945+'Connecting shares (%)'!$H$6/100*I945)/1000000,0),0)</f>
        <v>0</v>
      </c>
      <c r="V945" s="1">
        <f>IF(C945="East", IF(B945="Decentral",F945*'Connecting shares (%)'!$R$16*'Connecting shares (%)'!$F$6/100+H945*'Connecting shares (%)'!$G$6/100*'Connecting shares (%)'!$R$17+J945*'Connecting shares (%)'!$H$6/100*'Connecting shares (%)'!$R$18,0),0)</f>
        <v>0</v>
      </c>
      <c r="W945" s="1">
        <f>IF(C945="East", IF(B945="Central",('Connecting shares (%)'!$F$4/100*K945+'Connecting shares (%)'!$G$4/100*M945+'Connecting shares (%)'!$H$4/100*O945)/1000000,0),0)</f>
        <v>0</v>
      </c>
      <c r="X945" s="1">
        <f>IF(C945="East", IF(B945="Central",L945*'Connecting shares (%)'!$R$16*'Connecting shares (%)'!$F$4/100+N945*'Connecting shares (%)'!$G$4/100*'Connecting shares (%)'!$R$17+P945*'Connecting shares (%)'!$H$4/100*'Connecting shares (%)'!$R$18,0),0)</f>
        <v>0</v>
      </c>
      <c r="Y945" s="1">
        <f>IF(C945="East", IF(B945="Decentral",('Connecting shares (%)'!$F$4/100*K945+'Connecting shares (%)'!$G$4/100*M945+'Connecting shares (%)'!$H$4/100*O945)/1000000,0),0)</f>
        <v>0</v>
      </c>
      <c r="Z945" s="1">
        <f>IF(C945="East", IF(B945="Decentral",L945*'Connecting shares (%)'!$R$16*'Connecting shares (%)'!$F$8/100+N945*'Connecting shares (%)'!$G$8/100*'Connecting shares (%)'!$R$17+P945*'Connecting shares (%)'!$H$8/100*'Connecting shares (%)'!$R$18,0),0)</f>
        <v>0</v>
      </c>
      <c r="AA945" s="1">
        <f>IF(C945="West", IF(B945="Central",('Connecting shares (%)'!$F$10/100*E945+'Connecting shares (%)'!$G$10/100*G945+'Connecting shares (%)'!$H$10/100*I945)/1000000,0),0)</f>
        <v>0</v>
      </c>
      <c r="AB945" s="1">
        <f>IF(C945="West", IF(B945="Central",F945*'Connecting shares (%)'!$R$16*'Connecting shares (%)'!$F$10/100+H945*'Connecting shares (%)'!$G$10/100*'Connecting shares (%)'!$R$17+J945*'Connecting shares (%)'!$H$10/100*'Connecting shares (%)'!$R$18,0),0)</f>
        <v>0</v>
      </c>
      <c r="AC945" s="1">
        <f>IF(C945="West", IF(B945="Decentral",('Connecting shares (%)'!$F$14/100*E945+'Connecting shares (%)'!$G$14/100*G945+'Connecting shares (%)'!$H$14/100*I945)/1000000,0),0)</f>
        <v>1.7868580000000002E-2</v>
      </c>
      <c r="AD945" s="1">
        <f>IF(C945="west", IF(B945="Decentral",F945*'Connecting shares (%)'!$R$16*'Connecting shares (%)'!$F$14/100+H945*'Connecting shares (%)'!$G$14/100*'Connecting shares (%)'!$R$17+J945*'Connecting shares (%)'!$H$14/100*'Connecting shares (%)'!$R$18,0),0)</f>
        <v>2.2995000000000002E-2</v>
      </c>
      <c r="AE945" s="1">
        <f>IF(C945="west", IF(B945="Central",('Connecting shares (%)'!$F$12/100*K945+'Connecting shares (%)'!$G$12/100*M945+'Connecting shares (%)'!$H$12/100*O945)/1000000,0),0)</f>
        <v>0</v>
      </c>
      <c r="AF945" s="1">
        <f>IF(C945="west", IF(B945="Central",L945*'Connecting shares (%)'!$R$16*'Connecting shares (%)'!$F$12/100+N945*'Connecting shares (%)'!$G$12/100*'Connecting shares (%)'!$R$17+P945*'Connecting shares (%)'!$H$12/100*'Connecting shares (%)'!$R$18,0),0)</f>
        <v>0</v>
      </c>
      <c r="AG945" s="1">
        <f>IF(C945="West", IF(B945="Decentral",(K945*'Connecting shares (%)'!$F$16/100+M945*'Connecting shares (%)'!$G$16/100+O945*'Connecting shares (%)'!$H$16/100)/1000000,0),0)</f>
        <v>0</v>
      </c>
      <c r="AH945" s="1">
        <f>IF(C945="west", IF(B945="Decentral",L945*'Connecting shares (%)'!$R$16*'Connecting shares (%)'!$F$16/100+N945*'Connecting shares (%)'!$G$16/100*'Connecting shares (%)'!$R$17+P945*'Connecting shares (%)'!$H$16/100*'Connecting shares (%)'!$R$18,0),0)</f>
        <v>0</v>
      </c>
    </row>
    <row r="946" spans="1:34">
      <c r="A946" s="1">
        <v>945</v>
      </c>
      <c r="B946" s="1" t="s">
        <v>20</v>
      </c>
      <c r="C946" s="1" t="s">
        <v>22</v>
      </c>
      <c r="D946" s="1" t="s">
        <v>57</v>
      </c>
      <c r="E946" s="1">
        <v>24094.09</v>
      </c>
      <c r="F946" s="1">
        <v>2</v>
      </c>
      <c r="G946" s="1">
        <v>0</v>
      </c>
      <c r="H946" s="1">
        <v>0</v>
      </c>
      <c r="I946" s="1">
        <v>0</v>
      </c>
      <c r="J946" s="1">
        <v>0</v>
      </c>
      <c r="K946" s="1">
        <v>0</v>
      </c>
      <c r="L946" s="1">
        <v>0</v>
      </c>
      <c r="M946" s="1">
        <v>0</v>
      </c>
      <c r="N946" s="1">
        <v>0</v>
      </c>
      <c r="O946" s="1">
        <v>0</v>
      </c>
      <c r="P946" s="1">
        <v>0</v>
      </c>
      <c r="Q946" s="1">
        <v>1026.0560560597601</v>
      </c>
      <c r="R946" s="1">
        <v>50784.5</v>
      </c>
      <c r="S946" s="59">
        <f>IF(C946="East", IF(B946="Central",('Connecting shares (%)'!$F$2/100*E946+'Connecting shares (%)'!$G$2/100*G946+'Connecting shares (%)'!$H$2/100*I946)/1000000,0),0)</f>
        <v>2.4094089999999999E-2</v>
      </c>
      <c r="T946" s="59">
        <f>IF(C946="East", IF(B946="Central",F946*'Connecting shares (%)'!$R$16*'Connecting shares (%)'!$F$2/100+H946*'Connecting shares (%)'!$G$2/100*'Connecting shares (%)'!$R$17+J946*'Connecting shares (%)'!$H$2/100*'Connecting shares (%)'!$R$18,0),0)</f>
        <v>4.5990000000000003E-2</v>
      </c>
      <c r="U946" s="1">
        <f>IF(C946="East", IF(B946="Decentral",('Connecting shares (%)'!$F$6/100*E946+'Connecting shares (%)'!$G$6/100*G946+'Connecting shares (%)'!$H$6/100*I946)/1000000,0),0)</f>
        <v>0</v>
      </c>
      <c r="V946" s="1">
        <f>IF(C946="East", IF(B946="Decentral",F946*'Connecting shares (%)'!$R$16*'Connecting shares (%)'!$F$6/100+H946*'Connecting shares (%)'!$G$6/100*'Connecting shares (%)'!$R$17+J946*'Connecting shares (%)'!$H$6/100*'Connecting shares (%)'!$R$18,0),0)</f>
        <v>0</v>
      </c>
      <c r="W946" s="1">
        <f>IF(C946="East", IF(B946="Central",('Connecting shares (%)'!$F$4/100*K946+'Connecting shares (%)'!$G$4/100*M946+'Connecting shares (%)'!$H$4/100*O946)/1000000,0),0)</f>
        <v>0</v>
      </c>
      <c r="X946" s="1">
        <f>IF(C946="East", IF(B946="Central",L946*'Connecting shares (%)'!$R$16*'Connecting shares (%)'!$F$4/100+N946*'Connecting shares (%)'!$G$4/100*'Connecting shares (%)'!$R$17+P946*'Connecting shares (%)'!$H$4/100*'Connecting shares (%)'!$R$18,0),0)</f>
        <v>0</v>
      </c>
      <c r="Y946" s="1">
        <f>IF(C946="East", IF(B946="Decentral",('Connecting shares (%)'!$F$4/100*K946+'Connecting shares (%)'!$G$4/100*M946+'Connecting shares (%)'!$H$4/100*O946)/1000000,0),0)</f>
        <v>0</v>
      </c>
      <c r="Z946" s="1">
        <f>IF(C946="East", IF(B946="Decentral",L946*'Connecting shares (%)'!$R$16*'Connecting shares (%)'!$F$8/100+N946*'Connecting shares (%)'!$G$8/100*'Connecting shares (%)'!$R$17+P946*'Connecting shares (%)'!$H$8/100*'Connecting shares (%)'!$R$18,0),0)</f>
        <v>0</v>
      </c>
      <c r="AA946" s="1">
        <f>IF(C946="West", IF(B946="Central",('Connecting shares (%)'!$F$10/100*E946+'Connecting shares (%)'!$G$10/100*G946+'Connecting shares (%)'!$H$10/100*I946)/1000000,0),0)</f>
        <v>0</v>
      </c>
      <c r="AB946" s="1">
        <f>IF(C946="West", IF(B946="Central",F946*'Connecting shares (%)'!$R$16*'Connecting shares (%)'!$F$10/100+H946*'Connecting shares (%)'!$G$10/100*'Connecting shares (%)'!$R$17+J946*'Connecting shares (%)'!$H$10/100*'Connecting shares (%)'!$R$18,0),0)</f>
        <v>0</v>
      </c>
      <c r="AC946" s="1">
        <f>IF(C946="West", IF(B946="Decentral",('Connecting shares (%)'!$F$14/100*E946+'Connecting shares (%)'!$G$14/100*G946+'Connecting shares (%)'!$H$14/100*I946)/1000000,0),0)</f>
        <v>0</v>
      </c>
      <c r="AD946" s="1">
        <f>IF(C946="west", IF(B946="Decentral",F946*'Connecting shares (%)'!$R$16*'Connecting shares (%)'!$F$14/100+H946*'Connecting shares (%)'!$G$14/100*'Connecting shares (%)'!$R$17+J946*'Connecting shares (%)'!$H$14/100*'Connecting shares (%)'!$R$18,0),0)</f>
        <v>0</v>
      </c>
      <c r="AE946" s="1">
        <f>IF(C946="west", IF(B946="Central",('Connecting shares (%)'!$F$12/100*K946+'Connecting shares (%)'!$G$12/100*M946+'Connecting shares (%)'!$H$12/100*O946)/1000000,0),0)</f>
        <v>0</v>
      </c>
      <c r="AF946" s="1">
        <f>IF(C946="west", IF(B946="Central",L946*'Connecting shares (%)'!$R$16*'Connecting shares (%)'!$F$12/100+N946*'Connecting shares (%)'!$G$12/100*'Connecting shares (%)'!$R$17+P946*'Connecting shares (%)'!$H$12/100*'Connecting shares (%)'!$R$18,0),0)</f>
        <v>0</v>
      </c>
      <c r="AG946" s="1">
        <f>IF(C946="West", IF(B946="Decentral",(K946*'Connecting shares (%)'!$F$16/100+M946*'Connecting shares (%)'!$G$16/100+O946*'Connecting shares (%)'!$H$16/100)/1000000,0),0)</f>
        <v>0</v>
      </c>
      <c r="AH946" s="1">
        <f>IF(C946="west", IF(B946="Decentral",L946*'Connecting shares (%)'!$R$16*'Connecting shares (%)'!$F$16/100+N946*'Connecting shares (%)'!$G$16/100*'Connecting shares (%)'!$R$17+P946*'Connecting shares (%)'!$H$16/100*'Connecting shares (%)'!$R$18,0),0)</f>
        <v>0</v>
      </c>
    </row>
    <row r="947" spans="1:34">
      <c r="A947" s="1">
        <v>946</v>
      </c>
      <c r="B947" s="1" t="s">
        <v>19</v>
      </c>
      <c r="C947" s="1" t="s">
        <v>22</v>
      </c>
      <c r="D947" s="1" t="s">
        <v>56</v>
      </c>
      <c r="E947" s="1">
        <v>0</v>
      </c>
      <c r="F947" s="1">
        <v>0</v>
      </c>
      <c r="G947" s="1">
        <v>0</v>
      </c>
      <c r="H947" s="1">
        <v>0</v>
      </c>
      <c r="I947" s="1">
        <v>0</v>
      </c>
      <c r="J947" s="1">
        <v>0</v>
      </c>
      <c r="K947" s="1">
        <v>0</v>
      </c>
      <c r="L947" s="1">
        <v>0</v>
      </c>
      <c r="M947" s="1">
        <v>0</v>
      </c>
      <c r="N947" s="1">
        <v>0</v>
      </c>
      <c r="O947" s="1">
        <v>0</v>
      </c>
      <c r="P947" s="1">
        <v>0</v>
      </c>
      <c r="Q947" s="1">
        <v>90.841095664338098</v>
      </c>
      <c r="R947" s="1">
        <v>330</v>
      </c>
      <c r="S947" s="59">
        <f>IF(C947="East", IF(B947="Central",('Connecting shares (%)'!$F$2/100*E947+'Connecting shares (%)'!$G$2/100*G947+'Connecting shares (%)'!$H$2/100*I947)/1000000,0),0)</f>
        <v>0</v>
      </c>
      <c r="T947" s="59">
        <f>IF(C947="East", IF(B947="Central",F947*'Connecting shares (%)'!$R$16*'Connecting shares (%)'!$F$2/100+H947*'Connecting shares (%)'!$G$2/100*'Connecting shares (%)'!$R$17+J947*'Connecting shares (%)'!$H$2/100*'Connecting shares (%)'!$R$18,0),0)</f>
        <v>0</v>
      </c>
      <c r="U947" s="1">
        <f>IF(C947="East", IF(B947="Decentral",('Connecting shares (%)'!$F$6/100*E947+'Connecting shares (%)'!$G$6/100*G947+'Connecting shares (%)'!$H$6/100*I947)/1000000,0),0)</f>
        <v>0</v>
      </c>
      <c r="V947" s="1">
        <f>IF(C947="East", IF(B947="Decentral",F947*'Connecting shares (%)'!$R$16*'Connecting shares (%)'!$F$6/100+H947*'Connecting shares (%)'!$G$6/100*'Connecting shares (%)'!$R$17+J947*'Connecting shares (%)'!$H$6/100*'Connecting shares (%)'!$R$18,0),0)</f>
        <v>0</v>
      </c>
      <c r="W947" s="1">
        <f>IF(C947="East", IF(B947="Central",('Connecting shares (%)'!$F$4/100*K947+'Connecting shares (%)'!$G$4/100*M947+'Connecting shares (%)'!$H$4/100*O947)/1000000,0),0)</f>
        <v>0</v>
      </c>
      <c r="X947" s="1">
        <f>IF(C947="East", IF(B947="Central",L947*'Connecting shares (%)'!$R$16*'Connecting shares (%)'!$F$4/100+N947*'Connecting shares (%)'!$G$4/100*'Connecting shares (%)'!$R$17+P947*'Connecting shares (%)'!$H$4/100*'Connecting shares (%)'!$R$18,0),0)</f>
        <v>0</v>
      </c>
      <c r="Y947" s="1">
        <f>IF(C947="East", IF(B947="Decentral",('Connecting shares (%)'!$F$4/100*K947+'Connecting shares (%)'!$G$4/100*M947+'Connecting shares (%)'!$H$4/100*O947)/1000000,0),0)</f>
        <v>0</v>
      </c>
      <c r="Z947" s="1">
        <f>IF(C947="East", IF(B947="Decentral",L947*'Connecting shares (%)'!$R$16*'Connecting shares (%)'!$F$8/100+N947*'Connecting shares (%)'!$G$8/100*'Connecting shares (%)'!$R$17+P947*'Connecting shares (%)'!$H$8/100*'Connecting shares (%)'!$R$18,0),0)</f>
        <v>0</v>
      </c>
      <c r="AA947" s="1">
        <f>IF(C947="West", IF(B947="Central",('Connecting shares (%)'!$F$10/100*E947+'Connecting shares (%)'!$G$10/100*G947+'Connecting shares (%)'!$H$10/100*I947)/1000000,0),0)</f>
        <v>0</v>
      </c>
      <c r="AB947" s="1">
        <f>IF(C947="West", IF(B947="Central",F947*'Connecting shares (%)'!$R$16*'Connecting shares (%)'!$F$10/100+H947*'Connecting shares (%)'!$G$10/100*'Connecting shares (%)'!$R$17+J947*'Connecting shares (%)'!$H$10/100*'Connecting shares (%)'!$R$18,0),0)</f>
        <v>0</v>
      </c>
      <c r="AC947" s="1">
        <f>IF(C947="West", IF(B947="Decentral",('Connecting shares (%)'!$F$14/100*E947+'Connecting shares (%)'!$G$14/100*G947+'Connecting shares (%)'!$H$14/100*I947)/1000000,0),0)</f>
        <v>0</v>
      </c>
      <c r="AD947" s="1">
        <f>IF(C947="west", IF(B947="Decentral",F947*'Connecting shares (%)'!$R$16*'Connecting shares (%)'!$F$14/100+H947*'Connecting shares (%)'!$G$14/100*'Connecting shares (%)'!$R$17+J947*'Connecting shares (%)'!$H$14/100*'Connecting shares (%)'!$R$18,0),0)</f>
        <v>0</v>
      </c>
      <c r="AE947" s="1">
        <f>IF(C947="west", IF(B947="Central",('Connecting shares (%)'!$F$12/100*K947+'Connecting shares (%)'!$G$12/100*M947+'Connecting shares (%)'!$H$12/100*O947)/1000000,0),0)</f>
        <v>0</v>
      </c>
      <c r="AF947" s="1">
        <f>IF(C947="west", IF(B947="Central",L947*'Connecting shares (%)'!$R$16*'Connecting shares (%)'!$F$12/100+N947*'Connecting shares (%)'!$G$12/100*'Connecting shares (%)'!$R$17+P947*'Connecting shares (%)'!$H$12/100*'Connecting shares (%)'!$R$18,0),0)</f>
        <v>0</v>
      </c>
      <c r="AG947" s="1">
        <f>IF(C947="West", IF(B947="Decentral",(K947*'Connecting shares (%)'!$F$16/100+M947*'Connecting shares (%)'!$G$16/100+O947*'Connecting shares (%)'!$H$16/100)/1000000,0),0)</f>
        <v>0</v>
      </c>
      <c r="AH947" s="1">
        <f>IF(C947="west", IF(B947="Decentral",L947*'Connecting shares (%)'!$R$16*'Connecting shares (%)'!$F$16/100+N947*'Connecting shares (%)'!$G$16/100*'Connecting shares (%)'!$R$17+P947*'Connecting shares (%)'!$H$16/100*'Connecting shares (%)'!$R$18,0),0)</f>
        <v>0</v>
      </c>
    </row>
    <row r="948" spans="1:34">
      <c r="A948" s="1">
        <v>947</v>
      </c>
      <c r="B948" s="1" t="s">
        <v>19</v>
      </c>
      <c r="C948" s="1" t="s">
        <v>21</v>
      </c>
      <c r="D948" s="1" t="s">
        <v>55</v>
      </c>
      <c r="E948" s="1">
        <v>0</v>
      </c>
      <c r="F948" s="1">
        <v>0</v>
      </c>
      <c r="G948" s="1">
        <v>0</v>
      </c>
      <c r="H948" s="1">
        <v>0</v>
      </c>
      <c r="I948" s="1">
        <v>0</v>
      </c>
      <c r="J948" s="1">
        <v>0</v>
      </c>
      <c r="K948" s="1">
        <v>0</v>
      </c>
      <c r="L948" s="1">
        <v>0</v>
      </c>
      <c r="M948" s="1">
        <v>0</v>
      </c>
      <c r="N948" s="1">
        <v>0</v>
      </c>
      <c r="O948" s="1">
        <v>0</v>
      </c>
      <c r="P948" s="1">
        <v>0</v>
      </c>
      <c r="Q948" s="1">
        <v>541.084712490009</v>
      </c>
      <c r="R948" s="1">
        <v>2806.5</v>
      </c>
      <c r="S948" s="59">
        <f>IF(C948="East", IF(B948="Central",('Connecting shares (%)'!$F$2/100*E948+'Connecting shares (%)'!$G$2/100*G948+'Connecting shares (%)'!$H$2/100*I948)/1000000,0),0)</f>
        <v>0</v>
      </c>
      <c r="T948" s="59">
        <f>IF(C948="East", IF(B948="Central",F948*'Connecting shares (%)'!$R$16*'Connecting shares (%)'!$F$2/100+H948*'Connecting shares (%)'!$G$2/100*'Connecting shares (%)'!$R$17+J948*'Connecting shares (%)'!$H$2/100*'Connecting shares (%)'!$R$18,0),0)</f>
        <v>0</v>
      </c>
      <c r="U948" s="1">
        <f>IF(C948="East", IF(B948="Decentral",('Connecting shares (%)'!$F$6/100*E948+'Connecting shares (%)'!$G$6/100*G948+'Connecting shares (%)'!$H$6/100*I948)/1000000,0),0)</f>
        <v>0</v>
      </c>
      <c r="V948" s="1">
        <f>IF(C948="East", IF(B948="Decentral",F948*'Connecting shares (%)'!$R$16*'Connecting shares (%)'!$F$6/100+H948*'Connecting shares (%)'!$G$6/100*'Connecting shares (%)'!$R$17+J948*'Connecting shares (%)'!$H$6/100*'Connecting shares (%)'!$R$18,0),0)</f>
        <v>0</v>
      </c>
      <c r="W948" s="1">
        <f>IF(C948="East", IF(B948="Central",('Connecting shares (%)'!$F$4/100*K948+'Connecting shares (%)'!$G$4/100*M948+'Connecting shares (%)'!$H$4/100*O948)/1000000,0),0)</f>
        <v>0</v>
      </c>
      <c r="X948" s="1">
        <f>IF(C948="East", IF(B948="Central",L948*'Connecting shares (%)'!$R$16*'Connecting shares (%)'!$F$4/100+N948*'Connecting shares (%)'!$G$4/100*'Connecting shares (%)'!$R$17+P948*'Connecting shares (%)'!$H$4/100*'Connecting shares (%)'!$R$18,0),0)</f>
        <v>0</v>
      </c>
      <c r="Y948" s="1">
        <f>IF(C948="East", IF(B948="Decentral",('Connecting shares (%)'!$F$4/100*K948+'Connecting shares (%)'!$G$4/100*M948+'Connecting shares (%)'!$H$4/100*O948)/1000000,0),0)</f>
        <v>0</v>
      </c>
      <c r="Z948" s="1">
        <f>IF(C948="East", IF(B948="Decentral",L948*'Connecting shares (%)'!$R$16*'Connecting shares (%)'!$F$8/100+N948*'Connecting shares (%)'!$G$8/100*'Connecting shares (%)'!$R$17+P948*'Connecting shares (%)'!$H$8/100*'Connecting shares (%)'!$R$18,0),0)</f>
        <v>0</v>
      </c>
      <c r="AA948" s="1">
        <f>IF(C948="West", IF(B948="Central",('Connecting shares (%)'!$F$10/100*E948+'Connecting shares (%)'!$G$10/100*G948+'Connecting shares (%)'!$H$10/100*I948)/1000000,0),0)</f>
        <v>0</v>
      </c>
      <c r="AB948" s="1">
        <f>IF(C948="West", IF(B948="Central",F948*'Connecting shares (%)'!$R$16*'Connecting shares (%)'!$F$10/100+H948*'Connecting shares (%)'!$G$10/100*'Connecting shares (%)'!$R$17+J948*'Connecting shares (%)'!$H$10/100*'Connecting shares (%)'!$R$18,0),0)</f>
        <v>0</v>
      </c>
      <c r="AC948" s="1">
        <f>IF(C948="West", IF(B948="Decentral",('Connecting shares (%)'!$F$14/100*E948+'Connecting shares (%)'!$G$14/100*G948+'Connecting shares (%)'!$H$14/100*I948)/1000000,0),0)</f>
        <v>0</v>
      </c>
      <c r="AD948" s="1">
        <f>IF(C948="west", IF(B948="Decentral",F948*'Connecting shares (%)'!$R$16*'Connecting shares (%)'!$F$14/100+H948*'Connecting shares (%)'!$G$14/100*'Connecting shares (%)'!$R$17+J948*'Connecting shares (%)'!$H$14/100*'Connecting shares (%)'!$R$18,0),0)</f>
        <v>0</v>
      </c>
      <c r="AE948" s="1">
        <f>IF(C948="west", IF(B948="Central",('Connecting shares (%)'!$F$12/100*K948+'Connecting shares (%)'!$G$12/100*M948+'Connecting shares (%)'!$H$12/100*O948)/1000000,0),0)</f>
        <v>0</v>
      </c>
      <c r="AF948" s="1">
        <f>IF(C948="west", IF(B948="Central",L948*'Connecting shares (%)'!$R$16*'Connecting shares (%)'!$F$12/100+N948*'Connecting shares (%)'!$G$12/100*'Connecting shares (%)'!$R$17+P948*'Connecting shares (%)'!$H$12/100*'Connecting shares (%)'!$R$18,0),0)</f>
        <v>0</v>
      </c>
      <c r="AG948" s="1">
        <f>IF(C948="West", IF(B948="Decentral",(K948*'Connecting shares (%)'!$F$16/100+M948*'Connecting shares (%)'!$G$16/100+O948*'Connecting shares (%)'!$H$16/100)/1000000,0),0)</f>
        <v>0</v>
      </c>
      <c r="AH948" s="1">
        <f>IF(C948="west", IF(B948="Decentral",L948*'Connecting shares (%)'!$R$16*'Connecting shares (%)'!$F$16/100+N948*'Connecting shares (%)'!$G$16/100*'Connecting shares (%)'!$R$17+P948*'Connecting shares (%)'!$H$16/100*'Connecting shares (%)'!$R$18,0),0)</f>
        <v>0</v>
      </c>
    </row>
    <row r="949" spans="1:34">
      <c r="A949" s="1">
        <v>948</v>
      </c>
      <c r="B949" s="1" t="s">
        <v>19</v>
      </c>
      <c r="C949" s="1" t="s">
        <v>21</v>
      </c>
      <c r="D949" s="1" t="s">
        <v>54</v>
      </c>
      <c r="E949" s="1">
        <v>0</v>
      </c>
      <c r="F949" s="1">
        <v>0</v>
      </c>
      <c r="G949" s="1">
        <v>0</v>
      </c>
      <c r="H949" s="1">
        <v>0</v>
      </c>
      <c r="I949" s="1">
        <v>0</v>
      </c>
      <c r="J949" s="1">
        <v>0</v>
      </c>
      <c r="K949" s="1">
        <v>0</v>
      </c>
      <c r="L949" s="1">
        <v>0</v>
      </c>
      <c r="M949" s="1">
        <v>0</v>
      </c>
      <c r="N949" s="1">
        <v>0</v>
      </c>
      <c r="O949" s="1">
        <v>0</v>
      </c>
      <c r="P949" s="1">
        <v>0</v>
      </c>
      <c r="Q949" s="1">
        <v>900.31652177433</v>
      </c>
      <c r="R949" s="1">
        <v>589</v>
      </c>
      <c r="S949" s="59">
        <f>IF(C949="East", IF(B949="Central",('Connecting shares (%)'!$F$2/100*E949+'Connecting shares (%)'!$G$2/100*G949+'Connecting shares (%)'!$H$2/100*I949)/1000000,0),0)</f>
        <v>0</v>
      </c>
      <c r="T949" s="59">
        <f>IF(C949="East", IF(B949="Central",F949*'Connecting shares (%)'!$R$16*'Connecting shares (%)'!$F$2/100+H949*'Connecting shares (%)'!$G$2/100*'Connecting shares (%)'!$R$17+J949*'Connecting shares (%)'!$H$2/100*'Connecting shares (%)'!$R$18,0),0)</f>
        <v>0</v>
      </c>
      <c r="U949" s="1">
        <f>IF(C949="East", IF(B949="Decentral",('Connecting shares (%)'!$F$6/100*E949+'Connecting shares (%)'!$G$6/100*G949+'Connecting shares (%)'!$H$6/100*I949)/1000000,0),0)</f>
        <v>0</v>
      </c>
      <c r="V949" s="1">
        <f>IF(C949="East", IF(B949="Decentral",F949*'Connecting shares (%)'!$R$16*'Connecting shares (%)'!$F$6/100+H949*'Connecting shares (%)'!$G$6/100*'Connecting shares (%)'!$R$17+J949*'Connecting shares (%)'!$H$6/100*'Connecting shares (%)'!$R$18,0),0)</f>
        <v>0</v>
      </c>
      <c r="W949" s="1">
        <f>IF(C949="East", IF(B949="Central",('Connecting shares (%)'!$F$4/100*K949+'Connecting shares (%)'!$G$4/100*M949+'Connecting shares (%)'!$H$4/100*O949)/1000000,0),0)</f>
        <v>0</v>
      </c>
      <c r="X949" s="1">
        <f>IF(C949="East", IF(B949="Central",L949*'Connecting shares (%)'!$R$16*'Connecting shares (%)'!$F$4/100+N949*'Connecting shares (%)'!$G$4/100*'Connecting shares (%)'!$R$17+P949*'Connecting shares (%)'!$H$4/100*'Connecting shares (%)'!$R$18,0),0)</f>
        <v>0</v>
      </c>
      <c r="Y949" s="1">
        <f>IF(C949="East", IF(B949="Decentral",('Connecting shares (%)'!$F$4/100*K949+'Connecting shares (%)'!$G$4/100*M949+'Connecting shares (%)'!$H$4/100*O949)/1000000,0),0)</f>
        <v>0</v>
      </c>
      <c r="Z949" s="1">
        <f>IF(C949="East", IF(B949="Decentral",L949*'Connecting shares (%)'!$R$16*'Connecting shares (%)'!$F$8/100+N949*'Connecting shares (%)'!$G$8/100*'Connecting shares (%)'!$R$17+P949*'Connecting shares (%)'!$H$8/100*'Connecting shares (%)'!$R$18,0),0)</f>
        <v>0</v>
      </c>
      <c r="AA949" s="1">
        <f>IF(C949="West", IF(B949="Central",('Connecting shares (%)'!$F$10/100*E949+'Connecting shares (%)'!$G$10/100*G949+'Connecting shares (%)'!$H$10/100*I949)/1000000,0),0)</f>
        <v>0</v>
      </c>
      <c r="AB949" s="1">
        <f>IF(C949="West", IF(B949="Central",F949*'Connecting shares (%)'!$R$16*'Connecting shares (%)'!$F$10/100+H949*'Connecting shares (%)'!$G$10/100*'Connecting shares (%)'!$R$17+J949*'Connecting shares (%)'!$H$10/100*'Connecting shares (%)'!$R$18,0),0)</f>
        <v>0</v>
      </c>
      <c r="AC949" s="1">
        <f>IF(C949="West", IF(B949="Decentral",('Connecting shares (%)'!$F$14/100*E949+'Connecting shares (%)'!$G$14/100*G949+'Connecting shares (%)'!$H$14/100*I949)/1000000,0),0)</f>
        <v>0</v>
      </c>
      <c r="AD949" s="1">
        <f>IF(C949="west", IF(B949="Decentral",F949*'Connecting shares (%)'!$R$16*'Connecting shares (%)'!$F$14/100+H949*'Connecting shares (%)'!$G$14/100*'Connecting shares (%)'!$R$17+J949*'Connecting shares (%)'!$H$14/100*'Connecting shares (%)'!$R$18,0),0)</f>
        <v>0</v>
      </c>
      <c r="AE949" s="1">
        <f>IF(C949="west", IF(B949="Central",('Connecting shares (%)'!$F$12/100*K949+'Connecting shares (%)'!$G$12/100*M949+'Connecting shares (%)'!$H$12/100*O949)/1000000,0),0)</f>
        <v>0</v>
      </c>
      <c r="AF949" s="1">
        <f>IF(C949="west", IF(B949="Central",L949*'Connecting shares (%)'!$R$16*'Connecting shares (%)'!$F$12/100+N949*'Connecting shares (%)'!$G$12/100*'Connecting shares (%)'!$R$17+P949*'Connecting shares (%)'!$H$12/100*'Connecting shares (%)'!$R$18,0),0)</f>
        <v>0</v>
      </c>
      <c r="AG949" s="1">
        <f>IF(C949="West", IF(B949="Decentral",(K949*'Connecting shares (%)'!$F$16/100+M949*'Connecting shares (%)'!$G$16/100+O949*'Connecting shares (%)'!$H$16/100)/1000000,0),0)</f>
        <v>0</v>
      </c>
      <c r="AH949" s="1">
        <f>IF(C949="west", IF(B949="Decentral",L949*'Connecting shares (%)'!$R$16*'Connecting shares (%)'!$F$16/100+N949*'Connecting shares (%)'!$G$16/100*'Connecting shares (%)'!$R$17+P949*'Connecting shares (%)'!$H$16/100*'Connecting shares (%)'!$R$18,0),0)</f>
        <v>0</v>
      </c>
    </row>
    <row r="950" spans="1:34">
      <c r="A950" s="1">
        <v>949</v>
      </c>
      <c r="B950" s="1" t="s">
        <v>19</v>
      </c>
      <c r="C950" s="1" t="s">
        <v>21</v>
      </c>
      <c r="D950" s="1" t="s">
        <v>53</v>
      </c>
      <c r="E950" s="1">
        <v>102875.03</v>
      </c>
      <c r="F950" s="1">
        <v>6</v>
      </c>
      <c r="G950" s="1">
        <v>0</v>
      </c>
      <c r="H950" s="1">
        <v>0</v>
      </c>
      <c r="I950" s="1">
        <v>0</v>
      </c>
      <c r="J950" s="1">
        <v>0</v>
      </c>
      <c r="K950" s="1">
        <v>0</v>
      </c>
      <c r="L950" s="1">
        <v>0</v>
      </c>
      <c r="M950" s="1">
        <v>0</v>
      </c>
      <c r="N950" s="1">
        <v>0</v>
      </c>
      <c r="O950" s="1">
        <v>0</v>
      </c>
      <c r="P950" s="1">
        <v>0</v>
      </c>
      <c r="Q950" s="1">
        <v>890.217944177189</v>
      </c>
      <c r="R950" s="1">
        <v>26217</v>
      </c>
      <c r="S950" s="59">
        <f>IF(C950="East", IF(B950="Central",('Connecting shares (%)'!$F$2/100*E950+'Connecting shares (%)'!$G$2/100*G950+'Connecting shares (%)'!$H$2/100*I950)/1000000,0),0)</f>
        <v>0</v>
      </c>
      <c r="T950" s="59">
        <f>IF(C950="East", IF(B950="Central",F950*'Connecting shares (%)'!$R$16*'Connecting shares (%)'!$F$2/100+H950*'Connecting shares (%)'!$G$2/100*'Connecting shares (%)'!$R$17+J950*'Connecting shares (%)'!$H$2/100*'Connecting shares (%)'!$R$18,0),0)</f>
        <v>0</v>
      </c>
      <c r="U950" s="1">
        <f>IF(C950="East", IF(B950="Decentral",('Connecting shares (%)'!$F$6/100*E950+'Connecting shares (%)'!$G$6/100*G950+'Connecting shares (%)'!$H$6/100*I950)/1000000,0),0)</f>
        <v>0</v>
      </c>
      <c r="V950" s="1">
        <f>IF(C950="East", IF(B950="Decentral",F950*'Connecting shares (%)'!$R$16*'Connecting shares (%)'!$F$6/100+H950*'Connecting shares (%)'!$G$6/100*'Connecting shares (%)'!$R$17+J950*'Connecting shares (%)'!$H$6/100*'Connecting shares (%)'!$R$18,0),0)</f>
        <v>0</v>
      </c>
      <c r="W950" s="1">
        <f>IF(C950="East", IF(B950="Central",('Connecting shares (%)'!$F$4/100*K950+'Connecting shares (%)'!$G$4/100*M950+'Connecting shares (%)'!$H$4/100*O950)/1000000,0),0)</f>
        <v>0</v>
      </c>
      <c r="X950" s="1">
        <f>IF(C950="East", IF(B950="Central",L950*'Connecting shares (%)'!$R$16*'Connecting shares (%)'!$F$4/100+N950*'Connecting shares (%)'!$G$4/100*'Connecting shares (%)'!$R$17+P950*'Connecting shares (%)'!$H$4/100*'Connecting shares (%)'!$R$18,0),0)</f>
        <v>0</v>
      </c>
      <c r="Y950" s="1">
        <f>IF(C950="East", IF(B950="Decentral",('Connecting shares (%)'!$F$4/100*K950+'Connecting shares (%)'!$G$4/100*M950+'Connecting shares (%)'!$H$4/100*O950)/1000000,0),0)</f>
        <v>0</v>
      </c>
      <c r="Z950" s="1">
        <f>IF(C950="East", IF(B950="Decentral",L950*'Connecting shares (%)'!$R$16*'Connecting shares (%)'!$F$8/100+N950*'Connecting shares (%)'!$G$8/100*'Connecting shares (%)'!$R$17+P950*'Connecting shares (%)'!$H$8/100*'Connecting shares (%)'!$R$18,0),0)</f>
        <v>0</v>
      </c>
      <c r="AA950" s="1">
        <f>IF(C950="West", IF(B950="Central",('Connecting shares (%)'!$F$10/100*E950+'Connecting shares (%)'!$G$10/100*G950+'Connecting shares (%)'!$H$10/100*I950)/1000000,0),0)</f>
        <v>0</v>
      </c>
      <c r="AB950" s="1">
        <f>IF(C950="West", IF(B950="Central",F950*'Connecting shares (%)'!$R$16*'Connecting shares (%)'!$F$10/100+H950*'Connecting shares (%)'!$G$10/100*'Connecting shares (%)'!$R$17+J950*'Connecting shares (%)'!$H$10/100*'Connecting shares (%)'!$R$18,0),0)</f>
        <v>0</v>
      </c>
      <c r="AC950" s="1">
        <f>IF(C950="West", IF(B950="Decentral",('Connecting shares (%)'!$F$14/100*E950+'Connecting shares (%)'!$G$14/100*G950+'Connecting shares (%)'!$H$14/100*I950)/1000000,0),0)</f>
        <v>0.10287502999999999</v>
      </c>
      <c r="AD950" s="1">
        <f>IF(C950="west", IF(B950="Decentral",F950*'Connecting shares (%)'!$R$16*'Connecting shares (%)'!$F$14/100+H950*'Connecting shares (%)'!$G$14/100*'Connecting shares (%)'!$R$17+J950*'Connecting shares (%)'!$H$14/100*'Connecting shares (%)'!$R$18,0),0)</f>
        <v>0.13797000000000001</v>
      </c>
      <c r="AE950" s="1">
        <f>IF(C950="west", IF(B950="Central",('Connecting shares (%)'!$F$12/100*K950+'Connecting shares (%)'!$G$12/100*M950+'Connecting shares (%)'!$H$12/100*O950)/1000000,0),0)</f>
        <v>0</v>
      </c>
      <c r="AF950" s="1">
        <f>IF(C950="west", IF(B950="Central",L950*'Connecting shares (%)'!$R$16*'Connecting shares (%)'!$F$12/100+N950*'Connecting shares (%)'!$G$12/100*'Connecting shares (%)'!$R$17+P950*'Connecting shares (%)'!$H$12/100*'Connecting shares (%)'!$R$18,0),0)</f>
        <v>0</v>
      </c>
      <c r="AG950" s="1">
        <f>IF(C950="West", IF(B950="Decentral",(K950*'Connecting shares (%)'!$F$16/100+M950*'Connecting shares (%)'!$G$16/100+O950*'Connecting shares (%)'!$H$16/100)/1000000,0),0)</f>
        <v>0</v>
      </c>
      <c r="AH950" s="1">
        <f>IF(C950="west", IF(B950="Decentral",L950*'Connecting shares (%)'!$R$16*'Connecting shares (%)'!$F$16/100+N950*'Connecting shares (%)'!$G$16/100*'Connecting shares (%)'!$R$17+P950*'Connecting shares (%)'!$H$16/100*'Connecting shares (%)'!$R$18,0),0)</f>
        <v>0</v>
      </c>
    </row>
    <row r="951" spans="1:34">
      <c r="A951" s="1">
        <v>950</v>
      </c>
      <c r="B951" s="1" t="s">
        <v>19</v>
      </c>
      <c r="C951" s="1" t="s">
        <v>21</v>
      </c>
      <c r="D951" s="1" t="s">
        <v>52</v>
      </c>
      <c r="E951" s="1">
        <v>0</v>
      </c>
      <c r="F951" s="1">
        <v>0</v>
      </c>
      <c r="G951" s="1">
        <v>0</v>
      </c>
      <c r="H951" s="1">
        <v>0</v>
      </c>
      <c r="I951" s="1">
        <v>0</v>
      </c>
      <c r="J951" s="1">
        <v>0</v>
      </c>
      <c r="K951" s="1">
        <v>0</v>
      </c>
      <c r="L951" s="1">
        <v>0</v>
      </c>
      <c r="M951" s="1">
        <v>0</v>
      </c>
      <c r="N951" s="1">
        <v>0</v>
      </c>
      <c r="O951" s="1">
        <v>0</v>
      </c>
      <c r="P951" s="1">
        <v>0</v>
      </c>
      <c r="Q951" s="1">
        <v>855.51950741467999</v>
      </c>
      <c r="R951" s="1">
        <v>3662.5</v>
      </c>
      <c r="S951" s="59">
        <f>IF(C951="East", IF(B951="Central",('Connecting shares (%)'!$F$2/100*E951+'Connecting shares (%)'!$G$2/100*G951+'Connecting shares (%)'!$H$2/100*I951)/1000000,0),0)</f>
        <v>0</v>
      </c>
      <c r="T951" s="59">
        <f>IF(C951="East", IF(B951="Central",F951*'Connecting shares (%)'!$R$16*'Connecting shares (%)'!$F$2/100+H951*'Connecting shares (%)'!$G$2/100*'Connecting shares (%)'!$R$17+J951*'Connecting shares (%)'!$H$2/100*'Connecting shares (%)'!$R$18,0),0)</f>
        <v>0</v>
      </c>
      <c r="U951" s="1">
        <f>IF(C951="East", IF(B951="Decentral",('Connecting shares (%)'!$F$6/100*E951+'Connecting shares (%)'!$G$6/100*G951+'Connecting shares (%)'!$H$6/100*I951)/1000000,0),0)</f>
        <v>0</v>
      </c>
      <c r="V951" s="1">
        <f>IF(C951="East", IF(B951="Decentral",F951*'Connecting shares (%)'!$R$16*'Connecting shares (%)'!$F$6/100+H951*'Connecting shares (%)'!$G$6/100*'Connecting shares (%)'!$R$17+J951*'Connecting shares (%)'!$H$6/100*'Connecting shares (%)'!$R$18,0),0)</f>
        <v>0</v>
      </c>
      <c r="W951" s="1">
        <f>IF(C951="East", IF(B951="Central",('Connecting shares (%)'!$F$4/100*K951+'Connecting shares (%)'!$G$4/100*M951+'Connecting shares (%)'!$H$4/100*O951)/1000000,0),0)</f>
        <v>0</v>
      </c>
      <c r="X951" s="1">
        <f>IF(C951="East", IF(B951="Central",L951*'Connecting shares (%)'!$R$16*'Connecting shares (%)'!$F$4/100+N951*'Connecting shares (%)'!$G$4/100*'Connecting shares (%)'!$R$17+P951*'Connecting shares (%)'!$H$4/100*'Connecting shares (%)'!$R$18,0),0)</f>
        <v>0</v>
      </c>
      <c r="Y951" s="1">
        <f>IF(C951="East", IF(B951="Decentral",('Connecting shares (%)'!$F$4/100*K951+'Connecting shares (%)'!$G$4/100*M951+'Connecting shares (%)'!$H$4/100*O951)/1000000,0),0)</f>
        <v>0</v>
      </c>
      <c r="Z951" s="1">
        <f>IF(C951="East", IF(B951="Decentral",L951*'Connecting shares (%)'!$R$16*'Connecting shares (%)'!$F$8/100+N951*'Connecting shares (%)'!$G$8/100*'Connecting shares (%)'!$R$17+P951*'Connecting shares (%)'!$H$8/100*'Connecting shares (%)'!$R$18,0),0)</f>
        <v>0</v>
      </c>
      <c r="AA951" s="1">
        <f>IF(C951="West", IF(B951="Central",('Connecting shares (%)'!$F$10/100*E951+'Connecting shares (%)'!$G$10/100*G951+'Connecting shares (%)'!$H$10/100*I951)/1000000,0),0)</f>
        <v>0</v>
      </c>
      <c r="AB951" s="1">
        <f>IF(C951="West", IF(B951="Central",F951*'Connecting shares (%)'!$R$16*'Connecting shares (%)'!$F$10/100+H951*'Connecting shares (%)'!$G$10/100*'Connecting shares (%)'!$R$17+J951*'Connecting shares (%)'!$H$10/100*'Connecting shares (%)'!$R$18,0),0)</f>
        <v>0</v>
      </c>
      <c r="AC951" s="1">
        <f>IF(C951="West", IF(B951="Decentral",('Connecting shares (%)'!$F$14/100*E951+'Connecting shares (%)'!$G$14/100*G951+'Connecting shares (%)'!$H$14/100*I951)/1000000,0),0)</f>
        <v>0</v>
      </c>
      <c r="AD951" s="1">
        <f>IF(C951="west", IF(B951="Decentral",F951*'Connecting shares (%)'!$R$16*'Connecting shares (%)'!$F$14/100+H951*'Connecting shares (%)'!$G$14/100*'Connecting shares (%)'!$R$17+J951*'Connecting shares (%)'!$H$14/100*'Connecting shares (%)'!$R$18,0),0)</f>
        <v>0</v>
      </c>
      <c r="AE951" s="1">
        <f>IF(C951="west", IF(B951="Central",('Connecting shares (%)'!$F$12/100*K951+'Connecting shares (%)'!$G$12/100*M951+'Connecting shares (%)'!$H$12/100*O951)/1000000,0),0)</f>
        <v>0</v>
      </c>
      <c r="AF951" s="1">
        <f>IF(C951="west", IF(B951="Central",L951*'Connecting shares (%)'!$R$16*'Connecting shares (%)'!$F$12/100+N951*'Connecting shares (%)'!$G$12/100*'Connecting shares (%)'!$R$17+P951*'Connecting shares (%)'!$H$12/100*'Connecting shares (%)'!$R$18,0),0)</f>
        <v>0</v>
      </c>
      <c r="AG951" s="1">
        <f>IF(C951="West", IF(B951="Decentral",(K951*'Connecting shares (%)'!$F$16/100+M951*'Connecting shares (%)'!$G$16/100+O951*'Connecting shares (%)'!$H$16/100)/1000000,0),0)</f>
        <v>0</v>
      </c>
      <c r="AH951" s="1">
        <f>IF(C951="west", IF(B951="Decentral",L951*'Connecting shares (%)'!$R$16*'Connecting shares (%)'!$F$16/100+N951*'Connecting shares (%)'!$G$16/100*'Connecting shares (%)'!$R$17+P951*'Connecting shares (%)'!$H$16/100*'Connecting shares (%)'!$R$18,0),0)</f>
        <v>0</v>
      </c>
    </row>
    <row r="952" spans="1:34">
      <c r="A952" s="1">
        <v>951</v>
      </c>
      <c r="B952" s="1" t="s">
        <v>19</v>
      </c>
      <c r="C952" s="1" t="s">
        <v>21</v>
      </c>
      <c r="D952" s="1" t="s">
        <v>51</v>
      </c>
      <c r="E952" s="1">
        <v>0</v>
      </c>
      <c r="F952" s="1">
        <v>0</v>
      </c>
      <c r="G952" s="1">
        <v>0</v>
      </c>
      <c r="H952" s="1">
        <v>0</v>
      </c>
      <c r="I952" s="1">
        <v>0</v>
      </c>
      <c r="J952" s="1">
        <v>0</v>
      </c>
      <c r="K952" s="1">
        <v>0</v>
      </c>
      <c r="L952" s="1">
        <v>0</v>
      </c>
      <c r="M952" s="1">
        <v>0</v>
      </c>
      <c r="N952" s="1">
        <v>0</v>
      </c>
      <c r="O952" s="1">
        <v>0</v>
      </c>
      <c r="P952" s="1">
        <v>0</v>
      </c>
      <c r="Q952" s="1">
        <v>144.39577795235601</v>
      </c>
      <c r="R952" s="1">
        <v>998</v>
      </c>
      <c r="S952" s="59">
        <f>IF(C952="East", IF(B952="Central",('Connecting shares (%)'!$F$2/100*E952+'Connecting shares (%)'!$G$2/100*G952+'Connecting shares (%)'!$H$2/100*I952)/1000000,0),0)</f>
        <v>0</v>
      </c>
      <c r="T952" s="59">
        <f>IF(C952="East", IF(B952="Central",F952*'Connecting shares (%)'!$R$16*'Connecting shares (%)'!$F$2/100+H952*'Connecting shares (%)'!$G$2/100*'Connecting shares (%)'!$R$17+J952*'Connecting shares (%)'!$H$2/100*'Connecting shares (%)'!$R$18,0),0)</f>
        <v>0</v>
      </c>
      <c r="U952" s="1">
        <f>IF(C952="East", IF(B952="Decentral",('Connecting shares (%)'!$F$6/100*E952+'Connecting shares (%)'!$G$6/100*G952+'Connecting shares (%)'!$H$6/100*I952)/1000000,0),0)</f>
        <v>0</v>
      </c>
      <c r="V952" s="1">
        <f>IF(C952="East", IF(B952="Decentral",F952*'Connecting shares (%)'!$R$16*'Connecting shares (%)'!$F$6/100+H952*'Connecting shares (%)'!$G$6/100*'Connecting shares (%)'!$R$17+J952*'Connecting shares (%)'!$H$6/100*'Connecting shares (%)'!$R$18,0),0)</f>
        <v>0</v>
      </c>
      <c r="W952" s="1">
        <f>IF(C952="East", IF(B952="Central",('Connecting shares (%)'!$F$4/100*K952+'Connecting shares (%)'!$G$4/100*M952+'Connecting shares (%)'!$H$4/100*O952)/1000000,0),0)</f>
        <v>0</v>
      </c>
      <c r="X952" s="1">
        <f>IF(C952="East", IF(B952="Central",L952*'Connecting shares (%)'!$R$16*'Connecting shares (%)'!$F$4/100+N952*'Connecting shares (%)'!$G$4/100*'Connecting shares (%)'!$R$17+P952*'Connecting shares (%)'!$H$4/100*'Connecting shares (%)'!$R$18,0),0)</f>
        <v>0</v>
      </c>
      <c r="Y952" s="1">
        <f>IF(C952="East", IF(B952="Decentral",('Connecting shares (%)'!$F$4/100*K952+'Connecting shares (%)'!$G$4/100*M952+'Connecting shares (%)'!$H$4/100*O952)/1000000,0),0)</f>
        <v>0</v>
      </c>
      <c r="Z952" s="1">
        <f>IF(C952="East", IF(B952="Decentral",L952*'Connecting shares (%)'!$R$16*'Connecting shares (%)'!$F$8/100+N952*'Connecting shares (%)'!$G$8/100*'Connecting shares (%)'!$R$17+P952*'Connecting shares (%)'!$H$8/100*'Connecting shares (%)'!$R$18,0),0)</f>
        <v>0</v>
      </c>
      <c r="AA952" s="1">
        <f>IF(C952="West", IF(B952="Central",('Connecting shares (%)'!$F$10/100*E952+'Connecting shares (%)'!$G$10/100*G952+'Connecting shares (%)'!$H$10/100*I952)/1000000,0),0)</f>
        <v>0</v>
      </c>
      <c r="AB952" s="1">
        <f>IF(C952="West", IF(B952="Central",F952*'Connecting shares (%)'!$R$16*'Connecting shares (%)'!$F$10/100+H952*'Connecting shares (%)'!$G$10/100*'Connecting shares (%)'!$R$17+J952*'Connecting shares (%)'!$H$10/100*'Connecting shares (%)'!$R$18,0),0)</f>
        <v>0</v>
      </c>
      <c r="AC952" s="1">
        <f>IF(C952="West", IF(B952="Decentral",('Connecting shares (%)'!$F$14/100*E952+'Connecting shares (%)'!$G$14/100*G952+'Connecting shares (%)'!$H$14/100*I952)/1000000,0),0)</f>
        <v>0</v>
      </c>
      <c r="AD952" s="1">
        <f>IF(C952="west", IF(B952="Decentral",F952*'Connecting shares (%)'!$R$16*'Connecting shares (%)'!$F$14/100+H952*'Connecting shares (%)'!$G$14/100*'Connecting shares (%)'!$R$17+J952*'Connecting shares (%)'!$H$14/100*'Connecting shares (%)'!$R$18,0),0)</f>
        <v>0</v>
      </c>
      <c r="AE952" s="1">
        <f>IF(C952="west", IF(B952="Central",('Connecting shares (%)'!$F$12/100*K952+'Connecting shares (%)'!$G$12/100*M952+'Connecting shares (%)'!$H$12/100*O952)/1000000,0),0)</f>
        <v>0</v>
      </c>
      <c r="AF952" s="1">
        <f>IF(C952="west", IF(B952="Central",L952*'Connecting shares (%)'!$R$16*'Connecting shares (%)'!$F$12/100+N952*'Connecting shares (%)'!$G$12/100*'Connecting shares (%)'!$R$17+P952*'Connecting shares (%)'!$H$12/100*'Connecting shares (%)'!$R$18,0),0)</f>
        <v>0</v>
      </c>
      <c r="AG952" s="1">
        <f>IF(C952="West", IF(B952="Decentral",(K952*'Connecting shares (%)'!$F$16/100+M952*'Connecting shares (%)'!$G$16/100+O952*'Connecting shares (%)'!$H$16/100)/1000000,0),0)</f>
        <v>0</v>
      </c>
      <c r="AH952" s="1">
        <f>IF(C952="west", IF(B952="Decentral",L952*'Connecting shares (%)'!$R$16*'Connecting shares (%)'!$F$16/100+N952*'Connecting shares (%)'!$G$16/100*'Connecting shares (%)'!$R$17+P952*'Connecting shares (%)'!$H$16/100*'Connecting shares (%)'!$R$18,0),0)</f>
        <v>0</v>
      </c>
    </row>
    <row r="953" spans="1:34">
      <c r="A953" s="1">
        <v>952</v>
      </c>
      <c r="B953" s="1" t="s">
        <v>19</v>
      </c>
      <c r="C953" s="1" t="s">
        <v>21</v>
      </c>
      <c r="D953" s="1" t="s">
        <v>50</v>
      </c>
      <c r="E953" s="1">
        <v>0</v>
      </c>
      <c r="F953" s="1">
        <v>0</v>
      </c>
      <c r="G953" s="1">
        <v>0</v>
      </c>
      <c r="H953" s="1">
        <v>0</v>
      </c>
      <c r="I953" s="1">
        <v>0</v>
      </c>
      <c r="J953" s="1">
        <v>0</v>
      </c>
      <c r="K953" s="1">
        <v>0</v>
      </c>
      <c r="L953" s="1">
        <v>0</v>
      </c>
      <c r="M953" s="1">
        <v>0</v>
      </c>
      <c r="N953" s="1">
        <v>0</v>
      </c>
      <c r="O953" s="1">
        <v>0</v>
      </c>
      <c r="P953" s="1">
        <v>0</v>
      </c>
      <c r="Q953" s="1">
        <v>86.521565060327205</v>
      </c>
      <c r="R953" s="1">
        <v>94.5</v>
      </c>
      <c r="S953" s="59">
        <f>IF(C953="East", IF(B953="Central",('Connecting shares (%)'!$F$2/100*E953+'Connecting shares (%)'!$G$2/100*G953+'Connecting shares (%)'!$H$2/100*I953)/1000000,0),0)</f>
        <v>0</v>
      </c>
      <c r="T953" s="59">
        <f>IF(C953="East", IF(B953="Central",F953*'Connecting shares (%)'!$R$16*'Connecting shares (%)'!$F$2/100+H953*'Connecting shares (%)'!$G$2/100*'Connecting shares (%)'!$R$17+J953*'Connecting shares (%)'!$H$2/100*'Connecting shares (%)'!$R$18,0),0)</f>
        <v>0</v>
      </c>
      <c r="U953" s="1">
        <f>IF(C953="East", IF(B953="Decentral",('Connecting shares (%)'!$F$6/100*E953+'Connecting shares (%)'!$G$6/100*G953+'Connecting shares (%)'!$H$6/100*I953)/1000000,0),0)</f>
        <v>0</v>
      </c>
      <c r="V953" s="1">
        <f>IF(C953="East", IF(B953="Decentral",F953*'Connecting shares (%)'!$R$16*'Connecting shares (%)'!$F$6/100+H953*'Connecting shares (%)'!$G$6/100*'Connecting shares (%)'!$R$17+J953*'Connecting shares (%)'!$H$6/100*'Connecting shares (%)'!$R$18,0),0)</f>
        <v>0</v>
      </c>
      <c r="W953" s="1">
        <f>IF(C953="East", IF(B953="Central",('Connecting shares (%)'!$F$4/100*K953+'Connecting shares (%)'!$G$4/100*M953+'Connecting shares (%)'!$H$4/100*O953)/1000000,0),0)</f>
        <v>0</v>
      </c>
      <c r="X953" s="1">
        <f>IF(C953="East", IF(B953="Central",L953*'Connecting shares (%)'!$R$16*'Connecting shares (%)'!$F$4/100+N953*'Connecting shares (%)'!$G$4/100*'Connecting shares (%)'!$R$17+P953*'Connecting shares (%)'!$H$4/100*'Connecting shares (%)'!$R$18,0),0)</f>
        <v>0</v>
      </c>
      <c r="Y953" s="1">
        <f>IF(C953="East", IF(B953="Decentral",('Connecting shares (%)'!$F$4/100*K953+'Connecting shares (%)'!$G$4/100*M953+'Connecting shares (%)'!$H$4/100*O953)/1000000,0),0)</f>
        <v>0</v>
      </c>
      <c r="Z953" s="1">
        <f>IF(C953="East", IF(B953="Decentral",L953*'Connecting shares (%)'!$R$16*'Connecting shares (%)'!$F$8/100+N953*'Connecting shares (%)'!$G$8/100*'Connecting shares (%)'!$R$17+P953*'Connecting shares (%)'!$H$8/100*'Connecting shares (%)'!$R$18,0),0)</f>
        <v>0</v>
      </c>
      <c r="AA953" s="1">
        <f>IF(C953="West", IF(B953="Central",('Connecting shares (%)'!$F$10/100*E953+'Connecting shares (%)'!$G$10/100*G953+'Connecting shares (%)'!$H$10/100*I953)/1000000,0),0)</f>
        <v>0</v>
      </c>
      <c r="AB953" s="1">
        <f>IF(C953="West", IF(B953="Central",F953*'Connecting shares (%)'!$R$16*'Connecting shares (%)'!$F$10/100+H953*'Connecting shares (%)'!$G$10/100*'Connecting shares (%)'!$R$17+J953*'Connecting shares (%)'!$H$10/100*'Connecting shares (%)'!$R$18,0),0)</f>
        <v>0</v>
      </c>
      <c r="AC953" s="1">
        <f>IF(C953="West", IF(B953="Decentral",('Connecting shares (%)'!$F$14/100*E953+'Connecting shares (%)'!$G$14/100*G953+'Connecting shares (%)'!$H$14/100*I953)/1000000,0),0)</f>
        <v>0</v>
      </c>
      <c r="AD953" s="1">
        <f>IF(C953="west", IF(B953="Decentral",F953*'Connecting shares (%)'!$R$16*'Connecting shares (%)'!$F$14/100+H953*'Connecting shares (%)'!$G$14/100*'Connecting shares (%)'!$R$17+J953*'Connecting shares (%)'!$H$14/100*'Connecting shares (%)'!$R$18,0),0)</f>
        <v>0</v>
      </c>
      <c r="AE953" s="1">
        <f>IF(C953="west", IF(B953="Central",('Connecting shares (%)'!$F$12/100*K953+'Connecting shares (%)'!$G$12/100*M953+'Connecting shares (%)'!$H$12/100*O953)/1000000,0),0)</f>
        <v>0</v>
      </c>
      <c r="AF953" s="1">
        <f>IF(C953="west", IF(B953="Central",L953*'Connecting shares (%)'!$R$16*'Connecting shares (%)'!$F$12/100+N953*'Connecting shares (%)'!$G$12/100*'Connecting shares (%)'!$R$17+P953*'Connecting shares (%)'!$H$12/100*'Connecting shares (%)'!$R$18,0),0)</f>
        <v>0</v>
      </c>
      <c r="AG953" s="1">
        <f>IF(C953="West", IF(B953="Decentral",(K953*'Connecting shares (%)'!$F$16/100+M953*'Connecting shares (%)'!$G$16/100+O953*'Connecting shares (%)'!$H$16/100)/1000000,0),0)</f>
        <v>0</v>
      </c>
      <c r="AH953" s="1">
        <f>IF(C953="west", IF(B953="Decentral",L953*'Connecting shares (%)'!$R$16*'Connecting shares (%)'!$F$16/100+N953*'Connecting shares (%)'!$G$16/100*'Connecting shares (%)'!$R$17+P953*'Connecting shares (%)'!$H$16/100*'Connecting shares (%)'!$R$18,0),0)</f>
        <v>0</v>
      </c>
    </row>
    <row r="954" spans="1:34">
      <c r="A954" s="1">
        <v>953</v>
      </c>
      <c r="B954" s="1" t="s">
        <v>19</v>
      </c>
      <c r="C954" s="1" t="s">
        <v>22</v>
      </c>
      <c r="D954" s="1" t="s">
        <v>49</v>
      </c>
      <c r="E954" s="1">
        <v>0</v>
      </c>
      <c r="F954" s="1">
        <v>0</v>
      </c>
      <c r="G954" s="1">
        <v>0</v>
      </c>
      <c r="H954" s="1">
        <v>0</v>
      </c>
      <c r="I954" s="1">
        <v>0</v>
      </c>
      <c r="J954" s="1">
        <v>0</v>
      </c>
      <c r="K954" s="1">
        <v>0</v>
      </c>
      <c r="L954" s="1">
        <v>0</v>
      </c>
      <c r="M954" s="1">
        <v>0</v>
      </c>
      <c r="N954" s="1">
        <v>0</v>
      </c>
      <c r="O954" s="1">
        <v>0</v>
      </c>
      <c r="P954" s="1">
        <v>0</v>
      </c>
      <c r="Q954" s="1">
        <v>61.648742226668801</v>
      </c>
      <c r="R954" s="1">
        <v>11.5</v>
      </c>
      <c r="S954" s="59">
        <f>IF(C954="East", IF(B954="Central",('Connecting shares (%)'!$F$2/100*E954+'Connecting shares (%)'!$G$2/100*G954+'Connecting shares (%)'!$H$2/100*I954)/1000000,0),0)</f>
        <v>0</v>
      </c>
      <c r="T954" s="59">
        <f>IF(C954="East", IF(B954="Central",F954*'Connecting shares (%)'!$R$16*'Connecting shares (%)'!$F$2/100+H954*'Connecting shares (%)'!$G$2/100*'Connecting shares (%)'!$R$17+J954*'Connecting shares (%)'!$H$2/100*'Connecting shares (%)'!$R$18,0),0)</f>
        <v>0</v>
      </c>
      <c r="U954" s="1">
        <f>IF(C954="East", IF(B954="Decentral",('Connecting shares (%)'!$F$6/100*E954+'Connecting shares (%)'!$G$6/100*G954+'Connecting shares (%)'!$H$6/100*I954)/1000000,0),0)</f>
        <v>0</v>
      </c>
      <c r="V954" s="1">
        <f>IF(C954="East", IF(B954="Decentral",F954*'Connecting shares (%)'!$R$16*'Connecting shares (%)'!$F$6/100+H954*'Connecting shares (%)'!$G$6/100*'Connecting shares (%)'!$R$17+J954*'Connecting shares (%)'!$H$6/100*'Connecting shares (%)'!$R$18,0),0)</f>
        <v>0</v>
      </c>
      <c r="W954" s="1">
        <f>IF(C954="East", IF(B954="Central",('Connecting shares (%)'!$F$4/100*K954+'Connecting shares (%)'!$G$4/100*M954+'Connecting shares (%)'!$H$4/100*O954)/1000000,0),0)</f>
        <v>0</v>
      </c>
      <c r="X954" s="1">
        <f>IF(C954="East", IF(B954="Central",L954*'Connecting shares (%)'!$R$16*'Connecting shares (%)'!$F$4/100+N954*'Connecting shares (%)'!$G$4/100*'Connecting shares (%)'!$R$17+P954*'Connecting shares (%)'!$H$4/100*'Connecting shares (%)'!$R$18,0),0)</f>
        <v>0</v>
      </c>
      <c r="Y954" s="1">
        <f>IF(C954="East", IF(B954="Decentral",('Connecting shares (%)'!$F$4/100*K954+'Connecting shares (%)'!$G$4/100*M954+'Connecting shares (%)'!$H$4/100*O954)/1000000,0),0)</f>
        <v>0</v>
      </c>
      <c r="Z954" s="1">
        <f>IF(C954="East", IF(B954="Decentral",L954*'Connecting shares (%)'!$R$16*'Connecting shares (%)'!$F$8/100+N954*'Connecting shares (%)'!$G$8/100*'Connecting shares (%)'!$R$17+P954*'Connecting shares (%)'!$H$8/100*'Connecting shares (%)'!$R$18,0),0)</f>
        <v>0</v>
      </c>
      <c r="AA954" s="1">
        <f>IF(C954="West", IF(B954="Central",('Connecting shares (%)'!$F$10/100*E954+'Connecting shares (%)'!$G$10/100*G954+'Connecting shares (%)'!$H$10/100*I954)/1000000,0),0)</f>
        <v>0</v>
      </c>
      <c r="AB954" s="1">
        <f>IF(C954="West", IF(B954="Central",F954*'Connecting shares (%)'!$R$16*'Connecting shares (%)'!$F$10/100+H954*'Connecting shares (%)'!$G$10/100*'Connecting shares (%)'!$R$17+J954*'Connecting shares (%)'!$H$10/100*'Connecting shares (%)'!$R$18,0),0)</f>
        <v>0</v>
      </c>
      <c r="AC954" s="1">
        <f>IF(C954="West", IF(B954="Decentral",('Connecting shares (%)'!$F$14/100*E954+'Connecting shares (%)'!$G$14/100*G954+'Connecting shares (%)'!$H$14/100*I954)/1000000,0),0)</f>
        <v>0</v>
      </c>
      <c r="AD954" s="1">
        <f>IF(C954="west", IF(B954="Decentral",F954*'Connecting shares (%)'!$R$16*'Connecting shares (%)'!$F$14/100+H954*'Connecting shares (%)'!$G$14/100*'Connecting shares (%)'!$R$17+J954*'Connecting shares (%)'!$H$14/100*'Connecting shares (%)'!$R$18,0),0)</f>
        <v>0</v>
      </c>
      <c r="AE954" s="1">
        <f>IF(C954="west", IF(B954="Central",('Connecting shares (%)'!$F$12/100*K954+'Connecting shares (%)'!$G$12/100*M954+'Connecting shares (%)'!$H$12/100*O954)/1000000,0),0)</f>
        <v>0</v>
      </c>
      <c r="AF954" s="1">
        <f>IF(C954="west", IF(B954="Central",L954*'Connecting shares (%)'!$R$16*'Connecting shares (%)'!$F$12/100+N954*'Connecting shares (%)'!$G$12/100*'Connecting shares (%)'!$R$17+P954*'Connecting shares (%)'!$H$12/100*'Connecting shares (%)'!$R$18,0),0)</f>
        <v>0</v>
      </c>
      <c r="AG954" s="1">
        <f>IF(C954="West", IF(B954="Decentral",(K954*'Connecting shares (%)'!$F$16/100+M954*'Connecting shares (%)'!$G$16/100+O954*'Connecting shares (%)'!$H$16/100)/1000000,0),0)</f>
        <v>0</v>
      </c>
      <c r="AH954" s="1">
        <f>IF(C954="west", IF(B954="Decentral",L954*'Connecting shares (%)'!$R$16*'Connecting shares (%)'!$F$16/100+N954*'Connecting shares (%)'!$G$16/100*'Connecting shares (%)'!$R$17+P954*'Connecting shares (%)'!$H$16/100*'Connecting shares (%)'!$R$18,0),0)</f>
        <v>0</v>
      </c>
    </row>
    <row r="955" spans="1:34">
      <c r="A955" s="1">
        <v>954</v>
      </c>
      <c r="B955" s="1" t="s">
        <v>19</v>
      </c>
      <c r="C955" s="1" t="s">
        <v>21</v>
      </c>
      <c r="D955" s="1" t="s">
        <v>48</v>
      </c>
      <c r="E955" s="1">
        <v>242928.62</v>
      </c>
      <c r="F955" s="1">
        <v>17</v>
      </c>
      <c r="G955" s="1">
        <v>0</v>
      </c>
      <c r="H955" s="1">
        <v>0</v>
      </c>
      <c r="I955" s="1">
        <v>0</v>
      </c>
      <c r="J955" s="1">
        <v>0</v>
      </c>
      <c r="K955" s="1">
        <v>119944.48</v>
      </c>
      <c r="L955" s="1">
        <v>5</v>
      </c>
      <c r="M955" s="1">
        <v>0</v>
      </c>
      <c r="N955" s="1">
        <v>0</v>
      </c>
      <c r="O955" s="1">
        <v>0</v>
      </c>
      <c r="P955" s="1">
        <v>0</v>
      </c>
      <c r="Q955" s="1">
        <v>953.74202556189198</v>
      </c>
      <c r="R955" s="1">
        <v>32200</v>
      </c>
      <c r="S955" s="59">
        <f>IF(C955="East", IF(B955="Central",('Connecting shares (%)'!$F$2/100*E955+'Connecting shares (%)'!$G$2/100*G955+'Connecting shares (%)'!$H$2/100*I955)/1000000,0),0)</f>
        <v>0</v>
      </c>
      <c r="T955" s="59">
        <f>IF(C955="East", IF(B955="Central",F955*'Connecting shares (%)'!$R$16*'Connecting shares (%)'!$F$2/100+H955*'Connecting shares (%)'!$G$2/100*'Connecting shares (%)'!$R$17+J955*'Connecting shares (%)'!$H$2/100*'Connecting shares (%)'!$R$18,0),0)</f>
        <v>0</v>
      </c>
      <c r="U955" s="1">
        <f>IF(C955="East", IF(B955="Decentral",('Connecting shares (%)'!$F$6/100*E955+'Connecting shares (%)'!$G$6/100*G955+'Connecting shares (%)'!$H$6/100*I955)/1000000,0),0)</f>
        <v>0</v>
      </c>
      <c r="V955" s="1">
        <f>IF(C955="East", IF(B955="Decentral",F955*'Connecting shares (%)'!$R$16*'Connecting shares (%)'!$F$6/100+H955*'Connecting shares (%)'!$G$6/100*'Connecting shares (%)'!$R$17+J955*'Connecting shares (%)'!$H$6/100*'Connecting shares (%)'!$R$18,0),0)</f>
        <v>0</v>
      </c>
      <c r="W955" s="1">
        <f>IF(C955="East", IF(B955="Central",('Connecting shares (%)'!$F$4/100*K955+'Connecting shares (%)'!$G$4/100*M955+'Connecting shares (%)'!$H$4/100*O955)/1000000,0),0)</f>
        <v>0</v>
      </c>
      <c r="X955" s="1">
        <f>IF(C955="East", IF(B955="Central",L955*'Connecting shares (%)'!$R$16*'Connecting shares (%)'!$F$4/100+N955*'Connecting shares (%)'!$G$4/100*'Connecting shares (%)'!$R$17+P955*'Connecting shares (%)'!$H$4/100*'Connecting shares (%)'!$R$18,0),0)</f>
        <v>0</v>
      </c>
      <c r="Y955" s="1">
        <f>IF(C955="East", IF(B955="Decentral",('Connecting shares (%)'!$F$4/100*K955+'Connecting shares (%)'!$G$4/100*M955+'Connecting shares (%)'!$H$4/100*O955)/1000000,0),0)</f>
        <v>0</v>
      </c>
      <c r="Z955" s="1">
        <f>IF(C955="East", IF(B955="Decentral",L955*'Connecting shares (%)'!$R$16*'Connecting shares (%)'!$F$8/100+N955*'Connecting shares (%)'!$G$8/100*'Connecting shares (%)'!$R$17+P955*'Connecting shares (%)'!$H$8/100*'Connecting shares (%)'!$R$18,0),0)</f>
        <v>0</v>
      </c>
      <c r="AA955" s="1">
        <f>IF(C955="West", IF(B955="Central",('Connecting shares (%)'!$F$10/100*E955+'Connecting shares (%)'!$G$10/100*G955+'Connecting shares (%)'!$H$10/100*I955)/1000000,0),0)</f>
        <v>0</v>
      </c>
      <c r="AB955" s="1">
        <f>IF(C955="West", IF(B955="Central",F955*'Connecting shares (%)'!$R$16*'Connecting shares (%)'!$F$10/100+H955*'Connecting shares (%)'!$G$10/100*'Connecting shares (%)'!$R$17+J955*'Connecting shares (%)'!$H$10/100*'Connecting shares (%)'!$R$18,0),0)</f>
        <v>0</v>
      </c>
      <c r="AC955" s="1">
        <f>IF(C955="West", IF(B955="Decentral",('Connecting shares (%)'!$F$14/100*E955+'Connecting shares (%)'!$G$14/100*G955+'Connecting shares (%)'!$H$14/100*I955)/1000000,0),0)</f>
        <v>0.24292861999999998</v>
      </c>
      <c r="AD955" s="1">
        <f>IF(C955="west", IF(B955="Decentral",F955*'Connecting shares (%)'!$R$16*'Connecting shares (%)'!$F$14/100+H955*'Connecting shares (%)'!$G$14/100*'Connecting shares (%)'!$R$17+J955*'Connecting shares (%)'!$H$14/100*'Connecting shares (%)'!$R$18,0),0)</f>
        <v>0.39091500000000001</v>
      </c>
      <c r="AE955" s="1">
        <f>IF(C955="west", IF(B955="Central",('Connecting shares (%)'!$F$12/100*K955+'Connecting shares (%)'!$G$12/100*M955+'Connecting shares (%)'!$H$12/100*O955)/1000000,0),0)</f>
        <v>0</v>
      </c>
      <c r="AF955" s="1">
        <f>IF(C955="west", IF(B955="Central",L955*'Connecting shares (%)'!$R$16*'Connecting shares (%)'!$F$12/100+N955*'Connecting shares (%)'!$G$12/100*'Connecting shares (%)'!$R$17+P955*'Connecting shares (%)'!$H$12/100*'Connecting shares (%)'!$R$18,0),0)</f>
        <v>0</v>
      </c>
      <c r="AG955" s="1">
        <f>IF(C955="West", IF(B955="Decentral",(K955*'Connecting shares (%)'!$F$16/100+M955*'Connecting shares (%)'!$G$16/100+O955*'Connecting shares (%)'!$H$16/100)/1000000,0),0)</f>
        <v>0.11994447999999999</v>
      </c>
      <c r="AH955" s="1">
        <f>IF(C955="west", IF(B955="Decentral",L955*'Connecting shares (%)'!$R$16*'Connecting shares (%)'!$F$16/100+N955*'Connecting shares (%)'!$G$16/100*'Connecting shares (%)'!$R$17+P955*'Connecting shares (%)'!$H$16/100*'Connecting shares (%)'!$R$18,0),0)</f>
        <v>0.11497500000000001</v>
      </c>
    </row>
    <row r="956" spans="1:34">
      <c r="A956" s="1">
        <v>955</v>
      </c>
      <c r="B956" s="1" t="s">
        <v>19</v>
      </c>
      <c r="C956" s="1" t="s">
        <v>21</v>
      </c>
      <c r="D956" s="1" t="s">
        <v>47</v>
      </c>
      <c r="E956" s="1">
        <v>0</v>
      </c>
      <c r="F956" s="1">
        <v>0</v>
      </c>
      <c r="G956" s="1">
        <v>0</v>
      </c>
      <c r="H956" s="1">
        <v>0</v>
      </c>
      <c r="I956" s="1">
        <v>0</v>
      </c>
      <c r="J956" s="1">
        <v>0</v>
      </c>
      <c r="K956" s="1">
        <v>0</v>
      </c>
      <c r="L956" s="1">
        <v>0</v>
      </c>
      <c r="M956" s="1">
        <v>0</v>
      </c>
      <c r="N956" s="1">
        <v>0</v>
      </c>
      <c r="O956" s="1">
        <v>0</v>
      </c>
      <c r="P956" s="1">
        <v>0</v>
      </c>
      <c r="Q956" s="1">
        <v>777.91792177390698</v>
      </c>
      <c r="R956" s="1">
        <v>4205</v>
      </c>
      <c r="S956" s="59">
        <f>IF(C956="East", IF(B956="Central",('Connecting shares (%)'!$F$2/100*E956+'Connecting shares (%)'!$G$2/100*G956+'Connecting shares (%)'!$H$2/100*I956)/1000000,0),0)</f>
        <v>0</v>
      </c>
      <c r="T956" s="59">
        <f>IF(C956="East", IF(B956="Central",F956*'Connecting shares (%)'!$R$16*'Connecting shares (%)'!$F$2/100+H956*'Connecting shares (%)'!$G$2/100*'Connecting shares (%)'!$R$17+J956*'Connecting shares (%)'!$H$2/100*'Connecting shares (%)'!$R$18,0),0)</f>
        <v>0</v>
      </c>
      <c r="U956" s="1">
        <f>IF(C956="East", IF(B956="Decentral",('Connecting shares (%)'!$F$6/100*E956+'Connecting shares (%)'!$G$6/100*G956+'Connecting shares (%)'!$H$6/100*I956)/1000000,0),0)</f>
        <v>0</v>
      </c>
      <c r="V956" s="1">
        <f>IF(C956="East", IF(B956="Decentral",F956*'Connecting shares (%)'!$R$16*'Connecting shares (%)'!$F$6/100+H956*'Connecting shares (%)'!$G$6/100*'Connecting shares (%)'!$R$17+J956*'Connecting shares (%)'!$H$6/100*'Connecting shares (%)'!$R$18,0),0)</f>
        <v>0</v>
      </c>
      <c r="W956" s="1">
        <f>IF(C956="East", IF(B956="Central",('Connecting shares (%)'!$F$4/100*K956+'Connecting shares (%)'!$G$4/100*M956+'Connecting shares (%)'!$H$4/100*O956)/1000000,0),0)</f>
        <v>0</v>
      </c>
      <c r="X956" s="1">
        <f>IF(C956="East", IF(B956="Central",L956*'Connecting shares (%)'!$R$16*'Connecting shares (%)'!$F$4/100+N956*'Connecting shares (%)'!$G$4/100*'Connecting shares (%)'!$R$17+P956*'Connecting shares (%)'!$H$4/100*'Connecting shares (%)'!$R$18,0),0)</f>
        <v>0</v>
      </c>
      <c r="Y956" s="1">
        <f>IF(C956="East", IF(B956="Decentral",('Connecting shares (%)'!$F$4/100*K956+'Connecting shares (%)'!$G$4/100*M956+'Connecting shares (%)'!$H$4/100*O956)/1000000,0),0)</f>
        <v>0</v>
      </c>
      <c r="Z956" s="1">
        <f>IF(C956="East", IF(B956="Decentral",L956*'Connecting shares (%)'!$R$16*'Connecting shares (%)'!$F$8/100+N956*'Connecting shares (%)'!$G$8/100*'Connecting shares (%)'!$R$17+P956*'Connecting shares (%)'!$H$8/100*'Connecting shares (%)'!$R$18,0),0)</f>
        <v>0</v>
      </c>
      <c r="AA956" s="1">
        <f>IF(C956="West", IF(B956="Central",('Connecting shares (%)'!$F$10/100*E956+'Connecting shares (%)'!$G$10/100*G956+'Connecting shares (%)'!$H$10/100*I956)/1000000,0),0)</f>
        <v>0</v>
      </c>
      <c r="AB956" s="1">
        <f>IF(C956="West", IF(B956="Central",F956*'Connecting shares (%)'!$R$16*'Connecting shares (%)'!$F$10/100+H956*'Connecting shares (%)'!$G$10/100*'Connecting shares (%)'!$R$17+J956*'Connecting shares (%)'!$H$10/100*'Connecting shares (%)'!$R$18,0),0)</f>
        <v>0</v>
      </c>
      <c r="AC956" s="1">
        <f>IF(C956="West", IF(B956="Decentral",('Connecting shares (%)'!$F$14/100*E956+'Connecting shares (%)'!$G$14/100*G956+'Connecting shares (%)'!$H$14/100*I956)/1000000,0),0)</f>
        <v>0</v>
      </c>
      <c r="AD956" s="1">
        <f>IF(C956="west", IF(B956="Decentral",F956*'Connecting shares (%)'!$R$16*'Connecting shares (%)'!$F$14/100+H956*'Connecting shares (%)'!$G$14/100*'Connecting shares (%)'!$R$17+J956*'Connecting shares (%)'!$H$14/100*'Connecting shares (%)'!$R$18,0),0)</f>
        <v>0</v>
      </c>
      <c r="AE956" s="1">
        <f>IF(C956="west", IF(B956="Central",('Connecting shares (%)'!$F$12/100*K956+'Connecting shares (%)'!$G$12/100*M956+'Connecting shares (%)'!$H$12/100*O956)/1000000,0),0)</f>
        <v>0</v>
      </c>
      <c r="AF956" s="1">
        <f>IF(C956="west", IF(B956="Central",L956*'Connecting shares (%)'!$R$16*'Connecting shares (%)'!$F$12/100+N956*'Connecting shares (%)'!$G$12/100*'Connecting shares (%)'!$R$17+P956*'Connecting shares (%)'!$H$12/100*'Connecting shares (%)'!$R$18,0),0)</f>
        <v>0</v>
      </c>
      <c r="AG956" s="1">
        <f>IF(C956="West", IF(B956="Decentral",(K956*'Connecting shares (%)'!$F$16/100+M956*'Connecting shares (%)'!$G$16/100+O956*'Connecting shares (%)'!$H$16/100)/1000000,0),0)</f>
        <v>0</v>
      </c>
      <c r="AH956" s="1">
        <f>IF(C956="west", IF(B956="Decentral",L956*'Connecting shares (%)'!$R$16*'Connecting shares (%)'!$F$16/100+N956*'Connecting shares (%)'!$G$16/100*'Connecting shares (%)'!$R$17+P956*'Connecting shares (%)'!$H$16/100*'Connecting shares (%)'!$R$18,0),0)</f>
        <v>0</v>
      </c>
    </row>
    <row r="957" spans="1:34">
      <c r="A957" s="1">
        <v>956</v>
      </c>
      <c r="B957" s="1" t="s">
        <v>20</v>
      </c>
      <c r="C957" s="1" t="s">
        <v>21</v>
      </c>
      <c r="D957" s="1" t="s">
        <v>46</v>
      </c>
      <c r="E957" s="1">
        <v>0</v>
      </c>
      <c r="F957" s="1">
        <v>0</v>
      </c>
      <c r="G957" s="1">
        <v>0</v>
      </c>
      <c r="H957" s="1">
        <v>0</v>
      </c>
      <c r="I957" s="1">
        <v>0</v>
      </c>
      <c r="J957" s="1">
        <v>0</v>
      </c>
      <c r="K957" s="1">
        <v>0</v>
      </c>
      <c r="L957" s="1">
        <v>0</v>
      </c>
      <c r="M957" s="1">
        <v>0</v>
      </c>
      <c r="N957" s="1">
        <v>0</v>
      </c>
      <c r="O957" s="1">
        <v>0</v>
      </c>
      <c r="P957" s="1">
        <v>0</v>
      </c>
      <c r="Q957" s="1">
        <v>804.26712066318998</v>
      </c>
      <c r="R957" s="1">
        <v>10735</v>
      </c>
      <c r="S957" s="59">
        <f>IF(C957="East", IF(B957="Central",('Connecting shares (%)'!$F$2/100*E957+'Connecting shares (%)'!$G$2/100*G957+'Connecting shares (%)'!$H$2/100*I957)/1000000,0),0)</f>
        <v>0</v>
      </c>
      <c r="T957" s="59">
        <f>IF(C957="East", IF(B957="Central",F957*'Connecting shares (%)'!$R$16*'Connecting shares (%)'!$F$2/100+H957*'Connecting shares (%)'!$G$2/100*'Connecting shares (%)'!$R$17+J957*'Connecting shares (%)'!$H$2/100*'Connecting shares (%)'!$R$18,0),0)</f>
        <v>0</v>
      </c>
      <c r="U957" s="1">
        <f>IF(C957="East", IF(B957="Decentral",('Connecting shares (%)'!$F$6/100*E957+'Connecting shares (%)'!$G$6/100*G957+'Connecting shares (%)'!$H$6/100*I957)/1000000,0),0)</f>
        <v>0</v>
      </c>
      <c r="V957" s="1">
        <f>IF(C957="East", IF(B957="Decentral",F957*'Connecting shares (%)'!$R$16*'Connecting shares (%)'!$F$6/100+H957*'Connecting shares (%)'!$G$6/100*'Connecting shares (%)'!$R$17+J957*'Connecting shares (%)'!$H$6/100*'Connecting shares (%)'!$R$18,0),0)</f>
        <v>0</v>
      </c>
      <c r="W957" s="1">
        <f>IF(C957="East", IF(B957="Central",('Connecting shares (%)'!$F$4/100*K957+'Connecting shares (%)'!$G$4/100*M957+'Connecting shares (%)'!$H$4/100*O957)/1000000,0),0)</f>
        <v>0</v>
      </c>
      <c r="X957" s="1">
        <f>IF(C957="East", IF(B957="Central",L957*'Connecting shares (%)'!$R$16*'Connecting shares (%)'!$F$4/100+N957*'Connecting shares (%)'!$G$4/100*'Connecting shares (%)'!$R$17+P957*'Connecting shares (%)'!$H$4/100*'Connecting shares (%)'!$R$18,0),0)</f>
        <v>0</v>
      </c>
      <c r="Y957" s="1">
        <f>IF(C957="East", IF(B957="Decentral",('Connecting shares (%)'!$F$4/100*K957+'Connecting shares (%)'!$G$4/100*M957+'Connecting shares (%)'!$H$4/100*O957)/1000000,0),0)</f>
        <v>0</v>
      </c>
      <c r="Z957" s="1">
        <f>IF(C957="East", IF(B957="Decentral",L957*'Connecting shares (%)'!$R$16*'Connecting shares (%)'!$F$8/100+N957*'Connecting shares (%)'!$G$8/100*'Connecting shares (%)'!$R$17+P957*'Connecting shares (%)'!$H$8/100*'Connecting shares (%)'!$R$18,0),0)</f>
        <v>0</v>
      </c>
      <c r="AA957" s="1">
        <f>IF(C957="West", IF(B957="Central",('Connecting shares (%)'!$F$10/100*E957+'Connecting shares (%)'!$G$10/100*G957+'Connecting shares (%)'!$H$10/100*I957)/1000000,0),0)</f>
        <v>0</v>
      </c>
      <c r="AB957" s="1">
        <f>IF(C957="West", IF(B957="Central",F957*'Connecting shares (%)'!$R$16*'Connecting shares (%)'!$F$10/100+H957*'Connecting shares (%)'!$G$10/100*'Connecting shares (%)'!$R$17+J957*'Connecting shares (%)'!$H$10/100*'Connecting shares (%)'!$R$18,0),0)</f>
        <v>0</v>
      </c>
      <c r="AC957" s="1">
        <f>IF(C957="West", IF(B957="Decentral",('Connecting shares (%)'!$F$14/100*E957+'Connecting shares (%)'!$G$14/100*G957+'Connecting shares (%)'!$H$14/100*I957)/1000000,0),0)</f>
        <v>0</v>
      </c>
      <c r="AD957" s="1">
        <f>IF(C957="west", IF(B957="Decentral",F957*'Connecting shares (%)'!$R$16*'Connecting shares (%)'!$F$14/100+H957*'Connecting shares (%)'!$G$14/100*'Connecting shares (%)'!$R$17+J957*'Connecting shares (%)'!$H$14/100*'Connecting shares (%)'!$R$18,0),0)</f>
        <v>0</v>
      </c>
      <c r="AE957" s="1">
        <f>IF(C957="west", IF(B957="Central",('Connecting shares (%)'!$F$12/100*K957+'Connecting shares (%)'!$G$12/100*M957+'Connecting shares (%)'!$H$12/100*O957)/1000000,0),0)</f>
        <v>0</v>
      </c>
      <c r="AF957" s="1">
        <f>IF(C957="west", IF(B957="Central",L957*'Connecting shares (%)'!$R$16*'Connecting shares (%)'!$F$12/100+N957*'Connecting shares (%)'!$G$12/100*'Connecting shares (%)'!$R$17+P957*'Connecting shares (%)'!$H$12/100*'Connecting shares (%)'!$R$18,0),0)</f>
        <v>0</v>
      </c>
      <c r="AG957" s="1">
        <f>IF(C957="West", IF(B957="Decentral",(K957*'Connecting shares (%)'!$F$16/100+M957*'Connecting shares (%)'!$G$16/100+O957*'Connecting shares (%)'!$H$16/100)/1000000,0),0)</f>
        <v>0</v>
      </c>
      <c r="AH957" s="1">
        <f>IF(C957="west", IF(B957="Decentral",L957*'Connecting shares (%)'!$R$16*'Connecting shares (%)'!$F$16/100+N957*'Connecting shares (%)'!$G$16/100*'Connecting shares (%)'!$R$17+P957*'Connecting shares (%)'!$H$16/100*'Connecting shares (%)'!$R$18,0),0)</f>
        <v>0</v>
      </c>
    </row>
    <row r="958" spans="1:34">
      <c r="A958" s="1">
        <v>957</v>
      </c>
      <c r="B958" s="1" t="s">
        <v>19</v>
      </c>
      <c r="C958" s="1" t="s">
        <v>22</v>
      </c>
      <c r="D958" s="1" t="s">
        <v>45</v>
      </c>
      <c r="E958" s="1">
        <v>65599.66</v>
      </c>
      <c r="F958" s="1">
        <v>4</v>
      </c>
      <c r="G958" s="1">
        <v>0</v>
      </c>
      <c r="H958" s="1">
        <v>0</v>
      </c>
      <c r="I958" s="1">
        <v>0</v>
      </c>
      <c r="J958" s="1">
        <v>0</v>
      </c>
      <c r="K958" s="1">
        <v>0</v>
      </c>
      <c r="L958" s="1">
        <v>0</v>
      </c>
      <c r="M958" s="1">
        <v>0</v>
      </c>
      <c r="N958" s="1">
        <v>0</v>
      </c>
      <c r="O958" s="1">
        <v>0</v>
      </c>
      <c r="P958" s="1">
        <v>0</v>
      </c>
      <c r="Q958" s="1">
        <v>1040.2812032204599</v>
      </c>
      <c r="R958" s="1">
        <v>19549</v>
      </c>
      <c r="S958" s="59">
        <f>IF(C958="East", IF(B958="Central",('Connecting shares (%)'!$F$2/100*E958+'Connecting shares (%)'!$G$2/100*G958+'Connecting shares (%)'!$H$2/100*I958)/1000000,0),0)</f>
        <v>0</v>
      </c>
      <c r="T958" s="59">
        <f>IF(C958="East", IF(B958="Central",F958*'Connecting shares (%)'!$R$16*'Connecting shares (%)'!$F$2/100+H958*'Connecting shares (%)'!$G$2/100*'Connecting shares (%)'!$R$17+J958*'Connecting shares (%)'!$H$2/100*'Connecting shares (%)'!$R$18,0),0)</f>
        <v>0</v>
      </c>
      <c r="U958" s="1">
        <f>IF(C958="East", IF(B958="Decentral",('Connecting shares (%)'!$F$6/100*E958+'Connecting shares (%)'!$G$6/100*G958+'Connecting shares (%)'!$H$6/100*I958)/1000000,0),0)</f>
        <v>6.5599660000000004E-2</v>
      </c>
      <c r="V958" s="1">
        <f>IF(C958="East", IF(B958="Decentral",F958*'Connecting shares (%)'!$R$16*'Connecting shares (%)'!$F$6/100+H958*'Connecting shares (%)'!$G$6/100*'Connecting shares (%)'!$R$17+J958*'Connecting shares (%)'!$H$6/100*'Connecting shares (%)'!$R$18,0),0)</f>
        <v>9.1980000000000006E-2</v>
      </c>
      <c r="W958" s="1">
        <f>IF(C958="East", IF(B958="Central",('Connecting shares (%)'!$F$4/100*K958+'Connecting shares (%)'!$G$4/100*M958+'Connecting shares (%)'!$H$4/100*O958)/1000000,0),0)</f>
        <v>0</v>
      </c>
      <c r="X958" s="1">
        <f>IF(C958="East", IF(B958="Central",L958*'Connecting shares (%)'!$R$16*'Connecting shares (%)'!$F$4/100+N958*'Connecting shares (%)'!$G$4/100*'Connecting shares (%)'!$R$17+P958*'Connecting shares (%)'!$H$4/100*'Connecting shares (%)'!$R$18,0),0)</f>
        <v>0</v>
      </c>
      <c r="Y958" s="1">
        <f>IF(C958="East", IF(B958="Decentral",('Connecting shares (%)'!$F$4/100*K958+'Connecting shares (%)'!$G$4/100*M958+'Connecting shares (%)'!$H$4/100*O958)/1000000,0),0)</f>
        <v>0</v>
      </c>
      <c r="Z958" s="1">
        <f>IF(C958="East", IF(B958="Decentral",L958*'Connecting shares (%)'!$R$16*'Connecting shares (%)'!$F$8/100+N958*'Connecting shares (%)'!$G$8/100*'Connecting shares (%)'!$R$17+P958*'Connecting shares (%)'!$H$8/100*'Connecting shares (%)'!$R$18,0),0)</f>
        <v>0</v>
      </c>
      <c r="AA958" s="1">
        <f>IF(C958="West", IF(B958="Central",('Connecting shares (%)'!$F$10/100*E958+'Connecting shares (%)'!$G$10/100*G958+'Connecting shares (%)'!$H$10/100*I958)/1000000,0),0)</f>
        <v>0</v>
      </c>
      <c r="AB958" s="1">
        <f>IF(C958="West", IF(B958="Central",F958*'Connecting shares (%)'!$R$16*'Connecting shares (%)'!$F$10/100+H958*'Connecting shares (%)'!$G$10/100*'Connecting shares (%)'!$R$17+J958*'Connecting shares (%)'!$H$10/100*'Connecting shares (%)'!$R$18,0),0)</f>
        <v>0</v>
      </c>
      <c r="AC958" s="1">
        <f>IF(C958="West", IF(B958="Decentral",('Connecting shares (%)'!$F$14/100*E958+'Connecting shares (%)'!$G$14/100*G958+'Connecting shares (%)'!$H$14/100*I958)/1000000,0),0)</f>
        <v>0</v>
      </c>
      <c r="AD958" s="1">
        <f>IF(C958="west", IF(B958="Decentral",F958*'Connecting shares (%)'!$R$16*'Connecting shares (%)'!$F$14/100+H958*'Connecting shares (%)'!$G$14/100*'Connecting shares (%)'!$R$17+J958*'Connecting shares (%)'!$H$14/100*'Connecting shares (%)'!$R$18,0),0)</f>
        <v>0</v>
      </c>
      <c r="AE958" s="1">
        <f>IF(C958="west", IF(B958="Central",('Connecting shares (%)'!$F$12/100*K958+'Connecting shares (%)'!$G$12/100*M958+'Connecting shares (%)'!$H$12/100*O958)/1000000,0),0)</f>
        <v>0</v>
      </c>
      <c r="AF958" s="1">
        <f>IF(C958="west", IF(B958="Central",L958*'Connecting shares (%)'!$R$16*'Connecting shares (%)'!$F$12/100+N958*'Connecting shares (%)'!$G$12/100*'Connecting shares (%)'!$R$17+P958*'Connecting shares (%)'!$H$12/100*'Connecting shares (%)'!$R$18,0),0)</f>
        <v>0</v>
      </c>
      <c r="AG958" s="1">
        <f>IF(C958="West", IF(B958="Decentral",(K958*'Connecting shares (%)'!$F$16/100+M958*'Connecting shares (%)'!$G$16/100+O958*'Connecting shares (%)'!$H$16/100)/1000000,0),0)</f>
        <v>0</v>
      </c>
      <c r="AH958" s="1">
        <f>IF(C958="west", IF(B958="Decentral",L958*'Connecting shares (%)'!$R$16*'Connecting shares (%)'!$F$16/100+N958*'Connecting shares (%)'!$G$16/100*'Connecting shares (%)'!$R$17+P958*'Connecting shares (%)'!$H$16/100*'Connecting shares (%)'!$R$18,0),0)</f>
        <v>0</v>
      </c>
    </row>
    <row r="959" spans="1:34">
      <c r="A959" s="1">
        <v>958</v>
      </c>
      <c r="B959" s="1" t="s">
        <v>19</v>
      </c>
      <c r="C959" s="1" t="s">
        <v>21</v>
      </c>
      <c r="D959" s="1" t="s">
        <v>44</v>
      </c>
      <c r="E959" s="1">
        <v>14292.2</v>
      </c>
      <c r="F959" s="1">
        <v>1</v>
      </c>
      <c r="G959" s="1">
        <v>0</v>
      </c>
      <c r="H959" s="1">
        <v>0</v>
      </c>
      <c r="I959" s="1">
        <v>0</v>
      </c>
      <c r="J959" s="1">
        <v>0</v>
      </c>
      <c r="K959" s="1">
        <v>0</v>
      </c>
      <c r="L959" s="1">
        <v>0</v>
      </c>
      <c r="M959" s="1">
        <v>0</v>
      </c>
      <c r="N959" s="1">
        <v>0</v>
      </c>
      <c r="O959" s="1">
        <v>0</v>
      </c>
      <c r="P959" s="1">
        <v>0</v>
      </c>
      <c r="Q959" s="1">
        <v>212.84554446607501</v>
      </c>
      <c r="R959" s="1">
        <v>1350</v>
      </c>
      <c r="S959" s="59">
        <f>IF(C959="East", IF(B959="Central",('Connecting shares (%)'!$F$2/100*E959+'Connecting shares (%)'!$G$2/100*G959+'Connecting shares (%)'!$H$2/100*I959)/1000000,0),0)</f>
        <v>0</v>
      </c>
      <c r="T959" s="59">
        <f>IF(C959="East", IF(B959="Central",F959*'Connecting shares (%)'!$R$16*'Connecting shares (%)'!$F$2/100+H959*'Connecting shares (%)'!$G$2/100*'Connecting shares (%)'!$R$17+J959*'Connecting shares (%)'!$H$2/100*'Connecting shares (%)'!$R$18,0),0)</f>
        <v>0</v>
      </c>
      <c r="U959" s="1">
        <f>IF(C959="East", IF(B959="Decentral",('Connecting shares (%)'!$F$6/100*E959+'Connecting shares (%)'!$G$6/100*G959+'Connecting shares (%)'!$H$6/100*I959)/1000000,0),0)</f>
        <v>0</v>
      </c>
      <c r="V959" s="1">
        <f>IF(C959="East", IF(B959="Decentral",F959*'Connecting shares (%)'!$R$16*'Connecting shares (%)'!$F$6/100+H959*'Connecting shares (%)'!$G$6/100*'Connecting shares (%)'!$R$17+J959*'Connecting shares (%)'!$H$6/100*'Connecting shares (%)'!$R$18,0),0)</f>
        <v>0</v>
      </c>
      <c r="W959" s="1">
        <f>IF(C959="East", IF(B959="Central",('Connecting shares (%)'!$F$4/100*K959+'Connecting shares (%)'!$G$4/100*M959+'Connecting shares (%)'!$H$4/100*O959)/1000000,0),0)</f>
        <v>0</v>
      </c>
      <c r="X959" s="1">
        <f>IF(C959="East", IF(B959="Central",L959*'Connecting shares (%)'!$R$16*'Connecting shares (%)'!$F$4/100+N959*'Connecting shares (%)'!$G$4/100*'Connecting shares (%)'!$R$17+P959*'Connecting shares (%)'!$H$4/100*'Connecting shares (%)'!$R$18,0),0)</f>
        <v>0</v>
      </c>
      <c r="Y959" s="1">
        <f>IF(C959="East", IF(B959="Decentral",('Connecting shares (%)'!$F$4/100*K959+'Connecting shares (%)'!$G$4/100*M959+'Connecting shares (%)'!$H$4/100*O959)/1000000,0),0)</f>
        <v>0</v>
      </c>
      <c r="Z959" s="1">
        <f>IF(C959="East", IF(B959="Decentral",L959*'Connecting shares (%)'!$R$16*'Connecting shares (%)'!$F$8/100+N959*'Connecting shares (%)'!$G$8/100*'Connecting shares (%)'!$R$17+P959*'Connecting shares (%)'!$H$8/100*'Connecting shares (%)'!$R$18,0),0)</f>
        <v>0</v>
      </c>
      <c r="AA959" s="1">
        <f>IF(C959="West", IF(B959="Central",('Connecting shares (%)'!$F$10/100*E959+'Connecting shares (%)'!$G$10/100*G959+'Connecting shares (%)'!$H$10/100*I959)/1000000,0),0)</f>
        <v>0</v>
      </c>
      <c r="AB959" s="1">
        <f>IF(C959="West", IF(B959="Central",F959*'Connecting shares (%)'!$R$16*'Connecting shares (%)'!$F$10/100+H959*'Connecting shares (%)'!$G$10/100*'Connecting shares (%)'!$R$17+J959*'Connecting shares (%)'!$H$10/100*'Connecting shares (%)'!$R$18,0),0)</f>
        <v>0</v>
      </c>
      <c r="AC959" s="1">
        <f>IF(C959="West", IF(B959="Decentral",('Connecting shares (%)'!$F$14/100*E959+'Connecting shares (%)'!$G$14/100*G959+'Connecting shares (%)'!$H$14/100*I959)/1000000,0),0)</f>
        <v>1.4292200000000001E-2</v>
      </c>
      <c r="AD959" s="1">
        <f>IF(C959="west", IF(B959="Decentral",F959*'Connecting shares (%)'!$R$16*'Connecting shares (%)'!$F$14/100+H959*'Connecting shares (%)'!$G$14/100*'Connecting shares (%)'!$R$17+J959*'Connecting shares (%)'!$H$14/100*'Connecting shares (%)'!$R$18,0),0)</f>
        <v>2.2995000000000002E-2</v>
      </c>
      <c r="AE959" s="1">
        <f>IF(C959="west", IF(B959="Central",('Connecting shares (%)'!$F$12/100*K959+'Connecting shares (%)'!$G$12/100*M959+'Connecting shares (%)'!$H$12/100*O959)/1000000,0),0)</f>
        <v>0</v>
      </c>
      <c r="AF959" s="1">
        <f>IF(C959="west", IF(B959="Central",L959*'Connecting shares (%)'!$R$16*'Connecting shares (%)'!$F$12/100+N959*'Connecting shares (%)'!$G$12/100*'Connecting shares (%)'!$R$17+P959*'Connecting shares (%)'!$H$12/100*'Connecting shares (%)'!$R$18,0),0)</f>
        <v>0</v>
      </c>
      <c r="AG959" s="1">
        <f>IF(C959="West", IF(B959="Decentral",(K959*'Connecting shares (%)'!$F$16/100+M959*'Connecting shares (%)'!$G$16/100+O959*'Connecting shares (%)'!$H$16/100)/1000000,0),0)</f>
        <v>0</v>
      </c>
      <c r="AH959" s="1">
        <f>IF(C959="west", IF(B959="Decentral",L959*'Connecting shares (%)'!$R$16*'Connecting shares (%)'!$F$16/100+N959*'Connecting shares (%)'!$G$16/100*'Connecting shares (%)'!$R$17+P959*'Connecting shares (%)'!$H$16/100*'Connecting shares (%)'!$R$18,0),0)</f>
        <v>0</v>
      </c>
    </row>
    <row r="960" spans="1:34">
      <c r="A960" s="1">
        <v>959</v>
      </c>
      <c r="B960" s="1" t="s">
        <v>19</v>
      </c>
      <c r="C960" s="1" t="s">
        <v>21</v>
      </c>
      <c r="D960" s="1" t="s">
        <v>43</v>
      </c>
      <c r="E960" s="1">
        <v>6584.17</v>
      </c>
      <c r="F960" s="1">
        <v>1</v>
      </c>
      <c r="G960" s="1">
        <v>0</v>
      </c>
      <c r="H960" s="1">
        <v>0</v>
      </c>
      <c r="I960" s="1">
        <v>0</v>
      </c>
      <c r="J960" s="1">
        <v>0</v>
      </c>
      <c r="K960" s="1">
        <v>0</v>
      </c>
      <c r="L960" s="1">
        <v>0</v>
      </c>
      <c r="M960" s="1">
        <v>0</v>
      </c>
      <c r="N960" s="1">
        <v>0</v>
      </c>
      <c r="O960" s="1">
        <v>0</v>
      </c>
      <c r="P960" s="1">
        <v>0</v>
      </c>
      <c r="Q960" s="1">
        <v>736.18177568631904</v>
      </c>
      <c r="R960" s="1">
        <v>4941</v>
      </c>
      <c r="S960" s="59">
        <f>IF(C960="East", IF(B960="Central",('Connecting shares (%)'!$F$2/100*E960+'Connecting shares (%)'!$G$2/100*G960+'Connecting shares (%)'!$H$2/100*I960)/1000000,0),0)</f>
        <v>0</v>
      </c>
      <c r="T960" s="59">
        <f>IF(C960="East", IF(B960="Central",F960*'Connecting shares (%)'!$R$16*'Connecting shares (%)'!$F$2/100+H960*'Connecting shares (%)'!$G$2/100*'Connecting shares (%)'!$R$17+J960*'Connecting shares (%)'!$H$2/100*'Connecting shares (%)'!$R$18,0),0)</f>
        <v>0</v>
      </c>
      <c r="U960" s="1">
        <f>IF(C960="East", IF(B960="Decentral",('Connecting shares (%)'!$F$6/100*E960+'Connecting shares (%)'!$G$6/100*G960+'Connecting shares (%)'!$H$6/100*I960)/1000000,0),0)</f>
        <v>0</v>
      </c>
      <c r="V960" s="1">
        <f>IF(C960="East", IF(B960="Decentral",F960*'Connecting shares (%)'!$R$16*'Connecting shares (%)'!$F$6/100+H960*'Connecting shares (%)'!$G$6/100*'Connecting shares (%)'!$R$17+J960*'Connecting shares (%)'!$H$6/100*'Connecting shares (%)'!$R$18,0),0)</f>
        <v>0</v>
      </c>
      <c r="W960" s="1">
        <f>IF(C960="East", IF(B960="Central",('Connecting shares (%)'!$F$4/100*K960+'Connecting shares (%)'!$G$4/100*M960+'Connecting shares (%)'!$H$4/100*O960)/1000000,0),0)</f>
        <v>0</v>
      </c>
      <c r="X960" s="1">
        <f>IF(C960="East", IF(B960="Central",L960*'Connecting shares (%)'!$R$16*'Connecting shares (%)'!$F$4/100+N960*'Connecting shares (%)'!$G$4/100*'Connecting shares (%)'!$R$17+P960*'Connecting shares (%)'!$H$4/100*'Connecting shares (%)'!$R$18,0),0)</f>
        <v>0</v>
      </c>
      <c r="Y960" s="1">
        <f>IF(C960="East", IF(B960="Decentral",('Connecting shares (%)'!$F$4/100*K960+'Connecting shares (%)'!$G$4/100*M960+'Connecting shares (%)'!$H$4/100*O960)/1000000,0),0)</f>
        <v>0</v>
      </c>
      <c r="Z960" s="1">
        <f>IF(C960="East", IF(B960="Decentral",L960*'Connecting shares (%)'!$R$16*'Connecting shares (%)'!$F$8/100+N960*'Connecting shares (%)'!$G$8/100*'Connecting shares (%)'!$R$17+P960*'Connecting shares (%)'!$H$8/100*'Connecting shares (%)'!$R$18,0),0)</f>
        <v>0</v>
      </c>
      <c r="AA960" s="1">
        <f>IF(C960="West", IF(B960="Central",('Connecting shares (%)'!$F$10/100*E960+'Connecting shares (%)'!$G$10/100*G960+'Connecting shares (%)'!$H$10/100*I960)/1000000,0),0)</f>
        <v>0</v>
      </c>
      <c r="AB960" s="1">
        <f>IF(C960="West", IF(B960="Central",F960*'Connecting shares (%)'!$R$16*'Connecting shares (%)'!$F$10/100+H960*'Connecting shares (%)'!$G$10/100*'Connecting shares (%)'!$R$17+J960*'Connecting shares (%)'!$H$10/100*'Connecting shares (%)'!$R$18,0),0)</f>
        <v>0</v>
      </c>
      <c r="AC960" s="1">
        <f>IF(C960="West", IF(B960="Decentral",('Connecting shares (%)'!$F$14/100*E960+'Connecting shares (%)'!$G$14/100*G960+'Connecting shares (%)'!$H$14/100*I960)/1000000,0),0)</f>
        <v>6.5841700000000003E-3</v>
      </c>
      <c r="AD960" s="1">
        <f>IF(C960="west", IF(B960="Decentral",F960*'Connecting shares (%)'!$R$16*'Connecting shares (%)'!$F$14/100+H960*'Connecting shares (%)'!$G$14/100*'Connecting shares (%)'!$R$17+J960*'Connecting shares (%)'!$H$14/100*'Connecting shares (%)'!$R$18,0),0)</f>
        <v>2.2995000000000002E-2</v>
      </c>
      <c r="AE960" s="1">
        <f>IF(C960="west", IF(B960="Central",('Connecting shares (%)'!$F$12/100*K960+'Connecting shares (%)'!$G$12/100*M960+'Connecting shares (%)'!$H$12/100*O960)/1000000,0),0)</f>
        <v>0</v>
      </c>
      <c r="AF960" s="1">
        <f>IF(C960="west", IF(B960="Central",L960*'Connecting shares (%)'!$R$16*'Connecting shares (%)'!$F$12/100+N960*'Connecting shares (%)'!$G$12/100*'Connecting shares (%)'!$R$17+P960*'Connecting shares (%)'!$H$12/100*'Connecting shares (%)'!$R$18,0),0)</f>
        <v>0</v>
      </c>
      <c r="AG960" s="1">
        <f>IF(C960="West", IF(B960="Decentral",(K960*'Connecting shares (%)'!$F$16/100+M960*'Connecting shares (%)'!$G$16/100+O960*'Connecting shares (%)'!$H$16/100)/1000000,0),0)</f>
        <v>0</v>
      </c>
      <c r="AH960" s="1">
        <f>IF(C960="west", IF(B960="Decentral",L960*'Connecting shares (%)'!$R$16*'Connecting shares (%)'!$F$16/100+N960*'Connecting shares (%)'!$G$16/100*'Connecting shares (%)'!$R$17+P960*'Connecting shares (%)'!$H$16/100*'Connecting shares (%)'!$R$18,0),0)</f>
        <v>0</v>
      </c>
    </row>
    <row r="961" spans="1:34">
      <c r="A961" s="1">
        <v>960</v>
      </c>
      <c r="B961" s="1" t="s">
        <v>19</v>
      </c>
      <c r="C961" s="1" t="s">
        <v>21</v>
      </c>
      <c r="D961" s="1" t="s">
        <v>42</v>
      </c>
      <c r="E961" s="1">
        <v>62139.92</v>
      </c>
      <c r="F961" s="1">
        <v>7</v>
      </c>
      <c r="G961" s="1">
        <v>0</v>
      </c>
      <c r="H961" s="1">
        <v>0</v>
      </c>
      <c r="I961" s="1">
        <v>0</v>
      </c>
      <c r="J961" s="1">
        <v>0</v>
      </c>
      <c r="K961" s="1">
        <v>10226.41</v>
      </c>
      <c r="L961" s="1">
        <v>1</v>
      </c>
      <c r="M961" s="1">
        <v>0</v>
      </c>
      <c r="N961" s="1">
        <v>0</v>
      </c>
      <c r="O961" s="1">
        <v>0</v>
      </c>
      <c r="P961" s="1">
        <v>0</v>
      </c>
      <c r="Q961" s="1">
        <v>609.952579905584</v>
      </c>
      <c r="R961" s="1">
        <v>21164</v>
      </c>
      <c r="S961" s="59">
        <f>IF(C961="East", IF(B961="Central",('Connecting shares (%)'!$F$2/100*E961+'Connecting shares (%)'!$G$2/100*G961+'Connecting shares (%)'!$H$2/100*I961)/1000000,0),0)</f>
        <v>0</v>
      </c>
      <c r="T961" s="59">
        <f>IF(C961="East", IF(B961="Central",F961*'Connecting shares (%)'!$R$16*'Connecting shares (%)'!$F$2/100+H961*'Connecting shares (%)'!$G$2/100*'Connecting shares (%)'!$R$17+J961*'Connecting shares (%)'!$H$2/100*'Connecting shares (%)'!$R$18,0),0)</f>
        <v>0</v>
      </c>
      <c r="U961" s="1">
        <f>IF(C961="East", IF(B961="Decentral",('Connecting shares (%)'!$F$6/100*E961+'Connecting shares (%)'!$G$6/100*G961+'Connecting shares (%)'!$H$6/100*I961)/1000000,0),0)</f>
        <v>0</v>
      </c>
      <c r="V961" s="1">
        <f>IF(C961="East", IF(B961="Decentral",F961*'Connecting shares (%)'!$R$16*'Connecting shares (%)'!$F$6/100+H961*'Connecting shares (%)'!$G$6/100*'Connecting shares (%)'!$R$17+J961*'Connecting shares (%)'!$H$6/100*'Connecting shares (%)'!$R$18,0),0)</f>
        <v>0</v>
      </c>
      <c r="W961" s="1">
        <f>IF(C961="East", IF(B961="Central",('Connecting shares (%)'!$F$4/100*K961+'Connecting shares (%)'!$G$4/100*M961+'Connecting shares (%)'!$H$4/100*O961)/1000000,0),0)</f>
        <v>0</v>
      </c>
      <c r="X961" s="1">
        <f>IF(C961="East", IF(B961="Central",L961*'Connecting shares (%)'!$R$16*'Connecting shares (%)'!$F$4/100+N961*'Connecting shares (%)'!$G$4/100*'Connecting shares (%)'!$R$17+P961*'Connecting shares (%)'!$H$4/100*'Connecting shares (%)'!$R$18,0),0)</f>
        <v>0</v>
      </c>
      <c r="Y961" s="1">
        <f>IF(C961="East", IF(B961="Decentral",('Connecting shares (%)'!$F$4/100*K961+'Connecting shares (%)'!$G$4/100*M961+'Connecting shares (%)'!$H$4/100*O961)/1000000,0),0)</f>
        <v>0</v>
      </c>
      <c r="Z961" s="1">
        <f>IF(C961="East", IF(B961="Decentral",L961*'Connecting shares (%)'!$R$16*'Connecting shares (%)'!$F$8/100+N961*'Connecting shares (%)'!$G$8/100*'Connecting shares (%)'!$R$17+P961*'Connecting shares (%)'!$H$8/100*'Connecting shares (%)'!$R$18,0),0)</f>
        <v>0</v>
      </c>
      <c r="AA961" s="1">
        <f>IF(C961="West", IF(B961="Central",('Connecting shares (%)'!$F$10/100*E961+'Connecting shares (%)'!$G$10/100*G961+'Connecting shares (%)'!$H$10/100*I961)/1000000,0),0)</f>
        <v>0</v>
      </c>
      <c r="AB961" s="1">
        <f>IF(C961="West", IF(B961="Central",F961*'Connecting shares (%)'!$R$16*'Connecting shares (%)'!$F$10/100+H961*'Connecting shares (%)'!$G$10/100*'Connecting shares (%)'!$R$17+J961*'Connecting shares (%)'!$H$10/100*'Connecting shares (%)'!$R$18,0),0)</f>
        <v>0</v>
      </c>
      <c r="AC961" s="1">
        <f>IF(C961="West", IF(B961="Decentral",('Connecting shares (%)'!$F$14/100*E961+'Connecting shares (%)'!$G$14/100*G961+'Connecting shares (%)'!$H$14/100*I961)/1000000,0),0)</f>
        <v>6.2139920000000001E-2</v>
      </c>
      <c r="AD961" s="1">
        <f>IF(C961="west", IF(B961="Decentral",F961*'Connecting shares (%)'!$R$16*'Connecting shares (%)'!$F$14/100+H961*'Connecting shares (%)'!$G$14/100*'Connecting shares (%)'!$R$17+J961*'Connecting shares (%)'!$H$14/100*'Connecting shares (%)'!$R$18,0),0)</f>
        <v>0.16096500000000002</v>
      </c>
      <c r="AE961" s="1">
        <f>IF(C961="west", IF(B961="Central",('Connecting shares (%)'!$F$12/100*K961+'Connecting shares (%)'!$G$12/100*M961+'Connecting shares (%)'!$H$12/100*O961)/1000000,0),0)</f>
        <v>0</v>
      </c>
      <c r="AF961" s="1">
        <f>IF(C961="west", IF(B961="Central",L961*'Connecting shares (%)'!$R$16*'Connecting shares (%)'!$F$12/100+N961*'Connecting shares (%)'!$G$12/100*'Connecting shares (%)'!$R$17+P961*'Connecting shares (%)'!$H$12/100*'Connecting shares (%)'!$R$18,0),0)</f>
        <v>0</v>
      </c>
      <c r="AG961" s="1">
        <f>IF(C961="West", IF(B961="Decentral",(K961*'Connecting shares (%)'!$F$16/100+M961*'Connecting shares (%)'!$G$16/100+O961*'Connecting shares (%)'!$H$16/100)/1000000,0),0)</f>
        <v>1.022641E-2</v>
      </c>
      <c r="AH961" s="1">
        <f>IF(C961="west", IF(B961="Decentral",L961*'Connecting shares (%)'!$R$16*'Connecting shares (%)'!$F$16/100+N961*'Connecting shares (%)'!$G$16/100*'Connecting shares (%)'!$R$17+P961*'Connecting shares (%)'!$H$16/100*'Connecting shares (%)'!$R$18,0),0)</f>
        <v>2.2995000000000002E-2</v>
      </c>
    </row>
    <row r="962" spans="1:34">
      <c r="A962" s="1">
        <v>961</v>
      </c>
      <c r="B962" s="1" t="s">
        <v>19</v>
      </c>
      <c r="C962" s="1" t="s">
        <v>22</v>
      </c>
      <c r="D962" s="1" t="s">
        <v>41</v>
      </c>
      <c r="E962" s="1">
        <v>113525.16</v>
      </c>
      <c r="F962" s="1">
        <v>9</v>
      </c>
      <c r="G962" s="1">
        <v>0</v>
      </c>
      <c r="H962" s="1">
        <v>0</v>
      </c>
      <c r="I962" s="1">
        <v>0</v>
      </c>
      <c r="J962" s="1">
        <v>0</v>
      </c>
      <c r="K962" s="1">
        <v>0</v>
      </c>
      <c r="L962" s="1">
        <v>0</v>
      </c>
      <c r="M962" s="1">
        <v>0</v>
      </c>
      <c r="N962" s="1">
        <v>0</v>
      </c>
      <c r="O962" s="1">
        <v>0</v>
      </c>
      <c r="P962" s="1">
        <v>0</v>
      </c>
      <c r="Q962" s="1">
        <v>686.70739570350395</v>
      </c>
      <c r="R962" s="1">
        <v>9368</v>
      </c>
      <c r="S962" s="59">
        <f>IF(C962="East", IF(B962="Central",('Connecting shares (%)'!$F$2/100*E962+'Connecting shares (%)'!$G$2/100*G962+'Connecting shares (%)'!$H$2/100*I962)/1000000,0),0)</f>
        <v>0</v>
      </c>
      <c r="T962" s="59">
        <f>IF(C962="East", IF(B962="Central",F962*'Connecting shares (%)'!$R$16*'Connecting shares (%)'!$F$2/100+H962*'Connecting shares (%)'!$G$2/100*'Connecting shares (%)'!$R$17+J962*'Connecting shares (%)'!$H$2/100*'Connecting shares (%)'!$R$18,0),0)</f>
        <v>0</v>
      </c>
      <c r="U962" s="1">
        <f>IF(C962="East", IF(B962="Decentral",('Connecting shares (%)'!$F$6/100*E962+'Connecting shares (%)'!$G$6/100*G962+'Connecting shares (%)'!$H$6/100*I962)/1000000,0),0)</f>
        <v>0.11352516</v>
      </c>
      <c r="V962" s="1">
        <f>IF(C962="East", IF(B962="Decentral",F962*'Connecting shares (%)'!$R$16*'Connecting shares (%)'!$F$6/100+H962*'Connecting shares (%)'!$G$6/100*'Connecting shares (%)'!$R$17+J962*'Connecting shares (%)'!$H$6/100*'Connecting shares (%)'!$R$18,0),0)</f>
        <v>0.206955</v>
      </c>
      <c r="W962" s="1">
        <f>IF(C962="East", IF(B962="Central",('Connecting shares (%)'!$F$4/100*K962+'Connecting shares (%)'!$G$4/100*M962+'Connecting shares (%)'!$H$4/100*O962)/1000000,0),0)</f>
        <v>0</v>
      </c>
      <c r="X962" s="1">
        <f>IF(C962="East", IF(B962="Central",L962*'Connecting shares (%)'!$R$16*'Connecting shares (%)'!$F$4/100+N962*'Connecting shares (%)'!$G$4/100*'Connecting shares (%)'!$R$17+P962*'Connecting shares (%)'!$H$4/100*'Connecting shares (%)'!$R$18,0),0)</f>
        <v>0</v>
      </c>
      <c r="Y962" s="1">
        <f>IF(C962="East", IF(B962="Decentral",('Connecting shares (%)'!$F$4/100*K962+'Connecting shares (%)'!$G$4/100*M962+'Connecting shares (%)'!$H$4/100*O962)/1000000,0),0)</f>
        <v>0</v>
      </c>
      <c r="Z962" s="1">
        <f>IF(C962="East", IF(B962="Decentral",L962*'Connecting shares (%)'!$R$16*'Connecting shares (%)'!$F$8/100+N962*'Connecting shares (%)'!$G$8/100*'Connecting shares (%)'!$R$17+P962*'Connecting shares (%)'!$H$8/100*'Connecting shares (%)'!$R$18,0),0)</f>
        <v>0</v>
      </c>
      <c r="AA962" s="1">
        <f>IF(C962="West", IF(B962="Central",('Connecting shares (%)'!$F$10/100*E962+'Connecting shares (%)'!$G$10/100*G962+'Connecting shares (%)'!$H$10/100*I962)/1000000,0),0)</f>
        <v>0</v>
      </c>
      <c r="AB962" s="1">
        <f>IF(C962="West", IF(B962="Central",F962*'Connecting shares (%)'!$R$16*'Connecting shares (%)'!$F$10/100+H962*'Connecting shares (%)'!$G$10/100*'Connecting shares (%)'!$R$17+J962*'Connecting shares (%)'!$H$10/100*'Connecting shares (%)'!$R$18,0),0)</f>
        <v>0</v>
      </c>
      <c r="AC962" s="1">
        <f>IF(C962="West", IF(B962="Decentral",('Connecting shares (%)'!$F$14/100*E962+'Connecting shares (%)'!$G$14/100*G962+'Connecting shares (%)'!$H$14/100*I962)/1000000,0),0)</f>
        <v>0</v>
      </c>
      <c r="AD962" s="1">
        <f>IF(C962="west", IF(B962="Decentral",F962*'Connecting shares (%)'!$R$16*'Connecting shares (%)'!$F$14/100+H962*'Connecting shares (%)'!$G$14/100*'Connecting shares (%)'!$R$17+J962*'Connecting shares (%)'!$H$14/100*'Connecting shares (%)'!$R$18,0),0)</f>
        <v>0</v>
      </c>
      <c r="AE962" s="1">
        <f>IF(C962="west", IF(B962="Central",('Connecting shares (%)'!$F$12/100*K962+'Connecting shares (%)'!$G$12/100*M962+'Connecting shares (%)'!$H$12/100*O962)/1000000,0),0)</f>
        <v>0</v>
      </c>
      <c r="AF962" s="1">
        <f>IF(C962="west", IF(B962="Central",L962*'Connecting shares (%)'!$R$16*'Connecting shares (%)'!$F$12/100+N962*'Connecting shares (%)'!$G$12/100*'Connecting shares (%)'!$R$17+P962*'Connecting shares (%)'!$H$12/100*'Connecting shares (%)'!$R$18,0),0)</f>
        <v>0</v>
      </c>
      <c r="AG962" s="1">
        <f>IF(C962="West", IF(B962="Decentral",(K962*'Connecting shares (%)'!$F$16/100+M962*'Connecting shares (%)'!$G$16/100+O962*'Connecting shares (%)'!$H$16/100)/1000000,0),0)</f>
        <v>0</v>
      </c>
      <c r="AH962" s="1">
        <f>IF(C962="west", IF(B962="Decentral",L962*'Connecting shares (%)'!$R$16*'Connecting shares (%)'!$F$16/100+N962*'Connecting shares (%)'!$G$16/100*'Connecting shares (%)'!$R$17+P962*'Connecting shares (%)'!$H$16/100*'Connecting shares (%)'!$R$18,0),0)</f>
        <v>0</v>
      </c>
    </row>
    <row r="963" spans="1:34">
      <c r="A963" s="1">
        <v>962</v>
      </c>
      <c r="B963" s="1" t="s">
        <v>20</v>
      </c>
      <c r="C963" s="1" t="s">
        <v>21</v>
      </c>
      <c r="D963" s="1" t="s">
        <v>40</v>
      </c>
      <c r="E963" s="1">
        <v>0</v>
      </c>
      <c r="F963" s="1">
        <v>0</v>
      </c>
      <c r="G963" s="1">
        <v>0</v>
      </c>
      <c r="H963" s="1">
        <v>0</v>
      </c>
      <c r="I963" s="1">
        <v>0</v>
      </c>
      <c r="J963" s="1">
        <v>0</v>
      </c>
      <c r="K963" s="1">
        <v>0</v>
      </c>
      <c r="L963" s="1">
        <v>0</v>
      </c>
      <c r="M963" s="1">
        <v>0</v>
      </c>
      <c r="N963" s="1">
        <v>0</v>
      </c>
      <c r="O963" s="1">
        <v>0</v>
      </c>
      <c r="P963" s="1">
        <v>0</v>
      </c>
      <c r="Q963" s="1">
        <v>1388.74502916851</v>
      </c>
      <c r="R963" s="1">
        <v>48169.5</v>
      </c>
      <c r="S963" s="59">
        <f>IF(C963="East", IF(B963="Central",('Connecting shares (%)'!$F$2/100*E963+'Connecting shares (%)'!$G$2/100*G963+'Connecting shares (%)'!$H$2/100*I963)/1000000,0),0)</f>
        <v>0</v>
      </c>
      <c r="T963" s="59">
        <f>IF(C963="East", IF(B963="Central",F963*'Connecting shares (%)'!$R$16*'Connecting shares (%)'!$F$2/100+H963*'Connecting shares (%)'!$G$2/100*'Connecting shares (%)'!$R$17+J963*'Connecting shares (%)'!$H$2/100*'Connecting shares (%)'!$R$18,0),0)</f>
        <v>0</v>
      </c>
      <c r="U963" s="1">
        <f>IF(C963="East", IF(B963="Decentral",('Connecting shares (%)'!$F$6/100*E963+'Connecting shares (%)'!$G$6/100*G963+'Connecting shares (%)'!$H$6/100*I963)/1000000,0),0)</f>
        <v>0</v>
      </c>
      <c r="V963" s="1">
        <f>IF(C963="East", IF(B963="Decentral",F963*'Connecting shares (%)'!$R$16*'Connecting shares (%)'!$F$6/100+H963*'Connecting shares (%)'!$G$6/100*'Connecting shares (%)'!$R$17+J963*'Connecting shares (%)'!$H$6/100*'Connecting shares (%)'!$R$18,0),0)</f>
        <v>0</v>
      </c>
      <c r="W963" s="1">
        <f>IF(C963="East", IF(B963="Central",('Connecting shares (%)'!$F$4/100*K963+'Connecting shares (%)'!$G$4/100*M963+'Connecting shares (%)'!$H$4/100*O963)/1000000,0),0)</f>
        <v>0</v>
      </c>
      <c r="X963" s="1">
        <f>IF(C963="East", IF(B963="Central",L963*'Connecting shares (%)'!$R$16*'Connecting shares (%)'!$F$4/100+N963*'Connecting shares (%)'!$G$4/100*'Connecting shares (%)'!$R$17+P963*'Connecting shares (%)'!$H$4/100*'Connecting shares (%)'!$R$18,0),0)</f>
        <v>0</v>
      </c>
      <c r="Y963" s="1">
        <f>IF(C963="East", IF(B963="Decentral",('Connecting shares (%)'!$F$4/100*K963+'Connecting shares (%)'!$G$4/100*M963+'Connecting shares (%)'!$H$4/100*O963)/1000000,0),0)</f>
        <v>0</v>
      </c>
      <c r="Z963" s="1">
        <f>IF(C963="East", IF(B963="Decentral",L963*'Connecting shares (%)'!$R$16*'Connecting shares (%)'!$F$8/100+N963*'Connecting shares (%)'!$G$8/100*'Connecting shares (%)'!$R$17+P963*'Connecting shares (%)'!$H$8/100*'Connecting shares (%)'!$R$18,0),0)</f>
        <v>0</v>
      </c>
      <c r="AA963" s="1">
        <f>IF(C963="West", IF(B963="Central",('Connecting shares (%)'!$F$10/100*E963+'Connecting shares (%)'!$G$10/100*G963+'Connecting shares (%)'!$H$10/100*I963)/1000000,0),0)</f>
        <v>0</v>
      </c>
      <c r="AB963" s="1">
        <f>IF(C963="West", IF(B963="Central",F963*'Connecting shares (%)'!$R$16*'Connecting shares (%)'!$F$10/100+H963*'Connecting shares (%)'!$G$10/100*'Connecting shares (%)'!$R$17+J963*'Connecting shares (%)'!$H$10/100*'Connecting shares (%)'!$R$18,0),0)</f>
        <v>0</v>
      </c>
      <c r="AC963" s="1">
        <f>IF(C963="West", IF(B963="Decentral",('Connecting shares (%)'!$F$14/100*E963+'Connecting shares (%)'!$G$14/100*G963+'Connecting shares (%)'!$H$14/100*I963)/1000000,0),0)</f>
        <v>0</v>
      </c>
      <c r="AD963" s="1">
        <f>IF(C963="west", IF(B963="Decentral",F963*'Connecting shares (%)'!$R$16*'Connecting shares (%)'!$F$14/100+H963*'Connecting shares (%)'!$G$14/100*'Connecting shares (%)'!$R$17+J963*'Connecting shares (%)'!$H$14/100*'Connecting shares (%)'!$R$18,0),0)</f>
        <v>0</v>
      </c>
      <c r="AE963" s="1">
        <f>IF(C963="west", IF(B963="Central",('Connecting shares (%)'!$F$12/100*K963+'Connecting shares (%)'!$G$12/100*M963+'Connecting shares (%)'!$H$12/100*O963)/1000000,0),0)</f>
        <v>0</v>
      </c>
      <c r="AF963" s="1">
        <f>IF(C963="west", IF(B963="Central",L963*'Connecting shares (%)'!$R$16*'Connecting shares (%)'!$F$12/100+N963*'Connecting shares (%)'!$G$12/100*'Connecting shares (%)'!$R$17+P963*'Connecting shares (%)'!$H$12/100*'Connecting shares (%)'!$R$18,0),0)</f>
        <v>0</v>
      </c>
      <c r="AG963" s="1">
        <f>IF(C963="West", IF(B963="Decentral",(K963*'Connecting shares (%)'!$F$16/100+M963*'Connecting shares (%)'!$G$16/100+O963*'Connecting shares (%)'!$H$16/100)/1000000,0),0)</f>
        <v>0</v>
      </c>
      <c r="AH963" s="1">
        <f>IF(C963="west", IF(B963="Decentral",L963*'Connecting shares (%)'!$R$16*'Connecting shares (%)'!$F$16/100+N963*'Connecting shares (%)'!$G$16/100*'Connecting shares (%)'!$R$17+P963*'Connecting shares (%)'!$H$16/100*'Connecting shares (%)'!$R$18,0),0)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LOG</vt:lpstr>
      <vt:lpstr>Intro</vt:lpstr>
      <vt:lpstr>DH data costs</vt:lpstr>
      <vt:lpstr>DH data potentials</vt:lpstr>
      <vt:lpstr>DH losses</vt:lpstr>
      <vt:lpstr>DHareas_potentials</vt:lpstr>
      <vt:lpstr>Next_to_DH_pot_costs</vt:lpstr>
      <vt:lpstr>Heat_exchangers</vt:lpstr>
      <vt:lpstr>DH_areas</vt:lpstr>
      <vt:lpstr>Next_to_DH_areas</vt:lpstr>
      <vt:lpstr>Connecting shares (%)</vt:lpstr>
      <vt:lpstr>Next_to_DH_E_C</vt:lpstr>
      <vt:lpstr>Next_to_DH_E_D</vt:lpstr>
      <vt:lpstr>Next_to_DH_W_C</vt:lpstr>
      <vt:lpstr>Next_to_DH_W_D</vt:lpstr>
      <vt:lpstr>Grpahs_Next_to_DH</vt:lpstr>
      <vt:lpstr>DH_areas!DHAreas_1</vt:lpstr>
      <vt:lpstr>Next_to_DH_areas!NextToDHAreas_1</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%displayname%</cp:lastModifiedBy>
  <cp:lastPrinted>2001-09-28T20:39:50Z</cp:lastPrinted>
  <dcterms:created xsi:type="dcterms:W3CDTF">2001-09-28T18:48:17Z</dcterms:created>
  <dcterms:modified xsi:type="dcterms:W3CDTF">2018-03-16T12:57:53Z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104209542274475</vt:r8>
  </property>
</Properties>
</file>